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comments1.xml" ContentType="application/vnd.openxmlformats-officedocument.spreadsheetml.comments+xml"/>
  <Override PartName="/docProps/core.xml" ContentType="application/vnd.openxmlformats-package.core-properties+xml"/>
  <Override PartName="/xl/ctrlProps/ctrlProp1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bookViews>
    <workbookView xWindow="4095" yWindow="615" windowWidth="15600" windowHeight="11640" activeTab="1"/>
  </bookViews>
  <sheets>
    <sheet name="Cover" sheetId="6" r:id="rId1"/>
    <sheet name="Scenario" sheetId="14" r:id="rId2"/>
    <sheet name="Assumptions" sheetId="4" r:id="rId3"/>
    <sheet name="Input" sheetId="5" r:id="rId4"/>
    <sheet name="RevReq" sheetId="1" r:id="rId5"/>
    <sheet name="NPV" sheetId="8" r:id="rId6"/>
    <sheet name="lookups" sheetId="2" r:id="rId7"/>
  </sheets>
  <definedNames>
    <definedName name="_Order1">255</definedName>
    <definedName name="_Order2">255</definedName>
    <definedName name="_xlnm.Print_Area" localSheetId="2">Assumptions!$A$3:$J$53</definedName>
    <definedName name="Tax_Rate">Assumptions!$E$19</definedName>
    <definedName name="vba_output">Scenario!$L$21:$AE$59</definedName>
    <definedName name="vba_results">Scenario!$I$21:$I$59</definedName>
    <definedName name="vba_scenario">Scenario!$I$5</definedName>
    <definedName name="vba_scenariorange">Scenario!$L$5:$AE$5</definedName>
    <definedName name="vba_update">Scenario!$L$8:$AE$8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0" i="5" l="1"/>
  <c r="D5" i="4" l="1"/>
  <c r="I772" i="1" l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70" i="1"/>
  <c r="I771" i="1"/>
  <c r="I8" i="5"/>
  <c r="M8" i="5"/>
  <c r="E50" i="4" l="1"/>
  <c r="F50" i="4" s="1"/>
  <c r="G50" i="4" s="1"/>
  <c r="H50" i="4" s="1"/>
  <c r="I50" i="4" s="1"/>
  <c r="J50" i="4" s="1"/>
  <c r="D50" i="4"/>
  <c r="D12" i="4" l="1"/>
  <c r="I12" i="14" l="1"/>
  <c r="I17" i="14"/>
  <c r="I16" i="14"/>
  <c r="I15" i="14"/>
  <c r="I13" i="14"/>
  <c r="I7" i="14" l="1"/>
  <c r="L5" i="14" l="1"/>
  <c r="M5" i="14" l="1"/>
  <c r="N5" i="14" l="1"/>
  <c r="O33" i="5"/>
  <c r="C10" i="5"/>
  <c r="C11" i="5" s="1"/>
  <c r="C12" i="5" s="1"/>
  <c r="C13" i="5" s="1"/>
  <c r="C14" i="5" s="1"/>
  <c r="C15" i="5" s="1"/>
  <c r="I10" i="5"/>
  <c r="J10" i="5"/>
  <c r="I11" i="5"/>
  <c r="J11" i="5"/>
  <c r="M11" i="5"/>
  <c r="P11" i="5"/>
  <c r="I12" i="5"/>
  <c r="J12" i="5"/>
  <c r="M12" i="5"/>
  <c r="P12" i="5"/>
  <c r="I13" i="5"/>
  <c r="J13" i="5"/>
  <c r="M13" i="5"/>
  <c r="P13" i="5"/>
  <c r="I14" i="5"/>
  <c r="J14" i="5"/>
  <c r="M14" i="5"/>
  <c r="P14" i="5"/>
  <c r="I15" i="5"/>
  <c r="J15" i="5"/>
  <c r="M15" i="5"/>
  <c r="P15" i="5"/>
  <c r="O5" i="14" l="1"/>
  <c r="Y33" i="5"/>
  <c r="I67" i="1"/>
  <c r="H96" i="1"/>
  <c r="R5" i="5"/>
  <c r="O5" i="1" s="1"/>
  <c r="I96" i="1"/>
  <c r="C40" i="4"/>
  <c r="D40" i="4"/>
  <c r="E40" i="4"/>
  <c r="M41" i="4"/>
  <c r="M42" i="4"/>
  <c r="H975" i="1"/>
  <c r="I975" i="1"/>
  <c r="C967" i="1"/>
  <c r="C968" i="1"/>
  <c r="C969" i="1"/>
  <c r="C970" i="1"/>
  <c r="C971" i="1"/>
  <c r="C972" i="1"/>
  <c r="C973" i="1"/>
  <c r="C974" i="1"/>
  <c r="C975" i="1"/>
  <c r="E67" i="1"/>
  <c r="E1062" i="1" s="1"/>
  <c r="C996" i="1"/>
  <c r="C997" i="1"/>
  <c r="C998" i="1"/>
  <c r="C999" i="1"/>
  <c r="C1000" i="1"/>
  <c r="C1001" i="1"/>
  <c r="C1002" i="1"/>
  <c r="C1003" i="1"/>
  <c r="C1004" i="1"/>
  <c r="F40" i="4"/>
  <c r="G40" i="4"/>
  <c r="C178" i="1"/>
  <c r="C179" i="1"/>
  <c r="C180" i="1"/>
  <c r="C181" i="1"/>
  <c r="C182" i="1"/>
  <c r="C183" i="1"/>
  <c r="C184" i="1"/>
  <c r="C185" i="1"/>
  <c r="C186" i="1"/>
  <c r="C117" i="1"/>
  <c r="C118" i="1"/>
  <c r="C119" i="1"/>
  <c r="C120" i="1"/>
  <c r="C121" i="1"/>
  <c r="C122" i="1"/>
  <c r="C123" i="1"/>
  <c r="C124" i="1"/>
  <c r="C125" i="1"/>
  <c r="I68" i="1"/>
  <c r="O68" i="1" s="1"/>
  <c r="H97" i="1"/>
  <c r="I97" i="1"/>
  <c r="H976" i="1"/>
  <c r="I976" i="1"/>
  <c r="C976" i="1"/>
  <c r="E68" i="1"/>
  <c r="E361" i="1" s="1"/>
  <c r="C1005" i="1"/>
  <c r="S68" i="1"/>
  <c r="C187" i="1"/>
  <c r="C126" i="1"/>
  <c r="I69" i="1"/>
  <c r="O69" i="1" s="1"/>
  <c r="H98" i="1"/>
  <c r="I98" i="1"/>
  <c r="H977" i="1"/>
  <c r="I977" i="1"/>
  <c r="C977" i="1"/>
  <c r="E69" i="1"/>
  <c r="C1006" i="1"/>
  <c r="R69" i="1"/>
  <c r="W69" i="1"/>
  <c r="AB69" i="1"/>
  <c r="AE69" i="1"/>
  <c r="AI69" i="1"/>
  <c r="AM69" i="1"/>
  <c r="AP69" i="1"/>
  <c r="AT69" i="1"/>
  <c r="AX69" i="1"/>
  <c r="BA69" i="1"/>
  <c r="BD69" i="1"/>
  <c r="BG69" i="1"/>
  <c r="BI69" i="1"/>
  <c r="BL69" i="1"/>
  <c r="C188" i="1"/>
  <c r="C127" i="1"/>
  <c r="H953" i="1"/>
  <c r="P953" i="1" s="1"/>
  <c r="P962" i="1" s="1"/>
  <c r="H991" i="1"/>
  <c r="I991" i="1"/>
  <c r="I1136" i="1" s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E83" i="1"/>
  <c r="F83" i="1" s="1"/>
  <c r="I83" i="1"/>
  <c r="P83" i="1" s="1"/>
  <c r="H112" i="1"/>
  <c r="I11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H990" i="1"/>
  <c r="I990" i="1"/>
  <c r="E82" i="1"/>
  <c r="F82" i="1" s="1"/>
  <c r="I82" i="1"/>
  <c r="H111" i="1"/>
  <c r="I111" i="1"/>
  <c r="H989" i="1"/>
  <c r="I989" i="1"/>
  <c r="E81" i="1"/>
  <c r="F81" i="1" s="1"/>
  <c r="I81" i="1"/>
  <c r="U81" i="1" s="1"/>
  <c r="H110" i="1"/>
  <c r="I110" i="1"/>
  <c r="H988" i="1"/>
  <c r="I988" i="1"/>
  <c r="E80" i="1"/>
  <c r="F80" i="1" s="1"/>
  <c r="F1191" i="1" s="1"/>
  <c r="I80" i="1"/>
  <c r="H109" i="1"/>
  <c r="I109" i="1"/>
  <c r="H987" i="1"/>
  <c r="I987" i="1"/>
  <c r="E79" i="1"/>
  <c r="F79" i="1"/>
  <c r="I79" i="1"/>
  <c r="P79" i="1" s="1"/>
  <c r="H108" i="1"/>
  <c r="I108" i="1"/>
  <c r="H986" i="1"/>
  <c r="I986" i="1"/>
  <c r="I1131" i="1" s="1"/>
  <c r="E78" i="1"/>
  <c r="F78" i="1" s="1"/>
  <c r="F986" i="1" s="1"/>
  <c r="I78" i="1"/>
  <c r="AD78" i="1" s="1"/>
  <c r="H107" i="1"/>
  <c r="I107" i="1"/>
  <c r="H985" i="1"/>
  <c r="I985" i="1"/>
  <c r="I1130" i="1" s="1"/>
  <c r="E77" i="1"/>
  <c r="F77" i="1" s="1"/>
  <c r="I77" i="1"/>
  <c r="O77" i="1" s="1"/>
  <c r="H106" i="1"/>
  <c r="I106" i="1"/>
  <c r="Q953" i="1"/>
  <c r="Q962" i="1" s="1"/>
  <c r="H984" i="1"/>
  <c r="I984" i="1"/>
  <c r="I1129" i="1" s="1"/>
  <c r="E76" i="1"/>
  <c r="F76" i="1" s="1"/>
  <c r="I76" i="1"/>
  <c r="S76" i="1" s="1"/>
  <c r="H105" i="1"/>
  <c r="I105" i="1"/>
  <c r="H983" i="1"/>
  <c r="I983" i="1"/>
  <c r="E75" i="1"/>
  <c r="F75" i="1" s="1"/>
  <c r="F1336" i="1" s="1"/>
  <c r="I75" i="1"/>
  <c r="R75" i="1" s="1"/>
  <c r="H104" i="1"/>
  <c r="I104" i="1"/>
  <c r="O75" i="1"/>
  <c r="H982" i="1"/>
  <c r="I982" i="1"/>
  <c r="E74" i="1"/>
  <c r="F74" i="1" s="1"/>
  <c r="I74" i="1"/>
  <c r="P74" i="1" s="1"/>
  <c r="H103" i="1"/>
  <c r="I103" i="1"/>
  <c r="H981" i="1"/>
  <c r="I981" i="1"/>
  <c r="I1126" i="1" s="1"/>
  <c r="E73" i="1"/>
  <c r="F73" i="1" s="1"/>
  <c r="F981" i="1" s="1"/>
  <c r="I73" i="1"/>
  <c r="H102" i="1"/>
  <c r="I102" i="1"/>
  <c r="F1097" i="1"/>
  <c r="H980" i="1"/>
  <c r="I980" i="1"/>
  <c r="I1125" i="1" s="1"/>
  <c r="E72" i="1"/>
  <c r="F72" i="1"/>
  <c r="F813" i="1" s="1"/>
  <c r="I72" i="1"/>
  <c r="O72" i="1" s="1"/>
  <c r="H101" i="1"/>
  <c r="I101" i="1"/>
  <c r="H979" i="1"/>
  <c r="I979" i="1"/>
  <c r="I1124" i="1" s="1"/>
  <c r="E71" i="1"/>
  <c r="E364" i="1" s="1"/>
  <c r="I71" i="1"/>
  <c r="H100" i="1"/>
  <c r="I100" i="1"/>
  <c r="R953" i="1"/>
  <c r="R962" i="1" s="1"/>
  <c r="H978" i="1"/>
  <c r="I978" i="1"/>
  <c r="I1123" i="1" s="1"/>
  <c r="E70" i="1"/>
  <c r="F70" i="1" s="1"/>
  <c r="I70" i="1"/>
  <c r="W70" i="1" s="1"/>
  <c r="H99" i="1"/>
  <c r="I99" i="1"/>
  <c r="H967" i="1"/>
  <c r="I967" i="1"/>
  <c r="I1112" i="1" s="1"/>
  <c r="E59" i="1"/>
  <c r="F59" i="1" s="1"/>
  <c r="F1083" i="1" s="1"/>
  <c r="I59" i="1"/>
  <c r="T59" i="1" s="1"/>
  <c r="H88" i="1"/>
  <c r="I88" i="1"/>
  <c r="BM83" i="1"/>
  <c r="Q83" i="1"/>
  <c r="S83" i="1"/>
  <c r="T83" i="1"/>
  <c r="U83" i="1"/>
  <c r="W83" i="1"/>
  <c r="X83" i="1"/>
  <c r="Y83" i="1"/>
  <c r="AA83" i="1"/>
  <c r="AB83" i="1"/>
  <c r="AC83" i="1"/>
  <c r="AE83" i="1"/>
  <c r="AF83" i="1"/>
  <c r="AG83" i="1"/>
  <c r="AI83" i="1"/>
  <c r="AJ83" i="1"/>
  <c r="AK83" i="1"/>
  <c r="AM83" i="1"/>
  <c r="AN83" i="1"/>
  <c r="AO83" i="1"/>
  <c r="AQ83" i="1"/>
  <c r="AR83" i="1"/>
  <c r="AS83" i="1"/>
  <c r="AU83" i="1"/>
  <c r="AV83" i="1"/>
  <c r="AW83" i="1"/>
  <c r="AY83" i="1"/>
  <c r="AZ83" i="1"/>
  <c r="BA83" i="1"/>
  <c r="BC83" i="1"/>
  <c r="BD83" i="1"/>
  <c r="BE83" i="1"/>
  <c r="BG83" i="1"/>
  <c r="BH83" i="1"/>
  <c r="BI83" i="1"/>
  <c r="BK83" i="1"/>
  <c r="BL83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BM82" i="1"/>
  <c r="P82" i="1"/>
  <c r="Q82" i="1"/>
  <c r="S82" i="1"/>
  <c r="T82" i="1"/>
  <c r="U82" i="1"/>
  <c r="W82" i="1"/>
  <c r="X82" i="1"/>
  <c r="Y82" i="1"/>
  <c r="AA82" i="1"/>
  <c r="AB82" i="1"/>
  <c r="AC82" i="1"/>
  <c r="AE82" i="1"/>
  <c r="AF82" i="1"/>
  <c r="AG82" i="1"/>
  <c r="AI82" i="1"/>
  <c r="AJ82" i="1"/>
  <c r="AK82" i="1"/>
  <c r="AM82" i="1"/>
  <c r="AN82" i="1"/>
  <c r="AO82" i="1"/>
  <c r="AQ82" i="1"/>
  <c r="AR82" i="1"/>
  <c r="AS82" i="1"/>
  <c r="AU82" i="1"/>
  <c r="AV82" i="1"/>
  <c r="AW82" i="1"/>
  <c r="AY82" i="1"/>
  <c r="AZ82" i="1"/>
  <c r="BA82" i="1"/>
  <c r="BC82" i="1"/>
  <c r="BD82" i="1"/>
  <c r="BE82" i="1"/>
  <c r="BG82" i="1"/>
  <c r="BH82" i="1"/>
  <c r="BI82" i="1"/>
  <c r="BK82" i="1"/>
  <c r="BL82" i="1"/>
  <c r="Q81" i="1"/>
  <c r="R81" i="1"/>
  <c r="V81" i="1"/>
  <c r="Y81" i="1"/>
  <c r="Z81" i="1"/>
  <c r="AD81" i="1"/>
  <c r="AG81" i="1"/>
  <c r="AH81" i="1"/>
  <c r="AL81" i="1"/>
  <c r="AO81" i="1"/>
  <c r="AP81" i="1"/>
  <c r="AT81" i="1"/>
  <c r="AW81" i="1"/>
  <c r="AX81" i="1"/>
  <c r="BB81" i="1"/>
  <c r="BE81" i="1"/>
  <c r="BF81" i="1"/>
  <c r="BJ81" i="1"/>
  <c r="BM80" i="1"/>
  <c r="S80" i="1"/>
  <c r="U80" i="1"/>
  <c r="W80" i="1"/>
  <c r="Y80" i="1"/>
  <c r="AB80" i="1"/>
  <c r="AF80" i="1"/>
  <c r="AI80" i="1"/>
  <c r="AK80" i="1"/>
  <c r="AM80" i="1"/>
  <c r="AO80" i="1"/>
  <c r="AR80" i="1"/>
  <c r="AV80" i="1"/>
  <c r="AY80" i="1"/>
  <c r="BA80" i="1"/>
  <c r="BC80" i="1"/>
  <c r="BE80" i="1"/>
  <c r="BH80" i="1"/>
  <c r="BL80" i="1"/>
  <c r="BM79" i="1"/>
  <c r="R79" i="1"/>
  <c r="S79" i="1"/>
  <c r="T79" i="1"/>
  <c r="V79" i="1"/>
  <c r="W79" i="1"/>
  <c r="X79" i="1"/>
  <c r="Z79" i="1"/>
  <c r="AA79" i="1"/>
  <c r="AB79" i="1"/>
  <c r="AD79" i="1"/>
  <c r="AE79" i="1"/>
  <c r="AF79" i="1"/>
  <c r="AH79" i="1"/>
  <c r="AI79" i="1"/>
  <c r="AJ79" i="1"/>
  <c r="AL79" i="1"/>
  <c r="AM79" i="1"/>
  <c r="AN79" i="1"/>
  <c r="AP79" i="1"/>
  <c r="AQ79" i="1"/>
  <c r="AR79" i="1"/>
  <c r="AT79" i="1"/>
  <c r="AU79" i="1"/>
  <c r="AV79" i="1"/>
  <c r="AX79" i="1"/>
  <c r="AY79" i="1"/>
  <c r="AZ79" i="1"/>
  <c r="BB79" i="1"/>
  <c r="BC79" i="1"/>
  <c r="BD79" i="1"/>
  <c r="BF79" i="1"/>
  <c r="BG79" i="1"/>
  <c r="BH79" i="1"/>
  <c r="BJ79" i="1"/>
  <c r="BK79" i="1"/>
  <c r="BL79" i="1"/>
  <c r="R78" i="1"/>
  <c r="Z78" i="1"/>
  <c r="AH78" i="1"/>
  <c r="AP78" i="1"/>
  <c r="AX78" i="1"/>
  <c r="BF78" i="1"/>
  <c r="BM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F1014" i="1"/>
  <c r="R76" i="1"/>
  <c r="V76" i="1"/>
  <c r="W76" i="1"/>
  <c r="Z76" i="1"/>
  <c r="AD76" i="1"/>
  <c r="AE76" i="1"/>
  <c r="AH76" i="1"/>
  <c r="AL76" i="1"/>
  <c r="AM76" i="1"/>
  <c r="AP76" i="1"/>
  <c r="AT76" i="1"/>
  <c r="AU76" i="1"/>
  <c r="AX76" i="1"/>
  <c r="BB76" i="1"/>
  <c r="BC76" i="1"/>
  <c r="BF76" i="1"/>
  <c r="BJ76" i="1"/>
  <c r="BK76" i="1"/>
  <c r="Q75" i="1"/>
  <c r="U75" i="1"/>
  <c r="V75" i="1"/>
  <c r="Y75" i="1"/>
  <c r="AC75" i="1"/>
  <c r="AD75" i="1"/>
  <c r="AG75" i="1"/>
  <c r="AK75" i="1"/>
  <c r="AL75" i="1"/>
  <c r="AO75" i="1"/>
  <c r="AS75" i="1"/>
  <c r="AT75" i="1"/>
  <c r="AW75" i="1"/>
  <c r="BA75" i="1"/>
  <c r="BB75" i="1"/>
  <c r="BE75" i="1"/>
  <c r="BI75" i="1"/>
  <c r="BJ75" i="1"/>
  <c r="BM74" i="1"/>
  <c r="S74" i="1"/>
  <c r="T74" i="1"/>
  <c r="W74" i="1"/>
  <c r="AA74" i="1"/>
  <c r="AB74" i="1"/>
  <c r="AE74" i="1"/>
  <c r="AI74" i="1"/>
  <c r="AJ74" i="1"/>
  <c r="AM74" i="1"/>
  <c r="AQ74" i="1"/>
  <c r="AR74" i="1"/>
  <c r="AU74" i="1"/>
  <c r="AY74" i="1"/>
  <c r="AZ74" i="1"/>
  <c r="BC74" i="1"/>
  <c r="BG74" i="1"/>
  <c r="BH74" i="1"/>
  <c r="BK74" i="1"/>
  <c r="BM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1" i="1"/>
  <c r="S71" i="1"/>
  <c r="W71" i="1"/>
  <c r="AA71" i="1"/>
  <c r="AE71" i="1"/>
  <c r="AI71" i="1"/>
  <c r="AM71" i="1"/>
  <c r="AQ71" i="1"/>
  <c r="AU71" i="1"/>
  <c r="AY71" i="1"/>
  <c r="BC71" i="1"/>
  <c r="BG71" i="1"/>
  <c r="BK71" i="1"/>
  <c r="S70" i="1"/>
  <c r="AA70" i="1"/>
  <c r="AE70" i="1"/>
  <c r="AI70" i="1"/>
  <c r="AQ70" i="1"/>
  <c r="AU70" i="1"/>
  <c r="AY70" i="1"/>
  <c r="BG70" i="1"/>
  <c r="BK70" i="1"/>
  <c r="F1007" i="1"/>
  <c r="F1036" i="1"/>
  <c r="BO33" i="5"/>
  <c r="BM33" i="5"/>
  <c r="BJ33" i="5"/>
  <c r="BH33" i="5"/>
  <c r="BG33" i="5"/>
  <c r="BF33" i="5"/>
  <c r="BE33" i="5"/>
  <c r="BD33" i="5"/>
  <c r="BC33" i="5"/>
  <c r="BB33" i="5"/>
  <c r="AX33" i="5"/>
  <c r="AT33" i="5"/>
  <c r="AR33" i="5"/>
  <c r="AQ33" i="5"/>
  <c r="AP33" i="5"/>
  <c r="AO33" i="5"/>
  <c r="AM33" i="5"/>
  <c r="AJ33" i="5"/>
  <c r="AD33" i="5"/>
  <c r="AB33" i="5"/>
  <c r="Z33" i="5"/>
  <c r="D377" i="1"/>
  <c r="C352" i="1"/>
  <c r="T953" i="1"/>
  <c r="T962" i="1" s="1"/>
  <c r="S953" i="1"/>
  <c r="S962" i="1" s="1"/>
  <c r="C353" i="1"/>
  <c r="U953" i="1"/>
  <c r="U962" i="1"/>
  <c r="C354" i="1"/>
  <c r="M43" i="4"/>
  <c r="I43" i="4"/>
  <c r="J9" i="5"/>
  <c r="H652" i="1" s="1"/>
  <c r="I9" i="5"/>
  <c r="H208" i="1" s="1"/>
  <c r="J8" i="5"/>
  <c r="H651" i="1" s="1"/>
  <c r="H829" i="1"/>
  <c r="O829" i="1" s="1"/>
  <c r="V953" i="1"/>
  <c r="V962" i="1" s="1"/>
  <c r="W953" i="1"/>
  <c r="W962" i="1" s="1"/>
  <c r="X953" i="1"/>
  <c r="X962" i="1" s="1"/>
  <c r="C355" i="1"/>
  <c r="D1224" i="1"/>
  <c r="E19" i="4"/>
  <c r="H1199" i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H1223" i="1" s="1"/>
  <c r="C1199" i="1"/>
  <c r="C1200" i="1"/>
  <c r="H1170" i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D1195" i="1"/>
  <c r="C1170" i="1"/>
  <c r="C1171" i="1"/>
  <c r="C1172" i="1"/>
  <c r="Y953" i="1"/>
  <c r="Y962" i="1" s="1"/>
  <c r="C356" i="1"/>
  <c r="C1201" i="1"/>
  <c r="C1173" i="1"/>
  <c r="Z953" i="1"/>
  <c r="Z962" i="1" s="1"/>
  <c r="AA953" i="1"/>
  <c r="AA962" i="1" s="1"/>
  <c r="AB953" i="1"/>
  <c r="AB962" i="1" s="1"/>
  <c r="C357" i="1"/>
  <c r="C1202" i="1"/>
  <c r="C1174" i="1"/>
  <c r="AC953" i="1"/>
  <c r="AC962" i="1" s="1"/>
  <c r="AD953" i="1"/>
  <c r="AD962" i="1" s="1"/>
  <c r="AE953" i="1"/>
  <c r="AE962" i="1" s="1"/>
  <c r="AF953" i="1"/>
  <c r="AF962" i="1" s="1"/>
  <c r="AG953" i="1"/>
  <c r="AG962" i="1" s="1"/>
  <c r="AM953" i="1"/>
  <c r="AM962" i="1" s="1"/>
  <c r="AH953" i="1"/>
  <c r="AH962" i="1" s="1"/>
  <c r="AI953" i="1"/>
  <c r="AI962" i="1" s="1"/>
  <c r="AJ953" i="1"/>
  <c r="AJ962" i="1" s="1"/>
  <c r="AK953" i="1"/>
  <c r="AK962" i="1" s="1"/>
  <c r="AL953" i="1"/>
  <c r="AL962" i="1" s="1"/>
  <c r="AN953" i="1"/>
  <c r="AN962" i="1" s="1"/>
  <c r="AO953" i="1"/>
  <c r="AO962" i="1" s="1"/>
  <c r="AP953" i="1"/>
  <c r="AP962" i="1" s="1"/>
  <c r="AQ953" i="1"/>
  <c r="AQ962" i="1" s="1"/>
  <c r="AR953" i="1"/>
  <c r="AR962" i="1" s="1"/>
  <c r="AS953" i="1"/>
  <c r="AS962" i="1" s="1"/>
  <c r="AT953" i="1"/>
  <c r="AT962" i="1" s="1"/>
  <c r="AU953" i="1"/>
  <c r="AU962" i="1" s="1"/>
  <c r="AV953" i="1"/>
  <c r="AV962" i="1" s="1"/>
  <c r="AW953" i="1"/>
  <c r="AW962" i="1" s="1"/>
  <c r="AX953" i="1"/>
  <c r="AX962" i="1" s="1"/>
  <c r="AY953" i="1"/>
  <c r="AY962" i="1" s="1"/>
  <c r="C358" i="1"/>
  <c r="C1203" i="1"/>
  <c r="C1175" i="1"/>
  <c r="AZ953" i="1"/>
  <c r="AZ962" i="1" s="1"/>
  <c r="BA953" i="1"/>
  <c r="BA962" i="1"/>
  <c r="BB953" i="1"/>
  <c r="BB962" i="1" s="1"/>
  <c r="BC953" i="1"/>
  <c r="BC962" i="1"/>
  <c r="BD953" i="1"/>
  <c r="BD962" i="1" s="1"/>
  <c r="BE953" i="1"/>
  <c r="BE962" i="1"/>
  <c r="BF953" i="1"/>
  <c r="BF962" i="1" s="1"/>
  <c r="BG953" i="1"/>
  <c r="BG962" i="1"/>
  <c r="BH953" i="1"/>
  <c r="BH962" i="1" s="1"/>
  <c r="BI953" i="1"/>
  <c r="BI962" i="1"/>
  <c r="BJ953" i="1"/>
  <c r="BJ962" i="1" s="1"/>
  <c r="BK953" i="1"/>
  <c r="BK962" i="1"/>
  <c r="BL953" i="1"/>
  <c r="BL962" i="1" s="1"/>
  <c r="BM953" i="1"/>
  <c r="BM962" i="1"/>
  <c r="C359" i="1"/>
  <c r="C1204" i="1"/>
  <c r="C1176" i="1"/>
  <c r="C360" i="1"/>
  <c r="C1205" i="1"/>
  <c r="C1177" i="1"/>
  <c r="C361" i="1"/>
  <c r="C1206" i="1"/>
  <c r="C1178" i="1"/>
  <c r="C362" i="1"/>
  <c r="C1207" i="1"/>
  <c r="C1179" i="1"/>
  <c r="C363" i="1"/>
  <c r="C1208" i="1"/>
  <c r="C1180" i="1"/>
  <c r="C364" i="1"/>
  <c r="C1209" i="1"/>
  <c r="C1181" i="1"/>
  <c r="C365" i="1"/>
  <c r="C1210" i="1"/>
  <c r="C1182" i="1"/>
  <c r="C366" i="1"/>
  <c r="C1211" i="1"/>
  <c r="C1183" i="1"/>
  <c r="C367" i="1"/>
  <c r="C1212" i="1"/>
  <c r="C1184" i="1"/>
  <c r="C368" i="1"/>
  <c r="C1213" i="1"/>
  <c r="C1185" i="1"/>
  <c r="C369" i="1"/>
  <c r="C1214" i="1"/>
  <c r="C1186" i="1"/>
  <c r="C370" i="1"/>
  <c r="C1215" i="1"/>
  <c r="C1187" i="1"/>
  <c r="C371" i="1"/>
  <c r="C1216" i="1"/>
  <c r="C1188" i="1"/>
  <c r="C372" i="1"/>
  <c r="C1217" i="1"/>
  <c r="C1189" i="1"/>
  <c r="C373" i="1"/>
  <c r="C1218" i="1"/>
  <c r="C1190" i="1"/>
  <c r="C374" i="1"/>
  <c r="C1219" i="1"/>
  <c r="C1191" i="1"/>
  <c r="C375" i="1"/>
  <c r="C1220" i="1"/>
  <c r="C1192" i="1"/>
  <c r="C376" i="1"/>
  <c r="C1221" i="1"/>
  <c r="C1193" i="1"/>
  <c r="C1222" i="1"/>
  <c r="C1194" i="1"/>
  <c r="C1223" i="1"/>
  <c r="I178" i="1"/>
  <c r="J207" i="1" s="1"/>
  <c r="J410" i="1" s="1"/>
  <c r="I179" i="1"/>
  <c r="D1166" i="1"/>
  <c r="C1141" i="1"/>
  <c r="C1142" i="1"/>
  <c r="D1137" i="1"/>
  <c r="C1112" i="1"/>
  <c r="C1113" i="1"/>
  <c r="D1108" i="1"/>
  <c r="D1079" i="1"/>
  <c r="C1054" i="1"/>
  <c r="D1050" i="1"/>
  <c r="D1021" i="1"/>
  <c r="D992" i="1"/>
  <c r="C1143" i="1"/>
  <c r="C1114" i="1"/>
  <c r="C1055" i="1"/>
  <c r="C1144" i="1"/>
  <c r="C1115" i="1"/>
  <c r="C1056" i="1"/>
  <c r="C1145" i="1"/>
  <c r="C1116" i="1"/>
  <c r="C1057" i="1"/>
  <c r="C1146" i="1"/>
  <c r="C1117" i="1"/>
  <c r="C1058" i="1"/>
  <c r="C1147" i="1"/>
  <c r="C1118" i="1"/>
  <c r="C1059" i="1"/>
  <c r="C1148" i="1"/>
  <c r="C1119" i="1"/>
  <c r="C1060" i="1"/>
  <c r="C1149" i="1"/>
  <c r="C1120" i="1"/>
  <c r="C1061" i="1"/>
  <c r="C1150" i="1"/>
  <c r="C1121" i="1"/>
  <c r="C1062" i="1"/>
  <c r="C1151" i="1"/>
  <c r="C1122" i="1"/>
  <c r="C1063" i="1"/>
  <c r="C1152" i="1"/>
  <c r="C1123" i="1"/>
  <c r="C1064" i="1"/>
  <c r="C1153" i="1"/>
  <c r="C1124" i="1"/>
  <c r="C1065" i="1"/>
  <c r="C1154" i="1"/>
  <c r="C1125" i="1"/>
  <c r="C1066" i="1"/>
  <c r="C1155" i="1"/>
  <c r="C1126" i="1"/>
  <c r="C1067" i="1"/>
  <c r="C1156" i="1"/>
  <c r="C1127" i="1"/>
  <c r="C1068" i="1"/>
  <c r="C1157" i="1"/>
  <c r="C1128" i="1"/>
  <c r="C1069" i="1"/>
  <c r="C1158" i="1"/>
  <c r="C1129" i="1"/>
  <c r="C1070" i="1"/>
  <c r="C1159" i="1"/>
  <c r="C1130" i="1"/>
  <c r="C1071" i="1"/>
  <c r="C1160" i="1"/>
  <c r="C1131" i="1"/>
  <c r="C1072" i="1"/>
  <c r="C1161" i="1"/>
  <c r="C1132" i="1"/>
  <c r="C1073" i="1"/>
  <c r="C1162" i="1"/>
  <c r="C1133" i="1"/>
  <c r="C1074" i="1"/>
  <c r="C1163" i="1"/>
  <c r="C1134" i="1"/>
  <c r="C1075" i="1"/>
  <c r="C1164" i="1"/>
  <c r="C1135" i="1"/>
  <c r="C1076" i="1"/>
  <c r="C1165" i="1"/>
  <c r="C1136" i="1"/>
  <c r="C1077" i="1"/>
  <c r="C1078" i="1"/>
  <c r="H968" i="1"/>
  <c r="I180" i="1"/>
  <c r="I968" i="1"/>
  <c r="J209" i="1"/>
  <c r="J412" i="1" s="1"/>
  <c r="H970" i="1"/>
  <c r="H969" i="1"/>
  <c r="I969" i="1"/>
  <c r="I1114" i="1" s="1"/>
  <c r="I970" i="1"/>
  <c r="I181" i="1"/>
  <c r="J210" i="1" s="1"/>
  <c r="J413" i="1" s="1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D69" i="2"/>
  <c r="D70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D76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D75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D74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D73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D72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D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D51" i="1"/>
  <c r="D9" i="8"/>
  <c r="D113" i="8"/>
  <c r="C88" i="8"/>
  <c r="D80" i="2"/>
  <c r="D79" i="2"/>
  <c r="D78" i="2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D171" i="8"/>
  <c r="C146" i="8"/>
  <c r="C147" i="8"/>
  <c r="D200" i="8"/>
  <c r="C175" i="8"/>
  <c r="D142" i="8"/>
  <c r="C117" i="8"/>
  <c r="C118" i="8"/>
  <c r="D289" i="8"/>
  <c r="C264" i="8"/>
  <c r="D260" i="8"/>
  <c r="C235" i="8"/>
  <c r="C236" i="8"/>
  <c r="D231" i="8"/>
  <c r="C206" i="8"/>
  <c r="C207" i="8"/>
  <c r="D84" i="8"/>
  <c r="C59" i="8"/>
  <c r="F43" i="8"/>
  <c r="F42" i="8"/>
  <c r="D37" i="8"/>
  <c r="C12" i="8"/>
  <c r="P4" i="8"/>
  <c r="Q4" i="8"/>
  <c r="R4" i="8"/>
  <c r="E3" i="8"/>
  <c r="I182" i="1"/>
  <c r="I568" i="1" s="1"/>
  <c r="H568" i="1" s="1"/>
  <c r="M32" i="5"/>
  <c r="M31" i="5"/>
  <c r="M30" i="5"/>
  <c r="M29" i="5"/>
  <c r="M28" i="5"/>
  <c r="H1253" i="1" s="1"/>
  <c r="H1282" i="1" s="1"/>
  <c r="M27" i="5"/>
  <c r="M26" i="5"/>
  <c r="M25" i="5"/>
  <c r="H1250" i="1" s="1"/>
  <c r="H1279" i="1" s="1"/>
  <c r="M24" i="5"/>
  <c r="H1249" i="1" s="1"/>
  <c r="H1278" i="1" s="1"/>
  <c r="M23" i="5"/>
  <c r="M22" i="5"/>
  <c r="M21" i="5"/>
  <c r="M20" i="5"/>
  <c r="M19" i="5"/>
  <c r="M18" i="5"/>
  <c r="M17" i="5"/>
  <c r="H1242" i="1" s="1"/>
  <c r="H1271" i="1" s="1"/>
  <c r="M16" i="5"/>
  <c r="H1241" i="1" s="1"/>
  <c r="H1270" i="1" s="1"/>
  <c r="M9" i="5"/>
  <c r="H1234" i="1" s="1"/>
  <c r="H1263" i="1" s="1"/>
  <c r="E3" i="1"/>
  <c r="H6" i="4"/>
  <c r="D103" i="2"/>
  <c r="D102" i="2"/>
  <c r="D101" i="2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I183" i="1"/>
  <c r="I971" i="1"/>
  <c r="C148" i="8"/>
  <c r="C176" i="8"/>
  <c r="C119" i="8"/>
  <c r="C265" i="8"/>
  <c r="C237" i="8"/>
  <c r="C208" i="8"/>
  <c r="C60" i="8"/>
  <c r="C61" i="8"/>
  <c r="C13" i="8"/>
  <c r="S4" i="8"/>
  <c r="I569" i="1"/>
  <c r="H569" i="1" s="1"/>
  <c r="I184" i="1"/>
  <c r="J213" i="1" s="1"/>
  <c r="J416" i="1" s="1"/>
  <c r="I972" i="1"/>
  <c r="I1117" i="1" s="1"/>
  <c r="C149" i="8"/>
  <c r="C177" i="8"/>
  <c r="C120" i="8"/>
  <c r="C266" i="8"/>
  <c r="C238" i="8"/>
  <c r="C209" i="8"/>
  <c r="T4" i="8"/>
  <c r="C14" i="8"/>
  <c r="C62" i="8"/>
  <c r="I185" i="1"/>
  <c r="I571" i="1" s="1"/>
  <c r="H571" i="1" s="1"/>
  <c r="I973" i="1"/>
  <c r="C150" i="8"/>
  <c r="C178" i="8"/>
  <c r="C121" i="8"/>
  <c r="C267" i="8"/>
  <c r="C239" i="8"/>
  <c r="C210" i="8"/>
  <c r="C15" i="8"/>
  <c r="U4" i="8"/>
  <c r="C63" i="8"/>
  <c r="I186" i="1"/>
  <c r="I572" i="1" s="1"/>
  <c r="H572" i="1" s="1"/>
  <c r="I974" i="1"/>
  <c r="I1119" i="1" s="1"/>
  <c r="C151" i="8"/>
  <c r="C179" i="8"/>
  <c r="C122" i="8"/>
  <c r="C268" i="8"/>
  <c r="C240" i="8"/>
  <c r="C211" i="8"/>
  <c r="V4" i="8"/>
  <c r="C64" i="8"/>
  <c r="C16" i="8"/>
  <c r="I187" i="1"/>
  <c r="C152" i="8"/>
  <c r="C180" i="8"/>
  <c r="C123" i="8"/>
  <c r="C269" i="8"/>
  <c r="C241" i="8"/>
  <c r="C212" i="8"/>
  <c r="C17" i="8"/>
  <c r="W4" i="8"/>
  <c r="C65" i="8"/>
  <c r="I188" i="1"/>
  <c r="C153" i="8"/>
  <c r="C181" i="8"/>
  <c r="C124" i="8"/>
  <c r="C270" i="8"/>
  <c r="C242" i="8"/>
  <c r="C213" i="8"/>
  <c r="C66" i="8"/>
  <c r="X4" i="8"/>
  <c r="C18" i="8"/>
  <c r="I189" i="1"/>
  <c r="I575" i="1" s="1"/>
  <c r="H575" i="1" s="1"/>
  <c r="I1121" i="1"/>
  <c r="C154" i="8"/>
  <c r="C182" i="8"/>
  <c r="C125" i="8"/>
  <c r="C271" i="8"/>
  <c r="C243" i="8"/>
  <c r="C214" i="8"/>
  <c r="Y4" i="8"/>
  <c r="C19" i="8"/>
  <c r="C67" i="8"/>
  <c r="I1122" i="1"/>
  <c r="I190" i="1"/>
  <c r="I576" i="1" s="1"/>
  <c r="H576" i="1" s="1"/>
  <c r="C155" i="8"/>
  <c r="C183" i="8"/>
  <c r="C126" i="8"/>
  <c r="C272" i="8"/>
  <c r="C244" i="8"/>
  <c r="C215" i="8"/>
  <c r="C20" i="8"/>
  <c r="Z4" i="8"/>
  <c r="C68" i="8"/>
  <c r="I191" i="1"/>
  <c r="C156" i="8"/>
  <c r="C184" i="8"/>
  <c r="C127" i="8"/>
  <c r="C273" i="8"/>
  <c r="C245" i="8"/>
  <c r="C216" i="8"/>
  <c r="C69" i="8"/>
  <c r="AA4" i="8"/>
  <c r="C21" i="8"/>
  <c r="I192" i="1"/>
  <c r="C157" i="8"/>
  <c r="C185" i="8"/>
  <c r="C128" i="8"/>
  <c r="C274" i="8"/>
  <c r="C246" i="8"/>
  <c r="C217" i="8"/>
  <c r="AB4" i="8"/>
  <c r="C70" i="8"/>
  <c r="C22" i="8"/>
  <c r="I193" i="1"/>
  <c r="J222" i="1" s="1"/>
  <c r="J425" i="1" s="1"/>
  <c r="C158" i="8"/>
  <c r="C186" i="8"/>
  <c r="C129" i="8"/>
  <c r="C275" i="8"/>
  <c r="C247" i="8"/>
  <c r="C218" i="8"/>
  <c r="C71" i="8"/>
  <c r="C23" i="8"/>
  <c r="AC4" i="8"/>
  <c r="I194" i="1"/>
  <c r="J223" i="1" s="1"/>
  <c r="J426" i="1" s="1"/>
  <c r="C159" i="8"/>
  <c r="C187" i="8"/>
  <c r="C130" i="8"/>
  <c r="C276" i="8"/>
  <c r="C248" i="8"/>
  <c r="C219" i="8"/>
  <c r="C24" i="8"/>
  <c r="AD4" i="8"/>
  <c r="C72" i="8"/>
  <c r="I195" i="1"/>
  <c r="I581" i="1" s="1"/>
  <c r="H581" i="1" s="1"/>
  <c r="I1127" i="1"/>
  <c r="C160" i="8"/>
  <c r="C188" i="8"/>
  <c r="C131" i="8"/>
  <c r="C277" i="8"/>
  <c r="C249" i="8"/>
  <c r="C220" i="8"/>
  <c r="AE4" i="8"/>
  <c r="C25" i="8"/>
  <c r="C73" i="8"/>
  <c r="I1128" i="1"/>
  <c r="I196" i="1"/>
  <c r="J225" i="1" s="1"/>
  <c r="J428" i="1" s="1"/>
  <c r="C161" i="8"/>
  <c r="C189" i="8"/>
  <c r="C132" i="8"/>
  <c r="C278" i="8"/>
  <c r="C250" i="8"/>
  <c r="C221" i="8"/>
  <c r="C74" i="8"/>
  <c r="C26" i="8"/>
  <c r="AF4" i="8"/>
  <c r="I197" i="1"/>
  <c r="I583" i="1" s="1"/>
  <c r="H583" i="1" s="1"/>
  <c r="C162" i="8"/>
  <c r="C190" i="8"/>
  <c r="C133" i="8"/>
  <c r="C279" i="8"/>
  <c r="C251" i="8"/>
  <c r="C222" i="8"/>
  <c r="C75" i="8"/>
  <c r="C27" i="8"/>
  <c r="AG4" i="8"/>
  <c r="I198" i="1"/>
  <c r="J227" i="1" s="1"/>
  <c r="J430" i="1" s="1"/>
  <c r="C163" i="8"/>
  <c r="C191" i="8"/>
  <c r="C134" i="8"/>
  <c r="C280" i="8"/>
  <c r="C252" i="8"/>
  <c r="C223" i="8"/>
  <c r="C76" i="8"/>
  <c r="AH4" i="8"/>
  <c r="C28" i="8"/>
  <c r="I199" i="1"/>
  <c r="J228" i="1" s="1"/>
  <c r="J431" i="1" s="1"/>
  <c r="C164" i="8"/>
  <c r="C192" i="8"/>
  <c r="C135" i="8"/>
  <c r="C281" i="8"/>
  <c r="C253" i="8"/>
  <c r="C224" i="8"/>
  <c r="AI4" i="8"/>
  <c r="C77" i="8"/>
  <c r="C29" i="8"/>
  <c r="I1132" i="1"/>
  <c r="I200" i="1"/>
  <c r="I586" i="1" s="1"/>
  <c r="H586" i="1" s="1"/>
  <c r="C165" i="8"/>
  <c r="C193" i="8"/>
  <c r="C136" i="8"/>
  <c r="C282" i="8"/>
  <c r="C254" i="8"/>
  <c r="C225" i="8"/>
  <c r="C78" i="8"/>
  <c r="C30" i="8"/>
  <c r="AJ4" i="8"/>
  <c r="I1133" i="1"/>
  <c r="I201" i="1"/>
  <c r="C166" i="8"/>
  <c r="C194" i="8"/>
  <c r="C137" i="8"/>
  <c r="C283" i="8"/>
  <c r="C255" i="8"/>
  <c r="C226" i="8"/>
  <c r="C31" i="8"/>
  <c r="AK4" i="8"/>
  <c r="C79" i="8"/>
  <c r="I1134" i="1"/>
  <c r="C167" i="8"/>
  <c r="C195" i="8"/>
  <c r="C138" i="8"/>
  <c r="C284" i="8"/>
  <c r="C256" i="8"/>
  <c r="C227" i="8"/>
  <c r="C80" i="8"/>
  <c r="C32" i="8"/>
  <c r="AL4" i="8"/>
  <c r="I202" i="1"/>
  <c r="C168" i="8"/>
  <c r="C196" i="8"/>
  <c r="C139" i="8"/>
  <c r="C285" i="8"/>
  <c r="C257" i="8"/>
  <c r="C228" i="8"/>
  <c r="C33" i="8"/>
  <c r="AM4" i="8"/>
  <c r="C81" i="8"/>
  <c r="C169" i="8"/>
  <c r="C197" i="8"/>
  <c r="C140" i="8"/>
  <c r="C286" i="8"/>
  <c r="C258" i="8"/>
  <c r="C229" i="8"/>
  <c r="C82" i="8"/>
  <c r="AN4" i="8"/>
  <c r="C34" i="8"/>
  <c r="C170" i="8"/>
  <c r="C198" i="8"/>
  <c r="C141" i="8"/>
  <c r="C287" i="8"/>
  <c r="C259" i="8"/>
  <c r="C230" i="8"/>
  <c r="C35" i="8"/>
  <c r="C83" i="8"/>
  <c r="AO4" i="8"/>
  <c r="C199" i="8"/>
  <c r="C288" i="8"/>
  <c r="AP4" i="8"/>
  <c r="C36" i="8"/>
  <c r="AQ4" i="8"/>
  <c r="AR4" i="8"/>
  <c r="AS4" i="8"/>
  <c r="AT4" i="8"/>
  <c r="AU4" i="8"/>
  <c r="AV4" i="8"/>
  <c r="AW4" i="8"/>
  <c r="AX4" i="8"/>
  <c r="AY4" i="8"/>
  <c r="AZ4" i="8"/>
  <c r="BA4" i="8"/>
  <c r="BB4" i="8"/>
  <c r="BC4" i="8"/>
  <c r="BD4" i="8"/>
  <c r="BE4" i="8"/>
  <c r="BF4" i="8"/>
  <c r="BG4" i="8"/>
  <c r="BH4" i="8"/>
  <c r="BI4" i="8"/>
  <c r="BJ4" i="8"/>
  <c r="BK4" i="8"/>
  <c r="BL4" i="8"/>
  <c r="BM4" i="8"/>
  <c r="F43" i="1"/>
  <c r="F42" i="1"/>
  <c r="E376" i="1"/>
  <c r="E375" i="1"/>
  <c r="E374" i="1"/>
  <c r="E373" i="1"/>
  <c r="E371" i="1"/>
  <c r="E370" i="1"/>
  <c r="E369" i="1"/>
  <c r="E368" i="1"/>
  <c r="E367" i="1"/>
  <c r="E366" i="1"/>
  <c r="E363" i="1"/>
  <c r="E66" i="1"/>
  <c r="E359" i="1" s="1"/>
  <c r="E65" i="1"/>
  <c r="E599" i="1" s="1"/>
  <c r="E64" i="1"/>
  <c r="E357" i="1" s="1"/>
  <c r="E63" i="1"/>
  <c r="E62" i="1"/>
  <c r="E1173" i="1" s="1"/>
  <c r="E61" i="1"/>
  <c r="E354" i="1" s="1"/>
  <c r="E60" i="1"/>
  <c r="E997" i="1" s="1"/>
  <c r="I60" i="1"/>
  <c r="AS60" i="1" s="1"/>
  <c r="I61" i="1"/>
  <c r="Y61" i="1" s="1"/>
  <c r="I62" i="1"/>
  <c r="BE62" i="1" s="1"/>
  <c r="I63" i="1"/>
  <c r="AA63" i="1" s="1"/>
  <c r="I64" i="1"/>
  <c r="I65" i="1"/>
  <c r="I66" i="1"/>
  <c r="Q66" i="1" s="1"/>
  <c r="J32" i="5"/>
  <c r="J31" i="5"/>
  <c r="H674" i="1" s="1"/>
  <c r="J30" i="5"/>
  <c r="J29" i="5"/>
  <c r="J28" i="5"/>
  <c r="J27" i="5"/>
  <c r="H670" i="1" s="1"/>
  <c r="J26" i="5"/>
  <c r="H669" i="1" s="1"/>
  <c r="J25" i="5"/>
  <c r="J24" i="5"/>
  <c r="J23" i="5"/>
  <c r="H666" i="1" s="1"/>
  <c r="J22" i="5"/>
  <c r="J21" i="5"/>
  <c r="J20" i="5"/>
  <c r="J19" i="5"/>
  <c r="H662" i="1" s="1"/>
  <c r="J18" i="5"/>
  <c r="H661" i="1" s="1"/>
  <c r="J17" i="5"/>
  <c r="H660" i="1" s="1"/>
  <c r="J16" i="5"/>
  <c r="H659" i="1" s="1"/>
  <c r="D46" i="2"/>
  <c r="K47" i="2"/>
  <c r="D47" i="2"/>
  <c r="M48" i="2"/>
  <c r="D48" i="2"/>
  <c r="P49" i="2"/>
  <c r="D49" i="2"/>
  <c r="D50" i="2"/>
  <c r="D51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D54" i="2"/>
  <c r="D55" i="2"/>
  <c r="D56" i="2"/>
  <c r="D57" i="2"/>
  <c r="D58" i="2"/>
  <c r="D59" i="2"/>
  <c r="D60" i="2"/>
  <c r="D61" i="2"/>
  <c r="D62" i="2"/>
  <c r="D63" i="2"/>
  <c r="I95" i="1"/>
  <c r="I94" i="1"/>
  <c r="I93" i="1"/>
  <c r="I92" i="1"/>
  <c r="I91" i="1"/>
  <c r="I90" i="1"/>
  <c r="I89" i="1"/>
  <c r="H6" i="1"/>
  <c r="O6" i="1" s="1"/>
  <c r="E1180" i="1"/>
  <c r="E1188" i="1"/>
  <c r="E1217" i="1"/>
  <c r="E1177" i="1"/>
  <c r="E1206" i="1"/>
  <c r="E1181" i="1"/>
  <c r="E1210" i="1"/>
  <c r="E1185" i="1"/>
  <c r="E1214" i="1"/>
  <c r="E1189" i="1"/>
  <c r="E1218" i="1"/>
  <c r="E1193" i="1"/>
  <c r="E1222" i="1"/>
  <c r="E1192" i="1"/>
  <c r="E1221" i="1"/>
  <c r="E1203" i="1"/>
  <c r="E1207" i="1"/>
  <c r="E1182" i="1"/>
  <c r="E1211" i="1"/>
  <c r="E1186" i="1"/>
  <c r="E1215" i="1"/>
  <c r="E1194" i="1"/>
  <c r="E1223" i="1"/>
  <c r="E1184" i="1"/>
  <c r="E1213" i="1"/>
  <c r="E1212" i="1"/>
  <c r="E1187" i="1"/>
  <c r="E1216" i="1"/>
  <c r="E1191" i="1"/>
  <c r="E1220" i="1"/>
  <c r="E1144" i="1"/>
  <c r="E1151" i="1"/>
  <c r="E1097" i="1"/>
  <c r="E1126" i="1"/>
  <c r="E1155" i="1"/>
  <c r="E1130" i="1"/>
  <c r="E1101" i="1"/>
  <c r="E1159" i="1"/>
  <c r="E1163" i="1"/>
  <c r="E1105" i="1"/>
  <c r="E1134" i="1"/>
  <c r="E1090" i="1"/>
  <c r="E1119" i="1"/>
  <c r="E1148" i="1"/>
  <c r="E1152" i="1"/>
  <c r="E1094" i="1"/>
  <c r="E1123" i="1"/>
  <c r="E1098" i="1"/>
  <c r="E1156" i="1"/>
  <c r="E1127" i="1"/>
  <c r="E1102" i="1"/>
  <c r="E1131" i="1"/>
  <c r="E1160" i="1"/>
  <c r="E1164" i="1"/>
  <c r="E1135" i="1"/>
  <c r="E1106" i="1"/>
  <c r="E1120" i="1"/>
  <c r="E1095" i="1"/>
  <c r="E1124" i="1"/>
  <c r="E1153" i="1"/>
  <c r="E1128" i="1"/>
  <c r="E1099" i="1"/>
  <c r="E1157" i="1"/>
  <c r="E1103" i="1"/>
  <c r="E1132" i="1"/>
  <c r="E1165" i="1"/>
  <c r="E1136" i="1"/>
  <c r="E1107" i="1"/>
  <c r="E1125" i="1"/>
  <c r="E1096" i="1"/>
  <c r="E1158" i="1"/>
  <c r="E1129" i="1"/>
  <c r="E1100" i="1"/>
  <c r="E1133" i="1"/>
  <c r="E1162" i="1"/>
  <c r="E1104" i="1"/>
  <c r="E1003" i="1"/>
  <c r="E1032" i="1"/>
  <c r="E974" i="1"/>
  <c r="E1061" i="1"/>
  <c r="E1015" i="1"/>
  <c r="E986" i="1"/>
  <c r="E1073" i="1"/>
  <c r="E1044" i="1"/>
  <c r="E1010" i="1"/>
  <c r="E981" i="1"/>
  <c r="E1068" i="1"/>
  <c r="E1039" i="1"/>
  <c r="E1014" i="1"/>
  <c r="E1072" i="1"/>
  <c r="E1043" i="1"/>
  <c r="E985" i="1"/>
  <c r="E1018" i="1"/>
  <c r="E989" i="1"/>
  <c r="E1076" i="1"/>
  <c r="E1047" i="1"/>
  <c r="E999" i="1"/>
  <c r="E1028" i="1"/>
  <c r="E1019" i="1"/>
  <c r="E990" i="1"/>
  <c r="E1077" i="1"/>
  <c r="E1048" i="1"/>
  <c r="E1008" i="1"/>
  <c r="E1066" i="1"/>
  <c r="E1037" i="1"/>
  <c r="E979" i="1"/>
  <c r="E1012" i="1"/>
  <c r="E1041" i="1"/>
  <c r="E983" i="1"/>
  <c r="E1070" i="1"/>
  <c r="E1045" i="1"/>
  <c r="E987" i="1"/>
  <c r="E1020" i="1"/>
  <c r="E991" i="1"/>
  <c r="E1049" i="1"/>
  <c r="E1078" i="1"/>
  <c r="E1007" i="1"/>
  <c r="E1065" i="1"/>
  <c r="E1036" i="1"/>
  <c r="E978" i="1"/>
  <c r="E1011" i="1"/>
  <c r="E982" i="1"/>
  <c r="E1069" i="1"/>
  <c r="E1040" i="1"/>
  <c r="E1063" i="1"/>
  <c r="E980" i="1"/>
  <c r="E1038" i="1"/>
  <c r="E1013" i="1"/>
  <c r="E1071" i="1"/>
  <c r="E984" i="1"/>
  <c r="E1042" i="1"/>
  <c r="E1017" i="1"/>
  <c r="E988" i="1"/>
  <c r="E1075" i="1"/>
  <c r="E1046" i="1"/>
  <c r="BB62" i="1"/>
  <c r="BU53" i="2"/>
  <c r="D53" i="2"/>
  <c r="AS52" i="2"/>
  <c r="D52" i="2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H1257" i="1"/>
  <c r="H1286" i="1" s="1"/>
  <c r="H1256" i="1"/>
  <c r="H1285" i="1" s="1"/>
  <c r="H1255" i="1"/>
  <c r="H1284" i="1" s="1"/>
  <c r="H1254" i="1"/>
  <c r="H1283" i="1" s="1"/>
  <c r="H1251" i="1"/>
  <c r="H1280" i="1" s="1"/>
  <c r="H1248" i="1"/>
  <c r="H1277" i="1" s="1"/>
  <c r="H1247" i="1"/>
  <c r="H1276" i="1" s="1"/>
  <c r="H1246" i="1"/>
  <c r="H1275" i="1" s="1"/>
  <c r="H1245" i="1"/>
  <c r="H1274" i="1" s="1"/>
  <c r="H1243" i="1"/>
  <c r="H1272" i="1" s="1"/>
  <c r="H1240" i="1"/>
  <c r="H1269" i="1" s="1"/>
  <c r="H1239" i="1"/>
  <c r="H1268" i="1" s="1"/>
  <c r="H1238" i="1"/>
  <c r="H1267" i="1" s="1"/>
  <c r="H1237" i="1"/>
  <c r="H1266" i="1" s="1"/>
  <c r="H1235" i="1"/>
  <c r="H1264" i="1" s="1"/>
  <c r="H1233" i="1"/>
  <c r="H1262" i="1" s="1"/>
  <c r="F370" i="1"/>
  <c r="D290" i="1"/>
  <c r="C265" i="1"/>
  <c r="D172" i="1"/>
  <c r="C147" i="1"/>
  <c r="D37" i="1"/>
  <c r="C12" i="1"/>
  <c r="C13" i="1" s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D554" i="1"/>
  <c r="C529" i="1"/>
  <c r="C530" i="1"/>
  <c r="D525" i="1"/>
  <c r="C500" i="1"/>
  <c r="C501" i="1"/>
  <c r="D496" i="1"/>
  <c r="C471" i="1"/>
  <c r="C564" i="1"/>
  <c r="C565" i="1"/>
  <c r="C566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D467" i="1"/>
  <c r="C442" i="1"/>
  <c r="C443" i="1"/>
  <c r="D435" i="1"/>
  <c r="C410" i="1"/>
  <c r="D406" i="1"/>
  <c r="C381" i="1"/>
  <c r="C382" i="1"/>
  <c r="D941" i="1"/>
  <c r="C916" i="1"/>
  <c r="C917" i="1"/>
  <c r="C918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D912" i="1"/>
  <c r="C887" i="1"/>
  <c r="C888" i="1"/>
  <c r="D883" i="1"/>
  <c r="C858" i="1"/>
  <c r="C859" i="1"/>
  <c r="D854" i="1"/>
  <c r="C829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00" i="1"/>
  <c r="D825" i="1"/>
  <c r="C800" i="1"/>
  <c r="D796" i="1"/>
  <c r="C771" i="1"/>
  <c r="D767" i="1"/>
  <c r="C742" i="1"/>
  <c r="H1348" i="1"/>
  <c r="D1374" i="1"/>
  <c r="C1349" i="1"/>
  <c r="C1350" i="1"/>
  <c r="C1351" i="1"/>
  <c r="C1352" i="1"/>
  <c r="C1353" i="1"/>
  <c r="C1354" i="1"/>
  <c r="D1345" i="1"/>
  <c r="C1320" i="1"/>
  <c r="C1321" i="1"/>
  <c r="C1322" i="1"/>
  <c r="C1323" i="1"/>
  <c r="D1316" i="1"/>
  <c r="C1291" i="1"/>
  <c r="D1287" i="1"/>
  <c r="C1262" i="1"/>
  <c r="H1252" i="1"/>
  <c r="H1281" i="1" s="1"/>
  <c r="H1244" i="1"/>
  <c r="H1273" i="1" s="1"/>
  <c r="H1236" i="1"/>
  <c r="H1265" i="1" s="1"/>
  <c r="D1258" i="1"/>
  <c r="C1233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22" i="1"/>
  <c r="H95" i="1"/>
  <c r="H94" i="1"/>
  <c r="O94" i="1" s="1"/>
  <c r="H93" i="1"/>
  <c r="O93" i="1" s="1"/>
  <c r="H92" i="1"/>
  <c r="H91" i="1"/>
  <c r="H90" i="1"/>
  <c r="O90" i="1" s="1"/>
  <c r="H89" i="1"/>
  <c r="O89" i="1" s="1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C37" i="5"/>
  <c r="C38" i="5"/>
  <c r="D83" i="1"/>
  <c r="D82" i="1"/>
  <c r="D375" i="1" s="1"/>
  <c r="D81" i="1"/>
  <c r="D1342" i="1" s="1"/>
  <c r="D80" i="1"/>
  <c r="D1370" i="1" s="1"/>
  <c r="D79" i="1"/>
  <c r="D462" i="1" s="1"/>
  <c r="D78" i="1"/>
  <c r="D77" i="1"/>
  <c r="D76" i="1"/>
  <c r="D75" i="1"/>
  <c r="D74" i="1"/>
  <c r="D367" i="1" s="1"/>
  <c r="D73" i="1"/>
  <c r="D814" i="1" s="1"/>
  <c r="D72" i="1"/>
  <c r="D365" i="1" s="1"/>
  <c r="D71" i="1"/>
  <c r="D70" i="1"/>
  <c r="D69" i="1"/>
  <c r="D68" i="1"/>
  <c r="D361" i="1" s="1"/>
  <c r="D67" i="1"/>
  <c r="D418" i="1" s="1"/>
  <c r="D66" i="1"/>
  <c r="D65" i="1"/>
  <c r="D64" i="1"/>
  <c r="D63" i="1"/>
  <c r="D1174" i="1" s="1"/>
  <c r="D62" i="1"/>
  <c r="D1115" i="1" s="1"/>
  <c r="D61" i="1"/>
  <c r="D60" i="1"/>
  <c r="D501" i="1" s="1"/>
  <c r="D59" i="1"/>
  <c r="D1170" i="1" s="1"/>
  <c r="H974" i="1"/>
  <c r="H973" i="1"/>
  <c r="H971" i="1"/>
  <c r="D33" i="5"/>
  <c r="C8" i="5"/>
  <c r="C9" i="5"/>
  <c r="C16" i="5"/>
  <c r="C17" i="5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C28" i="4"/>
  <c r="F27" i="4"/>
  <c r="E27" i="4"/>
  <c r="G27" i="4"/>
  <c r="E26" i="4"/>
  <c r="H26" i="4"/>
  <c r="D647" i="1"/>
  <c r="C622" i="1"/>
  <c r="D734" i="1"/>
  <c r="C709" i="1"/>
  <c r="D705" i="1"/>
  <c r="C680" i="1"/>
  <c r="C681" i="1"/>
  <c r="D676" i="1"/>
  <c r="C651" i="1"/>
  <c r="C652" i="1"/>
  <c r="D618" i="1"/>
  <c r="C593" i="1"/>
  <c r="D232" i="1"/>
  <c r="D348" i="1"/>
  <c r="C323" i="1"/>
  <c r="D319" i="1"/>
  <c r="C294" i="1"/>
  <c r="C295" i="1"/>
  <c r="C296" i="1"/>
  <c r="C297" i="1"/>
  <c r="D261" i="1"/>
  <c r="C236" i="1"/>
  <c r="C207" i="1"/>
  <c r="D203" i="1"/>
  <c r="D142" i="1"/>
  <c r="D113" i="1"/>
  <c r="C88" i="1"/>
  <c r="D84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D1186" i="1"/>
  <c r="D1176" i="1"/>
  <c r="D1205" i="1"/>
  <c r="F1188" i="1"/>
  <c r="F1217" i="1"/>
  <c r="D1185" i="1"/>
  <c r="D1214" i="1"/>
  <c r="D1193" i="1"/>
  <c r="D1222" i="1"/>
  <c r="D1183" i="1"/>
  <c r="D1212" i="1"/>
  <c r="D1085" i="1"/>
  <c r="D1118" i="1"/>
  <c r="D1093" i="1"/>
  <c r="D1098" i="1"/>
  <c r="D1127" i="1"/>
  <c r="D1156" i="1"/>
  <c r="D1102" i="1"/>
  <c r="D1164" i="1"/>
  <c r="D1106" i="1"/>
  <c r="D1135" i="1"/>
  <c r="D1157" i="1"/>
  <c r="D1092" i="1"/>
  <c r="D1125" i="1"/>
  <c r="D1154" i="1"/>
  <c r="D1096" i="1"/>
  <c r="F1130" i="1"/>
  <c r="F1159" i="1"/>
  <c r="F1133" i="1"/>
  <c r="D1011" i="1"/>
  <c r="D1069" i="1"/>
  <c r="D982" i="1"/>
  <c r="D1040" i="1"/>
  <c r="D986" i="1"/>
  <c r="D1073" i="1"/>
  <c r="D1019" i="1"/>
  <c r="D1077" i="1"/>
  <c r="D1048" i="1"/>
  <c r="D990" i="1"/>
  <c r="D1041" i="1"/>
  <c r="D1045" i="1"/>
  <c r="D1002" i="1"/>
  <c r="F1072" i="1"/>
  <c r="D1005" i="1"/>
  <c r="D1009" i="1"/>
  <c r="D1067" i="1"/>
  <c r="D1038" i="1"/>
  <c r="D980" i="1"/>
  <c r="H110" i="8"/>
  <c r="H106" i="8"/>
  <c r="H102" i="8"/>
  <c r="H98" i="8"/>
  <c r="H94" i="8"/>
  <c r="H90" i="8"/>
  <c r="H100" i="8"/>
  <c r="H88" i="8"/>
  <c r="H95" i="8"/>
  <c r="H109" i="8"/>
  <c r="H105" i="8"/>
  <c r="H101" i="8"/>
  <c r="H97" i="8"/>
  <c r="H93" i="8"/>
  <c r="H89" i="8"/>
  <c r="H112" i="8"/>
  <c r="H108" i="8"/>
  <c r="H104" i="8"/>
  <c r="H96" i="8"/>
  <c r="H92" i="8"/>
  <c r="H111" i="8"/>
  <c r="H107" i="8"/>
  <c r="H103" i="8"/>
  <c r="H99" i="8"/>
  <c r="H91" i="8"/>
  <c r="H138" i="8"/>
  <c r="H134" i="8"/>
  <c r="H130" i="8"/>
  <c r="H126" i="8"/>
  <c r="H122" i="8"/>
  <c r="H118" i="8"/>
  <c r="H139" i="8"/>
  <c r="H131" i="8"/>
  <c r="H141" i="8"/>
  <c r="H137" i="8"/>
  <c r="H133" i="8"/>
  <c r="H129" i="8"/>
  <c r="H125" i="8"/>
  <c r="H121" i="8"/>
  <c r="H117" i="8"/>
  <c r="H123" i="8"/>
  <c r="H140" i="8"/>
  <c r="H136" i="8"/>
  <c r="H132" i="8"/>
  <c r="H128" i="8"/>
  <c r="H124" i="8"/>
  <c r="H120" i="8"/>
  <c r="H135" i="8"/>
  <c r="H127" i="8"/>
  <c r="H119" i="8"/>
  <c r="O1230" i="1"/>
  <c r="H1372" i="1"/>
  <c r="I208" i="1"/>
  <c r="I212" i="1"/>
  <c r="H972" i="1"/>
  <c r="I216" i="1"/>
  <c r="I224" i="1"/>
  <c r="I228" i="1"/>
  <c r="S5" i="5"/>
  <c r="T5" i="5" s="1"/>
  <c r="U5" i="5" s="1"/>
  <c r="V5" i="5" s="1"/>
  <c r="W5" i="5" s="1"/>
  <c r="X5" i="5" s="1"/>
  <c r="Y5" i="5" s="1"/>
  <c r="Z5" i="5" s="1"/>
  <c r="AA5" i="5" s="1"/>
  <c r="AB5" i="5" s="1"/>
  <c r="AC5" i="5" s="1"/>
  <c r="AD5" i="5" s="1"/>
  <c r="AE5" i="5" s="1"/>
  <c r="AF5" i="5" s="1"/>
  <c r="AG5" i="5" s="1"/>
  <c r="AH5" i="5" s="1"/>
  <c r="AI5" i="5" s="1"/>
  <c r="AJ5" i="5" s="1"/>
  <c r="AK5" i="5" s="1"/>
  <c r="AL5" i="5" s="1"/>
  <c r="AM5" i="5" s="1"/>
  <c r="AN5" i="5" s="1"/>
  <c r="AO5" i="5" s="1"/>
  <c r="AP5" i="5" s="1"/>
  <c r="AQ5" i="5" s="1"/>
  <c r="AR5" i="5" s="1"/>
  <c r="AS5" i="5" s="1"/>
  <c r="AT5" i="5" s="1"/>
  <c r="AU5" i="5" s="1"/>
  <c r="AV5" i="5" s="1"/>
  <c r="AW5" i="5" s="1"/>
  <c r="AX5" i="5" s="1"/>
  <c r="AY5" i="5" s="1"/>
  <c r="AZ5" i="5" s="1"/>
  <c r="BA5" i="5" s="1"/>
  <c r="BB5" i="5" s="1"/>
  <c r="BC5" i="5" s="1"/>
  <c r="BD5" i="5" s="1"/>
  <c r="BE5" i="5" s="1"/>
  <c r="BF5" i="5" s="1"/>
  <c r="BG5" i="5" s="1"/>
  <c r="BH5" i="5" s="1"/>
  <c r="BI5" i="5" s="1"/>
  <c r="BJ5" i="5" s="1"/>
  <c r="BK5" i="5" s="1"/>
  <c r="BL5" i="5" s="1"/>
  <c r="BM5" i="5" s="1"/>
  <c r="BN5" i="5" s="1"/>
  <c r="BO5" i="5" s="1"/>
  <c r="BP5" i="5" s="1"/>
  <c r="H333" i="1"/>
  <c r="H345" i="1"/>
  <c r="H387" i="1"/>
  <c r="H403" i="1"/>
  <c r="H421" i="1"/>
  <c r="H433" i="1"/>
  <c r="H508" i="1"/>
  <c r="H516" i="1"/>
  <c r="H1342" i="1"/>
  <c r="H1371" i="1"/>
  <c r="H326" i="1"/>
  <c r="H330" i="1"/>
  <c r="H334" i="1"/>
  <c r="H338" i="1"/>
  <c r="H342" i="1"/>
  <c r="H346" i="1"/>
  <c r="H384" i="1"/>
  <c r="H388" i="1"/>
  <c r="H392" i="1"/>
  <c r="H396" i="1"/>
  <c r="H400" i="1"/>
  <c r="H404" i="1"/>
  <c r="H410" i="1"/>
  <c r="H414" i="1"/>
  <c r="H418" i="1"/>
  <c r="H422" i="1"/>
  <c r="H426" i="1"/>
  <c r="H430" i="1"/>
  <c r="H434" i="1"/>
  <c r="H501" i="1"/>
  <c r="H505" i="1"/>
  <c r="H509" i="1"/>
  <c r="H513" i="1"/>
  <c r="H517" i="1"/>
  <c r="H521" i="1"/>
  <c r="H395" i="1"/>
  <c r="H413" i="1"/>
  <c r="H429" i="1"/>
  <c r="H504" i="1"/>
  <c r="H524" i="1"/>
  <c r="H1334" i="1"/>
  <c r="H323" i="1"/>
  <c r="H327" i="1"/>
  <c r="H331" i="1"/>
  <c r="H335" i="1"/>
  <c r="H339" i="1"/>
  <c r="H343" i="1"/>
  <c r="H347" i="1"/>
  <c r="H381" i="1"/>
  <c r="H385" i="1"/>
  <c r="H389" i="1"/>
  <c r="H393" i="1"/>
  <c r="H397" i="1"/>
  <c r="H401" i="1"/>
  <c r="H405" i="1"/>
  <c r="H411" i="1"/>
  <c r="H415" i="1"/>
  <c r="H419" i="1"/>
  <c r="H423" i="1"/>
  <c r="H427" i="1"/>
  <c r="H431" i="1"/>
  <c r="H502" i="1"/>
  <c r="H506" i="1"/>
  <c r="H510" i="1"/>
  <c r="H514" i="1"/>
  <c r="H518" i="1"/>
  <c r="H522" i="1"/>
  <c r="H1363" i="1"/>
  <c r="H325" i="1"/>
  <c r="H329" i="1"/>
  <c r="H337" i="1"/>
  <c r="H341" i="1"/>
  <c r="H383" i="1"/>
  <c r="H391" i="1"/>
  <c r="H399" i="1"/>
  <c r="H417" i="1"/>
  <c r="H425" i="1"/>
  <c r="H500" i="1"/>
  <c r="H512" i="1"/>
  <c r="H520" i="1"/>
  <c r="H1326" i="1"/>
  <c r="H1355" i="1"/>
  <c r="H324" i="1"/>
  <c r="H328" i="1"/>
  <c r="H332" i="1"/>
  <c r="H336" i="1"/>
  <c r="H340" i="1"/>
  <c r="H344" i="1"/>
  <c r="H382" i="1"/>
  <c r="H386" i="1"/>
  <c r="H390" i="1"/>
  <c r="H394" i="1"/>
  <c r="H398" i="1"/>
  <c r="H402" i="1"/>
  <c r="H412" i="1"/>
  <c r="H416" i="1"/>
  <c r="H420" i="1"/>
  <c r="H424" i="1"/>
  <c r="H428" i="1"/>
  <c r="H432" i="1"/>
  <c r="H503" i="1"/>
  <c r="H507" i="1"/>
  <c r="H511" i="1"/>
  <c r="H515" i="1"/>
  <c r="H519" i="1"/>
  <c r="H523" i="1"/>
  <c r="C266" i="1"/>
  <c r="C148" i="1"/>
  <c r="F66" i="1"/>
  <c r="F363" i="1"/>
  <c r="C531" i="1"/>
  <c r="C502" i="1"/>
  <c r="C472" i="1"/>
  <c r="C567" i="1"/>
  <c r="C444" i="1"/>
  <c r="E443" i="1"/>
  <c r="C411" i="1"/>
  <c r="D887" i="1"/>
  <c r="C383" i="1"/>
  <c r="C919" i="1"/>
  <c r="C830" i="1"/>
  <c r="C860" i="1"/>
  <c r="C889" i="1"/>
  <c r="C801" i="1"/>
  <c r="C772" i="1"/>
  <c r="C743" i="1"/>
  <c r="H1344" i="1"/>
  <c r="H1336" i="1"/>
  <c r="H1328" i="1"/>
  <c r="H1353" i="1"/>
  <c r="H1361" i="1"/>
  <c r="H1369" i="1"/>
  <c r="H1340" i="1"/>
  <c r="H1332" i="1"/>
  <c r="H1324" i="1"/>
  <c r="H1349" i="1"/>
  <c r="H1357" i="1"/>
  <c r="H1365" i="1"/>
  <c r="H1373" i="1"/>
  <c r="H1338" i="1"/>
  <c r="H1330" i="1"/>
  <c r="H1322" i="1"/>
  <c r="H1351" i="1"/>
  <c r="H1359" i="1"/>
  <c r="H1367" i="1"/>
  <c r="I210" i="1"/>
  <c r="I214" i="1"/>
  <c r="I218" i="1"/>
  <c r="I222" i="1"/>
  <c r="I226" i="1"/>
  <c r="I230" i="1"/>
  <c r="I207" i="1"/>
  <c r="I211" i="1"/>
  <c r="I215" i="1"/>
  <c r="I219" i="1"/>
  <c r="I223" i="1"/>
  <c r="I227" i="1"/>
  <c r="I231" i="1"/>
  <c r="H1343" i="1"/>
  <c r="H1339" i="1"/>
  <c r="H1335" i="1"/>
  <c r="H1331" i="1"/>
  <c r="H1327" i="1"/>
  <c r="H1323" i="1"/>
  <c r="H1352" i="1"/>
  <c r="H1356" i="1"/>
  <c r="H1360" i="1"/>
  <c r="H1364" i="1"/>
  <c r="H1368" i="1"/>
  <c r="I220" i="1"/>
  <c r="G26" i="4"/>
  <c r="G28" i="4" s="1"/>
  <c r="E30" i="4" s="1"/>
  <c r="I209" i="1"/>
  <c r="I213" i="1"/>
  <c r="I217" i="1"/>
  <c r="I221" i="1"/>
  <c r="I225" i="1"/>
  <c r="I229" i="1"/>
  <c r="H1320" i="1"/>
  <c r="H1341" i="1"/>
  <c r="H1337" i="1"/>
  <c r="H1333" i="1"/>
  <c r="H1329" i="1"/>
  <c r="H1325" i="1"/>
  <c r="H1321" i="1"/>
  <c r="H1350" i="1"/>
  <c r="H1354" i="1"/>
  <c r="H1358" i="1"/>
  <c r="H1362" i="1"/>
  <c r="H1366" i="1"/>
  <c r="H1370" i="1"/>
  <c r="H653" i="1"/>
  <c r="I29" i="5"/>
  <c r="I25" i="5"/>
  <c r="H759" i="1" s="1"/>
  <c r="O759" i="1" s="1"/>
  <c r="I21" i="5"/>
  <c r="H842" i="1" s="1"/>
  <c r="O842" i="1" s="1"/>
  <c r="I17" i="5"/>
  <c r="H751" i="1" s="1"/>
  <c r="O751" i="1" s="1"/>
  <c r="I32" i="5"/>
  <c r="I30" i="5"/>
  <c r="H200" i="1" s="1"/>
  <c r="H287" i="1" s="1"/>
  <c r="I28" i="5"/>
  <c r="H762" i="1" s="1"/>
  <c r="O762" i="1" s="1"/>
  <c r="I26" i="5"/>
  <c r="I24" i="5"/>
  <c r="I22" i="5"/>
  <c r="H192" i="1" s="1"/>
  <c r="I20" i="5"/>
  <c r="H219" i="1" s="1"/>
  <c r="I18" i="5"/>
  <c r="I16" i="5"/>
  <c r="H672" i="1"/>
  <c r="H668" i="1"/>
  <c r="H664" i="1"/>
  <c r="H658" i="1"/>
  <c r="H656" i="1"/>
  <c r="H654" i="1"/>
  <c r="I31" i="5"/>
  <c r="H765" i="1" s="1"/>
  <c r="O765" i="1" s="1"/>
  <c r="I27" i="5"/>
  <c r="I23" i="5"/>
  <c r="I19" i="5"/>
  <c r="H189" i="1" s="1"/>
  <c r="H276" i="1" s="1"/>
  <c r="H675" i="1"/>
  <c r="H673" i="1"/>
  <c r="H671" i="1"/>
  <c r="H667" i="1"/>
  <c r="H665" i="1"/>
  <c r="H663" i="1"/>
  <c r="H657" i="1"/>
  <c r="H655" i="1"/>
  <c r="C1355" i="1"/>
  <c r="C1324" i="1"/>
  <c r="C1292" i="1"/>
  <c r="C1263" i="1"/>
  <c r="C1234" i="1"/>
  <c r="C39" i="5"/>
  <c r="F26" i="4"/>
  <c r="H27" i="4"/>
  <c r="H28" i="4" s="1"/>
  <c r="C623" i="1"/>
  <c r="C298" i="1"/>
  <c r="C594" i="1"/>
  <c r="C653" i="1"/>
  <c r="C682" i="1"/>
  <c r="C710" i="1"/>
  <c r="C324" i="1"/>
  <c r="E297" i="1"/>
  <c r="C89" i="1"/>
  <c r="C237" i="1"/>
  <c r="C208" i="1"/>
  <c r="F1181" i="1"/>
  <c r="F1210" i="1"/>
  <c r="F1193" i="1"/>
  <c r="F1152" i="1"/>
  <c r="F1123" i="1"/>
  <c r="F1065" i="1"/>
  <c r="O5" i="8"/>
  <c r="H213" i="1"/>
  <c r="H835" i="1"/>
  <c r="O835" i="1" s="1"/>
  <c r="H184" i="1"/>
  <c r="H748" i="1"/>
  <c r="O748" i="1" s="1"/>
  <c r="H221" i="1"/>
  <c r="H843" i="1"/>
  <c r="O843" i="1" s="1"/>
  <c r="H229" i="1"/>
  <c r="H851" i="1"/>
  <c r="O851" i="1" s="1"/>
  <c r="H838" i="1"/>
  <c r="O838" i="1" s="1"/>
  <c r="H757" i="1"/>
  <c r="O757" i="1" s="1"/>
  <c r="H178" i="1"/>
  <c r="H210" i="1"/>
  <c r="H832" i="1"/>
  <c r="O832" i="1" s="1"/>
  <c r="H181" i="1"/>
  <c r="H268" i="1" s="1"/>
  <c r="H745" i="1"/>
  <c r="O745" i="1" s="1"/>
  <c r="H209" i="1"/>
  <c r="H831" i="1"/>
  <c r="O831" i="1" s="1"/>
  <c r="H180" i="1"/>
  <c r="H744" i="1"/>
  <c r="O744" i="1" s="1"/>
  <c r="H752" i="1"/>
  <c r="O752" i="1" s="1"/>
  <c r="H225" i="1"/>
  <c r="H196" i="1"/>
  <c r="H283" i="1" s="1"/>
  <c r="H224" i="1"/>
  <c r="H846" i="1"/>
  <c r="O846" i="1" s="1"/>
  <c r="H214" i="1"/>
  <c r="H749" i="1"/>
  <c r="O749" i="1" s="1"/>
  <c r="H185" i="1"/>
  <c r="H836" i="1"/>
  <c r="O836" i="1" s="1"/>
  <c r="H230" i="1"/>
  <c r="H852" i="1"/>
  <c r="O852" i="1" s="1"/>
  <c r="H211" i="1"/>
  <c r="H182" i="1"/>
  <c r="H746" i="1"/>
  <c r="O746" i="1" s="1"/>
  <c r="H833" i="1"/>
  <c r="H212" i="1"/>
  <c r="H834" i="1"/>
  <c r="O834" i="1" s="1"/>
  <c r="H747" i="1"/>
  <c r="O747" i="1" s="1"/>
  <c r="H183" i="1"/>
  <c r="C267" i="1"/>
  <c r="C149" i="1"/>
  <c r="C532" i="1"/>
  <c r="C503" i="1"/>
  <c r="C473" i="1"/>
  <c r="C568" i="1"/>
  <c r="C445" i="1"/>
  <c r="C412" i="1"/>
  <c r="C384" i="1"/>
  <c r="E919" i="1"/>
  <c r="C920" i="1"/>
  <c r="C890" i="1"/>
  <c r="D860" i="1"/>
  <c r="C861" i="1"/>
  <c r="C831" i="1"/>
  <c r="C802" i="1"/>
  <c r="C773" i="1"/>
  <c r="C744" i="1"/>
  <c r="C1356" i="1"/>
  <c r="C1325" i="1"/>
  <c r="D1324" i="1"/>
  <c r="C1293" i="1"/>
  <c r="C1264" i="1"/>
  <c r="C1235" i="1"/>
  <c r="C40" i="5"/>
  <c r="C624" i="1"/>
  <c r="C299" i="1"/>
  <c r="C711" i="1"/>
  <c r="C654" i="1"/>
  <c r="C683" i="1"/>
  <c r="C595" i="1"/>
  <c r="C325" i="1"/>
  <c r="C90" i="1"/>
  <c r="C238" i="1"/>
  <c r="C209" i="1"/>
  <c r="C268" i="1"/>
  <c r="C150" i="1"/>
  <c r="C533" i="1"/>
  <c r="E532" i="1"/>
  <c r="C504" i="1"/>
  <c r="C474" i="1"/>
  <c r="C569" i="1"/>
  <c r="C446" i="1"/>
  <c r="E445" i="1"/>
  <c r="C413" i="1"/>
  <c r="C385" i="1"/>
  <c r="C921" i="1"/>
  <c r="C832" i="1"/>
  <c r="C862" i="1"/>
  <c r="E861" i="1"/>
  <c r="C891" i="1"/>
  <c r="C803" i="1"/>
  <c r="C774" i="1"/>
  <c r="C745" i="1"/>
  <c r="E1356" i="1"/>
  <c r="C1357" i="1"/>
  <c r="E1325" i="1"/>
  <c r="C1326" i="1"/>
  <c r="C1294" i="1"/>
  <c r="C1265" i="1"/>
  <c r="C1236" i="1"/>
  <c r="C41" i="5"/>
  <c r="D624" i="1"/>
  <c r="C625" i="1"/>
  <c r="C300" i="1"/>
  <c r="E683" i="1"/>
  <c r="C684" i="1"/>
  <c r="C596" i="1"/>
  <c r="C655" i="1"/>
  <c r="C712" i="1"/>
  <c r="C326" i="1"/>
  <c r="C91" i="1"/>
  <c r="C239" i="1"/>
  <c r="C210" i="1"/>
  <c r="R66" i="1"/>
  <c r="C269" i="1"/>
  <c r="E268" i="1"/>
  <c r="C151" i="1"/>
  <c r="C534" i="1"/>
  <c r="C505" i="1"/>
  <c r="E474" i="1"/>
  <c r="C475" i="1"/>
  <c r="C570" i="1"/>
  <c r="D446" i="1"/>
  <c r="C447" i="1"/>
  <c r="C414" i="1"/>
  <c r="C386" i="1"/>
  <c r="C922" i="1"/>
  <c r="C892" i="1"/>
  <c r="C863" i="1"/>
  <c r="C833" i="1"/>
  <c r="E803" i="1"/>
  <c r="C804" i="1"/>
  <c r="C775" i="1"/>
  <c r="E745" i="1"/>
  <c r="C746" i="1"/>
  <c r="C1358" i="1"/>
  <c r="C1327" i="1"/>
  <c r="C1295" i="1"/>
  <c r="E1294" i="1"/>
  <c r="C1266" i="1"/>
  <c r="C1237" i="1"/>
  <c r="E1236" i="1"/>
  <c r="C42" i="5"/>
  <c r="C626" i="1"/>
  <c r="E625" i="1"/>
  <c r="C301" i="1"/>
  <c r="E712" i="1"/>
  <c r="C713" i="1"/>
  <c r="C597" i="1"/>
  <c r="C656" i="1"/>
  <c r="C685" i="1"/>
  <c r="E326" i="1"/>
  <c r="C327" i="1"/>
  <c r="C92" i="1"/>
  <c r="E91" i="1"/>
  <c r="C240" i="1"/>
  <c r="E210" i="1"/>
  <c r="C211" i="1"/>
  <c r="E120" i="1"/>
  <c r="E62" i="8" s="1"/>
  <c r="E267" i="8" s="1"/>
  <c r="T65" i="1"/>
  <c r="C270" i="1"/>
  <c r="C152" i="1"/>
  <c r="C535" i="1"/>
  <c r="C506" i="1"/>
  <c r="C476" i="1"/>
  <c r="E475" i="1"/>
  <c r="C571" i="1"/>
  <c r="D570" i="1"/>
  <c r="D589" i="1"/>
  <c r="C448" i="1"/>
  <c r="C415" i="1"/>
  <c r="C387" i="1"/>
  <c r="C923" i="1"/>
  <c r="C834" i="1"/>
  <c r="C864" i="1"/>
  <c r="C893" i="1"/>
  <c r="C805" i="1"/>
  <c r="C776" i="1"/>
  <c r="C747" i="1"/>
  <c r="C1359" i="1"/>
  <c r="E1358" i="1"/>
  <c r="C1328" i="1"/>
  <c r="E1327" i="1"/>
  <c r="E1295" i="1"/>
  <c r="C1296" i="1"/>
  <c r="C1267" i="1"/>
  <c r="C1238" i="1"/>
  <c r="C43" i="5"/>
  <c r="C627" i="1"/>
  <c r="E626" i="1"/>
  <c r="C302" i="1"/>
  <c r="E301" i="1"/>
  <c r="C657" i="1"/>
  <c r="C714" i="1"/>
  <c r="C598" i="1"/>
  <c r="C686" i="1"/>
  <c r="C328" i="1"/>
  <c r="C93" i="1"/>
  <c r="E92" i="1"/>
  <c r="D92" i="1"/>
  <c r="C241" i="1"/>
  <c r="C212" i="1"/>
  <c r="E121" i="1"/>
  <c r="E63" i="8" s="1"/>
  <c r="C271" i="1"/>
  <c r="C153" i="1"/>
  <c r="C536" i="1"/>
  <c r="D535" i="1"/>
  <c r="C507" i="1"/>
  <c r="D506" i="1"/>
  <c r="C477" i="1"/>
  <c r="E571" i="1"/>
  <c r="C572" i="1"/>
  <c r="E448" i="1"/>
  <c r="C449" i="1"/>
  <c r="C416" i="1"/>
  <c r="C388" i="1"/>
  <c r="D387" i="1"/>
  <c r="C924" i="1"/>
  <c r="E923" i="1"/>
  <c r="C865" i="1"/>
  <c r="C835" i="1"/>
  <c r="D893" i="1"/>
  <c r="C894" i="1"/>
  <c r="C806" i="1"/>
  <c r="C777" i="1"/>
  <c r="C748" i="1"/>
  <c r="D1359" i="1"/>
  <c r="C1360" i="1"/>
  <c r="C1329" i="1"/>
  <c r="C1297" i="1"/>
  <c r="C1268" i="1"/>
  <c r="C1239" i="1"/>
  <c r="C44" i="5"/>
  <c r="C628" i="1"/>
  <c r="C303" i="1"/>
  <c r="C599" i="1"/>
  <c r="C687" i="1"/>
  <c r="C715" i="1"/>
  <c r="E657" i="1"/>
  <c r="C658" i="1"/>
  <c r="D657" i="1"/>
  <c r="C329" i="1"/>
  <c r="C94" i="1"/>
  <c r="E241" i="1"/>
  <c r="C242" i="1"/>
  <c r="C213" i="1"/>
  <c r="E183" i="1"/>
  <c r="C272" i="1"/>
  <c r="C154" i="1"/>
  <c r="D153" i="1"/>
  <c r="C537" i="1"/>
  <c r="E536" i="1"/>
  <c r="C508" i="1"/>
  <c r="E507" i="1"/>
  <c r="C478" i="1"/>
  <c r="E572" i="1"/>
  <c r="C573" i="1"/>
  <c r="C450" i="1"/>
  <c r="E449" i="1"/>
  <c r="D416" i="1"/>
  <c r="C417" i="1"/>
  <c r="E388" i="1"/>
  <c r="C389" i="1"/>
  <c r="C925" i="1"/>
  <c r="E894" i="1"/>
  <c r="C895" i="1"/>
  <c r="D835" i="1"/>
  <c r="C836" i="1"/>
  <c r="C866" i="1"/>
  <c r="E865" i="1"/>
  <c r="D806" i="1"/>
  <c r="C807" i="1"/>
  <c r="C778" i="1"/>
  <c r="D777" i="1"/>
  <c r="C749" i="1"/>
  <c r="D748" i="1"/>
  <c r="C1361" i="1"/>
  <c r="F1360" i="1"/>
  <c r="E1360" i="1"/>
  <c r="C1330" i="1"/>
  <c r="C1298" i="1"/>
  <c r="D1297" i="1"/>
  <c r="C1269" i="1"/>
  <c r="D1268" i="1"/>
  <c r="C1240" i="1"/>
  <c r="D1239" i="1"/>
  <c r="C45" i="5"/>
  <c r="C629" i="1"/>
  <c r="D628" i="1"/>
  <c r="C304" i="1"/>
  <c r="E658" i="1"/>
  <c r="C659" i="1"/>
  <c r="C716" i="1"/>
  <c r="D715" i="1"/>
  <c r="E687" i="1"/>
  <c r="C688" i="1"/>
  <c r="C600" i="1"/>
  <c r="D599" i="1"/>
  <c r="D329" i="1"/>
  <c r="C330" i="1"/>
  <c r="C95" i="1"/>
  <c r="D94" i="1"/>
  <c r="E94" i="1"/>
  <c r="D242" i="1"/>
  <c r="C243" i="1"/>
  <c r="D213" i="1"/>
  <c r="C214" i="1"/>
  <c r="D184" i="1"/>
  <c r="D123" i="1"/>
  <c r="D65" i="8" s="1"/>
  <c r="W65" i="1"/>
  <c r="X65" i="1"/>
  <c r="AC64" i="1"/>
  <c r="AS64" i="1"/>
  <c r="BI64" i="1"/>
  <c r="C273" i="1"/>
  <c r="E272" i="1"/>
  <c r="E154" i="1"/>
  <c r="C155" i="1"/>
  <c r="C538" i="1"/>
  <c r="C509" i="1"/>
  <c r="E478" i="1"/>
  <c r="C479" i="1"/>
  <c r="C574" i="1"/>
  <c r="D573" i="1"/>
  <c r="C451" i="1"/>
  <c r="C418" i="1"/>
  <c r="E417" i="1"/>
  <c r="C390" i="1"/>
  <c r="C926" i="1"/>
  <c r="E836" i="1"/>
  <c r="C837" i="1"/>
  <c r="C896" i="1"/>
  <c r="C867" i="1"/>
  <c r="E866" i="1"/>
  <c r="E807" i="1"/>
  <c r="C808" i="1"/>
  <c r="C779" i="1"/>
  <c r="E778" i="1"/>
  <c r="E749" i="1"/>
  <c r="C750" i="1"/>
  <c r="C1362" i="1"/>
  <c r="E1361" i="1"/>
  <c r="C1331" i="1"/>
  <c r="D1330" i="1"/>
  <c r="E1298" i="1"/>
  <c r="C1299" i="1"/>
  <c r="C1270" i="1"/>
  <c r="E1269" i="1"/>
  <c r="C1241" i="1"/>
  <c r="E1240" i="1"/>
  <c r="C46" i="5"/>
  <c r="E629" i="1"/>
  <c r="C630" i="1"/>
  <c r="C305" i="1"/>
  <c r="E304" i="1"/>
  <c r="D304" i="1"/>
  <c r="C689" i="1"/>
  <c r="E659" i="1"/>
  <c r="C660" i="1"/>
  <c r="C601" i="1"/>
  <c r="E600" i="1"/>
  <c r="C717" i="1"/>
  <c r="E716" i="1"/>
  <c r="E330" i="1"/>
  <c r="C331" i="1"/>
  <c r="C96" i="1"/>
  <c r="E95" i="1"/>
  <c r="E243" i="1"/>
  <c r="C244" i="1"/>
  <c r="E214" i="1"/>
  <c r="C215" i="1"/>
  <c r="E185" i="1"/>
  <c r="E124" i="1"/>
  <c r="E66" i="8" s="1"/>
  <c r="AC66" i="1"/>
  <c r="AD66" i="1"/>
  <c r="AK66" i="1"/>
  <c r="AL66" i="1"/>
  <c r="AS66" i="1"/>
  <c r="AT66" i="1"/>
  <c r="BA66" i="1"/>
  <c r="BB66" i="1"/>
  <c r="BI66" i="1"/>
  <c r="BJ66" i="1"/>
  <c r="Y65" i="1"/>
  <c r="Z65" i="1"/>
  <c r="AA65" i="1"/>
  <c r="C274" i="1"/>
  <c r="C156" i="1"/>
  <c r="C539" i="1"/>
  <c r="E509" i="1"/>
  <c r="C510" i="1"/>
  <c r="C480" i="1"/>
  <c r="C575" i="1"/>
  <c r="D574" i="1"/>
  <c r="E574" i="1"/>
  <c r="C452" i="1"/>
  <c r="C419" i="1"/>
  <c r="C391" i="1"/>
  <c r="C927" i="1"/>
  <c r="E926" i="1"/>
  <c r="D926" i="1"/>
  <c r="C868" i="1"/>
  <c r="E867" i="1"/>
  <c r="C897" i="1"/>
  <c r="E837" i="1"/>
  <c r="C838" i="1"/>
  <c r="C809" i="1"/>
  <c r="E779" i="1"/>
  <c r="C780" i="1"/>
  <c r="C751" i="1"/>
  <c r="D1362" i="1"/>
  <c r="C1363" i="1"/>
  <c r="E1362" i="1"/>
  <c r="C1332" i="1"/>
  <c r="F1331" i="1"/>
  <c r="E1331" i="1"/>
  <c r="C1300" i="1"/>
  <c r="C1271" i="1"/>
  <c r="C1242" i="1"/>
  <c r="E1241" i="1"/>
  <c r="C47" i="5"/>
  <c r="C631" i="1"/>
  <c r="F305" i="1"/>
  <c r="E305" i="1"/>
  <c r="D305" i="1"/>
  <c r="C306" i="1"/>
  <c r="E660" i="1"/>
  <c r="C661" i="1"/>
  <c r="D660" i="1"/>
  <c r="C690" i="1"/>
  <c r="C602" i="1"/>
  <c r="C718" i="1"/>
  <c r="C332" i="1"/>
  <c r="C97" i="1"/>
  <c r="C245" i="1"/>
  <c r="C216" i="1"/>
  <c r="AI63" i="1"/>
  <c r="AB65" i="1"/>
  <c r="AC65" i="1"/>
  <c r="D274" i="1"/>
  <c r="C275" i="1"/>
  <c r="C157" i="1"/>
  <c r="C540" i="1"/>
  <c r="D539" i="1"/>
  <c r="C511" i="1"/>
  <c r="D510" i="1"/>
  <c r="C481" i="1"/>
  <c r="F575" i="1"/>
  <c r="C576" i="1"/>
  <c r="E575" i="1"/>
  <c r="E452" i="1"/>
  <c r="C453" i="1"/>
  <c r="D452" i="1"/>
  <c r="C420" i="1"/>
  <c r="E419" i="1"/>
  <c r="C392" i="1"/>
  <c r="D391" i="1"/>
  <c r="F927" i="1"/>
  <c r="C928" i="1"/>
  <c r="E927" i="1"/>
  <c r="C839" i="1"/>
  <c r="D897" i="1"/>
  <c r="C898" i="1"/>
  <c r="C869" i="1"/>
  <c r="D868" i="1"/>
  <c r="C810" i="1"/>
  <c r="C781" i="1"/>
  <c r="E751" i="1"/>
  <c r="C752" i="1"/>
  <c r="C1364" i="1"/>
  <c r="E1363" i="1"/>
  <c r="C1333" i="1"/>
  <c r="E1332" i="1"/>
  <c r="C1301" i="1"/>
  <c r="C1272" i="1"/>
  <c r="C1243" i="1"/>
  <c r="C48" i="5"/>
  <c r="E631" i="1"/>
  <c r="C632" i="1"/>
  <c r="C307" i="1"/>
  <c r="D306" i="1"/>
  <c r="E306" i="1"/>
  <c r="C603" i="1"/>
  <c r="C662" i="1"/>
  <c r="D661" i="1"/>
  <c r="C719" i="1"/>
  <c r="D690" i="1"/>
  <c r="C691" i="1"/>
  <c r="C333" i="1"/>
  <c r="C98" i="1"/>
  <c r="C246" i="1"/>
  <c r="C217" i="1"/>
  <c r="AY63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C276" i="1"/>
  <c r="D275" i="1"/>
  <c r="C158" i="1"/>
  <c r="D157" i="1"/>
  <c r="E157" i="1"/>
  <c r="F540" i="1"/>
  <c r="C541" i="1"/>
  <c r="E540" i="1"/>
  <c r="D540" i="1"/>
  <c r="C512" i="1"/>
  <c r="E511" i="1"/>
  <c r="F511" i="1"/>
  <c r="D511" i="1"/>
  <c r="C482" i="1"/>
  <c r="D481" i="1"/>
  <c r="E576" i="1"/>
  <c r="C577" i="1"/>
  <c r="E453" i="1"/>
  <c r="C454" i="1"/>
  <c r="D453" i="1"/>
  <c r="F453" i="1"/>
  <c r="D420" i="1"/>
  <c r="C421" i="1"/>
  <c r="E392" i="1"/>
  <c r="F392" i="1"/>
  <c r="C393" i="1"/>
  <c r="C929" i="1"/>
  <c r="E928" i="1"/>
  <c r="E869" i="1"/>
  <c r="D869" i="1"/>
  <c r="C870" i="1"/>
  <c r="F869" i="1"/>
  <c r="F898" i="1"/>
  <c r="D898" i="1"/>
  <c r="C899" i="1"/>
  <c r="E898" i="1"/>
  <c r="C840" i="1"/>
  <c r="D839" i="1"/>
  <c r="C811" i="1"/>
  <c r="D810" i="1"/>
  <c r="C782" i="1"/>
  <c r="D781" i="1"/>
  <c r="C753" i="1"/>
  <c r="D752" i="1"/>
  <c r="D1364" i="1"/>
  <c r="C1365" i="1"/>
  <c r="E1364" i="1"/>
  <c r="C1334" i="1"/>
  <c r="E1333" i="1"/>
  <c r="D1333" i="1"/>
  <c r="C1302" i="1"/>
  <c r="D1301" i="1"/>
  <c r="D1272" i="1"/>
  <c r="C1273" i="1"/>
  <c r="D1243" i="1"/>
  <c r="C1244" i="1"/>
  <c r="C49" i="5"/>
  <c r="C633" i="1"/>
  <c r="D632" i="1"/>
  <c r="D307" i="1"/>
  <c r="E307" i="1"/>
  <c r="C308" i="1"/>
  <c r="E691" i="1"/>
  <c r="C692" i="1"/>
  <c r="F691" i="1"/>
  <c r="D691" i="1"/>
  <c r="C604" i="1"/>
  <c r="E603" i="1"/>
  <c r="D603" i="1"/>
  <c r="C720" i="1"/>
  <c r="D719" i="1"/>
  <c r="E662" i="1"/>
  <c r="C663" i="1"/>
  <c r="D662" i="1"/>
  <c r="F662" i="1"/>
  <c r="D333" i="1"/>
  <c r="C334" i="1"/>
  <c r="C99" i="1"/>
  <c r="D98" i="1"/>
  <c r="E246" i="1"/>
  <c r="C247" i="1"/>
  <c r="D246" i="1"/>
  <c r="C218" i="1"/>
  <c r="D217" i="1"/>
  <c r="D188" i="1"/>
  <c r="C189" i="1"/>
  <c r="C128" i="1"/>
  <c r="E127" i="1"/>
  <c r="E69" i="8" s="1"/>
  <c r="E156" i="8" s="1"/>
  <c r="D127" i="1"/>
  <c r="D69" i="8" s="1"/>
  <c r="D274" i="8" s="1"/>
  <c r="BI65" i="1"/>
  <c r="BJ65" i="1"/>
  <c r="BK65" i="1"/>
  <c r="BL65" i="1"/>
  <c r="BM65" i="1"/>
  <c r="C277" i="1"/>
  <c r="F276" i="1"/>
  <c r="E276" i="1"/>
  <c r="D276" i="1"/>
  <c r="E158" i="1"/>
  <c r="F158" i="1"/>
  <c r="C159" i="1"/>
  <c r="E541" i="1"/>
  <c r="C542" i="1"/>
  <c r="C513" i="1"/>
  <c r="E512" i="1"/>
  <c r="F482" i="1"/>
  <c r="E482" i="1"/>
  <c r="C483" i="1"/>
  <c r="C578" i="1"/>
  <c r="E577" i="1"/>
  <c r="D577" i="1"/>
  <c r="C455" i="1"/>
  <c r="E454" i="1"/>
  <c r="C422" i="1"/>
  <c r="E421" i="1"/>
  <c r="F421" i="1"/>
  <c r="C394" i="1"/>
  <c r="E393" i="1"/>
  <c r="D929" i="1"/>
  <c r="C930" i="1"/>
  <c r="E929" i="1"/>
  <c r="E840" i="1"/>
  <c r="C841" i="1"/>
  <c r="F840" i="1"/>
  <c r="E899" i="1"/>
  <c r="C900" i="1"/>
  <c r="C871" i="1"/>
  <c r="E870" i="1"/>
  <c r="E811" i="1"/>
  <c r="C812" i="1"/>
  <c r="F811" i="1"/>
  <c r="C783" i="1"/>
  <c r="F782" i="1"/>
  <c r="E782" i="1"/>
  <c r="C754" i="1"/>
  <c r="E753" i="1"/>
  <c r="F753" i="1"/>
  <c r="D753" i="1"/>
  <c r="C1366" i="1"/>
  <c r="D1365" i="1"/>
  <c r="E1365" i="1"/>
  <c r="C1335" i="1"/>
  <c r="E1334" i="1"/>
  <c r="D1334" i="1"/>
  <c r="F1302" i="1"/>
  <c r="E1302" i="1"/>
  <c r="C1303" i="1"/>
  <c r="E1273" i="1"/>
  <c r="D1273" i="1"/>
  <c r="C1274" i="1"/>
  <c r="F1273" i="1"/>
  <c r="C1245" i="1"/>
  <c r="E1244" i="1"/>
  <c r="F1244" i="1"/>
  <c r="C50" i="5"/>
  <c r="E633" i="1"/>
  <c r="C634" i="1"/>
  <c r="F633" i="1"/>
  <c r="O633" i="1" s="1"/>
  <c r="E308" i="1"/>
  <c r="C309" i="1"/>
  <c r="E720" i="1"/>
  <c r="C721" i="1"/>
  <c r="F720" i="1"/>
  <c r="C664" i="1"/>
  <c r="E663" i="1"/>
  <c r="C605" i="1"/>
  <c r="F604" i="1"/>
  <c r="E604" i="1"/>
  <c r="C693" i="1"/>
  <c r="D692" i="1"/>
  <c r="E692" i="1"/>
  <c r="E334" i="1"/>
  <c r="F334" i="1"/>
  <c r="C335" i="1"/>
  <c r="C100" i="1"/>
  <c r="F99" i="1"/>
  <c r="E99" i="1"/>
  <c r="F247" i="1"/>
  <c r="E247" i="1"/>
  <c r="C248" i="1"/>
  <c r="D247" i="1"/>
  <c r="C219" i="1"/>
  <c r="E218" i="1"/>
  <c r="F218" i="1"/>
  <c r="F189" i="1"/>
  <c r="E189" i="1"/>
  <c r="C190" i="1"/>
  <c r="C129" i="1"/>
  <c r="F128" i="1"/>
  <c r="E128" i="1"/>
  <c r="E70" i="8" s="1"/>
  <c r="D277" i="1"/>
  <c r="C278" i="1"/>
  <c r="E277" i="1"/>
  <c r="E159" i="1"/>
  <c r="D159" i="1"/>
  <c r="C160" i="1"/>
  <c r="E542" i="1"/>
  <c r="C543" i="1"/>
  <c r="D542" i="1"/>
  <c r="E513" i="1"/>
  <c r="D513" i="1"/>
  <c r="C514" i="1"/>
  <c r="E483" i="1"/>
  <c r="C484" i="1"/>
  <c r="C579" i="1"/>
  <c r="E578" i="1"/>
  <c r="E455" i="1"/>
  <c r="D455" i="1"/>
  <c r="C456" i="1"/>
  <c r="C423" i="1"/>
  <c r="E422" i="1"/>
  <c r="C395" i="1"/>
  <c r="E394" i="1"/>
  <c r="D394" i="1"/>
  <c r="C931" i="1"/>
  <c r="E930" i="1"/>
  <c r="D900" i="1"/>
  <c r="C901" i="1"/>
  <c r="E900" i="1"/>
  <c r="E871" i="1"/>
  <c r="C872" i="1"/>
  <c r="D871" i="1"/>
  <c r="D841" i="1"/>
  <c r="C842" i="1"/>
  <c r="E841" i="1"/>
  <c r="E812" i="1"/>
  <c r="C813" i="1"/>
  <c r="C784" i="1"/>
  <c r="E783" i="1"/>
  <c r="C755" i="1"/>
  <c r="E754" i="1"/>
  <c r="C1367" i="1"/>
  <c r="E1366" i="1"/>
  <c r="D1366" i="1"/>
  <c r="D1335" i="1"/>
  <c r="C1336" i="1"/>
  <c r="E1335" i="1"/>
  <c r="E1303" i="1"/>
  <c r="C1304" i="1"/>
  <c r="E1274" i="1"/>
  <c r="C1275" i="1"/>
  <c r="C1246" i="1"/>
  <c r="E1245" i="1"/>
  <c r="C51" i="5"/>
  <c r="E634" i="1"/>
  <c r="C635" i="1"/>
  <c r="D634" i="1"/>
  <c r="D309" i="1"/>
  <c r="E309" i="1"/>
  <c r="C310" i="1"/>
  <c r="E693" i="1"/>
  <c r="D693" i="1"/>
  <c r="C694" i="1"/>
  <c r="C606" i="1"/>
  <c r="E605" i="1"/>
  <c r="D605" i="1"/>
  <c r="C665" i="1"/>
  <c r="E664" i="1"/>
  <c r="D664" i="1"/>
  <c r="E721" i="1"/>
  <c r="C722" i="1"/>
  <c r="C336" i="1"/>
  <c r="E335" i="1"/>
  <c r="C101" i="1"/>
  <c r="E100" i="1"/>
  <c r="E248" i="1"/>
  <c r="C249" i="1"/>
  <c r="D248" i="1"/>
  <c r="C220" i="1"/>
  <c r="D219" i="1"/>
  <c r="E219" i="1"/>
  <c r="D190" i="1"/>
  <c r="C191" i="1"/>
  <c r="E190" i="1"/>
  <c r="D129" i="1"/>
  <c r="D71" i="8" s="1"/>
  <c r="D158" i="8" s="1"/>
  <c r="E129" i="1"/>
  <c r="E71" i="8" s="1"/>
  <c r="C130" i="1"/>
  <c r="E278" i="1"/>
  <c r="D278" i="1"/>
  <c r="C279" i="1"/>
  <c r="E160" i="1"/>
  <c r="C161" i="1"/>
  <c r="D160" i="1"/>
  <c r="E543" i="1"/>
  <c r="C544" i="1"/>
  <c r="C515" i="1"/>
  <c r="E514" i="1"/>
  <c r="E484" i="1"/>
  <c r="C485" i="1"/>
  <c r="D484" i="1"/>
  <c r="D579" i="1"/>
  <c r="C580" i="1"/>
  <c r="E579" i="1"/>
  <c r="E456" i="1"/>
  <c r="C457" i="1"/>
  <c r="D423" i="1"/>
  <c r="E423" i="1"/>
  <c r="C424" i="1"/>
  <c r="E395" i="1"/>
  <c r="C396" i="1"/>
  <c r="F395" i="1"/>
  <c r="D931" i="1"/>
  <c r="C932" i="1"/>
  <c r="E931" i="1"/>
  <c r="E901" i="1"/>
  <c r="C902" i="1"/>
  <c r="D842" i="1"/>
  <c r="E842" i="1"/>
  <c r="C843" i="1"/>
  <c r="C873" i="1"/>
  <c r="F872" i="1"/>
  <c r="E872" i="1"/>
  <c r="C814" i="1"/>
  <c r="E813" i="1"/>
  <c r="D813" i="1"/>
  <c r="E784" i="1"/>
  <c r="D784" i="1"/>
  <c r="C785" i="1"/>
  <c r="C756" i="1"/>
  <c r="E755" i="1"/>
  <c r="D755" i="1"/>
  <c r="F1367" i="1"/>
  <c r="C1368" i="1"/>
  <c r="E1367" i="1"/>
  <c r="D1367" i="1"/>
  <c r="E1336" i="1"/>
  <c r="C1337" i="1"/>
  <c r="D1336" i="1"/>
  <c r="E1304" i="1"/>
  <c r="C1305" i="1"/>
  <c r="D1304" i="1"/>
  <c r="E1275" i="1"/>
  <c r="D1275" i="1"/>
  <c r="C1276" i="1"/>
  <c r="C1247" i="1"/>
  <c r="D1246" i="1"/>
  <c r="E1246" i="1"/>
  <c r="C52" i="5"/>
  <c r="E635" i="1"/>
  <c r="C636" i="1"/>
  <c r="D635" i="1"/>
  <c r="E310" i="1"/>
  <c r="C311" i="1"/>
  <c r="D310" i="1"/>
  <c r="C607" i="1"/>
  <c r="D606" i="1"/>
  <c r="E606" i="1"/>
  <c r="C695" i="1"/>
  <c r="E694" i="1"/>
  <c r="E722" i="1"/>
  <c r="C723" i="1"/>
  <c r="D722" i="1"/>
  <c r="F665" i="1"/>
  <c r="C666" i="1"/>
  <c r="E665" i="1"/>
  <c r="D665" i="1"/>
  <c r="C337" i="1"/>
  <c r="E336" i="1"/>
  <c r="D336" i="1"/>
  <c r="C102" i="1"/>
  <c r="E101" i="1"/>
  <c r="D101" i="1"/>
  <c r="D249" i="1"/>
  <c r="E249" i="1"/>
  <c r="C250" i="1"/>
  <c r="C221" i="1"/>
  <c r="E220" i="1"/>
  <c r="D220" i="1"/>
  <c r="E191" i="1"/>
  <c r="D191" i="1"/>
  <c r="C192" i="1"/>
  <c r="E130" i="1"/>
  <c r="E72" i="8" s="1"/>
  <c r="C131" i="1"/>
  <c r="D130" i="1"/>
  <c r="D72" i="8" s="1"/>
  <c r="D25" i="8" s="1"/>
  <c r="AF33" i="5"/>
  <c r="C280" i="1"/>
  <c r="E279" i="1"/>
  <c r="D279" i="1"/>
  <c r="C162" i="1"/>
  <c r="D161" i="1"/>
  <c r="E161" i="1"/>
  <c r="E544" i="1"/>
  <c r="C545" i="1"/>
  <c r="D544" i="1"/>
  <c r="E515" i="1"/>
  <c r="C516" i="1"/>
  <c r="D515" i="1"/>
  <c r="C486" i="1"/>
  <c r="E485" i="1"/>
  <c r="E580" i="1"/>
  <c r="D580" i="1"/>
  <c r="C581" i="1"/>
  <c r="C458" i="1"/>
  <c r="E457" i="1"/>
  <c r="D457" i="1"/>
  <c r="E424" i="1"/>
  <c r="C425" i="1"/>
  <c r="E396" i="1"/>
  <c r="C397" i="1"/>
  <c r="D396" i="1"/>
  <c r="D932" i="1"/>
  <c r="C933" i="1"/>
  <c r="E932" i="1"/>
  <c r="E873" i="1"/>
  <c r="D873" i="1"/>
  <c r="C874" i="1"/>
  <c r="C844" i="1"/>
  <c r="F843" i="1"/>
  <c r="E843" i="1"/>
  <c r="D902" i="1"/>
  <c r="C903" i="1"/>
  <c r="E902" i="1"/>
  <c r="C815" i="1"/>
  <c r="E814" i="1"/>
  <c r="C786" i="1"/>
  <c r="E785" i="1"/>
  <c r="C757" i="1"/>
  <c r="E756" i="1"/>
  <c r="E1368" i="1"/>
  <c r="C1369" i="1"/>
  <c r="D1368" i="1"/>
  <c r="C1338" i="1"/>
  <c r="E1337" i="1"/>
  <c r="E1305" i="1"/>
  <c r="C1306" i="1"/>
  <c r="E1276" i="1"/>
  <c r="C1277" i="1"/>
  <c r="F1276" i="1"/>
  <c r="D1247" i="1"/>
  <c r="C1248" i="1"/>
  <c r="E1247" i="1"/>
  <c r="C53" i="5"/>
  <c r="E636" i="1"/>
  <c r="D636" i="1"/>
  <c r="C637" i="1"/>
  <c r="E311" i="1"/>
  <c r="C312" i="1"/>
  <c r="C608" i="1"/>
  <c r="E607" i="1"/>
  <c r="E695" i="1"/>
  <c r="D695" i="1"/>
  <c r="C696" i="1"/>
  <c r="C724" i="1"/>
  <c r="F723" i="1"/>
  <c r="D723" i="1"/>
  <c r="E723" i="1"/>
  <c r="C667" i="1"/>
  <c r="E666" i="1"/>
  <c r="D666" i="1"/>
  <c r="D337" i="1"/>
  <c r="F337" i="1"/>
  <c r="E337" i="1"/>
  <c r="C338" i="1"/>
  <c r="C103" i="1"/>
  <c r="E102" i="1"/>
  <c r="E250" i="1"/>
  <c r="C251" i="1"/>
  <c r="C222" i="1"/>
  <c r="E221" i="1"/>
  <c r="C193" i="1"/>
  <c r="E192" i="1"/>
  <c r="D131" i="1"/>
  <c r="D73" i="8" s="1"/>
  <c r="D278" i="8" s="1"/>
  <c r="E131" i="1"/>
  <c r="E73" i="8" s="1"/>
  <c r="C132" i="1"/>
  <c r="C281" i="1"/>
  <c r="E280" i="1"/>
  <c r="D280" i="1"/>
  <c r="E162" i="1"/>
  <c r="D162" i="1"/>
  <c r="C163" i="1"/>
  <c r="C546" i="1"/>
  <c r="D545" i="1"/>
  <c r="E545" i="1"/>
  <c r="C517" i="1"/>
  <c r="E516" i="1"/>
  <c r="D516" i="1"/>
  <c r="E486" i="1"/>
  <c r="D486" i="1"/>
  <c r="C487" i="1"/>
  <c r="C582" i="1"/>
  <c r="E581" i="1"/>
  <c r="C459" i="1"/>
  <c r="D458" i="1"/>
  <c r="E458" i="1"/>
  <c r="E425" i="1"/>
  <c r="D425" i="1"/>
  <c r="C426" i="1"/>
  <c r="E397" i="1"/>
  <c r="D397" i="1"/>
  <c r="C398" i="1"/>
  <c r="E933" i="1"/>
  <c r="C934" i="1"/>
  <c r="D874" i="1"/>
  <c r="C875" i="1"/>
  <c r="E874" i="1"/>
  <c r="C904" i="1"/>
  <c r="D903" i="1"/>
  <c r="E903" i="1"/>
  <c r="D844" i="1"/>
  <c r="E844" i="1"/>
  <c r="C845" i="1"/>
  <c r="D815" i="1"/>
  <c r="E815" i="1"/>
  <c r="C816" i="1"/>
  <c r="D786" i="1"/>
  <c r="E786" i="1"/>
  <c r="C787" i="1"/>
  <c r="C758" i="1"/>
  <c r="E757" i="1"/>
  <c r="D757" i="1"/>
  <c r="E1369" i="1"/>
  <c r="C1370" i="1"/>
  <c r="D1338" i="1"/>
  <c r="C1339" i="1"/>
  <c r="E1338" i="1"/>
  <c r="F1338" i="1"/>
  <c r="E1306" i="1"/>
  <c r="C1307" i="1"/>
  <c r="D1306" i="1"/>
  <c r="E1277" i="1"/>
  <c r="D1277" i="1"/>
  <c r="C1278" i="1"/>
  <c r="E1248" i="1"/>
  <c r="C1249" i="1"/>
  <c r="D1248" i="1"/>
  <c r="C54" i="5"/>
  <c r="D637" i="1"/>
  <c r="E637" i="1"/>
  <c r="C638" i="1"/>
  <c r="C313" i="1"/>
  <c r="D312" i="1"/>
  <c r="F312" i="1"/>
  <c r="E312" i="1"/>
  <c r="C697" i="1"/>
  <c r="D696" i="1"/>
  <c r="E696" i="1"/>
  <c r="C609" i="1"/>
  <c r="D608" i="1"/>
  <c r="E608" i="1"/>
  <c r="E667" i="1"/>
  <c r="D667" i="1"/>
  <c r="C668" i="1"/>
  <c r="E724" i="1"/>
  <c r="C725" i="1"/>
  <c r="D724" i="1"/>
  <c r="E338" i="1"/>
  <c r="D338" i="1"/>
  <c r="C339" i="1"/>
  <c r="C104" i="1"/>
  <c r="D103" i="1"/>
  <c r="E103" i="1"/>
  <c r="D251" i="1"/>
  <c r="E251" i="1"/>
  <c r="C252" i="1"/>
  <c r="E222" i="1"/>
  <c r="C223" i="1"/>
  <c r="D222" i="1"/>
  <c r="D193" i="1"/>
  <c r="E193" i="1"/>
  <c r="C194" i="1"/>
  <c r="E132" i="1"/>
  <c r="E74" i="8" s="1"/>
  <c r="F74" i="8" s="1"/>
  <c r="C133" i="1"/>
  <c r="D132" i="1"/>
  <c r="D74" i="8" s="1"/>
  <c r="D132" i="8" s="1"/>
  <c r="D281" i="1"/>
  <c r="C282" i="1"/>
  <c r="E281" i="1"/>
  <c r="D163" i="1"/>
  <c r="C164" i="1"/>
  <c r="E163" i="1"/>
  <c r="C547" i="1"/>
  <c r="E546" i="1"/>
  <c r="E517" i="1"/>
  <c r="C518" i="1"/>
  <c r="E487" i="1"/>
  <c r="D487" i="1"/>
  <c r="C488" i="1"/>
  <c r="F582" i="1"/>
  <c r="E582" i="1"/>
  <c r="C583" i="1"/>
  <c r="D582" i="1"/>
  <c r="C460" i="1"/>
  <c r="E459" i="1"/>
  <c r="C427" i="1"/>
  <c r="E426" i="1"/>
  <c r="D426" i="1"/>
  <c r="E398" i="1"/>
  <c r="C399" i="1"/>
  <c r="D934" i="1"/>
  <c r="E934" i="1"/>
  <c r="C935" i="1"/>
  <c r="F934" i="1"/>
  <c r="D845" i="1"/>
  <c r="C846" i="1"/>
  <c r="E845" i="1"/>
  <c r="C905" i="1"/>
  <c r="E904" i="1"/>
  <c r="E875" i="1"/>
  <c r="C876" i="1"/>
  <c r="D875" i="1"/>
  <c r="C817" i="1"/>
  <c r="E816" i="1"/>
  <c r="D816" i="1"/>
  <c r="D787" i="1"/>
  <c r="E787" i="1"/>
  <c r="C788" i="1"/>
  <c r="C759" i="1"/>
  <c r="D758" i="1"/>
  <c r="E758" i="1"/>
  <c r="F1370" i="1"/>
  <c r="E1370" i="1"/>
  <c r="C1371" i="1"/>
  <c r="E1339" i="1"/>
  <c r="D1339" i="1"/>
  <c r="C1340" i="1"/>
  <c r="E1307" i="1"/>
  <c r="D1307" i="1"/>
  <c r="C1308" i="1"/>
  <c r="C1279" i="1"/>
  <c r="E1278" i="1"/>
  <c r="D1278" i="1"/>
  <c r="C1250" i="1"/>
  <c r="D1249" i="1"/>
  <c r="E1249" i="1"/>
  <c r="C55" i="5"/>
  <c r="C639" i="1"/>
  <c r="D638" i="1"/>
  <c r="E638" i="1"/>
  <c r="F313" i="1"/>
  <c r="D313" i="1"/>
  <c r="E313" i="1"/>
  <c r="C314" i="1"/>
  <c r="D725" i="1"/>
  <c r="C726" i="1"/>
  <c r="E725" i="1"/>
  <c r="C610" i="1"/>
  <c r="E609" i="1"/>
  <c r="D609" i="1"/>
  <c r="C698" i="1"/>
  <c r="E697" i="1"/>
  <c r="E668" i="1"/>
  <c r="C669" i="1"/>
  <c r="C340" i="1"/>
  <c r="E339" i="1"/>
  <c r="D339" i="1"/>
  <c r="C105" i="1"/>
  <c r="E104" i="1"/>
  <c r="D104" i="1"/>
  <c r="D252" i="1"/>
  <c r="E252" i="1"/>
  <c r="C253" i="1"/>
  <c r="C224" i="1"/>
  <c r="E223" i="1"/>
  <c r="D223" i="1"/>
  <c r="E194" i="1"/>
  <c r="D194" i="1"/>
  <c r="C195" i="1"/>
  <c r="D133" i="1"/>
  <c r="D75" i="8" s="1"/>
  <c r="D251" i="8" s="1"/>
  <c r="C134" i="1"/>
  <c r="E133" i="1"/>
  <c r="E75" i="8" s="1"/>
  <c r="E162" i="8" s="1"/>
  <c r="E282" i="1"/>
  <c r="C283" i="1"/>
  <c r="E164" i="1"/>
  <c r="C165" i="1"/>
  <c r="E547" i="1"/>
  <c r="C548" i="1"/>
  <c r="F547" i="1"/>
  <c r="D547" i="1"/>
  <c r="F518" i="1"/>
  <c r="C519" i="1"/>
  <c r="D518" i="1"/>
  <c r="E518" i="1"/>
  <c r="C489" i="1"/>
  <c r="D488" i="1"/>
  <c r="E488" i="1"/>
  <c r="D583" i="1"/>
  <c r="E583" i="1"/>
  <c r="C584" i="1"/>
  <c r="F460" i="1"/>
  <c r="E460" i="1"/>
  <c r="C461" i="1"/>
  <c r="D460" i="1"/>
  <c r="C428" i="1"/>
  <c r="E427" i="1"/>
  <c r="C400" i="1"/>
  <c r="F399" i="1"/>
  <c r="E399" i="1"/>
  <c r="D399" i="1"/>
  <c r="C936" i="1"/>
  <c r="D935" i="1"/>
  <c r="E935" i="1"/>
  <c r="C877" i="1"/>
  <c r="F876" i="1"/>
  <c r="D876" i="1"/>
  <c r="E876" i="1"/>
  <c r="C906" i="1"/>
  <c r="D905" i="1"/>
  <c r="F905" i="1"/>
  <c r="E905" i="1"/>
  <c r="E846" i="1"/>
  <c r="C847" i="1"/>
  <c r="E817" i="1"/>
  <c r="C818" i="1"/>
  <c r="C789" i="1"/>
  <c r="E788" i="1"/>
  <c r="C760" i="1"/>
  <c r="E759" i="1"/>
  <c r="D759" i="1"/>
  <c r="E1371" i="1"/>
  <c r="C1372" i="1"/>
  <c r="E1340" i="1"/>
  <c r="C1341" i="1"/>
  <c r="C1309" i="1"/>
  <c r="E1308" i="1"/>
  <c r="D1308" i="1"/>
  <c r="E1279" i="1"/>
  <c r="C1280" i="1"/>
  <c r="E1250" i="1"/>
  <c r="C1251" i="1"/>
  <c r="C56" i="5"/>
  <c r="E639" i="1"/>
  <c r="C640" i="1"/>
  <c r="D639" i="1"/>
  <c r="E314" i="1"/>
  <c r="C315" i="1"/>
  <c r="E726" i="1"/>
  <c r="C727" i="1"/>
  <c r="F669" i="1"/>
  <c r="E669" i="1"/>
  <c r="D669" i="1"/>
  <c r="C670" i="1"/>
  <c r="C611" i="1"/>
  <c r="E610" i="1"/>
  <c r="D610" i="1"/>
  <c r="C699" i="1"/>
  <c r="D698" i="1"/>
  <c r="F698" i="1"/>
  <c r="E698" i="1"/>
  <c r="E340" i="1"/>
  <c r="C341" i="1"/>
  <c r="C106" i="1"/>
  <c r="E105" i="1"/>
  <c r="E253" i="1"/>
  <c r="D253" i="1"/>
  <c r="C254" i="1"/>
  <c r="C225" i="1"/>
  <c r="E224" i="1"/>
  <c r="C196" i="1"/>
  <c r="E195" i="1"/>
  <c r="D195" i="1"/>
  <c r="E134" i="1"/>
  <c r="E76" i="8" s="1"/>
  <c r="E192" i="8" s="1"/>
  <c r="C135" i="1"/>
  <c r="C284" i="1"/>
  <c r="F283" i="1"/>
  <c r="E283" i="1"/>
  <c r="D283" i="1"/>
  <c r="C166" i="1"/>
  <c r="F165" i="1"/>
  <c r="D165" i="1"/>
  <c r="E165" i="1"/>
  <c r="C549" i="1"/>
  <c r="F548" i="1"/>
  <c r="D548" i="1"/>
  <c r="E548" i="1"/>
  <c r="C520" i="1"/>
  <c r="E519" i="1"/>
  <c r="D519" i="1"/>
  <c r="C490" i="1"/>
  <c r="F489" i="1"/>
  <c r="E489" i="1"/>
  <c r="D489" i="1"/>
  <c r="E584" i="1"/>
  <c r="C462" i="1"/>
  <c r="E461" i="1"/>
  <c r="D461" i="1"/>
  <c r="D428" i="1"/>
  <c r="F428" i="1"/>
  <c r="C429" i="1"/>
  <c r="E428" i="1"/>
  <c r="C401" i="1"/>
  <c r="E400" i="1"/>
  <c r="D400" i="1"/>
  <c r="C937" i="1"/>
  <c r="E936" i="1"/>
  <c r="D936" i="1"/>
  <c r="D847" i="1"/>
  <c r="C848" i="1"/>
  <c r="F847" i="1"/>
  <c r="E847" i="1"/>
  <c r="E906" i="1"/>
  <c r="F906" i="1"/>
  <c r="C907" i="1"/>
  <c r="D906" i="1"/>
  <c r="E877" i="1"/>
  <c r="D877" i="1"/>
  <c r="F877" i="1"/>
  <c r="C878" i="1"/>
  <c r="C819" i="1"/>
  <c r="F818" i="1"/>
  <c r="E818" i="1"/>
  <c r="D818" i="1"/>
  <c r="C790" i="1"/>
  <c r="E789" i="1"/>
  <c r="D789" i="1"/>
  <c r="F789" i="1"/>
  <c r="E760" i="1"/>
  <c r="D760" i="1"/>
  <c r="F760" i="1"/>
  <c r="C761" i="1"/>
  <c r="D1372" i="1"/>
  <c r="E1372" i="1"/>
  <c r="C1373" i="1"/>
  <c r="C1342" i="1"/>
  <c r="F1341" i="1"/>
  <c r="E1341" i="1"/>
  <c r="F1309" i="1"/>
  <c r="E1309" i="1"/>
  <c r="C1310" i="1"/>
  <c r="D1309" i="1"/>
  <c r="E1280" i="1"/>
  <c r="C1281" i="1"/>
  <c r="F1280" i="1"/>
  <c r="D1280" i="1"/>
  <c r="C1252" i="1"/>
  <c r="F1251" i="1"/>
  <c r="D1251" i="1"/>
  <c r="E1251" i="1"/>
  <c r="C57" i="5"/>
  <c r="E640" i="1"/>
  <c r="F640" i="1"/>
  <c r="C641" i="1"/>
  <c r="D640" i="1"/>
  <c r="F315" i="1"/>
  <c r="E315" i="1"/>
  <c r="C316" i="1"/>
  <c r="D315" i="1"/>
  <c r="D699" i="1"/>
  <c r="C700" i="1"/>
  <c r="E699" i="1"/>
  <c r="E611" i="1"/>
  <c r="C612" i="1"/>
  <c r="F611" i="1"/>
  <c r="D611" i="1"/>
  <c r="D727" i="1"/>
  <c r="C728" i="1"/>
  <c r="F727" i="1"/>
  <c r="E727" i="1"/>
  <c r="F670" i="1"/>
  <c r="E670" i="1"/>
  <c r="D670" i="1"/>
  <c r="C671" i="1"/>
  <c r="E341" i="1"/>
  <c r="D341" i="1"/>
  <c r="F341" i="1"/>
  <c r="C342" i="1"/>
  <c r="C107" i="1"/>
  <c r="D106" i="1"/>
  <c r="F106" i="1"/>
  <c r="E106" i="1"/>
  <c r="E254" i="1"/>
  <c r="D254" i="1"/>
  <c r="F254" i="1"/>
  <c r="C255" i="1"/>
  <c r="D225" i="1"/>
  <c r="C226" i="1"/>
  <c r="F225" i="1"/>
  <c r="AQ669" i="1" s="1"/>
  <c r="E225" i="1"/>
  <c r="F196" i="1"/>
  <c r="D196" i="1"/>
  <c r="E196" i="1"/>
  <c r="C197" i="1"/>
  <c r="D135" i="1"/>
  <c r="D77" i="8" s="1"/>
  <c r="D253" i="8" s="1"/>
  <c r="F135" i="1"/>
  <c r="E135" i="1"/>
  <c r="E77" i="8" s="1"/>
  <c r="E30" i="8" s="1"/>
  <c r="C136" i="1"/>
  <c r="C285" i="1"/>
  <c r="E284" i="1"/>
  <c r="D284" i="1"/>
  <c r="C167" i="1"/>
  <c r="E166" i="1"/>
  <c r="F166" i="1"/>
  <c r="D166" i="1"/>
  <c r="C550" i="1"/>
  <c r="E549" i="1"/>
  <c r="E520" i="1"/>
  <c r="C521" i="1"/>
  <c r="C491" i="1"/>
  <c r="E490" i="1"/>
  <c r="D490" i="1"/>
  <c r="E462" i="1"/>
  <c r="C463" i="1"/>
  <c r="D429" i="1"/>
  <c r="C430" i="1"/>
  <c r="E429" i="1"/>
  <c r="E401" i="1"/>
  <c r="C402" i="1"/>
  <c r="F937" i="1"/>
  <c r="C938" i="1"/>
  <c r="E937" i="1"/>
  <c r="C908" i="1"/>
  <c r="E907" i="1"/>
  <c r="C879" i="1"/>
  <c r="E878" i="1"/>
  <c r="D848" i="1"/>
  <c r="E848" i="1"/>
  <c r="C849" i="1"/>
  <c r="F848" i="1"/>
  <c r="C820" i="1"/>
  <c r="E819" i="1"/>
  <c r="D819" i="1"/>
  <c r="C791" i="1"/>
  <c r="E790" i="1"/>
  <c r="D790" i="1"/>
  <c r="C762" i="1"/>
  <c r="E761" i="1"/>
  <c r="D761" i="1"/>
  <c r="F761" i="1"/>
  <c r="D1373" i="1"/>
  <c r="E1373" i="1"/>
  <c r="C1343" i="1"/>
  <c r="E1342" i="1"/>
  <c r="F1310" i="1"/>
  <c r="E1310" i="1"/>
  <c r="D1310" i="1"/>
  <c r="C1311" i="1"/>
  <c r="C1282" i="1"/>
  <c r="E1281" i="1"/>
  <c r="D1281" i="1"/>
  <c r="E1252" i="1"/>
  <c r="C1253" i="1"/>
  <c r="D1252" i="1"/>
  <c r="C58" i="5"/>
  <c r="D641" i="1"/>
  <c r="E641" i="1"/>
  <c r="F641" i="1"/>
  <c r="O641" i="1" s="1"/>
  <c r="C642" i="1"/>
  <c r="D316" i="1"/>
  <c r="C317" i="1"/>
  <c r="E316" i="1"/>
  <c r="E671" i="1"/>
  <c r="C672" i="1"/>
  <c r="C729" i="1"/>
  <c r="E728" i="1"/>
  <c r="D728" i="1"/>
  <c r="E612" i="1"/>
  <c r="C613" i="1"/>
  <c r="F612" i="1"/>
  <c r="D612" i="1"/>
  <c r="E700" i="1"/>
  <c r="C701" i="1"/>
  <c r="E342" i="1"/>
  <c r="C343" i="1"/>
  <c r="D342" i="1"/>
  <c r="C108" i="1"/>
  <c r="D107" i="1"/>
  <c r="E107" i="1"/>
  <c r="E255" i="1"/>
  <c r="C256" i="1"/>
  <c r="D255" i="1"/>
  <c r="C227" i="1"/>
  <c r="D226" i="1"/>
  <c r="F226" i="1"/>
  <c r="E226" i="1"/>
  <c r="D197" i="1"/>
  <c r="C198" i="1"/>
  <c r="E197" i="1"/>
  <c r="D136" i="1"/>
  <c r="D78" i="8" s="1"/>
  <c r="F136" i="1"/>
  <c r="C137" i="1"/>
  <c r="E136" i="1"/>
  <c r="E78" i="8" s="1"/>
  <c r="E136" i="8" s="1"/>
  <c r="E285" i="1"/>
  <c r="D285" i="1"/>
  <c r="C286" i="1"/>
  <c r="F285" i="1"/>
  <c r="E167" i="1"/>
  <c r="C168" i="1"/>
  <c r="F167" i="1"/>
  <c r="F550" i="1"/>
  <c r="E550" i="1"/>
  <c r="C551" i="1"/>
  <c r="F521" i="1"/>
  <c r="C522" i="1"/>
  <c r="E521" i="1"/>
  <c r="E491" i="1"/>
  <c r="D491" i="1"/>
  <c r="C492" i="1"/>
  <c r="C464" i="1"/>
  <c r="D463" i="1"/>
  <c r="F463" i="1"/>
  <c r="E463" i="1"/>
  <c r="E430" i="1"/>
  <c r="C431" i="1"/>
  <c r="F402" i="1"/>
  <c r="E402" i="1"/>
  <c r="C403" i="1"/>
  <c r="C939" i="1"/>
  <c r="E938" i="1"/>
  <c r="D938" i="1"/>
  <c r="E879" i="1"/>
  <c r="F879" i="1"/>
  <c r="C880" i="1"/>
  <c r="C850" i="1"/>
  <c r="E849" i="1"/>
  <c r="C909" i="1"/>
  <c r="F908" i="1"/>
  <c r="E908" i="1"/>
  <c r="E820" i="1"/>
  <c r="C821" i="1"/>
  <c r="D820" i="1"/>
  <c r="E791" i="1"/>
  <c r="C792" i="1"/>
  <c r="E762" i="1"/>
  <c r="C763" i="1"/>
  <c r="D1343" i="1"/>
  <c r="C1344" i="1"/>
  <c r="F1343" i="1"/>
  <c r="E1343" i="1"/>
  <c r="E1311" i="1"/>
  <c r="C1312" i="1"/>
  <c r="C1283" i="1"/>
  <c r="E1282" i="1"/>
  <c r="D1253" i="1"/>
  <c r="C1254" i="1"/>
  <c r="F1253" i="1"/>
  <c r="E1253" i="1"/>
  <c r="C59" i="5"/>
  <c r="D642" i="1"/>
  <c r="E642" i="1"/>
  <c r="C643" i="1"/>
  <c r="E317" i="1"/>
  <c r="F317" i="1"/>
  <c r="C318" i="1"/>
  <c r="D317" i="1"/>
  <c r="C585" i="1"/>
  <c r="C702" i="1"/>
  <c r="F701" i="1"/>
  <c r="E701" i="1"/>
  <c r="E613" i="1"/>
  <c r="C614" i="1"/>
  <c r="D613" i="1"/>
  <c r="D729" i="1"/>
  <c r="E729" i="1"/>
  <c r="C730" i="1"/>
  <c r="F672" i="1"/>
  <c r="E672" i="1"/>
  <c r="C673" i="1"/>
  <c r="E343" i="1"/>
  <c r="D343" i="1"/>
  <c r="C344" i="1"/>
  <c r="C109" i="1"/>
  <c r="E108" i="1"/>
  <c r="D108" i="1"/>
  <c r="E256" i="1"/>
  <c r="C257" i="1"/>
  <c r="C228" i="1"/>
  <c r="E227" i="1"/>
  <c r="F198" i="1"/>
  <c r="E198" i="1"/>
  <c r="C199" i="1"/>
  <c r="D137" i="1"/>
  <c r="D79" i="8" s="1"/>
  <c r="D284" i="8" s="1"/>
  <c r="E137" i="1"/>
  <c r="E79" i="8" s="1"/>
  <c r="C138" i="1"/>
  <c r="C287" i="1"/>
  <c r="F286" i="1"/>
  <c r="E286" i="1"/>
  <c r="C169" i="1"/>
  <c r="F168" i="1"/>
  <c r="E168" i="1"/>
  <c r="E551" i="1"/>
  <c r="C552" i="1"/>
  <c r="D551" i="1"/>
  <c r="E522" i="1"/>
  <c r="C523" i="1"/>
  <c r="F492" i="1"/>
  <c r="C493" i="1"/>
  <c r="D492" i="1"/>
  <c r="E492" i="1"/>
  <c r="E464" i="1"/>
  <c r="C465" i="1"/>
  <c r="D464" i="1"/>
  <c r="F431" i="1"/>
  <c r="E431" i="1"/>
  <c r="C432" i="1"/>
  <c r="E403" i="1"/>
  <c r="D403" i="1"/>
  <c r="C404" i="1"/>
  <c r="C940" i="1"/>
  <c r="D939" i="1"/>
  <c r="E939" i="1"/>
  <c r="D850" i="1"/>
  <c r="E850" i="1"/>
  <c r="C851" i="1"/>
  <c r="F850" i="1"/>
  <c r="D909" i="1"/>
  <c r="E909" i="1"/>
  <c r="C910" i="1"/>
  <c r="C881" i="1"/>
  <c r="E880" i="1"/>
  <c r="C822" i="1"/>
  <c r="F821" i="1"/>
  <c r="D821" i="1"/>
  <c r="E821" i="1"/>
  <c r="E792" i="1"/>
  <c r="F792" i="1"/>
  <c r="C793" i="1"/>
  <c r="C764" i="1"/>
  <c r="E763" i="1"/>
  <c r="D763" i="1"/>
  <c r="F763" i="1"/>
  <c r="E1344" i="1"/>
  <c r="D1344" i="1"/>
  <c r="F1312" i="1"/>
  <c r="E1312" i="1"/>
  <c r="C1313" i="1"/>
  <c r="D1312" i="1"/>
  <c r="F1283" i="1"/>
  <c r="C1284" i="1"/>
  <c r="E1283" i="1"/>
  <c r="E1254" i="1"/>
  <c r="C1255" i="1"/>
  <c r="F1254" i="1"/>
  <c r="C60" i="5"/>
  <c r="E643" i="1"/>
  <c r="F643" i="1"/>
  <c r="O643" i="1" s="1"/>
  <c r="C644" i="1"/>
  <c r="E318" i="1"/>
  <c r="D318" i="1"/>
  <c r="F585" i="1"/>
  <c r="C586" i="1"/>
  <c r="E585" i="1"/>
  <c r="E673" i="1"/>
  <c r="C674" i="1"/>
  <c r="E614" i="1"/>
  <c r="C615" i="1"/>
  <c r="F614" i="1"/>
  <c r="C703" i="1"/>
  <c r="E702" i="1"/>
  <c r="D702" i="1"/>
  <c r="C731" i="1"/>
  <c r="D730" i="1"/>
  <c r="E730" i="1"/>
  <c r="F730" i="1"/>
  <c r="C345" i="1"/>
  <c r="F344" i="1"/>
  <c r="E344" i="1"/>
  <c r="C110" i="1"/>
  <c r="E109" i="1"/>
  <c r="F109" i="1"/>
  <c r="F257" i="1"/>
  <c r="E257" i="1"/>
  <c r="C258" i="1"/>
  <c r="F228" i="1"/>
  <c r="D228" i="1"/>
  <c r="E228" i="1"/>
  <c r="C229" i="1"/>
  <c r="F199" i="1"/>
  <c r="D199" i="1"/>
  <c r="E199" i="1"/>
  <c r="C200" i="1"/>
  <c r="F138" i="1"/>
  <c r="D138" i="1"/>
  <c r="D80" i="8" s="1"/>
  <c r="E138" i="1"/>
  <c r="E80" i="8" s="1"/>
  <c r="C139" i="1"/>
  <c r="AN33" i="5"/>
  <c r="C288" i="1"/>
  <c r="D287" i="1"/>
  <c r="E287" i="1"/>
  <c r="C170" i="1"/>
  <c r="E169" i="1"/>
  <c r="D169" i="1"/>
  <c r="C553" i="1"/>
  <c r="D552" i="1"/>
  <c r="E552" i="1"/>
  <c r="C524" i="1"/>
  <c r="D523" i="1"/>
  <c r="F523" i="1"/>
  <c r="E523" i="1"/>
  <c r="E493" i="1"/>
  <c r="D493" i="1"/>
  <c r="C494" i="1"/>
  <c r="C466" i="1"/>
  <c r="D465" i="1"/>
  <c r="F465" i="1"/>
  <c r="E465" i="1"/>
  <c r="E432" i="1"/>
  <c r="C433" i="1"/>
  <c r="E404" i="1"/>
  <c r="D404" i="1"/>
  <c r="C405" i="1"/>
  <c r="E940" i="1"/>
  <c r="D940" i="1"/>
  <c r="D851" i="1"/>
  <c r="C852" i="1"/>
  <c r="E851" i="1"/>
  <c r="E881" i="1"/>
  <c r="D881" i="1"/>
  <c r="C882" i="1"/>
  <c r="F881" i="1"/>
  <c r="D910" i="1"/>
  <c r="E910" i="1"/>
  <c r="C911" i="1"/>
  <c r="D822" i="1"/>
  <c r="E822" i="1"/>
  <c r="C823" i="1"/>
  <c r="C794" i="1"/>
  <c r="E793" i="1"/>
  <c r="C765" i="1"/>
  <c r="E764" i="1"/>
  <c r="D764" i="1"/>
  <c r="C1314" i="1"/>
  <c r="E1313" i="1"/>
  <c r="C1285" i="1"/>
  <c r="E1284" i="1"/>
  <c r="C1256" i="1"/>
  <c r="D1255" i="1"/>
  <c r="E1255" i="1"/>
  <c r="C61" i="5"/>
  <c r="D644" i="1"/>
  <c r="E644" i="1"/>
  <c r="C645" i="1"/>
  <c r="C587" i="1"/>
  <c r="D586" i="1"/>
  <c r="E586" i="1"/>
  <c r="F674" i="1"/>
  <c r="E674" i="1"/>
  <c r="D674" i="1"/>
  <c r="C675" i="1"/>
  <c r="D703" i="1"/>
  <c r="C704" i="1"/>
  <c r="E703" i="1"/>
  <c r="E731" i="1"/>
  <c r="C732" i="1"/>
  <c r="D731" i="1"/>
  <c r="E615" i="1"/>
  <c r="C616" i="1"/>
  <c r="D615" i="1"/>
  <c r="C346" i="1"/>
  <c r="E345" i="1"/>
  <c r="D345" i="1"/>
  <c r="C111" i="1"/>
  <c r="D110" i="1"/>
  <c r="E110" i="1"/>
  <c r="E258" i="1"/>
  <c r="C259" i="1"/>
  <c r="D229" i="1"/>
  <c r="E229" i="1"/>
  <c r="C230" i="1"/>
  <c r="D200" i="1"/>
  <c r="E200" i="1"/>
  <c r="C201" i="1"/>
  <c r="D139" i="1"/>
  <c r="D81" i="8" s="1"/>
  <c r="D257" i="8" s="1"/>
  <c r="E139" i="1"/>
  <c r="E81" i="8" s="1"/>
  <c r="C140" i="1"/>
  <c r="D288" i="1"/>
  <c r="E288" i="1"/>
  <c r="C289" i="1"/>
  <c r="D170" i="1"/>
  <c r="E170" i="1"/>
  <c r="C171" i="1"/>
  <c r="D553" i="1"/>
  <c r="E553" i="1"/>
  <c r="E524" i="1"/>
  <c r="D524" i="1"/>
  <c r="C495" i="1"/>
  <c r="D494" i="1"/>
  <c r="F494" i="1"/>
  <c r="E494" i="1"/>
  <c r="E466" i="1"/>
  <c r="D466" i="1"/>
  <c r="E433" i="1"/>
  <c r="D433" i="1"/>
  <c r="C434" i="1"/>
  <c r="E405" i="1"/>
  <c r="D405" i="1"/>
  <c r="D882" i="1"/>
  <c r="E882" i="1"/>
  <c r="D911" i="1"/>
  <c r="E911" i="1"/>
  <c r="D852" i="1"/>
  <c r="C853" i="1"/>
  <c r="E852" i="1"/>
  <c r="D823" i="1"/>
  <c r="E823" i="1"/>
  <c r="F823" i="1"/>
  <c r="C824" i="1"/>
  <c r="C795" i="1"/>
  <c r="F794" i="1"/>
  <c r="E794" i="1"/>
  <c r="D794" i="1"/>
  <c r="C766" i="1"/>
  <c r="E765" i="1"/>
  <c r="D765" i="1"/>
  <c r="C1315" i="1"/>
  <c r="E1314" i="1"/>
  <c r="D1314" i="1"/>
  <c r="C1286" i="1"/>
  <c r="D1285" i="1"/>
  <c r="E1285" i="1"/>
  <c r="E1256" i="1"/>
  <c r="D1256" i="1"/>
  <c r="C1257" i="1"/>
  <c r="C646" i="1"/>
  <c r="D645" i="1"/>
  <c r="E645" i="1"/>
  <c r="F587" i="1"/>
  <c r="C588" i="1"/>
  <c r="D587" i="1"/>
  <c r="E587" i="1"/>
  <c r="E616" i="1"/>
  <c r="C617" i="1"/>
  <c r="D616" i="1"/>
  <c r="D732" i="1"/>
  <c r="C733" i="1"/>
  <c r="E732" i="1"/>
  <c r="E704" i="1"/>
  <c r="D704" i="1"/>
  <c r="E675" i="1"/>
  <c r="D675" i="1"/>
  <c r="D346" i="1"/>
  <c r="C347" i="1"/>
  <c r="E346" i="1"/>
  <c r="F346" i="1"/>
  <c r="C112" i="1"/>
  <c r="D111" i="1"/>
  <c r="E111" i="1"/>
  <c r="F111" i="1"/>
  <c r="E259" i="1"/>
  <c r="D259" i="1"/>
  <c r="C260" i="1"/>
  <c r="D230" i="1"/>
  <c r="E230" i="1"/>
  <c r="C231" i="1"/>
  <c r="C202" i="1"/>
  <c r="E201" i="1"/>
  <c r="D201" i="1"/>
  <c r="D140" i="1"/>
  <c r="D82" i="8" s="1"/>
  <c r="D287" i="8" s="1"/>
  <c r="E140" i="1"/>
  <c r="E82" i="8" s="1"/>
  <c r="C141" i="1"/>
  <c r="E289" i="1"/>
  <c r="D289" i="1"/>
  <c r="E171" i="1"/>
  <c r="D171" i="1"/>
  <c r="E495" i="1"/>
  <c r="D495" i="1"/>
  <c r="E434" i="1"/>
  <c r="D434" i="1"/>
  <c r="D853" i="1"/>
  <c r="E853" i="1"/>
  <c r="E824" i="1"/>
  <c r="D824" i="1"/>
  <c r="D795" i="1"/>
  <c r="E795" i="1"/>
  <c r="E766" i="1"/>
  <c r="D766" i="1"/>
  <c r="E1315" i="1"/>
  <c r="D1315" i="1"/>
  <c r="E1286" i="1"/>
  <c r="D1286" i="1"/>
  <c r="D1257" i="1"/>
  <c r="E1257" i="1"/>
  <c r="D646" i="1"/>
  <c r="E646" i="1"/>
  <c r="D588" i="1"/>
  <c r="E588" i="1"/>
  <c r="E617" i="1"/>
  <c r="D617" i="1"/>
  <c r="E733" i="1"/>
  <c r="D733" i="1"/>
  <c r="E347" i="1"/>
  <c r="D347" i="1"/>
  <c r="D112" i="1"/>
  <c r="E112" i="1"/>
  <c r="E260" i="1"/>
  <c r="D260" i="1"/>
  <c r="D231" i="1"/>
  <c r="E231" i="1"/>
  <c r="D202" i="1"/>
  <c r="E202" i="1"/>
  <c r="D141" i="1"/>
  <c r="D83" i="8" s="1"/>
  <c r="D259" i="8" s="1"/>
  <c r="E141" i="1"/>
  <c r="E83" i="8" s="1"/>
  <c r="BK33" i="5"/>
  <c r="BP33" i="5"/>
  <c r="O83" i="1" l="1"/>
  <c r="BM69" i="1"/>
  <c r="BH69" i="1"/>
  <c r="BC69" i="1"/>
  <c r="AU69" i="1"/>
  <c r="AO69" i="1"/>
  <c r="AH69" i="1"/>
  <c r="X69" i="1"/>
  <c r="O76" i="1"/>
  <c r="BK69" i="1"/>
  <c r="BE69" i="1"/>
  <c r="AY69" i="1"/>
  <c r="AS69" i="1"/>
  <c r="AK69" i="1"/>
  <c r="AD69" i="1"/>
  <c r="T69" i="1"/>
  <c r="AY68" i="1"/>
  <c r="F608" i="1"/>
  <c r="F193" i="1"/>
  <c r="F132" i="1"/>
  <c r="F666" i="1"/>
  <c r="F911" i="1"/>
  <c r="F495" i="1"/>
  <c r="F1286" i="1"/>
  <c r="F1257" i="1"/>
  <c r="F347" i="1"/>
  <c r="F260" i="1"/>
  <c r="F795" i="1"/>
  <c r="F766" i="1"/>
  <c r="F466" i="1"/>
  <c r="F1344" i="1"/>
  <c r="F668" i="1"/>
  <c r="F427" i="1"/>
  <c r="F1250" i="1"/>
  <c r="F933" i="1"/>
  <c r="F1279" i="1"/>
  <c r="F195" i="1"/>
  <c r="F581" i="1"/>
  <c r="F488" i="1"/>
  <c r="F759" i="1"/>
  <c r="F1134" i="1"/>
  <c r="F880" i="1"/>
  <c r="F702" i="1"/>
  <c r="F493" i="1"/>
  <c r="J990" i="1"/>
  <c r="BJ69" i="1"/>
  <c r="BF69" i="1"/>
  <c r="BB69" i="1"/>
  <c r="AW69" i="1"/>
  <c r="AQ69" i="1"/>
  <c r="AL69" i="1"/>
  <c r="AG69" i="1"/>
  <c r="Z69" i="1"/>
  <c r="S69" i="1"/>
  <c r="BJ68" i="1"/>
  <c r="AP68" i="1"/>
  <c r="BF68" i="1"/>
  <c r="AI68" i="1"/>
  <c r="BB68" i="1"/>
  <c r="AD68" i="1"/>
  <c r="H215" i="1"/>
  <c r="H750" i="1"/>
  <c r="O750" i="1" s="1"/>
  <c r="H766" i="1"/>
  <c r="O766" i="1" s="1"/>
  <c r="H853" i="1"/>
  <c r="O853" i="1" s="1"/>
  <c r="D369" i="1"/>
  <c r="D1013" i="1"/>
  <c r="D1216" i="1"/>
  <c r="D984" i="1"/>
  <c r="F1107" i="1"/>
  <c r="F1223" i="1"/>
  <c r="F376" i="1"/>
  <c r="F1165" i="1"/>
  <c r="F1078" i="1"/>
  <c r="F1136" i="1"/>
  <c r="F231" i="1"/>
  <c r="F112" i="1"/>
  <c r="F646" i="1"/>
  <c r="F289" i="1"/>
  <c r="F524" i="1"/>
  <c r="F345" i="1"/>
  <c r="F644" i="1"/>
  <c r="O644" i="1" s="1"/>
  <c r="F1313" i="1"/>
  <c r="D1283" i="1"/>
  <c r="D792" i="1"/>
  <c r="D431" i="1"/>
  <c r="D168" i="1"/>
  <c r="D286" i="1"/>
  <c r="D879" i="1"/>
  <c r="D402" i="1"/>
  <c r="D550" i="1"/>
  <c r="F1373" i="1"/>
  <c r="D937" i="1"/>
  <c r="D1341" i="1"/>
  <c r="D1279" i="1"/>
  <c r="D459" i="1"/>
  <c r="D517" i="1"/>
  <c r="D546" i="1"/>
  <c r="D581" i="1"/>
  <c r="D311" i="1"/>
  <c r="F1194" i="1"/>
  <c r="D1003" i="1"/>
  <c r="D1240" i="1"/>
  <c r="D629" i="1"/>
  <c r="D1123" i="1"/>
  <c r="D927" i="1"/>
  <c r="D392" i="1"/>
  <c r="D482" i="1"/>
  <c r="D421" i="1"/>
  <c r="D811" i="1"/>
  <c r="D782" i="1"/>
  <c r="D1302" i="1"/>
  <c r="D1244" i="1"/>
  <c r="D720" i="1"/>
  <c r="D128" i="1"/>
  <c r="D70" i="8" s="1"/>
  <c r="D1152" i="1"/>
  <c r="D1036" i="1"/>
  <c r="D1331" i="1"/>
  <c r="D604" i="1"/>
  <c r="D334" i="1"/>
  <c r="D189" i="1"/>
  <c r="D1065" i="1"/>
  <c r="D1360" i="1"/>
  <c r="D575" i="1"/>
  <c r="D158" i="1"/>
  <c r="D840" i="1"/>
  <c r="D633" i="1"/>
  <c r="D99" i="1"/>
  <c r="D218" i="1"/>
  <c r="AA64" i="1"/>
  <c r="W64" i="1"/>
  <c r="AG64" i="1"/>
  <c r="AW64" i="1"/>
  <c r="BM64" i="1"/>
  <c r="AK64" i="1"/>
  <c r="BA64" i="1"/>
  <c r="S64" i="1"/>
  <c r="T64" i="1"/>
  <c r="Y64" i="1"/>
  <c r="AO64" i="1"/>
  <c r="BE64" i="1"/>
  <c r="E356" i="1"/>
  <c r="E1145" i="1"/>
  <c r="E1029" i="1"/>
  <c r="E504" i="1"/>
  <c r="E862" i="1"/>
  <c r="E833" i="1"/>
  <c r="E1237" i="1"/>
  <c r="E713" i="1"/>
  <c r="E211" i="1"/>
  <c r="E1116" i="1"/>
  <c r="E971" i="1"/>
  <c r="F63" i="1"/>
  <c r="E568" i="1"/>
  <c r="E684" i="1"/>
  <c r="E269" i="1"/>
  <c r="E414" i="1"/>
  <c r="E804" i="1"/>
  <c r="E327" i="1"/>
  <c r="E240" i="1"/>
  <c r="E182" i="1"/>
  <c r="E1174" i="1"/>
  <c r="E1324" i="1"/>
  <c r="E655" i="1"/>
  <c r="E151" i="1"/>
  <c r="E775" i="1"/>
  <c r="E746" i="1"/>
  <c r="E1266" i="1"/>
  <c r="E597" i="1"/>
  <c r="BC70" i="1"/>
  <c r="AM70" i="1"/>
  <c r="BJ78" i="1"/>
  <c r="AT78" i="1"/>
  <c r="O71" i="1"/>
  <c r="P71" i="1"/>
  <c r="T71" i="1"/>
  <c r="X71" i="1"/>
  <c r="AB71" i="1"/>
  <c r="AF71" i="1"/>
  <c r="AJ71" i="1"/>
  <c r="AN71" i="1"/>
  <c r="AR71" i="1"/>
  <c r="AV71" i="1"/>
  <c r="AZ71" i="1"/>
  <c r="BD71" i="1"/>
  <c r="BH71" i="1"/>
  <c r="BL71" i="1"/>
  <c r="Q71" i="1"/>
  <c r="U71" i="1"/>
  <c r="Y71" i="1"/>
  <c r="AC71" i="1"/>
  <c r="AG71" i="1"/>
  <c r="AK71" i="1"/>
  <c r="AO71" i="1"/>
  <c r="AS71" i="1"/>
  <c r="AW71" i="1"/>
  <c r="BA71" i="1"/>
  <c r="BE71" i="1"/>
  <c r="BI71" i="1"/>
  <c r="R71" i="1"/>
  <c r="V71" i="1"/>
  <c r="Z71" i="1"/>
  <c r="AD71" i="1"/>
  <c r="AH71" i="1"/>
  <c r="AL71" i="1"/>
  <c r="AP71" i="1"/>
  <c r="AT71" i="1"/>
  <c r="AX71" i="1"/>
  <c r="BB71" i="1"/>
  <c r="BF71" i="1"/>
  <c r="BJ71" i="1"/>
  <c r="F1104" i="1"/>
  <c r="F988" i="1"/>
  <c r="H199" i="1"/>
  <c r="H228" i="1"/>
  <c r="H763" i="1"/>
  <c r="O763" i="1" s="1"/>
  <c r="D373" i="1"/>
  <c r="D1104" i="1"/>
  <c r="D1046" i="1"/>
  <c r="D1162" i="1"/>
  <c r="D1075" i="1"/>
  <c r="D1191" i="1"/>
  <c r="D1133" i="1"/>
  <c r="D1017" i="1"/>
  <c r="F202" i="1"/>
  <c r="F434" i="1"/>
  <c r="F171" i="1"/>
  <c r="F675" i="1"/>
  <c r="F882" i="1"/>
  <c r="F405" i="1"/>
  <c r="F553" i="1"/>
  <c r="F1284" i="1"/>
  <c r="F940" i="1"/>
  <c r="D344" i="1"/>
  <c r="D585" i="1"/>
  <c r="F318" i="1"/>
  <c r="D643" i="1"/>
  <c r="D1254" i="1"/>
  <c r="D672" i="1"/>
  <c r="D908" i="1"/>
  <c r="D521" i="1"/>
  <c r="D224" i="1"/>
  <c r="D105" i="1"/>
  <c r="D1250" i="1"/>
  <c r="D427" i="1"/>
  <c r="D164" i="1"/>
  <c r="D282" i="1"/>
  <c r="D697" i="1"/>
  <c r="D398" i="1"/>
  <c r="D933" i="1"/>
  <c r="D1129" i="1"/>
  <c r="D1220" i="1"/>
  <c r="R70" i="1"/>
  <c r="P70" i="1"/>
  <c r="T70" i="1"/>
  <c r="X70" i="1"/>
  <c r="AB70" i="1"/>
  <c r="AF70" i="1"/>
  <c r="AJ70" i="1"/>
  <c r="AN70" i="1"/>
  <c r="AR70" i="1"/>
  <c r="AV70" i="1"/>
  <c r="AZ70" i="1"/>
  <c r="BD70" i="1"/>
  <c r="BH70" i="1"/>
  <c r="BL70" i="1"/>
  <c r="Q70" i="1"/>
  <c r="U70" i="1"/>
  <c r="Y70" i="1"/>
  <c r="AC70" i="1"/>
  <c r="AG70" i="1"/>
  <c r="AK70" i="1"/>
  <c r="AO70" i="1"/>
  <c r="AS70" i="1"/>
  <c r="AW70" i="1"/>
  <c r="BA70" i="1"/>
  <c r="BE70" i="1"/>
  <c r="BI70" i="1"/>
  <c r="BM70" i="1"/>
  <c r="V70" i="1"/>
  <c r="Z70" i="1"/>
  <c r="AD70" i="1"/>
  <c r="AH70" i="1"/>
  <c r="AL70" i="1"/>
  <c r="AP70" i="1"/>
  <c r="AT70" i="1"/>
  <c r="AX70" i="1"/>
  <c r="BB70" i="1"/>
  <c r="BF70" i="1"/>
  <c r="BJ70" i="1"/>
  <c r="O78" i="1"/>
  <c r="BM78" i="1"/>
  <c r="S78" i="1"/>
  <c r="W78" i="1"/>
  <c r="AA78" i="1"/>
  <c r="AE78" i="1"/>
  <c r="AI78" i="1"/>
  <c r="AM78" i="1"/>
  <c r="AQ78" i="1"/>
  <c r="AU78" i="1"/>
  <c r="AY78" i="1"/>
  <c r="BC78" i="1"/>
  <c r="BG78" i="1"/>
  <c r="BK78" i="1"/>
  <c r="P78" i="1"/>
  <c r="T78" i="1"/>
  <c r="X78" i="1"/>
  <c r="AB78" i="1"/>
  <c r="AF78" i="1"/>
  <c r="AJ78" i="1"/>
  <c r="AN78" i="1"/>
  <c r="AR78" i="1"/>
  <c r="AV78" i="1"/>
  <c r="AZ78" i="1"/>
  <c r="BD78" i="1"/>
  <c r="BH78" i="1"/>
  <c r="BL78" i="1"/>
  <c r="Q78" i="1"/>
  <c r="U78" i="1"/>
  <c r="Y78" i="1"/>
  <c r="AC78" i="1"/>
  <c r="AG78" i="1"/>
  <c r="AK78" i="1"/>
  <c r="AO78" i="1"/>
  <c r="AS78" i="1"/>
  <c r="AW78" i="1"/>
  <c r="BA78" i="1"/>
  <c r="BE78" i="1"/>
  <c r="BI78" i="1"/>
  <c r="H758" i="1"/>
  <c r="O758" i="1" s="1"/>
  <c r="H194" i="1"/>
  <c r="H845" i="1"/>
  <c r="O845" i="1" s="1"/>
  <c r="J231" i="1"/>
  <c r="J434" i="1" s="1"/>
  <c r="I588" i="1"/>
  <c r="H588" i="1" s="1"/>
  <c r="F141" i="1"/>
  <c r="F733" i="1"/>
  <c r="F617" i="1"/>
  <c r="F588" i="1"/>
  <c r="F1315" i="1"/>
  <c r="F824" i="1"/>
  <c r="F853" i="1"/>
  <c r="F704" i="1"/>
  <c r="F586" i="1"/>
  <c r="D257" i="1"/>
  <c r="D109" i="1"/>
  <c r="D614" i="1"/>
  <c r="F403" i="1"/>
  <c r="F522" i="1"/>
  <c r="D701" i="1"/>
  <c r="D134" i="1"/>
  <c r="D76" i="8" s="1"/>
  <c r="D340" i="1"/>
  <c r="D726" i="1"/>
  <c r="D788" i="1"/>
  <c r="D817" i="1"/>
  <c r="D846" i="1"/>
  <c r="D668" i="1"/>
  <c r="D904" i="1"/>
  <c r="D1337" i="1"/>
  <c r="H202" i="1"/>
  <c r="H289" i="1" s="1"/>
  <c r="D988" i="1"/>
  <c r="D1078" i="1"/>
  <c r="D1223" i="1"/>
  <c r="D1136" i="1"/>
  <c r="BB78" i="1"/>
  <c r="AL78" i="1"/>
  <c r="V78" i="1"/>
  <c r="O70" i="1"/>
  <c r="L77" i="1"/>
  <c r="F71" i="1"/>
  <c r="H544" i="1"/>
  <c r="H540" i="1"/>
  <c r="H545" i="1"/>
  <c r="H539" i="1"/>
  <c r="H532" i="1"/>
  <c r="H537" i="1"/>
  <c r="H531" i="1"/>
  <c r="H542" i="1"/>
  <c r="H529" i="1"/>
  <c r="H538" i="1"/>
  <c r="H548" i="1"/>
  <c r="H553" i="1"/>
  <c r="H547" i="1"/>
  <c r="O953" i="1"/>
  <c r="O962" i="1" s="1"/>
  <c r="H850" i="1"/>
  <c r="O850" i="1" s="1"/>
  <c r="H231" i="1"/>
  <c r="O231" i="1" s="1"/>
  <c r="P231" i="1" s="1"/>
  <c r="H223" i="1"/>
  <c r="O289" i="1"/>
  <c r="O199" i="8" s="1"/>
  <c r="H195" i="1"/>
  <c r="H179" i="1"/>
  <c r="H764" i="1"/>
  <c r="O764" i="1" s="1"/>
  <c r="H756" i="1"/>
  <c r="O756" i="1" s="1"/>
  <c r="H840" i="1"/>
  <c r="O840" i="1" s="1"/>
  <c r="H218" i="1"/>
  <c r="H753" i="1"/>
  <c r="O753" i="1" s="1"/>
  <c r="H837" i="1"/>
  <c r="O837" i="1" s="1"/>
  <c r="H186" i="1"/>
  <c r="J215" i="1"/>
  <c r="J418" i="1" s="1"/>
  <c r="I582" i="1"/>
  <c r="H582" i="1" s="1"/>
  <c r="J224" i="1"/>
  <c r="J427" i="1" s="1"/>
  <c r="J991" i="1"/>
  <c r="J226" i="1"/>
  <c r="J429" i="1" s="1"/>
  <c r="J218" i="1"/>
  <c r="J421" i="1" s="1"/>
  <c r="I567" i="1"/>
  <c r="H567" i="1" s="1"/>
  <c r="E1150" i="1"/>
  <c r="BG68" i="1"/>
  <c r="AT68" i="1"/>
  <c r="Z68" i="1"/>
  <c r="E538" i="1"/>
  <c r="BF66" i="1"/>
  <c r="AX66" i="1"/>
  <c r="AP66" i="1"/>
  <c r="AH66" i="1"/>
  <c r="Z66" i="1"/>
  <c r="V66" i="1"/>
  <c r="T66" i="1"/>
  <c r="BM66" i="1"/>
  <c r="BE66" i="1"/>
  <c r="AW66" i="1"/>
  <c r="AO66" i="1"/>
  <c r="AG66" i="1"/>
  <c r="Y66" i="1"/>
  <c r="O66" i="1"/>
  <c r="E893" i="1"/>
  <c r="E864" i="1"/>
  <c r="E1326" i="1"/>
  <c r="E1239" i="1"/>
  <c r="E1030" i="1"/>
  <c r="E212" i="1"/>
  <c r="E1267" i="1"/>
  <c r="E270" i="1"/>
  <c r="E747" i="1"/>
  <c r="E863" i="1"/>
  <c r="E627" i="1"/>
  <c r="E476" i="1"/>
  <c r="E505" i="1"/>
  <c r="F327" i="1"/>
  <c r="F1295" i="1"/>
  <c r="F1324" i="1"/>
  <c r="U62" i="1"/>
  <c r="AP61" i="1"/>
  <c r="W61" i="1"/>
  <c r="BF61" i="1"/>
  <c r="BD61" i="1"/>
  <c r="E801" i="1"/>
  <c r="E1321" i="1"/>
  <c r="E411" i="1"/>
  <c r="E1084" i="1"/>
  <c r="E1171" i="1"/>
  <c r="E652" i="1"/>
  <c r="F178" i="1"/>
  <c r="H7" i="8"/>
  <c r="H7" i="1"/>
  <c r="O7" i="1" s="1"/>
  <c r="H530" i="1"/>
  <c r="H535" i="1"/>
  <c r="H551" i="1"/>
  <c r="H541" i="1"/>
  <c r="H534" i="1"/>
  <c r="H536" i="1"/>
  <c r="H552" i="1"/>
  <c r="H550" i="1"/>
  <c r="H543" i="1"/>
  <c r="H533" i="1"/>
  <c r="H549" i="1"/>
  <c r="H546" i="1"/>
  <c r="G41" i="4"/>
  <c r="D41" i="4"/>
  <c r="D43" i="4" s="1"/>
  <c r="E41" i="4"/>
  <c r="E43" i="4" s="1"/>
  <c r="F41" i="4"/>
  <c r="F42" i="4"/>
  <c r="D42" i="4"/>
  <c r="O950" i="1" s="1"/>
  <c r="O959" i="1" s="1"/>
  <c r="E42" i="4"/>
  <c r="G42" i="4"/>
  <c r="O92" i="1"/>
  <c r="D126" i="1"/>
  <c r="D68" i="8" s="1"/>
  <c r="D97" i="8" s="1"/>
  <c r="D245" i="1"/>
  <c r="D332" i="1"/>
  <c r="D718" i="1"/>
  <c r="D602" i="1"/>
  <c r="D780" i="1"/>
  <c r="D156" i="1"/>
  <c r="D451" i="1"/>
  <c r="D1121" i="1"/>
  <c r="D187" i="1"/>
  <c r="D1271" i="1"/>
  <c r="D838" i="1"/>
  <c r="D867" i="1"/>
  <c r="D538" i="1"/>
  <c r="D925" i="1"/>
  <c r="D303" i="1"/>
  <c r="D1358" i="1"/>
  <c r="D216" i="1"/>
  <c r="D97" i="1"/>
  <c r="D631" i="1"/>
  <c r="D1242" i="1"/>
  <c r="D1300" i="1"/>
  <c r="D751" i="1"/>
  <c r="D809" i="1"/>
  <c r="D419" i="1"/>
  <c r="D480" i="1"/>
  <c r="D689" i="1"/>
  <c r="D896" i="1"/>
  <c r="D390" i="1"/>
  <c r="D509" i="1"/>
  <c r="D1329" i="1"/>
  <c r="D976" i="1"/>
  <c r="E187" i="1"/>
  <c r="E97" i="1"/>
  <c r="E1242" i="1"/>
  <c r="E1300" i="1"/>
  <c r="E215" i="1"/>
  <c r="E96" i="1"/>
  <c r="E717" i="1"/>
  <c r="E418" i="1"/>
  <c r="E451" i="1"/>
  <c r="E273" i="1"/>
  <c r="E895" i="1"/>
  <c r="E925" i="1"/>
  <c r="E389" i="1"/>
  <c r="E573" i="1"/>
  <c r="E303" i="1"/>
  <c r="E924" i="1"/>
  <c r="E1034" i="1"/>
  <c r="E975" i="1"/>
  <c r="E1121" i="1"/>
  <c r="AQ68" i="1"/>
  <c r="AH68" i="1"/>
  <c r="V68" i="1"/>
  <c r="F68" i="1"/>
  <c r="E126" i="1"/>
  <c r="E68" i="8" s="1"/>
  <c r="E97" i="8" s="1"/>
  <c r="E216" i="1"/>
  <c r="E245" i="1"/>
  <c r="E602" i="1"/>
  <c r="E780" i="1"/>
  <c r="E809" i="1"/>
  <c r="E838" i="1"/>
  <c r="E156" i="1"/>
  <c r="E125" i="1"/>
  <c r="E67" i="8" s="1"/>
  <c r="E125" i="8" s="1"/>
  <c r="E601" i="1"/>
  <c r="E689" i="1"/>
  <c r="E1299" i="1"/>
  <c r="E750" i="1"/>
  <c r="E896" i="1"/>
  <c r="E479" i="1"/>
  <c r="E155" i="1"/>
  <c r="E688" i="1"/>
  <c r="E537" i="1"/>
  <c r="E976" i="1"/>
  <c r="E1208" i="1"/>
  <c r="E1178" i="1"/>
  <c r="AX68" i="1"/>
  <c r="AL68" i="1"/>
  <c r="AA68" i="1"/>
  <c r="R68" i="1"/>
  <c r="E332" i="1"/>
  <c r="E718" i="1"/>
  <c r="E1271" i="1"/>
  <c r="E480" i="1"/>
  <c r="E274" i="1"/>
  <c r="E186" i="1"/>
  <c r="E244" i="1"/>
  <c r="E331" i="1"/>
  <c r="E630" i="1"/>
  <c r="E1270" i="1"/>
  <c r="E808" i="1"/>
  <c r="E390" i="1"/>
  <c r="E450" i="1"/>
  <c r="E508" i="1"/>
  <c r="E1329" i="1"/>
  <c r="E1005" i="1"/>
  <c r="E1092" i="1"/>
  <c r="E1179" i="1"/>
  <c r="D536" i="1"/>
  <c r="D1090" i="1"/>
  <c r="D124" i="1"/>
  <c r="D66" i="8" s="1"/>
  <c r="D213" i="8" s="1"/>
  <c r="D836" i="1"/>
  <c r="D327" i="1"/>
  <c r="D1269" i="1"/>
  <c r="D894" i="1"/>
  <c r="D923" i="1"/>
  <c r="BL66" i="1"/>
  <c r="BH66" i="1"/>
  <c r="BD66" i="1"/>
  <c r="AZ66" i="1"/>
  <c r="AV66" i="1"/>
  <c r="AR66" i="1"/>
  <c r="AN66" i="1"/>
  <c r="AJ66" i="1"/>
  <c r="AF66" i="1"/>
  <c r="AB66" i="1"/>
  <c r="X66" i="1"/>
  <c r="D185" i="1"/>
  <c r="D243" i="1"/>
  <c r="D95" i="1"/>
  <c r="D749" i="1"/>
  <c r="D417" i="1"/>
  <c r="D154" i="1"/>
  <c r="W66" i="1"/>
  <c r="E184" i="1"/>
  <c r="D687" i="1"/>
  <c r="D658" i="1"/>
  <c r="E628" i="1"/>
  <c r="E835" i="1"/>
  <c r="D449" i="1"/>
  <c r="U66" i="1"/>
  <c r="D301" i="1"/>
  <c r="D1327" i="1"/>
  <c r="S66" i="1"/>
  <c r="D974" i="1"/>
  <c r="D214" i="1"/>
  <c r="D330" i="1"/>
  <c r="D716" i="1"/>
  <c r="D807" i="1"/>
  <c r="D478" i="1"/>
  <c r="D388" i="1"/>
  <c r="D507" i="1"/>
  <c r="D1148" i="1"/>
  <c r="BK66" i="1"/>
  <c r="BG66" i="1"/>
  <c r="BC66" i="1"/>
  <c r="AY66" i="1"/>
  <c r="AU66" i="1"/>
  <c r="AQ66" i="1"/>
  <c r="AM66" i="1"/>
  <c r="AI66" i="1"/>
  <c r="AE66" i="1"/>
  <c r="AA66" i="1"/>
  <c r="D600" i="1"/>
  <c r="D1298" i="1"/>
  <c r="D778" i="1"/>
  <c r="D272" i="1"/>
  <c r="E213" i="1"/>
  <c r="E329" i="1"/>
  <c r="D865" i="1"/>
  <c r="D571" i="1"/>
  <c r="P66" i="1"/>
  <c r="D1356" i="1"/>
  <c r="E93" i="1"/>
  <c r="E714" i="1"/>
  <c r="E776" i="1"/>
  <c r="E834" i="1"/>
  <c r="E415" i="1"/>
  <c r="D211" i="1"/>
  <c r="F92" i="1"/>
  <c r="E685" i="1"/>
  <c r="F713" i="1"/>
  <c r="E656" i="1"/>
  <c r="F1237" i="1"/>
  <c r="D775" i="1"/>
  <c r="F414" i="1"/>
  <c r="E447" i="1"/>
  <c r="E921" i="1"/>
  <c r="D504" i="1"/>
  <c r="F533" i="1"/>
  <c r="E1354" i="1"/>
  <c r="D1145" i="1"/>
  <c r="F64" i="1"/>
  <c r="F627" i="1" s="1"/>
  <c r="O627" i="1" s="1"/>
  <c r="E1059" i="1"/>
  <c r="E1088" i="1"/>
  <c r="E972" i="1"/>
  <c r="E1117" i="1"/>
  <c r="E1204" i="1"/>
  <c r="D121" i="1"/>
  <c r="D63" i="8" s="1"/>
  <c r="D210" i="8" s="1"/>
  <c r="D182" i="1"/>
  <c r="D1266" i="1"/>
  <c r="E892" i="1"/>
  <c r="D414" i="1"/>
  <c r="D269" i="1"/>
  <c r="D655" i="1"/>
  <c r="E569" i="1"/>
  <c r="D971" i="1"/>
  <c r="E122" i="1"/>
  <c r="E64" i="8" s="1"/>
  <c r="E269" i="8" s="1"/>
  <c r="E328" i="1"/>
  <c r="E598" i="1"/>
  <c r="E1238" i="1"/>
  <c r="E1296" i="1"/>
  <c r="E805" i="1"/>
  <c r="E152" i="1"/>
  <c r="D713" i="1"/>
  <c r="D1237" i="1"/>
  <c r="D1295" i="1"/>
  <c r="D833" i="1"/>
  <c r="E386" i="1"/>
  <c r="F475" i="1"/>
  <c r="E534" i="1"/>
  <c r="D385" i="1"/>
  <c r="E299" i="1"/>
  <c r="F1058" i="1"/>
  <c r="E1001" i="1"/>
  <c r="E1146" i="1"/>
  <c r="AJ62" i="1"/>
  <c r="W62" i="1"/>
  <c r="E1202" i="1"/>
  <c r="E149" i="1"/>
  <c r="AN62" i="1"/>
  <c r="V62" i="1"/>
  <c r="AM62" i="1"/>
  <c r="BA62" i="1"/>
  <c r="AL62" i="1"/>
  <c r="BC62" i="1"/>
  <c r="Y62" i="1"/>
  <c r="D803" i="1"/>
  <c r="D413" i="1"/>
  <c r="D239" i="1"/>
  <c r="D625" i="1"/>
  <c r="D745" i="1"/>
  <c r="D771" i="1"/>
  <c r="D651" i="1"/>
  <c r="D265" i="1"/>
  <c r="D178" i="1"/>
  <c r="D381" i="1"/>
  <c r="D996" i="1"/>
  <c r="AV62" i="1"/>
  <c r="AS62" i="1"/>
  <c r="AB62" i="1"/>
  <c r="AP62" i="1"/>
  <c r="AA62" i="1"/>
  <c r="BG62" i="1"/>
  <c r="P62" i="1"/>
  <c r="BH62" i="1"/>
  <c r="Z62" i="1"/>
  <c r="BF62" i="1"/>
  <c r="AQ62" i="1"/>
  <c r="BM62" i="1"/>
  <c r="AO61" i="1"/>
  <c r="X61" i="1"/>
  <c r="D120" i="1"/>
  <c r="D62" i="8" s="1"/>
  <c r="D15" i="8" s="1"/>
  <c r="D210" i="1"/>
  <c r="D774" i="1"/>
  <c r="D474" i="1"/>
  <c r="D567" i="1"/>
  <c r="D297" i="1"/>
  <c r="D999" i="1"/>
  <c r="D1086" i="1"/>
  <c r="D1173" i="1"/>
  <c r="D1028" i="1"/>
  <c r="D1202" i="1"/>
  <c r="D181" i="1"/>
  <c r="D384" i="1"/>
  <c r="D919" i="1"/>
  <c r="D1352" i="1"/>
  <c r="D593" i="1"/>
  <c r="D1349" i="1"/>
  <c r="D442" i="1"/>
  <c r="D1112" i="1"/>
  <c r="D117" i="1"/>
  <c r="D59" i="8" s="1"/>
  <c r="D146" i="8" s="1"/>
  <c r="D323" i="1"/>
  <c r="D529" i="1"/>
  <c r="D1025" i="1"/>
  <c r="H743" i="1"/>
  <c r="O743" i="1" s="1"/>
  <c r="H830" i="1"/>
  <c r="O830" i="1" s="1"/>
  <c r="H848" i="1"/>
  <c r="O848" i="1" s="1"/>
  <c r="H197" i="1"/>
  <c r="H284" i="1" s="1"/>
  <c r="H226" i="1"/>
  <c r="D505" i="1"/>
  <c r="D386" i="1"/>
  <c r="D685" i="1"/>
  <c r="D1267" i="1"/>
  <c r="D241" i="1"/>
  <c r="D569" i="1"/>
  <c r="D776" i="1"/>
  <c r="D714" i="1"/>
  <c r="D863" i="1"/>
  <c r="D598" i="1"/>
  <c r="D212" i="1"/>
  <c r="D183" i="1"/>
  <c r="D1182" i="1"/>
  <c r="D1066" i="1"/>
  <c r="D928" i="1"/>
  <c r="D454" i="1"/>
  <c r="D663" i="1"/>
  <c r="D754" i="1"/>
  <c r="D1274" i="1"/>
  <c r="D100" i="1"/>
  <c r="D1361" i="1"/>
  <c r="D1332" i="1"/>
  <c r="D541" i="1"/>
  <c r="D393" i="1"/>
  <c r="D870" i="1"/>
  <c r="D483" i="1"/>
  <c r="D812" i="1"/>
  <c r="D783" i="1"/>
  <c r="D1245" i="1"/>
  <c r="D721" i="1"/>
  <c r="F1296" i="1"/>
  <c r="F544" i="1"/>
  <c r="F695" i="1"/>
  <c r="F637" i="1"/>
  <c r="O637" i="1" s="1"/>
  <c r="F579" i="1"/>
  <c r="F457" i="1"/>
  <c r="F873" i="1"/>
  <c r="F1128" i="1"/>
  <c r="F1215" i="1"/>
  <c r="F696" i="1"/>
  <c r="F104" i="1"/>
  <c r="F580" i="1"/>
  <c r="F398" i="1"/>
  <c r="F164" i="1"/>
  <c r="F610" i="1"/>
  <c r="F372" i="1"/>
  <c r="F584" i="1"/>
  <c r="F907" i="1"/>
  <c r="F878" i="1"/>
  <c r="F936" i="1"/>
  <c r="F1047" i="1"/>
  <c r="F1221" i="1"/>
  <c r="F1076" i="1"/>
  <c r="F1371" i="1"/>
  <c r="F1342" i="1"/>
  <c r="F374" i="1"/>
  <c r="F1163" i="1"/>
  <c r="F69" i="1"/>
  <c r="F1180" i="1" s="1"/>
  <c r="E1064" i="1"/>
  <c r="E1093" i="1"/>
  <c r="E1035" i="1"/>
  <c r="E362" i="1"/>
  <c r="E1209" i="1"/>
  <c r="E977" i="1"/>
  <c r="E510" i="1"/>
  <c r="E391" i="1"/>
  <c r="E661" i="1"/>
  <c r="E275" i="1"/>
  <c r="E420" i="1"/>
  <c r="E1272" i="1"/>
  <c r="E1243" i="1"/>
  <c r="E719" i="1"/>
  <c r="E217" i="1"/>
  <c r="E1122" i="1"/>
  <c r="E1330" i="1"/>
  <c r="E839" i="1"/>
  <c r="E810" i="1"/>
  <c r="E98" i="1"/>
  <c r="E188" i="1"/>
  <c r="O646" i="1"/>
  <c r="D258" i="1"/>
  <c r="F110" i="1"/>
  <c r="F615" i="1"/>
  <c r="F731" i="1"/>
  <c r="D1284" i="1"/>
  <c r="D1313" i="1"/>
  <c r="F764" i="1"/>
  <c r="D793" i="1"/>
  <c r="F822" i="1"/>
  <c r="F432" i="1"/>
  <c r="F169" i="1"/>
  <c r="F673" i="1"/>
  <c r="F909" i="1"/>
  <c r="F464" i="1"/>
  <c r="D522" i="1"/>
  <c r="F551" i="1"/>
  <c r="F137" i="1"/>
  <c r="D256" i="1"/>
  <c r="F729" i="1"/>
  <c r="F762" i="1"/>
  <c r="F820" i="1"/>
  <c r="F849" i="1"/>
  <c r="D430" i="1"/>
  <c r="D671" i="1"/>
  <c r="F1249" i="1"/>
  <c r="D335" i="1"/>
  <c r="D1303" i="1"/>
  <c r="D422" i="1"/>
  <c r="E333" i="1"/>
  <c r="E481" i="1"/>
  <c r="BG64" i="1"/>
  <c r="AY64" i="1"/>
  <c r="AQ64" i="1"/>
  <c r="AI64" i="1"/>
  <c r="H761" i="1"/>
  <c r="O761" i="1" s="1"/>
  <c r="F1192" i="1"/>
  <c r="E1006" i="1"/>
  <c r="E1176" i="1"/>
  <c r="E1089" i="1"/>
  <c r="E973" i="1"/>
  <c r="E570" i="1"/>
  <c r="E922" i="1"/>
  <c r="E535" i="1"/>
  <c r="E387" i="1"/>
  <c r="E271" i="1"/>
  <c r="E1205" i="1"/>
  <c r="E1060" i="1"/>
  <c r="E416" i="1"/>
  <c r="E358" i="1"/>
  <c r="E1147" i="1"/>
  <c r="E1297" i="1"/>
  <c r="F65" i="1"/>
  <c r="F1031" i="1" s="1"/>
  <c r="E506" i="1"/>
  <c r="E686" i="1"/>
  <c r="E153" i="1"/>
  <c r="E477" i="1"/>
  <c r="E806" i="1"/>
  <c r="E777" i="1"/>
  <c r="E748" i="1"/>
  <c r="E1268" i="1"/>
  <c r="E715" i="1"/>
  <c r="E242" i="1"/>
  <c r="E123" i="1"/>
  <c r="E65" i="8" s="1"/>
  <c r="F65" i="8" s="1"/>
  <c r="F94" i="8" s="1"/>
  <c r="D1213" i="1"/>
  <c r="D308" i="1"/>
  <c r="D930" i="1"/>
  <c r="D514" i="1"/>
  <c r="D485" i="1"/>
  <c r="D424" i="1"/>
  <c r="D843" i="1"/>
  <c r="D1305" i="1"/>
  <c r="D1276" i="1"/>
  <c r="D102" i="1"/>
  <c r="D543" i="1"/>
  <c r="D395" i="1"/>
  <c r="D901" i="1"/>
  <c r="D872" i="1"/>
  <c r="D694" i="1"/>
  <c r="D756" i="1"/>
  <c r="D607" i="1"/>
  <c r="D250" i="1"/>
  <c r="D221" i="1"/>
  <c r="D192" i="1"/>
  <c r="D1161" i="1"/>
  <c r="D1369" i="1"/>
  <c r="D314" i="1"/>
  <c r="D401" i="1"/>
  <c r="D1340" i="1"/>
  <c r="D907" i="1"/>
  <c r="D878" i="1"/>
  <c r="P64" i="1"/>
  <c r="R64" i="1"/>
  <c r="U64" i="1"/>
  <c r="V64" i="1"/>
  <c r="Z64" i="1"/>
  <c r="AD64" i="1"/>
  <c r="AH64" i="1"/>
  <c r="AL64" i="1"/>
  <c r="AP64" i="1"/>
  <c r="AT64" i="1"/>
  <c r="AX64" i="1"/>
  <c r="BB64" i="1"/>
  <c r="BF64" i="1"/>
  <c r="BJ64" i="1"/>
  <c r="X64" i="1"/>
  <c r="AB64" i="1"/>
  <c r="AF64" i="1"/>
  <c r="AJ64" i="1"/>
  <c r="AN64" i="1"/>
  <c r="AR64" i="1"/>
  <c r="AV64" i="1"/>
  <c r="AZ64" i="1"/>
  <c r="BD64" i="1"/>
  <c r="BH64" i="1"/>
  <c r="BL64" i="1"/>
  <c r="I578" i="1"/>
  <c r="H578" i="1" s="1"/>
  <c r="J221" i="1"/>
  <c r="J424" i="1" s="1"/>
  <c r="F139" i="1"/>
  <c r="F200" i="1"/>
  <c r="F229" i="1"/>
  <c r="AE673" i="1" s="1"/>
  <c r="F258" i="1"/>
  <c r="F1255" i="1"/>
  <c r="F793" i="1"/>
  <c r="F851" i="1"/>
  <c r="D432" i="1"/>
  <c r="F287" i="1"/>
  <c r="O287" i="1" s="1"/>
  <c r="O197" i="8" s="1"/>
  <c r="D673" i="1"/>
  <c r="D880" i="1"/>
  <c r="D198" i="1"/>
  <c r="D227" i="1"/>
  <c r="F256" i="1"/>
  <c r="D1282" i="1"/>
  <c r="D1311" i="1"/>
  <c r="D762" i="1"/>
  <c r="D791" i="1"/>
  <c r="D849" i="1"/>
  <c r="F938" i="1"/>
  <c r="D167" i="1"/>
  <c r="D700" i="1"/>
  <c r="F316" i="1"/>
  <c r="F462" i="1"/>
  <c r="D520" i="1"/>
  <c r="D549" i="1"/>
  <c r="D584" i="1"/>
  <c r="D1371" i="1"/>
  <c r="F1277" i="1"/>
  <c r="D785" i="1"/>
  <c r="D456" i="1"/>
  <c r="D578" i="1"/>
  <c r="D899" i="1"/>
  <c r="D512" i="1"/>
  <c r="E632" i="1"/>
  <c r="E1301" i="1"/>
  <c r="E752" i="1"/>
  <c r="E781" i="1"/>
  <c r="D576" i="1"/>
  <c r="E690" i="1"/>
  <c r="E868" i="1"/>
  <c r="E897" i="1"/>
  <c r="E539" i="1"/>
  <c r="BK64" i="1"/>
  <c r="BC64" i="1"/>
  <c r="AU64" i="1"/>
  <c r="AM64" i="1"/>
  <c r="AE64" i="1"/>
  <c r="E1359" i="1"/>
  <c r="H279" i="1"/>
  <c r="H844" i="1"/>
  <c r="O844" i="1" s="1"/>
  <c r="H222" i="1"/>
  <c r="H839" i="1"/>
  <c r="O839" i="1" s="1"/>
  <c r="H188" i="1"/>
  <c r="H275" i="1" s="1"/>
  <c r="H847" i="1"/>
  <c r="O847" i="1" s="1"/>
  <c r="H760" i="1"/>
  <c r="O760" i="1" s="1"/>
  <c r="H187" i="1"/>
  <c r="H274" i="1" s="1"/>
  <c r="H216" i="1"/>
  <c r="D566" i="1"/>
  <c r="D531" i="1"/>
  <c r="D149" i="1"/>
  <c r="D325" i="1"/>
  <c r="D889" i="1"/>
  <c r="D180" i="1"/>
  <c r="D1089" i="1"/>
  <c r="D1147" i="1"/>
  <c r="D1031" i="1"/>
  <c r="D1355" i="1"/>
  <c r="D1326" i="1"/>
  <c r="D448" i="1"/>
  <c r="D864" i="1"/>
  <c r="D686" i="1"/>
  <c r="D973" i="1"/>
  <c r="D300" i="1"/>
  <c r="D922" i="1"/>
  <c r="D271" i="1"/>
  <c r="D477" i="1"/>
  <c r="D1150" i="1"/>
  <c r="D1063" i="1"/>
  <c r="D1179" i="1"/>
  <c r="D1034" i="1"/>
  <c r="D371" i="1"/>
  <c r="D1189" i="1"/>
  <c r="D1131" i="1"/>
  <c r="D1015" i="1"/>
  <c r="D1218" i="1"/>
  <c r="D1160" i="1"/>
  <c r="D1044" i="1"/>
  <c r="I574" i="1"/>
  <c r="H574" i="1" s="1"/>
  <c r="J217" i="1"/>
  <c r="J420" i="1" s="1"/>
  <c r="F1008" i="1"/>
  <c r="F1153" i="1"/>
  <c r="F1066" i="1"/>
  <c r="F1182" i="1"/>
  <c r="F1124" i="1"/>
  <c r="E365" i="1"/>
  <c r="E1009" i="1"/>
  <c r="E1183" i="1"/>
  <c r="E1154" i="1"/>
  <c r="E1067" i="1"/>
  <c r="F1068" i="1"/>
  <c r="F1213" i="1"/>
  <c r="E372" i="1"/>
  <c r="E1190" i="1"/>
  <c r="E1016" i="1"/>
  <c r="E1219" i="1"/>
  <c r="E1161" i="1"/>
  <c r="E1074" i="1"/>
  <c r="F1046" i="1"/>
  <c r="F1017" i="1"/>
  <c r="F373" i="1"/>
  <c r="F1220" i="1"/>
  <c r="F1162" i="1"/>
  <c r="F1075" i="1"/>
  <c r="F67" i="1"/>
  <c r="F1328" i="1" s="1"/>
  <c r="E360" i="1"/>
  <c r="E1091" i="1"/>
  <c r="E1004" i="1"/>
  <c r="E1357" i="1"/>
  <c r="E1328" i="1"/>
  <c r="E302" i="1"/>
  <c r="E1149" i="1"/>
  <c r="E1033" i="1"/>
  <c r="H217" i="1"/>
  <c r="H193" i="1"/>
  <c r="D1060" i="1"/>
  <c r="D1208" i="1"/>
  <c r="D363" i="1"/>
  <c r="D1181" i="1"/>
  <c r="D1094" i="1"/>
  <c r="D1007" i="1"/>
  <c r="D1210" i="1"/>
  <c r="D978" i="1"/>
  <c r="D1158" i="1"/>
  <c r="D1071" i="1"/>
  <c r="D1187" i="1"/>
  <c r="D1100" i="1"/>
  <c r="D1042" i="1"/>
  <c r="BH61" i="1"/>
  <c r="BC61" i="1"/>
  <c r="AQ61" i="1"/>
  <c r="BE61" i="1"/>
  <c r="Z61" i="1"/>
  <c r="E355" i="1"/>
  <c r="E1086" i="1"/>
  <c r="E970" i="1"/>
  <c r="E1323" i="1"/>
  <c r="E567" i="1"/>
  <c r="E890" i="1"/>
  <c r="E150" i="1"/>
  <c r="E413" i="1"/>
  <c r="E774" i="1"/>
  <c r="E1265" i="1"/>
  <c r="E1115" i="1"/>
  <c r="E1057" i="1"/>
  <c r="F62" i="1"/>
  <c r="F999" i="1" s="1"/>
  <c r="E1352" i="1"/>
  <c r="E503" i="1"/>
  <c r="E384" i="1"/>
  <c r="E654" i="1"/>
  <c r="E832" i="1"/>
  <c r="E596" i="1"/>
  <c r="E239" i="1"/>
  <c r="E181" i="1"/>
  <c r="E1175" i="1"/>
  <c r="BL74" i="1"/>
  <c r="BD74" i="1"/>
  <c r="AV74" i="1"/>
  <c r="AN74" i="1"/>
  <c r="AF74" i="1"/>
  <c r="X74" i="1"/>
  <c r="BF75" i="1"/>
  <c r="AX75" i="1"/>
  <c r="AP75" i="1"/>
  <c r="AH75" i="1"/>
  <c r="Z75" i="1"/>
  <c r="BG76" i="1"/>
  <c r="AY76" i="1"/>
  <c r="AQ76" i="1"/>
  <c r="AI76" i="1"/>
  <c r="AA76" i="1"/>
  <c r="BI81" i="1"/>
  <c r="BA81" i="1"/>
  <c r="AS81" i="1"/>
  <c r="AK81" i="1"/>
  <c r="AC81" i="1"/>
  <c r="F985" i="1"/>
  <c r="F1043" i="1"/>
  <c r="F991" i="1"/>
  <c r="O991" i="1" s="1"/>
  <c r="BK68" i="1"/>
  <c r="BC68" i="1"/>
  <c r="AU68" i="1"/>
  <c r="AM68" i="1"/>
  <c r="AE68" i="1"/>
  <c r="W68" i="1"/>
  <c r="I577" i="1"/>
  <c r="H577" i="1" s="1"/>
  <c r="J220" i="1"/>
  <c r="J423" i="1" s="1"/>
  <c r="O74" i="1"/>
  <c r="Q74" i="1"/>
  <c r="U74" i="1"/>
  <c r="Y74" i="1"/>
  <c r="AC74" i="1"/>
  <c r="AG74" i="1"/>
  <c r="AK74" i="1"/>
  <c r="AO74" i="1"/>
  <c r="AS74" i="1"/>
  <c r="AW74" i="1"/>
  <c r="BA74" i="1"/>
  <c r="BE74" i="1"/>
  <c r="BI74" i="1"/>
  <c r="R74" i="1"/>
  <c r="V74" i="1"/>
  <c r="Z74" i="1"/>
  <c r="AD74" i="1"/>
  <c r="AH74" i="1"/>
  <c r="AL74" i="1"/>
  <c r="AP74" i="1"/>
  <c r="AT74" i="1"/>
  <c r="AX74" i="1"/>
  <c r="BB74" i="1"/>
  <c r="BF74" i="1"/>
  <c r="BJ74" i="1"/>
  <c r="P75" i="1"/>
  <c r="S75" i="1"/>
  <c r="W75" i="1"/>
  <c r="AA75" i="1"/>
  <c r="AE75" i="1"/>
  <c r="AI75" i="1"/>
  <c r="AM75" i="1"/>
  <c r="AQ75" i="1"/>
  <c r="AU75" i="1"/>
  <c r="AY75" i="1"/>
  <c r="BC75" i="1"/>
  <c r="BG75" i="1"/>
  <c r="BK75" i="1"/>
  <c r="BM75" i="1"/>
  <c r="T75" i="1"/>
  <c r="X75" i="1"/>
  <c r="AB75" i="1"/>
  <c r="AF75" i="1"/>
  <c r="AJ75" i="1"/>
  <c r="AN75" i="1"/>
  <c r="AR75" i="1"/>
  <c r="AV75" i="1"/>
  <c r="AZ75" i="1"/>
  <c r="BD75" i="1"/>
  <c r="BH75" i="1"/>
  <c r="BL75" i="1"/>
  <c r="T76" i="1"/>
  <c r="X76" i="1"/>
  <c r="AB76" i="1"/>
  <c r="AF76" i="1"/>
  <c r="AJ76" i="1"/>
  <c r="AN76" i="1"/>
  <c r="AR76" i="1"/>
  <c r="AV76" i="1"/>
  <c r="AZ76" i="1"/>
  <c r="BD76" i="1"/>
  <c r="BH76" i="1"/>
  <c r="BL76" i="1"/>
  <c r="BM76" i="1"/>
  <c r="U76" i="1"/>
  <c r="Y76" i="1"/>
  <c r="AC76" i="1"/>
  <c r="AG76" i="1"/>
  <c r="AK76" i="1"/>
  <c r="AO76" i="1"/>
  <c r="AS76" i="1"/>
  <c r="AW76" i="1"/>
  <c r="BA76" i="1"/>
  <c r="BE76" i="1"/>
  <c r="BI76" i="1"/>
  <c r="O81" i="1"/>
  <c r="BM81" i="1"/>
  <c r="S81" i="1"/>
  <c r="W81" i="1"/>
  <c r="AA81" i="1"/>
  <c r="AE81" i="1"/>
  <c r="AI81" i="1"/>
  <c r="AM81" i="1"/>
  <c r="AQ81" i="1"/>
  <c r="AU81" i="1"/>
  <c r="AY81" i="1"/>
  <c r="BC81" i="1"/>
  <c r="BG81" i="1"/>
  <c r="BK81" i="1"/>
  <c r="P81" i="1"/>
  <c r="T81" i="1"/>
  <c r="X81" i="1"/>
  <c r="AB81" i="1"/>
  <c r="AF81" i="1"/>
  <c r="AJ81" i="1"/>
  <c r="AN81" i="1"/>
  <c r="AR81" i="1"/>
  <c r="AV81" i="1"/>
  <c r="AZ81" i="1"/>
  <c r="BD81" i="1"/>
  <c r="BH81" i="1"/>
  <c r="BL81" i="1"/>
  <c r="P68" i="1"/>
  <c r="T68" i="1"/>
  <c r="X68" i="1"/>
  <c r="AB68" i="1"/>
  <c r="AF68" i="1"/>
  <c r="AJ68" i="1"/>
  <c r="AN68" i="1"/>
  <c r="AR68" i="1"/>
  <c r="AV68" i="1"/>
  <c r="AZ68" i="1"/>
  <c r="BD68" i="1"/>
  <c r="BH68" i="1"/>
  <c r="BL68" i="1"/>
  <c r="Q68" i="1"/>
  <c r="U68" i="1"/>
  <c r="Y68" i="1"/>
  <c r="AC68" i="1"/>
  <c r="AG68" i="1"/>
  <c r="AK68" i="1"/>
  <c r="AO68" i="1"/>
  <c r="AS68" i="1"/>
  <c r="AW68" i="1"/>
  <c r="BA68" i="1"/>
  <c r="BE68" i="1"/>
  <c r="BI68" i="1"/>
  <c r="BM68" i="1"/>
  <c r="J968" i="1"/>
  <c r="AZ69" i="1"/>
  <c r="AV69" i="1"/>
  <c r="AR69" i="1"/>
  <c r="AN69" i="1"/>
  <c r="AJ69" i="1"/>
  <c r="AF69" i="1"/>
  <c r="AA69" i="1"/>
  <c r="V69" i="1"/>
  <c r="P69" i="1"/>
  <c r="O105" i="1"/>
  <c r="O134" i="1" s="1"/>
  <c r="E1233" i="1"/>
  <c r="E771" i="1"/>
  <c r="O6" i="8"/>
  <c r="H6" i="8"/>
  <c r="H265" i="1"/>
  <c r="I564" i="1"/>
  <c r="H564" i="1" s="1"/>
  <c r="F709" i="1"/>
  <c r="F265" i="1"/>
  <c r="F742" i="1"/>
  <c r="F471" i="1"/>
  <c r="E622" i="1"/>
  <c r="BH59" i="1"/>
  <c r="F593" i="1"/>
  <c r="F1262" i="1"/>
  <c r="F500" i="1"/>
  <c r="E207" i="1"/>
  <c r="E410" i="1"/>
  <c r="E147" i="1"/>
  <c r="F1199" i="1"/>
  <c r="Y59" i="1"/>
  <c r="E1170" i="1"/>
  <c r="AE59" i="1"/>
  <c r="F1349" i="1"/>
  <c r="F236" i="1"/>
  <c r="F564" i="1"/>
  <c r="E709" i="1"/>
  <c r="E858" i="1"/>
  <c r="BA59" i="1"/>
  <c r="E967" i="1"/>
  <c r="AV59" i="1"/>
  <c r="F1025" i="1"/>
  <c r="AO59" i="1"/>
  <c r="AI59" i="1"/>
  <c r="BE59" i="1"/>
  <c r="AK59" i="1"/>
  <c r="AR59" i="1"/>
  <c r="BE669" i="1"/>
  <c r="Z59" i="1"/>
  <c r="AD59" i="1"/>
  <c r="AH59" i="1"/>
  <c r="BK59" i="1"/>
  <c r="Q59" i="1"/>
  <c r="S59" i="1"/>
  <c r="X59" i="1"/>
  <c r="AB59" i="1"/>
  <c r="AF59" i="1"/>
  <c r="AS59" i="1"/>
  <c r="AW59" i="1"/>
  <c r="BI59" i="1"/>
  <c r="BM59" i="1"/>
  <c r="AC59" i="1"/>
  <c r="AP59" i="1"/>
  <c r="AT59" i="1"/>
  <c r="AX59" i="1"/>
  <c r="BF59" i="1"/>
  <c r="F207" i="1"/>
  <c r="T651" i="1" s="1"/>
  <c r="F323" i="1"/>
  <c r="F294" i="1"/>
  <c r="F117" i="1"/>
  <c r="F858" i="1"/>
  <c r="F410" i="1"/>
  <c r="F442" i="1"/>
  <c r="E178" i="1"/>
  <c r="E1262" i="1"/>
  <c r="E680" i="1"/>
  <c r="E1320" i="1"/>
  <c r="E117" i="1"/>
  <c r="E59" i="8" s="1"/>
  <c r="E88" i="8" s="1"/>
  <c r="E887" i="1"/>
  <c r="E529" i="1"/>
  <c r="F1170" i="1"/>
  <c r="E996" i="1"/>
  <c r="E1083" i="1"/>
  <c r="F996" i="1"/>
  <c r="R59" i="1"/>
  <c r="F1291" i="1"/>
  <c r="F88" i="1"/>
  <c r="F1233" i="1"/>
  <c r="F381" i="1"/>
  <c r="F887" i="1"/>
  <c r="F771" i="1"/>
  <c r="F829" i="1"/>
  <c r="E88" i="1"/>
  <c r="E1291" i="1"/>
  <c r="E651" i="1"/>
  <c r="E1349" i="1"/>
  <c r="E294" i="1"/>
  <c r="E323" i="1"/>
  <c r="E742" i="1"/>
  <c r="E829" i="1"/>
  <c r="E916" i="1"/>
  <c r="E471" i="1"/>
  <c r="E500" i="1"/>
  <c r="E12" i="1"/>
  <c r="F12" i="1" s="1"/>
  <c r="F1054" i="1"/>
  <c r="F1112" i="1"/>
  <c r="F352" i="1"/>
  <c r="E1025" i="1"/>
  <c r="E1112" i="1"/>
  <c r="F622" i="1"/>
  <c r="O622" i="1" s="1"/>
  <c r="F680" i="1"/>
  <c r="F1320" i="1"/>
  <c r="F651" i="1"/>
  <c r="F800" i="1"/>
  <c r="F916" i="1"/>
  <c r="F529" i="1"/>
  <c r="F147" i="1"/>
  <c r="E593" i="1"/>
  <c r="E236" i="1"/>
  <c r="E800" i="1"/>
  <c r="E381" i="1"/>
  <c r="E442" i="1"/>
  <c r="E564" i="1"/>
  <c r="E265" i="1"/>
  <c r="F1141" i="1"/>
  <c r="E1054" i="1"/>
  <c r="E1141" i="1"/>
  <c r="E1199" i="1"/>
  <c r="E352" i="1"/>
  <c r="Y669" i="1"/>
  <c r="AT61" i="1"/>
  <c r="AD61" i="1"/>
  <c r="BI61" i="1"/>
  <c r="AS61" i="1"/>
  <c r="AC61" i="1"/>
  <c r="AY61" i="1"/>
  <c r="BL61" i="1"/>
  <c r="AF61" i="1"/>
  <c r="BK61" i="1"/>
  <c r="AE61" i="1"/>
  <c r="AR61" i="1"/>
  <c r="AB61" i="1"/>
  <c r="BJ61" i="1"/>
  <c r="AZ669" i="1"/>
  <c r="AY669" i="1"/>
  <c r="E412" i="1"/>
  <c r="E383" i="1"/>
  <c r="BB61" i="1"/>
  <c r="AL61" i="1"/>
  <c r="V61" i="1"/>
  <c r="BA61" i="1"/>
  <c r="AK61" i="1"/>
  <c r="AI61" i="1"/>
  <c r="AV61" i="1"/>
  <c r="P61" i="1"/>
  <c r="AU61" i="1"/>
  <c r="AJ61" i="1"/>
  <c r="T669" i="1"/>
  <c r="E119" i="1"/>
  <c r="E61" i="8" s="1"/>
  <c r="E266" i="8" s="1"/>
  <c r="AX61" i="1"/>
  <c r="AH61" i="1"/>
  <c r="BM61" i="1"/>
  <c r="AW61" i="1"/>
  <c r="AG61" i="1"/>
  <c r="BG61" i="1"/>
  <c r="AA61" i="1"/>
  <c r="AN61" i="1"/>
  <c r="AM61" i="1"/>
  <c r="AZ61" i="1"/>
  <c r="O640" i="1"/>
  <c r="H220" i="1"/>
  <c r="H742" i="1"/>
  <c r="O742" i="1" s="1"/>
  <c r="H198" i="1"/>
  <c r="H285" i="1" s="1"/>
  <c r="O285" i="1" s="1"/>
  <c r="O195" i="8" s="1"/>
  <c r="H207" i="1"/>
  <c r="H754" i="1"/>
  <c r="O754" i="1" s="1"/>
  <c r="H191" i="1"/>
  <c r="E623" i="1"/>
  <c r="E1234" i="1"/>
  <c r="E681" i="1"/>
  <c r="E1350" i="1"/>
  <c r="E888" i="1"/>
  <c r="E1113" i="1"/>
  <c r="E179" i="1"/>
  <c r="E324" i="1"/>
  <c r="E743" i="1"/>
  <c r="E148" i="1"/>
  <c r="AG672" i="1"/>
  <c r="E382" i="1"/>
  <c r="E1026" i="1"/>
  <c r="AA669" i="1"/>
  <c r="W675" i="1"/>
  <c r="E501" i="1"/>
  <c r="E530" i="1"/>
  <c r="E1055" i="1"/>
  <c r="E1200" i="1"/>
  <c r="E353" i="1"/>
  <c r="AD672" i="1"/>
  <c r="AE670" i="1"/>
  <c r="H227" i="1"/>
  <c r="H190" i="1"/>
  <c r="H277" i="1" s="1"/>
  <c r="H201" i="1"/>
  <c r="H288" i="1" s="1"/>
  <c r="H755" i="1"/>
  <c r="O755" i="1" s="1"/>
  <c r="O283" i="1"/>
  <c r="O193" i="8" s="1"/>
  <c r="AC662" i="1"/>
  <c r="H849" i="1"/>
  <c r="O849" i="1" s="1"/>
  <c r="H841" i="1"/>
  <c r="O841" i="1" s="1"/>
  <c r="U675" i="1"/>
  <c r="J967" i="1"/>
  <c r="J975" i="1"/>
  <c r="AN672" i="1"/>
  <c r="W672" i="1"/>
  <c r="W669" i="1"/>
  <c r="AO669" i="1"/>
  <c r="W60" i="1"/>
  <c r="AI60" i="1"/>
  <c r="AA672" i="1"/>
  <c r="P669" i="1"/>
  <c r="AC669" i="1"/>
  <c r="BG669" i="1"/>
  <c r="D89" i="1"/>
  <c r="D1292" i="1"/>
  <c r="D997" i="1"/>
  <c r="D859" i="1"/>
  <c r="D411" i="1"/>
  <c r="Q5" i="14"/>
  <c r="R5" i="14"/>
  <c r="P5" i="14"/>
  <c r="I1135" i="1"/>
  <c r="J229" i="1"/>
  <c r="J432" i="1" s="1"/>
  <c r="J219" i="1"/>
  <c r="J422" i="1" s="1"/>
  <c r="H281" i="1"/>
  <c r="I584" i="1"/>
  <c r="H584" i="1" s="1"/>
  <c r="I580" i="1"/>
  <c r="H580" i="1" s="1"/>
  <c r="I1120" i="1"/>
  <c r="J985" i="1"/>
  <c r="J989" i="1"/>
  <c r="O228" i="1"/>
  <c r="P763" i="1" s="1"/>
  <c r="O276" i="1"/>
  <c r="O186" i="8" s="1"/>
  <c r="H278" i="1"/>
  <c r="J979" i="1"/>
  <c r="H282" i="1"/>
  <c r="J982" i="1"/>
  <c r="J983" i="1"/>
  <c r="J977" i="1"/>
  <c r="H273" i="1"/>
  <c r="H272" i="1"/>
  <c r="J214" i="1"/>
  <c r="J417" i="1" s="1"/>
  <c r="AJ59" i="1"/>
  <c r="F72" i="8"/>
  <c r="F248" i="8" s="1"/>
  <c r="E101" i="8"/>
  <c r="E248" i="8"/>
  <c r="E242" i="8"/>
  <c r="E271" i="8"/>
  <c r="BC675" i="1"/>
  <c r="S672" i="1"/>
  <c r="BM672" i="1"/>
  <c r="AT672" i="1"/>
  <c r="AX675" i="1"/>
  <c r="AY672" i="1"/>
  <c r="AS672" i="1"/>
  <c r="P672" i="1"/>
  <c r="BH672" i="1"/>
  <c r="BB672" i="1"/>
  <c r="AT670" i="1"/>
  <c r="R669" i="1"/>
  <c r="X669" i="1"/>
  <c r="AT669" i="1"/>
  <c r="BF669" i="1"/>
  <c r="BI669" i="1"/>
  <c r="E279" i="8"/>
  <c r="E91" i="8"/>
  <c r="E208" i="1"/>
  <c r="E89" i="1"/>
  <c r="E594" i="1"/>
  <c r="E710" i="1"/>
  <c r="E1263" i="1"/>
  <c r="E1292" i="1"/>
  <c r="E472" i="1"/>
  <c r="E295" i="1"/>
  <c r="E917" i="1"/>
  <c r="E565" i="1"/>
  <c r="F60" i="1"/>
  <c r="F472" i="1" s="1"/>
  <c r="E968" i="1"/>
  <c r="E1142" i="1"/>
  <c r="AC672" i="1"/>
  <c r="BD672" i="1"/>
  <c r="AL675" i="1"/>
  <c r="BK672" i="1"/>
  <c r="Y672" i="1"/>
  <c r="AF672" i="1"/>
  <c r="Z672" i="1"/>
  <c r="AR669" i="1"/>
  <c r="AV669" i="1"/>
  <c r="BJ669" i="1"/>
  <c r="AK669" i="1"/>
  <c r="AM669" i="1"/>
  <c r="E224" i="8"/>
  <c r="E118" i="1"/>
  <c r="E60" i="8" s="1"/>
  <c r="E13" i="8" s="1"/>
  <c r="E237" i="1"/>
  <c r="E772" i="1"/>
  <c r="E830" i="1"/>
  <c r="E266" i="1"/>
  <c r="E859" i="1"/>
  <c r="J969" i="1"/>
  <c r="E189" i="8"/>
  <c r="E278" i="8"/>
  <c r="E249" i="8"/>
  <c r="E220" i="8"/>
  <c r="E157" i="8"/>
  <c r="E275" i="8"/>
  <c r="F70" i="8"/>
  <c r="F23" i="8" s="1"/>
  <c r="E128" i="8"/>
  <c r="E210" i="8"/>
  <c r="E92" i="8"/>
  <c r="E179" i="8"/>
  <c r="E150" i="8"/>
  <c r="E16" i="8"/>
  <c r="E744" i="1"/>
  <c r="E531" i="1"/>
  <c r="E1351" i="1"/>
  <c r="E1143" i="1"/>
  <c r="BJ675" i="1"/>
  <c r="AK675" i="1"/>
  <c r="BG672" i="1"/>
  <c r="O672" i="1"/>
  <c r="BC672" i="1"/>
  <c r="BA672" i="1"/>
  <c r="AO672" i="1"/>
  <c r="X672" i="1"/>
  <c r="AR672" i="1"/>
  <c r="BL672" i="1"/>
  <c r="AL672" i="1"/>
  <c r="BF672" i="1"/>
  <c r="E191" i="8"/>
  <c r="E250" i="8"/>
  <c r="E19" i="8"/>
  <c r="E595" i="1"/>
  <c r="E802" i="1"/>
  <c r="E473" i="1"/>
  <c r="E860" i="1"/>
  <c r="E296" i="1"/>
  <c r="E918" i="1"/>
  <c r="E1056" i="1"/>
  <c r="E1085" i="1"/>
  <c r="E1264" i="1"/>
  <c r="F61" i="1"/>
  <c r="F209" i="1" s="1"/>
  <c r="E1027" i="1"/>
  <c r="BD675" i="1"/>
  <c r="AI672" i="1"/>
  <c r="AU672" i="1"/>
  <c r="U672" i="1"/>
  <c r="BI672" i="1"/>
  <c r="BE672" i="1"/>
  <c r="AB672" i="1"/>
  <c r="AV672" i="1"/>
  <c r="V672" i="1"/>
  <c r="AP672" i="1"/>
  <c r="BJ672" i="1"/>
  <c r="E188" i="8"/>
  <c r="E95" i="8"/>
  <c r="E773" i="1"/>
  <c r="E889" i="1"/>
  <c r="E566" i="1"/>
  <c r="F980" i="1"/>
  <c r="F1096" i="1"/>
  <c r="F1009" i="1"/>
  <c r="F365" i="1"/>
  <c r="F1125" i="1"/>
  <c r="F929" i="1"/>
  <c r="F513" i="1"/>
  <c r="F664" i="1"/>
  <c r="F1038" i="1"/>
  <c r="F1183" i="1"/>
  <c r="F1154" i="1"/>
  <c r="F1067" i="1"/>
  <c r="F542" i="1"/>
  <c r="F1212" i="1"/>
  <c r="F900" i="1"/>
  <c r="F278" i="1"/>
  <c r="F160" i="1"/>
  <c r="F484" i="1"/>
  <c r="F842" i="1"/>
  <c r="F1275" i="1"/>
  <c r="F606" i="1"/>
  <c r="F336" i="1"/>
  <c r="F455" i="1"/>
  <c r="F871" i="1"/>
  <c r="F1304" i="1"/>
  <c r="F635" i="1"/>
  <c r="O635" i="1" s="1"/>
  <c r="F1333" i="1"/>
  <c r="F307" i="1"/>
  <c r="F693" i="1"/>
  <c r="F784" i="1"/>
  <c r="F755" i="1"/>
  <c r="F101" i="1"/>
  <c r="F249" i="1"/>
  <c r="F220" i="1"/>
  <c r="O664" i="1" s="1"/>
  <c r="F1362" i="1"/>
  <c r="F722" i="1"/>
  <c r="F191" i="1"/>
  <c r="F130" i="1"/>
  <c r="F577" i="1"/>
  <c r="F394" i="1"/>
  <c r="F423" i="1"/>
  <c r="F1246" i="1"/>
  <c r="F360" i="1"/>
  <c r="F572" i="1"/>
  <c r="F537" i="1"/>
  <c r="F750" i="1"/>
  <c r="F1241" i="1"/>
  <c r="F186" i="1"/>
  <c r="F1091" i="1"/>
  <c r="F1357" i="1"/>
  <c r="F389" i="1"/>
  <c r="F1299" i="1"/>
  <c r="F1270" i="1"/>
  <c r="F450" i="1"/>
  <c r="F479" i="1"/>
  <c r="F302" i="1"/>
  <c r="F1178" i="1"/>
  <c r="F96" i="1"/>
  <c r="F1149" i="1"/>
  <c r="F808" i="1"/>
  <c r="F244" i="1"/>
  <c r="AN670" i="1"/>
  <c r="AZ670" i="1"/>
  <c r="AP670" i="1"/>
  <c r="W670" i="1"/>
  <c r="BA670" i="1"/>
  <c r="AI670" i="1"/>
  <c r="AB670" i="1"/>
  <c r="V670" i="1"/>
  <c r="AQ670" i="1"/>
  <c r="Y670" i="1"/>
  <c r="T670" i="1"/>
  <c r="BK670" i="1"/>
  <c r="AW670" i="1"/>
  <c r="AG670" i="1"/>
  <c r="BD670" i="1"/>
  <c r="AS670" i="1"/>
  <c r="F1171" i="1"/>
  <c r="F1010" i="1"/>
  <c r="F1126" i="1"/>
  <c r="F1334" i="1"/>
  <c r="F1039" i="1"/>
  <c r="F1184" i="1"/>
  <c r="F1155" i="1"/>
  <c r="F1363" i="1"/>
  <c r="F930" i="1"/>
  <c r="F308" i="1"/>
  <c r="F1305" i="1"/>
  <c r="F250" i="1"/>
  <c r="F366" i="1"/>
  <c r="F578" i="1"/>
  <c r="F543" i="1"/>
  <c r="F456" i="1"/>
  <c r="F901" i="1"/>
  <c r="F694" i="1"/>
  <c r="F279" i="1"/>
  <c r="F161" i="1"/>
  <c r="F814" i="1"/>
  <c r="F1247" i="1"/>
  <c r="F636" i="1"/>
  <c r="O636" i="1" s="1"/>
  <c r="F607" i="1"/>
  <c r="F102" i="1"/>
  <c r="F367" i="1"/>
  <c r="F1335" i="1"/>
  <c r="F309" i="1"/>
  <c r="F1011" i="1"/>
  <c r="F1185" i="1"/>
  <c r="F1156" i="1"/>
  <c r="F1069" i="1"/>
  <c r="F1364" i="1"/>
  <c r="F902" i="1"/>
  <c r="F280" i="1"/>
  <c r="F815" i="1"/>
  <c r="F251" i="1"/>
  <c r="F1127" i="1"/>
  <c r="F931" i="1"/>
  <c r="F396" i="1"/>
  <c r="F425" i="1"/>
  <c r="F757" i="1"/>
  <c r="F1248" i="1"/>
  <c r="F724" i="1"/>
  <c r="F1012" i="1"/>
  <c r="F1365" i="1"/>
  <c r="F1041" i="1"/>
  <c r="F368" i="1"/>
  <c r="F932" i="1"/>
  <c r="F516" i="1"/>
  <c r="F903" i="1"/>
  <c r="F281" i="1"/>
  <c r="F845" i="1"/>
  <c r="F787" i="1"/>
  <c r="F758" i="1"/>
  <c r="F1278" i="1"/>
  <c r="F1157" i="1"/>
  <c r="F310" i="1"/>
  <c r="F545" i="1"/>
  <c r="F458" i="1"/>
  <c r="F874" i="1"/>
  <c r="F667" i="1"/>
  <c r="F163" i="1"/>
  <c r="F487" i="1"/>
  <c r="F426" i="1"/>
  <c r="F816" i="1"/>
  <c r="F339" i="1"/>
  <c r="F1100" i="1"/>
  <c r="F369" i="1"/>
  <c r="F1158" i="1"/>
  <c r="F1216" i="1"/>
  <c r="F1129" i="1"/>
  <c r="F1366" i="1"/>
  <c r="F546" i="1"/>
  <c r="F517" i="1"/>
  <c r="F875" i="1"/>
  <c r="F1013" i="1"/>
  <c r="F1071" i="1"/>
  <c r="F1337" i="1"/>
  <c r="F311" i="1"/>
  <c r="F904" i="1"/>
  <c r="F788" i="1"/>
  <c r="F1102" i="1"/>
  <c r="F1015" i="1"/>
  <c r="F1218" i="1"/>
  <c r="F1160" i="1"/>
  <c r="F1044" i="1"/>
  <c r="F371" i="1"/>
  <c r="F1073" i="1"/>
  <c r="F1368" i="1"/>
  <c r="F1219" i="1"/>
  <c r="F1045" i="1"/>
  <c r="F1132" i="1"/>
  <c r="F1074" i="1"/>
  <c r="F1222" i="1"/>
  <c r="F1135" i="1"/>
  <c r="F1077" i="1"/>
  <c r="F1164" i="1"/>
  <c r="F1122" i="1"/>
  <c r="F452" i="1"/>
  <c r="F420" i="1"/>
  <c r="F752" i="1"/>
  <c r="F1209" i="1"/>
  <c r="F1151" i="1"/>
  <c r="F574" i="1"/>
  <c r="F926" i="1"/>
  <c r="F333" i="1"/>
  <c r="F1035" i="1"/>
  <c r="F781" i="1"/>
  <c r="F98" i="1"/>
  <c r="X675" i="1"/>
  <c r="F645" i="1"/>
  <c r="O645" i="1" s="1"/>
  <c r="F1285" i="1"/>
  <c r="F1314" i="1"/>
  <c r="F852" i="1"/>
  <c r="F288" i="1"/>
  <c r="F404" i="1"/>
  <c r="AQ672" i="1"/>
  <c r="AE672" i="1"/>
  <c r="AM672" i="1"/>
  <c r="AK672" i="1"/>
  <c r="Q672" i="1"/>
  <c r="AW672" i="1"/>
  <c r="T672" i="1"/>
  <c r="AJ672" i="1"/>
  <c r="AZ672" i="1"/>
  <c r="R672" i="1"/>
  <c r="AH672" i="1"/>
  <c r="AX672" i="1"/>
  <c r="F227" i="1"/>
  <c r="BH671" i="1" s="1"/>
  <c r="F108" i="1"/>
  <c r="F343" i="1"/>
  <c r="F613" i="1"/>
  <c r="F791" i="1"/>
  <c r="F491" i="1"/>
  <c r="F197" i="1"/>
  <c r="F342" i="1"/>
  <c r="F671" i="1"/>
  <c r="F1252" i="1"/>
  <c r="F1281" i="1"/>
  <c r="F790" i="1"/>
  <c r="F819" i="1"/>
  <c r="F429" i="1"/>
  <c r="F490" i="1"/>
  <c r="F520" i="1"/>
  <c r="F1372" i="1"/>
  <c r="F400" i="1"/>
  <c r="F519" i="1"/>
  <c r="F105" i="1"/>
  <c r="F340" i="1"/>
  <c r="F314" i="1"/>
  <c r="F639" i="1"/>
  <c r="O639" i="1" s="1"/>
  <c r="F1340" i="1"/>
  <c r="F133" i="1"/>
  <c r="F194" i="1"/>
  <c r="F609" i="1"/>
  <c r="F725" i="1"/>
  <c r="F1307" i="1"/>
  <c r="F1339" i="1"/>
  <c r="F338" i="1"/>
  <c r="F786" i="1"/>
  <c r="F844" i="1"/>
  <c r="F486" i="1"/>
  <c r="F221" i="1"/>
  <c r="AP665" i="1" s="1"/>
  <c r="F756" i="1"/>
  <c r="F785" i="1"/>
  <c r="F424" i="1"/>
  <c r="F485" i="1"/>
  <c r="F515" i="1"/>
  <c r="F539" i="1"/>
  <c r="F1131" i="1"/>
  <c r="F1070" i="1"/>
  <c r="F1161" i="1"/>
  <c r="F1186" i="1"/>
  <c r="F183" i="1"/>
  <c r="F1040" i="1"/>
  <c r="F1042" i="1"/>
  <c r="F140" i="1"/>
  <c r="F201" i="1"/>
  <c r="F230" i="1"/>
  <c r="BD674" i="1" s="1"/>
  <c r="F259" i="1"/>
  <c r="F732" i="1"/>
  <c r="F616" i="1"/>
  <c r="F1256" i="1"/>
  <c r="F765" i="1"/>
  <c r="F433" i="1"/>
  <c r="F170" i="1"/>
  <c r="F703" i="1"/>
  <c r="F910" i="1"/>
  <c r="F552" i="1"/>
  <c r="F939" i="1"/>
  <c r="F642" i="1"/>
  <c r="O642" i="1" s="1"/>
  <c r="F1282" i="1"/>
  <c r="F1311" i="1"/>
  <c r="F430" i="1"/>
  <c r="F255" i="1"/>
  <c r="F107" i="1"/>
  <c r="F700" i="1"/>
  <c r="F728" i="1"/>
  <c r="F401" i="1"/>
  <c r="F549" i="1"/>
  <c r="F284" i="1"/>
  <c r="O284" i="1" s="1"/>
  <c r="O194" i="8" s="1"/>
  <c r="F699" i="1"/>
  <c r="F461" i="1"/>
  <c r="F134" i="1"/>
  <c r="F224" i="1"/>
  <c r="U668" i="1" s="1"/>
  <c r="F253" i="1"/>
  <c r="F726" i="1"/>
  <c r="F1308" i="1"/>
  <c r="F817" i="1"/>
  <c r="F846" i="1"/>
  <c r="F935" i="1"/>
  <c r="F583" i="1"/>
  <c r="F282" i="1"/>
  <c r="F223" i="1"/>
  <c r="AV667" i="1" s="1"/>
  <c r="F252" i="1"/>
  <c r="F697" i="1"/>
  <c r="F638" i="1"/>
  <c r="O638" i="1" s="1"/>
  <c r="F459" i="1"/>
  <c r="F222" i="1"/>
  <c r="AH666" i="1" s="1"/>
  <c r="F103" i="1"/>
  <c r="F1306" i="1"/>
  <c r="F1369" i="1"/>
  <c r="F397" i="1"/>
  <c r="F162" i="1"/>
  <c r="F131" i="1"/>
  <c r="F192" i="1"/>
  <c r="F514" i="1"/>
  <c r="F1272" i="1"/>
  <c r="F1214" i="1"/>
  <c r="F1189" i="1"/>
  <c r="F375" i="1"/>
  <c r="F1064" i="1"/>
  <c r="F1187" i="1"/>
  <c r="F1190" i="1"/>
  <c r="F1034" i="1"/>
  <c r="F1208" i="1"/>
  <c r="F303" i="1"/>
  <c r="F509" i="1"/>
  <c r="F689" i="1"/>
  <c r="F838" i="1"/>
  <c r="F97" i="1"/>
  <c r="F216" i="1"/>
  <c r="AJ660" i="1" s="1"/>
  <c r="F1005" i="1"/>
  <c r="F187" i="1"/>
  <c r="F1063" i="1"/>
  <c r="F896" i="1"/>
  <c r="F660" i="1"/>
  <c r="F156" i="1"/>
  <c r="F809" i="1"/>
  <c r="F780" i="1"/>
  <c r="F751" i="1"/>
  <c r="F1271" i="1"/>
  <c r="F245" i="1"/>
  <c r="Q61" i="1"/>
  <c r="AS33" i="5"/>
  <c r="AZ59" i="1"/>
  <c r="P8" i="5"/>
  <c r="AY33" i="5"/>
  <c r="AI33" i="5"/>
  <c r="AE33" i="5"/>
  <c r="AA33" i="5"/>
  <c r="BL59" i="1"/>
  <c r="BI33" i="5"/>
  <c r="BA33" i="5"/>
  <c r="AK33" i="5"/>
  <c r="AG33" i="5"/>
  <c r="AL59" i="1"/>
  <c r="BB59" i="1"/>
  <c r="V59" i="1"/>
  <c r="BD59" i="1"/>
  <c r="AN59" i="1"/>
  <c r="AU33" i="5"/>
  <c r="AC33" i="5"/>
  <c r="BJ59" i="1"/>
  <c r="AW33" i="5"/>
  <c r="T33" i="5"/>
  <c r="AM59" i="1"/>
  <c r="AA59" i="1"/>
  <c r="BC59" i="1"/>
  <c r="BG59" i="1"/>
  <c r="W59" i="1"/>
  <c r="AH33" i="5"/>
  <c r="AQ59" i="1"/>
  <c r="BN33" i="5"/>
  <c r="BL33" i="5"/>
  <c r="AZ33" i="5"/>
  <c r="AV33" i="5"/>
  <c r="AY59" i="1"/>
  <c r="AG59" i="1"/>
  <c r="AU59" i="1"/>
  <c r="AL33" i="5"/>
  <c r="D88" i="1"/>
  <c r="D236" i="1"/>
  <c r="D622" i="1"/>
  <c r="D709" i="1"/>
  <c r="D1291" i="1"/>
  <c r="D800" i="1"/>
  <c r="D742" i="1"/>
  <c r="D1320" i="1"/>
  <c r="D294" i="1"/>
  <c r="D916" i="1"/>
  <c r="D410" i="1"/>
  <c r="D500" i="1"/>
  <c r="D147" i="1"/>
  <c r="D967" i="1"/>
  <c r="D1199" i="1"/>
  <c r="D207" i="1"/>
  <c r="D1233" i="1"/>
  <c r="D1262" i="1"/>
  <c r="D829" i="1"/>
  <c r="D680" i="1"/>
  <c r="D858" i="1"/>
  <c r="D564" i="1"/>
  <c r="D471" i="1"/>
  <c r="D1054" i="1"/>
  <c r="D12" i="1"/>
  <c r="D1083" i="1"/>
  <c r="D352" i="1"/>
  <c r="D1293" i="1"/>
  <c r="D744" i="1"/>
  <c r="D473" i="1"/>
  <c r="D682" i="1"/>
  <c r="D383" i="1"/>
  <c r="D1027" i="1"/>
  <c r="D238" i="1"/>
  <c r="D773" i="1"/>
  <c r="D802" i="1"/>
  <c r="D412" i="1"/>
  <c r="D267" i="1"/>
  <c r="D1322" i="1"/>
  <c r="D196" i="8"/>
  <c r="D167" i="8"/>
  <c r="D1353" i="1"/>
  <c r="D1058" i="1"/>
  <c r="D122" i="1"/>
  <c r="D64" i="8" s="1"/>
  <c r="D180" i="8" s="1"/>
  <c r="D93" i="1"/>
  <c r="D240" i="1"/>
  <c r="D656" i="1"/>
  <c r="D626" i="1"/>
  <c r="D746" i="1"/>
  <c r="D447" i="1"/>
  <c r="D534" i="1"/>
  <c r="D862" i="1"/>
  <c r="D891" i="1"/>
  <c r="D298" i="1"/>
  <c r="D1000" i="1"/>
  <c r="D1203" i="1"/>
  <c r="D717" i="1"/>
  <c r="D659" i="1"/>
  <c r="D1296" i="1"/>
  <c r="D747" i="1"/>
  <c r="D805" i="1"/>
  <c r="D834" i="1"/>
  <c r="D597" i="1"/>
  <c r="D804" i="1"/>
  <c r="D475" i="1"/>
  <c r="D151" i="1"/>
  <c r="D684" i="1"/>
  <c r="D533" i="1"/>
  <c r="D920" i="1"/>
  <c r="D568" i="1"/>
  <c r="D1029" i="1"/>
  <c r="D1087" i="1"/>
  <c r="D356" i="1"/>
  <c r="D23" i="8"/>
  <c r="D157" i="8"/>
  <c r="D895" i="1"/>
  <c r="D302" i="1"/>
  <c r="D1270" i="1"/>
  <c r="D837" i="1"/>
  <c r="D389" i="1"/>
  <c r="D924" i="1"/>
  <c r="D193" i="8"/>
  <c r="D601" i="1"/>
  <c r="D630" i="1"/>
  <c r="D155" i="1"/>
  <c r="D866" i="1"/>
  <c r="D450" i="1"/>
  <c r="D537" i="1"/>
  <c r="D1149" i="1"/>
  <c r="D1328" i="1"/>
  <c r="D1004" i="1"/>
  <c r="D24" i="8"/>
  <c r="D96" i="1"/>
  <c r="D1299" i="1"/>
  <c r="D750" i="1"/>
  <c r="E227" i="8"/>
  <c r="E196" i="8"/>
  <c r="E255" i="8"/>
  <c r="E32" i="8"/>
  <c r="E166" i="8"/>
  <c r="E137" i="8"/>
  <c r="E108" i="8"/>
  <c r="E229" i="8"/>
  <c r="E35" i="8"/>
  <c r="F250" i="8"/>
  <c r="F190" i="8"/>
  <c r="E112" i="8"/>
  <c r="F83" i="8"/>
  <c r="E36" i="8"/>
  <c r="E259" i="8"/>
  <c r="E288" i="8"/>
  <c r="E141" i="8"/>
  <c r="E170" i="8"/>
  <c r="BC662" i="1"/>
  <c r="BI662" i="1"/>
  <c r="AZ662" i="1"/>
  <c r="AM662" i="1"/>
  <c r="BF662" i="1"/>
  <c r="AR662" i="1"/>
  <c r="W662" i="1"/>
  <c r="Z662" i="1"/>
  <c r="D198" i="8"/>
  <c r="D109" i="8"/>
  <c r="D137" i="8"/>
  <c r="Q670" i="1"/>
  <c r="AK670" i="1"/>
  <c r="S670" i="1"/>
  <c r="O670" i="1"/>
  <c r="BC670" i="1"/>
  <c r="AL670" i="1"/>
  <c r="BJ670" i="1"/>
  <c r="BH669" i="1"/>
  <c r="AB669" i="1"/>
  <c r="O669" i="1"/>
  <c r="BB669" i="1"/>
  <c r="AP669" i="1"/>
  <c r="BA669" i="1"/>
  <c r="E27" i="8"/>
  <c r="BG63" i="1"/>
  <c r="AQ63" i="1"/>
  <c r="D104" i="8"/>
  <c r="P63" i="1"/>
  <c r="R63" i="1"/>
  <c r="U63" i="1"/>
  <c r="T63" i="1"/>
  <c r="AD63" i="1"/>
  <c r="AH63" i="1"/>
  <c r="AL63" i="1"/>
  <c r="AP63" i="1"/>
  <c r="AT63" i="1"/>
  <c r="AX63" i="1"/>
  <c r="BB63" i="1"/>
  <c r="BF63" i="1"/>
  <c r="BJ63" i="1"/>
  <c r="O63" i="1"/>
  <c r="Q63" i="1"/>
  <c r="S63" i="1"/>
  <c r="V63" i="1"/>
  <c r="W63" i="1"/>
  <c r="Y63" i="1"/>
  <c r="AB63" i="1"/>
  <c r="AF63" i="1"/>
  <c r="AJ63" i="1"/>
  <c r="AN63" i="1"/>
  <c r="AR63" i="1"/>
  <c r="AV63" i="1"/>
  <c r="AZ63" i="1"/>
  <c r="BD63" i="1"/>
  <c r="BH63" i="1"/>
  <c r="BL63" i="1"/>
  <c r="X63" i="1"/>
  <c r="Z63" i="1"/>
  <c r="AC63" i="1"/>
  <c r="AG63" i="1"/>
  <c r="AK63" i="1"/>
  <c r="AO63" i="1"/>
  <c r="AS63" i="1"/>
  <c r="AW63" i="1"/>
  <c r="BA63" i="1"/>
  <c r="BE63" i="1"/>
  <c r="BI63" i="1"/>
  <c r="BM63" i="1"/>
  <c r="D229" i="8"/>
  <c r="D226" i="8"/>
  <c r="O226" i="1"/>
  <c r="P226" i="1" s="1"/>
  <c r="Q848" i="1" s="1"/>
  <c r="AR670" i="1"/>
  <c r="X670" i="1"/>
  <c r="BB670" i="1"/>
  <c r="AD670" i="1"/>
  <c r="D282" i="8"/>
  <c r="D224" i="8"/>
  <c r="E103" i="8"/>
  <c r="E132" i="8"/>
  <c r="AV662" i="1"/>
  <c r="BC63" i="1"/>
  <c r="AM63" i="1"/>
  <c r="D22" i="8"/>
  <c r="D216" i="8"/>
  <c r="D127" i="8"/>
  <c r="F1086" i="1"/>
  <c r="F445" i="1"/>
  <c r="F745" i="1"/>
  <c r="F567" i="1"/>
  <c r="F890" i="1"/>
  <c r="F1236" i="1"/>
  <c r="D256" i="8"/>
  <c r="D32" i="8"/>
  <c r="BM670" i="1"/>
  <c r="U670" i="1"/>
  <c r="BI670" i="1"/>
  <c r="AY670" i="1"/>
  <c r="AU670" i="1"/>
  <c r="Z670" i="1"/>
  <c r="BF670" i="1"/>
  <c r="AJ670" i="1"/>
  <c r="BH670" i="1"/>
  <c r="O225" i="1"/>
  <c r="BC669" i="1"/>
  <c r="AI669" i="1"/>
  <c r="AS669" i="1"/>
  <c r="AX669" i="1"/>
  <c r="U669" i="1"/>
  <c r="AE669" i="1"/>
  <c r="BL669" i="1"/>
  <c r="BD669" i="1"/>
  <c r="AJ669" i="1"/>
  <c r="Z669" i="1"/>
  <c r="E221" i="8"/>
  <c r="E102" i="8"/>
  <c r="E131" i="8"/>
  <c r="BK63" i="1"/>
  <c r="AU63" i="1"/>
  <c r="AE63" i="1"/>
  <c r="F1087" i="1"/>
  <c r="F1029" i="1"/>
  <c r="F655" i="1"/>
  <c r="F269" i="1"/>
  <c r="F151" i="1"/>
  <c r="F833" i="1"/>
  <c r="F746" i="1"/>
  <c r="F1266" i="1"/>
  <c r="F211" i="1"/>
  <c r="BC655" i="1" s="1"/>
  <c r="F182" i="1"/>
  <c r="I1115" i="1"/>
  <c r="J970" i="1"/>
  <c r="E277" i="8"/>
  <c r="E159" i="8"/>
  <c r="D129" i="8"/>
  <c r="E186" i="8"/>
  <c r="E217" i="8"/>
  <c r="F240" i="1"/>
  <c r="F597" i="1"/>
  <c r="F626" i="1"/>
  <c r="O626" i="1" s="1"/>
  <c r="F804" i="1"/>
  <c r="E209" i="8"/>
  <c r="F446" i="1"/>
  <c r="F920" i="1"/>
  <c r="F298" i="1"/>
  <c r="F1000" i="1"/>
  <c r="D1172" i="1"/>
  <c r="D354" i="1"/>
  <c r="D1201" i="1"/>
  <c r="D998" i="1"/>
  <c r="D969" i="1"/>
  <c r="D1143" i="1"/>
  <c r="D1056" i="1"/>
  <c r="D918" i="1"/>
  <c r="D1351" i="1"/>
  <c r="D296" i="1"/>
  <c r="D502" i="1"/>
  <c r="D444" i="1"/>
  <c r="D653" i="1"/>
  <c r="D831" i="1"/>
  <c r="D1264" i="1"/>
  <c r="D1235" i="1"/>
  <c r="D595" i="1"/>
  <c r="D711" i="1"/>
  <c r="D90" i="1"/>
  <c r="D209" i="1"/>
  <c r="D119" i="1"/>
  <c r="D61" i="8" s="1"/>
  <c r="D177" i="8" s="1"/>
  <c r="D1204" i="1"/>
  <c r="D1088" i="1"/>
  <c r="D1001" i="1"/>
  <c r="D892" i="1"/>
  <c r="D270" i="1"/>
  <c r="D152" i="1"/>
  <c r="D476" i="1"/>
  <c r="D415" i="1"/>
  <c r="D1238" i="1"/>
  <c r="D627" i="1"/>
  <c r="D328" i="1"/>
  <c r="E130" i="8"/>
  <c r="E246" i="8"/>
  <c r="E99" i="8"/>
  <c r="D149" i="8"/>
  <c r="F356" i="1"/>
  <c r="F1267" i="1"/>
  <c r="D358" i="1"/>
  <c r="BM675" i="1"/>
  <c r="AW675" i="1"/>
  <c r="AG675" i="1"/>
  <c r="Q675" i="1"/>
  <c r="AY675" i="1"/>
  <c r="AI675" i="1"/>
  <c r="S675" i="1"/>
  <c r="AV675" i="1"/>
  <c r="P675" i="1"/>
  <c r="AJ675" i="1"/>
  <c r="AT675" i="1"/>
  <c r="V675" i="1"/>
  <c r="R675" i="1"/>
  <c r="BI675" i="1"/>
  <c r="AS675" i="1"/>
  <c r="AC675" i="1"/>
  <c r="BK675" i="1"/>
  <c r="AU675" i="1"/>
  <c r="AE675" i="1"/>
  <c r="O675" i="1"/>
  <c r="AN675" i="1"/>
  <c r="BH675" i="1"/>
  <c r="AB675" i="1"/>
  <c r="AD675" i="1"/>
  <c r="BF675" i="1"/>
  <c r="AP675" i="1"/>
  <c r="BE675" i="1"/>
  <c r="AO675" i="1"/>
  <c r="Y675" i="1"/>
  <c r="BG675" i="1"/>
  <c r="AQ675" i="1"/>
  <c r="AA675" i="1"/>
  <c r="BL675" i="1"/>
  <c r="AF675" i="1"/>
  <c r="AZ675" i="1"/>
  <c r="T675" i="1"/>
  <c r="BB675" i="1"/>
  <c r="Z675" i="1"/>
  <c r="AH675" i="1"/>
  <c r="E139" i="8"/>
  <c r="E168" i="8"/>
  <c r="E286" i="8"/>
  <c r="E110" i="8"/>
  <c r="E257" i="8"/>
  <c r="F81" i="8"/>
  <c r="E34" i="8"/>
  <c r="E111" i="8"/>
  <c r="E258" i="8"/>
  <c r="E287" i="8"/>
  <c r="F82" i="8"/>
  <c r="E140" i="8"/>
  <c r="E169" i="8"/>
  <c r="E198" i="8"/>
  <c r="E197" i="8"/>
  <c r="E105" i="8"/>
  <c r="E252" i="8"/>
  <c r="E281" i="8"/>
  <c r="F76" i="8"/>
  <c r="E134" i="8"/>
  <c r="E223" i="8"/>
  <c r="E29" i="8"/>
  <c r="E163" i="8"/>
  <c r="AR675" i="1"/>
  <c r="AM675" i="1"/>
  <c r="BA675" i="1"/>
  <c r="E228" i="8"/>
  <c r="F80" i="8"/>
  <c r="E256" i="8"/>
  <c r="E167" i="8"/>
  <c r="E285" i="8"/>
  <c r="E138" i="8"/>
  <c r="E109" i="8"/>
  <c r="E33" i="8"/>
  <c r="E226" i="8"/>
  <c r="E195" i="8"/>
  <c r="D107" i="8"/>
  <c r="D165" i="8"/>
  <c r="E253" i="8"/>
  <c r="E193" i="8"/>
  <c r="E106" i="8"/>
  <c r="E164" i="8"/>
  <c r="E282" i="8"/>
  <c r="F77" i="8"/>
  <c r="E135" i="8"/>
  <c r="F161" i="8"/>
  <c r="F279" i="8"/>
  <c r="F103" i="8"/>
  <c r="F221" i="8"/>
  <c r="F132" i="8"/>
  <c r="F27" i="8"/>
  <c r="F1177" i="1"/>
  <c r="F1090" i="1"/>
  <c r="F1003" i="1"/>
  <c r="F1061" i="1"/>
  <c r="F1119" i="1"/>
  <c r="F1032" i="1"/>
  <c r="F359" i="1"/>
  <c r="F1356" i="1"/>
  <c r="F974" i="1"/>
  <c r="F1327" i="1"/>
  <c r="F301" i="1"/>
  <c r="F865" i="1"/>
  <c r="F272" i="1"/>
  <c r="F478" i="1"/>
  <c r="F836" i="1"/>
  <c r="F1298" i="1"/>
  <c r="F629" i="1"/>
  <c r="O629" i="1" s="1"/>
  <c r="F95" i="1"/>
  <c r="F571" i="1"/>
  <c r="F894" i="1"/>
  <c r="F154" i="1"/>
  <c r="F778" i="1"/>
  <c r="F749" i="1"/>
  <c r="F1269" i="1"/>
  <c r="F214" i="1"/>
  <c r="F1148" i="1"/>
  <c r="F923" i="1"/>
  <c r="F449" i="1"/>
  <c r="F388" i="1"/>
  <c r="F658" i="1"/>
  <c r="F807" i="1"/>
  <c r="F1206" i="1"/>
  <c r="F417" i="1"/>
  <c r="F716" i="1"/>
  <c r="F600" i="1"/>
  <c r="F330" i="1"/>
  <c r="F185" i="1"/>
  <c r="F124" i="1"/>
  <c r="F536" i="1"/>
  <c r="F507" i="1"/>
  <c r="F1240" i="1"/>
  <c r="F687" i="1"/>
  <c r="F243" i="1"/>
  <c r="E225" i="8"/>
  <c r="E31" i="8"/>
  <c r="E107" i="8"/>
  <c r="E165" i="8"/>
  <c r="E283" i="8"/>
  <c r="F78" i="8"/>
  <c r="E254" i="8"/>
  <c r="D192" i="8"/>
  <c r="D281" i="8"/>
  <c r="E127" i="8"/>
  <c r="E274" i="8"/>
  <c r="E98" i="8"/>
  <c r="E245" i="8"/>
  <c r="E185" i="8"/>
  <c r="E216" i="8"/>
  <c r="E22" i="8"/>
  <c r="F69" i="8"/>
  <c r="E199" i="8"/>
  <c r="E230" i="8"/>
  <c r="D140" i="8"/>
  <c r="E284" i="8"/>
  <c r="F79" i="8"/>
  <c r="E194" i="8"/>
  <c r="E104" i="8"/>
  <c r="E133" i="8"/>
  <c r="E28" i="8"/>
  <c r="F75" i="8"/>
  <c r="E251" i="8"/>
  <c r="E222" i="8"/>
  <c r="E280" i="8"/>
  <c r="D27" i="8"/>
  <c r="D161" i="8"/>
  <c r="D103" i="8"/>
  <c r="D220" i="8"/>
  <c r="D189" i="8"/>
  <c r="D249" i="8"/>
  <c r="E158" i="8"/>
  <c r="E24" i="8"/>
  <c r="E100" i="8"/>
  <c r="E129" i="8"/>
  <c r="E276" i="8"/>
  <c r="E218" i="8"/>
  <c r="E187" i="8"/>
  <c r="F71" i="8"/>
  <c r="E247" i="8"/>
  <c r="AO670" i="1"/>
  <c r="BE670" i="1"/>
  <c r="AC670" i="1"/>
  <c r="AA670" i="1"/>
  <c r="BG670" i="1"/>
  <c r="AM670" i="1"/>
  <c r="R670" i="1"/>
  <c r="AH670" i="1"/>
  <c r="AX670" i="1"/>
  <c r="P670" i="1"/>
  <c r="AF670" i="1"/>
  <c r="AV670" i="1"/>
  <c r="BL670" i="1"/>
  <c r="AD669" i="1"/>
  <c r="V669" i="1"/>
  <c r="AN669" i="1"/>
  <c r="AF669" i="1"/>
  <c r="S669" i="1"/>
  <c r="AL669" i="1"/>
  <c r="Q669" i="1"/>
  <c r="AH669" i="1"/>
  <c r="AG669" i="1"/>
  <c r="AW669" i="1"/>
  <c r="BM669" i="1"/>
  <c r="AU669" i="1"/>
  <c r="BK669" i="1"/>
  <c r="E190" i="8"/>
  <c r="E161" i="8"/>
  <c r="E26" i="8"/>
  <c r="E219" i="8"/>
  <c r="E25" i="8"/>
  <c r="X662" i="1"/>
  <c r="AT662" i="1"/>
  <c r="AS662" i="1"/>
  <c r="F73" i="8"/>
  <c r="E160" i="8"/>
  <c r="BK662" i="1"/>
  <c r="AU662" i="1"/>
  <c r="AE662" i="1"/>
  <c r="O662" i="1"/>
  <c r="BA662" i="1"/>
  <c r="AK662" i="1"/>
  <c r="U662" i="1"/>
  <c r="AP662" i="1"/>
  <c r="BJ662" i="1"/>
  <c r="AD662" i="1"/>
  <c r="T662" i="1"/>
  <c r="P662" i="1"/>
  <c r="BD662" i="1"/>
  <c r="BG662" i="1"/>
  <c r="AQ662" i="1"/>
  <c r="AA662" i="1"/>
  <c r="BM662" i="1"/>
  <c r="AW662" i="1"/>
  <c r="AG662" i="1"/>
  <c r="Q662" i="1"/>
  <c r="AH662" i="1"/>
  <c r="BB662" i="1"/>
  <c r="V662" i="1"/>
  <c r="BL662" i="1"/>
  <c r="BH662" i="1"/>
  <c r="AN662" i="1"/>
  <c r="AY662" i="1"/>
  <c r="AI662" i="1"/>
  <c r="S662" i="1"/>
  <c r="BE662" i="1"/>
  <c r="AO662" i="1"/>
  <c r="Y662" i="1"/>
  <c r="AX662" i="1"/>
  <c r="R662" i="1"/>
  <c r="AL662" i="1"/>
  <c r="AJ662" i="1"/>
  <c r="AF662" i="1"/>
  <c r="AB662" i="1"/>
  <c r="D126" i="8"/>
  <c r="D21" i="8"/>
  <c r="D244" i="8"/>
  <c r="I587" i="1"/>
  <c r="H587" i="1" s="1"/>
  <c r="J230" i="1"/>
  <c r="J433" i="1" s="1"/>
  <c r="I565" i="1"/>
  <c r="H565" i="1" s="1"/>
  <c r="H266" i="1"/>
  <c r="J208" i="1"/>
  <c r="J411" i="1" s="1"/>
  <c r="E238" i="8"/>
  <c r="E15" i="8"/>
  <c r="E149" i="8"/>
  <c r="F62" i="8"/>
  <c r="E178" i="8"/>
  <c r="O833" i="1"/>
  <c r="D1010" i="1"/>
  <c r="D1126" i="1"/>
  <c r="D1039" i="1"/>
  <c r="D366" i="1"/>
  <c r="D1184" i="1"/>
  <c r="D1155" i="1"/>
  <c r="D1068" i="1"/>
  <c r="D1097" i="1"/>
  <c r="D981" i="1"/>
  <c r="D1363" i="1"/>
  <c r="D1105" i="1"/>
  <c r="D1047" i="1"/>
  <c r="D1163" i="1"/>
  <c r="D1076" i="1"/>
  <c r="D374" i="1"/>
  <c r="D989" i="1"/>
  <c r="D1192" i="1"/>
  <c r="D1221" i="1"/>
  <c r="D1134" i="1"/>
  <c r="D1018" i="1"/>
  <c r="F66" i="8"/>
  <c r="E124" i="8"/>
  <c r="E213" i="8"/>
  <c r="E182" i="8"/>
  <c r="BG60" i="1"/>
  <c r="AQ60" i="1"/>
  <c r="V60" i="1"/>
  <c r="AL60" i="1"/>
  <c r="Z60" i="1"/>
  <c r="BF60" i="1"/>
  <c r="AP60" i="1"/>
  <c r="BA60" i="1"/>
  <c r="AK60" i="1"/>
  <c r="U60" i="1"/>
  <c r="BD60" i="1"/>
  <c r="X60" i="1"/>
  <c r="AT60" i="1"/>
  <c r="BK60" i="1"/>
  <c r="AY60" i="1"/>
  <c r="AJ60" i="1"/>
  <c r="P60" i="1"/>
  <c r="AR60" i="1"/>
  <c r="AF60" i="1"/>
  <c r="T60" i="1"/>
  <c r="AX60" i="1"/>
  <c r="BM60" i="1"/>
  <c r="AW60" i="1"/>
  <c r="AG60" i="1"/>
  <c r="Q60" i="1"/>
  <c r="AZ60" i="1"/>
  <c r="AD60" i="1"/>
  <c r="BB60" i="1"/>
  <c r="AE60" i="1"/>
  <c r="AH60" i="1"/>
  <c r="AO60" i="1"/>
  <c r="BH60" i="1"/>
  <c r="AN60" i="1"/>
  <c r="AM60" i="1"/>
  <c r="BE60" i="1"/>
  <c r="Y60" i="1"/>
  <c r="S60" i="1"/>
  <c r="BI60" i="1"/>
  <c r="AV60" i="1"/>
  <c r="BC60" i="1"/>
  <c r="R60" i="1"/>
  <c r="AC60" i="1"/>
  <c r="BJ60" i="1"/>
  <c r="AB60" i="1"/>
  <c r="AU60" i="1"/>
  <c r="AA60" i="1"/>
  <c r="BL60" i="1"/>
  <c r="D100" i="8"/>
  <c r="E23" i="8"/>
  <c r="E153" i="8"/>
  <c r="E239" i="8"/>
  <c r="E268" i="8"/>
  <c r="F63" i="8"/>
  <c r="E121" i="8"/>
  <c r="E120" i="8"/>
  <c r="F889" i="1"/>
  <c r="J972" i="1"/>
  <c r="J212" i="1"/>
  <c r="H270" i="1"/>
  <c r="O62" i="1"/>
  <c r="D1180" i="1"/>
  <c r="D1122" i="1"/>
  <c r="D1035" i="1"/>
  <c r="D1209" i="1"/>
  <c r="D1064" i="1"/>
  <c r="D362" i="1"/>
  <c r="D1151" i="1"/>
  <c r="D977" i="1"/>
  <c r="D1188" i="1"/>
  <c r="D1130" i="1"/>
  <c r="D1014" i="1"/>
  <c r="D1217" i="1"/>
  <c r="D1159" i="1"/>
  <c r="D1043" i="1"/>
  <c r="D370" i="1"/>
  <c r="D1101" i="1"/>
  <c r="D985" i="1"/>
  <c r="F917" i="1"/>
  <c r="F89" i="1"/>
  <c r="O65" i="1"/>
  <c r="S65" i="1"/>
  <c r="R65" i="1"/>
  <c r="P65" i="1"/>
  <c r="J973" i="1"/>
  <c r="I1118" i="1"/>
  <c r="U65" i="1"/>
  <c r="Q65" i="1"/>
  <c r="O61" i="1"/>
  <c r="O119" i="1" s="1"/>
  <c r="D1350" i="1"/>
  <c r="D1072" i="1"/>
  <c r="D1006" i="1"/>
  <c r="D357" i="1"/>
  <c r="D1146" i="1"/>
  <c r="D972" i="1"/>
  <c r="D1175" i="1"/>
  <c r="D1117" i="1"/>
  <c r="D1030" i="1"/>
  <c r="D1354" i="1"/>
  <c r="D1325" i="1"/>
  <c r="D299" i="1"/>
  <c r="D921" i="1"/>
  <c r="D1059" i="1"/>
  <c r="D360" i="1"/>
  <c r="D1207" i="1"/>
  <c r="D1033" i="1"/>
  <c r="D1091" i="1"/>
  <c r="D1128" i="1"/>
  <c r="D983" i="1"/>
  <c r="D1099" i="1"/>
  <c r="D1012" i="1"/>
  <c r="D368" i="1"/>
  <c r="D1215" i="1"/>
  <c r="D1070" i="1"/>
  <c r="D991" i="1"/>
  <c r="D1194" i="1"/>
  <c r="D1165" i="1"/>
  <c r="D1020" i="1"/>
  <c r="D376" i="1"/>
  <c r="D1049" i="1"/>
  <c r="D1107" i="1"/>
  <c r="D13" i="1"/>
  <c r="E13" i="1"/>
  <c r="F13" i="1" s="1"/>
  <c r="C14" i="1"/>
  <c r="I570" i="1"/>
  <c r="H570" i="1" s="1"/>
  <c r="H271" i="1"/>
  <c r="I1113" i="1"/>
  <c r="V65" i="1"/>
  <c r="F1144" i="1"/>
  <c r="F683" i="1"/>
  <c r="F803" i="1"/>
  <c r="F297" i="1"/>
  <c r="F919" i="1"/>
  <c r="F654" i="1"/>
  <c r="F474" i="1"/>
  <c r="F355" i="1"/>
  <c r="F1352" i="1"/>
  <c r="F832" i="1"/>
  <c r="F1173" i="1"/>
  <c r="F532" i="1"/>
  <c r="F712" i="1"/>
  <c r="F91" i="1"/>
  <c r="F210" i="1"/>
  <c r="D353" i="1"/>
  <c r="D1200" i="1"/>
  <c r="D1142" i="1"/>
  <c r="D1055" i="1"/>
  <c r="D530" i="1"/>
  <c r="D382" i="1"/>
  <c r="D888" i="1"/>
  <c r="D148" i="1"/>
  <c r="D1234" i="1"/>
  <c r="D324" i="1"/>
  <c r="D1084" i="1"/>
  <c r="D1026" i="1"/>
  <c r="D565" i="1"/>
  <c r="D443" i="1"/>
  <c r="D652" i="1"/>
  <c r="D917" i="1"/>
  <c r="D681" i="1"/>
  <c r="D266" i="1"/>
  <c r="D472" i="1"/>
  <c r="D830" i="1"/>
  <c r="D801" i="1"/>
  <c r="D772" i="1"/>
  <c r="D743" i="1"/>
  <c r="D1263" i="1"/>
  <c r="D237" i="1"/>
  <c r="D208" i="1"/>
  <c r="D179" i="1"/>
  <c r="D1171" i="1"/>
  <c r="D1113" i="1"/>
  <c r="D623" i="1"/>
  <c r="D710" i="1"/>
  <c r="D968" i="1"/>
  <c r="D1321" i="1"/>
  <c r="D295" i="1"/>
  <c r="D594" i="1"/>
  <c r="D118" i="1"/>
  <c r="D60" i="8" s="1"/>
  <c r="D207" i="8" s="1"/>
  <c r="D1124" i="1"/>
  <c r="D979" i="1"/>
  <c r="D1153" i="1"/>
  <c r="D1008" i="1"/>
  <c r="D364" i="1"/>
  <c r="D1211" i="1"/>
  <c r="D1095" i="1"/>
  <c r="D1037" i="1"/>
  <c r="D1190" i="1"/>
  <c r="D1103" i="1"/>
  <c r="D987" i="1"/>
  <c r="D1219" i="1"/>
  <c r="D1016" i="1"/>
  <c r="D372" i="1"/>
  <c r="D1132" i="1"/>
  <c r="D1074" i="1"/>
  <c r="F1089" i="1"/>
  <c r="F358" i="1"/>
  <c r="F1060" i="1"/>
  <c r="I573" i="1"/>
  <c r="H573" i="1" s="1"/>
  <c r="J216" i="1"/>
  <c r="J419" i="1" s="1"/>
  <c r="F1116" i="1"/>
  <c r="F971" i="1"/>
  <c r="F504" i="1"/>
  <c r="F891" i="1"/>
  <c r="F862" i="1"/>
  <c r="F684" i="1"/>
  <c r="F1174" i="1"/>
  <c r="F1145" i="1"/>
  <c r="F568" i="1"/>
  <c r="D355" i="1"/>
  <c r="D1144" i="1"/>
  <c r="D1057" i="1"/>
  <c r="D861" i="1"/>
  <c r="D890" i="1"/>
  <c r="D654" i="1"/>
  <c r="D150" i="1"/>
  <c r="D832" i="1"/>
  <c r="D1294" i="1"/>
  <c r="D1236" i="1"/>
  <c r="D712" i="1"/>
  <c r="D596" i="1"/>
  <c r="D326" i="1"/>
  <c r="D91" i="1"/>
  <c r="D970" i="1"/>
  <c r="D1323" i="1"/>
  <c r="D532" i="1"/>
  <c r="D503" i="1"/>
  <c r="D445" i="1"/>
  <c r="D683" i="1"/>
  <c r="D268" i="1"/>
  <c r="D1265" i="1"/>
  <c r="AW62" i="1"/>
  <c r="AO62" i="1"/>
  <c r="Q62" i="1"/>
  <c r="AY62" i="1"/>
  <c r="AI62" i="1"/>
  <c r="S62" i="1"/>
  <c r="AX62" i="1"/>
  <c r="AH62" i="1"/>
  <c r="R62" i="1"/>
  <c r="AR62" i="1"/>
  <c r="AC62" i="1"/>
  <c r="BI62" i="1"/>
  <c r="X62" i="1"/>
  <c r="BD62" i="1"/>
  <c r="AG62" i="1"/>
  <c r="BK62" i="1"/>
  <c r="AU62" i="1"/>
  <c r="AE62" i="1"/>
  <c r="BJ62" i="1"/>
  <c r="AT62" i="1"/>
  <c r="AD62" i="1"/>
  <c r="T62" i="1"/>
  <c r="AZ62" i="1"/>
  <c r="AK62" i="1"/>
  <c r="AF62" i="1"/>
  <c r="BL62" i="1"/>
  <c r="E1172" i="1"/>
  <c r="E1114" i="1"/>
  <c r="E969" i="1"/>
  <c r="E1322" i="1"/>
  <c r="E502" i="1"/>
  <c r="E444" i="1"/>
  <c r="E682" i="1"/>
  <c r="E267" i="1"/>
  <c r="E711" i="1"/>
  <c r="E1201" i="1"/>
  <c r="E998" i="1"/>
  <c r="E653" i="1"/>
  <c r="E831" i="1"/>
  <c r="E1293" i="1"/>
  <c r="E1235" i="1"/>
  <c r="E624" i="1"/>
  <c r="E325" i="1"/>
  <c r="E90" i="1"/>
  <c r="E238" i="1"/>
  <c r="E209" i="1"/>
  <c r="E180" i="1"/>
  <c r="E1087" i="1"/>
  <c r="E1058" i="1"/>
  <c r="E1353" i="1"/>
  <c r="E298" i="1"/>
  <c r="E920" i="1"/>
  <c r="E533" i="1"/>
  <c r="E385" i="1"/>
  <c r="E1000" i="1"/>
  <c r="E446" i="1"/>
  <c r="E891" i="1"/>
  <c r="E1118" i="1"/>
  <c r="E1031" i="1"/>
  <c r="E1002" i="1"/>
  <c r="E1355" i="1"/>
  <c r="E300" i="1"/>
  <c r="H286" i="1"/>
  <c r="O286" i="1" s="1"/>
  <c r="I585" i="1"/>
  <c r="H585" i="1" s="1"/>
  <c r="J971" i="1"/>
  <c r="I1116" i="1"/>
  <c r="I566" i="1"/>
  <c r="H566" i="1" s="1"/>
  <c r="H267" i="1"/>
  <c r="L71" i="1"/>
  <c r="J974" i="1"/>
  <c r="D359" i="1"/>
  <c r="D1177" i="1"/>
  <c r="D1032" i="1"/>
  <c r="D1206" i="1"/>
  <c r="D1119" i="1"/>
  <c r="D1061" i="1"/>
  <c r="O91" i="1"/>
  <c r="O95" i="1"/>
  <c r="O124" i="1" s="1"/>
  <c r="Q64" i="1"/>
  <c r="O64" i="1"/>
  <c r="I579" i="1"/>
  <c r="H579" i="1" s="1"/>
  <c r="H280" i="1"/>
  <c r="H269" i="1"/>
  <c r="J211" i="1"/>
  <c r="J414" i="1" s="1"/>
  <c r="L72" i="1"/>
  <c r="D1116" i="1"/>
  <c r="D1141" i="1"/>
  <c r="D1114" i="1"/>
  <c r="F982" i="1"/>
  <c r="O982" i="1" s="1"/>
  <c r="F1098" i="1"/>
  <c r="Q67" i="1"/>
  <c r="P67" i="1"/>
  <c r="T67" i="1"/>
  <c r="V67" i="1"/>
  <c r="X67" i="1"/>
  <c r="Z67" i="1"/>
  <c r="AB67" i="1"/>
  <c r="AD67" i="1"/>
  <c r="AF67" i="1"/>
  <c r="AH67" i="1"/>
  <c r="AJ67" i="1"/>
  <c r="AL67" i="1"/>
  <c r="AN67" i="1"/>
  <c r="AP67" i="1"/>
  <c r="AR67" i="1"/>
  <c r="AT67" i="1"/>
  <c r="R67" i="1"/>
  <c r="AX67" i="1"/>
  <c r="AZ67" i="1"/>
  <c r="BB67" i="1"/>
  <c r="BD67" i="1"/>
  <c r="BF67" i="1"/>
  <c r="BH67" i="1"/>
  <c r="BJ67" i="1"/>
  <c r="BL67" i="1"/>
  <c r="U67" i="1"/>
  <c r="W67" i="1"/>
  <c r="AK67" i="1"/>
  <c r="AM67" i="1"/>
  <c r="AY67" i="1"/>
  <c r="BG67" i="1"/>
  <c r="AE67" i="1"/>
  <c r="AO67" i="1"/>
  <c r="BA67" i="1"/>
  <c r="BK67" i="1"/>
  <c r="Y67" i="1"/>
  <c r="AI67" i="1"/>
  <c r="AS67" i="1"/>
  <c r="BC67" i="1"/>
  <c r="BM67" i="1"/>
  <c r="AA67" i="1"/>
  <c r="AG67" i="1"/>
  <c r="AU67" i="1"/>
  <c r="AW67" i="1"/>
  <c r="AC67" i="1"/>
  <c r="AQ67" i="1"/>
  <c r="BE67" i="1"/>
  <c r="S67" i="1"/>
  <c r="BI67" i="1"/>
  <c r="O67" i="1"/>
  <c r="AV67" i="1"/>
  <c r="F979" i="1"/>
  <c r="O979" i="1" s="1"/>
  <c r="F1095" i="1"/>
  <c r="F127" i="1"/>
  <c r="F1093" i="1"/>
  <c r="O96" i="1"/>
  <c r="P5" i="1"/>
  <c r="P91" i="1" s="1"/>
  <c r="P120" i="1" s="1"/>
  <c r="O110" i="1"/>
  <c r="O103" i="1"/>
  <c r="O132" i="1" s="1"/>
  <c r="O109" i="1"/>
  <c r="O102" i="1"/>
  <c r="O108" i="1"/>
  <c r="O59" i="1"/>
  <c r="P59" i="1"/>
  <c r="O99" i="1"/>
  <c r="O128" i="1" s="1"/>
  <c r="O104" i="1"/>
  <c r="O133" i="1" s="1"/>
  <c r="F989" i="1"/>
  <c r="F1105" i="1"/>
  <c r="F1018" i="1"/>
  <c r="F1106" i="1"/>
  <c r="F990" i="1"/>
  <c r="O990" i="1" s="1"/>
  <c r="F1019" i="1"/>
  <c r="F1048" i="1"/>
  <c r="F1016" i="1"/>
  <c r="F987" i="1"/>
  <c r="F1103" i="1"/>
  <c r="O80" i="1"/>
  <c r="R80" i="1"/>
  <c r="V80" i="1"/>
  <c r="Z80" i="1"/>
  <c r="AD80" i="1"/>
  <c r="AH80" i="1"/>
  <c r="AL80" i="1"/>
  <c r="AP80" i="1"/>
  <c r="AT80" i="1"/>
  <c r="AX80" i="1"/>
  <c r="BB80" i="1"/>
  <c r="BF80" i="1"/>
  <c r="BJ80" i="1"/>
  <c r="P80" i="1"/>
  <c r="Q80" i="1"/>
  <c r="X80" i="1"/>
  <c r="AE80" i="1"/>
  <c r="AG80" i="1"/>
  <c r="AN80" i="1"/>
  <c r="AU80" i="1"/>
  <c r="AW80" i="1"/>
  <c r="BD80" i="1"/>
  <c r="BK80" i="1"/>
  <c r="T80" i="1"/>
  <c r="AA80" i="1"/>
  <c r="AC80" i="1"/>
  <c r="AJ80" i="1"/>
  <c r="AQ80" i="1"/>
  <c r="AS80" i="1"/>
  <c r="AZ80" i="1"/>
  <c r="BG80" i="1"/>
  <c r="BI80" i="1"/>
  <c r="F983" i="1"/>
  <c r="F1099" i="1"/>
  <c r="F967" i="1"/>
  <c r="F1094" i="1"/>
  <c r="F978" i="1"/>
  <c r="O101" i="1"/>
  <c r="O130" i="1" s="1"/>
  <c r="O73" i="1"/>
  <c r="P73" i="1"/>
  <c r="F984" i="1"/>
  <c r="O111" i="1"/>
  <c r="O112" i="1"/>
  <c r="O141" i="1" s="1"/>
  <c r="F1049" i="1"/>
  <c r="F1020" i="1"/>
  <c r="F1101" i="1"/>
  <c r="Q76" i="1"/>
  <c r="P76" i="1"/>
  <c r="O107" i="1"/>
  <c r="O136" i="1" s="1"/>
  <c r="O79" i="1"/>
  <c r="Q79" i="1"/>
  <c r="U79" i="1"/>
  <c r="Y79" i="1"/>
  <c r="AC79" i="1"/>
  <c r="AG79" i="1"/>
  <c r="AK79" i="1"/>
  <c r="AO79" i="1"/>
  <c r="AS79" i="1"/>
  <c r="AW79" i="1"/>
  <c r="BA79" i="1"/>
  <c r="BE79" i="1"/>
  <c r="BI79" i="1"/>
  <c r="O88" i="1"/>
  <c r="J978" i="1"/>
  <c r="O100" i="1"/>
  <c r="O129" i="1" s="1"/>
  <c r="J980" i="1"/>
  <c r="J981" i="1"/>
  <c r="O981" i="1" s="1"/>
  <c r="J984" i="1"/>
  <c r="O106" i="1"/>
  <c r="O135" i="1" s="1"/>
  <c r="J986" i="1"/>
  <c r="O986" i="1" s="1"/>
  <c r="J987" i="1"/>
  <c r="J988" i="1"/>
  <c r="O988" i="1" s="1"/>
  <c r="O82" i="1"/>
  <c r="R82" i="1"/>
  <c r="V82" i="1"/>
  <c r="Z82" i="1"/>
  <c r="AD82" i="1"/>
  <c r="AH82" i="1"/>
  <c r="AL82" i="1"/>
  <c r="AP82" i="1"/>
  <c r="AT82" i="1"/>
  <c r="AX82" i="1"/>
  <c r="BB82" i="1"/>
  <c r="BF82" i="1"/>
  <c r="BJ82" i="1"/>
  <c r="R83" i="1"/>
  <c r="V83" i="1"/>
  <c r="Z83" i="1"/>
  <c r="AD83" i="1"/>
  <c r="AH83" i="1"/>
  <c r="AL83" i="1"/>
  <c r="AP83" i="1"/>
  <c r="AT83" i="1"/>
  <c r="AX83" i="1"/>
  <c r="BB83" i="1"/>
  <c r="BF83" i="1"/>
  <c r="BJ83" i="1"/>
  <c r="O98" i="1"/>
  <c r="O127" i="1" s="1"/>
  <c r="F975" i="1"/>
  <c r="O975" i="1" s="1"/>
  <c r="F976" i="1"/>
  <c r="F126" i="1"/>
  <c r="F1092" i="1"/>
  <c r="Q69" i="1"/>
  <c r="U69" i="1"/>
  <c r="Y69" i="1"/>
  <c r="AC69" i="1"/>
  <c r="J976" i="1"/>
  <c r="O97" i="1"/>
  <c r="O126" i="1" s="1"/>
  <c r="D219" i="8"/>
  <c r="D277" i="8"/>
  <c r="D130" i="8"/>
  <c r="D188" i="8"/>
  <c r="D94" i="8"/>
  <c r="D241" i="8"/>
  <c r="D212" i="8"/>
  <c r="D18" i="8"/>
  <c r="D123" i="8"/>
  <c r="D181" i="8"/>
  <c r="D152" i="8"/>
  <c r="D270" i="8"/>
  <c r="D230" i="8"/>
  <c r="D36" i="8"/>
  <c r="D141" i="8"/>
  <c r="D199" i="8"/>
  <c r="D168" i="8"/>
  <c r="D34" i="8"/>
  <c r="D228" i="8"/>
  <c r="D197" i="8"/>
  <c r="D112" i="8"/>
  <c r="D110" i="8"/>
  <c r="D225" i="8"/>
  <c r="D283" i="8"/>
  <c r="D136" i="8"/>
  <c r="D194" i="8"/>
  <c r="D105" i="8"/>
  <c r="D252" i="8"/>
  <c r="D134" i="8"/>
  <c r="D29" i="8"/>
  <c r="D133" i="8"/>
  <c r="D280" i="8"/>
  <c r="D222" i="8"/>
  <c r="D28" i="8"/>
  <c r="D248" i="8"/>
  <c r="D128" i="8"/>
  <c r="D186" i="8"/>
  <c r="D217" i="8"/>
  <c r="D275" i="8"/>
  <c r="D288" i="8"/>
  <c r="D286" i="8"/>
  <c r="D138" i="8"/>
  <c r="D285" i="8"/>
  <c r="D227" i="8"/>
  <c r="D33" i="8"/>
  <c r="D31" i="8"/>
  <c r="D135" i="8"/>
  <c r="D30" i="8"/>
  <c r="D106" i="8"/>
  <c r="D164" i="8"/>
  <c r="D163" i="8"/>
  <c r="D191" i="8"/>
  <c r="D159" i="8"/>
  <c r="D246" i="8"/>
  <c r="D245" i="8"/>
  <c r="D185" i="8"/>
  <c r="D98" i="8"/>
  <c r="D156" i="8"/>
  <c r="D215" i="8"/>
  <c r="D273" i="8"/>
  <c r="D155" i="8"/>
  <c r="D184" i="8"/>
  <c r="D170" i="8"/>
  <c r="D258" i="8"/>
  <c r="D35" i="8"/>
  <c r="D111" i="8"/>
  <c r="D169" i="8"/>
  <c r="D139" i="8"/>
  <c r="D108" i="8"/>
  <c r="D166" i="8"/>
  <c r="D255" i="8"/>
  <c r="D195" i="8"/>
  <c r="D254" i="8"/>
  <c r="D223" i="8"/>
  <c r="D162" i="8"/>
  <c r="D250" i="8"/>
  <c r="D279" i="8"/>
  <c r="D221" i="8"/>
  <c r="D190" i="8"/>
  <c r="D102" i="8"/>
  <c r="D160" i="8"/>
  <c r="D131" i="8"/>
  <c r="D26" i="8"/>
  <c r="D101" i="8"/>
  <c r="D247" i="8"/>
  <c r="D276" i="8"/>
  <c r="D218" i="8"/>
  <c r="D187" i="8"/>
  <c r="D99" i="8"/>
  <c r="D95" i="8"/>
  <c r="D153" i="8"/>
  <c r="D242" i="8"/>
  <c r="D182" i="8"/>
  <c r="D125" i="1"/>
  <c r="D67" i="8" s="1"/>
  <c r="D186" i="1"/>
  <c r="D273" i="1"/>
  <c r="D508" i="1"/>
  <c r="D975" i="1"/>
  <c r="D1120" i="1"/>
  <c r="D1178" i="1"/>
  <c r="D215" i="1"/>
  <c r="D244" i="1"/>
  <c r="D331" i="1"/>
  <c r="D1241" i="1"/>
  <c r="D779" i="1"/>
  <c r="D808" i="1"/>
  <c r="D479" i="1"/>
  <c r="D688" i="1"/>
  <c r="D572" i="1"/>
  <c r="D1357" i="1"/>
  <c r="D1062" i="1"/>
  <c r="O123" i="1"/>
  <c r="O60" i="1"/>
  <c r="R33" i="5"/>
  <c r="P9" i="5"/>
  <c r="S33" i="5"/>
  <c r="L70" i="1" l="1"/>
  <c r="F1211" i="1"/>
  <c r="F1361" i="1"/>
  <c r="F306" i="1"/>
  <c r="F576" i="1"/>
  <c r="F541" i="1"/>
  <c r="F512" i="1"/>
  <c r="F159" i="1"/>
  <c r="F783" i="1"/>
  <c r="F1274" i="1"/>
  <c r="F1037" i="1"/>
  <c r="F1332" i="1"/>
  <c r="F692" i="1"/>
  <c r="F454" i="1"/>
  <c r="F393" i="1"/>
  <c r="F899" i="1"/>
  <c r="F870" i="1"/>
  <c r="F277" i="1"/>
  <c r="F483" i="1"/>
  <c r="F841" i="1"/>
  <c r="F1245" i="1"/>
  <c r="F364" i="1"/>
  <c r="F605" i="1"/>
  <c r="F721" i="1"/>
  <c r="F335" i="1"/>
  <c r="F100" i="1"/>
  <c r="F928" i="1"/>
  <c r="F219" i="1"/>
  <c r="F422" i="1"/>
  <c r="F248" i="1"/>
  <c r="F190" i="1"/>
  <c r="F129" i="1"/>
  <c r="F663" i="1"/>
  <c r="F754" i="1"/>
  <c r="F1303" i="1"/>
  <c r="F812" i="1"/>
  <c r="F634" i="1"/>
  <c r="O634" i="1" s="1"/>
  <c r="F1203" i="1"/>
  <c r="F775" i="1"/>
  <c r="F385" i="1"/>
  <c r="F121" i="1"/>
  <c r="F1353" i="1"/>
  <c r="L75" i="1"/>
  <c r="L66" i="1"/>
  <c r="L78" i="1"/>
  <c r="O218" i="1"/>
  <c r="P218" i="1" s="1"/>
  <c r="Q218" i="1" s="1"/>
  <c r="O219" i="1"/>
  <c r="P754" i="1" s="1"/>
  <c r="L68" i="1"/>
  <c r="F1118" i="1"/>
  <c r="F300" i="1"/>
  <c r="F1205" i="1"/>
  <c r="F1176" i="1"/>
  <c r="F1355" i="1"/>
  <c r="F1326" i="1"/>
  <c r="F973" i="1"/>
  <c r="O973" i="1" s="1"/>
  <c r="P973" i="1" s="1"/>
  <c r="AT673" i="1"/>
  <c r="F1001" i="1"/>
  <c r="F656" i="1"/>
  <c r="F447" i="1"/>
  <c r="F299" i="1"/>
  <c r="F1088" i="1"/>
  <c r="F476" i="1"/>
  <c r="Q673" i="1"/>
  <c r="E20" i="8"/>
  <c r="BH673" i="1"/>
  <c r="E184" i="8"/>
  <c r="BK673" i="1"/>
  <c r="V673" i="1"/>
  <c r="AO673" i="1"/>
  <c r="E273" i="8"/>
  <c r="AB673" i="1"/>
  <c r="W673" i="1"/>
  <c r="U673" i="1"/>
  <c r="AA673" i="1"/>
  <c r="AC673" i="1"/>
  <c r="E96" i="8"/>
  <c r="F67" i="8"/>
  <c r="F154" i="8" s="1"/>
  <c r="AQ673" i="1"/>
  <c r="AG673" i="1"/>
  <c r="R673" i="1"/>
  <c r="E215" i="8"/>
  <c r="F68" i="8"/>
  <c r="F97" i="8" s="1"/>
  <c r="AS673" i="1"/>
  <c r="AV673" i="1"/>
  <c r="BB673" i="1"/>
  <c r="AM673" i="1"/>
  <c r="Z673" i="1"/>
  <c r="BE673" i="1"/>
  <c r="BL673" i="1"/>
  <c r="E183" i="8"/>
  <c r="O673" i="1"/>
  <c r="AY673" i="1"/>
  <c r="Y673" i="1"/>
  <c r="BM673" i="1"/>
  <c r="AL673" i="1"/>
  <c r="AF673" i="1"/>
  <c r="E244" i="8"/>
  <c r="E155" i="8"/>
  <c r="AJ673" i="1"/>
  <c r="AZ673" i="1"/>
  <c r="BA673" i="1"/>
  <c r="X673" i="1"/>
  <c r="BJ673" i="1"/>
  <c r="AU673" i="1"/>
  <c r="O985" i="1"/>
  <c r="O1101" i="1" s="1"/>
  <c r="BI673" i="1"/>
  <c r="E214" i="8"/>
  <c r="T673" i="1"/>
  <c r="AP673" i="1"/>
  <c r="BC673" i="1"/>
  <c r="E243" i="8"/>
  <c r="E154" i="8"/>
  <c r="BG673" i="1"/>
  <c r="AW673" i="1"/>
  <c r="AX673" i="1"/>
  <c r="P673" i="1"/>
  <c r="E21" i="8"/>
  <c r="E126" i="8"/>
  <c r="E272" i="8"/>
  <c r="AI673" i="1"/>
  <c r="AN673" i="1"/>
  <c r="BF673" i="1"/>
  <c r="S673" i="1"/>
  <c r="AR673" i="1"/>
  <c r="AK673" i="1"/>
  <c r="O229" i="1"/>
  <c r="P229" i="1" s="1"/>
  <c r="AD673" i="1"/>
  <c r="BD673" i="1"/>
  <c r="AH673" i="1"/>
  <c r="E17" i="8"/>
  <c r="O949" i="1"/>
  <c r="G43" i="4"/>
  <c r="F43" i="4"/>
  <c r="C43" i="4"/>
  <c r="F573" i="1"/>
  <c r="F867" i="1"/>
  <c r="F631" i="1"/>
  <c r="O631" i="1" s="1"/>
  <c r="F1150" i="1"/>
  <c r="F451" i="1"/>
  <c r="F361" i="1"/>
  <c r="F1179" i="1"/>
  <c r="F1358" i="1"/>
  <c r="F925" i="1"/>
  <c r="F538" i="1"/>
  <c r="F419" i="1"/>
  <c r="F1242" i="1"/>
  <c r="F718" i="1"/>
  <c r="F390" i="1"/>
  <c r="F1300" i="1"/>
  <c r="F1121" i="1"/>
  <c r="F1329" i="1"/>
  <c r="F274" i="1"/>
  <c r="O274" i="1" s="1"/>
  <c r="O184" i="8" s="1"/>
  <c r="F480" i="1"/>
  <c r="F602" i="1"/>
  <c r="F332" i="1"/>
  <c r="D271" i="8"/>
  <c r="D19" i="8"/>
  <c r="D124" i="8"/>
  <c r="D267" i="8"/>
  <c r="D92" i="8"/>
  <c r="D178" i="8"/>
  <c r="D239" i="8"/>
  <c r="D268" i="8"/>
  <c r="D120" i="8"/>
  <c r="D209" i="8"/>
  <c r="D150" i="8"/>
  <c r="D179" i="8"/>
  <c r="D16" i="8"/>
  <c r="D91" i="8"/>
  <c r="D121" i="8"/>
  <c r="E211" i="8"/>
  <c r="E93" i="8"/>
  <c r="F747" i="1"/>
  <c r="F921" i="1"/>
  <c r="F1030" i="1"/>
  <c r="F1146" i="1"/>
  <c r="F534" i="1"/>
  <c r="F834" i="1"/>
  <c r="F863" i="1"/>
  <c r="F328" i="1"/>
  <c r="E180" i="8"/>
  <c r="F122" i="1"/>
  <c r="F776" i="1"/>
  <c r="F1325" i="1"/>
  <c r="F1117" i="1"/>
  <c r="F1175" i="1"/>
  <c r="E151" i="8"/>
  <c r="F386" i="1"/>
  <c r="F241" i="1"/>
  <c r="F505" i="1"/>
  <c r="F415" i="1"/>
  <c r="F714" i="1"/>
  <c r="F972" i="1"/>
  <c r="O972" i="1" s="1"/>
  <c r="P972" i="1" s="1"/>
  <c r="F212" i="1"/>
  <c r="S656" i="1" s="1"/>
  <c r="F152" i="1"/>
  <c r="E240" i="8"/>
  <c r="E122" i="8"/>
  <c r="F93" i="1"/>
  <c r="F805" i="1"/>
  <c r="F1059" i="1"/>
  <c r="F1204" i="1"/>
  <c r="F357" i="1"/>
  <c r="F1354" i="1"/>
  <c r="F892" i="1"/>
  <c r="F685" i="1"/>
  <c r="F569" i="1"/>
  <c r="F270" i="1"/>
  <c r="P270" i="1" s="1"/>
  <c r="F598" i="1"/>
  <c r="F64" i="8"/>
  <c r="F93" i="8" s="1"/>
  <c r="F1238" i="1"/>
  <c r="F773" i="1"/>
  <c r="D238" i="8"/>
  <c r="D235" i="8"/>
  <c r="D151" i="8"/>
  <c r="D117" i="8"/>
  <c r="D264" i="8"/>
  <c r="D12" i="8"/>
  <c r="F239" i="1"/>
  <c r="F861" i="1"/>
  <c r="F596" i="1"/>
  <c r="F970" i="1"/>
  <c r="O970" i="1" s="1"/>
  <c r="F150" i="1"/>
  <c r="P150" i="1" s="1"/>
  <c r="P209" i="8" s="1"/>
  <c r="F1028" i="1"/>
  <c r="F413" i="1"/>
  <c r="F1202" i="1"/>
  <c r="F1265" i="1"/>
  <c r="F181" i="1"/>
  <c r="F1057" i="1"/>
  <c r="F120" i="1"/>
  <c r="F326" i="1"/>
  <c r="F1115" i="1"/>
  <c r="F268" i="1"/>
  <c r="P268" i="1" s="1"/>
  <c r="P178" i="8" s="1"/>
  <c r="F1294" i="1"/>
  <c r="F384" i="1"/>
  <c r="F625" i="1"/>
  <c r="O625" i="1" s="1"/>
  <c r="F1323" i="1"/>
  <c r="F503" i="1"/>
  <c r="F774" i="1"/>
  <c r="E94" i="8"/>
  <c r="D206" i="8"/>
  <c r="D88" i="8"/>
  <c r="D240" i="8"/>
  <c r="D175" i="8"/>
  <c r="F1350" i="1"/>
  <c r="F743" i="1"/>
  <c r="F295" i="1"/>
  <c r="F888" i="1"/>
  <c r="F1055" i="1"/>
  <c r="F266" i="1"/>
  <c r="P266" i="1" s="1"/>
  <c r="P176" i="8" s="1"/>
  <c r="F772" i="1"/>
  <c r="E241" i="8"/>
  <c r="F270" i="8"/>
  <c r="P95" i="1"/>
  <c r="P124" i="1" s="1"/>
  <c r="P66" i="8" s="1"/>
  <c r="L81" i="1"/>
  <c r="O989" i="1"/>
  <c r="P989" i="1" s="1"/>
  <c r="F241" i="8"/>
  <c r="D236" i="8"/>
  <c r="D211" i="8"/>
  <c r="O976" i="1"/>
  <c r="O1092" i="1" s="1"/>
  <c r="P98" i="1"/>
  <c r="P127" i="1" s="1"/>
  <c r="O983" i="1"/>
  <c r="O1099" i="1" s="1"/>
  <c r="F977" i="1"/>
  <c r="O977" i="1" s="1"/>
  <c r="O1093" i="1" s="1"/>
  <c r="F1006" i="1"/>
  <c r="F1235" i="1"/>
  <c r="E181" i="8"/>
  <c r="E212" i="8"/>
  <c r="F18" i="8"/>
  <c r="F181" i="8"/>
  <c r="F661" i="1"/>
  <c r="F510" i="1"/>
  <c r="F810" i="1"/>
  <c r="F1301" i="1"/>
  <c r="F1330" i="1"/>
  <c r="F217" i="1"/>
  <c r="Q661" i="1" s="1"/>
  <c r="F275" i="1"/>
  <c r="O275" i="1" s="1"/>
  <c r="O185" i="8" s="1"/>
  <c r="O279" i="1"/>
  <c r="O189" i="8" s="1"/>
  <c r="F418" i="1"/>
  <c r="F331" i="1"/>
  <c r="F273" i="1"/>
  <c r="O273" i="1" s="1"/>
  <c r="O183" i="8" s="1"/>
  <c r="F1120" i="1"/>
  <c r="F837" i="1"/>
  <c r="F1062" i="1"/>
  <c r="F1004" i="1"/>
  <c r="F779" i="1"/>
  <c r="E152" i="8"/>
  <c r="P99" i="1"/>
  <c r="P128" i="1" s="1"/>
  <c r="P158" i="1" s="1"/>
  <c r="P217" i="8" s="1"/>
  <c r="E18" i="8"/>
  <c r="F152" i="8"/>
  <c r="F866" i="1"/>
  <c r="F688" i="1"/>
  <c r="F659" i="1"/>
  <c r="F362" i="1"/>
  <c r="F304" i="1"/>
  <c r="F481" i="1"/>
  <c r="F1243" i="1"/>
  <c r="F632" i="1"/>
  <c r="O632" i="1" s="1"/>
  <c r="F157" i="1"/>
  <c r="F603" i="1"/>
  <c r="D176" i="8"/>
  <c r="D93" i="8"/>
  <c r="F125" i="1"/>
  <c r="P104" i="1"/>
  <c r="P133" i="1" s="1"/>
  <c r="P163" i="1" s="1"/>
  <c r="P222" i="8" s="1"/>
  <c r="P112" i="1"/>
  <c r="P141" i="1" s="1"/>
  <c r="P171" i="1" s="1"/>
  <c r="P230" i="8" s="1"/>
  <c r="O139" i="1"/>
  <c r="O81" i="8" s="1"/>
  <c r="F188" i="1"/>
  <c r="F531" i="1"/>
  <c r="E123" i="8"/>
  <c r="F123" i="8"/>
  <c r="F212" i="8"/>
  <c r="P287" i="1"/>
  <c r="P197" i="8" s="1"/>
  <c r="P847" i="1"/>
  <c r="F690" i="1"/>
  <c r="F868" i="1"/>
  <c r="F246" i="1"/>
  <c r="F391" i="1"/>
  <c r="F839" i="1"/>
  <c r="F1359" i="1"/>
  <c r="F719" i="1"/>
  <c r="F897" i="1"/>
  <c r="F215" i="1"/>
  <c r="BG659" i="1" s="1"/>
  <c r="F924" i="1"/>
  <c r="F630" i="1"/>
  <c r="O630" i="1" s="1"/>
  <c r="F508" i="1"/>
  <c r="F601" i="1"/>
  <c r="F895" i="1"/>
  <c r="F1033" i="1"/>
  <c r="F717" i="1"/>
  <c r="F155" i="1"/>
  <c r="F1207" i="1"/>
  <c r="E270" i="8"/>
  <c r="L74" i="1"/>
  <c r="F506" i="1"/>
  <c r="F477" i="1"/>
  <c r="F570" i="1"/>
  <c r="F448" i="1"/>
  <c r="F893" i="1"/>
  <c r="F657" i="1"/>
  <c r="F153" i="1"/>
  <c r="O153" i="1" s="1"/>
  <c r="F922" i="1"/>
  <c r="F535" i="1"/>
  <c r="F271" i="1"/>
  <c r="P271" i="1" s="1"/>
  <c r="P181" i="8" s="1"/>
  <c r="F835" i="1"/>
  <c r="F777" i="1"/>
  <c r="F748" i="1"/>
  <c r="F1239" i="1"/>
  <c r="F628" i="1"/>
  <c r="O628" i="1" s="1"/>
  <c r="F715" i="1"/>
  <c r="F94" i="1"/>
  <c r="F1002" i="1"/>
  <c r="F387" i="1"/>
  <c r="F213" i="1"/>
  <c r="F184" i="1"/>
  <c r="F1147" i="1"/>
  <c r="F686" i="1"/>
  <c r="F416" i="1"/>
  <c r="F806" i="1"/>
  <c r="F599" i="1"/>
  <c r="F123" i="1"/>
  <c r="F864" i="1"/>
  <c r="F1297" i="1"/>
  <c r="F1268" i="1"/>
  <c r="F329" i="1"/>
  <c r="F242" i="1"/>
  <c r="E207" i="8"/>
  <c r="O7" i="8"/>
  <c r="O265" i="1"/>
  <c r="O175" i="8" s="1"/>
  <c r="E148" i="8"/>
  <c r="F61" i="8"/>
  <c r="F148" i="8" s="1"/>
  <c r="O967" i="1"/>
  <c r="P967" i="1" s="1"/>
  <c r="AJ651" i="1"/>
  <c r="T667" i="1"/>
  <c r="Q651" i="1"/>
  <c r="S651" i="1"/>
  <c r="AE651" i="1"/>
  <c r="U651" i="1"/>
  <c r="AB651" i="1"/>
  <c r="Y651" i="1"/>
  <c r="AH651" i="1"/>
  <c r="AC651" i="1"/>
  <c r="AV651" i="1"/>
  <c r="AD651" i="1"/>
  <c r="AN651" i="1"/>
  <c r="V651" i="1"/>
  <c r="BF671" i="1"/>
  <c r="E236" i="8"/>
  <c r="E14" i="8"/>
  <c r="X651" i="1"/>
  <c r="BL651" i="1"/>
  <c r="R651" i="1"/>
  <c r="AG651" i="1"/>
  <c r="BB651" i="1"/>
  <c r="AL651" i="1"/>
  <c r="AU651" i="1"/>
  <c r="AT651" i="1"/>
  <c r="P651" i="1"/>
  <c r="BC651" i="1"/>
  <c r="AV660" i="1"/>
  <c r="E147" i="8"/>
  <c r="E89" i="8"/>
  <c r="F60" i="8"/>
  <c r="F207" i="8" s="1"/>
  <c r="AF651" i="1"/>
  <c r="AX651" i="1"/>
  <c r="W651" i="1"/>
  <c r="E118" i="8"/>
  <c r="BD651" i="1"/>
  <c r="AQ651" i="1"/>
  <c r="E265" i="8"/>
  <c r="AO651" i="1"/>
  <c r="BK651" i="1"/>
  <c r="AR651" i="1"/>
  <c r="BI651" i="1"/>
  <c r="AI651" i="1"/>
  <c r="AW651" i="1"/>
  <c r="Z651" i="1"/>
  <c r="AK651" i="1"/>
  <c r="S655" i="1"/>
  <c r="AA651" i="1"/>
  <c r="O207" i="1"/>
  <c r="P207" i="1" s="1"/>
  <c r="BG651" i="1"/>
  <c r="AP651" i="1"/>
  <c r="AS651" i="1"/>
  <c r="O651" i="1"/>
  <c r="AZ651" i="1"/>
  <c r="BH651" i="1"/>
  <c r="AY651" i="1"/>
  <c r="BM651" i="1"/>
  <c r="BF651" i="1"/>
  <c r="AM651" i="1"/>
  <c r="BA651" i="1"/>
  <c r="AW668" i="1"/>
  <c r="E176" i="8"/>
  <c r="E264" i="8"/>
  <c r="E235" i="8"/>
  <c r="AT664" i="1"/>
  <c r="E175" i="8"/>
  <c r="E146" i="8"/>
  <c r="E117" i="8"/>
  <c r="F59" i="8"/>
  <c r="F12" i="8" s="1"/>
  <c r="E177" i="8"/>
  <c r="E208" i="8"/>
  <c r="E90" i="8"/>
  <c r="AK671" i="1"/>
  <c r="E237" i="8"/>
  <c r="BE651" i="1"/>
  <c r="BJ651" i="1"/>
  <c r="E119" i="8"/>
  <c r="E12" i="8"/>
  <c r="E206" i="8"/>
  <c r="BK653" i="1"/>
  <c r="BG653" i="1"/>
  <c r="F653" i="1"/>
  <c r="F566" i="1"/>
  <c r="F1172" i="1"/>
  <c r="F1085" i="1"/>
  <c r="F860" i="1"/>
  <c r="AC664" i="1"/>
  <c r="P850" i="1"/>
  <c r="P674" i="1"/>
  <c r="F711" i="1"/>
  <c r="F1027" i="1"/>
  <c r="U674" i="1"/>
  <c r="F180" i="1"/>
  <c r="F918" i="1"/>
  <c r="F90" i="1"/>
  <c r="F624" i="1"/>
  <c r="O624" i="1" s="1"/>
  <c r="F502" i="1"/>
  <c r="F802" i="1"/>
  <c r="F744" i="1"/>
  <c r="F1201" i="1"/>
  <c r="F101" i="8"/>
  <c r="AN666" i="1"/>
  <c r="BB664" i="1"/>
  <c r="S667" i="1"/>
  <c r="Y671" i="1"/>
  <c r="R667" i="1"/>
  <c r="O117" i="1"/>
  <c r="O974" i="1"/>
  <c r="P974" i="1" s="1"/>
  <c r="F159" i="8"/>
  <c r="AX664" i="1"/>
  <c r="BK664" i="1"/>
  <c r="AF665" i="1"/>
  <c r="AY666" i="1"/>
  <c r="P228" i="1"/>
  <c r="Q228" i="1" s="1"/>
  <c r="R228" i="1" s="1"/>
  <c r="AI674" i="1"/>
  <c r="BB674" i="1"/>
  <c r="AM664" i="1"/>
  <c r="AB665" i="1"/>
  <c r="O223" i="1"/>
  <c r="P758" i="1" s="1"/>
  <c r="AB655" i="1"/>
  <c r="AJ664" i="1"/>
  <c r="F25" i="8"/>
  <c r="BI666" i="1"/>
  <c r="AB674" i="1"/>
  <c r="Y674" i="1"/>
  <c r="AF674" i="1"/>
  <c r="AM674" i="1"/>
  <c r="F130" i="8"/>
  <c r="AC655" i="1"/>
  <c r="BG655" i="1"/>
  <c r="AG674" i="1"/>
  <c r="BI674" i="1"/>
  <c r="O281" i="1"/>
  <c r="O191" i="8" s="1"/>
  <c r="O277" i="1"/>
  <c r="O187" i="8" s="1"/>
  <c r="P277" i="1"/>
  <c r="P187" i="8" s="1"/>
  <c r="AN671" i="1"/>
  <c r="W668" i="1"/>
  <c r="AO671" i="1"/>
  <c r="AY668" i="1"/>
  <c r="AM671" i="1"/>
  <c r="O227" i="1"/>
  <c r="P227" i="1" s="1"/>
  <c r="Q227" i="1" s="1"/>
  <c r="AA671" i="1"/>
  <c r="AR668" i="1"/>
  <c r="W671" i="1"/>
  <c r="S5" i="14"/>
  <c r="T5" i="14"/>
  <c r="U5" i="14" s="1"/>
  <c r="O984" i="1"/>
  <c r="O1100" i="1" s="1"/>
  <c r="O282" i="1"/>
  <c r="O192" i="8" s="1"/>
  <c r="O278" i="1"/>
  <c r="O188" i="8" s="1"/>
  <c r="O987" i="1"/>
  <c r="O978" i="1"/>
  <c r="O1094" i="1" s="1"/>
  <c r="P280" i="1"/>
  <c r="P190" i="8" s="1"/>
  <c r="O980" i="1"/>
  <c r="P980" i="1" s="1"/>
  <c r="F353" i="1"/>
  <c r="F179" i="1"/>
  <c r="F1321" i="1"/>
  <c r="AP660" i="1"/>
  <c r="F186" i="8"/>
  <c r="AO653" i="1"/>
  <c r="AR655" i="1"/>
  <c r="AF655" i="1"/>
  <c r="O288" i="1"/>
  <c r="O198" i="8" s="1"/>
  <c r="P667" i="1"/>
  <c r="AZ665" i="1"/>
  <c r="U667" i="1"/>
  <c r="F118" i="1"/>
  <c r="BI653" i="1"/>
  <c r="F1113" i="1"/>
  <c r="F1292" i="1"/>
  <c r="F501" i="1"/>
  <c r="F208" i="1"/>
  <c r="O208" i="1" s="1"/>
  <c r="F652" i="1"/>
  <c r="F443" i="1"/>
  <c r="F1142" i="1"/>
  <c r="V655" i="1"/>
  <c r="Q660" i="1"/>
  <c r="V660" i="1"/>
  <c r="O209" i="1"/>
  <c r="P744" i="1" s="1"/>
  <c r="AD655" i="1"/>
  <c r="AG655" i="1"/>
  <c r="Z655" i="1"/>
  <c r="AT665" i="1"/>
  <c r="BB667" i="1"/>
  <c r="T668" i="1"/>
  <c r="R655" i="1"/>
  <c r="AY665" i="1"/>
  <c r="BA667" i="1"/>
  <c r="F246" i="8"/>
  <c r="AD667" i="1"/>
  <c r="F1263" i="1"/>
  <c r="F830" i="1"/>
  <c r="Z653" i="1"/>
  <c r="F968" i="1"/>
  <c r="O968" i="1" s="1"/>
  <c r="F859" i="1"/>
  <c r="F801" i="1"/>
  <c r="F1026" i="1"/>
  <c r="AU655" i="1"/>
  <c r="AG660" i="1"/>
  <c r="Q655" i="1"/>
  <c r="BE655" i="1"/>
  <c r="AV665" i="1"/>
  <c r="BE667" i="1"/>
  <c r="AK655" i="1"/>
  <c r="BF667" i="1"/>
  <c r="F217" i="8"/>
  <c r="F710" i="1"/>
  <c r="BB653" i="1"/>
  <c r="F997" i="1"/>
  <c r="F594" i="1"/>
  <c r="F1234" i="1"/>
  <c r="F1200" i="1"/>
  <c r="F411" i="1"/>
  <c r="F530" i="1"/>
  <c r="F237" i="1"/>
  <c r="F681" i="1"/>
  <c r="F565" i="1"/>
  <c r="AN655" i="1"/>
  <c r="S660" i="1"/>
  <c r="AP655" i="1"/>
  <c r="X655" i="1"/>
  <c r="AQ655" i="1"/>
  <c r="BJ665" i="1"/>
  <c r="V667" i="1"/>
  <c r="AQ668" i="1"/>
  <c r="P760" i="1"/>
  <c r="AJ655" i="1"/>
  <c r="AC668" i="1"/>
  <c r="AK665" i="1"/>
  <c r="W667" i="1"/>
  <c r="F128" i="8"/>
  <c r="AF668" i="1"/>
  <c r="F382" i="1"/>
  <c r="F324" i="1"/>
  <c r="F623" i="1"/>
  <c r="O623" i="1" s="1"/>
  <c r="F1084" i="1"/>
  <c r="F148" i="1"/>
  <c r="F219" i="8"/>
  <c r="F277" i="8"/>
  <c r="F188" i="8"/>
  <c r="BF653" i="1"/>
  <c r="W653" i="1"/>
  <c r="BL653" i="1"/>
  <c r="AH653" i="1"/>
  <c r="BM653" i="1"/>
  <c r="Y653" i="1"/>
  <c r="V653" i="1"/>
  <c r="AU653" i="1"/>
  <c r="P841" i="1"/>
  <c r="BC666" i="1"/>
  <c r="AE666" i="1"/>
  <c r="BD666" i="1"/>
  <c r="BK666" i="1"/>
  <c r="BE666" i="1"/>
  <c r="AN674" i="1"/>
  <c r="Z674" i="1"/>
  <c r="BM674" i="1"/>
  <c r="AZ674" i="1"/>
  <c r="AL674" i="1"/>
  <c r="AE674" i="1"/>
  <c r="BL674" i="1"/>
  <c r="AX674" i="1"/>
  <c r="BC674" i="1"/>
  <c r="AC674" i="1"/>
  <c r="Q674" i="1"/>
  <c r="BF674" i="1"/>
  <c r="AK674" i="1"/>
  <c r="AQ674" i="1"/>
  <c r="X674" i="1"/>
  <c r="AY674" i="1"/>
  <c r="BE674" i="1"/>
  <c r="AJ674" i="1"/>
  <c r="V674" i="1"/>
  <c r="AW674" i="1"/>
  <c r="AV674" i="1"/>
  <c r="AH674" i="1"/>
  <c r="W674" i="1"/>
  <c r="BG674" i="1"/>
  <c r="S674" i="1"/>
  <c r="T674" i="1"/>
  <c r="AO674" i="1"/>
  <c r="AN664" i="1"/>
  <c r="BG664" i="1"/>
  <c r="AO664" i="1"/>
  <c r="BI664" i="1"/>
  <c r="AU664" i="1"/>
  <c r="BD664" i="1"/>
  <c r="AH664" i="1"/>
  <c r="Z664" i="1"/>
  <c r="BA664" i="1"/>
  <c r="AB664" i="1"/>
  <c r="AG664" i="1"/>
  <c r="BM664" i="1"/>
  <c r="AS664" i="1"/>
  <c r="AE664" i="1"/>
  <c r="X664" i="1"/>
  <c r="S664" i="1"/>
  <c r="F412" i="1"/>
  <c r="F1114" i="1"/>
  <c r="F1322" i="1"/>
  <c r="F1293" i="1"/>
  <c r="F969" i="1"/>
  <c r="O969" i="1" s="1"/>
  <c r="F1264" i="1"/>
  <c r="F1143" i="1"/>
  <c r="F267" i="1"/>
  <c r="F444" i="1"/>
  <c r="F238" i="1"/>
  <c r="F682" i="1"/>
  <c r="F473" i="1"/>
  <c r="F1351" i="1"/>
  <c r="F998" i="1"/>
  <c r="F831" i="1"/>
  <c r="F325" i="1"/>
  <c r="F383" i="1"/>
  <c r="F595" i="1"/>
  <c r="F1056" i="1"/>
  <c r="F354" i="1"/>
  <c r="F296" i="1"/>
  <c r="F149" i="1"/>
  <c r="F119" i="1"/>
  <c r="AE653" i="1"/>
  <c r="AB653" i="1"/>
  <c r="O653" i="1"/>
  <c r="AP653" i="1"/>
  <c r="S653" i="1"/>
  <c r="AQ653" i="1"/>
  <c r="AG653" i="1"/>
  <c r="AZ653" i="1"/>
  <c r="BC653" i="1"/>
  <c r="AS653" i="1"/>
  <c r="AL653" i="1"/>
  <c r="AD653" i="1"/>
  <c r="BE653" i="1"/>
  <c r="AJ653" i="1"/>
  <c r="BA653" i="1"/>
  <c r="BJ653" i="1"/>
  <c r="AK653" i="1"/>
  <c r="AY653" i="1"/>
  <c r="BD653" i="1"/>
  <c r="AA653" i="1"/>
  <c r="Q653" i="1"/>
  <c r="T653" i="1"/>
  <c r="AM653" i="1"/>
  <c r="AC653" i="1"/>
  <c r="AR653" i="1"/>
  <c r="AN653" i="1"/>
  <c r="BH653" i="1"/>
  <c r="P653" i="1"/>
  <c r="AF653" i="1"/>
  <c r="AT653" i="1"/>
  <c r="AW653" i="1"/>
  <c r="AX653" i="1"/>
  <c r="AV653" i="1"/>
  <c r="U653" i="1"/>
  <c r="X666" i="1"/>
  <c r="V666" i="1"/>
  <c r="P219" i="1"/>
  <c r="Q754" i="1" s="1"/>
  <c r="R674" i="1"/>
  <c r="BK674" i="1"/>
  <c r="AP674" i="1"/>
  <c r="O655" i="1"/>
  <c r="AY660" i="1"/>
  <c r="P660" i="1"/>
  <c r="BJ660" i="1"/>
  <c r="BJ655" i="1"/>
  <c r="AI655" i="1"/>
  <c r="AW655" i="1"/>
  <c r="BH655" i="1"/>
  <c r="BF655" i="1"/>
  <c r="Y655" i="1"/>
  <c r="AO665" i="1"/>
  <c r="BL665" i="1"/>
  <c r="O221" i="1"/>
  <c r="P221" i="1" s="1"/>
  <c r="AY667" i="1"/>
  <c r="AO667" i="1"/>
  <c r="AH667" i="1"/>
  <c r="AH655" i="1"/>
  <c r="BA655" i="1"/>
  <c r="BC665" i="1"/>
  <c r="Q665" i="1"/>
  <c r="V665" i="1"/>
  <c r="X667" i="1"/>
  <c r="BJ667" i="1"/>
  <c r="AQ667" i="1"/>
  <c r="AA667" i="1"/>
  <c r="BH667" i="1"/>
  <c r="F157" i="8"/>
  <c r="F275" i="8"/>
  <c r="BI655" i="1"/>
  <c r="AV655" i="1"/>
  <c r="AW660" i="1"/>
  <c r="AI660" i="1"/>
  <c r="BD655" i="1"/>
  <c r="BL655" i="1"/>
  <c r="AY655" i="1"/>
  <c r="BM655" i="1"/>
  <c r="AT655" i="1"/>
  <c r="AA655" i="1"/>
  <c r="AO655" i="1"/>
  <c r="P665" i="1"/>
  <c r="AD665" i="1"/>
  <c r="AI667" i="1"/>
  <c r="Y667" i="1"/>
  <c r="AR667" i="1"/>
  <c r="AM655" i="1"/>
  <c r="S665" i="1"/>
  <c r="BE665" i="1"/>
  <c r="AJ667" i="1"/>
  <c r="AG667" i="1"/>
  <c r="BK667" i="1"/>
  <c r="F99" i="8"/>
  <c r="AW667" i="1"/>
  <c r="L672" i="1"/>
  <c r="BK668" i="1"/>
  <c r="AS668" i="1"/>
  <c r="AD668" i="1"/>
  <c r="BF668" i="1"/>
  <c r="BA671" i="1"/>
  <c r="BI671" i="1"/>
  <c r="AC671" i="1"/>
  <c r="AU671" i="1"/>
  <c r="O671" i="1"/>
  <c r="BD671" i="1"/>
  <c r="P671" i="1"/>
  <c r="AH671" i="1"/>
  <c r="AD671" i="1"/>
  <c r="AS671" i="1"/>
  <c r="BK671" i="1"/>
  <c r="AJ671" i="1"/>
  <c r="AW671" i="1"/>
  <c r="Q671" i="1"/>
  <c r="AI671" i="1"/>
  <c r="AR671" i="1"/>
  <c r="AV671" i="1"/>
  <c r="AP671" i="1"/>
  <c r="R671" i="1"/>
  <c r="BB671" i="1"/>
  <c r="AE671" i="1"/>
  <c r="S671" i="1"/>
  <c r="Z671" i="1"/>
  <c r="V671" i="1"/>
  <c r="BM671" i="1"/>
  <c r="BL671" i="1"/>
  <c r="AX671" i="1"/>
  <c r="AT671" i="1"/>
  <c r="AF671" i="1"/>
  <c r="AY671" i="1"/>
  <c r="X671" i="1"/>
  <c r="BJ671" i="1"/>
  <c r="AG671" i="1"/>
  <c r="AL671" i="1"/>
  <c r="O269" i="1"/>
  <c r="O179" i="8" s="1"/>
  <c r="O971" i="1"/>
  <c r="P971" i="1" s="1"/>
  <c r="AL668" i="1"/>
  <c r="AE668" i="1"/>
  <c r="AL655" i="1"/>
  <c r="O668" i="1"/>
  <c r="AX668" i="1"/>
  <c r="AZ668" i="1"/>
  <c r="U671" i="1"/>
  <c r="AZ671" i="1"/>
  <c r="Z668" i="1"/>
  <c r="BG671" i="1"/>
  <c r="AB671" i="1"/>
  <c r="AX666" i="1"/>
  <c r="O222" i="1"/>
  <c r="P222" i="1" s="1"/>
  <c r="BF666" i="1"/>
  <c r="BH666" i="1"/>
  <c r="AJ666" i="1"/>
  <c r="P666" i="1"/>
  <c r="AK666" i="1"/>
  <c r="BA666" i="1"/>
  <c r="W666" i="1"/>
  <c r="Y666" i="1"/>
  <c r="AL666" i="1"/>
  <c r="AQ666" i="1"/>
  <c r="BB666" i="1"/>
  <c r="AZ666" i="1"/>
  <c r="AF666" i="1"/>
  <c r="BM666" i="1"/>
  <c r="Z666" i="1"/>
  <c r="AS666" i="1"/>
  <c r="R666" i="1"/>
  <c r="AO666" i="1"/>
  <c r="AA666" i="1"/>
  <c r="AG666" i="1"/>
  <c r="BL666" i="1"/>
  <c r="T666" i="1"/>
  <c r="O666" i="1"/>
  <c r="AI666" i="1"/>
  <c r="BG666" i="1"/>
  <c r="AP666" i="1"/>
  <c r="S666" i="1"/>
  <c r="AV666" i="1"/>
  <c r="AW666" i="1"/>
  <c r="AM666" i="1"/>
  <c r="AD666" i="1"/>
  <c r="BJ666" i="1"/>
  <c r="AR666" i="1"/>
  <c r="AC666" i="1"/>
  <c r="AT666" i="1"/>
  <c r="Q666" i="1"/>
  <c r="AB666" i="1"/>
  <c r="U666" i="1"/>
  <c r="AU666" i="1"/>
  <c r="AT674" i="1"/>
  <c r="O674" i="1"/>
  <c r="BH674" i="1"/>
  <c r="AD674" i="1"/>
  <c r="AS674" i="1"/>
  <c r="AR674" i="1"/>
  <c r="BA674" i="1"/>
  <c r="BJ674" i="1"/>
  <c r="AU674" i="1"/>
  <c r="AA674" i="1"/>
  <c r="O220" i="1"/>
  <c r="Y664" i="1"/>
  <c r="AY664" i="1"/>
  <c r="W664" i="1"/>
  <c r="T664" i="1"/>
  <c r="P664" i="1"/>
  <c r="AD664" i="1"/>
  <c r="BE664" i="1"/>
  <c r="U664" i="1"/>
  <c r="AQ664" i="1"/>
  <c r="BH664" i="1"/>
  <c r="BL664" i="1"/>
  <c r="BJ664" i="1"/>
  <c r="AP664" i="1"/>
  <c r="AK664" i="1"/>
  <c r="AA664" i="1"/>
  <c r="AF664" i="1"/>
  <c r="R664" i="1"/>
  <c r="Q664" i="1"/>
  <c r="AZ664" i="1"/>
  <c r="AL664" i="1"/>
  <c r="BC664" i="1"/>
  <c r="AR664" i="1"/>
  <c r="BF664" i="1"/>
  <c r="AV664" i="1"/>
  <c r="V664" i="1"/>
  <c r="AI664" i="1"/>
  <c r="AW664" i="1"/>
  <c r="AN668" i="1"/>
  <c r="P668" i="1"/>
  <c r="AH668" i="1"/>
  <c r="S668" i="1"/>
  <c r="Y668" i="1"/>
  <c r="AK668" i="1"/>
  <c r="AV668" i="1"/>
  <c r="BG668" i="1"/>
  <c r="Q668" i="1"/>
  <c r="O224" i="1"/>
  <c r="BD668" i="1"/>
  <c r="BJ668" i="1"/>
  <c r="R668" i="1"/>
  <c r="AU668" i="1"/>
  <c r="BA668" i="1"/>
  <c r="AT668" i="1"/>
  <c r="AM668" i="1"/>
  <c r="BE668" i="1"/>
  <c r="AB668" i="1"/>
  <c r="BI668" i="1"/>
  <c r="AI668" i="1"/>
  <c r="AP668" i="1"/>
  <c r="BB668" i="1"/>
  <c r="BM668" i="1"/>
  <c r="BL668" i="1"/>
  <c r="AG668" i="1"/>
  <c r="O280" i="1"/>
  <c r="O190" i="8" s="1"/>
  <c r="AJ668" i="1"/>
  <c r="V668" i="1"/>
  <c r="AO668" i="1"/>
  <c r="BC668" i="1"/>
  <c r="X668" i="1"/>
  <c r="BC671" i="1"/>
  <c r="T671" i="1"/>
  <c r="BH668" i="1"/>
  <c r="AA668" i="1"/>
  <c r="BE671" i="1"/>
  <c r="AQ671" i="1"/>
  <c r="BM660" i="1"/>
  <c r="BE660" i="1"/>
  <c r="AK660" i="1"/>
  <c r="BK660" i="1"/>
  <c r="AQ660" i="1"/>
  <c r="W660" i="1"/>
  <c r="AN660" i="1"/>
  <c r="AZ660" i="1"/>
  <c r="BF660" i="1"/>
  <c r="AX660" i="1"/>
  <c r="AD660" i="1"/>
  <c r="BA660" i="1"/>
  <c r="AC660" i="1"/>
  <c r="BG660" i="1"/>
  <c r="AM660" i="1"/>
  <c r="O660" i="1"/>
  <c r="AF660" i="1"/>
  <c r="AR660" i="1"/>
  <c r="Z660" i="1"/>
  <c r="AH660" i="1"/>
  <c r="AS660" i="1"/>
  <c r="BC660" i="1"/>
  <c r="BL660" i="1"/>
  <c r="AB660" i="1"/>
  <c r="R660" i="1"/>
  <c r="AO660" i="1"/>
  <c r="AU660" i="1"/>
  <c r="BD660" i="1"/>
  <c r="T660" i="1"/>
  <c r="AT660" i="1"/>
  <c r="AE660" i="1"/>
  <c r="BB660" i="1"/>
  <c r="BI660" i="1"/>
  <c r="AA660" i="1"/>
  <c r="AL660" i="1"/>
  <c r="Y660" i="1"/>
  <c r="X660" i="1"/>
  <c r="U660" i="1"/>
  <c r="BH660" i="1"/>
  <c r="BC667" i="1"/>
  <c r="AE667" i="1"/>
  <c r="AS667" i="1"/>
  <c r="AT667" i="1"/>
  <c r="Z667" i="1"/>
  <c r="AF667" i="1"/>
  <c r="AU667" i="1"/>
  <c r="BI667" i="1"/>
  <c r="AL667" i="1"/>
  <c r="AZ667" i="1"/>
  <c r="AP667" i="1"/>
  <c r="AM667" i="1"/>
  <c r="AK667" i="1"/>
  <c r="AX667" i="1"/>
  <c r="BL667" i="1"/>
  <c r="O667" i="1"/>
  <c r="AC667" i="1"/>
  <c r="BD667" i="1"/>
  <c r="BG667" i="1"/>
  <c r="AN667" i="1"/>
  <c r="BM667" i="1"/>
  <c r="AB667" i="1"/>
  <c r="Q667" i="1"/>
  <c r="AL665" i="1"/>
  <c r="BB665" i="1"/>
  <c r="R665" i="1"/>
  <c r="AN665" i="1"/>
  <c r="BM665" i="1"/>
  <c r="BI665" i="1"/>
  <c r="U665" i="1"/>
  <c r="AA665" i="1"/>
  <c r="W665" i="1"/>
  <c r="AX665" i="1"/>
  <c r="BH665" i="1"/>
  <c r="AJ665" i="1"/>
  <c r="AW665" i="1"/>
  <c r="BA665" i="1"/>
  <c r="BG665" i="1"/>
  <c r="AM665" i="1"/>
  <c r="AU665" i="1"/>
  <c r="BD665" i="1"/>
  <c r="AG665" i="1"/>
  <c r="AQ665" i="1"/>
  <c r="O665" i="1"/>
  <c r="BF665" i="1"/>
  <c r="AR665" i="1"/>
  <c r="Y665" i="1"/>
  <c r="AI665" i="1"/>
  <c r="AH665" i="1"/>
  <c r="X665" i="1"/>
  <c r="AS665" i="1"/>
  <c r="BK665" i="1"/>
  <c r="AE665" i="1"/>
  <c r="Z665" i="1"/>
  <c r="AC665" i="1"/>
  <c r="T665" i="1"/>
  <c r="R61" i="1"/>
  <c r="R84" i="1" s="1"/>
  <c r="U33" i="5"/>
  <c r="P84" i="1"/>
  <c r="D122" i="8"/>
  <c r="D17" i="8"/>
  <c r="D208" i="8"/>
  <c r="D269" i="8"/>
  <c r="D119" i="8"/>
  <c r="P761" i="1"/>
  <c r="P848" i="1"/>
  <c r="L63" i="1"/>
  <c r="D148" i="8"/>
  <c r="D14" i="8"/>
  <c r="D90" i="8"/>
  <c r="D237" i="8"/>
  <c r="L669" i="1"/>
  <c r="U655" i="1"/>
  <c r="W655" i="1"/>
  <c r="BB655" i="1"/>
  <c r="AS655" i="1"/>
  <c r="AE655" i="1"/>
  <c r="P655" i="1"/>
  <c r="T655" i="1"/>
  <c r="BK655" i="1"/>
  <c r="AX655" i="1"/>
  <c r="AZ655" i="1"/>
  <c r="O121" i="1"/>
  <c r="D266" i="8"/>
  <c r="W84" i="1"/>
  <c r="P225" i="1"/>
  <c r="Q847" i="1" s="1"/>
  <c r="R653" i="1"/>
  <c r="X653" i="1"/>
  <c r="AI653" i="1"/>
  <c r="F170" i="8"/>
  <c r="F199" i="8"/>
  <c r="F288" i="8"/>
  <c r="F230" i="8"/>
  <c r="F36" i="8"/>
  <c r="F112" i="8"/>
  <c r="F141" i="8"/>
  <c r="F259" i="8"/>
  <c r="O1095" i="1"/>
  <c r="O83" i="8"/>
  <c r="O171" i="1"/>
  <c r="O68" i="8"/>
  <c r="O156" i="1"/>
  <c r="O1102" i="1"/>
  <c r="Q231" i="1"/>
  <c r="R231" i="1" s="1"/>
  <c r="S231" i="1" s="1"/>
  <c r="P75" i="8"/>
  <c r="O72" i="8"/>
  <c r="O160" i="1"/>
  <c r="P62" i="8"/>
  <c r="O154" i="1"/>
  <c r="O213" i="8" s="1"/>
  <c r="O66" i="8"/>
  <c r="O951" i="1"/>
  <c r="O960" i="1" s="1"/>
  <c r="O958" i="1"/>
  <c r="AS84" i="1"/>
  <c r="O122" i="1"/>
  <c r="L64" i="1"/>
  <c r="AI84" i="1"/>
  <c r="J415" i="1"/>
  <c r="AC84" i="1"/>
  <c r="AM84" i="1"/>
  <c r="BM84" i="1"/>
  <c r="BK84" i="1"/>
  <c r="AQ84" i="1"/>
  <c r="O211" i="1"/>
  <c r="F247" i="8"/>
  <c r="F187" i="8"/>
  <c r="F158" i="8"/>
  <c r="F276" i="8"/>
  <c r="F218" i="8"/>
  <c r="F129" i="8"/>
  <c r="F24" i="8"/>
  <c r="F100" i="8"/>
  <c r="F104" i="8"/>
  <c r="F133" i="8"/>
  <c r="F251" i="8"/>
  <c r="F28" i="8"/>
  <c r="F222" i="8"/>
  <c r="F191" i="8"/>
  <c r="F162" i="8"/>
  <c r="F280" i="8"/>
  <c r="F127" i="8"/>
  <c r="F185" i="8"/>
  <c r="F156" i="8"/>
  <c r="F274" i="8"/>
  <c r="F98" i="8"/>
  <c r="F245" i="8"/>
  <c r="F216" i="8"/>
  <c r="F22" i="8"/>
  <c r="F165" i="8"/>
  <c r="F194" i="8"/>
  <c r="F225" i="8"/>
  <c r="F107" i="8"/>
  <c r="F31" i="8"/>
  <c r="F254" i="8"/>
  <c r="F283" i="8"/>
  <c r="F136" i="8"/>
  <c r="L675" i="1"/>
  <c r="L83" i="1"/>
  <c r="O113" i="1"/>
  <c r="O137" i="1"/>
  <c r="L79" i="1"/>
  <c r="O76" i="8"/>
  <c r="O164" i="1"/>
  <c r="BD654" i="1"/>
  <c r="AN654" i="1"/>
  <c r="X654" i="1"/>
  <c r="BF654" i="1"/>
  <c r="AP654" i="1"/>
  <c r="Z654" i="1"/>
  <c r="AZ654" i="1"/>
  <c r="AF654" i="1"/>
  <c r="BJ654" i="1"/>
  <c r="AL654" i="1"/>
  <c r="R654" i="1"/>
  <c r="AK654" i="1"/>
  <c r="AI654" i="1"/>
  <c r="AW654" i="1"/>
  <c r="Q654" i="1"/>
  <c r="AM654" i="1"/>
  <c r="BG654" i="1"/>
  <c r="BL654" i="1"/>
  <c r="AR654" i="1"/>
  <c r="T654" i="1"/>
  <c r="AX654" i="1"/>
  <c r="AD654" i="1"/>
  <c r="BA654" i="1"/>
  <c r="U654" i="1"/>
  <c r="BM654" i="1"/>
  <c r="AG654" i="1"/>
  <c r="BC654" i="1"/>
  <c r="W654" i="1"/>
  <c r="AA654" i="1"/>
  <c r="BH654" i="1"/>
  <c r="P654" i="1"/>
  <c r="V654" i="1"/>
  <c r="AY654" i="1"/>
  <c r="Y654" i="1"/>
  <c r="O654" i="1"/>
  <c r="AV654" i="1"/>
  <c r="BB654" i="1"/>
  <c r="BI654" i="1"/>
  <c r="S654" i="1"/>
  <c r="BK654" i="1"/>
  <c r="AQ654" i="1"/>
  <c r="AB654" i="1"/>
  <c r="AH654" i="1"/>
  <c r="AC654" i="1"/>
  <c r="AO654" i="1"/>
  <c r="AE654" i="1"/>
  <c r="AT654" i="1"/>
  <c r="AS654" i="1"/>
  <c r="BE654" i="1"/>
  <c r="AJ654" i="1"/>
  <c r="AU654" i="1"/>
  <c r="L62" i="1"/>
  <c r="O120" i="1"/>
  <c r="AU84" i="1"/>
  <c r="AN84" i="1"/>
  <c r="AE84" i="1"/>
  <c r="AX84" i="1"/>
  <c r="AT84" i="1"/>
  <c r="AK84" i="1"/>
  <c r="Z84" i="1"/>
  <c r="BG84" i="1"/>
  <c r="O216" i="1"/>
  <c r="F238" i="8"/>
  <c r="F267" i="8"/>
  <c r="F209" i="8"/>
  <c r="F15" i="8"/>
  <c r="F91" i="8"/>
  <c r="F149" i="8"/>
  <c r="F178" i="8"/>
  <c r="F120" i="8"/>
  <c r="F220" i="8"/>
  <c r="F278" i="8"/>
  <c r="F160" i="8"/>
  <c r="F26" i="8"/>
  <c r="F102" i="8"/>
  <c r="F249" i="8"/>
  <c r="F131" i="8"/>
  <c r="F189" i="8"/>
  <c r="Q226" i="1"/>
  <c r="R226" i="1" s="1"/>
  <c r="F108" i="8"/>
  <c r="F226" i="8"/>
  <c r="F284" i="8"/>
  <c r="F166" i="8"/>
  <c r="F32" i="8"/>
  <c r="F255" i="8"/>
  <c r="F195" i="8"/>
  <c r="F137" i="8"/>
  <c r="F223" i="8"/>
  <c r="F192" i="8"/>
  <c r="F163" i="8"/>
  <c r="F29" i="8"/>
  <c r="F105" i="8"/>
  <c r="F134" i="8"/>
  <c r="F281" i="8"/>
  <c r="F252" i="8"/>
  <c r="F111" i="8"/>
  <c r="F140" i="8"/>
  <c r="F258" i="8"/>
  <c r="F35" i="8"/>
  <c r="F229" i="8"/>
  <c r="F287" i="8"/>
  <c r="F169" i="8"/>
  <c r="F198" i="8"/>
  <c r="F155" i="8"/>
  <c r="O230" i="1"/>
  <c r="O74" i="8"/>
  <c r="O162" i="1"/>
  <c r="O125" i="1"/>
  <c r="O1091" i="1" s="1"/>
  <c r="L67" i="1"/>
  <c r="BI84" i="1"/>
  <c r="AZ84" i="1"/>
  <c r="L69" i="1"/>
  <c r="O140" i="1"/>
  <c r="L82" i="1"/>
  <c r="O77" i="8"/>
  <c r="O165" i="1"/>
  <c r="O78" i="8"/>
  <c r="O166" i="1"/>
  <c r="O131" i="1"/>
  <c r="O1097" i="1" s="1"/>
  <c r="L73" i="1"/>
  <c r="O138" i="1"/>
  <c r="O1104" i="1" s="1"/>
  <c r="L80" i="1"/>
  <c r="O1107" i="1"/>
  <c r="O196" i="8"/>
  <c r="AB84" i="1"/>
  <c r="BC84" i="1"/>
  <c r="Y84" i="1"/>
  <c r="BH84" i="1"/>
  <c r="BB84" i="1"/>
  <c r="AG84" i="1"/>
  <c r="AJ84" i="1"/>
  <c r="X84" i="1"/>
  <c r="BA84" i="1"/>
  <c r="AL84" i="1"/>
  <c r="O210" i="1"/>
  <c r="F95" i="8"/>
  <c r="F242" i="8"/>
  <c r="F124" i="8"/>
  <c r="F271" i="8"/>
  <c r="F153" i="8"/>
  <c r="F213" i="8"/>
  <c r="F182" i="8"/>
  <c r="F19" i="8"/>
  <c r="P753" i="1"/>
  <c r="R218" i="1"/>
  <c r="Q753" i="1"/>
  <c r="R840" i="1"/>
  <c r="P840" i="1"/>
  <c r="R753" i="1"/>
  <c r="Q840" i="1"/>
  <c r="L662" i="1"/>
  <c r="L670" i="1"/>
  <c r="F110" i="8"/>
  <c r="F257" i="8"/>
  <c r="F228" i="8"/>
  <c r="F34" i="8"/>
  <c r="F168" i="8"/>
  <c r="F197" i="8"/>
  <c r="F286" i="8"/>
  <c r="F139" i="8"/>
  <c r="O70" i="8"/>
  <c r="O158" i="1"/>
  <c r="O71" i="8"/>
  <c r="O159" i="1"/>
  <c r="AA84" i="1"/>
  <c r="AH84" i="1"/>
  <c r="AR84" i="1"/>
  <c r="BF84" i="1"/>
  <c r="L65" i="1"/>
  <c r="O69" i="8"/>
  <c r="P69" i="8"/>
  <c r="L76" i="1"/>
  <c r="O75" i="8"/>
  <c r="O163" i="1"/>
  <c r="O1098" i="1"/>
  <c r="P96" i="1"/>
  <c r="P125" i="1" s="1"/>
  <c r="P950" i="1"/>
  <c r="P959" i="1" s="1"/>
  <c r="Q5" i="1"/>
  <c r="Q272" i="1" s="1"/>
  <c r="Q182" i="8" s="1"/>
  <c r="P975" i="1"/>
  <c r="P991" i="1"/>
  <c r="P949" i="1"/>
  <c r="P976" i="1"/>
  <c r="P988" i="1"/>
  <c r="P981" i="1"/>
  <c r="P990" i="1"/>
  <c r="P110" i="1"/>
  <c r="P139" i="1" s="1"/>
  <c r="P97" i="1"/>
  <c r="P126" i="1" s="1"/>
  <c r="P108" i="1"/>
  <c r="P137" i="1" s="1"/>
  <c r="P109" i="1"/>
  <c r="P138" i="1" s="1"/>
  <c r="P111" i="1"/>
  <c r="P140" i="1" s="1"/>
  <c r="P102" i="1"/>
  <c r="P131" i="1" s="1"/>
  <c r="P107" i="1"/>
  <c r="P136" i="1" s="1"/>
  <c r="P105" i="1"/>
  <c r="P134" i="1" s="1"/>
  <c r="P88" i="1"/>
  <c r="P986" i="1"/>
  <c r="P106" i="1"/>
  <c r="P135" i="1" s="1"/>
  <c r="P103" i="1"/>
  <c r="P132" i="1" s="1"/>
  <c r="P979" i="1"/>
  <c r="P982" i="1"/>
  <c r="P101" i="1"/>
  <c r="P130" i="1" s="1"/>
  <c r="P1134" i="1"/>
  <c r="P1135" i="1"/>
  <c r="P1126" i="1"/>
  <c r="P1123" i="1"/>
  <c r="P1127" i="1"/>
  <c r="P90" i="1"/>
  <c r="P119" i="1" s="1"/>
  <c r="P1132" i="1"/>
  <c r="P1131" i="1"/>
  <c r="P1121" i="1"/>
  <c r="P1122" i="1"/>
  <c r="P1125" i="1"/>
  <c r="P6" i="1"/>
  <c r="P94" i="1"/>
  <c r="P123" i="1" s="1"/>
  <c r="P1133" i="1"/>
  <c r="P1118" i="1"/>
  <c r="P1116" i="1"/>
  <c r="P622" i="1"/>
  <c r="P1230" i="1"/>
  <c r="P265" i="1"/>
  <c r="P1136" i="1"/>
  <c r="P1129" i="1"/>
  <c r="P1117" i="1"/>
  <c r="P1120" i="1"/>
  <c r="P5" i="8"/>
  <c r="P627" i="1"/>
  <c r="P1130" i="1"/>
  <c r="P1124" i="1"/>
  <c r="P100" i="1"/>
  <c r="P129" i="1" s="1"/>
  <c r="P1128" i="1"/>
  <c r="P89" i="1"/>
  <c r="P118" i="1" s="1"/>
  <c r="P1119" i="1"/>
  <c r="P269" i="1"/>
  <c r="P626" i="1"/>
  <c r="P93" i="1"/>
  <c r="P122" i="1" s="1"/>
  <c r="P629" i="1"/>
  <c r="P633" i="1"/>
  <c r="P634" i="1"/>
  <c r="P635" i="1"/>
  <c r="P638" i="1"/>
  <c r="P284" i="1"/>
  <c r="P278" i="1"/>
  <c r="P641" i="1"/>
  <c r="P276" i="1"/>
  <c r="P636" i="1"/>
  <c r="P282" i="1"/>
  <c r="P192" i="8" s="1"/>
  <c r="P639" i="1"/>
  <c r="P283" i="1"/>
  <c r="P642" i="1"/>
  <c r="P285" i="1"/>
  <c r="P643" i="1"/>
  <c r="P279" i="1"/>
  <c r="P637" i="1"/>
  <c r="P640" i="1"/>
  <c r="P286" i="1"/>
  <c r="P196" i="8" s="1"/>
  <c r="P644" i="1"/>
  <c r="P289" i="1"/>
  <c r="P646" i="1"/>
  <c r="P645" i="1"/>
  <c r="Q84" i="1"/>
  <c r="D147" i="8"/>
  <c r="D89" i="8"/>
  <c r="D118" i="8"/>
  <c r="D13" i="8"/>
  <c r="D265" i="8"/>
  <c r="C15" i="1"/>
  <c r="E14" i="1"/>
  <c r="F14" i="1" s="1"/>
  <c r="D14" i="1"/>
  <c r="P92" i="1"/>
  <c r="P121" i="1" s="1"/>
  <c r="F210" i="8"/>
  <c r="F268" i="8"/>
  <c r="F121" i="8"/>
  <c r="F179" i="8"/>
  <c r="F239" i="8"/>
  <c r="F16" i="8"/>
  <c r="F150" i="8"/>
  <c r="F92" i="8"/>
  <c r="BL84" i="1"/>
  <c r="BJ84" i="1"/>
  <c r="AV84" i="1"/>
  <c r="BE84" i="1"/>
  <c r="AO84" i="1"/>
  <c r="AD84" i="1"/>
  <c r="AW84" i="1"/>
  <c r="AF84" i="1"/>
  <c r="AY84" i="1"/>
  <c r="BD84" i="1"/>
  <c r="AP84" i="1"/>
  <c r="V84" i="1"/>
  <c r="F243" i="8"/>
  <c r="Q761" i="1"/>
  <c r="BC658" i="1"/>
  <c r="AM658" i="1"/>
  <c r="W658" i="1"/>
  <c r="BA658" i="1"/>
  <c r="AK658" i="1"/>
  <c r="U658" i="1"/>
  <c r="AT658" i="1"/>
  <c r="P658" i="1"/>
  <c r="AH658" i="1"/>
  <c r="AV658" i="1"/>
  <c r="AR658" i="1"/>
  <c r="AN658" i="1"/>
  <c r="T658" i="1"/>
  <c r="BK658" i="1"/>
  <c r="AU658" i="1"/>
  <c r="AE658" i="1"/>
  <c r="BI658" i="1"/>
  <c r="AS658" i="1"/>
  <c r="AC658" i="1"/>
  <c r="BJ658" i="1"/>
  <c r="AD658" i="1"/>
  <c r="AX658" i="1"/>
  <c r="S658" i="1"/>
  <c r="R658" i="1"/>
  <c r="O658" i="1"/>
  <c r="AZ658" i="1"/>
  <c r="AQ658" i="1"/>
  <c r="BE658" i="1"/>
  <c r="Y658" i="1"/>
  <c r="V658" i="1"/>
  <c r="BL658" i="1"/>
  <c r="BD658" i="1"/>
  <c r="AI658" i="1"/>
  <c r="AW658" i="1"/>
  <c r="Q658" i="1"/>
  <c r="BF658" i="1"/>
  <c r="AF658" i="1"/>
  <c r="X658" i="1"/>
  <c r="O214" i="1"/>
  <c r="AY658" i="1"/>
  <c r="BM658" i="1"/>
  <c r="AG658" i="1"/>
  <c r="AL658" i="1"/>
  <c r="Z658" i="1"/>
  <c r="AB658" i="1"/>
  <c r="BG658" i="1"/>
  <c r="AP658" i="1"/>
  <c r="AA658" i="1"/>
  <c r="BH658" i="1"/>
  <c r="AO658" i="1"/>
  <c r="AJ658" i="1"/>
  <c r="BB658" i="1"/>
  <c r="P272" i="1"/>
  <c r="P182" i="8" s="1"/>
  <c r="O272" i="1"/>
  <c r="F224" i="8"/>
  <c r="F282" i="8"/>
  <c r="F106" i="8"/>
  <c r="F164" i="8"/>
  <c r="F253" i="8"/>
  <c r="F193" i="8"/>
  <c r="F135" i="8"/>
  <c r="F30" i="8"/>
  <c r="F256" i="8"/>
  <c r="F196" i="8"/>
  <c r="F109" i="8"/>
  <c r="F227" i="8"/>
  <c r="F167" i="8"/>
  <c r="F285" i="8"/>
  <c r="F138" i="8"/>
  <c r="F33" i="8"/>
  <c r="Q766" i="1"/>
  <c r="Q853" i="1"/>
  <c r="P853" i="1"/>
  <c r="P766" i="1"/>
  <c r="P281" i="1"/>
  <c r="P191" i="8" s="1"/>
  <c r="P288" i="1"/>
  <c r="P198" i="8" s="1"/>
  <c r="D154" i="8"/>
  <c r="D272" i="8"/>
  <c r="D96" i="8"/>
  <c r="D125" i="8"/>
  <c r="D214" i="8"/>
  <c r="D183" i="8"/>
  <c r="D20" i="8"/>
  <c r="D243" i="8"/>
  <c r="L60" i="1"/>
  <c r="O118" i="1"/>
  <c r="O84" i="1"/>
  <c r="O61" i="8"/>
  <c r="O65" i="8"/>
  <c r="U59" i="1"/>
  <c r="AR663" i="1" l="1"/>
  <c r="AW663" i="1"/>
  <c r="BC663" i="1"/>
  <c r="BM663" i="1"/>
  <c r="S663" i="1"/>
  <c r="BJ663" i="1"/>
  <c r="AP663" i="1"/>
  <c r="BB663" i="1"/>
  <c r="X663" i="1"/>
  <c r="AO663" i="1"/>
  <c r="BK663" i="1"/>
  <c r="AZ663" i="1"/>
  <c r="AA663" i="1"/>
  <c r="AH663" i="1"/>
  <c r="AV663" i="1"/>
  <c r="BE663" i="1"/>
  <c r="T663" i="1"/>
  <c r="AD663" i="1"/>
  <c r="AK663" i="1"/>
  <c r="BL663" i="1"/>
  <c r="Z663" i="1"/>
  <c r="AT663" i="1"/>
  <c r="Q663" i="1"/>
  <c r="AL663" i="1"/>
  <c r="BA663" i="1"/>
  <c r="BG663" i="1"/>
  <c r="AX663" i="1"/>
  <c r="Y663" i="1"/>
  <c r="U663" i="1"/>
  <c r="BI663" i="1"/>
  <c r="BH663" i="1"/>
  <c r="AE663" i="1"/>
  <c r="V663" i="1"/>
  <c r="AI663" i="1"/>
  <c r="BF663" i="1"/>
  <c r="AC663" i="1"/>
  <c r="AM663" i="1"/>
  <c r="P663" i="1"/>
  <c r="AN663" i="1"/>
  <c r="AU663" i="1"/>
  <c r="AS663" i="1"/>
  <c r="AQ663" i="1"/>
  <c r="AY663" i="1"/>
  <c r="AJ663" i="1"/>
  <c r="BD663" i="1"/>
  <c r="O663" i="1"/>
  <c r="W663" i="1"/>
  <c r="AB663" i="1"/>
  <c r="AG663" i="1"/>
  <c r="R663" i="1"/>
  <c r="AF663" i="1"/>
  <c r="V661" i="1"/>
  <c r="F184" i="8"/>
  <c r="P764" i="1"/>
  <c r="Q851" i="1"/>
  <c r="AJ656" i="1"/>
  <c r="P985" i="1"/>
  <c r="Q985" i="1" s="1"/>
  <c r="F20" i="8"/>
  <c r="F125" i="8"/>
  <c r="F96" i="8"/>
  <c r="O268" i="1"/>
  <c r="O178" i="8" s="1"/>
  <c r="Q268" i="1"/>
  <c r="Q178" i="8" s="1"/>
  <c r="P273" i="1"/>
  <c r="P183" i="8" s="1"/>
  <c r="L673" i="1"/>
  <c r="F244" i="8"/>
  <c r="F183" i="8"/>
  <c r="F272" i="8"/>
  <c r="F273" i="8"/>
  <c r="F21" i="8"/>
  <c r="Q229" i="1"/>
  <c r="R851" i="1" s="1"/>
  <c r="F214" i="8"/>
  <c r="P631" i="1"/>
  <c r="F126" i="8"/>
  <c r="F215" i="8"/>
  <c r="Q764" i="1"/>
  <c r="P851" i="1"/>
  <c r="U656" i="1"/>
  <c r="P977" i="1"/>
  <c r="P1093" i="1" s="1"/>
  <c r="P274" i="1"/>
  <c r="P184" i="8" s="1"/>
  <c r="X661" i="1"/>
  <c r="O270" i="1"/>
  <c r="O180" i="8" s="1"/>
  <c r="P70" i="8"/>
  <c r="P83" i="8"/>
  <c r="O169" i="1"/>
  <c r="O228" i="8" s="1"/>
  <c r="P154" i="1"/>
  <c r="P213" i="8" s="1"/>
  <c r="O1105" i="1"/>
  <c r="P1105" i="1" s="1"/>
  <c r="P157" i="1"/>
  <c r="P216" i="8" s="1"/>
  <c r="AG656" i="1"/>
  <c r="AS656" i="1"/>
  <c r="P656" i="1"/>
  <c r="AR656" i="1"/>
  <c r="AF656" i="1"/>
  <c r="BI656" i="1"/>
  <c r="AO659" i="1"/>
  <c r="F240" i="8"/>
  <c r="F122" i="8"/>
  <c r="F17" i="8"/>
  <c r="F151" i="8"/>
  <c r="AI656" i="1"/>
  <c r="BM656" i="1"/>
  <c r="R656" i="1"/>
  <c r="T656" i="1"/>
  <c r="O212" i="1"/>
  <c r="P834" i="1" s="1"/>
  <c r="Z656" i="1"/>
  <c r="BA656" i="1"/>
  <c r="BF656" i="1"/>
  <c r="BK656" i="1"/>
  <c r="AY656" i="1"/>
  <c r="BC656" i="1"/>
  <c r="AW656" i="1"/>
  <c r="AE656" i="1"/>
  <c r="BB656" i="1"/>
  <c r="P970" i="1"/>
  <c r="Q970" i="1" s="1"/>
  <c r="BG656" i="1"/>
  <c r="BE656" i="1"/>
  <c r="AM656" i="1"/>
  <c r="AP656" i="1"/>
  <c r="BL656" i="1"/>
  <c r="F269" i="8"/>
  <c r="F211" i="8"/>
  <c r="F180" i="8"/>
  <c r="W656" i="1"/>
  <c r="AV656" i="1"/>
  <c r="X656" i="1"/>
  <c r="V656" i="1"/>
  <c r="Y656" i="1"/>
  <c r="AC656" i="1"/>
  <c r="AB656" i="1"/>
  <c r="AN656" i="1"/>
  <c r="AL656" i="1"/>
  <c r="BF661" i="1"/>
  <c r="BJ656" i="1"/>
  <c r="AO656" i="1"/>
  <c r="P625" i="1"/>
  <c r="AS661" i="1"/>
  <c r="BD656" i="1"/>
  <c r="AA661" i="1"/>
  <c r="AD656" i="1"/>
  <c r="BH656" i="1"/>
  <c r="AH656" i="1"/>
  <c r="AX656" i="1"/>
  <c r="Q656" i="1"/>
  <c r="AT656" i="1"/>
  <c r="AK656" i="1"/>
  <c r="AZ656" i="1"/>
  <c r="AU656" i="1"/>
  <c r="AQ656" i="1"/>
  <c r="BH661" i="1"/>
  <c r="AA656" i="1"/>
  <c r="AX661" i="1"/>
  <c r="O656" i="1"/>
  <c r="BD661" i="1"/>
  <c r="W659" i="1"/>
  <c r="AS659" i="1"/>
  <c r="BH659" i="1"/>
  <c r="BL661" i="1"/>
  <c r="BG661" i="1"/>
  <c r="BM659" i="1"/>
  <c r="T661" i="1"/>
  <c r="O266" i="1"/>
  <c r="O176" i="8" s="1"/>
  <c r="W661" i="1"/>
  <c r="AQ661" i="1"/>
  <c r="O659" i="1"/>
  <c r="AB659" i="1"/>
  <c r="P983" i="1"/>
  <c r="Q983" i="1" s="1"/>
  <c r="P632" i="1"/>
  <c r="AE659" i="1"/>
  <c r="AL659" i="1"/>
  <c r="O215" i="1"/>
  <c r="P215" i="1" s="1"/>
  <c r="F90" i="8"/>
  <c r="Q266" i="1"/>
  <c r="Q176" i="8" s="1"/>
  <c r="O157" i="1"/>
  <c r="O216" i="8" s="1"/>
  <c r="AZ659" i="1"/>
  <c r="AN659" i="1"/>
  <c r="AR659" i="1"/>
  <c r="BF659" i="1"/>
  <c r="AM659" i="1"/>
  <c r="BE659" i="1"/>
  <c r="BI659" i="1"/>
  <c r="BJ659" i="1"/>
  <c r="AW659" i="1"/>
  <c r="R659" i="1"/>
  <c r="AY659" i="1"/>
  <c r="AG659" i="1"/>
  <c r="BC659" i="1"/>
  <c r="BK659" i="1"/>
  <c r="P659" i="1"/>
  <c r="AP659" i="1"/>
  <c r="Y659" i="1"/>
  <c r="BL659" i="1"/>
  <c r="Q659" i="1"/>
  <c r="V659" i="1"/>
  <c r="S659" i="1"/>
  <c r="AJ659" i="1"/>
  <c r="AC659" i="1"/>
  <c r="AK659" i="1"/>
  <c r="AD659" i="1"/>
  <c r="AH659" i="1"/>
  <c r="AA659" i="1"/>
  <c r="AT659" i="1"/>
  <c r="P275" i="1"/>
  <c r="P185" i="8" s="1"/>
  <c r="Z659" i="1"/>
  <c r="BA659" i="1"/>
  <c r="AQ659" i="1"/>
  <c r="AU659" i="1"/>
  <c r="AV659" i="1"/>
  <c r="X659" i="1"/>
  <c r="AI659" i="1"/>
  <c r="T659" i="1"/>
  <c r="U659" i="1"/>
  <c r="AX659" i="1"/>
  <c r="AF659" i="1"/>
  <c r="BD659" i="1"/>
  <c r="BB659" i="1"/>
  <c r="O271" i="1"/>
  <c r="O181" i="8" s="1"/>
  <c r="S661" i="1"/>
  <c r="BB661" i="1"/>
  <c r="AR661" i="1"/>
  <c r="BI661" i="1"/>
  <c r="AK661" i="1"/>
  <c r="BC661" i="1"/>
  <c r="AJ661" i="1"/>
  <c r="AM661" i="1"/>
  <c r="AF661" i="1"/>
  <c r="AH661" i="1"/>
  <c r="P630" i="1"/>
  <c r="AP661" i="1"/>
  <c r="AD661" i="1"/>
  <c r="AN661" i="1"/>
  <c r="BJ661" i="1"/>
  <c r="AC661" i="1"/>
  <c r="BM661" i="1"/>
  <c r="BK661" i="1"/>
  <c r="AG661" i="1"/>
  <c r="AI661" i="1"/>
  <c r="AE661" i="1"/>
  <c r="Z661" i="1"/>
  <c r="O217" i="1"/>
  <c r="P217" i="1" s="1"/>
  <c r="U661" i="1"/>
  <c r="AW661" i="1"/>
  <c r="AZ661" i="1"/>
  <c r="AB661" i="1"/>
  <c r="BA661" i="1"/>
  <c r="Y661" i="1"/>
  <c r="P628" i="1"/>
  <c r="AU661" i="1"/>
  <c r="R661" i="1"/>
  <c r="P661" i="1"/>
  <c r="AO661" i="1"/>
  <c r="BE661" i="1"/>
  <c r="O661" i="1"/>
  <c r="AL661" i="1"/>
  <c r="AV661" i="1"/>
  <c r="AY661" i="1"/>
  <c r="AT661" i="1"/>
  <c r="AP657" i="1"/>
  <c r="BM657" i="1"/>
  <c r="BD657" i="1"/>
  <c r="AK657" i="1"/>
  <c r="T657" i="1"/>
  <c r="AS657" i="1"/>
  <c r="AA657" i="1"/>
  <c r="BA657" i="1"/>
  <c r="S657" i="1"/>
  <c r="V657" i="1"/>
  <c r="AB657" i="1"/>
  <c r="O657" i="1"/>
  <c r="Y657" i="1"/>
  <c r="AV657" i="1"/>
  <c r="Q657" i="1"/>
  <c r="X657" i="1"/>
  <c r="AD657" i="1"/>
  <c r="AG657" i="1"/>
  <c r="AN657" i="1"/>
  <c r="AX657" i="1"/>
  <c r="AR657" i="1"/>
  <c r="Z657" i="1"/>
  <c r="BB657" i="1"/>
  <c r="AZ657" i="1"/>
  <c r="BJ657" i="1"/>
  <c r="U657" i="1"/>
  <c r="AL657" i="1"/>
  <c r="AI657" i="1"/>
  <c r="BC657" i="1"/>
  <c r="AY657" i="1"/>
  <c r="BI657" i="1"/>
  <c r="AW657" i="1"/>
  <c r="O213" i="1"/>
  <c r="AM657" i="1"/>
  <c r="BF657" i="1"/>
  <c r="AT657" i="1"/>
  <c r="BH657" i="1"/>
  <c r="BG657" i="1"/>
  <c r="AO657" i="1"/>
  <c r="R657" i="1"/>
  <c r="AJ657" i="1"/>
  <c r="BK657" i="1"/>
  <c r="AE657" i="1"/>
  <c r="P657" i="1"/>
  <c r="AU657" i="1"/>
  <c r="AC657" i="1"/>
  <c r="AH657" i="1"/>
  <c r="AQ657" i="1"/>
  <c r="BE657" i="1"/>
  <c r="BL657" i="1"/>
  <c r="W657" i="1"/>
  <c r="AF657" i="1"/>
  <c r="F208" i="8"/>
  <c r="F237" i="8"/>
  <c r="F177" i="8"/>
  <c r="F119" i="8"/>
  <c r="F14" i="8"/>
  <c r="F266" i="8"/>
  <c r="R853" i="1"/>
  <c r="F236" i="8"/>
  <c r="F147" i="8"/>
  <c r="O1085" i="1"/>
  <c r="F89" i="8"/>
  <c r="P623" i="1"/>
  <c r="F13" i="8"/>
  <c r="O1088" i="1"/>
  <c r="P1088" i="1" s="1"/>
  <c r="F176" i="8"/>
  <c r="F175" i="8"/>
  <c r="Q850" i="1"/>
  <c r="O1090" i="1"/>
  <c r="P1090" i="1" s="1"/>
  <c r="O147" i="1"/>
  <c r="O206" i="8" s="1"/>
  <c r="O1002" i="1"/>
  <c r="O1031" i="1"/>
  <c r="Q763" i="1"/>
  <c r="F264" i="8"/>
  <c r="F235" i="8"/>
  <c r="F117" i="8"/>
  <c r="O1089" i="1"/>
  <c r="P1089" i="1" s="1"/>
  <c r="F206" i="8"/>
  <c r="F146" i="8"/>
  <c r="F88" i="8"/>
  <c r="P742" i="1"/>
  <c r="P829" i="1"/>
  <c r="F265" i="8"/>
  <c r="F118" i="8"/>
  <c r="O1083" i="1"/>
  <c r="L651" i="1"/>
  <c r="P837" i="1"/>
  <c r="AM652" i="1"/>
  <c r="P984" i="1"/>
  <c r="P1100" i="1" s="1"/>
  <c r="O1096" i="1"/>
  <c r="P1096" i="1" s="1"/>
  <c r="O59" i="8"/>
  <c r="P624" i="1"/>
  <c r="O1027" i="1"/>
  <c r="AW652" i="1"/>
  <c r="BL652" i="1"/>
  <c r="AR652" i="1"/>
  <c r="AY652" i="1"/>
  <c r="X652" i="1"/>
  <c r="P223" i="1"/>
  <c r="Q223" i="1" s="1"/>
  <c r="R845" i="1" s="1"/>
  <c r="W652" i="1"/>
  <c r="BC652" i="1"/>
  <c r="BK652" i="1"/>
  <c r="Q750" i="1"/>
  <c r="O267" i="1"/>
  <c r="P209" i="1"/>
  <c r="Q209" i="1" s="1"/>
  <c r="O1103" i="1"/>
  <c r="P845" i="1"/>
  <c r="Q760" i="1"/>
  <c r="P978" i="1"/>
  <c r="Q978" i="1" s="1"/>
  <c r="P969" i="1"/>
  <c r="P849" i="1"/>
  <c r="P762" i="1"/>
  <c r="L674" i="1"/>
  <c r="O998" i="1"/>
  <c r="P1107" i="1"/>
  <c r="P208" i="1"/>
  <c r="Q830" i="1" s="1"/>
  <c r="P830" i="1"/>
  <c r="AE652" i="1"/>
  <c r="AT652" i="1"/>
  <c r="BH652" i="1"/>
  <c r="AB652" i="1"/>
  <c r="L655" i="1"/>
  <c r="BA652" i="1"/>
  <c r="BJ652" i="1"/>
  <c r="BB652" i="1"/>
  <c r="AI652" i="1"/>
  <c r="AZ652" i="1"/>
  <c r="BI652" i="1"/>
  <c r="BD652" i="1"/>
  <c r="AQ652" i="1"/>
  <c r="P1098" i="1"/>
  <c r="AX652" i="1"/>
  <c r="AU652" i="1"/>
  <c r="AC652" i="1"/>
  <c r="AP652" i="1"/>
  <c r="R652" i="1"/>
  <c r="O652" i="1"/>
  <c r="S652" i="1"/>
  <c r="AO652" i="1"/>
  <c r="AS652" i="1"/>
  <c r="T652" i="1"/>
  <c r="P652" i="1"/>
  <c r="O149" i="1"/>
  <c r="O208" i="8" s="1"/>
  <c r="R848" i="1"/>
  <c r="AL652" i="1"/>
  <c r="AJ652" i="1"/>
  <c r="AV652" i="1"/>
  <c r="AA652" i="1"/>
  <c r="BE652" i="1"/>
  <c r="AH652" i="1"/>
  <c r="V652" i="1"/>
  <c r="AK652" i="1"/>
  <c r="AD652" i="1"/>
  <c r="X5" i="14"/>
  <c r="Y5" i="14"/>
  <c r="Z5" i="14" s="1"/>
  <c r="AA5" i="14" s="1"/>
  <c r="AB5" i="14" s="1"/>
  <c r="AC5" i="14" s="1"/>
  <c r="AD5" i="14" s="1"/>
  <c r="AE5" i="14" s="1"/>
  <c r="V5" i="14"/>
  <c r="W5" i="14" s="1"/>
  <c r="P756" i="1"/>
  <c r="P987" i="1"/>
  <c r="P743" i="1"/>
  <c r="O992" i="1"/>
  <c r="P831" i="1"/>
  <c r="P267" i="1"/>
  <c r="P177" i="8" s="1"/>
  <c r="Q225" i="1"/>
  <c r="R225" i="1" s="1"/>
  <c r="S225" i="1" s="1"/>
  <c r="O1087" i="1"/>
  <c r="P1087" i="1" s="1"/>
  <c r="L666" i="1"/>
  <c r="AN652" i="1"/>
  <c r="BM652" i="1"/>
  <c r="AG652" i="1"/>
  <c r="U652" i="1"/>
  <c r="BF652" i="1"/>
  <c r="Z652" i="1"/>
  <c r="AF652" i="1"/>
  <c r="Y652" i="1"/>
  <c r="BG652" i="1"/>
  <c r="Q652" i="1"/>
  <c r="P968" i="1"/>
  <c r="Q968" i="1" s="1"/>
  <c r="Q267" i="1"/>
  <c r="Q177" i="8" s="1"/>
  <c r="Q841" i="1"/>
  <c r="Q219" i="1"/>
  <c r="R841" i="1" s="1"/>
  <c r="P224" i="1"/>
  <c r="Q759" i="1" s="1"/>
  <c r="L653" i="1"/>
  <c r="L671" i="1"/>
  <c r="L660" i="1"/>
  <c r="R761" i="1"/>
  <c r="P843" i="1"/>
  <c r="R227" i="1"/>
  <c r="S227" i="1" s="1"/>
  <c r="T227" i="1" s="1"/>
  <c r="L668" i="1"/>
  <c r="R766" i="1"/>
  <c r="L665" i="1"/>
  <c r="L667" i="1"/>
  <c r="L664" i="1"/>
  <c r="P220" i="1"/>
  <c r="P755" i="1"/>
  <c r="P842" i="1"/>
  <c r="P759" i="1"/>
  <c r="P846" i="1"/>
  <c r="P757" i="1"/>
  <c r="P844" i="1"/>
  <c r="Q844" i="1"/>
  <c r="Q757" i="1"/>
  <c r="Q222" i="1"/>
  <c r="R757" i="1" s="1"/>
  <c r="S61" i="1"/>
  <c r="T61" i="1"/>
  <c r="T84" i="1" s="1"/>
  <c r="W33" i="5"/>
  <c r="R849" i="1"/>
  <c r="Q849" i="1"/>
  <c r="R762" i="1"/>
  <c r="Q762" i="1"/>
  <c r="O151" i="1"/>
  <c r="O210" i="8" s="1"/>
  <c r="O63" i="8"/>
  <c r="P73" i="8"/>
  <c r="P161" i="1"/>
  <c r="P220" i="8" s="1"/>
  <c r="P148" i="1"/>
  <c r="P207" i="8" s="1"/>
  <c r="P60" i="8"/>
  <c r="P76" i="8"/>
  <c r="P164" i="1"/>
  <c r="P223" i="8" s="1"/>
  <c r="P67" i="8"/>
  <c r="P155" i="1"/>
  <c r="T853" i="1"/>
  <c r="T766" i="1"/>
  <c r="S766" i="1"/>
  <c r="S226" i="1"/>
  <c r="T761" i="1" s="1"/>
  <c r="E15" i="1"/>
  <c r="F15" i="1" s="1"/>
  <c r="C16" i="1"/>
  <c r="D15" i="1"/>
  <c r="P71" i="8"/>
  <c r="P159" i="1"/>
  <c r="P218" i="8" s="1"/>
  <c r="P78" i="8"/>
  <c r="P166" i="1"/>
  <c r="P225" i="8" s="1"/>
  <c r="O82" i="8"/>
  <c r="O170" i="1"/>
  <c r="Q207" i="1"/>
  <c r="R829" i="1" s="1"/>
  <c r="Q742" i="1"/>
  <c r="P746" i="1"/>
  <c r="P211" i="1"/>
  <c r="Q746" i="1" s="1"/>
  <c r="P833" i="1"/>
  <c r="O152" i="1"/>
  <c r="O64" i="8"/>
  <c r="T231" i="1"/>
  <c r="U231" i="1" s="1"/>
  <c r="S228" i="1"/>
  <c r="T850" i="1" s="1"/>
  <c r="Q221" i="1"/>
  <c r="R221" i="1" s="1"/>
  <c r="S221" i="1" s="1"/>
  <c r="P63" i="8"/>
  <c r="P151" i="1"/>
  <c r="P195" i="8"/>
  <c r="P188" i="8"/>
  <c r="P1102" i="1"/>
  <c r="P81" i="8"/>
  <c r="P169" i="1"/>
  <c r="P228" i="8" s="1"/>
  <c r="P1097" i="1"/>
  <c r="P1104" i="1"/>
  <c r="P1091" i="1"/>
  <c r="O217" i="8"/>
  <c r="S850" i="1"/>
  <c r="S218" i="1"/>
  <c r="T218" i="1" s="1"/>
  <c r="S753" i="1"/>
  <c r="S840" i="1"/>
  <c r="O221" i="8"/>
  <c r="P852" i="1"/>
  <c r="P765" i="1"/>
  <c r="P230" i="1"/>
  <c r="Q230" i="1" s="1"/>
  <c r="P838" i="1"/>
  <c r="P216" i="1"/>
  <c r="P751" i="1"/>
  <c r="P180" i="8"/>
  <c r="O219" i="8"/>
  <c r="O215" i="8"/>
  <c r="O1106" i="1"/>
  <c r="P1106" i="1" s="1"/>
  <c r="O230" i="8"/>
  <c r="P179" i="8"/>
  <c r="P149" i="1"/>
  <c r="P208" i="8" s="1"/>
  <c r="P61" i="8"/>
  <c r="P77" i="8"/>
  <c r="P165" i="1"/>
  <c r="P224" i="8" s="1"/>
  <c r="P82" i="8"/>
  <c r="P170" i="1"/>
  <c r="P229" i="8" s="1"/>
  <c r="P65" i="8"/>
  <c r="P153" i="1"/>
  <c r="P212" i="8" s="1"/>
  <c r="R850" i="1"/>
  <c r="P836" i="1"/>
  <c r="P749" i="1"/>
  <c r="L658" i="1"/>
  <c r="P214" i="1"/>
  <c r="Q749" i="1" s="1"/>
  <c r="S761" i="1"/>
  <c r="P199" i="8"/>
  <c r="P7" i="1"/>
  <c r="P6" i="8"/>
  <c r="P7" i="8" s="1"/>
  <c r="P1095" i="1"/>
  <c r="P113" i="1"/>
  <c r="P79" i="8"/>
  <c r="P167" i="1"/>
  <c r="P226" i="8" s="1"/>
  <c r="P1092" i="1"/>
  <c r="Q950" i="1"/>
  <c r="Q959" i="1" s="1"/>
  <c r="R5" i="1"/>
  <c r="Q975" i="1"/>
  <c r="Q96" i="1"/>
  <c r="Q125" i="1" s="1"/>
  <c r="Q976" i="1"/>
  <c r="Q991" i="1"/>
  <c r="Q949" i="1"/>
  <c r="Q990" i="1"/>
  <c r="Q108" i="1"/>
  <c r="Q137" i="1" s="1"/>
  <c r="Q107" i="1"/>
  <c r="Q136" i="1" s="1"/>
  <c r="Q110" i="1"/>
  <c r="Q139" i="1" s="1"/>
  <c r="Q989" i="1"/>
  <c r="Q988" i="1"/>
  <c r="Q986" i="1"/>
  <c r="Q106" i="1"/>
  <c r="Q135" i="1" s="1"/>
  <c r="Q109" i="1"/>
  <c r="Q138" i="1" s="1"/>
  <c r="Q104" i="1"/>
  <c r="Q133" i="1" s="1"/>
  <c r="Q982" i="1"/>
  <c r="Q103" i="1"/>
  <c r="Q132" i="1" s="1"/>
  <c r="Q981" i="1"/>
  <c r="Q979" i="1"/>
  <c r="Q100" i="1"/>
  <c r="Q129" i="1" s="1"/>
  <c r="Q102" i="1"/>
  <c r="Q131" i="1" s="1"/>
  <c r="Q88" i="1"/>
  <c r="Q974" i="1"/>
  <c r="Q6" i="1"/>
  <c r="Q623" i="1"/>
  <c r="Q94" i="1"/>
  <c r="Q123" i="1" s="1"/>
  <c r="Q1134" i="1"/>
  <c r="Q1130" i="1"/>
  <c r="Q1122" i="1"/>
  <c r="Q1127" i="1"/>
  <c r="Q1121" i="1"/>
  <c r="Q624" i="1"/>
  <c r="Q973" i="1"/>
  <c r="Q622" i="1"/>
  <c r="Q90" i="1"/>
  <c r="Q119" i="1" s="1"/>
  <c r="Q93" i="1"/>
  <c r="Q122" i="1" s="1"/>
  <c r="Q972" i="1"/>
  <c r="Q1132" i="1"/>
  <c r="Q1128" i="1"/>
  <c r="Q1125" i="1"/>
  <c r="Q1126" i="1"/>
  <c r="Q967" i="1"/>
  <c r="Q91" i="1"/>
  <c r="Q120" i="1" s="1"/>
  <c r="Q265" i="1"/>
  <c r="Q1135" i="1"/>
  <c r="Q1123" i="1"/>
  <c r="Q89" i="1"/>
  <c r="Q118" i="1" s="1"/>
  <c r="Q971" i="1"/>
  <c r="Q1136" i="1"/>
  <c r="Q1129" i="1"/>
  <c r="Q269" i="1"/>
  <c r="Q179" i="8" s="1"/>
  <c r="Q101" i="1"/>
  <c r="Q130" i="1" s="1"/>
  <c r="Q1230" i="1"/>
  <c r="Q1124" i="1"/>
  <c r="Q626" i="1"/>
  <c r="Q627" i="1"/>
  <c r="Q273" i="1"/>
  <c r="Q183" i="8" s="1"/>
  <c r="Q980" i="1"/>
  <c r="Q5" i="8"/>
  <c r="Q1133" i="1"/>
  <c r="Q276" i="1"/>
  <c r="Q186" i="8" s="1"/>
  <c r="Q634" i="1"/>
  <c r="Q1120" i="1"/>
  <c r="Q625" i="1"/>
  <c r="Q274" i="1"/>
  <c r="Q1131" i="1"/>
  <c r="Q629" i="1"/>
  <c r="Q630" i="1"/>
  <c r="Q632" i="1"/>
  <c r="Q631" i="1"/>
  <c r="Q278" i="1"/>
  <c r="Q188" i="8" s="1"/>
  <c r="Q635" i="1"/>
  <c r="Q637" i="1"/>
  <c r="Q284" i="1"/>
  <c r="Q194" i="8" s="1"/>
  <c r="Q279" i="1"/>
  <c r="Q189" i="8" s="1"/>
  <c r="Q636" i="1"/>
  <c r="Q282" i="1"/>
  <c r="Q641" i="1"/>
  <c r="Q628" i="1"/>
  <c r="Q639" i="1"/>
  <c r="Q283" i="1"/>
  <c r="Q193" i="8" s="1"/>
  <c r="Q640" i="1"/>
  <c r="Q285" i="1"/>
  <c r="Q195" i="8" s="1"/>
  <c r="Q286" i="1"/>
  <c r="Q196" i="8" s="1"/>
  <c r="Q644" i="1"/>
  <c r="Q288" i="1"/>
  <c r="Q198" i="8" s="1"/>
  <c r="Q646" i="1"/>
  <c r="Q633" i="1"/>
  <c r="Q638" i="1"/>
  <c r="Q642" i="1"/>
  <c r="Q645" i="1"/>
  <c r="Q643" i="1"/>
  <c r="Q287" i="1"/>
  <c r="Q280" i="1"/>
  <c r="Q97" i="1"/>
  <c r="Q126" i="1" s="1"/>
  <c r="Q281" i="1"/>
  <c r="Q95" i="1"/>
  <c r="Q124" i="1" s="1"/>
  <c r="Q99" i="1"/>
  <c r="Q128" i="1" s="1"/>
  <c r="Q105" i="1"/>
  <c r="Q134" i="1" s="1"/>
  <c r="Q111" i="1"/>
  <c r="Q140" i="1" s="1"/>
  <c r="Q98" i="1"/>
  <c r="Q127" i="1" s="1"/>
  <c r="Q277" i="1"/>
  <c r="Q271" i="1"/>
  <c r="Q181" i="8" s="1"/>
  <c r="Q112" i="1"/>
  <c r="Q141" i="1" s="1"/>
  <c r="Q275" i="1"/>
  <c r="Q185" i="8" s="1"/>
  <c r="Q289" i="1"/>
  <c r="Q199" i="8" s="1"/>
  <c r="Q270" i="1"/>
  <c r="Q180" i="8" s="1"/>
  <c r="Q92" i="1"/>
  <c r="Q121" i="1" s="1"/>
  <c r="O222" i="8"/>
  <c r="O218" i="8"/>
  <c r="P745" i="1"/>
  <c r="P832" i="1"/>
  <c r="P210" i="1"/>
  <c r="Q745" i="1" s="1"/>
  <c r="O80" i="8"/>
  <c r="O168" i="1"/>
  <c r="O73" i="8"/>
  <c r="O161" i="1"/>
  <c r="S848" i="1"/>
  <c r="O62" i="8"/>
  <c r="O150" i="1"/>
  <c r="O1086" i="1"/>
  <c r="L654" i="1"/>
  <c r="O223" i="8"/>
  <c r="O79" i="8"/>
  <c r="O167" i="1"/>
  <c r="O1049" i="1"/>
  <c r="O1047" i="1"/>
  <c r="O1045" i="1"/>
  <c r="O1048" i="1"/>
  <c r="O1044" i="1"/>
  <c r="O1046" i="1"/>
  <c r="O1043" i="1"/>
  <c r="O1040" i="1"/>
  <c r="O1042" i="1"/>
  <c r="O1041" i="1"/>
  <c r="O1039" i="1"/>
  <c r="O1036" i="1"/>
  <c r="O1035" i="1"/>
  <c r="O1034" i="1"/>
  <c r="O1033" i="1"/>
  <c r="O1038" i="1"/>
  <c r="O1037" i="1"/>
  <c r="O1025" i="1"/>
  <c r="O1029" i="1"/>
  <c r="O1030" i="1"/>
  <c r="O1028" i="1"/>
  <c r="O1032" i="1"/>
  <c r="P68" i="8"/>
  <c r="P156" i="1"/>
  <c r="P215" i="8" s="1"/>
  <c r="O224" i="8"/>
  <c r="P80" i="8"/>
  <c r="P168" i="1"/>
  <c r="P227" i="8" s="1"/>
  <c r="S853" i="1"/>
  <c r="O182" i="8"/>
  <c r="Q756" i="1"/>
  <c r="Q843" i="1"/>
  <c r="P189" i="8"/>
  <c r="P193" i="8"/>
  <c r="P186" i="8"/>
  <c r="P194" i="8"/>
  <c r="P152" i="1"/>
  <c r="P211" i="8" s="1"/>
  <c r="P64" i="8"/>
  <c r="P175" i="8"/>
  <c r="P72" i="8"/>
  <c r="P160" i="1"/>
  <c r="P219" i="8" s="1"/>
  <c r="P74" i="8"/>
  <c r="P162" i="1"/>
  <c r="P221" i="8" s="1"/>
  <c r="P951" i="1"/>
  <c r="P960" i="1" s="1"/>
  <c r="P958" i="1"/>
  <c r="P117" i="1"/>
  <c r="O225" i="8"/>
  <c r="Q829" i="1"/>
  <c r="O67" i="8"/>
  <c r="O155" i="1"/>
  <c r="R763" i="1"/>
  <c r="S763" i="1"/>
  <c r="O1005" i="1"/>
  <c r="O1004" i="1"/>
  <c r="O1020" i="1"/>
  <c r="O1006" i="1"/>
  <c r="O1018" i="1"/>
  <c r="O1019" i="1"/>
  <c r="O1016" i="1"/>
  <c r="O1015" i="1"/>
  <c r="O1017" i="1"/>
  <c r="O1013" i="1"/>
  <c r="O1014" i="1"/>
  <c r="O1012" i="1"/>
  <c r="O1011" i="1"/>
  <c r="O1007" i="1"/>
  <c r="O1008" i="1"/>
  <c r="O1010" i="1"/>
  <c r="O996" i="1"/>
  <c r="O1009" i="1"/>
  <c r="O1003" i="1"/>
  <c r="O1000" i="1"/>
  <c r="O1001" i="1"/>
  <c r="O999" i="1"/>
  <c r="O997" i="1"/>
  <c r="O148" i="1"/>
  <c r="O1084" i="1"/>
  <c r="O142" i="1"/>
  <c r="O60" i="8"/>
  <c r="O42" i="8" s="1"/>
  <c r="O1026" i="1"/>
  <c r="O212" i="8"/>
  <c r="L59" i="1"/>
  <c r="L663" i="1" l="1"/>
  <c r="P1101" i="1"/>
  <c r="R764" i="1"/>
  <c r="P1099" i="1"/>
  <c r="Q1099" i="1" s="1"/>
  <c r="Q977" i="1"/>
  <c r="R977" i="1" s="1"/>
  <c r="R229" i="1"/>
  <c r="S764" i="1" s="1"/>
  <c r="P212" i="1"/>
  <c r="Q212" i="1" s="1"/>
  <c r="R747" i="1" s="1"/>
  <c r="P747" i="1"/>
  <c r="P750" i="1"/>
  <c r="Q837" i="1"/>
  <c r="P1085" i="1"/>
  <c r="L656" i="1"/>
  <c r="P1086" i="1"/>
  <c r="Q1086" i="1" s="1"/>
  <c r="Q217" i="1"/>
  <c r="R217" i="1" s="1"/>
  <c r="Q215" i="1"/>
  <c r="R750" i="1" s="1"/>
  <c r="P752" i="1"/>
  <c r="L659" i="1"/>
  <c r="L661" i="1"/>
  <c r="O290" i="1"/>
  <c r="Q839" i="1"/>
  <c r="L657" i="1"/>
  <c r="P839" i="1"/>
  <c r="Q752" i="1"/>
  <c r="P213" i="1"/>
  <c r="P748" i="1"/>
  <c r="P835" i="1"/>
  <c r="O1202" i="1"/>
  <c r="O1210" i="1"/>
  <c r="O1222" i="1"/>
  <c r="O1214" i="1"/>
  <c r="O1221" i="1"/>
  <c r="O1203" i="1"/>
  <c r="O1213" i="1"/>
  <c r="O1215" i="1"/>
  <c r="O1218" i="1"/>
  <c r="O1209" i="1"/>
  <c r="O1205" i="1"/>
  <c r="O1212" i="1"/>
  <c r="O1216" i="1"/>
  <c r="O1207" i="1"/>
  <c r="O1201" i="1"/>
  <c r="O1204" i="1"/>
  <c r="O1220" i="1"/>
  <c r="O1208" i="1"/>
  <c r="O1200" i="1"/>
  <c r="O1206" i="1"/>
  <c r="O1211" i="1"/>
  <c r="O1217" i="1"/>
  <c r="O1219" i="1"/>
  <c r="O1223" i="1"/>
  <c r="O1199" i="1"/>
  <c r="O1056" i="1"/>
  <c r="O1060" i="1"/>
  <c r="P1031" i="1"/>
  <c r="Q984" i="1"/>
  <c r="P1083" i="1"/>
  <c r="R760" i="1"/>
  <c r="Q744" i="1"/>
  <c r="O177" i="8"/>
  <c r="O200" i="8" s="1"/>
  <c r="R223" i="1"/>
  <c r="S758" i="1" s="1"/>
  <c r="R758" i="1"/>
  <c r="Q845" i="1"/>
  <c r="Q758" i="1"/>
  <c r="O42" i="1"/>
  <c r="R744" i="1"/>
  <c r="P1094" i="1"/>
  <c r="Q1094" i="1" s="1"/>
  <c r="R209" i="1"/>
  <c r="S744" i="1" s="1"/>
  <c r="P42" i="8"/>
  <c r="Q831" i="1"/>
  <c r="R831" i="1"/>
  <c r="Q969" i="1"/>
  <c r="R969" i="1" s="1"/>
  <c r="P1103" i="1"/>
  <c r="Q208" i="1"/>
  <c r="R208" i="1" s="1"/>
  <c r="S830" i="1" s="1"/>
  <c r="Q743" i="1"/>
  <c r="R847" i="1"/>
  <c r="Q846" i="1"/>
  <c r="Q1104" i="1"/>
  <c r="P42" i="1"/>
  <c r="R754" i="1"/>
  <c r="L652" i="1"/>
  <c r="Q1098" i="1"/>
  <c r="Q987" i="1"/>
  <c r="S847" i="1"/>
  <c r="S762" i="1"/>
  <c r="S849" i="1"/>
  <c r="S760" i="1"/>
  <c r="P992" i="1"/>
  <c r="T763" i="1"/>
  <c r="Q765" i="1"/>
  <c r="P1026" i="1"/>
  <c r="O1061" i="1"/>
  <c r="P290" i="1"/>
  <c r="Q224" i="1"/>
  <c r="R219" i="1"/>
  <c r="S754" i="1" s="1"/>
  <c r="U853" i="1"/>
  <c r="Q1095" i="1"/>
  <c r="Q1096" i="1"/>
  <c r="Q833" i="1"/>
  <c r="Q832" i="1"/>
  <c r="Q220" i="1"/>
  <c r="Q842" i="1"/>
  <c r="R742" i="1"/>
  <c r="Q210" i="1"/>
  <c r="R745" i="1" s="1"/>
  <c r="R207" i="1"/>
  <c r="S207" i="1" s="1"/>
  <c r="Q755" i="1"/>
  <c r="O1054" i="1"/>
  <c r="R222" i="1"/>
  <c r="R844" i="1"/>
  <c r="V33" i="5"/>
  <c r="U61" i="1"/>
  <c r="U84" i="1" s="1"/>
  <c r="X33" i="5"/>
  <c r="P10" i="5"/>
  <c r="S84" i="1"/>
  <c r="Q1087" i="1"/>
  <c r="O1058" i="1"/>
  <c r="Q1089" i="1"/>
  <c r="T760" i="1"/>
  <c r="T847" i="1"/>
  <c r="T225" i="1"/>
  <c r="U225" i="1" s="1"/>
  <c r="V853" i="1"/>
  <c r="S843" i="1"/>
  <c r="U766" i="1"/>
  <c r="U762" i="1"/>
  <c r="U849" i="1"/>
  <c r="T849" i="1"/>
  <c r="U227" i="1"/>
  <c r="V227" i="1" s="1"/>
  <c r="W227" i="1" s="1"/>
  <c r="T762" i="1"/>
  <c r="U840" i="1"/>
  <c r="O1072" i="1"/>
  <c r="O1078" i="1"/>
  <c r="O227" i="8"/>
  <c r="Q83" i="8"/>
  <c r="Q171" i="1"/>
  <c r="Q62" i="8"/>
  <c r="Q150" i="1"/>
  <c r="Q209" i="8" s="1"/>
  <c r="Q61" i="8"/>
  <c r="Q149" i="1"/>
  <c r="Q75" i="8"/>
  <c r="Q163" i="1"/>
  <c r="Q1106" i="1"/>
  <c r="R975" i="1"/>
  <c r="R949" i="1"/>
  <c r="S5" i="1"/>
  <c r="R950" i="1"/>
  <c r="R959" i="1" s="1"/>
  <c r="R976" i="1"/>
  <c r="R989" i="1"/>
  <c r="R108" i="1"/>
  <c r="R137" i="1" s="1"/>
  <c r="R990" i="1"/>
  <c r="R106" i="1"/>
  <c r="R135" i="1" s="1"/>
  <c r="R110" i="1"/>
  <c r="R139" i="1" s="1"/>
  <c r="R109" i="1"/>
  <c r="R138" i="1" s="1"/>
  <c r="R986" i="1"/>
  <c r="R978" i="1"/>
  <c r="R112" i="1"/>
  <c r="R141" i="1" s="1"/>
  <c r="R97" i="1"/>
  <c r="R126" i="1" s="1"/>
  <c r="R991" i="1"/>
  <c r="R988" i="1"/>
  <c r="R96" i="1"/>
  <c r="R125" i="1" s="1"/>
  <c r="R985" i="1"/>
  <c r="R105" i="1"/>
  <c r="R134" i="1" s="1"/>
  <c r="R983" i="1"/>
  <c r="R982" i="1"/>
  <c r="R104" i="1"/>
  <c r="R133" i="1" s="1"/>
  <c r="R107" i="1"/>
  <c r="R136" i="1" s="1"/>
  <c r="R100" i="1"/>
  <c r="R129" i="1" s="1"/>
  <c r="R981" i="1"/>
  <c r="R101" i="1"/>
  <c r="R130" i="1" s="1"/>
  <c r="R103" i="1"/>
  <c r="R132" i="1" s="1"/>
  <c r="R980" i="1"/>
  <c r="R967" i="1"/>
  <c r="R973" i="1"/>
  <c r="R968" i="1"/>
  <c r="R102" i="1"/>
  <c r="R131" i="1" s="1"/>
  <c r="R979" i="1"/>
  <c r="R622" i="1"/>
  <c r="R970" i="1"/>
  <c r="R6" i="1"/>
  <c r="R94" i="1"/>
  <c r="R123" i="1" s="1"/>
  <c r="R971" i="1"/>
  <c r="R972" i="1"/>
  <c r="R1230" i="1"/>
  <c r="R623" i="1"/>
  <c r="R624" i="1"/>
  <c r="R91" i="1"/>
  <c r="R120" i="1" s="1"/>
  <c r="R93" i="1"/>
  <c r="R122" i="1" s="1"/>
  <c r="R90" i="1"/>
  <c r="R119" i="1" s="1"/>
  <c r="R88" i="1"/>
  <c r="R974" i="1"/>
  <c r="R625" i="1"/>
  <c r="R627" i="1"/>
  <c r="R5" i="8"/>
  <c r="R89" i="1"/>
  <c r="R118" i="1" s="1"/>
  <c r="R631" i="1"/>
  <c r="R632" i="1"/>
  <c r="R269" i="1"/>
  <c r="R179" i="8" s="1"/>
  <c r="R628" i="1"/>
  <c r="R273" i="1"/>
  <c r="R183" i="8" s="1"/>
  <c r="R634" i="1"/>
  <c r="R626" i="1"/>
  <c r="R630" i="1"/>
  <c r="R276" i="1"/>
  <c r="R636" i="1"/>
  <c r="R638" i="1"/>
  <c r="R285" i="1"/>
  <c r="R265" i="1"/>
  <c r="R274" i="1"/>
  <c r="R184" i="8" s="1"/>
  <c r="R278" i="1"/>
  <c r="R279" i="1"/>
  <c r="R637" i="1"/>
  <c r="R282" i="1"/>
  <c r="R192" i="8" s="1"/>
  <c r="R639" i="1"/>
  <c r="R629" i="1"/>
  <c r="R633" i="1"/>
  <c r="R635" i="1"/>
  <c r="R640" i="1"/>
  <c r="R641" i="1"/>
  <c r="R644" i="1"/>
  <c r="R645" i="1"/>
  <c r="R284" i="1"/>
  <c r="R194" i="8" s="1"/>
  <c r="R642" i="1"/>
  <c r="R286" i="1"/>
  <c r="R289" i="1"/>
  <c r="R199" i="8" s="1"/>
  <c r="R643" i="1"/>
  <c r="R646" i="1"/>
  <c r="R1129" i="1"/>
  <c r="R1128" i="1"/>
  <c r="R1135" i="1"/>
  <c r="R1123" i="1"/>
  <c r="R1132" i="1"/>
  <c r="R1114" i="1"/>
  <c r="R1127" i="1"/>
  <c r="R1130" i="1"/>
  <c r="R1125" i="1"/>
  <c r="R1131" i="1"/>
  <c r="R1134" i="1"/>
  <c r="R1136" i="1"/>
  <c r="R1115" i="1"/>
  <c r="R1133" i="1"/>
  <c r="R1112" i="1"/>
  <c r="R1113" i="1"/>
  <c r="R288" i="1"/>
  <c r="R1126" i="1"/>
  <c r="R1124" i="1"/>
  <c r="R1122" i="1"/>
  <c r="R287" i="1"/>
  <c r="R197" i="8" s="1"/>
  <c r="R271" i="1"/>
  <c r="R95" i="1"/>
  <c r="R124" i="1" s="1"/>
  <c r="R281" i="1"/>
  <c r="R191" i="8" s="1"/>
  <c r="R280" i="1"/>
  <c r="R190" i="8" s="1"/>
  <c r="R277" i="1"/>
  <c r="R187" i="8" s="1"/>
  <c r="R270" i="1"/>
  <c r="R92" i="1"/>
  <c r="R121" i="1" s="1"/>
  <c r="R111" i="1"/>
  <c r="R140" i="1" s="1"/>
  <c r="R275" i="1"/>
  <c r="R99" i="1"/>
  <c r="R128" i="1" s="1"/>
  <c r="R98" i="1"/>
  <c r="R127" i="1" s="1"/>
  <c r="R283" i="1"/>
  <c r="R268" i="1"/>
  <c r="R266" i="1"/>
  <c r="R267" i="1"/>
  <c r="R272" i="1"/>
  <c r="P210" i="8"/>
  <c r="T843" i="1"/>
  <c r="O211" i="8"/>
  <c r="P1084" i="1"/>
  <c r="O1057" i="1"/>
  <c r="O1067" i="1"/>
  <c r="O1065" i="1"/>
  <c r="O1071" i="1"/>
  <c r="O1077" i="1"/>
  <c r="O1062" i="1"/>
  <c r="O214" i="8"/>
  <c r="O43" i="1"/>
  <c r="Q76" i="8"/>
  <c r="Q164" i="1"/>
  <c r="Q223" i="8" s="1"/>
  <c r="Q68" i="8"/>
  <c r="Q156" i="1"/>
  <c r="Q215" i="8" s="1"/>
  <c r="Q197" i="8"/>
  <c r="Q192" i="8"/>
  <c r="Q184" i="8"/>
  <c r="Q1090" i="1"/>
  <c r="Q73" i="8"/>
  <c r="Q161" i="1"/>
  <c r="Q220" i="8" s="1"/>
  <c r="Q1097" i="1"/>
  <c r="Q80" i="8"/>
  <c r="Q168" i="1"/>
  <c r="Q227" i="8" s="1"/>
  <c r="Q1105" i="1"/>
  <c r="Q79" i="8"/>
  <c r="Q167" i="1"/>
  <c r="Q226" i="8" s="1"/>
  <c r="Q1092" i="1"/>
  <c r="T221" i="1"/>
  <c r="U843" i="1" s="1"/>
  <c r="Q214" i="1"/>
  <c r="R765" i="1"/>
  <c r="Q852" i="1"/>
  <c r="T756" i="1"/>
  <c r="Q211" i="1"/>
  <c r="P214" i="8"/>
  <c r="Q82" i="8"/>
  <c r="Q170" i="1"/>
  <c r="Q229" i="8" s="1"/>
  <c r="Q78" i="8"/>
  <c r="Q166" i="1"/>
  <c r="O1059" i="1"/>
  <c r="O1069" i="1"/>
  <c r="O1075" i="1"/>
  <c r="O1076" i="1"/>
  <c r="O1063" i="1"/>
  <c r="O43" i="8"/>
  <c r="P1048" i="1"/>
  <c r="P1049" i="1"/>
  <c r="P1047" i="1"/>
  <c r="P1046" i="1"/>
  <c r="P1045" i="1"/>
  <c r="P1044" i="1"/>
  <c r="P1043" i="1"/>
  <c r="P1042" i="1"/>
  <c r="P1041" i="1"/>
  <c r="P1036" i="1"/>
  <c r="P1035" i="1"/>
  <c r="P1034" i="1"/>
  <c r="P1033" i="1"/>
  <c r="P1037" i="1"/>
  <c r="P1040" i="1"/>
  <c r="P1039" i="1"/>
  <c r="P1038" i="1"/>
  <c r="P1025" i="1"/>
  <c r="P1029" i="1"/>
  <c r="P1030" i="1"/>
  <c r="P1032" i="1"/>
  <c r="P1027" i="1"/>
  <c r="P1028" i="1"/>
  <c r="P200" i="8"/>
  <c r="P50" i="8" s="1"/>
  <c r="V231" i="1"/>
  <c r="W766" i="1" s="1"/>
  <c r="O220" i="8"/>
  <c r="Q187" i="8"/>
  <c r="Q70" i="8"/>
  <c r="Q158" i="1"/>
  <c r="Q190" i="8"/>
  <c r="Q72" i="8"/>
  <c r="Q160" i="1"/>
  <c r="Q219" i="8" s="1"/>
  <c r="Q1088" i="1"/>
  <c r="Q65" i="8"/>
  <c r="Q153" i="1"/>
  <c r="Q71" i="8"/>
  <c r="Q159" i="1"/>
  <c r="Q74" i="8"/>
  <c r="Q162" i="1"/>
  <c r="Q77" i="8"/>
  <c r="Q165" i="1"/>
  <c r="Q81" i="8"/>
  <c r="Q169" i="1"/>
  <c r="Q951" i="1"/>
  <c r="Q960" i="1" s="1"/>
  <c r="Q958" i="1"/>
  <c r="Q67" i="8"/>
  <c r="Q155" i="1"/>
  <c r="Q214" i="8" s="1"/>
  <c r="Q836" i="1"/>
  <c r="Q751" i="1"/>
  <c r="Q838" i="1"/>
  <c r="Q216" i="1"/>
  <c r="R216" i="1" s="1"/>
  <c r="R230" i="1"/>
  <c r="S230" i="1" s="1"/>
  <c r="R852" i="1"/>
  <c r="T753" i="1"/>
  <c r="U753" i="1"/>
  <c r="U218" i="1"/>
  <c r="T840" i="1"/>
  <c r="R843" i="1"/>
  <c r="R756" i="1"/>
  <c r="T226" i="1"/>
  <c r="V766" i="1"/>
  <c r="T848" i="1"/>
  <c r="O1066" i="1"/>
  <c r="O1074" i="1"/>
  <c r="O226" i="8"/>
  <c r="Q63" i="8"/>
  <c r="Q151" i="1"/>
  <c r="Q210" i="8" s="1"/>
  <c r="Q191" i="8"/>
  <c r="Q7" i="1"/>
  <c r="Q6" i="8"/>
  <c r="Q7" i="8" s="1"/>
  <c r="Q113" i="1"/>
  <c r="Q117" i="1"/>
  <c r="Q1107" i="1"/>
  <c r="O1068" i="1"/>
  <c r="O1070" i="1"/>
  <c r="O1073" i="1"/>
  <c r="O1064" i="1"/>
  <c r="P147" i="1"/>
  <c r="P43" i="1" s="1"/>
  <c r="P59" i="8"/>
  <c r="P43" i="8" s="1"/>
  <c r="P142" i="1"/>
  <c r="P1006" i="1"/>
  <c r="P1019" i="1"/>
  <c r="P1018" i="1"/>
  <c r="P1004" i="1"/>
  <c r="P1020" i="1"/>
  <c r="P1005" i="1"/>
  <c r="P1015" i="1"/>
  <c r="P1016" i="1"/>
  <c r="P1017" i="1"/>
  <c r="P1014" i="1"/>
  <c r="P1011" i="1"/>
  <c r="P1013" i="1"/>
  <c r="P1012" i="1"/>
  <c r="P1010" i="1"/>
  <c r="P1007" i="1"/>
  <c r="P1009" i="1"/>
  <c r="P1008" i="1"/>
  <c r="P996" i="1"/>
  <c r="P1000" i="1"/>
  <c r="P1003" i="1"/>
  <c r="P998" i="1"/>
  <c r="P1001" i="1"/>
  <c r="P999" i="1"/>
  <c r="P1002" i="1"/>
  <c r="O209" i="8"/>
  <c r="Q69" i="8"/>
  <c r="Q157" i="1"/>
  <c r="Q66" i="8"/>
  <c r="Q154" i="1"/>
  <c r="Q60" i="8"/>
  <c r="Q148" i="1"/>
  <c r="Q175" i="8"/>
  <c r="Q290" i="1"/>
  <c r="Q64" i="8"/>
  <c r="Q152" i="1"/>
  <c r="Q211" i="8" s="1"/>
  <c r="Q1102" i="1"/>
  <c r="Q1101" i="1"/>
  <c r="Q1091" i="1"/>
  <c r="S756" i="1"/>
  <c r="T228" i="1"/>
  <c r="O229" i="8"/>
  <c r="D16" i="1"/>
  <c r="C17" i="1"/>
  <c r="E16" i="1"/>
  <c r="F16" i="1" s="1"/>
  <c r="O207" i="8"/>
  <c r="O172" i="1"/>
  <c r="P997" i="1"/>
  <c r="O1108" i="1"/>
  <c r="O1055" i="1"/>
  <c r="O1021" i="1"/>
  <c r="O1050" i="1"/>
  <c r="O84" i="8"/>
  <c r="O49" i="8"/>
  <c r="R837" i="1" l="1"/>
  <c r="Q1093" i="1"/>
  <c r="S229" i="1"/>
  <c r="T764" i="1" s="1"/>
  <c r="Q747" i="1"/>
  <c r="Q834" i="1"/>
  <c r="S851" i="1"/>
  <c r="S839" i="1"/>
  <c r="S217" i="1"/>
  <c r="T752" i="1" s="1"/>
  <c r="R839" i="1"/>
  <c r="P33" i="5"/>
  <c r="S752" i="1"/>
  <c r="R752" i="1"/>
  <c r="R215" i="1"/>
  <c r="S215" i="1" s="1"/>
  <c r="Q748" i="1"/>
  <c r="Q42" i="8"/>
  <c r="Q213" i="1"/>
  <c r="R748" i="1" s="1"/>
  <c r="Q835" i="1"/>
  <c r="R984" i="1"/>
  <c r="S984" i="1" s="1"/>
  <c r="Q1100" i="1"/>
  <c r="S831" i="1"/>
  <c r="P1060" i="1"/>
  <c r="S223" i="1"/>
  <c r="T758" i="1" s="1"/>
  <c r="S845" i="1"/>
  <c r="S208" i="1"/>
  <c r="T830" i="1" s="1"/>
  <c r="Q1085" i="1"/>
  <c r="R1085" i="1" s="1"/>
  <c r="Q992" i="1"/>
  <c r="S209" i="1"/>
  <c r="T744" i="1" s="1"/>
  <c r="P1108" i="1"/>
  <c r="Q1103" i="1"/>
  <c r="R987" i="1"/>
  <c r="S743" i="1"/>
  <c r="R830" i="1"/>
  <c r="R743" i="1"/>
  <c r="Q207" i="8"/>
  <c r="Q42" i="1"/>
  <c r="S219" i="1"/>
  <c r="T754" i="1" s="1"/>
  <c r="S841" i="1"/>
  <c r="U760" i="1"/>
  <c r="R832" i="1"/>
  <c r="L84" i="1"/>
  <c r="W853" i="1"/>
  <c r="L61" i="1"/>
  <c r="R846" i="1"/>
  <c r="R224" i="1"/>
  <c r="S224" i="1" s="1"/>
  <c r="R759" i="1"/>
  <c r="S742" i="1"/>
  <c r="S829" i="1"/>
  <c r="T207" i="1"/>
  <c r="T742" i="1"/>
  <c r="T829" i="1"/>
  <c r="U847" i="1"/>
  <c r="P1059" i="1"/>
  <c r="R834" i="1"/>
  <c r="R212" i="1"/>
  <c r="R220" i="1"/>
  <c r="S842" i="1" s="1"/>
  <c r="R755" i="1"/>
  <c r="S757" i="1"/>
  <c r="S844" i="1"/>
  <c r="S222" i="1"/>
  <c r="T844" i="1" s="1"/>
  <c r="R210" i="1"/>
  <c r="S210" i="1" s="1"/>
  <c r="R1088" i="1"/>
  <c r="R1089" i="1"/>
  <c r="R842" i="1"/>
  <c r="P1061" i="1"/>
  <c r="V760" i="1"/>
  <c r="V847" i="1"/>
  <c r="V225" i="1"/>
  <c r="W847" i="1" s="1"/>
  <c r="W762" i="1"/>
  <c r="X227" i="1"/>
  <c r="Y762" i="1" s="1"/>
  <c r="P1050" i="1"/>
  <c r="W849" i="1"/>
  <c r="V762" i="1"/>
  <c r="P1057" i="1"/>
  <c r="P1058" i="1"/>
  <c r="V849" i="1"/>
  <c r="X849" i="1"/>
  <c r="U221" i="1"/>
  <c r="V221" i="1" s="1"/>
  <c r="Q200" i="8"/>
  <c r="Q50" i="8" s="1"/>
  <c r="U756" i="1"/>
  <c r="R1087" i="1"/>
  <c r="X762" i="1"/>
  <c r="D17" i="1"/>
  <c r="C18" i="1"/>
  <c r="E17" i="1"/>
  <c r="F17" i="1" s="1"/>
  <c r="P1065" i="1"/>
  <c r="P1076" i="1"/>
  <c r="Q216" i="8"/>
  <c r="P1054" i="1"/>
  <c r="P1072" i="1"/>
  <c r="P1063" i="1"/>
  <c r="P84" i="8"/>
  <c r="P49" i="8"/>
  <c r="Q147" i="1"/>
  <c r="Q43" i="1" s="1"/>
  <c r="Q59" i="8"/>
  <c r="Q43" i="8" s="1"/>
  <c r="Q142" i="1"/>
  <c r="Q224" i="8"/>
  <c r="Q221" i="8"/>
  <c r="Q225" i="8"/>
  <c r="T230" i="1"/>
  <c r="U765" i="1" s="1"/>
  <c r="R177" i="8"/>
  <c r="R69" i="8"/>
  <c r="R157" i="1"/>
  <c r="R216" i="8" s="1"/>
  <c r="R63" i="8"/>
  <c r="R151" i="1"/>
  <c r="R210" i="8" s="1"/>
  <c r="R198" i="8"/>
  <c r="R196" i="8"/>
  <c r="R175" i="8"/>
  <c r="R290" i="1"/>
  <c r="R186" i="8"/>
  <c r="R64" i="8"/>
  <c r="R152" i="1"/>
  <c r="R211" i="8" s="1"/>
  <c r="R6" i="8"/>
  <c r="R7" i="8" s="1"/>
  <c r="R7" i="1"/>
  <c r="R73" i="8"/>
  <c r="R161" i="1"/>
  <c r="R1097" i="1"/>
  <c r="R1098" i="1"/>
  <c r="R1101" i="1"/>
  <c r="R68" i="8"/>
  <c r="R156" i="1"/>
  <c r="R1102" i="1"/>
  <c r="R1106" i="1"/>
  <c r="R1091" i="1"/>
  <c r="Q208" i="8"/>
  <c r="Q1084" i="1"/>
  <c r="R1084" i="1" s="1"/>
  <c r="V840" i="1"/>
  <c r="Q213" i="8"/>
  <c r="P1069" i="1"/>
  <c r="P1073" i="1"/>
  <c r="U763" i="1"/>
  <c r="U850" i="1"/>
  <c r="U228" i="1"/>
  <c r="P1068" i="1"/>
  <c r="P1077" i="1"/>
  <c r="S751" i="1"/>
  <c r="R751" i="1"/>
  <c r="T765" i="1"/>
  <c r="S216" i="1"/>
  <c r="T751" i="1" s="1"/>
  <c r="P1056" i="1"/>
  <c r="P1066" i="1"/>
  <c r="P1070" i="1"/>
  <c r="P1075" i="1"/>
  <c r="P1078" i="1"/>
  <c r="P1064" i="1"/>
  <c r="P172" i="1"/>
  <c r="P206" i="8"/>
  <c r="P231" i="8" s="1"/>
  <c r="S852" i="1"/>
  <c r="Q1049" i="1"/>
  <c r="Q1048" i="1"/>
  <c r="Q1047" i="1"/>
  <c r="Q1046" i="1"/>
  <c r="Q1045" i="1"/>
  <c r="Q1044" i="1"/>
  <c r="Q1043" i="1"/>
  <c r="Q1042" i="1"/>
  <c r="Q1041" i="1"/>
  <c r="Q1037" i="1"/>
  <c r="Q1038" i="1"/>
  <c r="Q1036" i="1"/>
  <c r="Q1035" i="1"/>
  <c r="Q1034" i="1"/>
  <c r="Q1033" i="1"/>
  <c r="Q1040" i="1"/>
  <c r="Q1039" i="1"/>
  <c r="Q1029" i="1"/>
  <c r="Q1025" i="1"/>
  <c r="Q1027" i="1"/>
  <c r="Q1030" i="1"/>
  <c r="Q1032" i="1"/>
  <c r="Q1028" i="1"/>
  <c r="Q1031" i="1"/>
  <c r="Q228" i="8"/>
  <c r="W231" i="1"/>
  <c r="X766" i="1" s="1"/>
  <c r="U761" i="1"/>
  <c r="R211" i="1"/>
  <c r="S833" i="1" s="1"/>
  <c r="R746" i="1"/>
  <c r="R833" i="1"/>
  <c r="S765" i="1"/>
  <c r="R838" i="1"/>
  <c r="R749" i="1"/>
  <c r="R836" i="1"/>
  <c r="R214" i="1"/>
  <c r="S214" i="1" s="1"/>
  <c r="T836" i="1" s="1"/>
  <c r="Q1083" i="1"/>
  <c r="O50" i="8"/>
  <c r="R176" i="8"/>
  <c r="R70" i="8"/>
  <c r="R158" i="1"/>
  <c r="R217" i="8" s="1"/>
  <c r="R180" i="8"/>
  <c r="R66" i="8"/>
  <c r="R154" i="1"/>
  <c r="R189" i="8"/>
  <c r="R195" i="8"/>
  <c r="R60" i="8"/>
  <c r="R148" i="1"/>
  <c r="R1090" i="1"/>
  <c r="R62" i="8"/>
  <c r="R150" i="1"/>
  <c r="R1086" i="1"/>
  <c r="R1096" i="1"/>
  <c r="R71" i="8"/>
  <c r="R159" i="1"/>
  <c r="R218" i="8" s="1"/>
  <c r="R1099" i="1"/>
  <c r="R67" i="8"/>
  <c r="R155" i="1"/>
  <c r="R214" i="8" s="1"/>
  <c r="R80" i="8"/>
  <c r="R168" i="1"/>
  <c r="R227" i="8" s="1"/>
  <c r="R79" i="8"/>
  <c r="R167" i="1"/>
  <c r="S975" i="1"/>
  <c r="S949" i="1"/>
  <c r="S96" i="1"/>
  <c r="S125" i="1" s="1"/>
  <c r="S976" i="1"/>
  <c r="S990" i="1"/>
  <c r="T5" i="1"/>
  <c r="S109" i="1"/>
  <c r="S138" i="1" s="1"/>
  <c r="S950" i="1"/>
  <c r="S959" i="1" s="1"/>
  <c r="S991" i="1"/>
  <c r="S989" i="1"/>
  <c r="S97" i="1"/>
  <c r="S126" i="1" s="1"/>
  <c r="S986" i="1"/>
  <c r="S107" i="1"/>
  <c r="S136" i="1" s="1"/>
  <c r="S988" i="1"/>
  <c r="S985" i="1"/>
  <c r="S106" i="1"/>
  <c r="S135" i="1" s="1"/>
  <c r="S110" i="1"/>
  <c r="S139" i="1" s="1"/>
  <c r="S977" i="1"/>
  <c r="S108" i="1"/>
  <c r="S137" i="1" s="1"/>
  <c r="S105" i="1"/>
  <c r="S134" i="1" s="1"/>
  <c r="S982" i="1"/>
  <c r="S103" i="1"/>
  <c r="S132" i="1" s="1"/>
  <c r="S983" i="1"/>
  <c r="S104" i="1"/>
  <c r="S133" i="1" s="1"/>
  <c r="S980" i="1"/>
  <c r="S101" i="1"/>
  <c r="S130" i="1" s="1"/>
  <c r="S967" i="1"/>
  <c r="S102" i="1"/>
  <c r="S131" i="1" s="1"/>
  <c r="S88" i="1"/>
  <c r="S979" i="1"/>
  <c r="S100" i="1"/>
  <c r="S129" i="1" s="1"/>
  <c r="S978" i="1"/>
  <c r="S99" i="1"/>
  <c r="S128" i="1" s="1"/>
  <c r="S973" i="1"/>
  <c r="S968" i="1"/>
  <c r="S969" i="1"/>
  <c r="S971" i="1"/>
  <c r="S981" i="1"/>
  <c r="S974" i="1"/>
  <c r="S1230" i="1"/>
  <c r="S1113" i="1"/>
  <c r="S6" i="1"/>
  <c r="S623" i="1"/>
  <c r="S5" i="8"/>
  <c r="S90" i="1"/>
  <c r="S119" i="1" s="1"/>
  <c r="S629" i="1"/>
  <c r="S970" i="1"/>
  <c r="S625" i="1"/>
  <c r="S92" i="1"/>
  <c r="S121" i="1" s="1"/>
  <c r="S89" i="1"/>
  <c r="S118" i="1" s="1"/>
  <c r="S94" i="1"/>
  <c r="S123" i="1" s="1"/>
  <c r="S972" i="1"/>
  <c r="S628" i="1"/>
  <c r="S91" i="1"/>
  <c r="S120" i="1" s="1"/>
  <c r="S632" i="1"/>
  <c r="S276" i="1"/>
  <c r="S186" i="8" s="1"/>
  <c r="S633" i="1"/>
  <c r="S636" i="1"/>
  <c r="S95" i="1"/>
  <c r="S124" i="1" s="1"/>
  <c r="S627" i="1"/>
  <c r="S273" i="1"/>
  <c r="S631" i="1"/>
  <c r="S634" i="1"/>
  <c r="S624" i="1"/>
  <c r="S271" i="1"/>
  <c r="S181" i="8" s="1"/>
  <c r="S622" i="1"/>
  <c r="S93" i="1"/>
  <c r="S122" i="1" s="1"/>
  <c r="S630" i="1"/>
  <c r="S639" i="1"/>
  <c r="S640" i="1"/>
  <c r="S637" i="1"/>
  <c r="S641" i="1"/>
  <c r="S265" i="1"/>
  <c r="S269" i="1"/>
  <c r="S278" i="1"/>
  <c r="S638" i="1"/>
  <c r="S645" i="1"/>
  <c r="S646" i="1"/>
  <c r="S279" i="1"/>
  <c r="S189" i="8" s="1"/>
  <c r="S286" i="1"/>
  <c r="S196" i="8" s="1"/>
  <c r="S287" i="1"/>
  <c r="S288" i="1"/>
  <c r="S642" i="1"/>
  <c r="S643" i="1"/>
  <c r="S644" i="1"/>
  <c r="S289" i="1"/>
  <c r="S626" i="1"/>
  <c r="S635" i="1"/>
  <c r="S1123" i="1"/>
  <c r="S1125" i="1"/>
  <c r="S1131" i="1"/>
  <c r="S1124" i="1"/>
  <c r="S1127" i="1"/>
  <c r="S1134" i="1"/>
  <c r="S1135" i="1"/>
  <c r="S1114" i="1"/>
  <c r="S1132" i="1"/>
  <c r="S1126" i="1"/>
  <c r="S1136" i="1"/>
  <c r="S1133" i="1"/>
  <c r="S1116" i="1"/>
  <c r="S1128" i="1"/>
  <c r="S1115" i="1"/>
  <c r="S1122" i="1"/>
  <c r="S1130" i="1"/>
  <c r="S1129" i="1"/>
  <c r="S281" i="1"/>
  <c r="S275" i="1"/>
  <c r="S277" i="1"/>
  <c r="S284" i="1"/>
  <c r="S282" i="1"/>
  <c r="S283" i="1"/>
  <c r="S193" i="8" s="1"/>
  <c r="S274" i="1"/>
  <c r="S112" i="1"/>
  <c r="S141" i="1" s="1"/>
  <c r="S98" i="1"/>
  <c r="S127" i="1" s="1"/>
  <c r="S280" i="1"/>
  <c r="S270" i="1"/>
  <c r="S285" i="1"/>
  <c r="S111" i="1"/>
  <c r="S140" i="1" s="1"/>
  <c r="S267" i="1"/>
  <c r="S268" i="1"/>
  <c r="S178" i="8" s="1"/>
  <c r="S272" i="1"/>
  <c r="S182" i="8" s="1"/>
  <c r="S266" i="1"/>
  <c r="S176" i="8" s="1"/>
  <c r="V753" i="1"/>
  <c r="S838" i="1"/>
  <c r="P1071" i="1"/>
  <c r="P1074" i="1"/>
  <c r="P1062" i="1"/>
  <c r="Q1004" i="1"/>
  <c r="Q1019" i="1"/>
  <c r="Q1006" i="1"/>
  <c r="Q1017" i="1"/>
  <c r="Q1005" i="1"/>
  <c r="Q1020" i="1"/>
  <c r="Q1015" i="1"/>
  <c r="Q1016" i="1"/>
  <c r="Q1018" i="1"/>
  <c r="Q1013" i="1"/>
  <c r="Q1012" i="1"/>
  <c r="Q1014" i="1"/>
  <c r="Q1011" i="1"/>
  <c r="Q1009" i="1"/>
  <c r="Q1010" i="1"/>
  <c r="Q1008" i="1"/>
  <c r="Q1007" i="1"/>
  <c r="Q1001" i="1"/>
  <c r="Q996" i="1"/>
  <c r="Q1000" i="1"/>
  <c r="Q998" i="1"/>
  <c r="Q1002" i="1"/>
  <c r="Q999" i="1"/>
  <c r="Q1003" i="1"/>
  <c r="Q212" i="8"/>
  <c r="R178" i="8"/>
  <c r="R185" i="8"/>
  <c r="R181" i="8"/>
  <c r="R188" i="8"/>
  <c r="R113" i="1"/>
  <c r="R117" i="1"/>
  <c r="R74" i="8"/>
  <c r="R162" i="1"/>
  <c r="R78" i="8"/>
  <c r="R166" i="1"/>
  <c r="R225" i="8" s="1"/>
  <c r="R1104" i="1"/>
  <c r="R83" i="8"/>
  <c r="R171" i="1"/>
  <c r="R230" i="8" s="1"/>
  <c r="R81" i="8"/>
  <c r="R169" i="1"/>
  <c r="R228" i="8" s="1"/>
  <c r="R1105" i="1"/>
  <c r="R1093" i="1"/>
  <c r="Q222" i="8"/>
  <c r="V218" i="1"/>
  <c r="W840" i="1" s="1"/>
  <c r="P1067" i="1"/>
  <c r="Q997" i="1"/>
  <c r="U848" i="1"/>
  <c r="U226" i="1"/>
  <c r="Q218" i="8"/>
  <c r="Q217" i="8"/>
  <c r="T852" i="1"/>
  <c r="R182" i="8"/>
  <c r="R193" i="8"/>
  <c r="R82" i="8"/>
  <c r="R170" i="1"/>
  <c r="R149" i="1"/>
  <c r="R208" i="8" s="1"/>
  <c r="R61" i="8"/>
  <c r="R65" i="8"/>
  <c r="R153" i="1"/>
  <c r="R212" i="8" s="1"/>
  <c r="R1095" i="1"/>
  <c r="R72" i="8"/>
  <c r="R160" i="1"/>
  <c r="R75" i="8"/>
  <c r="R163" i="1"/>
  <c r="R222" i="8" s="1"/>
  <c r="R76" i="8"/>
  <c r="R164" i="1"/>
  <c r="R1107" i="1"/>
  <c r="R1094" i="1"/>
  <c r="R77" i="8"/>
  <c r="R165" i="1"/>
  <c r="R224" i="8" s="1"/>
  <c r="R1092" i="1"/>
  <c r="R951" i="1"/>
  <c r="R960" i="1" s="1"/>
  <c r="R958" i="1"/>
  <c r="Q230" i="8"/>
  <c r="O1079" i="1"/>
  <c r="P1055" i="1"/>
  <c r="P1021" i="1"/>
  <c r="Q1026" i="1"/>
  <c r="O231" i="8"/>
  <c r="T851" i="1" l="1"/>
  <c r="T229" i="1"/>
  <c r="U851" i="1" s="1"/>
  <c r="T839" i="1"/>
  <c r="T217" i="1"/>
  <c r="U752" i="1" s="1"/>
  <c r="T215" i="1"/>
  <c r="U750" i="1" s="1"/>
  <c r="S837" i="1"/>
  <c r="S750" i="1"/>
  <c r="T750" i="1"/>
  <c r="T837" i="1"/>
  <c r="R835" i="1"/>
  <c r="R213" i="1"/>
  <c r="S748" i="1" s="1"/>
  <c r="R1100" i="1"/>
  <c r="S1100" i="1" s="1"/>
  <c r="R1026" i="1"/>
  <c r="T223" i="1"/>
  <c r="U758" i="1" s="1"/>
  <c r="T845" i="1"/>
  <c r="T208" i="1"/>
  <c r="U830" i="1" s="1"/>
  <c r="T743" i="1"/>
  <c r="T219" i="1"/>
  <c r="U754" i="1" s="1"/>
  <c r="R1103" i="1"/>
  <c r="S987" i="1"/>
  <c r="R992" i="1"/>
  <c r="T209" i="1"/>
  <c r="T831" i="1"/>
  <c r="R42" i="1"/>
  <c r="V756" i="1"/>
  <c r="R42" i="8"/>
  <c r="S177" i="8"/>
  <c r="T841" i="1"/>
  <c r="S1098" i="1"/>
  <c r="S745" i="1"/>
  <c r="W756" i="1"/>
  <c r="Q1055" i="1"/>
  <c r="U852" i="1"/>
  <c r="T210" i="1"/>
  <c r="U832" i="1" s="1"/>
  <c r="U207" i="1"/>
  <c r="V829" i="1" s="1"/>
  <c r="U742" i="1"/>
  <c r="T224" i="1"/>
  <c r="T846" i="1"/>
  <c r="U764" i="1"/>
  <c r="U829" i="1"/>
  <c r="S759" i="1"/>
  <c r="S846" i="1"/>
  <c r="T759" i="1"/>
  <c r="Q1059" i="1"/>
  <c r="Q1057" i="1"/>
  <c r="T745" i="1"/>
  <c r="S832" i="1"/>
  <c r="T757" i="1"/>
  <c r="Q1054" i="1"/>
  <c r="S1089" i="1"/>
  <c r="T832" i="1"/>
  <c r="S834" i="1"/>
  <c r="S212" i="1"/>
  <c r="W843" i="1"/>
  <c r="T216" i="1"/>
  <c r="U838" i="1" s="1"/>
  <c r="V843" i="1"/>
  <c r="S755" i="1"/>
  <c r="S220" i="1"/>
  <c r="T755" i="1" s="1"/>
  <c r="S747" i="1"/>
  <c r="T838" i="1"/>
  <c r="S1097" i="1"/>
  <c r="T222" i="1"/>
  <c r="S1085" i="1"/>
  <c r="Q1061" i="1"/>
  <c r="Q1058" i="1"/>
  <c r="R997" i="1"/>
  <c r="Q1108" i="1"/>
  <c r="P1079" i="1"/>
  <c r="W225" i="1"/>
  <c r="X847" i="1" s="1"/>
  <c r="V763" i="1"/>
  <c r="Q1060" i="1"/>
  <c r="W760" i="1"/>
  <c r="V228" i="1"/>
  <c r="W850" i="1" s="1"/>
  <c r="Q1056" i="1"/>
  <c r="V850" i="1"/>
  <c r="W221" i="1"/>
  <c r="Y227" i="1"/>
  <c r="Q1021" i="1"/>
  <c r="Y849" i="1"/>
  <c r="R1004" i="1"/>
  <c r="R1006" i="1"/>
  <c r="R1005" i="1"/>
  <c r="R1020" i="1"/>
  <c r="R1016" i="1"/>
  <c r="R1018" i="1"/>
  <c r="R1017" i="1"/>
  <c r="R1019" i="1"/>
  <c r="R1015" i="1"/>
  <c r="R1014" i="1"/>
  <c r="R1013" i="1"/>
  <c r="R1012" i="1"/>
  <c r="R1008" i="1"/>
  <c r="R1009" i="1"/>
  <c r="R1007" i="1"/>
  <c r="R1010" i="1"/>
  <c r="R1011" i="1"/>
  <c r="R996" i="1"/>
  <c r="R1003" i="1"/>
  <c r="R1000" i="1"/>
  <c r="R1001" i="1"/>
  <c r="R998" i="1"/>
  <c r="R1002" i="1"/>
  <c r="R999" i="1"/>
  <c r="R142" i="1"/>
  <c r="R59" i="8"/>
  <c r="R43" i="8" s="1"/>
  <c r="R147" i="1"/>
  <c r="R43" i="1" s="1"/>
  <c r="V848" i="1"/>
  <c r="Q1068" i="1"/>
  <c r="Q1070" i="1"/>
  <c r="Q1073" i="1"/>
  <c r="Q1064" i="1"/>
  <c r="S82" i="8"/>
  <c r="S170" i="1"/>
  <c r="S229" i="8" s="1"/>
  <c r="S69" i="8"/>
  <c r="S157" i="1"/>
  <c r="S216" i="8" s="1"/>
  <c r="S192" i="8"/>
  <c r="S191" i="8"/>
  <c r="S188" i="8"/>
  <c r="S152" i="1"/>
  <c r="S64" i="8"/>
  <c r="S1088" i="1"/>
  <c r="S1094" i="1"/>
  <c r="S73" i="8"/>
  <c r="S161" i="1"/>
  <c r="S220" i="8" s="1"/>
  <c r="S75" i="8"/>
  <c r="S163" i="1"/>
  <c r="S222" i="8" s="1"/>
  <c r="S76" i="8"/>
  <c r="S164" i="1"/>
  <c r="S223" i="8" s="1"/>
  <c r="S81" i="8"/>
  <c r="S169" i="1"/>
  <c r="S228" i="8" s="1"/>
  <c r="S1104" i="1"/>
  <c r="S1105" i="1"/>
  <c r="T96" i="1"/>
  <c r="T125" i="1" s="1"/>
  <c r="T950" i="1"/>
  <c r="T959" i="1" s="1"/>
  <c r="U5" i="1"/>
  <c r="T975" i="1"/>
  <c r="T991" i="1"/>
  <c r="T949" i="1"/>
  <c r="T976" i="1"/>
  <c r="T110" i="1"/>
  <c r="T139" i="1" s="1"/>
  <c r="T988" i="1"/>
  <c r="T97" i="1"/>
  <c r="T126" i="1" s="1"/>
  <c r="T977" i="1"/>
  <c r="T990" i="1"/>
  <c r="T109" i="1"/>
  <c r="T138" i="1" s="1"/>
  <c r="T108" i="1"/>
  <c r="T137" i="1" s="1"/>
  <c r="T985" i="1"/>
  <c r="T107" i="1"/>
  <c r="T136" i="1" s="1"/>
  <c r="T112" i="1"/>
  <c r="T141" i="1" s="1"/>
  <c r="T989" i="1"/>
  <c r="T986" i="1"/>
  <c r="T105" i="1"/>
  <c r="T134" i="1" s="1"/>
  <c r="T984" i="1"/>
  <c r="T983" i="1"/>
  <c r="T103" i="1"/>
  <c r="T132" i="1" s="1"/>
  <c r="T981" i="1"/>
  <c r="T106" i="1"/>
  <c r="T135" i="1" s="1"/>
  <c r="T104" i="1"/>
  <c r="T133" i="1" s="1"/>
  <c r="T102" i="1"/>
  <c r="T131" i="1" s="1"/>
  <c r="T979" i="1"/>
  <c r="T978" i="1"/>
  <c r="T88" i="1"/>
  <c r="T980" i="1"/>
  <c r="T99" i="1"/>
  <c r="T128" i="1" s="1"/>
  <c r="T967" i="1"/>
  <c r="T101" i="1"/>
  <c r="T130" i="1" s="1"/>
  <c r="T970" i="1"/>
  <c r="T100" i="1"/>
  <c r="T129" i="1" s="1"/>
  <c r="T968" i="1"/>
  <c r="T973" i="1"/>
  <c r="T982" i="1"/>
  <c r="T92" i="1"/>
  <c r="T121" i="1" s="1"/>
  <c r="T93" i="1"/>
  <c r="T122" i="1" s="1"/>
  <c r="T622" i="1"/>
  <c r="T626" i="1"/>
  <c r="T90" i="1"/>
  <c r="T119" i="1" s="1"/>
  <c r="T629" i="1"/>
  <c r="T974" i="1"/>
  <c r="T971" i="1"/>
  <c r="T265" i="1"/>
  <c r="T269" i="1"/>
  <c r="T179" i="8" s="1"/>
  <c r="T1114" i="1"/>
  <c r="T5" i="8"/>
  <c r="T624" i="1"/>
  <c r="T89" i="1"/>
  <c r="T118" i="1" s="1"/>
  <c r="T94" i="1"/>
  <c r="T123" i="1" s="1"/>
  <c r="T628" i="1"/>
  <c r="T273" i="1"/>
  <c r="T183" i="8" s="1"/>
  <c r="T630" i="1"/>
  <c r="T969" i="1"/>
  <c r="T1113" i="1"/>
  <c r="T633" i="1"/>
  <c r="T636" i="1"/>
  <c r="T6" i="1"/>
  <c r="T91" i="1"/>
  <c r="T120" i="1" s="1"/>
  <c r="T274" i="1"/>
  <c r="T184" i="8" s="1"/>
  <c r="T632" i="1"/>
  <c r="T95" i="1"/>
  <c r="T124" i="1" s="1"/>
  <c r="T972" i="1"/>
  <c r="T1230" i="1"/>
  <c r="T625" i="1"/>
  <c r="T623" i="1"/>
  <c r="T627" i="1"/>
  <c r="T276" i="1"/>
  <c r="T186" i="8" s="1"/>
  <c r="T634" i="1"/>
  <c r="T278" i="1"/>
  <c r="T641" i="1"/>
  <c r="T631" i="1"/>
  <c r="T638" i="1"/>
  <c r="T282" i="1"/>
  <c r="T192" i="8" s="1"/>
  <c r="T271" i="1"/>
  <c r="T637" i="1"/>
  <c r="T639" i="1"/>
  <c r="T640" i="1"/>
  <c r="T642" i="1"/>
  <c r="T635" i="1"/>
  <c r="T643" i="1"/>
  <c r="T644" i="1"/>
  <c r="T645" i="1"/>
  <c r="T646" i="1"/>
  <c r="T287" i="1"/>
  <c r="T197" i="8" s="1"/>
  <c r="T288" i="1"/>
  <c r="T198" i="8" s="1"/>
  <c r="T285" i="1"/>
  <c r="T195" i="8" s="1"/>
  <c r="T284" i="1"/>
  <c r="T194" i="8" s="1"/>
  <c r="T1122" i="1"/>
  <c r="T1129" i="1"/>
  <c r="T1121" i="1"/>
  <c r="T1130" i="1"/>
  <c r="T1128" i="1"/>
  <c r="T1115" i="1"/>
  <c r="T1123" i="1"/>
  <c r="T1125" i="1"/>
  <c r="T1131" i="1"/>
  <c r="T1124" i="1"/>
  <c r="T1127" i="1"/>
  <c r="T286" i="1"/>
  <c r="T196" i="8" s="1"/>
  <c r="T1134" i="1"/>
  <c r="T1135" i="1"/>
  <c r="T1117" i="1"/>
  <c r="T1132" i="1"/>
  <c r="T1126" i="1"/>
  <c r="T1136" i="1"/>
  <c r="T1116" i="1"/>
  <c r="T1112" i="1"/>
  <c r="T1120" i="1"/>
  <c r="T1119" i="1"/>
  <c r="T1133" i="1"/>
  <c r="T275" i="1"/>
  <c r="T279" i="1"/>
  <c r="T189" i="8" s="1"/>
  <c r="T289" i="1"/>
  <c r="T199" i="8" s="1"/>
  <c r="T270" i="1"/>
  <c r="T180" i="8" s="1"/>
  <c r="T283" i="1"/>
  <c r="T277" i="1"/>
  <c r="T187" i="8" s="1"/>
  <c r="T98" i="1"/>
  <c r="T127" i="1" s="1"/>
  <c r="T281" i="1"/>
  <c r="T191" i="8" s="1"/>
  <c r="T111" i="1"/>
  <c r="T140" i="1" s="1"/>
  <c r="T280" i="1"/>
  <c r="T190" i="8" s="1"/>
  <c r="T267" i="1"/>
  <c r="T268" i="1"/>
  <c r="T272" i="1"/>
  <c r="T266" i="1"/>
  <c r="T176" i="8" s="1"/>
  <c r="S951" i="1"/>
  <c r="S960" i="1" s="1"/>
  <c r="S958" i="1"/>
  <c r="V761" i="1"/>
  <c r="R1083" i="1"/>
  <c r="W753" i="1"/>
  <c r="Q172" i="1"/>
  <c r="Q206" i="8"/>
  <c r="Q231" i="8" s="1"/>
  <c r="R219" i="8"/>
  <c r="R229" i="8"/>
  <c r="R221" i="8"/>
  <c r="Q1067" i="1"/>
  <c r="Q1071" i="1"/>
  <c r="Q1078" i="1"/>
  <c r="Q1077" i="1"/>
  <c r="S195" i="8"/>
  <c r="S83" i="8"/>
  <c r="S171" i="1"/>
  <c r="S194" i="8"/>
  <c r="S199" i="8"/>
  <c r="S198" i="8"/>
  <c r="S179" i="8"/>
  <c r="S154" i="1"/>
  <c r="S66" i="8"/>
  <c r="S65" i="8"/>
  <c r="S153" i="1"/>
  <c r="S212" i="8" s="1"/>
  <c r="S1086" i="1"/>
  <c r="S1090" i="1"/>
  <c r="S1084" i="1"/>
  <c r="S71" i="8"/>
  <c r="S159" i="1"/>
  <c r="S1099" i="1"/>
  <c r="S77" i="8"/>
  <c r="S165" i="1"/>
  <c r="S224" i="8" s="1"/>
  <c r="S78" i="8"/>
  <c r="S166" i="1"/>
  <c r="S225" i="8" s="1"/>
  <c r="S1107" i="1"/>
  <c r="S1106" i="1"/>
  <c r="S1091" i="1"/>
  <c r="R226" i="8"/>
  <c r="R209" i="8"/>
  <c r="T214" i="1"/>
  <c r="U749" i="1" s="1"/>
  <c r="X853" i="1"/>
  <c r="R215" i="8"/>
  <c r="U230" i="1"/>
  <c r="R223" i="8"/>
  <c r="V226" i="1"/>
  <c r="W226" i="1" s="1"/>
  <c r="Q1065" i="1"/>
  <c r="Q1069" i="1"/>
  <c r="Q1076" i="1"/>
  <c r="Q1063" i="1"/>
  <c r="Q1062" i="1"/>
  <c r="S180" i="8"/>
  <c r="S184" i="8"/>
  <c r="S187" i="8"/>
  <c r="S197" i="8"/>
  <c r="S175" i="8"/>
  <c r="S290" i="1"/>
  <c r="S150" i="1"/>
  <c r="S209" i="8" s="1"/>
  <c r="S62" i="8"/>
  <c r="S60" i="8"/>
  <c r="S148" i="1"/>
  <c r="S7" i="1"/>
  <c r="S6" i="8"/>
  <c r="S7" i="8" s="1"/>
  <c r="S1095" i="1"/>
  <c r="S72" i="8"/>
  <c r="S160" i="1"/>
  <c r="S219" i="8" s="1"/>
  <c r="S162" i="1"/>
  <c r="S221" i="8" s="1"/>
  <c r="S74" i="8"/>
  <c r="S79" i="8"/>
  <c r="S167" i="1"/>
  <c r="S226" i="8" s="1"/>
  <c r="S1101" i="1"/>
  <c r="S1102" i="1"/>
  <c r="S1092" i="1"/>
  <c r="R213" i="8"/>
  <c r="S211" i="1"/>
  <c r="T211" i="1" s="1"/>
  <c r="R220" i="8"/>
  <c r="R200" i="8"/>
  <c r="R1046" i="1"/>
  <c r="R1044" i="1"/>
  <c r="R1049" i="1"/>
  <c r="R1048" i="1"/>
  <c r="R1045" i="1"/>
  <c r="R1047" i="1"/>
  <c r="R1043" i="1"/>
  <c r="R1042" i="1"/>
  <c r="R1041" i="1"/>
  <c r="R1038" i="1"/>
  <c r="R1040" i="1"/>
  <c r="R1039" i="1"/>
  <c r="R1037" i="1"/>
  <c r="R1035" i="1"/>
  <c r="R1034" i="1"/>
  <c r="R1036" i="1"/>
  <c r="R1033" i="1"/>
  <c r="R1030" i="1"/>
  <c r="R1029" i="1"/>
  <c r="R1027" i="1"/>
  <c r="R1028" i="1"/>
  <c r="R1032" i="1"/>
  <c r="R1025" i="1"/>
  <c r="R1031" i="1"/>
  <c r="W218" i="1"/>
  <c r="X840" i="1" s="1"/>
  <c r="Q1066" i="1"/>
  <c r="Q1072" i="1"/>
  <c r="Q1074" i="1"/>
  <c r="Q1075" i="1"/>
  <c r="S190" i="8"/>
  <c r="S185" i="8"/>
  <c r="S183" i="8"/>
  <c r="S63" i="8"/>
  <c r="S151" i="1"/>
  <c r="S149" i="1"/>
  <c r="S208" i="8" s="1"/>
  <c r="S61" i="8"/>
  <c r="S1087" i="1"/>
  <c r="S70" i="8"/>
  <c r="S158" i="1"/>
  <c r="S113" i="1"/>
  <c r="S117" i="1"/>
  <c r="S1096" i="1"/>
  <c r="S1093" i="1"/>
  <c r="S68" i="8"/>
  <c r="S156" i="1"/>
  <c r="S80" i="8"/>
  <c r="S168" i="1"/>
  <c r="S155" i="1"/>
  <c r="S67" i="8"/>
  <c r="R207" i="8"/>
  <c r="T749" i="1"/>
  <c r="S749" i="1"/>
  <c r="S836" i="1"/>
  <c r="S746" i="1"/>
  <c r="X231" i="1"/>
  <c r="Y231" i="1" s="1"/>
  <c r="Q84" i="8"/>
  <c r="Q49" i="8"/>
  <c r="C19" i="1"/>
  <c r="D18" i="1"/>
  <c r="E18" i="1"/>
  <c r="F18" i="1" s="1"/>
  <c r="Q1050" i="1"/>
  <c r="U229" i="1" l="1"/>
  <c r="V851" i="1" s="1"/>
  <c r="X225" i="1"/>
  <c r="Y760" i="1" s="1"/>
  <c r="U839" i="1"/>
  <c r="U217" i="1"/>
  <c r="V217" i="1" s="1"/>
  <c r="U837" i="1"/>
  <c r="U215" i="1"/>
  <c r="V215" i="1" s="1"/>
  <c r="W837" i="1" s="1"/>
  <c r="S213" i="1"/>
  <c r="T213" i="1" s="1"/>
  <c r="S835" i="1"/>
  <c r="U223" i="1"/>
  <c r="V845" i="1" s="1"/>
  <c r="U845" i="1"/>
  <c r="R1055" i="1"/>
  <c r="R1108" i="1"/>
  <c r="S1103" i="1"/>
  <c r="U743" i="1"/>
  <c r="U219" i="1"/>
  <c r="V754" i="1" s="1"/>
  <c r="S992" i="1"/>
  <c r="T987" i="1"/>
  <c r="U987" i="1" s="1"/>
  <c r="U208" i="1"/>
  <c r="V743" i="1" s="1"/>
  <c r="U841" i="1"/>
  <c r="U831" i="1"/>
  <c r="U209" i="1"/>
  <c r="U744" i="1"/>
  <c r="S42" i="8"/>
  <c r="T1098" i="1"/>
  <c r="U836" i="1"/>
  <c r="T177" i="8"/>
  <c r="V742" i="1"/>
  <c r="S207" i="8"/>
  <c r="S42" i="1"/>
  <c r="U210" i="1"/>
  <c r="V832" i="1" s="1"/>
  <c r="U745" i="1"/>
  <c r="X753" i="1"/>
  <c r="V229" i="1"/>
  <c r="V207" i="1"/>
  <c r="W829" i="1" s="1"/>
  <c r="W761" i="1"/>
  <c r="U846" i="1"/>
  <c r="U224" i="1"/>
  <c r="V759" i="1" s="1"/>
  <c r="U759" i="1"/>
  <c r="U216" i="1"/>
  <c r="V216" i="1" s="1"/>
  <c r="U746" i="1"/>
  <c r="W763" i="1"/>
  <c r="X760" i="1"/>
  <c r="Z227" i="1"/>
  <c r="AA762" i="1" s="1"/>
  <c r="T220" i="1"/>
  <c r="U220" i="1" s="1"/>
  <c r="T842" i="1"/>
  <c r="U751" i="1"/>
  <c r="T212" i="1"/>
  <c r="Z849" i="1"/>
  <c r="T747" i="1"/>
  <c r="U844" i="1"/>
  <c r="U222" i="1"/>
  <c r="V222" i="1" s="1"/>
  <c r="U757" i="1"/>
  <c r="T834" i="1"/>
  <c r="T1085" i="1"/>
  <c r="T1089" i="1"/>
  <c r="R1021" i="1"/>
  <c r="Z762" i="1"/>
  <c r="X756" i="1"/>
  <c r="X221" i="1"/>
  <c r="Y756" i="1" s="1"/>
  <c r="X843" i="1"/>
  <c r="W228" i="1"/>
  <c r="X228" i="1" s="1"/>
  <c r="R1050" i="1"/>
  <c r="X848" i="1"/>
  <c r="Y766" i="1"/>
  <c r="Y853" i="1"/>
  <c r="S227" i="8"/>
  <c r="R50" i="8"/>
  <c r="U833" i="1"/>
  <c r="X761" i="1"/>
  <c r="X226" i="1"/>
  <c r="Y848" i="1" s="1"/>
  <c r="T182" i="8"/>
  <c r="T82" i="8"/>
  <c r="T170" i="1"/>
  <c r="T193" i="8"/>
  <c r="T185" i="8"/>
  <c r="T175" i="8"/>
  <c r="T290" i="1"/>
  <c r="T149" i="1"/>
  <c r="T208" i="8" s="1"/>
  <c r="T61" i="8"/>
  <c r="T151" i="1"/>
  <c r="T63" i="8"/>
  <c r="T71" i="8"/>
  <c r="T159" i="1"/>
  <c r="T218" i="8" s="1"/>
  <c r="T70" i="8"/>
  <c r="T158" i="1"/>
  <c r="T1095" i="1"/>
  <c r="T1097" i="1"/>
  <c r="T76" i="8"/>
  <c r="T164" i="1"/>
  <c r="T78" i="8"/>
  <c r="T166" i="1"/>
  <c r="T80" i="8"/>
  <c r="T168" i="1"/>
  <c r="T227" i="8" s="1"/>
  <c r="T1104" i="1"/>
  <c r="T1107" i="1"/>
  <c r="T67" i="8"/>
  <c r="T155" i="1"/>
  <c r="R172" i="1"/>
  <c r="R206" i="8"/>
  <c r="Y847" i="1"/>
  <c r="R1060" i="1"/>
  <c r="R1061" i="1"/>
  <c r="R1065" i="1"/>
  <c r="R1071" i="1"/>
  <c r="R1075" i="1"/>
  <c r="R1063" i="1"/>
  <c r="Z853" i="1"/>
  <c r="S215" i="8"/>
  <c r="S59" i="8"/>
  <c r="S43" i="8" s="1"/>
  <c r="S142" i="1"/>
  <c r="S147" i="1"/>
  <c r="T833" i="1"/>
  <c r="S213" i="8"/>
  <c r="S43" i="1"/>
  <c r="S230" i="8"/>
  <c r="S1049" i="1"/>
  <c r="S1047" i="1"/>
  <c r="S1045" i="1"/>
  <c r="S1044" i="1"/>
  <c r="S1048" i="1"/>
  <c r="S1046" i="1"/>
  <c r="S1043" i="1"/>
  <c r="S1040" i="1"/>
  <c r="S1041" i="1"/>
  <c r="S1042" i="1"/>
  <c r="S1039" i="1"/>
  <c r="S1036" i="1"/>
  <c r="S1035" i="1"/>
  <c r="S1034" i="1"/>
  <c r="S1033" i="1"/>
  <c r="S1038" i="1"/>
  <c r="S1037" i="1"/>
  <c r="S1030" i="1"/>
  <c r="S1029" i="1"/>
  <c r="S1027" i="1"/>
  <c r="S1031" i="1"/>
  <c r="S1032" i="1"/>
  <c r="S1025" i="1"/>
  <c r="S1026" i="1"/>
  <c r="S1028" i="1"/>
  <c r="T178" i="8"/>
  <c r="T181" i="8"/>
  <c r="T1088" i="1"/>
  <c r="T150" i="1"/>
  <c r="T62" i="8"/>
  <c r="T1087" i="1"/>
  <c r="T1086" i="1"/>
  <c r="T1096" i="1"/>
  <c r="T73" i="8"/>
  <c r="T161" i="1"/>
  <c r="T74" i="8"/>
  <c r="T162" i="1"/>
  <c r="T1102" i="1"/>
  <c r="T1101" i="1"/>
  <c r="T1106" i="1"/>
  <c r="T81" i="8"/>
  <c r="T169" i="1"/>
  <c r="T1091" i="1"/>
  <c r="R84" i="8"/>
  <c r="R49" i="8"/>
  <c r="R1056" i="1"/>
  <c r="R1054" i="1"/>
  <c r="R1067" i="1"/>
  <c r="R1072" i="1"/>
  <c r="R1076" i="1"/>
  <c r="R1064" i="1"/>
  <c r="Q1079" i="1"/>
  <c r="Z766" i="1"/>
  <c r="S214" i="8"/>
  <c r="S217" i="8"/>
  <c r="T746" i="1"/>
  <c r="S200" i="8"/>
  <c r="S50" i="8" s="1"/>
  <c r="V852" i="1"/>
  <c r="V765" i="1"/>
  <c r="V230" i="1"/>
  <c r="W230" i="1" s="1"/>
  <c r="S1083" i="1"/>
  <c r="S1004" i="1"/>
  <c r="S1005" i="1"/>
  <c r="S1020" i="1"/>
  <c r="S1006" i="1"/>
  <c r="S1019" i="1"/>
  <c r="S1018" i="1"/>
  <c r="S1017" i="1"/>
  <c r="S1016" i="1"/>
  <c r="S1015" i="1"/>
  <c r="S1013" i="1"/>
  <c r="S1014" i="1"/>
  <c r="S1012" i="1"/>
  <c r="S1011" i="1"/>
  <c r="S1007" i="1"/>
  <c r="S1008" i="1"/>
  <c r="S1010" i="1"/>
  <c r="S1009" i="1"/>
  <c r="S1000" i="1"/>
  <c r="S1003" i="1"/>
  <c r="S996" i="1"/>
  <c r="S1002" i="1"/>
  <c r="S998" i="1"/>
  <c r="S1001" i="1"/>
  <c r="S997" i="1"/>
  <c r="S999" i="1"/>
  <c r="T69" i="8"/>
  <c r="T157" i="1"/>
  <c r="T188" i="8"/>
  <c r="T66" i="8"/>
  <c r="T154" i="1"/>
  <c r="T7" i="1"/>
  <c r="T6" i="8"/>
  <c r="T7" i="8" s="1"/>
  <c r="T65" i="8"/>
  <c r="T153" i="1"/>
  <c r="T1090" i="1"/>
  <c r="T72" i="8"/>
  <c r="T160" i="1"/>
  <c r="T113" i="1"/>
  <c r="T117" i="1"/>
  <c r="T75" i="8"/>
  <c r="T163" i="1"/>
  <c r="T1099" i="1"/>
  <c r="T1105" i="1"/>
  <c r="T79" i="8"/>
  <c r="T167" i="1"/>
  <c r="T226" i="8" s="1"/>
  <c r="T1093" i="1"/>
  <c r="T1092" i="1"/>
  <c r="U949" i="1"/>
  <c r="U975" i="1"/>
  <c r="U96" i="1"/>
  <c r="U125" i="1" s="1"/>
  <c r="U977" i="1"/>
  <c r="U950" i="1"/>
  <c r="U959" i="1" s="1"/>
  <c r="U976" i="1"/>
  <c r="U990" i="1"/>
  <c r="V5" i="1"/>
  <c r="U991" i="1"/>
  <c r="U98" i="1"/>
  <c r="U127" i="1" s="1"/>
  <c r="U988" i="1"/>
  <c r="U989" i="1"/>
  <c r="U110" i="1"/>
  <c r="U139" i="1" s="1"/>
  <c r="U986" i="1"/>
  <c r="U109" i="1"/>
  <c r="U138" i="1" s="1"/>
  <c r="U107" i="1"/>
  <c r="U136" i="1" s="1"/>
  <c r="U108" i="1"/>
  <c r="U137" i="1" s="1"/>
  <c r="U105" i="1"/>
  <c r="U134" i="1" s="1"/>
  <c r="U984" i="1"/>
  <c r="U106" i="1"/>
  <c r="U135" i="1" s="1"/>
  <c r="U985" i="1"/>
  <c r="U104" i="1"/>
  <c r="U133" i="1" s="1"/>
  <c r="U983" i="1"/>
  <c r="U982" i="1"/>
  <c r="U103" i="1"/>
  <c r="U132" i="1" s="1"/>
  <c r="U99" i="1"/>
  <c r="U128" i="1" s="1"/>
  <c r="U979" i="1"/>
  <c r="U100" i="1"/>
  <c r="U129" i="1" s="1"/>
  <c r="U978" i="1"/>
  <c r="U981" i="1"/>
  <c r="U102" i="1"/>
  <c r="U131" i="1" s="1"/>
  <c r="U101" i="1"/>
  <c r="U130" i="1" s="1"/>
  <c r="U970" i="1"/>
  <c r="U980" i="1"/>
  <c r="U969" i="1"/>
  <c r="U968" i="1"/>
  <c r="U967" i="1"/>
  <c r="U973" i="1"/>
  <c r="U95" i="1"/>
  <c r="U124" i="1" s="1"/>
  <c r="U92" i="1"/>
  <c r="U121" i="1" s="1"/>
  <c r="U93" i="1"/>
  <c r="U122" i="1" s="1"/>
  <c r="U1136" i="1"/>
  <c r="U1135" i="1"/>
  <c r="U1131" i="1"/>
  <c r="U1128" i="1"/>
  <c r="U1113" i="1"/>
  <c r="U1121" i="1"/>
  <c r="U5" i="8"/>
  <c r="U624" i="1"/>
  <c r="U89" i="1"/>
  <c r="U118" i="1" s="1"/>
  <c r="U628" i="1"/>
  <c r="U974" i="1"/>
  <c r="U971" i="1"/>
  <c r="U94" i="1"/>
  <c r="U123" i="1" s="1"/>
  <c r="U265" i="1"/>
  <c r="U1132" i="1"/>
  <c r="U1129" i="1"/>
  <c r="U1124" i="1"/>
  <c r="U1117" i="1"/>
  <c r="U1125" i="1"/>
  <c r="U1112" i="1"/>
  <c r="U88" i="1"/>
  <c r="U622" i="1"/>
  <c r="U629" i="1"/>
  <c r="U1230" i="1"/>
  <c r="U1133" i="1"/>
  <c r="U1119" i="1"/>
  <c r="U1116" i="1"/>
  <c r="U626" i="1"/>
  <c r="U91" i="1"/>
  <c r="U120" i="1" s="1"/>
  <c r="U276" i="1"/>
  <c r="U633" i="1"/>
  <c r="U634" i="1"/>
  <c r="U1126" i="1"/>
  <c r="U1115" i="1"/>
  <c r="U1122" i="1"/>
  <c r="U972" i="1"/>
  <c r="U269" i="1"/>
  <c r="U1130" i="1"/>
  <c r="U1120" i="1"/>
  <c r="U1123" i="1"/>
  <c r="U625" i="1"/>
  <c r="U273" i="1"/>
  <c r="U274" i="1"/>
  <c r="U631" i="1"/>
  <c r="U1114" i="1"/>
  <c r="U623" i="1"/>
  <c r="U632" i="1"/>
  <c r="U279" i="1"/>
  <c r="U636" i="1"/>
  <c r="U641" i="1"/>
  <c r="U6" i="1"/>
  <c r="U627" i="1"/>
  <c r="U282" i="1"/>
  <c r="U639" i="1"/>
  <c r="U1134" i="1"/>
  <c r="U90" i="1"/>
  <c r="U119" i="1" s="1"/>
  <c r="U635" i="1"/>
  <c r="U637" i="1"/>
  <c r="U638" i="1"/>
  <c r="U640" i="1"/>
  <c r="U642" i="1"/>
  <c r="U1127" i="1"/>
  <c r="U285" i="1"/>
  <c r="U630" i="1"/>
  <c r="U645" i="1"/>
  <c r="U646" i="1"/>
  <c r="U270" i="1"/>
  <c r="U278" i="1"/>
  <c r="U286" i="1"/>
  <c r="U643" i="1"/>
  <c r="U289" i="1"/>
  <c r="U287" i="1"/>
  <c r="U644" i="1"/>
  <c r="U288" i="1"/>
  <c r="U1118" i="1"/>
  <c r="U281" i="1"/>
  <c r="U191" i="8" s="1"/>
  <c r="U283" i="1"/>
  <c r="U193" i="8" s="1"/>
  <c r="U271" i="1"/>
  <c r="U181" i="8" s="1"/>
  <c r="U277" i="1"/>
  <c r="U275" i="1"/>
  <c r="U284" i="1"/>
  <c r="U97" i="1"/>
  <c r="U126" i="1" s="1"/>
  <c r="U111" i="1"/>
  <c r="U140" i="1" s="1"/>
  <c r="U280" i="1"/>
  <c r="U112" i="1"/>
  <c r="U141" i="1" s="1"/>
  <c r="U268" i="1"/>
  <c r="U178" i="8" s="1"/>
  <c r="U266" i="1"/>
  <c r="U267" i="1"/>
  <c r="U272" i="1"/>
  <c r="U182" i="8" s="1"/>
  <c r="S211" i="8"/>
  <c r="X218" i="1"/>
  <c r="Y753" i="1" s="1"/>
  <c r="Y225" i="1"/>
  <c r="R1059" i="1"/>
  <c r="R1069" i="1"/>
  <c r="R1066" i="1"/>
  <c r="R1073" i="1"/>
  <c r="R1074" i="1"/>
  <c r="R1062" i="1"/>
  <c r="E19" i="1"/>
  <c r="F19" i="1" s="1"/>
  <c r="C20" i="1"/>
  <c r="D19" i="1"/>
  <c r="Z231" i="1"/>
  <c r="AA853" i="1" s="1"/>
  <c r="S210" i="8"/>
  <c r="U211" i="1"/>
  <c r="U214" i="1"/>
  <c r="V749" i="1" s="1"/>
  <c r="S218" i="8"/>
  <c r="W848" i="1"/>
  <c r="T60" i="8"/>
  <c r="T42" i="8" s="1"/>
  <c r="T148" i="1"/>
  <c r="T152" i="1"/>
  <c r="T64" i="8"/>
  <c r="T1084" i="1"/>
  <c r="T1094" i="1"/>
  <c r="T77" i="8"/>
  <c r="T165" i="1"/>
  <c r="T1100" i="1"/>
  <c r="T83" i="8"/>
  <c r="T171" i="1"/>
  <c r="T230" i="8" s="1"/>
  <c r="T68" i="8"/>
  <c r="T156" i="1"/>
  <c r="T215" i="8" s="1"/>
  <c r="T951" i="1"/>
  <c r="T960" i="1" s="1"/>
  <c r="T958" i="1"/>
  <c r="R1057" i="1"/>
  <c r="R1058" i="1"/>
  <c r="R1068" i="1"/>
  <c r="R1070" i="1"/>
  <c r="R1077" i="1"/>
  <c r="R1078" i="1"/>
  <c r="V752" i="1" l="1"/>
  <c r="V764" i="1"/>
  <c r="V839" i="1"/>
  <c r="V837" i="1"/>
  <c r="V750" i="1"/>
  <c r="W750" i="1"/>
  <c r="W215" i="1"/>
  <c r="X750" i="1" s="1"/>
  <c r="U213" i="1"/>
  <c r="V748" i="1" s="1"/>
  <c r="U835" i="1"/>
  <c r="V223" i="1"/>
  <c r="W223" i="1" s="1"/>
  <c r="X223" i="1" s="1"/>
  <c r="T835" i="1"/>
  <c r="T748" i="1"/>
  <c r="U748" i="1"/>
  <c r="V210" i="1"/>
  <c r="W745" i="1" s="1"/>
  <c r="V758" i="1"/>
  <c r="V841" i="1"/>
  <c r="V219" i="1"/>
  <c r="W841" i="1" s="1"/>
  <c r="S1108" i="1"/>
  <c r="T1103" i="1"/>
  <c r="U1103" i="1" s="1"/>
  <c r="V208" i="1"/>
  <c r="W743" i="1" s="1"/>
  <c r="V830" i="1"/>
  <c r="T992" i="1"/>
  <c r="V745" i="1"/>
  <c r="V209" i="1"/>
  <c r="W744" i="1" s="1"/>
  <c r="V744" i="1"/>
  <c r="V831" i="1"/>
  <c r="T42" i="1"/>
  <c r="W216" i="1"/>
  <c r="X838" i="1" s="1"/>
  <c r="U842" i="1"/>
  <c r="W851" i="1"/>
  <c r="W764" i="1"/>
  <c r="W229" i="1"/>
  <c r="X229" i="1" s="1"/>
  <c r="W207" i="1"/>
  <c r="X207" i="1" s="1"/>
  <c r="Y207" i="1" s="1"/>
  <c r="W742" i="1"/>
  <c r="U1105" i="1"/>
  <c r="X763" i="1"/>
  <c r="V846" i="1"/>
  <c r="V224" i="1"/>
  <c r="V755" i="1"/>
  <c r="V842" i="1"/>
  <c r="S1059" i="1"/>
  <c r="W751" i="1"/>
  <c r="W838" i="1"/>
  <c r="V751" i="1"/>
  <c r="U1089" i="1"/>
  <c r="Y228" i="1"/>
  <c r="Z763" i="1" s="1"/>
  <c r="V838" i="1"/>
  <c r="AA227" i="1"/>
  <c r="AB849" i="1" s="1"/>
  <c r="Y763" i="1"/>
  <c r="AA849" i="1"/>
  <c r="U747" i="1"/>
  <c r="W222" i="1"/>
  <c r="X222" i="1" s="1"/>
  <c r="W844" i="1"/>
  <c r="V757" i="1"/>
  <c r="V844" i="1"/>
  <c r="Y850" i="1"/>
  <c r="U834" i="1"/>
  <c r="W757" i="1"/>
  <c r="U755" i="1"/>
  <c r="V220" i="1"/>
  <c r="W842" i="1" s="1"/>
  <c r="U212" i="1"/>
  <c r="V747" i="1" s="1"/>
  <c r="T1083" i="1"/>
  <c r="S1057" i="1"/>
  <c r="S1060" i="1"/>
  <c r="S1058" i="1"/>
  <c r="S1055" i="1"/>
  <c r="R1079" i="1"/>
  <c r="X850" i="1"/>
  <c r="Y221" i="1"/>
  <c r="Z756" i="1" s="1"/>
  <c r="Y843" i="1"/>
  <c r="Y840" i="1"/>
  <c r="S1056" i="1"/>
  <c r="U1088" i="1"/>
  <c r="T207" i="8"/>
  <c r="E20" i="1"/>
  <c r="F20" i="1" s="1"/>
  <c r="D20" i="1"/>
  <c r="C21" i="1"/>
  <c r="U177" i="8"/>
  <c r="U190" i="8"/>
  <c r="U185" i="8"/>
  <c r="U197" i="8"/>
  <c r="U188" i="8"/>
  <c r="U61" i="8"/>
  <c r="U149" i="1"/>
  <c r="U189" i="8"/>
  <c r="U1087" i="1"/>
  <c r="U152" i="1"/>
  <c r="U211" i="8" s="1"/>
  <c r="U64" i="8"/>
  <c r="U992" i="1"/>
  <c r="U1086" i="1"/>
  <c r="U1094" i="1"/>
  <c r="U74" i="8"/>
  <c r="U162" i="1"/>
  <c r="U1101" i="1"/>
  <c r="U79" i="8"/>
  <c r="U167" i="1"/>
  <c r="U226" i="8" s="1"/>
  <c r="U81" i="8"/>
  <c r="U169" i="1"/>
  <c r="U228" i="8" s="1"/>
  <c r="U1107" i="1"/>
  <c r="U1092" i="1"/>
  <c r="U1091" i="1"/>
  <c r="T43" i="8"/>
  <c r="T216" i="8"/>
  <c r="S1066" i="1"/>
  <c r="S1072" i="1"/>
  <c r="S1075" i="1"/>
  <c r="S1078" i="1"/>
  <c r="W752" i="1"/>
  <c r="X765" i="1"/>
  <c r="X230" i="1"/>
  <c r="Y230" i="1" s="1"/>
  <c r="Z852" i="1" s="1"/>
  <c r="W839" i="1"/>
  <c r="S206" i="8"/>
  <c r="S231" i="8" s="1"/>
  <c r="S172" i="1"/>
  <c r="T217" i="8"/>
  <c r="T1049" i="1"/>
  <c r="T1048" i="1"/>
  <c r="T1045" i="1"/>
  <c r="T1047" i="1"/>
  <c r="T1046" i="1"/>
  <c r="T1043" i="1"/>
  <c r="T1044" i="1"/>
  <c r="T1041" i="1"/>
  <c r="T1042" i="1"/>
  <c r="T1040" i="1"/>
  <c r="T1036" i="1"/>
  <c r="T1035" i="1"/>
  <c r="T1034" i="1"/>
  <c r="T1033" i="1"/>
  <c r="T1037" i="1"/>
  <c r="T1039" i="1"/>
  <c r="T1038" i="1"/>
  <c r="T1031" i="1"/>
  <c r="T1029" i="1"/>
  <c r="T1030" i="1"/>
  <c r="T1032" i="1"/>
  <c r="T1025" i="1"/>
  <c r="T1027" i="1"/>
  <c r="T1026" i="1"/>
  <c r="T1028" i="1"/>
  <c r="AA231" i="1"/>
  <c r="U176" i="8"/>
  <c r="U82" i="8"/>
  <c r="U170" i="1"/>
  <c r="U229" i="8" s="1"/>
  <c r="U187" i="8"/>
  <c r="U1137" i="1"/>
  <c r="U199" i="8"/>
  <c r="U180" i="8"/>
  <c r="U195" i="8"/>
  <c r="U7" i="1"/>
  <c r="U6" i="8"/>
  <c r="U7" i="8" s="1"/>
  <c r="U184" i="8"/>
  <c r="U1090" i="1"/>
  <c r="U151" i="1"/>
  <c r="U63" i="8"/>
  <c r="U1084" i="1"/>
  <c r="U72" i="8"/>
  <c r="U160" i="1"/>
  <c r="U71" i="8"/>
  <c r="U159" i="1"/>
  <c r="U1098" i="1"/>
  <c r="U77" i="8"/>
  <c r="U165" i="1"/>
  <c r="U224" i="8" s="1"/>
  <c r="U78" i="8"/>
  <c r="U166" i="1"/>
  <c r="V96" i="1"/>
  <c r="V125" i="1" s="1"/>
  <c r="V950" i="1"/>
  <c r="V959" i="1" s="1"/>
  <c r="W5" i="1"/>
  <c r="V949" i="1"/>
  <c r="V977" i="1"/>
  <c r="V975" i="1"/>
  <c r="V98" i="1"/>
  <c r="V127" i="1" s="1"/>
  <c r="V976" i="1"/>
  <c r="V991" i="1"/>
  <c r="V989" i="1"/>
  <c r="V108" i="1"/>
  <c r="V137" i="1" s="1"/>
  <c r="V112" i="1"/>
  <c r="V141" i="1" s="1"/>
  <c r="V109" i="1"/>
  <c r="V138" i="1" s="1"/>
  <c r="V986" i="1"/>
  <c r="V97" i="1"/>
  <c r="V126" i="1" s="1"/>
  <c r="V988" i="1"/>
  <c r="V106" i="1"/>
  <c r="V135" i="1" s="1"/>
  <c r="V987" i="1"/>
  <c r="V107" i="1"/>
  <c r="V136" i="1" s="1"/>
  <c r="V990" i="1"/>
  <c r="V110" i="1"/>
  <c r="V139" i="1" s="1"/>
  <c r="V985" i="1"/>
  <c r="V984" i="1"/>
  <c r="V983" i="1"/>
  <c r="V982" i="1"/>
  <c r="V104" i="1"/>
  <c r="V133" i="1" s="1"/>
  <c r="V981" i="1"/>
  <c r="V100" i="1"/>
  <c r="V129" i="1" s="1"/>
  <c r="V105" i="1"/>
  <c r="V134" i="1" s="1"/>
  <c r="V103" i="1"/>
  <c r="V132" i="1" s="1"/>
  <c r="V101" i="1"/>
  <c r="V130" i="1" s="1"/>
  <c r="V980" i="1"/>
  <c r="V99" i="1"/>
  <c r="V128" i="1" s="1"/>
  <c r="V978" i="1"/>
  <c r="V969" i="1"/>
  <c r="V102" i="1"/>
  <c r="V131" i="1" s="1"/>
  <c r="V973" i="1"/>
  <c r="V970" i="1"/>
  <c r="V92" i="1"/>
  <c r="V121" i="1" s="1"/>
  <c r="V93" i="1"/>
  <c r="V122" i="1" s="1"/>
  <c r="V90" i="1"/>
  <c r="V119" i="1" s="1"/>
  <c r="V265" i="1"/>
  <c r="V269" i="1"/>
  <c r="V179" i="8" s="1"/>
  <c r="V1132" i="1"/>
  <c r="V1126" i="1"/>
  <c r="V1129" i="1"/>
  <c r="V1116" i="1"/>
  <c r="V1119" i="1"/>
  <c r="V1131" i="1"/>
  <c r="V622" i="1"/>
  <c r="V626" i="1"/>
  <c r="V628" i="1"/>
  <c r="V629" i="1"/>
  <c r="V979" i="1"/>
  <c r="V971" i="1"/>
  <c r="V972" i="1"/>
  <c r="V1136" i="1"/>
  <c r="V1130" i="1"/>
  <c r="V1122" i="1"/>
  <c r="V1125" i="1"/>
  <c r="V1112" i="1"/>
  <c r="V1118" i="1"/>
  <c r="V1113" i="1"/>
  <c r="V5" i="8"/>
  <c r="V624" i="1"/>
  <c r="V89" i="1"/>
  <c r="V118" i="1" s="1"/>
  <c r="V273" i="1"/>
  <c r="V183" i="8" s="1"/>
  <c r="V967" i="1"/>
  <c r="V1124" i="1"/>
  <c r="V1114" i="1"/>
  <c r="V1120" i="1"/>
  <c r="V625" i="1"/>
  <c r="V635" i="1"/>
  <c r="V968" i="1"/>
  <c r="V974" i="1"/>
  <c r="V1230" i="1"/>
  <c r="V1134" i="1"/>
  <c r="V1135" i="1"/>
  <c r="V1127" i="1"/>
  <c r="V91" i="1"/>
  <c r="V120" i="1" s="1"/>
  <c r="V630" i="1"/>
  <c r="V276" i="1"/>
  <c r="V186" i="8" s="1"/>
  <c r="V633" i="1"/>
  <c r="V95" i="1"/>
  <c r="V124" i="1" s="1"/>
  <c r="V1128" i="1"/>
  <c r="V1123" i="1"/>
  <c r="V1115" i="1"/>
  <c r="V88" i="1"/>
  <c r="V623" i="1"/>
  <c r="V627" i="1"/>
  <c r="V631" i="1"/>
  <c r="V632" i="1"/>
  <c r="V634" i="1"/>
  <c r="V279" i="1"/>
  <c r="V189" i="8" s="1"/>
  <c r="V637" i="1"/>
  <c r="V639" i="1"/>
  <c r="V94" i="1"/>
  <c r="V123" i="1" s="1"/>
  <c r="V1133" i="1"/>
  <c r="V6" i="1"/>
  <c r="V636" i="1"/>
  <c r="V640" i="1"/>
  <c r="V641" i="1"/>
  <c r="V1121" i="1"/>
  <c r="V278" i="1"/>
  <c r="V188" i="8" s="1"/>
  <c r="V638" i="1"/>
  <c r="V1117" i="1"/>
  <c r="V642" i="1"/>
  <c r="V286" i="1"/>
  <c r="V196" i="8" s="1"/>
  <c r="V282" i="1"/>
  <c r="V192" i="8" s="1"/>
  <c r="V288" i="1"/>
  <c r="V198" i="8" s="1"/>
  <c r="V645" i="1"/>
  <c r="V646" i="1"/>
  <c r="V644" i="1"/>
  <c r="V643" i="1"/>
  <c r="V277" i="1"/>
  <c r="V187" i="8" s="1"/>
  <c r="V270" i="1"/>
  <c r="V180" i="8" s="1"/>
  <c r="V280" i="1"/>
  <c r="V190" i="8" s="1"/>
  <c r="V274" i="1"/>
  <c r="V184" i="8" s="1"/>
  <c r="V271" i="1"/>
  <c r="V181" i="8" s="1"/>
  <c r="V281" i="1"/>
  <c r="V191" i="8" s="1"/>
  <c r="V283" i="1"/>
  <c r="V193" i="8" s="1"/>
  <c r="V285" i="1"/>
  <c r="V195" i="8" s="1"/>
  <c r="V284" i="1"/>
  <c r="V194" i="8" s="1"/>
  <c r="V111" i="1"/>
  <c r="V140" i="1" s="1"/>
  <c r="V275" i="1"/>
  <c r="V185" i="8" s="1"/>
  <c r="V287" i="1"/>
  <c r="V197" i="8" s="1"/>
  <c r="V289" i="1"/>
  <c r="V199" i="8" s="1"/>
  <c r="V267" i="1"/>
  <c r="V268" i="1"/>
  <c r="V178" i="8" s="1"/>
  <c r="V266" i="1"/>
  <c r="V176" i="8" s="1"/>
  <c r="V272" i="1"/>
  <c r="V182" i="8" s="1"/>
  <c r="U951" i="1"/>
  <c r="U960" i="1" s="1"/>
  <c r="U958" i="1"/>
  <c r="T147" i="1"/>
  <c r="T43" i="1" s="1"/>
  <c r="T59" i="8"/>
  <c r="T142" i="1"/>
  <c r="T219" i="8"/>
  <c r="S1065" i="1"/>
  <c r="S1071" i="1"/>
  <c r="S1076" i="1"/>
  <c r="S1063" i="1"/>
  <c r="T220" i="8"/>
  <c r="S1050" i="1"/>
  <c r="V833" i="1"/>
  <c r="R231" i="8"/>
  <c r="T214" i="8"/>
  <c r="Y761" i="1"/>
  <c r="Y226" i="1"/>
  <c r="Z226" i="1" s="1"/>
  <c r="W217" i="1"/>
  <c r="T211" i="8"/>
  <c r="T1006" i="1"/>
  <c r="T1018" i="1"/>
  <c r="T1004" i="1"/>
  <c r="T1005" i="1"/>
  <c r="T1019" i="1"/>
  <c r="T1015" i="1"/>
  <c r="T1020" i="1"/>
  <c r="T1017" i="1"/>
  <c r="T1016" i="1"/>
  <c r="T1014" i="1"/>
  <c r="T1013" i="1"/>
  <c r="T1011" i="1"/>
  <c r="T1010" i="1"/>
  <c r="T1012" i="1"/>
  <c r="T1007" i="1"/>
  <c r="T1009" i="1"/>
  <c r="T1008" i="1"/>
  <c r="T1003" i="1"/>
  <c r="T1002" i="1"/>
  <c r="T1000" i="1"/>
  <c r="T1001" i="1"/>
  <c r="T998" i="1"/>
  <c r="T997" i="1"/>
  <c r="T999" i="1"/>
  <c r="T224" i="8"/>
  <c r="V214" i="1"/>
  <c r="W214" i="1" s="1"/>
  <c r="V836" i="1"/>
  <c r="Z847" i="1"/>
  <c r="Z225" i="1"/>
  <c r="Z760" i="1"/>
  <c r="U156" i="1"/>
  <c r="U215" i="8" s="1"/>
  <c r="U68" i="8"/>
  <c r="U198" i="8"/>
  <c r="U183" i="8"/>
  <c r="U186" i="8"/>
  <c r="U175" i="8"/>
  <c r="U290" i="1"/>
  <c r="U154" i="1"/>
  <c r="U66" i="8"/>
  <c r="U1085" i="1"/>
  <c r="U73" i="8"/>
  <c r="U161" i="1"/>
  <c r="U220" i="8" s="1"/>
  <c r="U1095" i="1"/>
  <c r="U1099" i="1"/>
  <c r="U1100" i="1"/>
  <c r="U80" i="8"/>
  <c r="U168" i="1"/>
  <c r="U227" i="8" s="1"/>
  <c r="U1104" i="1"/>
  <c r="U1093" i="1"/>
  <c r="S1067" i="1"/>
  <c r="S1069" i="1"/>
  <c r="S1073" i="1"/>
  <c r="S1077" i="1"/>
  <c r="S1062" i="1"/>
  <c r="W852" i="1"/>
  <c r="W765" i="1"/>
  <c r="T221" i="8"/>
  <c r="S1061" i="1"/>
  <c r="S84" i="8"/>
  <c r="S49" i="8"/>
  <c r="AA766" i="1"/>
  <c r="T223" i="8"/>
  <c r="T210" i="8"/>
  <c r="T229" i="8"/>
  <c r="V746" i="1"/>
  <c r="Y218" i="1"/>
  <c r="U83" i="8"/>
  <c r="U171" i="1"/>
  <c r="U230" i="8" s="1"/>
  <c r="U194" i="8"/>
  <c r="U196" i="8"/>
  <c r="U192" i="8"/>
  <c r="U179" i="8"/>
  <c r="U62" i="8"/>
  <c r="U150" i="1"/>
  <c r="U113" i="1"/>
  <c r="U117" i="1"/>
  <c r="U153" i="1"/>
  <c r="U212" i="8" s="1"/>
  <c r="U65" i="8"/>
  <c r="U60" i="8"/>
  <c r="U148" i="1"/>
  <c r="U1096" i="1"/>
  <c r="U1097" i="1"/>
  <c r="U70" i="8"/>
  <c r="U158" i="1"/>
  <c r="U75" i="8"/>
  <c r="U163" i="1"/>
  <c r="U222" i="8" s="1"/>
  <c r="U76" i="8"/>
  <c r="U164" i="1"/>
  <c r="U223" i="8" s="1"/>
  <c r="U1102" i="1"/>
  <c r="U69" i="8"/>
  <c r="U157" i="1"/>
  <c r="U216" i="8" s="1"/>
  <c r="U1106" i="1"/>
  <c r="U67" i="8"/>
  <c r="U155" i="1"/>
  <c r="T222" i="8"/>
  <c r="T212" i="8"/>
  <c r="T213" i="8"/>
  <c r="T996" i="1"/>
  <c r="S1054" i="1"/>
  <c r="S1021" i="1"/>
  <c r="S1068" i="1"/>
  <c r="S1070" i="1"/>
  <c r="S1074" i="1"/>
  <c r="S1064" i="1"/>
  <c r="V211" i="1"/>
  <c r="W211" i="1" s="1"/>
  <c r="X746" i="1" s="1"/>
  <c r="X852" i="1"/>
  <c r="T228" i="8"/>
  <c r="T209" i="8"/>
  <c r="T225" i="8"/>
  <c r="T200" i="8"/>
  <c r="T50" i="8" s="1"/>
  <c r="W758" i="1" l="1"/>
  <c r="W845" i="1"/>
  <c r="X758" i="1"/>
  <c r="X837" i="1"/>
  <c r="X215" i="1"/>
  <c r="Y750" i="1" s="1"/>
  <c r="V835" i="1"/>
  <c r="V213" i="1"/>
  <c r="W835" i="1" s="1"/>
  <c r="W832" i="1"/>
  <c r="Y758" i="1"/>
  <c r="X845" i="1"/>
  <c r="W210" i="1"/>
  <c r="X210" i="1" s="1"/>
  <c r="Y745" i="1" s="1"/>
  <c r="Y223" i="1"/>
  <c r="Z223" i="1" s="1"/>
  <c r="Y845" i="1"/>
  <c r="W219" i="1"/>
  <c r="X219" i="1" s="1"/>
  <c r="W754" i="1"/>
  <c r="T1108" i="1"/>
  <c r="W830" i="1"/>
  <c r="W208" i="1"/>
  <c r="X830" i="1" s="1"/>
  <c r="Y852" i="1"/>
  <c r="W209" i="1"/>
  <c r="X209" i="1" s="1"/>
  <c r="Y831" i="1" s="1"/>
  <c r="W831" i="1"/>
  <c r="U42" i="8"/>
  <c r="X216" i="1"/>
  <c r="Y838" i="1" s="1"/>
  <c r="V177" i="8"/>
  <c r="X751" i="1"/>
  <c r="V1088" i="1"/>
  <c r="V1101" i="1"/>
  <c r="Y829" i="1"/>
  <c r="U207" i="8"/>
  <c r="U42" i="1"/>
  <c r="Y742" i="1"/>
  <c r="X742" i="1"/>
  <c r="X764" i="1"/>
  <c r="Y764" i="1"/>
  <c r="Y851" i="1"/>
  <c r="Z742" i="1"/>
  <c r="Z829" i="1"/>
  <c r="Z207" i="1"/>
  <c r="AA207" i="1" s="1"/>
  <c r="Y765" i="1"/>
  <c r="X829" i="1"/>
  <c r="Z843" i="1"/>
  <c r="Y229" i="1"/>
  <c r="Z229" i="1" s="1"/>
  <c r="X851" i="1"/>
  <c r="AB227" i="1"/>
  <c r="AC227" i="1" s="1"/>
  <c r="AD227" i="1" s="1"/>
  <c r="T1058" i="1"/>
  <c r="W846" i="1"/>
  <c r="W759" i="1"/>
  <c r="Z228" i="1"/>
  <c r="AA228" i="1" s="1"/>
  <c r="Z850" i="1"/>
  <c r="W224" i="1"/>
  <c r="T1055" i="1"/>
  <c r="AB762" i="1"/>
  <c r="T1056" i="1"/>
  <c r="T1057" i="1"/>
  <c r="Z221" i="1"/>
  <c r="AA756" i="1" s="1"/>
  <c r="Y844" i="1"/>
  <c r="V212" i="1"/>
  <c r="W747" i="1" s="1"/>
  <c r="X757" i="1"/>
  <c r="Y222" i="1"/>
  <c r="Z844" i="1" s="1"/>
  <c r="T1061" i="1"/>
  <c r="V834" i="1"/>
  <c r="X844" i="1"/>
  <c r="V1091" i="1"/>
  <c r="T1059" i="1"/>
  <c r="Y757" i="1"/>
  <c r="W220" i="1"/>
  <c r="X220" i="1" s="1"/>
  <c r="W755" i="1"/>
  <c r="V1087" i="1"/>
  <c r="T1060" i="1"/>
  <c r="V1092" i="1"/>
  <c r="V1084" i="1"/>
  <c r="U209" i="8"/>
  <c r="W746" i="1"/>
  <c r="X211" i="1"/>
  <c r="Y746" i="1" s="1"/>
  <c r="AA760" i="1"/>
  <c r="AA847" i="1"/>
  <c r="X749" i="1"/>
  <c r="X214" i="1"/>
  <c r="T1067" i="1"/>
  <c r="T1069" i="1"/>
  <c r="T1075" i="1"/>
  <c r="T1063" i="1"/>
  <c r="U1049" i="1"/>
  <c r="U1048" i="1"/>
  <c r="U1047" i="1"/>
  <c r="U1046" i="1"/>
  <c r="U1044" i="1"/>
  <c r="U1045" i="1"/>
  <c r="U1043" i="1"/>
  <c r="U1042" i="1"/>
  <c r="U1041" i="1"/>
  <c r="U1037" i="1"/>
  <c r="U1038" i="1"/>
  <c r="U1040" i="1"/>
  <c r="U1036" i="1"/>
  <c r="U1035" i="1"/>
  <c r="U1034" i="1"/>
  <c r="U1033" i="1"/>
  <c r="U1039" i="1"/>
  <c r="U1029" i="1"/>
  <c r="U1032" i="1"/>
  <c r="U1030" i="1"/>
  <c r="U1031" i="1"/>
  <c r="U1028" i="1"/>
  <c r="U1027" i="1"/>
  <c r="U1026" i="1"/>
  <c r="V65" i="8"/>
  <c r="V153" i="1"/>
  <c r="V61" i="8"/>
  <c r="V149" i="1"/>
  <c r="V1089" i="1"/>
  <c r="V70" i="8"/>
  <c r="V158" i="1"/>
  <c r="V217" i="8" s="1"/>
  <c r="V76" i="8"/>
  <c r="V164" i="1"/>
  <c r="V223" i="8" s="1"/>
  <c r="V1098" i="1"/>
  <c r="V81" i="8"/>
  <c r="V169" i="1"/>
  <c r="V77" i="8"/>
  <c r="V165" i="1"/>
  <c r="V80" i="8"/>
  <c r="V168" i="1"/>
  <c r="V1107" i="1"/>
  <c r="V1093" i="1"/>
  <c r="V67" i="8"/>
  <c r="V155" i="1"/>
  <c r="V214" i="8" s="1"/>
  <c r="U218" i="8"/>
  <c r="U1025" i="1"/>
  <c r="T1054" i="1"/>
  <c r="T1021" i="1"/>
  <c r="U59" i="8"/>
  <c r="U142" i="1"/>
  <c r="U147" i="1"/>
  <c r="U43" i="8"/>
  <c r="U200" i="8"/>
  <c r="U50" i="8" s="1"/>
  <c r="X836" i="1"/>
  <c r="T1065" i="1"/>
  <c r="T1071" i="1"/>
  <c r="T1078" i="1"/>
  <c r="T1062" i="1"/>
  <c r="X217" i="1"/>
  <c r="X839" i="1"/>
  <c r="T84" i="8"/>
  <c r="T49" i="8"/>
  <c r="U1004" i="1"/>
  <c r="U1019" i="1"/>
  <c r="U1017" i="1"/>
  <c r="U1005" i="1"/>
  <c r="U1006" i="1"/>
  <c r="U1020" i="1"/>
  <c r="U1015" i="1"/>
  <c r="U1018" i="1"/>
  <c r="U1016" i="1"/>
  <c r="U1014" i="1"/>
  <c r="U1011" i="1"/>
  <c r="U1012" i="1"/>
  <c r="U1009" i="1"/>
  <c r="U1010" i="1"/>
  <c r="U1013" i="1"/>
  <c r="U1008" i="1"/>
  <c r="U1007" i="1"/>
  <c r="U1000" i="1"/>
  <c r="U1002" i="1"/>
  <c r="U1001" i="1"/>
  <c r="U1003" i="1"/>
  <c r="U996" i="1"/>
  <c r="U998" i="1"/>
  <c r="U999" i="1"/>
  <c r="U997" i="1"/>
  <c r="V82" i="8"/>
  <c r="V170" i="1"/>
  <c r="V117" i="1"/>
  <c r="V113" i="1"/>
  <c r="V66" i="8"/>
  <c r="V154" i="1"/>
  <c r="V62" i="8"/>
  <c r="V150" i="1"/>
  <c r="V992" i="1"/>
  <c r="V64" i="8"/>
  <c r="V152" i="1"/>
  <c r="V73" i="8"/>
  <c r="V161" i="1"/>
  <c r="V220" i="8" s="1"/>
  <c r="V1096" i="1"/>
  <c r="V71" i="8"/>
  <c r="V159" i="1"/>
  <c r="V218" i="8" s="1"/>
  <c r="V1099" i="1"/>
  <c r="V1106" i="1"/>
  <c r="V1104" i="1"/>
  <c r="V83" i="8"/>
  <c r="V171" i="1"/>
  <c r="V951" i="1"/>
  <c r="V960" i="1" s="1"/>
  <c r="V958" i="1"/>
  <c r="U210" i="8"/>
  <c r="X752" i="1"/>
  <c r="C22" i="1"/>
  <c r="D21" i="1"/>
  <c r="E21" i="1"/>
  <c r="F21" i="1" s="1"/>
  <c r="W833" i="1"/>
  <c r="S1079" i="1"/>
  <c r="Z840" i="1"/>
  <c r="Z753" i="1"/>
  <c r="Z218" i="1"/>
  <c r="AA218" i="1" s="1"/>
  <c r="U213" i="8"/>
  <c r="U43" i="1"/>
  <c r="AA225" i="1"/>
  <c r="W836" i="1"/>
  <c r="W749" i="1"/>
  <c r="T1070" i="1"/>
  <c r="T1072" i="1"/>
  <c r="T1073" i="1"/>
  <c r="T1076" i="1"/>
  <c r="Z848" i="1"/>
  <c r="Z761" i="1"/>
  <c r="X833" i="1"/>
  <c r="V6" i="8"/>
  <c r="V7" i="8" s="1"/>
  <c r="V7" i="1"/>
  <c r="V1090" i="1"/>
  <c r="V1137" i="1"/>
  <c r="V151" i="1"/>
  <c r="V63" i="8"/>
  <c r="V1085" i="1"/>
  <c r="V72" i="8"/>
  <c r="V160" i="1"/>
  <c r="V219" i="8" s="1"/>
  <c r="V1097" i="1"/>
  <c r="V1100" i="1"/>
  <c r="V78" i="8"/>
  <c r="V166" i="1"/>
  <c r="V68" i="8"/>
  <c r="V156" i="1"/>
  <c r="V215" i="8" s="1"/>
  <c r="V79" i="8"/>
  <c r="V167" i="1"/>
  <c r="V69" i="8"/>
  <c r="V157" i="1"/>
  <c r="V216" i="8" s="1"/>
  <c r="W949" i="1"/>
  <c r="W975" i="1"/>
  <c r="W96" i="1"/>
  <c r="W125" i="1" s="1"/>
  <c r="W976" i="1"/>
  <c r="W990" i="1"/>
  <c r="W950" i="1"/>
  <c r="W959" i="1" s="1"/>
  <c r="W98" i="1"/>
  <c r="W127" i="1" s="1"/>
  <c r="W109" i="1"/>
  <c r="W138" i="1" s="1"/>
  <c r="X5" i="1"/>
  <c r="W97" i="1"/>
  <c r="W126" i="1" s="1"/>
  <c r="W989" i="1"/>
  <c r="W110" i="1"/>
  <c r="W139" i="1" s="1"/>
  <c r="W986" i="1"/>
  <c r="W107" i="1"/>
  <c r="W136" i="1" s="1"/>
  <c r="W108" i="1"/>
  <c r="W137" i="1" s="1"/>
  <c r="W985" i="1"/>
  <c r="W991" i="1"/>
  <c r="W977" i="1"/>
  <c r="W987" i="1"/>
  <c r="W988" i="1"/>
  <c r="W106" i="1"/>
  <c r="W135" i="1" s="1"/>
  <c r="W984" i="1"/>
  <c r="W105" i="1"/>
  <c r="W134" i="1" s="1"/>
  <c r="W104" i="1"/>
  <c r="W133" i="1" s="1"/>
  <c r="W982" i="1"/>
  <c r="W103" i="1"/>
  <c r="W132" i="1" s="1"/>
  <c r="W980" i="1"/>
  <c r="W101" i="1"/>
  <c r="W130" i="1" s="1"/>
  <c r="W981" i="1"/>
  <c r="W102" i="1"/>
  <c r="W131" i="1" s="1"/>
  <c r="W979" i="1"/>
  <c r="W100" i="1"/>
  <c r="W129" i="1" s="1"/>
  <c r="W978" i="1"/>
  <c r="W973" i="1"/>
  <c r="W983" i="1"/>
  <c r="W969" i="1"/>
  <c r="W93" i="1"/>
  <c r="W122" i="1" s="1"/>
  <c r="W974" i="1"/>
  <c r="W90" i="1"/>
  <c r="W119" i="1" s="1"/>
  <c r="W89" i="1"/>
  <c r="W118" i="1" s="1"/>
  <c r="W269" i="1"/>
  <c r="W1134" i="1"/>
  <c r="W1126" i="1"/>
  <c r="W1121" i="1"/>
  <c r="W1114" i="1"/>
  <c r="W1120" i="1"/>
  <c r="W1113" i="1"/>
  <c r="W6" i="1"/>
  <c r="W88" i="1"/>
  <c r="W625" i="1"/>
  <c r="W99" i="1"/>
  <c r="W128" i="1" s="1"/>
  <c r="W967" i="1"/>
  <c r="W972" i="1"/>
  <c r="W94" i="1"/>
  <c r="W123" i="1" s="1"/>
  <c r="W95" i="1"/>
  <c r="W124" i="1" s="1"/>
  <c r="W1230" i="1"/>
  <c r="W1133" i="1"/>
  <c r="W1128" i="1"/>
  <c r="W1119" i="1"/>
  <c r="W1124" i="1"/>
  <c r="W1136" i="1"/>
  <c r="W1129" i="1"/>
  <c r="W623" i="1"/>
  <c r="W627" i="1"/>
  <c r="W629" i="1"/>
  <c r="W630" i="1"/>
  <c r="W971" i="1"/>
  <c r="W270" i="1"/>
  <c r="W180" i="8" s="1"/>
  <c r="W1125" i="1"/>
  <c r="W1116" i="1"/>
  <c r="W1117" i="1"/>
  <c r="W624" i="1"/>
  <c r="W91" i="1"/>
  <c r="W120" i="1" s="1"/>
  <c r="W634" i="1"/>
  <c r="W265" i="1"/>
  <c r="W271" i="1"/>
  <c r="W181" i="8" s="1"/>
  <c r="W1135" i="1"/>
  <c r="W1123" i="1"/>
  <c r="W1112" i="1"/>
  <c r="W1130" i="1"/>
  <c r="W5" i="8"/>
  <c r="W626" i="1"/>
  <c r="W274" i="1"/>
  <c r="W184" i="8" s="1"/>
  <c r="W631" i="1"/>
  <c r="W633" i="1"/>
  <c r="W1132" i="1"/>
  <c r="W1118" i="1"/>
  <c r="W1115" i="1"/>
  <c r="W622" i="1"/>
  <c r="W273" i="1"/>
  <c r="W632" i="1"/>
  <c r="W92" i="1"/>
  <c r="W121" i="1" s="1"/>
  <c r="W628" i="1"/>
  <c r="W276" i="1"/>
  <c r="W277" i="1"/>
  <c r="W187" i="8" s="1"/>
  <c r="W278" i="1"/>
  <c r="W641" i="1"/>
  <c r="W968" i="1"/>
  <c r="W1131" i="1"/>
  <c r="W635" i="1"/>
  <c r="W638" i="1"/>
  <c r="W970" i="1"/>
  <c r="W1122" i="1"/>
  <c r="W642" i="1"/>
  <c r="W286" i="1"/>
  <c r="W196" i="8" s="1"/>
  <c r="W282" i="1"/>
  <c r="W285" i="1"/>
  <c r="W195" i="8" s="1"/>
  <c r="W637" i="1"/>
  <c r="W639" i="1"/>
  <c r="W643" i="1"/>
  <c r="W646" i="1"/>
  <c r="W636" i="1"/>
  <c r="W640" i="1"/>
  <c r="W644" i="1"/>
  <c r="W645" i="1"/>
  <c r="W1127" i="1"/>
  <c r="W287" i="1"/>
  <c r="W197" i="8" s="1"/>
  <c r="W280" i="1"/>
  <c r="W190" i="8" s="1"/>
  <c r="W111" i="1"/>
  <c r="W140" i="1" s="1"/>
  <c r="W284" i="1"/>
  <c r="W275" i="1"/>
  <c r="W185" i="8" s="1"/>
  <c r="W288" i="1"/>
  <c r="W198" i="8" s="1"/>
  <c r="W279" i="1"/>
  <c r="W189" i="8" s="1"/>
  <c r="W112" i="1"/>
  <c r="W141" i="1" s="1"/>
  <c r="W281" i="1"/>
  <c r="W191" i="8" s="1"/>
  <c r="W283" i="1"/>
  <c r="W289" i="1"/>
  <c r="W199" i="8" s="1"/>
  <c r="W267" i="1"/>
  <c r="W266" i="1"/>
  <c r="W176" i="8" s="1"/>
  <c r="W272" i="1"/>
  <c r="W268" i="1"/>
  <c r="AB766" i="1"/>
  <c r="AB853" i="1"/>
  <c r="AB231" i="1"/>
  <c r="U1083" i="1"/>
  <c r="U1108" i="1" s="1"/>
  <c r="U214" i="8"/>
  <c r="U217" i="8"/>
  <c r="Z230" i="1"/>
  <c r="Z765" i="1"/>
  <c r="T1066" i="1"/>
  <c r="T1068" i="1"/>
  <c r="T1074" i="1"/>
  <c r="T1077" i="1"/>
  <c r="T1064" i="1"/>
  <c r="AA226" i="1"/>
  <c r="AA761" i="1"/>
  <c r="AA848" i="1"/>
  <c r="T172" i="1"/>
  <c r="T206" i="8"/>
  <c r="V60" i="8"/>
  <c r="V42" i="8" s="1"/>
  <c r="V148" i="1"/>
  <c r="V1095" i="1"/>
  <c r="V290" i="1"/>
  <c r="V175" i="8"/>
  <c r="V1086" i="1"/>
  <c r="V1094" i="1"/>
  <c r="V74" i="8"/>
  <c r="V162" i="1"/>
  <c r="V75" i="8"/>
  <c r="V163" i="1"/>
  <c r="V1103" i="1"/>
  <c r="V1102" i="1"/>
  <c r="V1105" i="1"/>
  <c r="U225" i="8"/>
  <c r="U219" i="8"/>
  <c r="T1050" i="1"/>
  <c r="U221" i="8"/>
  <c r="U208" i="8"/>
  <c r="Y210" i="1" l="1"/>
  <c r="Z210" i="1" s="1"/>
  <c r="AA745" i="1" s="1"/>
  <c r="Y215" i="1"/>
  <c r="Z837" i="1" s="1"/>
  <c r="Y837" i="1"/>
  <c r="W748" i="1"/>
  <c r="W213" i="1"/>
  <c r="X748" i="1" s="1"/>
  <c r="X745" i="1"/>
  <c r="X832" i="1"/>
  <c r="Y832" i="1"/>
  <c r="X754" i="1"/>
  <c r="Z758" i="1"/>
  <c r="AA223" i="1"/>
  <c r="AB223" i="1" s="1"/>
  <c r="AA758" i="1"/>
  <c r="Z845" i="1"/>
  <c r="X841" i="1"/>
  <c r="AA845" i="1"/>
  <c r="X208" i="1"/>
  <c r="Y208" i="1" s="1"/>
  <c r="Z208" i="1" s="1"/>
  <c r="X743" i="1"/>
  <c r="Y751" i="1"/>
  <c r="U1061" i="1"/>
  <c r="W212" i="1"/>
  <c r="X212" i="1" s="1"/>
  <c r="Y209" i="1"/>
  <c r="Z209" i="1" s="1"/>
  <c r="Y744" i="1"/>
  <c r="X831" i="1"/>
  <c r="X744" i="1"/>
  <c r="V200" i="8"/>
  <c r="V50" i="8" s="1"/>
  <c r="Y216" i="1"/>
  <c r="Z216" i="1" s="1"/>
  <c r="W1088" i="1"/>
  <c r="AB742" i="1"/>
  <c r="W177" i="8"/>
  <c r="W1098" i="1"/>
  <c r="W1096" i="1"/>
  <c r="V207" i="8"/>
  <c r="V42" i="1"/>
  <c r="AA763" i="1"/>
  <c r="AA829" i="1"/>
  <c r="AB207" i="1"/>
  <c r="AC829" i="1" s="1"/>
  <c r="AA742" i="1"/>
  <c r="AB829" i="1"/>
  <c r="AC849" i="1"/>
  <c r="AC762" i="1"/>
  <c r="AA229" i="1"/>
  <c r="AB764" i="1" s="1"/>
  <c r="Z851" i="1"/>
  <c r="Z764" i="1"/>
  <c r="AA851" i="1"/>
  <c r="AA764" i="1"/>
  <c r="AA221" i="1"/>
  <c r="AB843" i="1" s="1"/>
  <c r="AA843" i="1"/>
  <c r="Z757" i="1"/>
  <c r="X846" i="1"/>
  <c r="Y755" i="1"/>
  <c r="X224" i="1"/>
  <c r="Z832" i="1"/>
  <c r="AA850" i="1"/>
  <c r="Z222" i="1"/>
  <c r="X759" i="1"/>
  <c r="W1099" i="1"/>
  <c r="W1087" i="1"/>
  <c r="U1060" i="1"/>
  <c r="AE227" i="1"/>
  <c r="AF227" i="1" s="1"/>
  <c r="AA832" i="1"/>
  <c r="Y220" i="1"/>
  <c r="Z220" i="1" s="1"/>
  <c r="X842" i="1"/>
  <c r="X755" i="1"/>
  <c r="Y842" i="1"/>
  <c r="W1097" i="1"/>
  <c r="W1107" i="1"/>
  <c r="W1106" i="1"/>
  <c r="W834" i="1"/>
  <c r="U1056" i="1"/>
  <c r="U1058" i="1"/>
  <c r="U1057" i="1"/>
  <c r="U1059" i="1"/>
  <c r="W1084" i="1"/>
  <c r="AE849" i="1"/>
  <c r="U1055" i="1"/>
  <c r="U1050" i="1"/>
  <c r="AE762" i="1"/>
  <c r="W1104" i="1"/>
  <c r="AD762" i="1"/>
  <c r="AD849" i="1"/>
  <c r="W182" i="8"/>
  <c r="W193" i="8"/>
  <c r="W192" i="8"/>
  <c r="W1086" i="1"/>
  <c r="W186" i="8"/>
  <c r="W183" i="8"/>
  <c r="W65" i="8"/>
  <c r="W153" i="1"/>
  <c r="W212" i="8" s="1"/>
  <c r="W1090" i="1"/>
  <c r="W73" i="8"/>
  <c r="W161" i="1"/>
  <c r="W220" i="8" s="1"/>
  <c r="W74" i="8"/>
  <c r="W162" i="1"/>
  <c r="W221" i="8" s="1"/>
  <c r="W1100" i="1"/>
  <c r="W1093" i="1"/>
  <c r="W78" i="8"/>
  <c r="W166" i="1"/>
  <c r="W225" i="8" s="1"/>
  <c r="W68" i="8"/>
  <c r="W156" i="1"/>
  <c r="W215" i="8" s="1"/>
  <c r="W1091" i="1"/>
  <c r="AA840" i="1"/>
  <c r="AA753" i="1"/>
  <c r="C23" i="1"/>
  <c r="E22" i="1"/>
  <c r="F22" i="1" s="1"/>
  <c r="D22" i="1"/>
  <c r="V1046" i="1"/>
  <c r="V1048" i="1"/>
  <c r="V1044" i="1"/>
  <c r="V1049" i="1"/>
  <c r="V1047" i="1"/>
  <c r="V1043" i="1"/>
  <c r="V1042" i="1"/>
  <c r="V1045" i="1"/>
  <c r="V1038" i="1"/>
  <c r="V1039" i="1"/>
  <c r="V1041" i="1"/>
  <c r="V1037" i="1"/>
  <c r="V1040" i="1"/>
  <c r="V1034" i="1"/>
  <c r="V1033" i="1"/>
  <c r="V1036" i="1"/>
  <c r="V1035" i="1"/>
  <c r="V1031" i="1"/>
  <c r="V1029" i="1"/>
  <c r="V1025" i="1"/>
  <c r="V1030" i="1"/>
  <c r="V1032" i="1"/>
  <c r="V1027" i="1"/>
  <c r="V1026" i="1"/>
  <c r="V1028" i="1"/>
  <c r="V211" i="8"/>
  <c r="V209" i="8"/>
  <c r="U1066" i="1"/>
  <c r="U1070" i="1"/>
  <c r="U1076" i="1"/>
  <c r="U1063" i="1"/>
  <c r="V228" i="8"/>
  <c r="V212" i="8"/>
  <c r="T231" i="8"/>
  <c r="AA230" i="1"/>
  <c r="AB852" i="1" s="1"/>
  <c r="AA852" i="1"/>
  <c r="AC766" i="1"/>
  <c r="AC231" i="1"/>
  <c r="AC853" i="1"/>
  <c r="W62" i="8"/>
  <c r="W150" i="1"/>
  <c r="W209" i="8" s="1"/>
  <c r="W117" i="1"/>
  <c r="W113" i="1"/>
  <c r="W179" i="8"/>
  <c r="W152" i="1"/>
  <c r="W211" i="8" s="1"/>
  <c r="W64" i="8"/>
  <c r="W1094" i="1"/>
  <c r="W165" i="1"/>
  <c r="W224" i="8" s="1"/>
  <c r="W77" i="8"/>
  <c r="W1102" i="1"/>
  <c r="X96" i="1"/>
  <c r="X125" i="1" s="1"/>
  <c r="X950" i="1"/>
  <c r="X959" i="1" s="1"/>
  <c r="Y5" i="1"/>
  <c r="X975" i="1"/>
  <c r="X991" i="1"/>
  <c r="X977" i="1"/>
  <c r="X949" i="1"/>
  <c r="X976" i="1"/>
  <c r="X110" i="1"/>
  <c r="X139" i="1" s="1"/>
  <c r="X988" i="1"/>
  <c r="X97" i="1"/>
  <c r="X126" i="1" s="1"/>
  <c r="X989" i="1"/>
  <c r="X985" i="1"/>
  <c r="X987" i="1"/>
  <c r="X107" i="1"/>
  <c r="X136" i="1" s="1"/>
  <c r="X990" i="1"/>
  <c r="X108" i="1"/>
  <c r="X137" i="1" s="1"/>
  <c r="X109" i="1"/>
  <c r="X138" i="1" s="1"/>
  <c r="X986" i="1"/>
  <c r="X105" i="1"/>
  <c r="X134" i="1" s="1"/>
  <c r="X106" i="1"/>
  <c r="X135" i="1" s="1"/>
  <c r="X984" i="1"/>
  <c r="X104" i="1"/>
  <c r="X133" i="1" s="1"/>
  <c r="X103" i="1"/>
  <c r="X132" i="1" s="1"/>
  <c r="X981" i="1"/>
  <c r="X983" i="1"/>
  <c r="X102" i="1"/>
  <c r="X131" i="1" s="1"/>
  <c r="X979" i="1"/>
  <c r="X978" i="1"/>
  <c r="X980" i="1"/>
  <c r="X99" i="1"/>
  <c r="X128" i="1" s="1"/>
  <c r="X982" i="1"/>
  <c r="X101" i="1"/>
  <c r="X130" i="1" s="1"/>
  <c r="X970" i="1"/>
  <c r="X973" i="1"/>
  <c r="X969" i="1"/>
  <c r="X974" i="1"/>
  <c r="X90" i="1"/>
  <c r="X119" i="1" s="1"/>
  <c r="X89" i="1"/>
  <c r="X118" i="1" s="1"/>
  <c r="X265" i="1"/>
  <c r="X269" i="1"/>
  <c r="X179" i="8" s="1"/>
  <c r="X1135" i="1"/>
  <c r="X1132" i="1"/>
  <c r="X1123" i="1"/>
  <c r="X1128" i="1"/>
  <c r="X1113" i="1"/>
  <c r="X1119" i="1"/>
  <c r="X1112" i="1"/>
  <c r="X623" i="1"/>
  <c r="X626" i="1"/>
  <c r="X629" i="1"/>
  <c r="X93" i="1"/>
  <c r="X122" i="1" s="1"/>
  <c r="X95" i="1"/>
  <c r="X124" i="1" s="1"/>
  <c r="X273" i="1"/>
  <c r="X183" i="8" s="1"/>
  <c r="X1133" i="1"/>
  <c r="X1127" i="1"/>
  <c r="X1134" i="1"/>
  <c r="X1122" i="1"/>
  <c r="X1114" i="1"/>
  <c r="X5" i="8"/>
  <c r="X627" i="1"/>
  <c r="X631" i="1"/>
  <c r="X632" i="1"/>
  <c r="X634" i="1"/>
  <c r="X100" i="1"/>
  <c r="X129" i="1" s="1"/>
  <c r="X92" i="1"/>
  <c r="X121" i="1" s="1"/>
  <c r="X94" i="1"/>
  <c r="X123" i="1" s="1"/>
  <c r="X91" i="1"/>
  <c r="X120" i="1" s="1"/>
  <c r="X270" i="1"/>
  <c r="X180" i="8" s="1"/>
  <c r="X1131" i="1"/>
  <c r="X1125" i="1"/>
  <c r="X1120" i="1"/>
  <c r="X1118" i="1"/>
  <c r="X1126" i="1"/>
  <c r="X622" i="1"/>
  <c r="X628" i="1"/>
  <c r="X630" i="1"/>
  <c r="X967" i="1"/>
  <c r="X971" i="1"/>
  <c r="X1230" i="1"/>
  <c r="X1129" i="1"/>
  <c r="X1130" i="1"/>
  <c r="X1115" i="1"/>
  <c r="X1116" i="1"/>
  <c r="X625" i="1"/>
  <c r="X274" i="1"/>
  <c r="X184" i="8" s="1"/>
  <c r="X633" i="1"/>
  <c r="X972" i="1"/>
  <c r="X88" i="1"/>
  <c r="X1124" i="1"/>
  <c r="X279" i="1"/>
  <c r="X189" i="8" s="1"/>
  <c r="X637" i="1"/>
  <c r="X282" i="1"/>
  <c r="X192" i="8" s="1"/>
  <c r="X968" i="1"/>
  <c r="X1136" i="1"/>
  <c r="X636" i="1"/>
  <c r="X639" i="1"/>
  <c r="X640" i="1"/>
  <c r="X284" i="1"/>
  <c r="X194" i="8" s="1"/>
  <c r="X271" i="1"/>
  <c r="X181" i="8" s="1"/>
  <c r="X1121" i="1"/>
  <c r="X278" i="1"/>
  <c r="X188" i="8" s="1"/>
  <c r="X635" i="1"/>
  <c r="X643" i="1"/>
  <c r="X6" i="1"/>
  <c r="X276" i="1"/>
  <c r="X186" i="8" s="1"/>
  <c r="X641" i="1"/>
  <c r="X285" i="1"/>
  <c r="X195" i="8" s="1"/>
  <c r="X644" i="1"/>
  <c r="X646" i="1"/>
  <c r="X638" i="1"/>
  <c r="X287" i="1"/>
  <c r="X197" i="8" s="1"/>
  <c r="X288" i="1"/>
  <c r="X198" i="8" s="1"/>
  <c r="X286" i="1"/>
  <c r="X196" i="8" s="1"/>
  <c r="X645" i="1"/>
  <c r="X1117" i="1"/>
  <c r="X642" i="1"/>
  <c r="X624" i="1"/>
  <c r="X275" i="1"/>
  <c r="X185" i="8" s="1"/>
  <c r="X277" i="1"/>
  <c r="X187" i="8" s="1"/>
  <c r="X111" i="1"/>
  <c r="X140" i="1" s="1"/>
  <c r="X112" i="1"/>
  <c r="X141" i="1" s="1"/>
  <c r="X281" i="1"/>
  <c r="X191" i="8" s="1"/>
  <c r="X283" i="1"/>
  <c r="X193" i="8" s="1"/>
  <c r="X280" i="1"/>
  <c r="X190" i="8" s="1"/>
  <c r="X289" i="1"/>
  <c r="X199" i="8" s="1"/>
  <c r="X98" i="1"/>
  <c r="X127" i="1" s="1"/>
  <c r="X267" i="1"/>
  <c r="X268" i="1"/>
  <c r="X178" i="8" s="1"/>
  <c r="X272" i="1"/>
  <c r="X182" i="8" s="1"/>
  <c r="X266" i="1"/>
  <c r="X176" i="8" s="1"/>
  <c r="W958" i="1"/>
  <c r="W951" i="1"/>
  <c r="W960" i="1" s="1"/>
  <c r="V225" i="8"/>
  <c r="AB753" i="1"/>
  <c r="AB218" i="1"/>
  <c r="AB840" i="1"/>
  <c r="AB763" i="1"/>
  <c r="AB228" i="1"/>
  <c r="AB850" i="1"/>
  <c r="V1004" i="1"/>
  <c r="V1006" i="1"/>
  <c r="V1005" i="1"/>
  <c r="V1019" i="1"/>
  <c r="V1016" i="1"/>
  <c r="V1020" i="1"/>
  <c r="V1017" i="1"/>
  <c r="V1018" i="1"/>
  <c r="V1014" i="1"/>
  <c r="V1015" i="1"/>
  <c r="V1012" i="1"/>
  <c r="V1013" i="1"/>
  <c r="V1008" i="1"/>
  <c r="V1009" i="1"/>
  <c r="V1011" i="1"/>
  <c r="V1007" i="1"/>
  <c r="V1010" i="1"/>
  <c r="V1002" i="1"/>
  <c r="V1000" i="1"/>
  <c r="V1003" i="1"/>
  <c r="V1001" i="1"/>
  <c r="V996" i="1"/>
  <c r="V998" i="1"/>
  <c r="V997" i="1"/>
  <c r="V999" i="1"/>
  <c r="V59" i="8"/>
  <c r="V43" i="8" s="1"/>
  <c r="V142" i="1"/>
  <c r="V147" i="1"/>
  <c r="V43" i="1" s="1"/>
  <c r="V229" i="8"/>
  <c r="U1071" i="1"/>
  <c r="U1069" i="1"/>
  <c r="U1073" i="1"/>
  <c r="U1075" i="1"/>
  <c r="U84" i="8"/>
  <c r="U49" i="8"/>
  <c r="T1079" i="1"/>
  <c r="V227" i="8"/>
  <c r="V224" i="8"/>
  <c r="W1089" i="1"/>
  <c r="Y214" i="1"/>
  <c r="Y836" i="1"/>
  <c r="V221" i="8"/>
  <c r="V222" i="8"/>
  <c r="W83" i="8"/>
  <c r="W171" i="1"/>
  <c r="W230" i="8" s="1"/>
  <c r="W194" i="8"/>
  <c r="W188" i="8"/>
  <c r="W151" i="1"/>
  <c r="W210" i="8" s="1"/>
  <c r="W63" i="8"/>
  <c r="W992" i="1"/>
  <c r="W6" i="8"/>
  <c r="W7" i="8" s="1"/>
  <c r="W7" i="1"/>
  <c r="W60" i="8"/>
  <c r="W42" i="8" s="1"/>
  <c r="W148" i="1"/>
  <c r="W1085" i="1"/>
  <c r="W159" i="1"/>
  <c r="W218" i="8" s="1"/>
  <c r="W71" i="8"/>
  <c r="W72" i="8"/>
  <c r="W160" i="1"/>
  <c r="W75" i="8"/>
  <c r="W163" i="1"/>
  <c r="W222" i="8" s="1"/>
  <c r="W1101" i="1"/>
  <c r="W81" i="8"/>
  <c r="W169" i="1"/>
  <c r="W228" i="8" s="1"/>
  <c r="W80" i="8"/>
  <c r="W168" i="1"/>
  <c r="W227" i="8" s="1"/>
  <c r="W1092" i="1"/>
  <c r="AB760" i="1"/>
  <c r="AB847" i="1"/>
  <c r="AB225" i="1"/>
  <c r="AA210" i="1"/>
  <c r="V1083" i="1"/>
  <c r="V1108" i="1" s="1"/>
  <c r="V213" i="8"/>
  <c r="U1054" i="1"/>
  <c r="U1021" i="1"/>
  <c r="U1068" i="1"/>
  <c r="U1072" i="1"/>
  <c r="U1078" i="1"/>
  <c r="U1077" i="1"/>
  <c r="U172" i="1"/>
  <c r="U206" i="8"/>
  <c r="U231" i="8" s="1"/>
  <c r="V208" i="8"/>
  <c r="Y749" i="1"/>
  <c r="Y833" i="1"/>
  <c r="Y211" i="1"/>
  <c r="AB848" i="1"/>
  <c r="AB761" i="1"/>
  <c r="AB226" i="1"/>
  <c r="W178" i="8"/>
  <c r="W82" i="8"/>
  <c r="W170" i="1"/>
  <c r="W229" i="8" s="1"/>
  <c r="W1137" i="1"/>
  <c r="W175" i="8"/>
  <c r="W290" i="1"/>
  <c r="W154" i="1"/>
  <c r="W66" i="8"/>
  <c r="W70" i="8"/>
  <c r="W158" i="1"/>
  <c r="W61" i="8"/>
  <c r="W149" i="1"/>
  <c r="W1095" i="1"/>
  <c r="W76" i="8"/>
  <c r="W164" i="1"/>
  <c r="W223" i="8" s="1"/>
  <c r="W1103" i="1"/>
  <c r="W79" i="8"/>
  <c r="W167" i="1"/>
  <c r="W226" i="8" s="1"/>
  <c r="W1105" i="1"/>
  <c r="W69" i="8"/>
  <c r="W157" i="1"/>
  <c r="W216" i="8" s="1"/>
  <c r="W67" i="8"/>
  <c r="W155" i="1"/>
  <c r="V226" i="8"/>
  <c r="V210" i="8"/>
  <c r="V230" i="8"/>
  <c r="U1065" i="1"/>
  <c r="U1067" i="1"/>
  <c r="U1074" i="1"/>
  <c r="U1064" i="1"/>
  <c r="U1062" i="1"/>
  <c r="Y217" i="1"/>
  <c r="Y752" i="1"/>
  <c r="Y839" i="1"/>
  <c r="AA765" i="1"/>
  <c r="Y841" i="1"/>
  <c r="Y754" i="1"/>
  <c r="Y219" i="1"/>
  <c r="Z745" i="1" l="1"/>
  <c r="X835" i="1"/>
  <c r="X213" i="1"/>
  <c r="Y748" i="1" s="1"/>
  <c r="Z750" i="1"/>
  <c r="Z215" i="1"/>
  <c r="AB845" i="1"/>
  <c r="AB758" i="1"/>
  <c r="Z744" i="1"/>
  <c r="Z743" i="1"/>
  <c r="AA830" i="1"/>
  <c r="AA743" i="1"/>
  <c r="AA208" i="1"/>
  <c r="AB743" i="1" s="1"/>
  <c r="Z830" i="1"/>
  <c r="Y747" i="1"/>
  <c r="Y212" i="1"/>
  <c r="Z834" i="1" s="1"/>
  <c r="Y830" i="1"/>
  <c r="X747" i="1"/>
  <c r="X834" i="1"/>
  <c r="Y834" i="1"/>
  <c r="Y743" i="1"/>
  <c r="AA751" i="1"/>
  <c r="Z838" i="1"/>
  <c r="Z751" i="1"/>
  <c r="AA838" i="1"/>
  <c r="AA216" i="1"/>
  <c r="AB838" i="1" s="1"/>
  <c r="Z831" i="1"/>
  <c r="AF762" i="1"/>
  <c r="X1088" i="1"/>
  <c r="X1098" i="1"/>
  <c r="AC742" i="1"/>
  <c r="AA831" i="1"/>
  <c r="AA209" i="1"/>
  <c r="AA744" i="1"/>
  <c r="X177" i="8"/>
  <c r="X1096" i="1"/>
  <c r="AC207" i="1"/>
  <c r="AD207" i="1" s="1"/>
  <c r="W207" i="8"/>
  <c r="W42" i="1"/>
  <c r="AB221" i="1"/>
  <c r="AC843" i="1" s="1"/>
  <c r="AB756" i="1"/>
  <c r="Y224" i="1"/>
  <c r="Z846" i="1" s="1"/>
  <c r="AB229" i="1"/>
  <c r="AB851" i="1"/>
  <c r="Y846" i="1"/>
  <c r="V1058" i="1"/>
  <c r="AB230" i="1"/>
  <c r="AC765" i="1" s="1"/>
  <c r="Z842" i="1"/>
  <c r="AA757" i="1"/>
  <c r="AA222" i="1"/>
  <c r="AB222" i="1" s="1"/>
  <c r="X1091" i="1"/>
  <c r="AB765" i="1"/>
  <c r="AA844" i="1"/>
  <c r="Y759" i="1"/>
  <c r="AF849" i="1"/>
  <c r="Z755" i="1"/>
  <c r="X1106" i="1"/>
  <c r="AA220" i="1"/>
  <c r="AB842" i="1" s="1"/>
  <c r="AA755" i="1"/>
  <c r="AA842" i="1"/>
  <c r="V1059" i="1"/>
  <c r="V1056" i="1"/>
  <c r="V1061" i="1"/>
  <c r="X1084" i="1"/>
  <c r="X1087" i="1"/>
  <c r="X1102" i="1"/>
  <c r="U1079" i="1"/>
  <c r="W200" i="8"/>
  <c r="W50" i="8" s="1"/>
  <c r="V1060" i="1"/>
  <c r="W213" i="8"/>
  <c r="Z833" i="1"/>
  <c r="Z211" i="1"/>
  <c r="Z746" i="1"/>
  <c r="AC760" i="1"/>
  <c r="AC847" i="1"/>
  <c r="AC225" i="1"/>
  <c r="W219" i="8"/>
  <c r="V206" i="8"/>
  <c r="V231" i="8" s="1"/>
  <c r="V172" i="1"/>
  <c r="W1028" i="1"/>
  <c r="V1057" i="1"/>
  <c r="V1068" i="1"/>
  <c r="V1066" i="1"/>
  <c r="V1072" i="1"/>
  <c r="V1074" i="1"/>
  <c r="V1062" i="1"/>
  <c r="AC850" i="1"/>
  <c r="AC228" i="1"/>
  <c r="AC763" i="1"/>
  <c r="X83" i="8"/>
  <c r="X171" i="1"/>
  <c r="X230" i="8" s="1"/>
  <c r="X992" i="1"/>
  <c r="X63" i="8"/>
  <c r="X151" i="1"/>
  <c r="X210" i="8" s="1"/>
  <c r="X61" i="8"/>
  <c r="X149" i="1"/>
  <c r="X208" i="8" s="1"/>
  <c r="X1086" i="1"/>
  <c r="X1099" i="1"/>
  <c r="X1100" i="1"/>
  <c r="X80" i="8"/>
  <c r="X168" i="1"/>
  <c r="X227" i="8" s="1"/>
  <c r="X1103" i="1"/>
  <c r="X1104" i="1"/>
  <c r="X1093" i="1"/>
  <c r="Z219" i="1"/>
  <c r="Z754" i="1"/>
  <c r="Z841" i="1"/>
  <c r="AC758" i="1"/>
  <c r="AC223" i="1"/>
  <c r="AC845" i="1"/>
  <c r="Z836" i="1"/>
  <c r="Z749" i="1"/>
  <c r="Z214" i="1"/>
  <c r="W1026" i="1"/>
  <c r="V1055" i="1"/>
  <c r="V1065" i="1"/>
  <c r="V1071" i="1"/>
  <c r="V1076" i="1"/>
  <c r="V1077" i="1"/>
  <c r="W1004" i="1"/>
  <c r="W1005" i="1"/>
  <c r="W1006" i="1"/>
  <c r="W1020" i="1"/>
  <c r="W1019" i="1"/>
  <c r="W1018" i="1"/>
  <c r="W1017" i="1"/>
  <c r="W1016" i="1"/>
  <c r="W1015" i="1"/>
  <c r="W1013" i="1"/>
  <c r="W1012" i="1"/>
  <c r="W1011" i="1"/>
  <c r="W1007" i="1"/>
  <c r="W1008" i="1"/>
  <c r="W1014" i="1"/>
  <c r="W1010" i="1"/>
  <c r="W1009" i="1"/>
  <c r="W1002" i="1"/>
  <c r="W1000" i="1"/>
  <c r="W1003" i="1"/>
  <c r="W1001" i="1"/>
  <c r="W996" i="1"/>
  <c r="W999" i="1"/>
  <c r="W998" i="1"/>
  <c r="W997" i="1"/>
  <c r="X82" i="8"/>
  <c r="X170" i="1"/>
  <c r="X229" i="8" s="1"/>
  <c r="X6" i="8"/>
  <c r="X7" i="8" s="1"/>
  <c r="X7" i="1"/>
  <c r="X113" i="1"/>
  <c r="X117" i="1"/>
  <c r="X71" i="8"/>
  <c r="X159" i="1"/>
  <c r="X218" i="8" s="1"/>
  <c r="X66" i="8"/>
  <c r="X154" i="1"/>
  <c r="X1090" i="1"/>
  <c r="X72" i="8"/>
  <c r="X160" i="1"/>
  <c r="X219" i="8" s="1"/>
  <c r="X1094" i="1"/>
  <c r="X1097" i="1"/>
  <c r="X77" i="8"/>
  <c r="X165" i="1"/>
  <c r="X224" i="8" s="1"/>
  <c r="X79" i="8"/>
  <c r="X167" i="1"/>
  <c r="X226" i="8" s="1"/>
  <c r="X1101" i="1"/>
  <c r="X81" i="8"/>
  <c r="X169" i="1"/>
  <c r="X228" i="8" s="1"/>
  <c r="X1107" i="1"/>
  <c r="X67" i="8"/>
  <c r="X155" i="1"/>
  <c r="X214" i="8" s="1"/>
  <c r="V1050" i="1"/>
  <c r="W208" i="8"/>
  <c r="AC226" i="1"/>
  <c r="AC761" i="1"/>
  <c r="AC848" i="1"/>
  <c r="AG849" i="1"/>
  <c r="AG227" i="1"/>
  <c r="AG762" i="1"/>
  <c r="V1069" i="1"/>
  <c r="V1070" i="1"/>
  <c r="V1075" i="1"/>
  <c r="V1063" i="1"/>
  <c r="W1049" i="1"/>
  <c r="W1047" i="1"/>
  <c r="W1045" i="1"/>
  <c r="W1048" i="1"/>
  <c r="W1046" i="1"/>
  <c r="W1044" i="1"/>
  <c r="W1040" i="1"/>
  <c r="W1041" i="1"/>
  <c r="W1042" i="1"/>
  <c r="W1039" i="1"/>
  <c r="W1036" i="1"/>
  <c r="W1035" i="1"/>
  <c r="W1034" i="1"/>
  <c r="W1033" i="1"/>
  <c r="W1043" i="1"/>
  <c r="W1038" i="1"/>
  <c r="W1037" i="1"/>
  <c r="W1031" i="1"/>
  <c r="W1029" i="1"/>
  <c r="W1032" i="1"/>
  <c r="W1030" i="1"/>
  <c r="W1025" i="1"/>
  <c r="W1027" i="1"/>
  <c r="X150" i="1"/>
  <c r="X209" i="8" s="1"/>
  <c r="X62" i="8"/>
  <c r="X152" i="1"/>
  <c r="X211" i="8" s="1"/>
  <c r="X64" i="8"/>
  <c r="X1137" i="1"/>
  <c r="X175" i="8"/>
  <c r="X290" i="1"/>
  <c r="X1085" i="1"/>
  <c r="X1095" i="1"/>
  <c r="X74" i="8"/>
  <c r="X162" i="1"/>
  <c r="X221" i="8" s="1"/>
  <c r="X76" i="8"/>
  <c r="X164" i="1"/>
  <c r="X223" i="8" s="1"/>
  <c r="X1105" i="1"/>
  <c r="X1092" i="1"/>
  <c r="W142" i="1"/>
  <c r="W59" i="8"/>
  <c r="W43" i="8" s="1"/>
  <c r="W147" i="1"/>
  <c r="W43" i="1" s="1"/>
  <c r="D23" i="1"/>
  <c r="C24" i="1"/>
  <c r="E23" i="1"/>
  <c r="F23" i="1" s="1"/>
  <c r="Z752" i="1"/>
  <c r="Z839" i="1"/>
  <c r="Z217" i="1"/>
  <c r="W214" i="8"/>
  <c r="W217" i="8"/>
  <c r="AB832" i="1"/>
  <c r="AB210" i="1"/>
  <c r="AB745" i="1"/>
  <c r="W1083" i="1"/>
  <c r="W1108" i="1" s="1"/>
  <c r="V84" i="8"/>
  <c r="V49" i="8"/>
  <c r="V1054" i="1"/>
  <c r="V1021" i="1"/>
  <c r="V1067" i="1"/>
  <c r="V1073" i="1"/>
  <c r="V1078" i="1"/>
  <c r="V1064" i="1"/>
  <c r="AC840" i="1"/>
  <c r="AC218" i="1"/>
  <c r="AC753" i="1"/>
  <c r="X157" i="1"/>
  <c r="X216" i="8" s="1"/>
  <c r="X69" i="8"/>
  <c r="X153" i="1"/>
  <c r="X65" i="8"/>
  <c r="X60" i="8"/>
  <c r="X148" i="1"/>
  <c r="X1089" i="1"/>
  <c r="X70" i="8"/>
  <c r="X158" i="1"/>
  <c r="X217" i="8" s="1"/>
  <c r="X161" i="1"/>
  <c r="X220" i="8" s="1"/>
  <c r="X73" i="8"/>
  <c r="X75" i="8"/>
  <c r="X163" i="1"/>
  <c r="X222" i="8" s="1"/>
  <c r="X78" i="8"/>
  <c r="X166" i="1"/>
  <c r="X225" i="8" s="1"/>
  <c r="X68" i="8"/>
  <c r="X156" i="1"/>
  <c r="X215" i="8" s="1"/>
  <c r="X951" i="1"/>
  <c r="X960" i="1" s="1"/>
  <c r="X958" i="1"/>
  <c r="Y949" i="1"/>
  <c r="Y975" i="1"/>
  <c r="Y96" i="1"/>
  <c r="Y125" i="1" s="1"/>
  <c r="Z5" i="1"/>
  <c r="Y98" i="1"/>
  <c r="Y127" i="1" s="1"/>
  <c r="Y976" i="1"/>
  <c r="Y977" i="1"/>
  <c r="Y987" i="1"/>
  <c r="Y990" i="1"/>
  <c r="Y950" i="1"/>
  <c r="Y959" i="1" s="1"/>
  <c r="Y991" i="1"/>
  <c r="Y111" i="1"/>
  <c r="Y140" i="1" s="1"/>
  <c r="Y988" i="1"/>
  <c r="Y109" i="1"/>
  <c r="Y138" i="1" s="1"/>
  <c r="Y108" i="1"/>
  <c r="Y137" i="1" s="1"/>
  <c r="Y989" i="1"/>
  <c r="Y110" i="1"/>
  <c r="Y139" i="1" s="1"/>
  <c r="Y107" i="1"/>
  <c r="Y136" i="1" s="1"/>
  <c r="Y985" i="1"/>
  <c r="Y986" i="1"/>
  <c r="Y105" i="1"/>
  <c r="Y134" i="1" s="1"/>
  <c r="Y106" i="1"/>
  <c r="Y135" i="1" s="1"/>
  <c r="Y104" i="1"/>
  <c r="Y133" i="1" s="1"/>
  <c r="Y983" i="1"/>
  <c r="Y984" i="1"/>
  <c r="Y982" i="1"/>
  <c r="Y103" i="1"/>
  <c r="Y132" i="1" s="1"/>
  <c r="Y99" i="1"/>
  <c r="Y128" i="1" s="1"/>
  <c r="Y979" i="1"/>
  <c r="Y100" i="1"/>
  <c r="Y129" i="1" s="1"/>
  <c r="Y978" i="1"/>
  <c r="Y102" i="1"/>
  <c r="Y131" i="1" s="1"/>
  <c r="Y980" i="1"/>
  <c r="Y970" i="1"/>
  <c r="Y969" i="1"/>
  <c r="Y101" i="1"/>
  <c r="Y130" i="1" s="1"/>
  <c r="Y94" i="1"/>
  <c r="Y123" i="1" s="1"/>
  <c r="Y90" i="1"/>
  <c r="Y119" i="1" s="1"/>
  <c r="Y967" i="1"/>
  <c r="Y968" i="1"/>
  <c r="Y981" i="1"/>
  <c r="Y971" i="1"/>
  <c r="Y89" i="1"/>
  <c r="Y118" i="1" s="1"/>
  <c r="Y265" i="1"/>
  <c r="Y1134" i="1"/>
  <c r="Y1131" i="1"/>
  <c r="Y1122" i="1"/>
  <c r="Y1126" i="1"/>
  <c r="Y1121" i="1"/>
  <c r="Y1112" i="1"/>
  <c r="Y625" i="1"/>
  <c r="Y629" i="1"/>
  <c r="Y636" i="1"/>
  <c r="Y973" i="1"/>
  <c r="Y972" i="1"/>
  <c r="Y974" i="1"/>
  <c r="Y88" i="1"/>
  <c r="Y269" i="1"/>
  <c r="Y179" i="8" s="1"/>
  <c r="Y271" i="1"/>
  <c r="Y181" i="8" s="1"/>
  <c r="Y274" i="1"/>
  <c r="Y184" i="8" s="1"/>
  <c r="Y1132" i="1"/>
  <c r="Y1127" i="1"/>
  <c r="Y1120" i="1"/>
  <c r="Y1135" i="1"/>
  <c r="Y1117" i="1"/>
  <c r="Y1119" i="1"/>
  <c r="Y5" i="8"/>
  <c r="Y622" i="1"/>
  <c r="Y626" i="1"/>
  <c r="Y631" i="1"/>
  <c r="Y632" i="1"/>
  <c r="Y276" i="1"/>
  <c r="Y186" i="8" s="1"/>
  <c r="Y93" i="1"/>
  <c r="Y122" i="1" s="1"/>
  <c r="Y95" i="1"/>
  <c r="Y124" i="1" s="1"/>
  <c r="Y270" i="1"/>
  <c r="Y180" i="8" s="1"/>
  <c r="Y1136" i="1"/>
  <c r="Y1133" i="1"/>
  <c r="Y1125" i="1"/>
  <c r="Y1129" i="1"/>
  <c r="Y1123" i="1"/>
  <c r="Y1113" i="1"/>
  <c r="Y1116" i="1"/>
  <c r="Y624" i="1"/>
  <c r="Y628" i="1"/>
  <c r="Y633" i="1"/>
  <c r="Y273" i="1"/>
  <c r="Y183" i="8" s="1"/>
  <c r="Y1118" i="1"/>
  <c r="Y634" i="1"/>
  <c r="Y635" i="1"/>
  <c r="Y638" i="1"/>
  <c r="Y282" i="1"/>
  <c r="Y192" i="8" s="1"/>
  <c r="Y639" i="1"/>
  <c r="Y284" i="1"/>
  <c r="Y194" i="8" s="1"/>
  <c r="Y91" i="1"/>
  <c r="Y120" i="1" s="1"/>
  <c r="Y1230" i="1"/>
  <c r="Y1128" i="1"/>
  <c r="Y630" i="1"/>
  <c r="Y623" i="1"/>
  <c r="Y637" i="1"/>
  <c r="Y640" i="1"/>
  <c r="Y1130" i="1"/>
  <c r="Y1115" i="1"/>
  <c r="Y627" i="1"/>
  <c r="Y642" i="1"/>
  <c r="Y643" i="1"/>
  <c r="Y1124" i="1"/>
  <c r="Y6" i="1"/>
  <c r="Y644" i="1"/>
  <c r="Y645" i="1"/>
  <c r="Y1114" i="1"/>
  <c r="Y278" i="1"/>
  <c r="Y188" i="8" s="1"/>
  <c r="Y286" i="1"/>
  <c r="Y196" i="8" s="1"/>
  <c r="Y287" i="1"/>
  <c r="Y197" i="8" s="1"/>
  <c r="Y288" i="1"/>
  <c r="Y198" i="8" s="1"/>
  <c r="Y92" i="1"/>
  <c r="Y121" i="1" s="1"/>
  <c r="Y646" i="1"/>
  <c r="Y641" i="1"/>
  <c r="Y285" i="1"/>
  <c r="Y195" i="8" s="1"/>
  <c r="Y281" i="1"/>
  <c r="Y191" i="8" s="1"/>
  <c r="Y289" i="1"/>
  <c r="Y199" i="8" s="1"/>
  <c r="Y277" i="1"/>
  <c r="Y187" i="8" s="1"/>
  <c r="Y275" i="1"/>
  <c r="Y185" i="8" s="1"/>
  <c r="Y112" i="1"/>
  <c r="Y141" i="1" s="1"/>
  <c r="Y283" i="1"/>
  <c r="Y193" i="8" s="1"/>
  <c r="Y280" i="1"/>
  <c r="Y190" i="8" s="1"/>
  <c r="Y279" i="1"/>
  <c r="Y189" i="8" s="1"/>
  <c r="Y97" i="1"/>
  <c r="Y126" i="1" s="1"/>
  <c r="Y268" i="1"/>
  <c r="Y178" i="8" s="1"/>
  <c r="Y266" i="1"/>
  <c r="Y176" i="8" s="1"/>
  <c r="Y267" i="1"/>
  <c r="Y272" i="1"/>
  <c r="Y182" i="8" s="1"/>
  <c r="AD766" i="1"/>
  <c r="AD853" i="1"/>
  <c r="AD231" i="1"/>
  <c r="Y835" i="1" l="1"/>
  <c r="Y213" i="1"/>
  <c r="Z835" i="1" s="1"/>
  <c r="AA837" i="1"/>
  <c r="AA750" i="1"/>
  <c r="AA215" i="1"/>
  <c r="Z747" i="1"/>
  <c r="Z212" i="1"/>
  <c r="AA834" i="1" s="1"/>
  <c r="AB830" i="1"/>
  <c r="AB208" i="1"/>
  <c r="AC208" i="1" s="1"/>
  <c r="AB751" i="1"/>
  <c r="AB216" i="1"/>
  <c r="AC216" i="1" s="1"/>
  <c r="AD838" i="1" s="1"/>
  <c r="X200" i="8"/>
  <c r="X50" i="8" s="1"/>
  <c r="AC230" i="1"/>
  <c r="AD852" i="1" s="1"/>
  <c r="AB209" i="1"/>
  <c r="AC209" i="1" s="1"/>
  <c r="Y1093" i="1"/>
  <c r="AB831" i="1"/>
  <c r="AB744" i="1"/>
  <c r="AD742" i="1"/>
  <c r="AD829" i="1"/>
  <c r="X42" i="8"/>
  <c r="AC852" i="1"/>
  <c r="AB220" i="1"/>
  <c r="AC842" i="1" s="1"/>
  <c r="Y177" i="8"/>
  <c r="Y1096" i="1"/>
  <c r="Y1101" i="1"/>
  <c r="AC221" i="1"/>
  <c r="AD756" i="1" s="1"/>
  <c r="AC756" i="1"/>
  <c r="X207" i="8"/>
  <c r="X42" i="1"/>
  <c r="AC229" i="1"/>
  <c r="AC851" i="1"/>
  <c r="AC764" i="1"/>
  <c r="Z759" i="1"/>
  <c r="Z224" i="1"/>
  <c r="AC757" i="1"/>
  <c r="AC844" i="1"/>
  <c r="AC222" i="1"/>
  <c r="AD757" i="1" s="1"/>
  <c r="AB844" i="1"/>
  <c r="AB757" i="1"/>
  <c r="Y1094" i="1"/>
  <c r="Y1106" i="1"/>
  <c r="Y1102" i="1"/>
  <c r="AB755" i="1"/>
  <c r="Y1100" i="1"/>
  <c r="Y1104" i="1"/>
  <c r="W1055" i="1"/>
  <c r="Y1088" i="1"/>
  <c r="Y1085" i="1"/>
  <c r="W1057" i="1"/>
  <c r="Y1097" i="1"/>
  <c r="Y1095" i="1"/>
  <c r="V1079" i="1"/>
  <c r="W1050" i="1"/>
  <c r="Y1090" i="1"/>
  <c r="Y64" i="8"/>
  <c r="Y152" i="1"/>
  <c r="Y211" i="8" s="1"/>
  <c r="Y117" i="1"/>
  <c r="Y113" i="1"/>
  <c r="Y65" i="8"/>
  <c r="Y153" i="1"/>
  <c r="Y212" i="8" s="1"/>
  <c r="Y76" i="8"/>
  <c r="Y164" i="1"/>
  <c r="Y223" i="8" s="1"/>
  <c r="Y81" i="8"/>
  <c r="Y169" i="1"/>
  <c r="Y228" i="8" s="1"/>
  <c r="Y69" i="8"/>
  <c r="Y157" i="1"/>
  <c r="Y216" i="8" s="1"/>
  <c r="Y951" i="1"/>
  <c r="Y960" i="1" s="1"/>
  <c r="Y958" i="1"/>
  <c r="W84" i="8"/>
  <c r="W49" i="8"/>
  <c r="X59" i="8"/>
  <c r="X43" i="8" s="1"/>
  <c r="X142" i="1"/>
  <c r="X147" i="1"/>
  <c r="X43" i="1" s="1"/>
  <c r="W1056" i="1"/>
  <c r="W1061" i="1"/>
  <c r="W1068" i="1"/>
  <c r="W1069" i="1"/>
  <c r="W1074" i="1"/>
  <c r="W1078" i="1"/>
  <c r="X1083" i="1"/>
  <c r="X1108" i="1" s="1"/>
  <c r="Y175" i="8"/>
  <c r="Y290" i="1"/>
  <c r="Y1084" i="1"/>
  <c r="Y72" i="8"/>
  <c r="Y160" i="1"/>
  <c r="Y219" i="8" s="1"/>
  <c r="Y161" i="1"/>
  <c r="Y220" i="8" s="1"/>
  <c r="Y73" i="8"/>
  <c r="Y158" i="1"/>
  <c r="Y217" i="8" s="1"/>
  <c r="Y70" i="8"/>
  <c r="Y1099" i="1"/>
  <c r="Y1105" i="1"/>
  <c r="Y82" i="8"/>
  <c r="Y170" i="1"/>
  <c r="Y229" i="8" s="1"/>
  <c r="Y1103" i="1"/>
  <c r="Z96" i="1"/>
  <c r="Z125" i="1" s="1"/>
  <c r="Z950" i="1"/>
  <c r="Z959" i="1" s="1"/>
  <c r="AA5" i="1"/>
  <c r="Z949" i="1"/>
  <c r="Z977" i="1"/>
  <c r="Z976" i="1"/>
  <c r="Z98" i="1"/>
  <c r="Z127" i="1" s="1"/>
  <c r="Z990" i="1"/>
  <c r="Z989" i="1"/>
  <c r="Z108" i="1"/>
  <c r="Z137" i="1" s="1"/>
  <c r="Z975" i="1"/>
  <c r="Z991" i="1"/>
  <c r="Z988" i="1"/>
  <c r="Z987" i="1"/>
  <c r="Z110" i="1"/>
  <c r="Z139" i="1" s="1"/>
  <c r="Z986" i="1"/>
  <c r="Z109" i="1"/>
  <c r="Z138" i="1" s="1"/>
  <c r="Z97" i="1"/>
  <c r="Z126" i="1" s="1"/>
  <c r="Z106" i="1"/>
  <c r="Z135" i="1" s="1"/>
  <c r="Z107" i="1"/>
  <c r="Z136" i="1" s="1"/>
  <c r="Z984" i="1"/>
  <c r="Z105" i="1"/>
  <c r="Z134" i="1" s="1"/>
  <c r="Z983" i="1"/>
  <c r="Z982" i="1"/>
  <c r="Z985" i="1"/>
  <c r="Z104" i="1"/>
  <c r="Z133" i="1" s="1"/>
  <c r="Z100" i="1"/>
  <c r="Z129" i="1" s="1"/>
  <c r="Z101" i="1"/>
  <c r="Z130" i="1" s="1"/>
  <c r="Z103" i="1"/>
  <c r="Z132" i="1" s="1"/>
  <c r="Z981" i="1"/>
  <c r="Z980" i="1"/>
  <c r="Z99" i="1"/>
  <c r="Z128" i="1" s="1"/>
  <c r="Z969" i="1"/>
  <c r="Z102" i="1"/>
  <c r="Z131" i="1" s="1"/>
  <c r="Z978" i="1"/>
  <c r="Z979" i="1"/>
  <c r="Z970" i="1"/>
  <c r="Z973" i="1"/>
  <c r="Z90" i="1"/>
  <c r="Z119" i="1" s="1"/>
  <c r="Z968" i="1"/>
  <c r="Z972" i="1"/>
  <c r="Z974" i="1"/>
  <c r="Z91" i="1"/>
  <c r="Z120" i="1" s="1"/>
  <c r="Z1230" i="1"/>
  <c r="Z1134" i="1"/>
  <c r="Z1128" i="1"/>
  <c r="Z1129" i="1"/>
  <c r="Z1119" i="1"/>
  <c r="Z1125" i="1"/>
  <c r="Z1117" i="1"/>
  <c r="Z622" i="1"/>
  <c r="Z627" i="1"/>
  <c r="Z633" i="1"/>
  <c r="Z92" i="1"/>
  <c r="Z121" i="1" s="1"/>
  <c r="Z94" i="1"/>
  <c r="Z123" i="1" s="1"/>
  <c r="Z89" i="1"/>
  <c r="Z118" i="1" s="1"/>
  <c r="Z270" i="1"/>
  <c r="Z180" i="8" s="1"/>
  <c r="Z274" i="1"/>
  <c r="Z184" i="8" s="1"/>
  <c r="Z1132" i="1"/>
  <c r="Z1126" i="1"/>
  <c r="Z1133" i="1"/>
  <c r="Z1116" i="1"/>
  <c r="Z1120" i="1"/>
  <c r="Z1113" i="1"/>
  <c r="Z624" i="1"/>
  <c r="Z628" i="1"/>
  <c r="Z971" i="1"/>
  <c r="Z269" i="1"/>
  <c r="Z179" i="8" s="1"/>
  <c r="Z271" i="1"/>
  <c r="Z181" i="8" s="1"/>
  <c r="Z273" i="1"/>
  <c r="Z183" i="8" s="1"/>
  <c r="Z1136" i="1"/>
  <c r="Z1135" i="1"/>
  <c r="Z1122" i="1"/>
  <c r="Z1131" i="1"/>
  <c r="Z1112" i="1"/>
  <c r="Z1115" i="1"/>
  <c r="Z1121" i="1"/>
  <c r="Z6" i="1"/>
  <c r="Z631" i="1"/>
  <c r="Z623" i="1"/>
  <c r="Z626" i="1"/>
  <c r="Z630" i="1"/>
  <c r="Z276" i="1"/>
  <c r="Z186" i="8" s="1"/>
  <c r="Z634" i="1"/>
  <c r="Z93" i="1"/>
  <c r="Z122" i="1" s="1"/>
  <c r="Z1130" i="1"/>
  <c r="Z1118" i="1"/>
  <c r="Z278" i="1"/>
  <c r="Z188" i="8" s="1"/>
  <c r="Z640" i="1"/>
  <c r="Z641" i="1"/>
  <c r="Z285" i="1"/>
  <c r="Z195" i="8" s="1"/>
  <c r="Z88" i="1"/>
  <c r="Z265" i="1"/>
  <c r="Z1124" i="1"/>
  <c r="Z1123" i="1"/>
  <c r="Z635" i="1"/>
  <c r="Z638" i="1"/>
  <c r="Z282" i="1"/>
  <c r="Z192" i="8" s="1"/>
  <c r="Z284" i="1"/>
  <c r="Z194" i="8" s="1"/>
  <c r="Z1127" i="1"/>
  <c r="Z5" i="8"/>
  <c r="Z625" i="1"/>
  <c r="Z636" i="1"/>
  <c r="Z643" i="1"/>
  <c r="Z95" i="1"/>
  <c r="Z124" i="1" s="1"/>
  <c r="Z629" i="1"/>
  <c r="Z637" i="1"/>
  <c r="Z967" i="1"/>
  <c r="Z639" i="1"/>
  <c r="Z646" i="1"/>
  <c r="Z1114" i="1"/>
  <c r="Z642" i="1"/>
  <c r="Z286" i="1"/>
  <c r="Z196" i="8" s="1"/>
  <c r="Z287" i="1"/>
  <c r="Z197" i="8" s="1"/>
  <c r="Z644" i="1"/>
  <c r="Z289" i="1"/>
  <c r="Z199" i="8" s="1"/>
  <c r="Z288" i="1"/>
  <c r="Z198" i="8" s="1"/>
  <c r="Z632" i="1"/>
  <c r="Z645" i="1"/>
  <c r="Z283" i="1"/>
  <c r="Z193" i="8" s="1"/>
  <c r="Z111" i="1"/>
  <c r="Z140" i="1" s="1"/>
  <c r="Z112" i="1"/>
  <c r="Z141" i="1" s="1"/>
  <c r="Z281" i="1"/>
  <c r="Z191" i="8" s="1"/>
  <c r="Z280" i="1"/>
  <c r="Z190" i="8" s="1"/>
  <c r="Z277" i="1"/>
  <c r="Z187" i="8" s="1"/>
  <c r="Z275" i="1"/>
  <c r="Z185" i="8" s="1"/>
  <c r="Z279" i="1"/>
  <c r="Z189" i="8" s="1"/>
  <c r="Z268" i="1"/>
  <c r="Z178" i="8" s="1"/>
  <c r="Z267" i="1"/>
  <c r="Z272" i="1"/>
  <c r="Z182" i="8" s="1"/>
  <c r="Z266" i="1"/>
  <c r="Z176" i="8" s="1"/>
  <c r="X1048" i="1"/>
  <c r="X1049" i="1"/>
  <c r="X1045" i="1"/>
  <c r="X1046" i="1"/>
  <c r="X1047" i="1"/>
  <c r="X1044" i="1"/>
  <c r="X1043" i="1"/>
  <c r="X1041" i="1"/>
  <c r="X1036" i="1"/>
  <c r="X1035" i="1"/>
  <c r="X1034" i="1"/>
  <c r="X1033" i="1"/>
  <c r="X1040" i="1"/>
  <c r="X1037" i="1"/>
  <c r="X1042" i="1"/>
  <c r="X1039" i="1"/>
  <c r="X1038" i="1"/>
  <c r="X1031" i="1"/>
  <c r="X1029" i="1"/>
  <c r="X1030" i="1"/>
  <c r="X1032" i="1"/>
  <c r="X1025" i="1"/>
  <c r="X1028" i="1"/>
  <c r="X1026" i="1"/>
  <c r="X1027" i="1"/>
  <c r="AA752" i="1"/>
  <c r="AA839" i="1"/>
  <c r="AA217" i="1"/>
  <c r="W1058" i="1"/>
  <c r="W1072" i="1"/>
  <c r="W1070" i="1"/>
  <c r="W1075" i="1"/>
  <c r="W1064" i="1"/>
  <c r="AA836" i="1"/>
  <c r="AA749" i="1"/>
  <c r="AA214" i="1"/>
  <c r="AE829" i="1"/>
  <c r="AE207" i="1"/>
  <c r="AE742" i="1"/>
  <c r="AD847" i="1"/>
  <c r="AD760" i="1"/>
  <c r="AD225" i="1"/>
  <c r="Y83" i="8"/>
  <c r="Y171" i="1"/>
  <c r="Y230" i="8" s="1"/>
  <c r="Y63" i="8"/>
  <c r="Y151" i="1"/>
  <c r="Y210" i="8" s="1"/>
  <c r="Y7" i="1"/>
  <c r="Y6" i="8"/>
  <c r="Y7" i="8" s="1"/>
  <c r="Y148" i="1"/>
  <c r="Y60" i="8"/>
  <c r="Y42" i="8" s="1"/>
  <c r="Y992" i="1"/>
  <c r="Y74" i="8"/>
  <c r="Y162" i="1"/>
  <c r="Y221" i="8" s="1"/>
  <c r="Y75" i="8"/>
  <c r="Y163" i="1"/>
  <c r="Y222" i="8" s="1"/>
  <c r="Y79" i="8"/>
  <c r="Y167" i="1"/>
  <c r="Y226" i="8" s="1"/>
  <c r="Y1107" i="1"/>
  <c r="Y67" i="8"/>
  <c r="Y155" i="1"/>
  <c r="Y214" i="8" s="1"/>
  <c r="X1006" i="1"/>
  <c r="X1020" i="1"/>
  <c r="X1018" i="1"/>
  <c r="X1004" i="1"/>
  <c r="X1017" i="1"/>
  <c r="X1016" i="1"/>
  <c r="X1005" i="1"/>
  <c r="X1015" i="1"/>
  <c r="X1014" i="1"/>
  <c r="X1019" i="1"/>
  <c r="X1013" i="1"/>
  <c r="X1011" i="1"/>
  <c r="X1012" i="1"/>
  <c r="X1010" i="1"/>
  <c r="X1007" i="1"/>
  <c r="X1009" i="1"/>
  <c r="X1008" i="1"/>
  <c r="X1002" i="1"/>
  <c r="X1000" i="1"/>
  <c r="X1003" i="1"/>
  <c r="X1001" i="1"/>
  <c r="X999" i="1"/>
  <c r="X998" i="1"/>
  <c r="X997" i="1"/>
  <c r="X212" i="8"/>
  <c r="AC210" i="1"/>
  <c r="AC745" i="1"/>
  <c r="AC832" i="1"/>
  <c r="D24" i="1"/>
  <c r="E24" i="1"/>
  <c r="F24" i="1" s="1"/>
  <c r="C25" i="1"/>
  <c r="X996" i="1"/>
  <c r="W1021" i="1"/>
  <c r="W1054" i="1"/>
  <c r="W1060" i="1"/>
  <c r="W1066" i="1"/>
  <c r="W1071" i="1"/>
  <c r="W1076" i="1"/>
  <c r="W1063" i="1"/>
  <c r="AD845" i="1"/>
  <c r="AD223" i="1"/>
  <c r="AD758" i="1"/>
  <c r="AA219" i="1"/>
  <c r="AA841" i="1"/>
  <c r="AA754" i="1"/>
  <c r="Y68" i="8"/>
  <c r="Y156" i="1"/>
  <c r="Y215" i="8" s="1"/>
  <c r="AE766" i="1"/>
  <c r="AE853" i="1"/>
  <c r="AE231" i="1"/>
  <c r="Y150" i="1"/>
  <c r="Y209" i="8" s="1"/>
  <c r="Y62" i="8"/>
  <c r="Y154" i="1"/>
  <c r="Y66" i="8"/>
  <c r="Y1089" i="1"/>
  <c r="Y1137" i="1"/>
  <c r="Y1087" i="1"/>
  <c r="Y61" i="8"/>
  <c r="Y149" i="1"/>
  <c r="Y208" i="8" s="1"/>
  <c r="Y1086" i="1"/>
  <c r="Y71" i="8"/>
  <c r="Y159" i="1"/>
  <c r="Y218" i="8" s="1"/>
  <c r="Y1098" i="1"/>
  <c r="Y77" i="8"/>
  <c r="Y165" i="1"/>
  <c r="Y224" i="8" s="1"/>
  <c r="Y78" i="8"/>
  <c r="Y166" i="1"/>
  <c r="Y225" i="8" s="1"/>
  <c r="Y80" i="8"/>
  <c r="Y168" i="1"/>
  <c r="Y227" i="8" s="1"/>
  <c r="Y1092" i="1"/>
  <c r="Y1091" i="1"/>
  <c r="AD218" i="1"/>
  <c r="AD840" i="1"/>
  <c r="AD753" i="1"/>
  <c r="W206" i="8"/>
  <c r="W172" i="1"/>
  <c r="AH849" i="1"/>
  <c r="AH227" i="1"/>
  <c r="AH762" i="1"/>
  <c r="AD226" i="1"/>
  <c r="AD848" i="1"/>
  <c r="AD761" i="1"/>
  <c r="X213" i="8"/>
  <c r="W1059" i="1"/>
  <c r="W1067" i="1"/>
  <c r="W1065" i="1"/>
  <c r="W1073" i="1"/>
  <c r="W1077" i="1"/>
  <c r="W1062" i="1"/>
  <c r="AD228" i="1"/>
  <c r="AD763" i="1"/>
  <c r="AD850" i="1"/>
  <c r="AA833" i="1"/>
  <c r="AA746" i="1"/>
  <c r="AA211" i="1"/>
  <c r="Z748" i="1" l="1"/>
  <c r="Z213" i="1"/>
  <c r="AA835" i="1" s="1"/>
  <c r="AB837" i="1"/>
  <c r="AB750" i="1"/>
  <c r="AB215" i="1"/>
  <c r="AC750" i="1" s="1"/>
  <c r="AA747" i="1"/>
  <c r="AD221" i="1"/>
  <c r="AE221" i="1" s="1"/>
  <c r="AA212" i="1"/>
  <c r="AB747" i="1" s="1"/>
  <c r="AC743" i="1"/>
  <c r="AC830" i="1"/>
  <c r="AC838" i="1"/>
  <c r="AC751" i="1"/>
  <c r="AC755" i="1"/>
  <c r="Z1096" i="1"/>
  <c r="Y200" i="8"/>
  <c r="Y50" i="8" s="1"/>
  <c r="AD230" i="1"/>
  <c r="AE230" i="1" s="1"/>
  <c r="AD765" i="1"/>
  <c r="AC831" i="1"/>
  <c r="AD843" i="1"/>
  <c r="AD209" i="1"/>
  <c r="AC744" i="1"/>
  <c r="AD831" i="1"/>
  <c r="AD744" i="1"/>
  <c r="AC220" i="1"/>
  <c r="AD842" i="1" s="1"/>
  <c r="Z177" i="8"/>
  <c r="Y207" i="8"/>
  <c r="Y42" i="1"/>
  <c r="AA224" i="1"/>
  <c r="AB846" i="1" s="1"/>
  <c r="AA759" i="1"/>
  <c r="AA846" i="1"/>
  <c r="AD851" i="1"/>
  <c r="AD764" i="1"/>
  <c r="AD229" i="1"/>
  <c r="AD844" i="1"/>
  <c r="AD222" i="1"/>
  <c r="AE222" i="1" s="1"/>
  <c r="Z1094" i="1"/>
  <c r="X1059" i="1"/>
  <c r="X1060" i="1"/>
  <c r="Z1099" i="1"/>
  <c r="Z1103" i="1"/>
  <c r="AD751" i="1"/>
  <c r="AD216" i="1"/>
  <c r="AE751" i="1" s="1"/>
  <c r="Y1083" i="1"/>
  <c r="Y1108" i="1" s="1"/>
  <c r="X1061" i="1"/>
  <c r="X1055" i="1"/>
  <c r="X1056" i="1"/>
  <c r="X1058" i="1"/>
  <c r="X1057" i="1"/>
  <c r="AD208" i="1"/>
  <c r="AD743" i="1"/>
  <c r="AD830" i="1"/>
  <c r="AE218" i="1"/>
  <c r="AE753" i="1"/>
  <c r="AE840" i="1"/>
  <c r="AF766" i="1"/>
  <c r="AF231" i="1"/>
  <c r="AF853" i="1"/>
  <c r="X1068" i="1"/>
  <c r="X1077" i="1"/>
  <c r="X1074" i="1"/>
  <c r="X1078" i="1"/>
  <c r="AE225" i="1"/>
  <c r="AE847" i="1"/>
  <c r="AE760" i="1"/>
  <c r="AF829" i="1"/>
  <c r="AF207" i="1"/>
  <c r="AF742" i="1"/>
  <c r="Z83" i="8"/>
  <c r="Z171" i="1"/>
  <c r="Z230" i="8" s="1"/>
  <c r="Z7" i="1"/>
  <c r="Z6" i="8"/>
  <c r="Z7" i="8" s="1"/>
  <c r="Z151" i="1"/>
  <c r="Z210" i="8" s="1"/>
  <c r="Z63" i="8"/>
  <c r="Z1090" i="1"/>
  <c r="Z1089" i="1"/>
  <c r="Z73" i="8"/>
  <c r="Z161" i="1"/>
  <c r="Z220" i="8" s="1"/>
  <c r="Z1097" i="1"/>
  <c r="Z75" i="8"/>
  <c r="Z163" i="1"/>
  <c r="Z222" i="8" s="1"/>
  <c r="Z76" i="8"/>
  <c r="Z164" i="1"/>
  <c r="Z223" i="8" s="1"/>
  <c r="Z68" i="8"/>
  <c r="Z156" i="1"/>
  <c r="Z215" i="8" s="1"/>
  <c r="Z79" i="8"/>
  <c r="Z167" i="1"/>
  <c r="Z226" i="8" s="1"/>
  <c r="Z1092" i="1"/>
  <c r="X84" i="8"/>
  <c r="X49" i="8"/>
  <c r="Y1049" i="1"/>
  <c r="Y1045" i="1"/>
  <c r="Y1048" i="1"/>
  <c r="Y1046" i="1"/>
  <c r="Y1043" i="1"/>
  <c r="Y1047" i="1"/>
  <c r="Y1044" i="1"/>
  <c r="Y1042" i="1"/>
  <c r="Y1041" i="1"/>
  <c r="Y1040" i="1"/>
  <c r="Y1037" i="1"/>
  <c r="Y1038" i="1"/>
  <c r="Y1036" i="1"/>
  <c r="Y1035" i="1"/>
  <c r="Y1034" i="1"/>
  <c r="Y1033" i="1"/>
  <c r="Y1039" i="1"/>
  <c r="Y1031" i="1"/>
  <c r="Y1029" i="1"/>
  <c r="Y1030" i="1"/>
  <c r="Y1032" i="1"/>
  <c r="Y1025" i="1"/>
  <c r="Y1026" i="1"/>
  <c r="Y1028" i="1"/>
  <c r="Y1027" i="1"/>
  <c r="AE228" i="1"/>
  <c r="AE850" i="1"/>
  <c r="AE763" i="1"/>
  <c r="AI227" i="1"/>
  <c r="AI762" i="1"/>
  <c r="AI849" i="1"/>
  <c r="AB219" i="1"/>
  <c r="AB754" i="1"/>
  <c r="AB841" i="1"/>
  <c r="W1079" i="1"/>
  <c r="X1066" i="1"/>
  <c r="X1070" i="1"/>
  <c r="X1072" i="1"/>
  <c r="X1075" i="1"/>
  <c r="X1064" i="1"/>
  <c r="Z82" i="8"/>
  <c r="Z170" i="1"/>
  <c r="Z229" i="8" s="1"/>
  <c r="Z154" i="1"/>
  <c r="Z66" i="8"/>
  <c r="Z290" i="1"/>
  <c r="Z175" i="8"/>
  <c r="Z64" i="8"/>
  <c r="Z152" i="1"/>
  <c r="Z211" i="8" s="1"/>
  <c r="Z1088" i="1"/>
  <c r="Z1086" i="1"/>
  <c r="Z1085" i="1"/>
  <c r="Z74" i="8"/>
  <c r="Z162" i="1"/>
  <c r="Z221" i="8" s="1"/>
  <c r="Z1101" i="1"/>
  <c r="Z1100" i="1"/>
  <c r="Z80" i="8"/>
  <c r="Z168" i="1"/>
  <c r="Z227" i="8" s="1"/>
  <c r="Z1104" i="1"/>
  <c r="Z1105" i="1"/>
  <c r="Z1093" i="1"/>
  <c r="Z155" i="1"/>
  <c r="Z214" i="8" s="1"/>
  <c r="Z67" i="8"/>
  <c r="Y1004" i="1"/>
  <c r="Y1006" i="1"/>
  <c r="Y1019" i="1"/>
  <c r="Y1017" i="1"/>
  <c r="Y1005" i="1"/>
  <c r="Y1018" i="1"/>
  <c r="Y1015" i="1"/>
  <c r="Y1020" i="1"/>
  <c r="Y1016" i="1"/>
  <c r="Y1014" i="1"/>
  <c r="Y1013" i="1"/>
  <c r="Y1011" i="1"/>
  <c r="Y1009" i="1"/>
  <c r="Y1010" i="1"/>
  <c r="Y1008" i="1"/>
  <c r="Y1012" i="1"/>
  <c r="Y1007" i="1"/>
  <c r="Y1002" i="1"/>
  <c r="Y1000" i="1"/>
  <c r="Y1001" i="1"/>
  <c r="Y1003" i="1"/>
  <c r="Y996" i="1"/>
  <c r="Y997" i="1"/>
  <c r="Y998" i="1"/>
  <c r="Y999" i="1"/>
  <c r="AD210" i="1"/>
  <c r="AD745" i="1"/>
  <c r="AD832" i="1"/>
  <c r="X1067" i="1"/>
  <c r="X1069" i="1"/>
  <c r="X1073" i="1"/>
  <c r="X1062" i="1"/>
  <c r="AB836" i="1"/>
  <c r="AB214" i="1"/>
  <c r="AB749" i="1"/>
  <c r="AB752" i="1"/>
  <c r="AB217" i="1"/>
  <c r="AB839" i="1"/>
  <c r="X1050" i="1"/>
  <c r="Z992" i="1"/>
  <c r="Z117" i="1"/>
  <c r="Z113" i="1"/>
  <c r="Z60" i="8"/>
  <c r="Z148" i="1"/>
  <c r="Z1084" i="1"/>
  <c r="Z1095" i="1"/>
  <c r="Z70" i="8"/>
  <c r="Z158" i="1"/>
  <c r="Z217" i="8" s="1"/>
  <c r="Z72" i="8"/>
  <c r="Z160" i="1"/>
  <c r="Z219" i="8" s="1"/>
  <c r="Z1098" i="1"/>
  <c r="Z78" i="8"/>
  <c r="Z166" i="1"/>
  <c r="Z225" i="8" s="1"/>
  <c r="Z1102" i="1"/>
  <c r="Z1107" i="1"/>
  <c r="Z1106" i="1"/>
  <c r="Z951" i="1"/>
  <c r="Z960" i="1" s="1"/>
  <c r="Z958" i="1"/>
  <c r="X206" i="8"/>
  <c r="X231" i="8" s="1"/>
  <c r="X172" i="1"/>
  <c r="Y147" i="1"/>
  <c r="Y142" i="1"/>
  <c r="Y59" i="8"/>
  <c r="Y43" i="8" s="1"/>
  <c r="AB211" i="1"/>
  <c r="AB833" i="1"/>
  <c r="AB746" i="1"/>
  <c r="AE226" i="1"/>
  <c r="AE761" i="1"/>
  <c r="AE848" i="1"/>
  <c r="W231" i="8"/>
  <c r="Y213" i="8"/>
  <c r="Y43" i="1"/>
  <c r="AE223" i="1"/>
  <c r="AE845" i="1"/>
  <c r="AE758" i="1"/>
  <c r="X1054" i="1"/>
  <c r="X1021" i="1"/>
  <c r="E25" i="1"/>
  <c r="F25" i="1" s="1"/>
  <c r="D25" i="1"/>
  <c r="C26" i="1"/>
  <c r="X1065" i="1"/>
  <c r="X1071" i="1"/>
  <c r="X1063" i="1"/>
  <c r="X1076" i="1"/>
  <c r="Z1137" i="1"/>
  <c r="Z1087" i="1"/>
  <c r="Z65" i="8"/>
  <c r="Z153" i="1"/>
  <c r="Z212" i="8" s="1"/>
  <c r="Z150" i="1"/>
  <c r="Z209" i="8" s="1"/>
  <c r="Z62" i="8"/>
  <c r="Z61" i="8"/>
  <c r="Z149" i="1"/>
  <c r="Z208" i="8" s="1"/>
  <c r="Z159" i="1"/>
  <c r="Z218" i="8" s="1"/>
  <c r="Z71" i="8"/>
  <c r="Z77" i="8"/>
  <c r="Z165" i="1"/>
  <c r="Z224" i="8" s="1"/>
  <c r="Z81" i="8"/>
  <c r="Z169" i="1"/>
  <c r="Z228" i="8" s="1"/>
  <c r="Z1091" i="1"/>
  <c r="Z157" i="1"/>
  <c r="Z216" i="8" s="1"/>
  <c r="Z69" i="8"/>
  <c r="AA949" i="1"/>
  <c r="AA975" i="1"/>
  <c r="AA96" i="1"/>
  <c r="AA125" i="1" s="1"/>
  <c r="AA976" i="1"/>
  <c r="AB5" i="1"/>
  <c r="AA977" i="1"/>
  <c r="AA990" i="1"/>
  <c r="AA950" i="1"/>
  <c r="AA959" i="1" s="1"/>
  <c r="AA991" i="1"/>
  <c r="AA109" i="1"/>
  <c r="AA138" i="1" s="1"/>
  <c r="AA98" i="1"/>
  <c r="AA127" i="1" s="1"/>
  <c r="AA97" i="1"/>
  <c r="AA126" i="1" s="1"/>
  <c r="AA108" i="1"/>
  <c r="AA137" i="1" s="1"/>
  <c r="AA986" i="1"/>
  <c r="AA107" i="1"/>
  <c r="AA136" i="1" s="1"/>
  <c r="AA985" i="1"/>
  <c r="AA989" i="1"/>
  <c r="AA110" i="1"/>
  <c r="AA139" i="1" s="1"/>
  <c r="AA987" i="1"/>
  <c r="AA984" i="1"/>
  <c r="AA988" i="1"/>
  <c r="AA106" i="1"/>
  <c r="AA135" i="1" s="1"/>
  <c r="AA105" i="1"/>
  <c r="AA134" i="1" s="1"/>
  <c r="AA983" i="1"/>
  <c r="AA982" i="1"/>
  <c r="AA103" i="1"/>
  <c r="AA132" i="1" s="1"/>
  <c r="AA104" i="1"/>
  <c r="AA133" i="1" s="1"/>
  <c r="AA981" i="1"/>
  <c r="AA980" i="1"/>
  <c r="AA101" i="1"/>
  <c r="AA130" i="1" s="1"/>
  <c r="AA102" i="1"/>
  <c r="AA131" i="1" s="1"/>
  <c r="AA979" i="1"/>
  <c r="AA100" i="1"/>
  <c r="AA129" i="1" s="1"/>
  <c r="AA978" i="1"/>
  <c r="AA99" i="1"/>
  <c r="AA128" i="1" s="1"/>
  <c r="AA969" i="1"/>
  <c r="AA970" i="1"/>
  <c r="AA90" i="1"/>
  <c r="AA119" i="1" s="1"/>
  <c r="AA94" i="1"/>
  <c r="AA123" i="1" s="1"/>
  <c r="AA89" i="1"/>
  <c r="AA118" i="1" s="1"/>
  <c r="AA967" i="1"/>
  <c r="AA92" i="1"/>
  <c r="AA121" i="1" s="1"/>
  <c r="AA88" i="1"/>
  <c r="AA265" i="1"/>
  <c r="AA1132" i="1"/>
  <c r="AA1129" i="1"/>
  <c r="AA1134" i="1"/>
  <c r="AA1122" i="1"/>
  <c r="AA1117" i="1"/>
  <c r="AA1115" i="1"/>
  <c r="AA625" i="1"/>
  <c r="AA629" i="1"/>
  <c r="AA636" i="1"/>
  <c r="AA973" i="1"/>
  <c r="AA93" i="1"/>
  <c r="AA122" i="1" s="1"/>
  <c r="AA95" i="1"/>
  <c r="AA124" i="1" s="1"/>
  <c r="AA91" i="1"/>
  <c r="AA120" i="1" s="1"/>
  <c r="AA270" i="1"/>
  <c r="AA180" i="8" s="1"/>
  <c r="AA274" i="1"/>
  <c r="AA184" i="8" s="1"/>
  <c r="AA1135" i="1"/>
  <c r="AA1130" i="1"/>
  <c r="AA1124" i="1"/>
  <c r="AA1116" i="1"/>
  <c r="AA1120" i="1"/>
  <c r="AA1113" i="1"/>
  <c r="AA1128" i="1"/>
  <c r="AA6" i="1"/>
  <c r="AA622" i="1"/>
  <c r="AA626" i="1"/>
  <c r="AA630" i="1"/>
  <c r="AA632" i="1"/>
  <c r="AA972" i="1"/>
  <c r="AA974" i="1"/>
  <c r="AA968" i="1"/>
  <c r="AA1230" i="1"/>
  <c r="AA269" i="1"/>
  <c r="AA179" i="8" s="1"/>
  <c r="AA271" i="1"/>
  <c r="AA181" i="8" s="1"/>
  <c r="AA273" i="1"/>
  <c r="AA183" i="8" s="1"/>
  <c r="AA1136" i="1"/>
  <c r="AA1126" i="1"/>
  <c r="AA1119" i="1"/>
  <c r="AA1112" i="1"/>
  <c r="AA1127" i="1"/>
  <c r="AA1118" i="1"/>
  <c r="AA5" i="8"/>
  <c r="AA624" i="1"/>
  <c r="AA628" i="1"/>
  <c r="AA633" i="1"/>
  <c r="AA634" i="1"/>
  <c r="AA1133" i="1"/>
  <c r="AA1125" i="1"/>
  <c r="AA623" i="1"/>
  <c r="AA638" i="1"/>
  <c r="AA284" i="1"/>
  <c r="AA194" i="8" s="1"/>
  <c r="AA641" i="1"/>
  <c r="AA276" i="1"/>
  <c r="AA186" i="8" s="1"/>
  <c r="AA1131" i="1"/>
  <c r="AA1123" i="1"/>
  <c r="AA627" i="1"/>
  <c r="AA637" i="1"/>
  <c r="AA971" i="1"/>
  <c r="AA1121" i="1"/>
  <c r="AA631" i="1"/>
  <c r="AA639" i="1"/>
  <c r="AA640" i="1"/>
  <c r="AA642" i="1"/>
  <c r="AA643" i="1"/>
  <c r="AA282" i="1"/>
  <c r="AA192" i="8" s="1"/>
  <c r="AA644" i="1"/>
  <c r="AA288" i="1"/>
  <c r="AA198" i="8" s="1"/>
  <c r="AA1114" i="1"/>
  <c r="AA278" i="1"/>
  <c r="AA188" i="8" s="1"/>
  <c r="AA635" i="1"/>
  <c r="AA286" i="1"/>
  <c r="AA196" i="8" s="1"/>
  <c r="AA287" i="1"/>
  <c r="AA197" i="8" s="1"/>
  <c r="AA645" i="1"/>
  <c r="AA285" i="1"/>
  <c r="AA195" i="8" s="1"/>
  <c r="AA646" i="1"/>
  <c r="AA283" i="1"/>
  <c r="AA193" i="8" s="1"/>
  <c r="AA280" i="1"/>
  <c r="AA190" i="8" s="1"/>
  <c r="AA277" i="1"/>
  <c r="AA187" i="8" s="1"/>
  <c r="AA279" i="1"/>
  <c r="AA189" i="8" s="1"/>
  <c r="AA111" i="1"/>
  <c r="AA140" i="1" s="1"/>
  <c r="AA112" i="1"/>
  <c r="AA141" i="1" s="1"/>
  <c r="AA275" i="1"/>
  <c r="AA185" i="8" s="1"/>
  <c r="AA289" i="1"/>
  <c r="AA199" i="8" s="1"/>
  <c r="AA281" i="1"/>
  <c r="AA191" i="8" s="1"/>
  <c r="AA268" i="1"/>
  <c r="AA178" i="8" s="1"/>
  <c r="AA272" i="1"/>
  <c r="AA182" i="8" s="1"/>
  <c r="AA266" i="1"/>
  <c r="AA176" i="8" s="1"/>
  <c r="AA267" i="1"/>
  <c r="AA748" i="1" l="1"/>
  <c r="AA213" i="1"/>
  <c r="AC215" i="1"/>
  <c r="AD837" i="1" s="1"/>
  <c r="AC837" i="1"/>
  <c r="AE852" i="1"/>
  <c r="AE843" i="1"/>
  <c r="AE756" i="1"/>
  <c r="AB212" i="1"/>
  <c r="AC212" i="1" s="1"/>
  <c r="AB834" i="1"/>
  <c r="AF230" i="1"/>
  <c r="AG765" i="1" s="1"/>
  <c r="AA1096" i="1"/>
  <c r="Z42" i="8"/>
  <c r="AF852" i="1"/>
  <c r="AE765" i="1"/>
  <c r="AF765" i="1"/>
  <c r="AE209" i="1"/>
  <c r="AE744" i="1"/>
  <c r="AE831" i="1"/>
  <c r="AD755" i="1"/>
  <c r="AD220" i="1"/>
  <c r="Z200" i="8"/>
  <c r="Z50" i="8" s="1"/>
  <c r="AA177" i="8"/>
  <c r="Z207" i="8"/>
  <c r="Z42" i="1"/>
  <c r="AB759" i="1"/>
  <c r="AE844" i="1"/>
  <c r="AE764" i="1"/>
  <c r="AE229" i="1"/>
  <c r="AF851" i="1" s="1"/>
  <c r="AE851" i="1"/>
  <c r="Y1057" i="1"/>
  <c r="AB224" i="1"/>
  <c r="AE757" i="1"/>
  <c r="AA1095" i="1"/>
  <c r="AF221" i="1"/>
  <c r="AG843" i="1" s="1"/>
  <c r="Z1083" i="1"/>
  <c r="Z1108" i="1" s="1"/>
  <c r="AE216" i="1"/>
  <c r="AF751" i="1" s="1"/>
  <c r="AF756" i="1"/>
  <c r="AE838" i="1"/>
  <c r="AA1103" i="1"/>
  <c r="AF843" i="1"/>
  <c r="Y1060" i="1"/>
  <c r="Y1059" i="1"/>
  <c r="Y1055" i="1"/>
  <c r="Y1050" i="1"/>
  <c r="AA1087" i="1"/>
  <c r="AA1104" i="1"/>
  <c r="X1079" i="1"/>
  <c r="Y1061" i="1"/>
  <c r="AA1085" i="1"/>
  <c r="AA1101" i="1"/>
  <c r="AA82" i="8"/>
  <c r="AA170" i="1"/>
  <c r="AA229" i="8" s="1"/>
  <c r="AA64" i="8"/>
  <c r="AA152" i="1"/>
  <c r="AA211" i="8" s="1"/>
  <c r="AA1137" i="1"/>
  <c r="AA1084" i="1"/>
  <c r="AA63" i="8"/>
  <c r="AA151" i="1"/>
  <c r="AA210" i="8" s="1"/>
  <c r="AA149" i="1"/>
  <c r="AA208" i="8" s="1"/>
  <c r="AA61" i="8"/>
  <c r="AA1094" i="1"/>
  <c r="AA160" i="1"/>
  <c r="AA219" i="8" s="1"/>
  <c r="AA72" i="8"/>
  <c r="AA74" i="8"/>
  <c r="AA162" i="1"/>
  <c r="AA221" i="8" s="1"/>
  <c r="AA77" i="8"/>
  <c r="AA165" i="1"/>
  <c r="AA224" i="8" s="1"/>
  <c r="AA81" i="8"/>
  <c r="AA169" i="1"/>
  <c r="AA228" i="8" s="1"/>
  <c r="AA1102" i="1"/>
  <c r="AA80" i="8"/>
  <c r="AA168" i="1"/>
  <c r="AA227" i="8" s="1"/>
  <c r="AA1093" i="1"/>
  <c r="AA1091" i="1"/>
  <c r="AE210" i="1"/>
  <c r="AE745" i="1"/>
  <c r="AE832" i="1"/>
  <c r="Y1056" i="1"/>
  <c r="Y1070" i="1"/>
  <c r="Y1069" i="1"/>
  <c r="Y1078" i="1"/>
  <c r="Y1075" i="1"/>
  <c r="AA1090" i="1"/>
  <c r="AA62" i="8"/>
  <c r="AA150" i="1"/>
  <c r="AA209" i="8" s="1"/>
  <c r="AA992" i="1"/>
  <c r="AA71" i="8"/>
  <c r="AA159" i="1"/>
  <c r="AA218" i="8" s="1"/>
  <c r="AA1098" i="1"/>
  <c r="AA1105" i="1"/>
  <c r="AA79" i="8"/>
  <c r="AA167" i="1"/>
  <c r="AA226" i="8" s="1"/>
  <c r="AA1107" i="1"/>
  <c r="AB96" i="1"/>
  <c r="AB125" i="1" s="1"/>
  <c r="AB950" i="1"/>
  <c r="AB959" i="1" s="1"/>
  <c r="AC5" i="1"/>
  <c r="AB975" i="1"/>
  <c r="AB977" i="1"/>
  <c r="AB991" i="1"/>
  <c r="AB976" i="1"/>
  <c r="AB110" i="1"/>
  <c r="AB139" i="1" s="1"/>
  <c r="AB988" i="1"/>
  <c r="AB97" i="1"/>
  <c r="AB126" i="1" s="1"/>
  <c r="AB990" i="1"/>
  <c r="AB985" i="1"/>
  <c r="AB112" i="1"/>
  <c r="AB141" i="1" s="1"/>
  <c r="AB989" i="1"/>
  <c r="AB107" i="1"/>
  <c r="AB136" i="1" s="1"/>
  <c r="AB987" i="1"/>
  <c r="AB949" i="1"/>
  <c r="AB109" i="1"/>
  <c r="AB138" i="1" s="1"/>
  <c r="AB986" i="1"/>
  <c r="AB108" i="1"/>
  <c r="AB137" i="1" s="1"/>
  <c r="AB106" i="1"/>
  <c r="AB135" i="1" s="1"/>
  <c r="AB984" i="1"/>
  <c r="AB105" i="1"/>
  <c r="AB134" i="1" s="1"/>
  <c r="AB103" i="1"/>
  <c r="AB132" i="1" s="1"/>
  <c r="AB982" i="1"/>
  <c r="AB102" i="1"/>
  <c r="AB131" i="1" s="1"/>
  <c r="AB979" i="1"/>
  <c r="AB978" i="1"/>
  <c r="AB981" i="1"/>
  <c r="AB980" i="1"/>
  <c r="AB99" i="1"/>
  <c r="AB128" i="1" s="1"/>
  <c r="AB983" i="1"/>
  <c r="AB101" i="1"/>
  <c r="AB130" i="1" s="1"/>
  <c r="AB970" i="1"/>
  <c r="AB104" i="1"/>
  <c r="AB133" i="1" s="1"/>
  <c r="AB100" i="1"/>
  <c r="AB129" i="1" s="1"/>
  <c r="AB973" i="1"/>
  <c r="AB90" i="1"/>
  <c r="AB119" i="1" s="1"/>
  <c r="AB93" i="1"/>
  <c r="AB122" i="1" s="1"/>
  <c r="AB95" i="1"/>
  <c r="AB124" i="1" s="1"/>
  <c r="AB971" i="1"/>
  <c r="AB94" i="1"/>
  <c r="AB123" i="1" s="1"/>
  <c r="AB265" i="1"/>
  <c r="AB270" i="1"/>
  <c r="AB180" i="8" s="1"/>
  <c r="AB1135" i="1"/>
  <c r="AB1129" i="1"/>
  <c r="AB1121" i="1"/>
  <c r="AB1126" i="1"/>
  <c r="AB1115" i="1"/>
  <c r="AB1124" i="1"/>
  <c r="AB1112" i="1"/>
  <c r="AB6" i="1"/>
  <c r="AB622" i="1"/>
  <c r="AB626" i="1"/>
  <c r="AB630" i="1"/>
  <c r="AB635" i="1"/>
  <c r="AB969" i="1"/>
  <c r="AB968" i="1"/>
  <c r="AB967" i="1"/>
  <c r="AB88" i="1"/>
  <c r="AB1230" i="1"/>
  <c r="AB271" i="1"/>
  <c r="AB181" i="8" s="1"/>
  <c r="AB274" i="1"/>
  <c r="AB184" i="8" s="1"/>
  <c r="AB1133" i="1"/>
  <c r="AB1127" i="1"/>
  <c r="AB1128" i="1"/>
  <c r="AB1136" i="1"/>
  <c r="AB1113" i="1"/>
  <c r="AB1122" i="1"/>
  <c r="AB623" i="1"/>
  <c r="AB627" i="1"/>
  <c r="AB631" i="1"/>
  <c r="AB91" i="1"/>
  <c r="AB120" i="1" s="1"/>
  <c r="AB269" i="1"/>
  <c r="AB179" i="8" s="1"/>
  <c r="AB273" i="1"/>
  <c r="AB183" i="8" s="1"/>
  <c r="AB1134" i="1"/>
  <c r="AB1123" i="1"/>
  <c r="AB1130" i="1"/>
  <c r="AB1117" i="1"/>
  <c r="AB1114" i="1"/>
  <c r="AB1116" i="1"/>
  <c r="AB5" i="8"/>
  <c r="AB633" i="1"/>
  <c r="AB625" i="1"/>
  <c r="AB629" i="1"/>
  <c r="AB1132" i="1"/>
  <c r="AB632" i="1"/>
  <c r="AB639" i="1"/>
  <c r="AB640" i="1"/>
  <c r="AB974" i="1"/>
  <c r="AB1118" i="1"/>
  <c r="AB634" i="1"/>
  <c r="AB278" i="1"/>
  <c r="AB188" i="8" s="1"/>
  <c r="AB638" i="1"/>
  <c r="AB282" i="1"/>
  <c r="AB192" i="8" s="1"/>
  <c r="AB972" i="1"/>
  <c r="AB92" i="1"/>
  <c r="AB121" i="1" s="1"/>
  <c r="AB89" i="1"/>
  <c r="AB118" i="1" s="1"/>
  <c r="AB1131" i="1"/>
  <c r="AB1119" i="1"/>
  <c r="AB624" i="1"/>
  <c r="AB636" i="1"/>
  <c r="AB637" i="1"/>
  <c r="AB286" i="1"/>
  <c r="AB196" i="8" s="1"/>
  <c r="AB643" i="1"/>
  <c r="AB645" i="1"/>
  <c r="AB641" i="1"/>
  <c r="AB276" i="1"/>
  <c r="AB186" i="8" s="1"/>
  <c r="AB1125" i="1"/>
  <c r="AB628" i="1"/>
  <c r="AB284" i="1"/>
  <c r="AB194" i="8" s="1"/>
  <c r="AB642" i="1"/>
  <c r="AB289" i="1"/>
  <c r="AB199" i="8" s="1"/>
  <c r="AB287" i="1"/>
  <c r="AB197" i="8" s="1"/>
  <c r="AB288" i="1"/>
  <c r="AB198" i="8" s="1"/>
  <c r="AB1120" i="1"/>
  <c r="AB646" i="1"/>
  <c r="AB644" i="1"/>
  <c r="AB285" i="1"/>
  <c r="AB195" i="8" s="1"/>
  <c r="AB111" i="1"/>
  <c r="AB140" i="1" s="1"/>
  <c r="AB281" i="1"/>
  <c r="AB191" i="8" s="1"/>
  <c r="AB283" i="1"/>
  <c r="AB193" i="8" s="1"/>
  <c r="AB279" i="1"/>
  <c r="AB189" i="8" s="1"/>
  <c r="AB277" i="1"/>
  <c r="AB187" i="8" s="1"/>
  <c r="AB275" i="1"/>
  <c r="AB185" i="8" s="1"/>
  <c r="AB280" i="1"/>
  <c r="AB190" i="8" s="1"/>
  <c r="AB98" i="1"/>
  <c r="AB127" i="1" s="1"/>
  <c r="AB266" i="1"/>
  <c r="AB176" i="8" s="1"/>
  <c r="AB272" i="1"/>
  <c r="AB182" i="8" s="1"/>
  <c r="AB267" i="1"/>
  <c r="AB268" i="1"/>
  <c r="AB178" i="8" s="1"/>
  <c r="AA951" i="1"/>
  <c r="AA960" i="1" s="1"/>
  <c r="AA958" i="1"/>
  <c r="AF223" i="1"/>
  <c r="AF845" i="1"/>
  <c r="AF758" i="1"/>
  <c r="Y1066" i="1"/>
  <c r="Y1071" i="1"/>
  <c r="Y1073" i="1"/>
  <c r="Y1077" i="1"/>
  <c r="Z213" i="8"/>
  <c r="AJ227" i="1"/>
  <c r="AJ762" i="1"/>
  <c r="AJ849" i="1"/>
  <c r="Y1058" i="1"/>
  <c r="AG742" i="1"/>
  <c r="AG829" i="1"/>
  <c r="AG207" i="1"/>
  <c r="AG231" i="1"/>
  <c r="AG853" i="1"/>
  <c r="AG766" i="1"/>
  <c r="AE743" i="1"/>
  <c r="AE830" i="1"/>
  <c r="AE208" i="1"/>
  <c r="AA83" i="8"/>
  <c r="AA171" i="1"/>
  <c r="AA230" i="8" s="1"/>
  <c r="AA66" i="8"/>
  <c r="AA154" i="1"/>
  <c r="AA175" i="8"/>
  <c r="AA290" i="1"/>
  <c r="AA60" i="8"/>
  <c r="AA42" i="8" s="1"/>
  <c r="AA148" i="1"/>
  <c r="AA1097" i="1"/>
  <c r="AA1099" i="1"/>
  <c r="AA1100" i="1"/>
  <c r="AA68" i="8"/>
  <c r="AA156" i="1"/>
  <c r="AA215" i="8" s="1"/>
  <c r="AA1092" i="1"/>
  <c r="C27" i="1"/>
  <c r="D26" i="1"/>
  <c r="E26" i="1"/>
  <c r="F26" i="1" s="1"/>
  <c r="AC211" i="1"/>
  <c r="AC833" i="1"/>
  <c r="AC746" i="1"/>
  <c r="Y206" i="8"/>
  <c r="Y172" i="1"/>
  <c r="Z1046" i="1"/>
  <c r="Z1047" i="1"/>
  <c r="Z1044" i="1"/>
  <c r="Z1045" i="1"/>
  <c r="Z1048" i="1"/>
  <c r="Z1049" i="1"/>
  <c r="Z1043" i="1"/>
  <c r="Z1042" i="1"/>
  <c r="Z1038" i="1"/>
  <c r="Z1039" i="1"/>
  <c r="Z1040" i="1"/>
  <c r="Z1037" i="1"/>
  <c r="Z1033" i="1"/>
  <c r="Z1036" i="1"/>
  <c r="Z1041" i="1"/>
  <c r="Z1035" i="1"/>
  <c r="Z1034" i="1"/>
  <c r="Z1031" i="1"/>
  <c r="Z1029" i="1"/>
  <c r="Z1025" i="1"/>
  <c r="Z1032" i="1"/>
  <c r="Z1030" i="1"/>
  <c r="Z1027" i="1"/>
  <c r="Z1026" i="1"/>
  <c r="Z1028" i="1"/>
  <c r="Z142" i="1"/>
  <c r="Z147" i="1"/>
  <c r="Z43" i="1" s="1"/>
  <c r="Z59" i="8"/>
  <c r="Z43" i="8" s="1"/>
  <c r="AC836" i="1"/>
  <c r="AC214" i="1"/>
  <c r="AC749" i="1"/>
  <c r="Y1054" i="1"/>
  <c r="Y1021" i="1"/>
  <c r="Y1068" i="1"/>
  <c r="Y1072" i="1"/>
  <c r="Y1076" i="1"/>
  <c r="Y1064" i="1"/>
  <c r="AA1086" i="1"/>
  <c r="AF757" i="1"/>
  <c r="AF844" i="1"/>
  <c r="AF222" i="1"/>
  <c r="AC754" i="1"/>
  <c r="AC219" i="1"/>
  <c r="AC841" i="1"/>
  <c r="AF228" i="1"/>
  <c r="AF763" i="1"/>
  <c r="AF850" i="1"/>
  <c r="AF225" i="1"/>
  <c r="AF847" i="1"/>
  <c r="AF760" i="1"/>
  <c r="AA7" i="1"/>
  <c r="AA6" i="8"/>
  <c r="AA7" i="8" s="1"/>
  <c r="AA117" i="1"/>
  <c r="AA113" i="1"/>
  <c r="AA153" i="1"/>
  <c r="AA212" i="8" s="1"/>
  <c r="AA65" i="8"/>
  <c r="AA70" i="8"/>
  <c r="AA158" i="1"/>
  <c r="AA217" i="8" s="1"/>
  <c r="AA73" i="8"/>
  <c r="AA161" i="1"/>
  <c r="AA220" i="8" s="1"/>
  <c r="AA75" i="8"/>
  <c r="AA163" i="1"/>
  <c r="AA222" i="8" s="1"/>
  <c r="AA76" i="8"/>
  <c r="AA164" i="1"/>
  <c r="AA223" i="8" s="1"/>
  <c r="AA78" i="8"/>
  <c r="AA166" i="1"/>
  <c r="AA225" i="8" s="1"/>
  <c r="AA69" i="8"/>
  <c r="AA157" i="1"/>
  <c r="AA216" i="8" s="1"/>
  <c r="AA1106" i="1"/>
  <c r="AA67" i="8"/>
  <c r="AA155" i="1"/>
  <c r="AA214" i="8" s="1"/>
  <c r="AF226" i="1"/>
  <c r="AF761" i="1"/>
  <c r="AF848" i="1"/>
  <c r="Y84" i="8"/>
  <c r="Y49" i="8"/>
  <c r="Z1004" i="1"/>
  <c r="Z1006" i="1"/>
  <c r="Z1005" i="1"/>
  <c r="Z1019" i="1"/>
  <c r="Z1020" i="1"/>
  <c r="Z1018" i="1"/>
  <c r="Z1016" i="1"/>
  <c r="Z1015" i="1"/>
  <c r="Z1017" i="1"/>
  <c r="Z1014" i="1"/>
  <c r="Z1013" i="1"/>
  <c r="Z1012" i="1"/>
  <c r="Z1011" i="1"/>
  <c r="Z1008" i="1"/>
  <c r="Z1009" i="1"/>
  <c r="Z1007" i="1"/>
  <c r="Z1010" i="1"/>
  <c r="Z1002" i="1"/>
  <c r="Z1000" i="1"/>
  <c r="Z1001" i="1"/>
  <c r="Z1003" i="1"/>
  <c r="Z996" i="1"/>
  <c r="Z998" i="1"/>
  <c r="Z997" i="1"/>
  <c r="Z999" i="1"/>
  <c r="AC839" i="1"/>
  <c r="AC217" i="1"/>
  <c r="AC752" i="1"/>
  <c r="Y1065" i="1"/>
  <c r="Y1067" i="1"/>
  <c r="Y1074" i="1"/>
  <c r="Y1063" i="1"/>
  <c r="Y1062" i="1"/>
  <c r="AA1088" i="1"/>
  <c r="AA1089" i="1"/>
  <c r="AF218" i="1"/>
  <c r="AF753" i="1"/>
  <c r="AF840" i="1"/>
  <c r="AB748" i="1" l="1"/>
  <c r="AB213" i="1"/>
  <c r="AB835" i="1"/>
  <c r="AD215" i="1"/>
  <c r="AE750" i="1" s="1"/>
  <c r="AG230" i="1"/>
  <c r="AH852" i="1" s="1"/>
  <c r="AD750" i="1"/>
  <c r="AG852" i="1"/>
  <c r="AC747" i="1"/>
  <c r="AC834" i="1"/>
  <c r="AF209" i="1"/>
  <c r="AF744" i="1"/>
  <c r="AF831" i="1"/>
  <c r="AE755" i="1"/>
  <c r="AE842" i="1"/>
  <c r="AE220" i="1"/>
  <c r="AG221" i="1"/>
  <c r="AH756" i="1" s="1"/>
  <c r="AA200" i="8"/>
  <c r="AA50" i="8" s="1"/>
  <c r="AB177" i="8"/>
  <c r="AB1102" i="1"/>
  <c r="AA207" i="8"/>
  <c r="AA42" i="1"/>
  <c r="AG756" i="1"/>
  <c r="AF229" i="1"/>
  <c r="AF764" i="1"/>
  <c r="AC846" i="1"/>
  <c r="AC759" i="1"/>
  <c r="AC224" i="1"/>
  <c r="AD846" i="1" s="1"/>
  <c r="AB1095" i="1"/>
  <c r="AD212" i="1"/>
  <c r="AE834" i="1" s="1"/>
  <c r="AD834" i="1"/>
  <c r="AD747" i="1"/>
  <c r="AF216" i="1"/>
  <c r="AG751" i="1" s="1"/>
  <c r="AF838" i="1"/>
  <c r="AA1083" i="1"/>
  <c r="AA1108" i="1" s="1"/>
  <c r="AB1105" i="1"/>
  <c r="AB1086" i="1"/>
  <c r="AB1085" i="1"/>
  <c r="Z1055" i="1"/>
  <c r="Z1059" i="1"/>
  <c r="Z1060" i="1"/>
  <c r="Z1056" i="1"/>
  <c r="Z1058" i="1"/>
  <c r="AB1090" i="1"/>
  <c r="Z1057" i="1"/>
  <c r="Z1061" i="1"/>
  <c r="AB1087" i="1"/>
  <c r="AB1098" i="1"/>
  <c r="AG753" i="1"/>
  <c r="AG218" i="1"/>
  <c r="AG840" i="1"/>
  <c r="AD752" i="1"/>
  <c r="AD217" i="1"/>
  <c r="AD839" i="1"/>
  <c r="Z1065" i="1"/>
  <c r="Z1070" i="1"/>
  <c r="Z1073" i="1"/>
  <c r="Z1077" i="1"/>
  <c r="AA1004" i="1"/>
  <c r="AA1005" i="1"/>
  <c r="AA1020" i="1"/>
  <c r="AA1006" i="1"/>
  <c r="AA1019" i="1"/>
  <c r="AA1016" i="1"/>
  <c r="AA1015" i="1"/>
  <c r="AA1018" i="1"/>
  <c r="AA1013" i="1"/>
  <c r="AA1017" i="1"/>
  <c r="AA1014" i="1"/>
  <c r="AA1012" i="1"/>
  <c r="AA1011" i="1"/>
  <c r="AA1007" i="1"/>
  <c r="AA1008" i="1"/>
  <c r="AA1010" i="1"/>
  <c r="AA1009" i="1"/>
  <c r="AA1002" i="1"/>
  <c r="AA1000" i="1"/>
  <c r="AA1003" i="1"/>
  <c r="AA997" i="1"/>
  <c r="AA1001" i="1"/>
  <c r="AA996" i="1"/>
  <c r="AA998" i="1"/>
  <c r="AA999" i="1"/>
  <c r="AB82" i="8"/>
  <c r="AB170" i="1"/>
  <c r="AB229" i="8" s="1"/>
  <c r="AB1088" i="1"/>
  <c r="AB113" i="1"/>
  <c r="AB117" i="1"/>
  <c r="AB6" i="8"/>
  <c r="AB7" i="8" s="1"/>
  <c r="AB7" i="1"/>
  <c r="AB66" i="8"/>
  <c r="AB154" i="1"/>
  <c r="AB71" i="8"/>
  <c r="AB159" i="1"/>
  <c r="AB218" i="8" s="1"/>
  <c r="AB1099" i="1"/>
  <c r="AB1094" i="1"/>
  <c r="AB74" i="8"/>
  <c r="AB162" i="1"/>
  <c r="AB221" i="8" s="1"/>
  <c r="AB79" i="8"/>
  <c r="AB167" i="1"/>
  <c r="AB226" i="8" s="1"/>
  <c r="AB1103" i="1"/>
  <c r="AB1101" i="1"/>
  <c r="AB81" i="8"/>
  <c r="AB169" i="1"/>
  <c r="AB228" i="8" s="1"/>
  <c r="AB1091" i="1"/>
  <c r="AB1084" i="1"/>
  <c r="Z1068" i="1"/>
  <c r="AB1089" i="1"/>
  <c r="Z1067" i="1"/>
  <c r="Z1071" i="1"/>
  <c r="Z1074" i="1"/>
  <c r="Z1063" i="1"/>
  <c r="AG761" i="1"/>
  <c r="AG848" i="1"/>
  <c r="AG226" i="1"/>
  <c r="AD754" i="1"/>
  <c r="AD219" i="1"/>
  <c r="AD841" i="1"/>
  <c r="Y1079" i="1"/>
  <c r="Z1050" i="1"/>
  <c r="C28" i="1"/>
  <c r="D27" i="1"/>
  <c r="E27" i="1"/>
  <c r="F27" i="1" s="1"/>
  <c r="AK762" i="1"/>
  <c r="AK227" i="1"/>
  <c r="AK849" i="1"/>
  <c r="AB69" i="8"/>
  <c r="AB157" i="1"/>
  <c r="AB216" i="8" s="1"/>
  <c r="AB992" i="1"/>
  <c r="AB1137" i="1"/>
  <c r="AB175" i="8"/>
  <c r="AB290" i="1"/>
  <c r="AB64" i="8"/>
  <c r="AB152" i="1"/>
  <c r="AB211" i="8" s="1"/>
  <c r="AB75" i="8"/>
  <c r="AB163" i="1"/>
  <c r="AB222" i="8" s="1"/>
  <c r="AB70" i="8"/>
  <c r="AB158" i="1"/>
  <c r="AB217" i="8" s="1"/>
  <c r="AB76" i="8"/>
  <c r="AB164" i="1"/>
  <c r="AB223" i="8" s="1"/>
  <c r="AB78" i="8"/>
  <c r="AB166" i="1"/>
  <c r="AB225" i="8" s="1"/>
  <c r="AB1106" i="1"/>
  <c r="AB1092" i="1"/>
  <c r="AC949" i="1"/>
  <c r="AC975" i="1"/>
  <c r="AD5" i="1"/>
  <c r="AC977" i="1"/>
  <c r="AC96" i="1"/>
  <c r="AC125" i="1" s="1"/>
  <c r="AC976" i="1"/>
  <c r="AC98" i="1"/>
  <c r="AC127" i="1" s="1"/>
  <c r="AC987" i="1"/>
  <c r="AC991" i="1"/>
  <c r="AC989" i="1"/>
  <c r="AC111" i="1"/>
  <c r="AC140" i="1" s="1"/>
  <c r="AC109" i="1"/>
  <c r="AC138" i="1" s="1"/>
  <c r="AC108" i="1"/>
  <c r="AC137" i="1" s="1"/>
  <c r="AC950" i="1"/>
  <c r="AC959" i="1" s="1"/>
  <c r="AC990" i="1"/>
  <c r="AC1106" i="1" s="1"/>
  <c r="AC110" i="1"/>
  <c r="AC139" i="1" s="1"/>
  <c r="AC986" i="1"/>
  <c r="AC988" i="1"/>
  <c r="AC107" i="1"/>
  <c r="AC136" i="1" s="1"/>
  <c r="AC105" i="1"/>
  <c r="AC134" i="1" s="1"/>
  <c r="AC985" i="1"/>
  <c r="AC984" i="1"/>
  <c r="AC104" i="1"/>
  <c r="AC133" i="1" s="1"/>
  <c r="AC106" i="1"/>
  <c r="AC135" i="1" s="1"/>
  <c r="AC983" i="1"/>
  <c r="AC982" i="1"/>
  <c r="AC103" i="1"/>
  <c r="AC132" i="1" s="1"/>
  <c r="AC99" i="1"/>
  <c r="AC128" i="1" s="1"/>
  <c r="AC979" i="1"/>
  <c r="AC100" i="1"/>
  <c r="AC129" i="1" s="1"/>
  <c r="AC978" i="1"/>
  <c r="AC102" i="1"/>
  <c r="AC131" i="1" s="1"/>
  <c r="AC981" i="1"/>
  <c r="AC101" i="1"/>
  <c r="AC130" i="1" s="1"/>
  <c r="AC980" i="1"/>
  <c r="AC970" i="1"/>
  <c r="AC969" i="1"/>
  <c r="AC90" i="1"/>
  <c r="AC119" i="1" s="1"/>
  <c r="AC91" i="1"/>
  <c r="AC120" i="1" s="1"/>
  <c r="AC89" i="1"/>
  <c r="AC118" i="1" s="1"/>
  <c r="AC88" i="1"/>
  <c r="AC1230" i="1"/>
  <c r="AC1132" i="1"/>
  <c r="AC1128" i="1"/>
  <c r="AC1127" i="1"/>
  <c r="AC1129" i="1"/>
  <c r="AC1113" i="1"/>
  <c r="AC1130" i="1"/>
  <c r="AC5" i="8"/>
  <c r="AC624" i="1"/>
  <c r="AC628" i="1"/>
  <c r="AC632" i="1"/>
  <c r="AC635" i="1"/>
  <c r="AC972" i="1"/>
  <c r="AC974" i="1"/>
  <c r="AC92" i="1"/>
  <c r="AC121" i="1" s="1"/>
  <c r="AC93" i="1"/>
  <c r="AC122" i="1" s="1"/>
  <c r="AC95" i="1"/>
  <c r="AC124" i="1" s="1"/>
  <c r="AC971" i="1"/>
  <c r="AC94" i="1"/>
  <c r="AC123" i="1" s="1"/>
  <c r="AC968" i="1"/>
  <c r="AC967" i="1"/>
  <c r="AC271" i="1"/>
  <c r="AC181" i="8" s="1"/>
  <c r="AC274" i="1"/>
  <c r="AC184" i="8" s="1"/>
  <c r="AC276" i="1"/>
  <c r="AC186" i="8" s="1"/>
  <c r="AC270" i="1"/>
  <c r="AC180" i="8" s="1"/>
  <c r="AC1135" i="1"/>
  <c r="AC1118" i="1"/>
  <c r="AC1126" i="1"/>
  <c r="AC1116" i="1"/>
  <c r="AC626" i="1"/>
  <c r="AC631" i="1"/>
  <c r="AC640" i="1"/>
  <c r="AC265" i="1"/>
  <c r="AC273" i="1"/>
  <c r="AC183" i="8" s="1"/>
  <c r="AC277" i="1"/>
  <c r="AC187" i="8" s="1"/>
  <c r="AC1136" i="1"/>
  <c r="AC1125" i="1"/>
  <c r="AC1124" i="1"/>
  <c r="AC1117" i="1"/>
  <c r="AC1112" i="1"/>
  <c r="AC623" i="1"/>
  <c r="AC627" i="1"/>
  <c r="AC633" i="1"/>
  <c r="AC279" i="1"/>
  <c r="AC189" i="8" s="1"/>
  <c r="AC638" i="1"/>
  <c r="AC278" i="1"/>
  <c r="AC188" i="8" s="1"/>
  <c r="AC1134" i="1"/>
  <c r="AC1123" i="1"/>
  <c r="AC1122" i="1"/>
  <c r="AC1115" i="1"/>
  <c r="AC1114" i="1"/>
  <c r="AC6" i="1"/>
  <c r="AC622" i="1"/>
  <c r="AC629" i="1"/>
  <c r="AC637" i="1"/>
  <c r="AC641" i="1"/>
  <c r="AC269" i="1"/>
  <c r="AC179" i="8" s="1"/>
  <c r="AC1121" i="1"/>
  <c r="AC634" i="1"/>
  <c r="AC636" i="1"/>
  <c r="AC642" i="1"/>
  <c r="AC286" i="1"/>
  <c r="AC196" i="8" s="1"/>
  <c r="AC646" i="1"/>
  <c r="AC1131" i="1"/>
  <c r="AC1119" i="1"/>
  <c r="AC625" i="1"/>
  <c r="AC643" i="1"/>
  <c r="AC1120" i="1"/>
  <c r="AC630" i="1"/>
  <c r="AC639" i="1"/>
  <c r="AC283" i="1"/>
  <c r="AC193" i="8" s="1"/>
  <c r="AC285" i="1"/>
  <c r="AC195" i="8" s="1"/>
  <c r="AC644" i="1"/>
  <c r="AC289" i="1"/>
  <c r="AC199" i="8" s="1"/>
  <c r="AC288" i="1"/>
  <c r="AC198" i="8" s="1"/>
  <c r="AC973" i="1"/>
  <c r="AC1133" i="1"/>
  <c r="AC645" i="1"/>
  <c r="AC275" i="1"/>
  <c r="AC185" i="8" s="1"/>
  <c r="AC280" i="1"/>
  <c r="AC190" i="8" s="1"/>
  <c r="AC112" i="1"/>
  <c r="AC141" i="1" s="1"/>
  <c r="AC284" i="1"/>
  <c r="AC194" i="8" s="1"/>
  <c r="AC282" i="1"/>
  <c r="AC192" i="8" s="1"/>
  <c r="AC97" i="1"/>
  <c r="AC126" i="1" s="1"/>
  <c r="AC281" i="1"/>
  <c r="AC191" i="8" s="1"/>
  <c r="AC287" i="1"/>
  <c r="AC197" i="8" s="1"/>
  <c r="AC268" i="1"/>
  <c r="AC178" i="8" s="1"/>
  <c r="AC266" i="1"/>
  <c r="AC176" i="8" s="1"/>
  <c r="AC272" i="1"/>
  <c r="AC182" i="8" s="1"/>
  <c r="AC267" i="1"/>
  <c r="Z1054" i="1"/>
  <c r="Z1021" i="1"/>
  <c r="Z1066" i="1"/>
  <c r="Z1072" i="1"/>
  <c r="Z1076" i="1"/>
  <c r="Z1064" i="1"/>
  <c r="AA59" i="8"/>
  <c r="AA43" i="8" s="1"/>
  <c r="AA147" i="1"/>
  <c r="AA142" i="1"/>
  <c r="AG760" i="1"/>
  <c r="AG225" i="1"/>
  <c r="AG847" i="1"/>
  <c r="Z84" i="8"/>
  <c r="Z49" i="8"/>
  <c r="AD833" i="1"/>
  <c r="AD746" i="1"/>
  <c r="AD211" i="1"/>
  <c r="AA213" i="8"/>
  <c r="AA43" i="1"/>
  <c r="AF743" i="1"/>
  <c r="AF208" i="1"/>
  <c r="AF830" i="1"/>
  <c r="AH765" i="1"/>
  <c r="AB60" i="8"/>
  <c r="AB148" i="1"/>
  <c r="AB153" i="1"/>
  <c r="AB212" i="8" s="1"/>
  <c r="AB65" i="8"/>
  <c r="AB149" i="1"/>
  <c r="AB208" i="8" s="1"/>
  <c r="AB61" i="8"/>
  <c r="AB1096" i="1"/>
  <c r="AB161" i="1"/>
  <c r="AB220" i="8" s="1"/>
  <c r="AB73" i="8"/>
  <c r="AB1100" i="1"/>
  <c r="AB80" i="8"/>
  <c r="AB168" i="1"/>
  <c r="AB227" i="8" s="1"/>
  <c r="AB156" i="1"/>
  <c r="AB215" i="8" s="1"/>
  <c r="AB68" i="8"/>
  <c r="AB1107" i="1"/>
  <c r="AF745" i="1"/>
  <c r="AF210" i="1"/>
  <c r="AF832" i="1"/>
  <c r="Z1069" i="1"/>
  <c r="Z1075" i="1"/>
  <c r="Z1078" i="1"/>
  <c r="Z1062" i="1"/>
  <c r="AG850" i="1"/>
  <c r="AG763" i="1"/>
  <c r="AG228" i="1"/>
  <c r="AG757" i="1"/>
  <c r="AG844" i="1"/>
  <c r="AG222" i="1"/>
  <c r="AD836" i="1"/>
  <c r="AD214" i="1"/>
  <c r="AD749" i="1"/>
  <c r="Z206" i="8"/>
  <c r="Z231" i="8" s="1"/>
  <c r="Z172" i="1"/>
  <c r="Y231" i="8"/>
  <c r="AH766" i="1"/>
  <c r="AH231" i="1"/>
  <c r="AH853" i="1"/>
  <c r="AH829" i="1"/>
  <c r="AH742" i="1"/>
  <c r="AH207" i="1"/>
  <c r="AG758" i="1"/>
  <c r="AG223" i="1"/>
  <c r="AG845" i="1"/>
  <c r="AA1049" i="1"/>
  <c r="AA1047" i="1"/>
  <c r="AA1048" i="1"/>
  <c r="AA1046" i="1"/>
  <c r="AA1045" i="1"/>
  <c r="AA1044" i="1"/>
  <c r="AA1043" i="1"/>
  <c r="AA1042" i="1"/>
  <c r="AA1040" i="1"/>
  <c r="AA1041" i="1"/>
  <c r="AA1039" i="1"/>
  <c r="AA1036" i="1"/>
  <c r="AA1035" i="1"/>
  <c r="AA1034" i="1"/>
  <c r="AA1033" i="1"/>
  <c r="AA1038" i="1"/>
  <c r="AA1037" i="1"/>
  <c r="AA1031" i="1"/>
  <c r="AA1029" i="1"/>
  <c r="AA1030" i="1"/>
  <c r="AA1032" i="1"/>
  <c r="AA1025" i="1"/>
  <c r="AA1026" i="1"/>
  <c r="AA1027" i="1"/>
  <c r="AA1028" i="1"/>
  <c r="AB63" i="8"/>
  <c r="AB151" i="1"/>
  <c r="AB210" i="8" s="1"/>
  <c r="AB150" i="1"/>
  <c r="AB209" i="8" s="1"/>
  <c r="AB62" i="8"/>
  <c r="AB72" i="8"/>
  <c r="AB160" i="1"/>
  <c r="AB219" i="8" s="1"/>
  <c r="AB1097" i="1"/>
  <c r="AB77" i="8"/>
  <c r="AB165" i="1"/>
  <c r="AB224" i="8" s="1"/>
  <c r="AB951" i="1"/>
  <c r="AB960" i="1" s="1"/>
  <c r="AB958" i="1"/>
  <c r="AB171" i="1"/>
  <c r="AB230" i="8" s="1"/>
  <c r="AB83" i="8"/>
  <c r="AB1104" i="1"/>
  <c r="AB1093" i="1"/>
  <c r="AB67" i="8"/>
  <c r="AB155" i="1"/>
  <c r="AB214" i="8" s="1"/>
  <c r="AE215" i="1" l="1"/>
  <c r="AF837" i="1" s="1"/>
  <c r="AE837" i="1"/>
  <c r="AC835" i="1"/>
  <c r="AC748" i="1"/>
  <c r="AC213" i="1"/>
  <c r="AH230" i="1"/>
  <c r="AI765" i="1" s="1"/>
  <c r="AH843" i="1"/>
  <c r="AH221" i="1"/>
  <c r="AI756" i="1" s="1"/>
  <c r="AG209" i="1"/>
  <c r="AG744" i="1"/>
  <c r="AG831" i="1"/>
  <c r="AF755" i="1"/>
  <c r="AF220" i="1"/>
  <c r="AG842" i="1" s="1"/>
  <c r="AF842" i="1"/>
  <c r="AB200" i="8"/>
  <c r="AB50" i="8" s="1"/>
  <c r="AB42" i="8"/>
  <c r="AC177" i="8"/>
  <c r="AD759" i="1"/>
  <c r="AB207" i="8"/>
  <c r="AB42" i="1"/>
  <c r="AG851" i="1"/>
  <c r="AG229" i="1"/>
  <c r="AH851" i="1" s="1"/>
  <c r="AG764" i="1"/>
  <c r="AG838" i="1"/>
  <c r="AE212" i="1"/>
  <c r="AF212" i="1" s="1"/>
  <c r="AG834" i="1" s="1"/>
  <c r="AD224" i="1"/>
  <c r="AG216" i="1"/>
  <c r="AH838" i="1" s="1"/>
  <c r="AE747" i="1"/>
  <c r="AC1086" i="1"/>
  <c r="AB1083" i="1"/>
  <c r="AB1108" i="1" s="1"/>
  <c r="AC1103" i="1"/>
  <c r="AC1090" i="1"/>
  <c r="AA1061" i="1"/>
  <c r="AC1087" i="1"/>
  <c r="Z1079" i="1"/>
  <c r="AC1085" i="1"/>
  <c r="AC1094" i="1"/>
  <c r="AB1049" i="1"/>
  <c r="AB1048" i="1"/>
  <c r="AB1047" i="1"/>
  <c r="AB1046" i="1"/>
  <c r="AB1045" i="1"/>
  <c r="AB1044" i="1"/>
  <c r="AB1041" i="1"/>
  <c r="AB1043" i="1"/>
  <c r="AB1042" i="1"/>
  <c r="AB1036" i="1"/>
  <c r="AB1035" i="1"/>
  <c r="AB1034" i="1"/>
  <c r="AB1033" i="1"/>
  <c r="AB1037" i="1"/>
  <c r="AB1039" i="1"/>
  <c r="AB1038" i="1"/>
  <c r="AB1040" i="1"/>
  <c r="AB1031" i="1"/>
  <c r="AB1032" i="1"/>
  <c r="AB1029" i="1"/>
  <c r="AB1026" i="1"/>
  <c r="AB1030" i="1"/>
  <c r="AB1025" i="1"/>
  <c r="AB1027" i="1"/>
  <c r="AB1028" i="1"/>
  <c r="AI742" i="1"/>
  <c r="AI207" i="1"/>
  <c r="AI829" i="1"/>
  <c r="AI766" i="1"/>
  <c r="AI231" i="1"/>
  <c r="AI853" i="1"/>
  <c r="AE749" i="1"/>
  <c r="AE214" i="1"/>
  <c r="AE836" i="1"/>
  <c r="AG210" i="1"/>
  <c r="AG745" i="1"/>
  <c r="AG832" i="1"/>
  <c r="AC83" i="8"/>
  <c r="AC171" i="1"/>
  <c r="AC230" i="8" s="1"/>
  <c r="AC290" i="1"/>
  <c r="AC175" i="8"/>
  <c r="AC992" i="1"/>
  <c r="AC154" i="1"/>
  <c r="AC66" i="8"/>
  <c r="AC149" i="1"/>
  <c r="AC208" i="8" s="1"/>
  <c r="AC61" i="8"/>
  <c r="AC72" i="8"/>
  <c r="AC160" i="1"/>
  <c r="AC219" i="8" s="1"/>
  <c r="AC159" i="1"/>
  <c r="AC218" i="8" s="1"/>
  <c r="AC71" i="8"/>
  <c r="AC1098" i="1"/>
  <c r="AC1100" i="1"/>
  <c r="AC1104" i="1"/>
  <c r="AC1105" i="1"/>
  <c r="AC1092" i="1"/>
  <c r="AC1091" i="1"/>
  <c r="AC1089" i="1"/>
  <c r="AC1084" i="1"/>
  <c r="AA1059" i="1"/>
  <c r="AA1060" i="1"/>
  <c r="AA1065" i="1"/>
  <c r="AA1075" i="1"/>
  <c r="AA1074" i="1"/>
  <c r="AA1063" i="1"/>
  <c r="AB1004" i="1"/>
  <c r="AB1018" i="1"/>
  <c r="AB1006" i="1"/>
  <c r="AB1020" i="1"/>
  <c r="AB1016" i="1"/>
  <c r="AB1005" i="1"/>
  <c r="AB1017" i="1"/>
  <c r="AB1015" i="1"/>
  <c r="AB1019" i="1"/>
  <c r="AB1011" i="1"/>
  <c r="AB1012" i="1"/>
  <c r="AB1014" i="1"/>
  <c r="AB1013" i="1"/>
  <c r="AB1010" i="1"/>
  <c r="AB1007" i="1"/>
  <c r="AB1009" i="1"/>
  <c r="AB1008" i="1"/>
  <c r="AB1000" i="1"/>
  <c r="AB1002" i="1"/>
  <c r="AB1003" i="1"/>
  <c r="AB1001" i="1"/>
  <c r="AB997" i="1"/>
  <c r="AB996" i="1"/>
  <c r="AB998" i="1"/>
  <c r="AB999" i="1"/>
  <c r="AA1050" i="1"/>
  <c r="AC68" i="8"/>
  <c r="AC156" i="1"/>
  <c r="AC215" i="8" s="1"/>
  <c r="AC6" i="8"/>
  <c r="AC7" i="8" s="1"/>
  <c r="AC7" i="1"/>
  <c r="AC152" i="1"/>
  <c r="AC211" i="8" s="1"/>
  <c r="AC64" i="8"/>
  <c r="AC117" i="1"/>
  <c r="AC113" i="1"/>
  <c r="AC1097" i="1"/>
  <c r="AC1095" i="1"/>
  <c r="AC1099" i="1"/>
  <c r="AC1101" i="1"/>
  <c r="AC1102" i="1"/>
  <c r="AC79" i="8"/>
  <c r="AC167" i="1"/>
  <c r="AC226" i="8" s="1"/>
  <c r="AC1107" i="1"/>
  <c r="AC155" i="1"/>
  <c r="AC214" i="8" s="1"/>
  <c r="AC67" i="8"/>
  <c r="AC951" i="1"/>
  <c r="AC960" i="1" s="1"/>
  <c r="AC958" i="1"/>
  <c r="AL762" i="1"/>
  <c r="AL227" i="1"/>
  <c r="AL849" i="1"/>
  <c r="E28" i="1"/>
  <c r="F28" i="1" s="1"/>
  <c r="C29" i="1"/>
  <c r="D28" i="1"/>
  <c r="AE219" i="1"/>
  <c r="AE841" i="1"/>
  <c r="AE754" i="1"/>
  <c r="AH848" i="1"/>
  <c r="AH761" i="1"/>
  <c r="AH226" i="1"/>
  <c r="AC1088" i="1"/>
  <c r="AA1057" i="1"/>
  <c r="AA1055" i="1"/>
  <c r="AA1067" i="1"/>
  <c r="AA1069" i="1"/>
  <c r="AA1071" i="1"/>
  <c r="AA1077" i="1"/>
  <c r="AA1062" i="1"/>
  <c r="AH850" i="1"/>
  <c r="AH228" i="1"/>
  <c r="AH763" i="1"/>
  <c r="AG830" i="1"/>
  <c r="AG208" i="1"/>
  <c r="AG743" i="1"/>
  <c r="AE746" i="1"/>
  <c r="AE833" i="1"/>
  <c r="AE211" i="1"/>
  <c r="AA206" i="8"/>
  <c r="AA231" i="8" s="1"/>
  <c r="AA172" i="1"/>
  <c r="AC1137" i="1"/>
  <c r="AC153" i="1"/>
  <c r="AC212" i="8" s="1"/>
  <c r="AC65" i="8"/>
  <c r="AC151" i="1"/>
  <c r="AC210" i="8" s="1"/>
  <c r="AC63" i="8"/>
  <c r="AC148" i="1"/>
  <c r="AC60" i="8"/>
  <c r="AC42" i="8" s="1"/>
  <c r="AC161" i="1"/>
  <c r="AC220" i="8" s="1"/>
  <c r="AC73" i="8"/>
  <c r="AC70" i="8"/>
  <c r="AC158" i="1"/>
  <c r="AC217" i="8" s="1"/>
  <c r="AC165" i="1"/>
  <c r="AC224" i="8" s="1"/>
  <c r="AC77" i="8"/>
  <c r="AC76" i="8"/>
  <c r="AC164" i="1"/>
  <c r="AC223" i="8" s="1"/>
  <c r="AC81" i="8"/>
  <c r="AC169" i="1"/>
  <c r="AC228" i="8" s="1"/>
  <c r="AC80" i="8"/>
  <c r="AC168" i="1"/>
  <c r="AC227" i="8" s="1"/>
  <c r="AC1093" i="1"/>
  <c r="AA1056" i="1"/>
  <c r="AA1068" i="1"/>
  <c r="AA1070" i="1"/>
  <c r="AA1076" i="1"/>
  <c r="AA1064" i="1"/>
  <c r="AH753" i="1"/>
  <c r="AH218" i="1"/>
  <c r="AH840" i="1"/>
  <c r="AH223" i="1"/>
  <c r="AH758" i="1"/>
  <c r="AH845" i="1"/>
  <c r="AH844" i="1"/>
  <c r="AH222" i="1"/>
  <c r="AH757" i="1"/>
  <c r="AH847" i="1"/>
  <c r="AH760" i="1"/>
  <c r="AH225" i="1"/>
  <c r="AA84" i="8"/>
  <c r="AA49" i="8"/>
  <c r="AC62" i="8"/>
  <c r="AC150" i="1"/>
  <c r="AC209" i="8" s="1"/>
  <c r="AC1096" i="1"/>
  <c r="AC74" i="8"/>
  <c r="AC162" i="1"/>
  <c r="AC221" i="8" s="1"/>
  <c r="AC163" i="1"/>
  <c r="AC222" i="8" s="1"/>
  <c r="AC75" i="8"/>
  <c r="AC166" i="1"/>
  <c r="AC225" i="8" s="1"/>
  <c r="AC78" i="8"/>
  <c r="AC82" i="8"/>
  <c r="AC170" i="1"/>
  <c r="AC229" i="8" s="1"/>
  <c r="AC69" i="8"/>
  <c r="AC157" i="1"/>
  <c r="AC216" i="8" s="1"/>
  <c r="AD96" i="1"/>
  <c r="AD125" i="1" s="1"/>
  <c r="AD950" i="1"/>
  <c r="AD959" i="1" s="1"/>
  <c r="AE5" i="1"/>
  <c r="AD949" i="1"/>
  <c r="AD977" i="1"/>
  <c r="AD976" i="1"/>
  <c r="AD98" i="1"/>
  <c r="AD127" i="1" s="1"/>
  <c r="AD989" i="1"/>
  <c r="AD108" i="1"/>
  <c r="AD137" i="1" s="1"/>
  <c r="AD975" i="1"/>
  <c r="AD991" i="1"/>
  <c r="AD990" i="1"/>
  <c r="AD988" i="1"/>
  <c r="AD987" i="1"/>
  <c r="AD986" i="1"/>
  <c r="AD97" i="1"/>
  <c r="AD126" i="1" s="1"/>
  <c r="AD110" i="1"/>
  <c r="AD139" i="1" s="1"/>
  <c r="AD109" i="1"/>
  <c r="AD138" i="1" s="1"/>
  <c r="AD107" i="1"/>
  <c r="AD136" i="1" s="1"/>
  <c r="AD106" i="1"/>
  <c r="AD135" i="1" s="1"/>
  <c r="AD985" i="1"/>
  <c r="AD983" i="1"/>
  <c r="AD982" i="1"/>
  <c r="AD104" i="1"/>
  <c r="AD133" i="1" s="1"/>
  <c r="AD984" i="1"/>
  <c r="AD100" i="1"/>
  <c r="AD129" i="1" s="1"/>
  <c r="AD103" i="1"/>
  <c r="AD132" i="1" s="1"/>
  <c r="AD101" i="1"/>
  <c r="AD130" i="1" s="1"/>
  <c r="AD105" i="1"/>
  <c r="AD134" i="1" s="1"/>
  <c r="AD981" i="1"/>
  <c r="AD980" i="1"/>
  <c r="AD99" i="1"/>
  <c r="AD128" i="1" s="1"/>
  <c r="AD979" i="1"/>
  <c r="AD969" i="1"/>
  <c r="AD102" i="1"/>
  <c r="AD131" i="1" s="1"/>
  <c r="AD970" i="1"/>
  <c r="AD978" i="1"/>
  <c r="AD973" i="1"/>
  <c r="AD90" i="1"/>
  <c r="AD119" i="1" s="1"/>
  <c r="AD968" i="1"/>
  <c r="AD972" i="1"/>
  <c r="AD974" i="1"/>
  <c r="AD92" i="1"/>
  <c r="AD121" i="1" s="1"/>
  <c r="AD94" i="1"/>
  <c r="AD123" i="1" s="1"/>
  <c r="AD967" i="1"/>
  <c r="AD270" i="1"/>
  <c r="AD180" i="8" s="1"/>
  <c r="AD274" i="1"/>
  <c r="AD184" i="8" s="1"/>
  <c r="AD276" i="1"/>
  <c r="AD186" i="8" s="1"/>
  <c r="AD1134" i="1"/>
  <c r="AD1131" i="1"/>
  <c r="AD1122" i="1"/>
  <c r="AD1123" i="1"/>
  <c r="AD1112" i="1"/>
  <c r="AD1113" i="1"/>
  <c r="AD625" i="1"/>
  <c r="AD629" i="1"/>
  <c r="AD633" i="1"/>
  <c r="AD88" i="1"/>
  <c r="AD971" i="1"/>
  <c r="AD273" i="1"/>
  <c r="AD183" i="8" s="1"/>
  <c r="AD1133" i="1"/>
  <c r="AD1120" i="1"/>
  <c r="AD1116" i="1"/>
  <c r="AD1119" i="1"/>
  <c r="AD635" i="1"/>
  <c r="AD624" i="1"/>
  <c r="AD630" i="1"/>
  <c r="AD636" i="1"/>
  <c r="AD95" i="1"/>
  <c r="AD124" i="1" s="1"/>
  <c r="AD1230" i="1"/>
  <c r="AD271" i="1"/>
  <c r="AD181" i="8" s="1"/>
  <c r="AD1136" i="1"/>
  <c r="AD1128" i="1"/>
  <c r="AD1127" i="1"/>
  <c r="AD1114" i="1"/>
  <c r="AD1115" i="1"/>
  <c r="AD626" i="1"/>
  <c r="AD631" i="1"/>
  <c r="AD284" i="1"/>
  <c r="AD194" i="8" s="1"/>
  <c r="AD93" i="1"/>
  <c r="AD122" i="1" s="1"/>
  <c r="AD265" i="1"/>
  <c r="AD269" i="1"/>
  <c r="AD179" i="8" s="1"/>
  <c r="AD1132" i="1"/>
  <c r="AD1126" i="1"/>
  <c r="AD1125" i="1"/>
  <c r="AD1118" i="1"/>
  <c r="AD1135" i="1"/>
  <c r="AD5" i="8"/>
  <c r="AD623" i="1"/>
  <c r="AD627" i="1"/>
  <c r="AD632" i="1"/>
  <c r="AD637" i="1"/>
  <c r="AD638" i="1"/>
  <c r="AD639" i="1"/>
  <c r="AD641" i="1"/>
  <c r="AD91" i="1"/>
  <c r="AD120" i="1" s="1"/>
  <c r="AD89" i="1"/>
  <c r="AD118" i="1" s="1"/>
  <c r="AD278" i="1"/>
  <c r="AD188" i="8" s="1"/>
  <c r="AD279" i="1"/>
  <c r="AD189" i="8" s="1"/>
  <c r="AD1121" i="1"/>
  <c r="AD6" i="1"/>
  <c r="AD622" i="1"/>
  <c r="AD646" i="1"/>
  <c r="AD1129" i="1"/>
  <c r="AD628" i="1"/>
  <c r="AD282" i="1"/>
  <c r="AD192" i="8" s="1"/>
  <c r="AD642" i="1"/>
  <c r="AD286" i="1"/>
  <c r="AD196" i="8" s="1"/>
  <c r="AD644" i="1"/>
  <c r="AD645" i="1"/>
  <c r="AD1130" i="1"/>
  <c r="AD1117" i="1"/>
  <c r="AD634" i="1"/>
  <c r="AD643" i="1"/>
  <c r="AD1124" i="1"/>
  <c r="AD640" i="1"/>
  <c r="AD281" i="1"/>
  <c r="AD191" i="8" s="1"/>
  <c r="AD283" i="1"/>
  <c r="AD193" i="8" s="1"/>
  <c r="AD285" i="1"/>
  <c r="AD195" i="8" s="1"/>
  <c r="AD289" i="1"/>
  <c r="AD199" i="8" s="1"/>
  <c r="AD288" i="1"/>
  <c r="AD198" i="8" s="1"/>
  <c r="AD112" i="1"/>
  <c r="AD141" i="1" s="1"/>
  <c r="AD287" i="1"/>
  <c r="AD197" i="8" s="1"/>
  <c r="AD280" i="1"/>
  <c r="AD190" i="8" s="1"/>
  <c r="AD111" i="1"/>
  <c r="AD140" i="1" s="1"/>
  <c r="AD275" i="1"/>
  <c r="AD185" i="8" s="1"/>
  <c r="AD277" i="1"/>
  <c r="AD187" i="8" s="1"/>
  <c r="AD266" i="1"/>
  <c r="AD176" i="8" s="1"/>
  <c r="AD267" i="1"/>
  <c r="AD268" i="1"/>
  <c r="AD178" i="8" s="1"/>
  <c r="AD272" i="1"/>
  <c r="AD182" i="8" s="1"/>
  <c r="AB213" i="8"/>
  <c r="AB59" i="8"/>
  <c r="AB43" i="8" s="1"/>
  <c r="AB147" i="1"/>
  <c r="AB43" i="1" s="1"/>
  <c r="AB142" i="1"/>
  <c r="AA1054" i="1"/>
  <c r="AA1021" i="1"/>
  <c r="AA1058" i="1"/>
  <c r="AA1066" i="1"/>
  <c r="AA1072" i="1"/>
  <c r="AA1073" i="1"/>
  <c r="AA1078" i="1"/>
  <c r="AE839" i="1"/>
  <c r="AE752" i="1"/>
  <c r="AE217" i="1"/>
  <c r="AF215" i="1" l="1"/>
  <c r="AG837" i="1" s="1"/>
  <c r="AF750" i="1"/>
  <c r="AI230" i="1"/>
  <c r="AJ230" i="1" s="1"/>
  <c r="AD835" i="1"/>
  <c r="AD748" i="1"/>
  <c r="AD213" i="1"/>
  <c r="AI852" i="1"/>
  <c r="AI843" i="1"/>
  <c r="AI221" i="1"/>
  <c r="AJ843" i="1" s="1"/>
  <c r="AG220" i="1"/>
  <c r="AH220" i="1" s="1"/>
  <c r="AD1103" i="1"/>
  <c r="AH831" i="1"/>
  <c r="AH209" i="1"/>
  <c r="AH744" i="1"/>
  <c r="AG755" i="1"/>
  <c r="AC200" i="8"/>
  <c r="AC50" i="8" s="1"/>
  <c r="AG747" i="1"/>
  <c r="AF834" i="1"/>
  <c r="AB1055" i="1"/>
  <c r="AH216" i="1"/>
  <c r="AI216" i="1" s="1"/>
  <c r="AJ751" i="1" s="1"/>
  <c r="AH751" i="1"/>
  <c r="AH764" i="1"/>
  <c r="AD177" i="8"/>
  <c r="AF747" i="1"/>
  <c r="AD1094" i="1"/>
  <c r="AD1095" i="1"/>
  <c r="AG212" i="1"/>
  <c r="AH834" i="1" s="1"/>
  <c r="AC207" i="8"/>
  <c r="AC42" i="1"/>
  <c r="AH229" i="1"/>
  <c r="AE846" i="1"/>
  <c r="AE759" i="1"/>
  <c r="AE224" i="1"/>
  <c r="AF224" i="1" s="1"/>
  <c r="AD1097" i="1"/>
  <c r="AD1101" i="1"/>
  <c r="AD1093" i="1"/>
  <c r="AB1061" i="1"/>
  <c r="AD1091" i="1"/>
  <c r="AB1060" i="1"/>
  <c r="AB1057" i="1"/>
  <c r="AB1059" i="1"/>
  <c r="AD1085" i="1"/>
  <c r="AD1087" i="1"/>
  <c r="AB1056" i="1"/>
  <c r="AD1086" i="1"/>
  <c r="AD1090" i="1"/>
  <c r="AD1099" i="1"/>
  <c r="AB1058" i="1"/>
  <c r="AF217" i="1"/>
  <c r="AF839" i="1"/>
  <c r="AF752" i="1"/>
  <c r="AB206" i="8"/>
  <c r="AB231" i="8" s="1"/>
  <c r="AB172" i="1"/>
  <c r="AD63" i="8"/>
  <c r="AD151" i="1"/>
  <c r="AD210" i="8" s="1"/>
  <c r="AD149" i="1"/>
  <c r="AD208" i="8" s="1"/>
  <c r="AD61" i="8"/>
  <c r="AD73" i="8"/>
  <c r="AD161" i="1"/>
  <c r="AD220" i="8" s="1"/>
  <c r="AD1096" i="1"/>
  <c r="AD74" i="8"/>
  <c r="AD162" i="1"/>
  <c r="AD221" i="8" s="1"/>
  <c r="AD1098" i="1"/>
  <c r="AD78" i="8"/>
  <c r="AD166" i="1"/>
  <c r="AD225" i="8" s="1"/>
  <c r="AD1102" i="1"/>
  <c r="AD1107" i="1"/>
  <c r="AD69" i="8"/>
  <c r="AD157" i="1"/>
  <c r="AD216" i="8" s="1"/>
  <c r="AE949" i="1"/>
  <c r="AE975" i="1"/>
  <c r="AE96" i="1"/>
  <c r="AE125" i="1" s="1"/>
  <c r="AE976" i="1"/>
  <c r="AE950" i="1"/>
  <c r="AE959" i="1" s="1"/>
  <c r="AE990" i="1"/>
  <c r="AE98" i="1"/>
  <c r="AE127" i="1" s="1"/>
  <c r="AE109" i="1"/>
  <c r="AE138" i="1" s="1"/>
  <c r="AE97" i="1"/>
  <c r="AE126" i="1" s="1"/>
  <c r="AE989" i="1"/>
  <c r="AE110" i="1"/>
  <c r="AE139" i="1" s="1"/>
  <c r="AE988" i="1"/>
  <c r="AE987" i="1"/>
  <c r="AE986" i="1"/>
  <c r="AE107" i="1"/>
  <c r="AE136" i="1" s="1"/>
  <c r="AE977" i="1"/>
  <c r="AE985" i="1"/>
  <c r="AF5" i="1"/>
  <c r="AE991" i="1"/>
  <c r="AE108" i="1"/>
  <c r="AE137" i="1" s="1"/>
  <c r="AE984" i="1"/>
  <c r="AE106" i="1"/>
  <c r="AE135" i="1" s="1"/>
  <c r="AE105" i="1"/>
  <c r="AE134" i="1" s="1"/>
  <c r="AE983" i="1"/>
  <c r="AE104" i="1"/>
  <c r="AE133" i="1" s="1"/>
  <c r="AE982" i="1"/>
  <c r="AE103" i="1"/>
  <c r="AE132" i="1" s="1"/>
  <c r="AE981" i="1"/>
  <c r="AE980" i="1"/>
  <c r="AE101" i="1"/>
  <c r="AE130" i="1" s="1"/>
  <c r="AE102" i="1"/>
  <c r="AE131" i="1" s="1"/>
  <c r="AE979" i="1"/>
  <c r="AE100" i="1"/>
  <c r="AE129" i="1" s="1"/>
  <c r="AE978" i="1"/>
  <c r="AE969" i="1"/>
  <c r="AE99" i="1"/>
  <c r="AE128" i="1" s="1"/>
  <c r="AE90" i="1"/>
  <c r="AE119" i="1" s="1"/>
  <c r="AE89" i="1"/>
  <c r="AE118" i="1" s="1"/>
  <c r="AE968" i="1"/>
  <c r="AE973" i="1"/>
  <c r="AE88" i="1"/>
  <c r="AE93" i="1"/>
  <c r="AE122" i="1" s="1"/>
  <c r="AE95" i="1"/>
  <c r="AE124" i="1" s="1"/>
  <c r="AE971" i="1"/>
  <c r="AE970" i="1"/>
  <c r="AE972" i="1"/>
  <c r="AE974" i="1"/>
  <c r="AE92" i="1"/>
  <c r="AE121" i="1" s="1"/>
  <c r="AE91" i="1"/>
  <c r="AE120" i="1" s="1"/>
  <c r="AE94" i="1"/>
  <c r="AE123" i="1" s="1"/>
  <c r="AE967" i="1"/>
  <c r="AE271" i="1"/>
  <c r="AE181" i="8" s="1"/>
  <c r="AE274" i="1"/>
  <c r="AE184" i="8" s="1"/>
  <c r="AE276" i="1"/>
  <c r="AE186" i="8" s="1"/>
  <c r="AE278" i="1"/>
  <c r="AE188" i="8" s="1"/>
  <c r="AE1135" i="1"/>
  <c r="AE1136" i="1"/>
  <c r="AE1127" i="1"/>
  <c r="AE1123" i="1"/>
  <c r="AE1112" i="1"/>
  <c r="AE1117" i="1"/>
  <c r="AE1128" i="1"/>
  <c r="AE623" i="1"/>
  <c r="AE627" i="1"/>
  <c r="AE631" i="1"/>
  <c r="AE635" i="1"/>
  <c r="AE636" i="1"/>
  <c r="AE637" i="1"/>
  <c r="AE639" i="1"/>
  <c r="AE284" i="1"/>
  <c r="AE194" i="8" s="1"/>
  <c r="AE1230" i="1"/>
  <c r="AE1133" i="1"/>
  <c r="AE1129" i="1"/>
  <c r="AE1122" i="1"/>
  <c r="AE1121" i="1"/>
  <c r="AE1126" i="1"/>
  <c r="AE1113" i="1"/>
  <c r="AE6" i="1"/>
  <c r="AE624" i="1"/>
  <c r="AE628" i="1"/>
  <c r="AE632" i="1"/>
  <c r="AE282" i="1"/>
  <c r="AE192" i="8" s="1"/>
  <c r="AE640" i="1"/>
  <c r="AE265" i="1"/>
  <c r="AE269" i="1"/>
  <c r="AE179" i="8" s="1"/>
  <c r="AE273" i="1"/>
  <c r="AE183" i="8" s="1"/>
  <c r="AE277" i="1"/>
  <c r="AE187" i="8" s="1"/>
  <c r="AE1130" i="1"/>
  <c r="AE1124" i="1"/>
  <c r="AE1119" i="1"/>
  <c r="AE1116" i="1"/>
  <c r="AE1118" i="1"/>
  <c r="AE1115" i="1"/>
  <c r="AE5" i="8"/>
  <c r="AE625" i="1"/>
  <c r="AE629" i="1"/>
  <c r="AE633" i="1"/>
  <c r="AE286" i="1"/>
  <c r="AE196" i="8" s="1"/>
  <c r="AE643" i="1"/>
  <c r="AE1114" i="1"/>
  <c r="AE626" i="1"/>
  <c r="AE644" i="1"/>
  <c r="AE646" i="1"/>
  <c r="AE1134" i="1"/>
  <c r="AE1125" i="1"/>
  <c r="AE630" i="1"/>
  <c r="AE642" i="1"/>
  <c r="AE645" i="1"/>
  <c r="AE270" i="1"/>
  <c r="AE180" i="8" s="1"/>
  <c r="AE1131" i="1"/>
  <c r="AE1132" i="1"/>
  <c r="AE634" i="1"/>
  <c r="AE285" i="1"/>
  <c r="AE195" i="8" s="1"/>
  <c r="AE288" i="1"/>
  <c r="AE198" i="8" s="1"/>
  <c r="AE622" i="1"/>
  <c r="AE1120" i="1"/>
  <c r="AE638" i="1"/>
  <c r="AE641" i="1"/>
  <c r="AE289" i="1"/>
  <c r="AE199" i="8" s="1"/>
  <c r="AE279" i="1"/>
  <c r="AE189" i="8" s="1"/>
  <c r="AE112" i="1"/>
  <c r="AE141" i="1" s="1"/>
  <c r="AE281" i="1"/>
  <c r="AE191" i="8" s="1"/>
  <c r="AE275" i="1"/>
  <c r="AE185" i="8" s="1"/>
  <c r="AE283" i="1"/>
  <c r="AE193" i="8" s="1"/>
  <c r="AE287" i="1"/>
  <c r="AE197" i="8" s="1"/>
  <c r="AE111" i="1"/>
  <c r="AE140" i="1" s="1"/>
  <c r="AE280" i="1"/>
  <c r="AE190" i="8" s="1"/>
  <c r="AE268" i="1"/>
  <c r="AE178" i="8" s="1"/>
  <c r="AE272" i="1"/>
  <c r="AE182" i="8" s="1"/>
  <c r="AE267" i="1"/>
  <c r="AE266" i="1"/>
  <c r="AE176" i="8" s="1"/>
  <c r="AI225" i="1"/>
  <c r="AI847" i="1"/>
  <c r="AI760" i="1"/>
  <c r="AI222" i="1"/>
  <c r="AI844" i="1"/>
  <c r="AI757" i="1"/>
  <c r="AI850" i="1"/>
  <c r="AI228" i="1"/>
  <c r="AI763" i="1"/>
  <c r="AI761" i="1"/>
  <c r="AI226" i="1"/>
  <c r="AI848" i="1"/>
  <c r="AC147" i="1"/>
  <c r="AC43" i="1" s="1"/>
  <c r="AC142" i="1"/>
  <c r="AC59" i="8"/>
  <c r="AB1068" i="1"/>
  <c r="AB1069" i="1"/>
  <c r="AB1063" i="1"/>
  <c r="AB1076" i="1"/>
  <c r="AD1089" i="1"/>
  <c r="AC213" i="8"/>
  <c r="AH210" i="1"/>
  <c r="AH832" i="1"/>
  <c r="AH745" i="1"/>
  <c r="AB1050" i="1"/>
  <c r="AB84" i="8"/>
  <c r="AB49" i="8"/>
  <c r="AD83" i="8"/>
  <c r="AD171" i="1"/>
  <c r="AD230" i="8" s="1"/>
  <c r="AD117" i="1"/>
  <c r="AD113" i="1"/>
  <c r="AD159" i="1"/>
  <c r="AD218" i="8" s="1"/>
  <c r="AD71" i="8"/>
  <c r="AD80" i="8"/>
  <c r="AD168" i="1"/>
  <c r="AD227" i="8" s="1"/>
  <c r="AD1092" i="1"/>
  <c r="AF219" i="1"/>
  <c r="AF754" i="1"/>
  <c r="AF841" i="1"/>
  <c r="AC1049" i="1"/>
  <c r="AC1048" i="1"/>
  <c r="AC1044" i="1"/>
  <c r="AC1046" i="1"/>
  <c r="AC1047" i="1"/>
  <c r="AC1045" i="1"/>
  <c r="AC1043" i="1"/>
  <c r="AC1042" i="1"/>
  <c r="AC1041" i="1"/>
  <c r="AC1037" i="1"/>
  <c r="AC1040" i="1"/>
  <c r="AC1038" i="1"/>
  <c r="AC1036" i="1"/>
  <c r="AC1035" i="1"/>
  <c r="AC1034" i="1"/>
  <c r="AC1033" i="1"/>
  <c r="AC1039" i="1"/>
  <c r="AC1031" i="1"/>
  <c r="AC1029" i="1"/>
  <c r="AC1032" i="1"/>
  <c r="AC1025" i="1"/>
  <c r="AC1030" i="1"/>
  <c r="AC1026" i="1"/>
  <c r="AC1027" i="1"/>
  <c r="AC1028" i="1"/>
  <c r="AB1066" i="1"/>
  <c r="AB1071" i="1"/>
  <c r="AB1077" i="1"/>
  <c r="AB1074" i="1"/>
  <c r="AB1062" i="1"/>
  <c r="AC1083" i="1"/>
  <c r="AC1108" i="1" s="1"/>
  <c r="AD82" i="8"/>
  <c r="AD170" i="1"/>
  <c r="AD229" i="8" s="1"/>
  <c r="AD6" i="8"/>
  <c r="AD7" i="8" s="1"/>
  <c r="AD7" i="1"/>
  <c r="AD148" i="1"/>
  <c r="AD60" i="8"/>
  <c r="AD175" i="8"/>
  <c r="AD290" i="1"/>
  <c r="AD66" i="8"/>
  <c r="AD154" i="1"/>
  <c r="AD1137" i="1"/>
  <c r="AD992" i="1"/>
  <c r="AD164" i="1"/>
  <c r="AD223" i="8" s="1"/>
  <c r="AD76" i="8"/>
  <c r="AD1100" i="1"/>
  <c r="AD81" i="8"/>
  <c r="AD169" i="1"/>
  <c r="AD228" i="8" s="1"/>
  <c r="AD1104" i="1"/>
  <c r="AD79" i="8"/>
  <c r="AD167" i="1"/>
  <c r="AD226" i="8" s="1"/>
  <c r="AD155" i="1"/>
  <c r="AD214" i="8" s="1"/>
  <c r="AD67" i="8"/>
  <c r="AI753" i="1"/>
  <c r="AI218" i="1"/>
  <c r="AI840" i="1"/>
  <c r="AF746" i="1"/>
  <c r="AF211" i="1"/>
  <c r="AF833" i="1"/>
  <c r="AH830" i="1"/>
  <c r="AH743" i="1"/>
  <c r="AH208" i="1"/>
  <c r="AD1088" i="1"/>
  <c r="AM849" i="1"/>
  <c r="AM762" i="1"/>
  <c r="AM227" i="1"/>
  <c r="AC1004" i="1"/>
  <c r="AC1019" i="1"/>
  <c r="AC1020" i="1"/>
  <c r="AC1017" i="1"/>
  <c r="AC1005" i="1"/>
  <c r="AC1006" i="1"/>
  <c r="AC1015" i="1"/>
  <c r="AC1018" i="1"/>
  <c r="AC1016" i="1"/>
  <c r="AC1014" i="1"/>
  <c r="AC1011" i="1"/>
  <c r="AC1013" i="1"/>
  <c r="AC1009" i="1"/>
  <c r="AC1010" i="1"/>
  <c r="AC1012" i="1"/>
  <c r="AC1008" i="1"/>
  <c r="AC1007" i="1"/>
  <c r="AC1000" i="1"/>
  <c r="AC1002" i="1"/>
  <c r="AC1003" i="1"/>
  <c r="AC997" i="1"/>
  <c r="AC1001" i="1"/>
  <c r="AC996" i="1"/>
  <c r="AC998" i="1"/>
  <c r="AC999" i="1"/>
  <c r="AB1067" i="1"/>
  <c r="AB1072" i="1"/>
  <c r="AB1073" i="1"/>
  <c r="AB1078" i="1"/>
  <c r="AF836" i="1"/>
  <c r="AF214" i="1"/>
  <c r="AF749" i="1"/>
  <c r="AJ207" i="1"/>
  <c r="AJ742" i="1"/>
  <c r="AJ829" i="1"/>
  <c r="AD62" i="8"/>
  <c r="AD150" i="1"/>
  <c r="AD209" i="8" s="1"/>
  <c r="AD64" i="8"/>
  <c r="AD152" i="1"/>
  <c r="AD211" i="8" s="1"/>
  <c r="AD65" i="8"/>
  <c r="AD153" i="1"/>
  <c r="AD212" i="8" s="1"/>
  <c r="AD70" i="8"/>
  <c r="AD158" i="1"/>
  <c r="AD217" i="8" s="1"/>
  <c r="AD72" i="8"/>
  <c r="AD160" i="1"/>
  <c r="AD219" i="8" s="1"/>
  <c r="AD163" i="1"/>
  <c r="AD222" i="8" s="1"/>
  <c r="AD75" i="8"/>
  <c r="AD165" i="1"/>
  <c r="AD224" i="8" s="1"/>
  <c r="AD77" i="8"/>
  <c r="AD156" i="1"/>
  <c r="AD215" i="8" s="1"/>
  <c r="AD68" i="8"/>
  <c r="AD1106" i="1"/>
  <c r="AD1105" i="1"/>
  <c r="AD951" i="1"/>
  <c r="AD960" i="1" s="1"/>
  <c r="AD958" i="1"/>
  <c r="AI758" i="1"/>
  <c r="AI223" i="1"/>
  <c r="AI845" i="1"/>
  <c r="AA1079" i="1"/>
  <c r="D29" i="1"/>
  <c r="C30" i="1"/>
  <c r="E29" i="1"/>
  <c r="F29" i="1" s="1"/>
  <c r="AB1054" i="1"/>
  <c r="AB1021" i="1"/>
  <c r="AB1065" i="1"/>
  <c r="AB1070" i="1"/>
  <c r="AB1075" i="1"/>
  <c r="AB1064" i="1"/>
  <c r="AD1084" i="1"/>
  <c r="AC43" i="8"/>
  <c r="AJ766" i="1"/>
  <c r="AJ853" i="1"/>
  <c r="AJ231" i="1"/>
  <c r="AG215" i="1" l="1"/>
  <c r="AH837" i="1" s="1"/>
  <c r="AG750" i="1"/>
  <c r="AJ765" i="1"/>
  <c r="AH750" i="1"/>
  <c r="AJ852" i="1"/>
  <c r="AE748" i="1"/>
  <c r="AE835" i="1"/>
  <c r="AE213" i="1"/>
  <c r="AJ221" i="1"/>
  <c r="AK756" i="1" s="1"/>
  <c r="AJ756" i="1"/>
  <c r="AI220" i="1"/>
  <c r="AJ842" i="1" s="1"/>
  <c r="AI755" i="1"/>
  <c r="AI842" i="1"/>
  <c r="AH842" i="1"/>
  <c r="AH755" i="1"/>
  <c r="AI838" i="1"/>
  <c r="AJ838" i="1"/>
  <c r="AI751" i="1"/>
  <c r="AJ216" i="1"/>
  <c r="AK751" i="1" s="1"/>
  <c r="AI831" i="1"/>
  <c r="AI744" i="1"/>
  <c r="AI209" i="1"/>
  <c r="AD200" i="8"/>
  <c r="AD50" i="8" s="1"/>
  <c r="AD42" i="8"/>
  <c r="AE177" i="8"/>
  <c r="AH747" i="1"/>
  <c r="AE1095" i="1"/>
  <c r="AE1097" i="1"/>
  <c r="AH212" i="1"/>
  <c r="AI834" i="1" s="1"/>
  <c r="AI764" i="1"/>
  <c r="AI851" i="1"/>
  <c r="AI229" i="1"/>
  <c r="AD207" i="8"/>
  <c r="AD42" i="1"/>
  <c r="AG759" i="1"/>
  <c r="AF759" i="1"/>
  <c r="AG846" i="1"/>
  <c r="AG224" i="1"/>
  <c r="AH846" i="1" s="1"/>
  <c r="AF846" i="1"/>
  <c r="AE1093" i="1"/>
  <c r="AC1055" i="1"/>
  <c r="AD1083" i="1"/>
  <c r="AD1108" i="1" s="1"/>
  <c r="AE1090" i="1"/>
  <c r="AC1057" i="1"/>
  <c r="AE1088" i="1"/>
  <c r="AE1086" i="1"/>
  <c r="AB1079" i="1"/>
  <c r="AC1056" i="1"/>
  <c r="AC1061" i="1"/>
  <c r="AE1089" i="1"/>
  <c r="AE1087" i="1"/>
  <c r="AE1099" i="1"/>
  <c r="AE1085" i="1"/>
  <c r="AK853" i="1"/>
  <c r="AK766" i="1"/>
  <c r="AK231" i="1"/>
  <c r="AJ758" i="1"/>
  <c r="AJ223" i="1"/>
  <c r="AJ845" i="1"/>
  <c r="AC1054" i="1"/>
  <c r="AC1021" i="1"/>
  <c r="AC1060" i="1"/>
  <c r="AC1070" i="1"/>
  <c r="AC1069" i="1"/>
  <c r="AC1073" i="1"/>
  <c r="AC1078" i="1"/>
  <c r="AC1050" i="1"/>
  <c r="AI210" i="1"/>
  <c r="AI745" i="1"/>
  <c r="AI832" i="1"/>
  <c r="AJ226" i="1"/>
  <c r="AJ848" i="1"/>
  <c r="AJ761" i="1"/>
  <c r="AE82" i="8"/>
  <c r="AE170" i="1"/>
  <c r="AE229" i="8" s="1"/>
  <c r="AE7" i="1"/>
  <c r="AE6" i="8"/>
  <c r="AE7" i="8" s="1"/>
  <c r="AE65" i="8"/>
  <c r="AE153" i="1"/>
  <c r="AE212" i="8" s="1"/>
  <c r="AE152" i="1"/>
  <c r="AE211" i="8" s="1"/>
  <c r="AE64" i="8"/>
  <c r="AE60" i="8"/>
  <c r="AE148" i="1"/>
  <c r="AE1094" i="1"/>
  <c r="AE72" i="8"/>
  <c r="AE160" i="1"/>
  <c r="AE219" i="8" s="1"/>
  <c r="AE1098" i="1"/>
  <c r="AE165" i="1"/>
  <c r="AE224" i="8" s="1"/>
  <c r="AE77" i="8"/>
  <c r="AF96" i="1"/>
  <c r="AF125" i="1" s="1"/>
  <c r="AF950" i="1"/>
  <c r="AF959" i="1" s="1"/>
  <c r="AG5" i="1"/>
  <c r="AF975" i="1"/>
  <c r="AF949" i="1"/>
  <c r="AF977" i="1"/>
  <c r="AF991" i="1"/>
  <c r="AF976" i="1"/>
  <c r="AF98" i="1"/>
  <c r="AF127" i="1" s="1"/>
  <c r="AF990" i="1"/>
  <c r="AF110" i="1"/>
  <c r="AF139" i="1" s="1"/>
  <c r="AF988" i="1"/>
  <c r="AF97" i="1"/>
  <c r="AF126" i="1" s="1"/>
  <c r="AF985" i="1"/>
  <c r="AF109" i="1"/>
  <c r="AF138" i="1" s="1"/>
  <c r="AF108" i="1"/>
  <c r="AF137" i="1" s="1"/>
  <c r="AF107" i="1"/>
  <c r="AF136" i="1" s="1"/>
  <c r="AF986" i="1"/>
  <c r="AF989" i="1"/>
  <c r="AF987" i="1"/>
  <c r="AF984" i="1"/>
  <c r="AF105" i="1"/>
  <c r="AF134" i="1" s="1"/>
  <c r="AF106" i="1"/>
  <c r="AF135" i="1" s="1"/>
  <c r="AF104" i="1"/>
  <c r="AF133" i="1" s="1"/>
  <c r="AF103" i="1"/>
  <c r="AF132" i="1" s="1"/>
  <c r="AF983" i="1"/>
  <c r="AF102" i="1"/>
  <c r="AF131" i="1" s="1"/>
  <c r="AF979" i="1"/>
  <c r="AF978" i="1"/>
  <c r="AF982" i="1"/>
  <c r="AF981" i="1"/>
  <c r="AF980" i="1"/>
  <c r="AF99" i="1"/>
  <c r="AF128" i="1" s="1"/>
  <c r="AF101" i="1"/>
  <c r="AF130" i="1" s="1"/>
  <c r="AF970" i="1"/>
  <c r="AF969" i="1"/>
  <c r="AF90" i="1"/>
  <c r="AF119" i="1" s="1"/>
  <c r="AF100" i="1"/>
  <c r="AF129" i="1" s="1"/>
  <c r="AF93" i="1"/>
  <c r="AF122" i="1" s="1"/>
  <c r="AF95" i="1"/>
  <c r="AF124" i="1" s="1"/>
  <c r="AF971" i="1"/>
  <c r="AF91" i="1"/>
  <c r="AF120" i="1" s="1"/>
  <c r="AF973" i="1"/>
  <c r="AF89" i="1"/>
  <c r="AF118" i="1" s="1"/>
  <c r="AF94" i="1"/>
  <c r="AF123" i="1" s="1"/>
  <c r="AF88" i="1"/>
  <c r="AF972" i="1"/>
  <c r="AF92" i="1"/>
  <c r="AF121" i="1" s="1"/>
  <c r="AF968" i="1"/>
  <c r="AF271" i="1"/>
  <c r="AF181" i="8" s="1"/>
  <c r="AF274" i="1"/>
  <c r="AF184" i="8" s="1"/>
  <c r="AF276" i="1"/>
  <c r="AF186" i="8" s="1"/>
  <c r="AF278" i="1"/>
  <c r="AF188" i="8" s="1"/>
  <c r="AF1133" i="1"/>
  <c r="AF1130" i="1"/>
  <c r="AF1123" i="1"/>
  <c r="AF1134" i="1"/>
  <c r="AF1115" i="1"/>
  <c r="AF1112" i="1"/>
  <c r="AF5" i="8"/>
  <c r="AF624" i="1"/>
  <c r="AF628" i="1"/>
  <c r="AF632" i="1"/>
  <c r="AF636" i="1"/>
  <c r="AF640" i="1"/>
  <c r="AF967" i="1"/>
  <c r="AF1230" i="1"/>
  <c r="AF1131" i="1"/>
  <c r="AF1129" i="1"/>
  <c r="AF1121" i="1"/>
  <c r="AF1128" i="1"/>
  <c r="AF1113" i="1"/>
  <c r="AF1118" i="1"/>
  <c r="AF625" i="1"/>
  <c r="AF629" i="1"/>
  <c r="AF633" i="1"/>
  <c r="AF637" i="1"/>
  <c r="AF284" i="1"/>
  <c r="AF194" i="8" s="1"/>
  <c r="AF265" i="1"/>
  <c r="AF269" i="1"/>
  <c r="AF179" i="8" s="1"/>
  <c r="AF273" i="1"/>
  <c r="AF183" i="8" s="1"/>
  <c r="AF277" i="1"/>
  <c r="AF187" i="8" s="1"/>
  <c r="AF279" i="1"/>
  <c r="AF189" i="8" s="1"/>
  <c r="AF1136" i="1"/>
  <c r="AF1127" i="1"/>
  <c r="AF1126" i="1"/>
  <c r="AF1119" i="1"/>
  <c r="AF1122" i="1"/>
  <c r="AF1114" i="1"/>
  <c r="AF623" i="1"/>
  <c r="AF626" i="1"/>
  <c r="AF630" i="1"/>
  <c r="AF634" i="1"/>
  <c r="AF638" i="1"/>
  <c r="AF1124" i="1"/>
  <c r="AF627" i="1"/>
  <c r="AF643" i="1"/>
  <c r="AF1135" i="1"/>
  <c r="AF1117" i="1"/>
  <c r="AF631" i="1"/>
  <c r="AF642" i="1"/>
  <c r="AF288" i="1"/>
  <c r="AF198" i="8" s="1"/>
  <c r="AF645" i="1"/>
  <c r="AF974" i="1"/>
  <c r="AF270" i="1"/>
  <c r="AF180" i="8" s="1"/>
  <c r="AF1132" i="1"/>
  <c r="AF1120" i="1"/>
  <c r="AF6" i="1"/>
  <c r="AF635" i="1"/>
  <c r="AF641" i="1"/>
  <c r="AF285" i="1"/>
  <c r="AF195" i="8" s="1"/>
  <c r="AF287" i="1"/>
  <c r="AF197" i="8" s="1"/>
  <c r="AF644" i="1"/>
  <c r="AF646" i="1"/>
  <c r="AF286" i="1"/>
  <c r="AF196" i="8" s="1"/>
  <c r="AF1125" i="1"/>
  <c r="AF639" i="1"/>
  <c r="AF283" i="1"/>
  <c r="AF193" i="8" s="1"/>
  <c r="AF1116" i="1"/>
  <c r="AF282" i="1"/>
  <c r="AF192" i="8" s="1"/>
  <c r="AF622" i="1"/>
  <c r="AF111" i="1"/>
  <c r="AF140" i="1" s="1"/>
  <c r="AF281" i="1"/>
  <c r="AF191" i="8" s="1"/>
  <c r="AF289" i="1"/>
  <c r="AF199" i="8" s="1"/>
  <c r="AF112" i="1"/>
  <c r="AF141" i="1" s="1"/>
  <c r="AF275" i="1"/>
  <c r="AF185" i="8" s="1"/>
  <c r="AF280" i="1"/>
  <c r="AF190" i="8" s="1"/>
  <c r="AF268" i="1"/>
  <c r="AF178" i="8" s="1"/>
  <c r="AF272" i="1"/>
  <c r="AF182" i="8" s="1"/>
  <c r="AF266" i="1"/>
  <c r="AF176" i="8" s="1"/>
  <c r="AF267" i="1"/>
  <c r="AE1102" i="1"/>
  <c r="AE1105" i="1"/>
  <c r="AE1106" i="1"/>
  <c r="AE1091" i="1"/>
  <c r="AE1084" i="1"/>
  <c r="C31" i="1"/>
  <c r="E30" i="1"/>
  <c r="F30" i="1" s="1"/>
  <c r="D30" i="1"/>
  <c r="AD1046" i="1"/>
  <c r="AD1049" i="1"/>
  <c r="AD1044" i="1"/>
  <c r="AD1048" i="1"/>
  <c r="AD1047" i="1"/>
  <c r="AD1045" i="1"/>
  <c r="AD1043" i="1"/>
  <c r="AD1040" i="1"/>
  <c r="AD1038" i="1"/>
  <c r="AD1041" i="1"/>
  <c r="AD1039" i="1"/>
  <c r="AD1037" i="1"/>
  <c r="AD1042" i="1"/>
  <c r="AD1036" i="1"/>
  <c r="AD1035" i="1"/>
  <c r="AD1033" i="1"/>
  <c r="AD1034" i="1"/>
  <c r="AD1031" i="1"/>
  <c r="AD1029" i="1"/>
  <c r="AD1032" i="1"/>
  <c r="AD1030" i="1"/>
  <c r="AD1025" i="1"/>
  <c r="AD1026" i="1"/>
  <c r="AD1027" i="1"/>
  <c r="AD1028" i="1"/>
  <c r="AG214" i="1"/>
  <c r="AG836" i="1"/>
  <c r="AG749" i="1"/>
  <c r="AC1059" i="1"/>
  <c r="AC1058" i="1"/>
  <c r="AC1068" i="1"/>
  <c r="AC1072" i="1"/>
  <c r="AC1064" i="1"/>
  <c r="AC1077" i="1"/>
  <c r="AK230" i="1"/>
  <c r="AK765" i="1"/>
  <c r="AK852" i="1"/>
  <c r="AJ218" i="1"/>
  <c r="AJ753" i="1"/>
  <c r="AJ840" i="1"/>
  <c r="AC172" i="1"/>
  <c r="AC206" i="8"/>
  <c r="AC231" i="8" s="1"/>
  <c r="AE83" i="8"/>
  <c r="AE171" i="1"/>
  <c r="AE230" i="8" s="1"/>
  <c r="AE1137" i="1"/>
  <c r="AE150" i="1"/>
  <c r="AE209" i="8" s="1"/>
  <c r="AE62" i="8"/>
  <c r="AE117" i="1"/>
  <c r="AE113" i="1"/>
  <c r="AE61" i="8"/>
  <c r="AE149" i="1"/>
  <c r="AE208" i="8" s="1"/>
  <c r="AE71" i="8"/>
  <c r="AE159" i="1"/>
  <c r="AE218" i="8" s="1"/>
  <c r="AE1096" i="1"/>
  <c r="AE163" i="1"/>
  <c r="AE222" i="8" s="1"/>
  <c r="AE75" i="8"/>
  <c r="AE1100" i="1"/>
  <c r="AE1101" i="1"/>
  <c r="AE1103" i="1"/>
  <c r="AE156" i="1"/>
  <c r="AE215" i="8" s="1"/>
  <c r="AE68" i="8"/>
  <c r="AE951" i="1"/>
  <c r="AE960" i="1" s="1"/>
  <c r="AE958" i="1"/>
  <c r="AD1004" i="1"/>
  <c r="AD1006" i="1"/>
  <c r="AD1005" i="1"/>
  <c r="AD1020" i="1"/>
  <c r="AD1018" i="1"/>
  <c r="AD1017" i="1"/>
  <c r="AD1019" i="1"/>
  <c r="AD1015" i="1"/>
  <c r="AD1014" i="1"/>
  <c r="AD1016" i="1"/>
  <c r="AD1013" i="1"/>
  <c r="AD1012" i="1"/>
  <c r="AD1008" i="1"/>
  <c r="AD1011" i="1"/>
  <c r="AD1009" i="1"/>
  <c r="AD1007" i="1"/>
  <c r="AD1010" i="1"/>
  <c r="AD1000" i="1"/>
  <c r="AD1002" i="1"/>
  <c r="AD1003" i="1"/>
  <c r="AD996" i="1"/>
  <c r="AD1001" i="1"/>
  <c r="AD997" i="1"/>
  <c r="AD998" i="1"/>
  <c r="AD999" i="1"/>
  <c r="AC1065" i="1"/>
  <c r="AC1067" i="1"/>
  <c r="AC1074" i="1"/>
  <c r="AC1063" i="1"/>
  <c r="AC1062" i="1"/>
  <c r="AI743" i="1"/>
  <c r="AI830" i="1"/>
  <c r="AI208" i="1"/>
  <c r="AG833" i="1"/>
  <c r="AG746" i="1"/>
  <c r="AG211" i="1"/>
  <c r="AD213" i="8"/>
  <c r="AD142" i="1"/>
  <c r="AD59" i="8"/>
  <c r="AD147" i="1"/>
  <c r="AD43" i="1" s="1"/>
  <c r="AC84" i="8"/>
  <c r="AC49" i="8"/>
  <c r="AJ847" i="1"/>
  <c r="AJ760" i="1"/>
  <c r="AJ225" i="1"/>
  <c r="AE175" i="8"/>
  <c r="AE290" i="1"/>
  <c r="AE151" i="1"/>
  <c r="AE210" i="8" s="1"/>
  <c r="AE63" i="8"/>
  <c r="AE70" i="8"/>
  <c r="AE158" i="1"/>
  <c r="AE217" i="8" s="1"/>
  <c r="AE79" i="8"/>
  <c r="AE167" i="1"/>
  <c r="AE226" i="8" s="1"/>
  <c r="AE1104" i="1"/>
  <c r="AE168" i="1"/>
  <c r="AE227" i="8" s="1"/>
  <c r="AE80" i="8"/>
  <c r="AE1092" i="1"/>
  <c r="AG839" i="1"/>
  <c r="AG752" i="1"/>
  <c r="AG217" i="1"/>
  <c r="AK829" i="1"/>
  <c r="AK207" i="1"/>
  <c r="AK742" i="1"/>
  <c r="AC1066" i="1"/>
  <c r="AC1071" i="1"/>
  <c r="AC1076" i="1"/>
  <c r="AC1075" i="1"/>
  <c r="AN762" i="1"/>
  <c r="AN227" i="1"/>
  <c r="AN849" i="1"/>
  <c r="AD43" i="8"/>
  <c r="AG841" i="1"/>
  <c r="AG219" i="1"/>
  <c r="AG754" i="1"/>
  <c r="AJ850" i="1"/>
  <c r="AJ228" i="1"/>
  <c r="AJ763" i="1"/>
  <c r="AJ844" i="1"/>
  <c r="AJ757" i="1"/>
  <c r="AJ222" i="1"/>
  <c r="AE992" i="1"/>
  <c r="AE154" i="1"/>
  <c r="AE66" i="8"/>
  <c r="AE73" i="8"/>
  <c r="AE161" i="1"/>
  <c r="AE220" i="8" s="1"/>
  <c r="AE162" i="1"/>
  <c r="AE221" i="8" s="1"/>
  <c r="AE74" i="8"/>
  <c r="AE76" i="8"/>
  <c r="AE164" i="1"/>
  <c r="AE223" i="8" s="1"/>
  <c r="AE1107" i="1"/>
  <c r="AE166" i="1"/>
  <c r="AE225" i="8" s="1"/>
  <c r="AE78" i="8"/>
  <c r="AE81" i="8"/>
  <c r="AE169" i="1"/>
  <c r="AE228" i="8" s="1"/>
  <c r="AE69" i="8"/>
  <c r="AE157" i="1"/>
  <c r="AE216" i="8" s="1"/>
  <c r="AE67" i="8"/>
  <c r="AE155" i="1"/>
  <c r="AE214" i="8" s="1"/>
  <c r="AH215" i="1" l="1"/>
  <c r="AI750" i="1" s="1"/>
  <c r="AF748" i="1"/>
  <c r="AF835" i="1"/>
  <c r="AF213" i="1"/>
  <c r="AG748" i="1" s="1"/>
  <c r="AK843" i="1"/>
  <c r="AK221" i="1"/>
  <c r="AL756" i="1" s="1"/>
  <c r="AJ755" i="1"/>
  <c r="AE42" i="8"/>
  <c r="AJ220" i="1"/>
  <c r="AK755" i="1" s="1"/>
  <c r="AE1083" i="1"/>
  <c r="AE1108" i="1" s="1"/>
  <c r="AK216" i="1"/>
  <c r="AL216" i="1" s="1"/>
  <c r="AK838" i="1"/>
  <c r="AJ209" i="1"/>
  <c r="AJ744" i="1"/>
  <c r="AJ831" i="1"/>
  <c r="AE200" i="8"/>
  <c r="AE50" i="8" s="1"/>
  <c r="AF177" i="8"/>
  <c r="AF1097" i="1"/>
  <c r="AF1095" i="1"/>
  <c r="AI212" i="1"/>
  <c r="AJ212" i="1" s="1"/>
  <c r="AK747" i="1" s="1"/>
  <c r="AI747" i="1"/>
  <c r="AJ229" i="1"/>
  <c r="AJ851" i="1"/>
  <c r="AJ764" i="1"/>
  <c r="AE207" i="8"/>
  <c r="AE42" i="1"/>
  <c r="AF1088" i="1"/>
  <c r="AH759" i="1"/>
  <c r="AH224" i="1"/>
  <c r="AD1059" i="1"/>
  <c r="AF1090" i="1"/>
  <c r="AF1089" i="1"/>
  <c r="AD1057" i="1"/>
  <c r="AF1085" i="1"/>
  <c r="AD1056" i="1"/>
  <c r="AD1061" i="1"/>
  <c r="AD1060" i="1"/>
  <c r="AD1058" i="1"/>
  <c r="AF1087" i="1"/>
  <c r="AC1079" i="1"/>
  <c r="AF1086" i="1"/>
  <c r="AD1055" i="1"/>
  <c r="AO849" i="1"/>
  <c r="AO762" i="1"/>
  <c r="AO227" i="1"/>
  <c r="AD84" i="8"/>
  <c r="AD49" i="8"/>
  <c r="AD1054" i="1"/>
  <c r="AD1021" i="1"/>
  <c r="AD1068" i="1"/>
  <c r="AD1066" i="1"/>
  <c r="AD1072" i="1"/>
  <c r="AD1076" i="1"/>
  <c r="AD1062" i="1"/>
  <c r="AF175" i="8"/>
  <c r="AF290" i="1"/>
  <c r="AF1137" i="1"/>
  <c r="AF64" i="8"/>
  <c r="AF152" i="1"/>
  <c r="AF211" i="8" s="1"/>
  <c r="AF161" i="1"/>
  <c r="AF220" i="8" s="1"/>
  <c r="AF73" i="8"/>
  <c r="AF77" i="8"/>
  <c r="AF165" i="1"/>
  <c r="AF224" i="8" s="1"/>
  <c r="AF1105" i="1"/>
  <c r="AF168" i="1"/>
  <c r="AF227" i="8" s="1"/>
  <c r="AF80" i="8"/>
  <c r="AF81" i="8"/>
  <c r="AF169" i="1"/>
  <c r="AF228" i="8" s="1"/>
  <c r="AF1107" i="1"/>
  <c r="AG949" i="1"/>
  <c r="AG975" i="1"/>
  <c r="AG950" i="1"/>
  <c r="AG959" i="1" s="1"/>
  <c r="AH5" i="1"/>
  <c r="AG976" i="1"/>
  <c r="AG98" i="1"/>
  <c r="AG127" i="1" s="1"/>
  <c r="AG991" i="1"/>
  <c r="AG987" i="1"/>
  <c r="AG990" i="1"/>
  <c r="AG988" i="1"/>
  <c r="AG109" i="1"/>
  <c r="AG138" i="1" s="1"/>
  <c r="AG989" i="1"/>
  <c r="AG111" i="1"/>
  <c r="AG140" i="1" s="1"/>
  <c r="AG108" i="1"/>
  <c r="AG137" i="1" s="1"/>
  <c r="AG107" i="1"/>
  <c r="AG136" i="1" s="1"/>
  <c r="AG985" i="1"/>
  <c r="AG96" i="1"/>
  <c r="AG125" i="1" s="1"/>
  <c r="AG977" i="1"/>
  <c r="AG110" i="1"/>
  <c r="AG139" i="1" s="1"/>
  <c r="AG986" i="1"/>
  <c r="AG105" i="1"/>
  <c r="AG134" i="1" s="1"/>
  <c r="AG106" i="1"/>
  <c r="AG135" i="1" s="1"/>
  <c r="AG984" i="1"/>
  <c r="AG104" i="1"/>
  <c r="AG133" i="1" s="1"/>
  <c r="AG982" i="1"/>
  <c r="AG103" i="1"/>
  <c r="AG132" i="1" s="1"/>
  <c r="AG983" i="1"/>
  <c r="AG99" i="1"/>
  <c r="AG128" i="1" s="1"/>
  <c r="AG979" i="1"/>
  <c r="AG100" i="1"/>
  <c r="AG129" i="1" s="1"/>
  <c r="AG978" i="1"/>
  <c r="AG102" i="1"/>
  <c r="AG131" i="1" s="1"/>
  <c r="AG981" i="1"/>
  <c r="AG970" i="1"/>
  <c r="AG969" i="1"/>
  <c r="AG980" i="1"/>
  <c r="AG90" i="1"/>
  <c r="AG119" i="1" s="1"/>
  <c r="AG101" i="1"/>
  <c r="AG130" i="1" s="1"/>
  <c r="AG968" i="1"/>
  <c r="AG972" i="1"/>
  <c r="AG974" i="1"/>
  <c r="AG92" i="1"/>
  <c r="AG121" i="1" s="1"/>
  <c r="AG89" i="1"/>
  <c r="AG118" i="1" s="1"/>
  <c r="AG973" i="1"/>
  <c r="AG967" i="1"/>
  <c r="AG93" i="1"/>
  <c r="AG122" i="1" s="1"/>
  <c r="AG95" i="1"/>
  <c r="AG124" i="1" s="1"/>
  <c r="AG971" i="1"/>
  <c r="AG94" i="1"/>
  <c r="AG123" i="1" s="1"/>
  <c r="AG91" i="1"/>
  <c r="AG120" i="1" s="1"/>
  <c r="AG270" i="1"/>
  <c r="AG180" i="8" s="1"/>
  <c r="AG274" i="1"/>
  <c r="AG184" i="8" s="1"/>
  <c r="AG276" i="1"/>
  <c r="AG186" i="8" s="1"/>
  <c r="AG278" i="1"/>
  <c r="AG188" i="8" s="1"/>
  <c r="AG1134" i="1"/>
  <c r="AG1128" i="1"/>
  <c r="AG1118" i="1"/>
  <c r="AG1127" i="1"/>
  <c r="AG1115" i="1"/>
  <c r="AG1120" i="1"/>
  <c r="AG625" i="1"/>
  <c r="AG629" i="1"/>
  <c r="AG633" i="1"/>
  <c r="AG637" i="1"/>
  <c r="AG88" i="1"/>
  <c r="AG1132" i="1"/>
  <c r="AG1129" i="1"/>
  <c r="AG1130" i="1"/>
  <c r="AG1124" i="1"/>
  <c r="AG1113" i="1"/>
  <c r="AG1114" i="1"/>
  <c r="AG6" i="1"/>
  <c r="AG5" i="8"/>
  <c r="AG623" i="1"/>
  <c r="AG626" i="1"/>
  <c r="AG630" i="1"/>
  <c r="AG634" i="1"/>
  <c r="AG638" i="1"/>
  <c r="AG284" i="1"/>
  <c r="AG194" i="8" s="1"/>
  <c r="AG1230" i="1"/>
  <c r="AG269" i="1"/>
  <c r="AG179" i="8" s="1"/>
  <c r="AG271" i="1"/>
  <c r="AG181" i="8" s="1"/>
  <c r="AG273" i="1"/>
  <c r="AG183" i="8" s="1"/>
  <c r="AG277" i="1"/>
  <c r="AG187" i="8" s="1"/>
  <c r="AG279" i="1"/>
  <c r="AG189" i="8" s="1"/>
  <c r="AG1133" i="1"/>
  <c r="AG1126" i="1"/>
  <c r="AG1125" i="1"/>
  <c r="AG1119" i="1"/>
  <c r="AG1123" i="1"/>
  <c r="AG1112" i="1"/>
  <c r="AG622" i="1"/>
  <c r="AG627" i="1"/>
  <c r="AG631" i="1"/>
  <c r="AG635" i="1"/>
  <c r="AG639" i="1"/>
  <c r="AG641" i="1"/>
  <c r="AG1135" i="1"/>
  <c r="AG1116" i="1"/>
  <c r="AG624" i="1"/>
  <c r="AG640" i="1"/>
  <c r="AG286" i="1"/>
  <c r="AG196" i="8" s="1"/>
  <c r="AG643" i="1"/>
  <c r="AG265" i="1"/>
  <c r="AG1121" i="1"/>
  <c r="AG1122" i="1"/>
  <c r="AG628" i="1"/>
  <c r="AG288" i="1"/>
  <c r="AG198" i="8" s="1"/>
  <c r="AG1131" i="1"/>
  <c r="AG632" i="1"/>
  <c r="AG645" i="1"/>
  <c r="AG646" i="1"/>
  <c r="AG1117" i="1"/>
  <c r="AG636" i="1"/>
  <c r="AG642" i="1"/>
  <c r="AG282" i="1"/>
  <c r="AG192" i="8" s="1"/>
  <c r="AG1136" i="1"/>
  <c r="AG644" i="1"/>
  <c r="AG281" i="1"/>
  <c r="AG191" i="8" s="1"/>
  <c r="AG97" i="1"/>
  <c r="AG126" i="1" s="1"/>
  <c r="AG289" i="1"/>
  <c r="AG199" i="8" s="1"/>
  <c r="AG287" i="1"/>
  <c r="AG197" i="8" s="1"/>
  <c r="AG285" i="1"/>
  <c r="AG195" i="8" s="1"/>
  <c r="AG112" i="1"/>
  <c r="AG141" i="1" s="1"/>
  <c r="AG275" i="1"/>
  <c r="AG185" i="8" s="1"/>
  <c r="AG283" i="1"/>
  <c r="AG193" i="8" s="1"/>
  <c r="AG280" i="1"/>
  <c r="AG190" i="8" s="1"/>
  <c r="AG267" i="1"/>
  <c r="AG268" i="1"/>
  <c r="AG178" i="8" s="1"/>
  <c r="AG266" i="1"/>
  <c r="AG176" i="8" s="1"/>
  <c r="AG272" i="1"/>
  <c r="AG182" i="8" s="1"/>
  <c r="AK848" i="1"/>
  <c r="AK761" i="1"/>
  <c r="AK226" i="1"/>
  <c r="AJ210" i="1"/>
  <c r="AJ745" i="1"/>
  <c r="AJ832" i="1"/>
  <c r="AK758" i="1"/>
  <c r="AK845" i="1"/>
  <c r="AK223" i="1"/>
  <c r="AE213" i="8"/>
  <c r="AK844" i="1"/>
  <c r="AK757" i="1"/>
  <c r="AK222" i="1"/>
  <c r="AK228" i="1"/>
  <c r="AK763" i="1"/>
  <c r="AK850" i="1"/>
  <c r="AK760" i="1"/>
  <c r="AK847" i="1"/>
  <c r="AK225" i="1"/>
  <c r="AD1065" i="1"/>
  <c r="AD1070" i="1"/>
  <c r="AD1073" i="1"/>
  <c r="AD1078" i="1"/>
  <c r="AE1049" i="1"/>
  <c r="AE1047" i="1"/>
  <c r="AE1045" i="1"/>
  <c r="AE1044" i="1"/>
  <c r="AE1048" i="1"/>
  <c r="AE1046" i="1"/>
  <c r="AE1043" i="1"/>
  <c r="AE1040" i="1"/>
  <c r="AE1042" i="1"/>
  <c r="AE1041" i="1"/>
  <c r="AE1039" i="1"/>
  <c r="AE1036" i="1"/>
  <c r="AE1035" i="1"/>
  <c r="AE1034" i="1"/>
  <c r="AE1033" i="1"/>
  <c r="AE1038" i="1"/>
  <c r="AE1037" i="1"/>
  <c r="AE1029" i="1"/>
  <c r="AE1031" i="1"/>
  <c r="AE1032" i="1"/>
  <c r="AE1030" i="1"/>
  <c r="AE1026" i="1"/>
  <c r="AE1025" i="1"/>
  <c r="AE1027" i="1"/>
  <c r="AE1028" i="1"/>
  <c r="C32" i="1"/>
  <c r="E31" i="1"/>
  <c r="F31" i="1" s="1"/>
  <c r="D31" i="1"/>
  <c r="AF82" i="8"/>
  <c r="AF170" i="1"/>
  <c r="AF229" i="8" s="1"/>
  <c r="AF992" i="1"/>
  <c r="AF117" i="1"/>
  <c r="AF113" i="1"/>
  <c r="AF150" i="1"/>
  <c r="AF209" i="8" s="1"/>
  <c r="AF62" i="8"/>
  <c r="AF71" i="8"/>
  <c r="AF159" i="1"/>
  <c r="AF218" i="8" s="1"/>
  <c r="AF160" i="1"/>
  <c r="AF219" i="8" s="1"/>
  <c r="AF72" i="8"/>
  <c r="AF1098" i="1"/>
  <c r="AF1099" i="1"/>
  <c r="AF76" i="8"/>
  <c r="AF164" i="1"/>
  <c r="AF223" i="8" s="1"/>
  <c r="AF1102" i="1"/>
  <c r="AF1101" i="1"/>
  <c r="AF1106" i="1"/>
  <c r="AF1093" i="1"/>
  <c r="AL766" i="1"/>
  <c r="AL853" i="1"/>
  <c r="AL231" i="1"/>
  <c r="AH841" i="1"/>
  <c r="AH219" i="1"/>
  <c r="AH754" i="1"/>
  <c r="AD206" i="8"/>
  <c r="AD231" i="8" s="1"/>
  <c r="AD172" i="1"/>
  <c r="AJ830" i="1"/>
  <c r="AJ208" i="1"/>
  <c r="AJ743" i="1"/>
  <c r="AD1067" i="1"/>
  <c r="AD1071" i="1"/>
  <c r="AD1077" i="1"/>
  <c r="AD1063" i="1"/>
  <c r="AE1004" i="1"/>
  <c r="AE1005" i="1"/>
  <c r="AE1020" i="1"/>
  <c r="AE1006" i="1"/>
  <c r="AE1019" i="1"/>
  <c r="AE1016" i="1"/>
  <c r="AE1018" i="1"/>
  <c r="AE1017" i="1"/>
  <c r="AE1015" i="1"/>
  <c r="AE1013" i="1"/>
  <c r="AE1014" i="1"/>
  <c r="AE1012" i="1"/>
  <c r="AE1011" i="1"/>
  <c r="AE1007" i="1"/>
  <c r="AE1008" i="1"/>
  <c r="AE1010" i="1"/>
  <c r="AE1009" i="1"/>
  <c r="AE1000" i="1"/>
  <c r="AE1002" i="1"/>
  <c r="AE1003" i="1"/>
  <c r="AE1001" i="1"/>
  <c r="AE996" i="1"/>
  <c r="AE997" i="1"/>
  <c r="AE998" i="1"/>
  <c r="AE999" i="1"/>
  <c r="AL230" i="1"/>
  <c r="AL852" i="1"/>
  <c r="AL765" i="1"/>
  <c r="AH749" i="1"/>
  <c r="AH836" i="1"/>
  <c r="AH214" i="1"/>
  <c r="AF83" i="8"/>
  <c r="AF171" i="1"/>
  <c r="AF230" i="8" s="1"/>
  <c r="AF65" i="8"/>
  <c r="AF153" i="1"/>
  <c r="AF212" i="8" s="1"/>
  <c r="AF149" i="1"/>
  <c r="AF208" i="8" s="1"/>
  <c r="AF61" i="8"/>
  <c r="AF158" i="1"/>
  <c r="AF217" i="8" s="1"/>
  <c r="AF70" i="8"/>
  <c r="AF1094" i="1"/>
  <c r="AF162" i="1"/>
  <c r="AF221" i="8" s="1"/>
  <c r="AF74" i="8"/>
  <c r="AF1100" i="1"/>
  <c r="AF166" i="1"/>
  <c r="AF225" i="8" s="1"/>
  <c r="AF78" i="8"/>
  <c r="AF156" i="1"/>
  <c r="AF215" i="8" s="1"/>
  <c r="AF68" i="8"/>
  <c r="AF69" i="8"/>
  <c r="AF157" i="1"/>
  <c r="AF216" i="8" s="1"/>
  <c r="AF951" i="1"/>
  <c r="AF960" i="1" s="1"/>
  <c r="AF958" i="1"/>
  <c r="AF67" i="8"/>
  <c r="AF155" i="1"/>
  <c r="AF214" i="8" s="1"/>
  <c r="AL207" i="1"/>
  <c r="AL829" i="1"/>
  <c r="AL742" i="1"/>
  <c r="AH217" i="1"/>
  <c r="AH839" i="1"/>
  <c r="AH752" i="1"/>
  <c r="AH211" i="1"/>
  <c r="AH746" i="1"/>
  <c r="AH833" i="1"/>
  <c r="AD1069" i="1"/>
  <c r="AD1074" i="1"/>
  <c r="AD1075" i="1"/>
  <c r="AD1064" i="1"/>
  <c r="AE59" i="8"/>
  <c r="AE43" i="8" s="1"/>
  <c r="AE142" i="1"/>
  <c r="AE147" i="1"/>
  <c r="AE43" i="1" s="1"/>
  <c r="AK218" i="1"/>
  <c r="AK753" i="1"/>
  <c r="AK840" i="1"/>
  <c r="AD1050" i="1"/>
  <c r="AF1084" i="1"/>
  <c r="AF7" i="1"/>
  <c r="AF6" i="8"/>
  <c r="AF7" i="8" s="1"/>
  <c r="AF151" i="1"/>
  <c r="AF210" i="8" s="1"/>
  <c r="AF63" i="8"/>
  <c r="AF60" i="8"/>
  <c r="AF148" i="1"/>
  <c r="AF154" i="1"/>
  <c r="AF66" i="8"/>
  <c r="AF1096" i="1"/>
  <c r="AF75" i="8"/>
  <c r="AF163" i="1"/>
  <c r="AF222" i="8" s="1"/>
  <c r="AF1103" i="1"/>
  <c r="AF79" i="8"/>
  <c r="AF167" i="1"/>
  <c r="AF226" i="8" s="1"/>
  <c r="AF1104" i="1"/>
  <c r="AF1092" i="1"/>
  <c r="AF1091" i="1"/>
  <c r="AI837" i="1" l="1"/>
  <c r="AI215" i="1"/>
  <c r="AL221" i="1"/>
  <c r="AM756" i="1" s="1"/>
  <c r="AG835" i="1"/>
  <c r="AG213" i="1"/>
  <c r="AH748" i="1" s="1"/>
  <c r="AL843" i="1"/>
  <c r="AK220" i="1"/>
  <c r="AL220" i="1" s="1"/>
  <c r="AK842" i="1"/>
  <c r="AF42" i="8"/>
  <c r="AF1083" i="1"/>
  <c r="AF1108" i="1" s="1"/>
  <c r="AM751" i="1"/>
  <c r="AM838" i="1"/>
  <c r="AM216" i="1"/>
  <c r="AN751" i="1" s="1"/>
  <c r="AL751" i="1"/>
  <c r="AE1058" i="1"/>
  <c r="AK831" i="1"/>
  <c r="AK209" i="1"/>
  <c r="AL831" i="1" s="1"/>
  <c r="AK744" i="1"/>
  <c r="AL838" i="1"/>
  <c r="AG1097" i="1"/>
  <c r="AK212" i="1"/>
  <c r="AL747" i="1" s="1"/>
  <c r="AK834" i="1"/>
  <c r="AJ747" i="1"/>
  <c r="AF200" i="8"/>
  <c r="AF50" i="8" s="1"/>
  <c r="AJ834" i="1"/>
  <c r="AE1057" i="1"/>
  <c r="AE1059" i="1"/>
  <c r="AG1095" i="1"/>
  <c r="AG177" i="8"/>
  <c r="AE1056" i="1"/>
  <c r="AE1061" i="1"/>
  <c r="AF207" i="8"/>
  <c r="AF42" i="1"/>
  <c r="AE1060" i="1"/>
  <c r="AK764" i="1"/>
  <c r="AK851" i="1"/>
  <c r="AK229" i="1"/>
  <c r="AI224" i="1"/>
  <c r="AJ759" i="1" s="1"/>
  <c r="AI759" i="1"/>
  <c r="AI846" i="1"/>
  <c r="AG1088" i="1"/>
  <c r="AG1084" i="1"/>
  <c r="AM843" i="1"/>
  <c r="AG1089" i="1"/>
  <c r="AE1055" i="1"/>
  <c r="AG1086" i="1"/>
  <c r="AG1090" i="1"/>
  <c r="AE1050" i="1"/>
  <c r="AG1087" i="1"/>
  <c r="AM207" i="1"/>
  <c r="AM742" i="1"/>
  <c r="AM829" i="1"/>
  <c r="AF1048" i="1"/>
  <c r="AF1047" i="1"/>
  <c r="AF1046" i="1"/>
  <c r="AF1045" i="1"/>
  <c r="AF1049" i="1"/>
  <c r="AF1044" i="1"/>
  <c r="AF1043" i="1"/>
  <c r="AF1042" i="1"/>
  <c r="AF1041" i="1"/>
  <c r="AF1040" i="1"/>
  <c r="AF1036" i="1"/>
  <c r="AF1035" i="1"/>
  <c r="AF1034" i="1"/>
  <c r="AF1033" i="1"/>
  <c r="AF1037" i="1"/>
  <c r="AF1039" i="1"/>
  <c r="AF1038" i="1"/>
  <c r="AF1031" i="1"/>
  <c r="AF1029" i="1"/>
  <c r="AF1032" i="1"/>
  <c r="AF1030" i="1"/>
  <c r="AF1026" i="1"/>
  <c r="AF1025" i="1"/>
  <c r="AF1027" i="1"/>
  <c r="AF1028" i="1"/>
  <c r="AE1067" i="1"/>
  <c r="AE1069" i="1"/>
  <c r="AE1073" i="1"/>
  <c r="AE1077" i="1"/>
  <c r="AE1062" i="1"/>
  <c r="AL757" i="1"/>
  <c r="AL222" i="1"/>
  <c r="AL844" i="1"/>
  <c r="AL845" i="1"/>
  <c r="AL758" i="1"/>
  <c r="AL223" i="1"/>
  <c r="AG117" i="1"/>
  <c r="AG113" i="1"/>
  <c r="AG153" i="1"/>
  <c r="AG212" i="8" s="1"/>
  <c r="AG65" i="8"/>
  <c r="AG992" i="1"/>
  <c r="AG61" i="8"/>
  <c r="AG149" i="1"/>
  <c r="AG208" i="8" s="1"/>
  <c r="AG1098" i="1"/>
  <c r="AG164" i="1"/>
  <c r="AG223" i="8" s="1"/>
  <c r="AG76" i="8"/>
  <c r="AG155" i="1"/>
  <c r="AG214" i="8" s="1"/>
  <c r="AG67" i="8"/>
  <c r="AG170" i="1"/>
  <c r="AG229" i="8" s="1"/>
  <c r="AG82" i="8"/>
  <c r="AG1106" i="1"/>
  <c r="AG1092" i="1"/>
  <c r="AG951" i="1"/>
  <c r="AG960" i="1" s="1"/>
  <c r="AG958" i="1"/>
  <c r="AE84" i="8"/>
  <c r="AE49" i="8"/>
  <c r="AI217" i="1"/>
  <c r="AI839" i="1"/>
  <c r="AI752" i="1"/>
  <c r="AF1006" i="1"/>
  <c r="AF1004" i="1"/>
  <c r="AF1019" i="1"/>
  <c r="AF1018" i="1"/>
  <c r="AF1020" i="1"/>
  <c r="AF1016" i="1"/>
  <c r="AF1005" i="1"/>
  <c r="AF1015" i="1"/>
  <c r="AF1017" i="1"/>
  <c r="AF1014" i="1"/>
  <c r="AF1013" i="1"/>
  <c r="AF1011" i="1"/>
  <c r="AF1012" i="1"/>
  <c r="AF1010" i="1"/>
  <c r="AF1007" i="1"/>
  <c r="AF1009" i="1"/>
  <c r="AF1008" i="1"/>
  <c r="AF1002" i="1"/>
  <c r="AF1000" i="1"/>
  <c r="AF1003" i="1"/>
  <c r="AF1001" i="1"/>
  <c r="AF996" i="1"/>
  <c r="AF997" i="1"/>
  <c r="AF998" i="1"/>
  <c r="AF999" i="1"/>
  <c r="AE1068" i="1"/>
  <c r="AE1070" i="1"/>
  <c r="AE1075" i="1"/>
  <c r="AE1064" i="1"/>
  <c r="AM766" i="1"/>
  <c r="AM231" i="1"/>
  <c r="AM853" i="1"/>
  <c r="AL760" i="1"/>
  <c r="AL225" i="1"/>
  <c r="AL847" i="1"/>
  <c r="AK210" i="1"/>
  <c r="AK745" i="1"/>
  <c r="AK832" i="1"/>
  <c r="AG83" i="8"/>
  <c r="AG171" i="1"/>
  <c r="AG230" i="8" s="1"/>
  <c r="AG68" i="8"/>
  <c r="AG156" i="1"/>
  <c r="AG215" i="8" s="1"/>
  <c r="AG175" i="8"/>
  <c r="AG290" i="1"/>
  <c r="AG7" i="1"/>
  <c r="AG6" i="8"/>
  <c r="AG7" i="8" s="1"/>
  <c r="AG1096" i="1"/>
  <c r="AG161" i="1"/>
  <c r="AG220" i="8" s="1"/>
  <c r="AG73" i="8"/>
  <c r="AG70" i="8"/>
  <c r="AG158" i="1"/>
  <c r="AG217" i="8" s="1"/>
  <c r="AG163" i="1"/>
  <c r="AG222" i="8" s="1"/>
  <c r="AG75" i="8"/>
  <c r="AG1102" i="1"/>
  <c r="AG1101" i="1"/>
  <c r="AG1105" i="1"/>
  <c r="AG1103" i="1"/>
  <c r="AH96" i="1"/>
  <c r="AH125" i="1" s="1"/>
  <c r="AH950" i="1"/>
  <c r="AH959" i="1" s="1"/>
  <c r="AI5" i="1"/>
  <c r="AH949" i="1"/>
  <c r="AH975" i="1"/>
  <c r="AH976" i="1"/>
  <c r="AH989" i="1"/>
  <c r="AH108" i="1"/>
  <c r="AH137" i="1" s="1"/>
  <c r="AH977" i="1"/>
  <c r="AH990" i="1"/>
  <c r="AH991" i="1"/>
  <c r="AH111" i="1"/>
  <c r="AH140" i="1" s="1"/>
  <c r="AH110" i="1"/>
  <c r="AH139" i="1" s="1"/>
  <c r="AH109" i="1"/>
  <c r="AH138" i="1" s="1"/>
  <c r="AH986" i="1"/>
  <c r="AH97" i="1"/>
  <c r="AH126" i="1" s="1"/>
  <c r="AH988" i="1"/>
  <c r="AH985" i="1"/>
  <c r="AH106" i="1"/>
  <c r="AH135" i="1" s="1"/>
  <c r="AH987" i="1"/>
  <c r="AH1103" i="1" s="1"/>
  <c r="AH107" i="1"/>
  <c r="AH136" i="1" s="1"/>
  <c r="AH105" i="1"/>
  <c r="AH134" i="1" s="1"/>
  <c r="AH984" i="1"/>
  <c r="AH983" i="1"/>
  <c r="AH982" i="1"/>
  <c r="AH104" i="1"/>
  <c r="AH133" i="1" s="1"/>
  <c r="AH100" i="1"/>
  <c r="AH129" i="1" s="1"/>
  <c r="AH101" i="1"/>
  <c r="AH130" i="1" s="1"/>
  <c r="AH103" i="1"/>
  <c r="AH132" i="1" s="1"/>
  <c r="AH981" i="1"/>
  <c r="AH980" i="1"/>
  <c r="AH99" i="1"/>
  <c r="AH128" i="1" s="1"/>
  <c r="AH969" i="1"/>
  <c r="AH102" i="1"/>
  <c r="AH131" i="1" s="1"/>
  <c r="AH979" i="1"/>
  <c r="AH978" i="1"/>
  <c r="AH970" i="1"/>
  <c r="AH90" i="1"/>
  <c r="AH119" i="1" s="1"/>
  <c r="AH968" i="1"/>
  <c r="AH972" i="1"/>
  <c r="AH974" i="1"/>
  <c r="AH92" i="1"/>
  <c r="AH121" i="1" s="1"/>
  <c r="AH91" i="1"/>
  <c r="AH120" i="1" s="1"/>
  <c r="AH967" i="1"/>
  <c r="AH973" i="1"/>
  <c r="AH88" i="1"/>
  <c r="AH89" i="1"/>
  <c r="AH118" i="1" s="1"/>
  <c r="AH94" i="1"/>
  <c r="AH123" i="1" s="1"/>
  <c r="AH93" i="1"/>
  <c r="AH122" i="1" s="1"/>
  <c r="AH1230" i="1"/>
  <c r="AH1132" i="1"/>
  <c r="AH1128" i="1"/>
  <c r="AH1120" i="1"/>
  <c r="AH1116" i="1"/>
  <c r="AH1119" i="1"/>
  <c r="AH1113" i="1"/>
  <c r="AH623" i="1"/>
  <c r="AH627" i="1"/>
  <c r="AH631" i="1"/>
  <c r="AH635" i="1"/>
  <c r="AH639" i="1"/>
  <c r="AH284" i="1"/>
  <c r="AH194" i="8" s="1"/>
  <c r="AH285" i="1"/>
  <c r="AH195" i="8" s="1"/>
  <c r="AH282" i="1"/>
  <c r="AH192" i="8" s="1"/>
  <c r="AH265" i="1"/>
  <c r="AH269" i="1"/>
  <c r="AH179" i="8" s="1"/>
  <c r="AH273" i="1"/>
  <c r="AH183" i="8" s="1"/>
  <c r="AH277" i="1"/>
  <c r="AH187" i="8" s="1"/>
  <c r="AH279" i="1"/>
  <c r="AH189" i="8" s="1"/>
  <c r="AH1130" i="1"/>
  <c r="AH1126" i="1"/>
  <c r="AH1125" i="1"/>
  <c r="AH1114" i="1"/>
  <c r="AH1117" i="1"/>
  <c r="AH1127" i="1"/>
  <c r="AH6" i="1"/>
  <c r="AH624" i="1"/>
  <c r="AH628" i="1"/>
  <c r="AH632" i="1"/>
  <c r="AH636" i="1"/>
  <c r="AH641" i="1"/>
  <c r="AH971" i="1"/>
  <c r="AH270" i="1"/>
  <c r="AH180" i="8" s="1"/>
  <c r="AH1136" i="1"/>
  <c r="AH1135" i="1"/>
  <c r="AH1124" i="1"/>
  <c r="AH1123" i="1"/>
  <c r="AH1112" i="1"/>
  <c r="AH1133" i="1"/>
  <c r="AH1115" i="1"/>
  <c r="AH625" i="1"/>
  <c r="AH629" i="1"/>
  <c r="AH633" i="1"/>
  <c r="AH637" i="1"/>
  <c r="AH640" i="1"/>
  <c r="AH276" i="1"/>
  <c r="AH186" i="8" s="1"/>
  <c r="AH1131" i="1"/>
  <c r="AH1129" i="1"/>
  <c r="AH626" i="1"/>
  <c r="AH644" i="1"/>
  <c r="AH278" i="1"/>
  <c r="AH188" i="8" s="1"/>
  <c r="AH1122" i="1"/>
  <c r="AH5" i="8"/>
  <c r="AH630" i="1"/>
  <c r="AH95" i="1"/>
  <c r="AH124" i="1" s="1"/>
  <c r="AH271" i="1"/>
  <c r="AH181" i="8" s="1"/>
  <c r="AH280" i="1"/>
  <c r="AH190" i="8" s="1"/>
  <c r="AH1118" i="1"/>
  <c r="AH634" i="1"/>
  <c r="AH643" i="1"/>
  <c r="AH645" i="1"/>
  <c r="AH289" i="1"/>
  <c r="AH199" i="8" s="1"/>
  <c r="AH274" i="1"/>
  <c r="AH184" i="8" s="1"/>
  <c r="AH1134" i="1"/>
  <c r="AH622" i="1"/>
  <c r="AH646" i="1"/>
  <c r="AH1121" i="1"/>
  <c r="AH638" i="1"/>
  <c r="AH286" i="1"/>
  <c r="AH196" i="8" s="1"/>
  <c r="AH288" i="1"/>
  <c r="AH198" i="8" s="1"/>
  <c r="AH642" i="1"/>
  <c r="AH287" i="1"/>
  <c r="AH197" i="8" s="1"/>
  <c r="AH98" i="1"/>
  <c r="AH127" i="1" s="1"/>
  <c r="AH112" i="1"/>
  <c r="AH141" i="1" s="1"/>
  <c r="AH281" i="1"/>
  <c r="AH191" i="8" s="1"/>
  <c r="AH275" i="1"/>
  <c r="AH185" i="8" s="1"/>
  <c r="AH283" i="1"/>
  <c r="AH193" i="8" s="1"/>
  <c r="AH268" i="1"/>
  <c r="AH178" i="8" s="1"/>
  <c r="AH266" i="1"/>
  <c r="AH176" i="8" s="1"/>
  <c r="AH272" i="1"/>
  <c r="AH182" i="8" s="1"/>
  <c r="AH267" i="1"/>
  <c r="AF213" i="8"/>
  <c r="AL753" i="1"/>
  <c r="AL840" i="1"/>
  <c r="AL218" i="1"/>
  <c r="AE206" i="8"/>
  <c r="AE231" i="8" s="1"/>
  <c r="AE172" i="1"/>
  <c r="AI214" i="1"/>
  <c r="AI836" i="1"/>
  <c r="AI749" i="1"/>
  <c r="AE1066" i="1"/>
  <c r="AE1072" i="1"/>
  <c r="AE1076" i="1"/>
  <c r="AE1078" i="1"/>
  <c r="AK830" i="1"/>
  <c r="AK208" i="1"/>
  <c r="AK743" i="1"/>
  <c r="AI219" i="1"/>
  <c r="AI754" i="1"/>
  <c r="AI841" i="1"/>
  <c r="D32" i="1"/>
  <c r="C33" i="1"/>
  <c r="E32" i="1"/>
  <c r="F32" i="1" s="1"/>
  <c r="AL848" i="1"/>
  <c r="AL761" i="1"/>
  <c r="AL226" i="1"/>
  <c r="AG1137" i="1"/>
  <c r="AG154" i="1"/>
  <c r="AG66" i="8"/>
  <c r="AG148" i="1"/>
  <c r="AG60" i="8"/>
  <c r="AG42" i="8" s="1"/>
  <c r="AG1085" i="1"/>
  <c r="AG1094" i="1"/>
  <c r="AG1099" i="1"/>
  <c r="AG1100" i="1"/>
  <c r="AG81" i="8"/>
  <c r="AG169" i="1"/>
  <c r="AG228" i="8" s="1"/>
  <c r="AG78" i="8"/>
  <c r="AG166" i="1"/>
  <c r="AG225" i="8" s="1"/>
  <c r="AG80" i="8"/>
  <c r="AG168" i="1"/>
  <c r="AG227" i="8" s="1"/>
  <c r="AG1107" i="1"/>
  <c r="AI211" i="1"/>
  <c r="AI746" i="1"/>
  <c r="AI833" i="1"/>
  <c r="AM852" i="1"/>
  <c r="AM765" i="1"/>
  <c r="AM230" i="1"/>
  <c r="AE1054" i="1"/>
  <c r="AE1021" i="1"/>
  <c r="AE1065" i="1"/>
  <c r="AE1071" i="1"/>
  <c r="AE1074" i="1"/>
  <c r="AE1063" i="1"/>
  <c r="AF59" i="8"/>
  <c r="AF43" i="8" s="1"/>
  <c r="AF147" i="1"/>
  <c r="AF43" i="1" s="1"/>
  <c r="AF142" i="1"/>
  <c r="AL763" i="1"/>
  <c r="AL228" i="1"/>
  <c r="AL850" i="1"/>
  <c r="AG62" i="8"/>
  <c r="AG150" i="1"/>
  <c r="AG209" i="8" s="1"/>
  <c r="AG152" i="1"/>
  <c r="AG211" i="8" s="1"/>
  <c r="AG64" i="8"/>
  <c r="AG63" i="8"/>
  <c r="AG151" i="1"/>
  <c r="AG210" i="8" s="1"/>
  <c r="AG160" i="1"/>
  <c r="AG219" i="8" s="1"/>
  <c r="AG72" i="8"/>
  <c r="AG71" i="8"/>
  <c r="AG159" i="1"/>
  <c r="AG218" i="8" s="1"/>
  <c r="AG74" i="8"/>
  <c r="AG162" i="1"/>
  <c r="AG221" i="8" s="1"/>
  <c r="AG77" i="8"/>
  <c r="AG165" i="1"/>
  <c r="AG224" i="8" s="1"/>
  <c r="AG1093" i="1"/>
  <c r="AG79" i="8"/>
  <c r="AG167" i="1"/>
  <c r="AG226" i="8" s="1"/>
  <c r="AG1104" i="1"/>
  <c r="AG157" i="1"/>
  <c r="AG216" i="8" s="1"/>
  <c r="AG69" i="8"/>
  <c r="AG1091" i="1"/>
  <c r="AD1079" i="1"/>
  <c r="AP227" i="1"/>
  <c r="AP762" i="1"/>
  <c r="AP849" i="1"/>
  <c r="AN216" i="1"/>
  <c r="AJ837" i="1" l="1"/>
  <c r="AJ215" i="1"/>
  <c r="AJ750" i="1"/>
  <c r="AM221" i="1"/>
  <c r="AN756" i="1" s="1"/>
  <c r="AH213" i="1"/>
  <c r="AH835" i="1"/>
  <c r="AL755" i="1"/>
  <c r="AL842" i="1"/>
  <c r="AG1083" i="1"/>
  <c r="AG1108" i="1" s="1"/>
  <c r="AN838" i="1"/>
  <c r="AL744" i="1"/>
  <c r="AL209" i="1"/>
  <c r="AL834" i="1"/>
  <c r="AL212" i="1"/>
  <c r="AM212" i="1" s="1"/>
  <c r="AG200" i="8"/>
  <c r="AG50" i="8" s="1"/>
  <c r="AH177" i="8"/>
  <c r="AH1095" i="1"/>
  <c r="AG207" i="8"/>
  <c r="AG42" i="1"/>
  <c r="AL229" i="1"/>
  <c r="AL764" i="1"/>
  <c r="AL851" i="1"/>
  <c r="AJ224" i="1"/>
  <c r="AJ846" i="1"/>
  <c r="AH1084" i="1"/>
  <c r="AF1058" i="1"/>
  <c r="AH1087" i="1"/>
  <c r="AH1086" i="1"/>
  <c r="AF1057" i="1"/>
  <c r="AF1059" i="1"/>
  <c r="AH1088" i="1"/>
  <c r="AF1056" i="1"/>
  <c r="AF1061" i="1"/>
  <c r="AE1079" i="1"/>
  <c r="AF1055" i="1"/>
  <c r="AF1050" i="1"/>
  <c r="AF1060" i="1"/>
  <c r="AH1089" i="1"/>
  <c r="AH1090" i="1"/>
  <c r="AO838" i="1"/>
  <c r="AO751" i="1"/>
  <c r="AO216" i="1"/>
  <c r="AQ762" i="1"/>
  <c r="AQ849" i="1"/>
  <c r="AQ227" i="1"/>
  <c r="AH69" i="8"/>
  <c r="AH157" i="1"/>
  <c r="AH216" i="8" s="1"/>
  <c r="AH60" i="8"/>
  <c r="AH148" i="1"/>
  <c r="AH62" i="8"/>
  <c r="AH150" i="1"/>
  <c r="AH209" i="8" s="1"/>
  <c r="AH1096" i="1"/>
  <c r="AH71" i="8"/>
  <c r="AH159" i="1"/>
  <c r="AH218" i="8" s="1"/>
  <c r="AH1100" i="1"/>
  <c r="AH77" i="8"/>
  <c r="AH165" i="1"/>
  <c r="AH224" i="8" s="1"/>
  <c r="AH1102" i="1"/>
  <c r="AH1107" i="1"/>
  <c r="AH1105" i="1"/>
  <c r="AI949" i="1"/>
  <c r="AI975" i="1"/>
  <c r="AI96" i="1"/>
  <c r="AI125" i="1" s="1"/>
  <c r="AI976" i="1"/>
  <c r="AI990" i="1"/>
  <c r="AJ5" i="1"/>
  <c r="AI98" i="1"/>
  <c r="AI127" i="1" s="1"/>
  <c r="AI109" i="1"/>
  <c r="AI138" i="1" s="1"/>
  <c r="AI991" i="1"/>
  <c r="AI950" i="1"/>
  <c r="AI959" i="1" s="1"/>
  <c r="AI989" i="1"/>
  <c r="AI97" i="1"/>
  <c r="AI126" i="1" s="1"/>
  <c r="AI986" i="1"/>
  <c r="AI107" i="1"/>
  <c r="AI136" i="1" s="1"/>
  <c r="AI988" i="1"/>
  <c r="AI987" i="1"/>
  <c r="AI985" i="1"/>
  <c r="AI977" i="1"/>
  <c r="AI110" i="1"/>
  <c r="AI139" i="1" s="1"/>
  <c r="AI108" i="1"/>
  <c r="AI137" i="1" s="1"/>
  <c r="AI984" i="1"/>
  <c r="AI106" i="1"/>
  <c r="AI135" i="1" s="1"/>
  <c r="AI105" i="1"/>
  <c r="AI134" i="1" s="1"/>
  <c r="AI982" i="1"/>
  <c r="AI103" i="1"/>
  <c r="AI132" i="1" s="1"/>
  <c r="AI983" i="1"/>
  <c r="AI104" i="1"/>
  <c r="AI133" i="1" s="1"/>
  <c r="AI981" i="1"/>
  <c r="AI980" i="1"/>
  <c r="AI101" i="1"/>
  <c r="AI130" i="1" s="1"/>
  <c r="AI102" i="1"/>
  <c r="AI131" i="1" s="1"/>
  <c r="AI979" i="1"/>
  <c r="AI100" i="1"/>
  <c r="AI129" i="1" s="1"/>
  <c r="AI978" i="1"/>
  <c r="AI99" i="1"/>
  <c r="AI128" i="1" s="1"/>
  <c r="AI969" i="1"/>
  <c r="AI90" i="1"/>
  <c r="AI119" i="1" s="1"/>
  <c r="AI970" i="1"/>
  <c r="AI89" i="1"/>
  <c r="AI118" i="1" s="1"/>
  <c r="AI88" i="1"/>
  <c r="AI93" i="1"/>
  <c r="AI122" i="1" s="1"/>
  <c r="AI95" i="1"/>
  <c r="AI124" i="1" s="1"/>
  <c r="AI971" i="1"/>
  <c r="AI91" i="1"/>
  <c r="AI120" i="1" s="1"/>
  <c r="AI968" i="1"/>
  <c r="AI973" i="1"/>
  <c r="AI972" i="1"/>
  <c r="AI974" i="1"/>
  <c r="AI92" i="1"/>
  <c r="AI121" i="1" s="1"/>
  <c r="AI94" i="1"/>
  <c r="AI123" i="1" s="1"/>
  <c r="AI967" i="1"/>
  <c r="AI265" i="1"/>
  <c r="AI1131" i="1"/>
  <c r="AI1130" i="1"/>
  <c r="AI1120" i="1"/>
  <c r="AI1116" i="1"/>
  <c r="AI1115" i="1"/>
  <c r="AI1121" i="1"/>
  <c r="AI5" i="8"/>
  <c r="AI623" i="1"/>
  <c r="AI627" i="1"/>
  <c r="AI631" i="1"/>
  <c r="AI635" i="1"/>
  <c r="AI639" i="1"/>
  <c r="AI270" i="1"/>
  <c r="AI180" i="8" s="1"/>
  <c r="AI274" i="1"/>
  <c r="AI184" i="8" s="1"/>
  <c r="AI276" i="1"/>
  <c r="AI186" i="8" s="1"/>
  <c r="AI278" i="1"/>
  <c r="AI188" i="8" s="1"/>
  <c r="AI282" i="1"/>
  <c r="AI192" i="8" s="1"/>
  <c r="AI1136" i="1"/>
  <c r="AI1127" i="1"/>
  <c r="AI1119" i="1"/>
  <c r="AI1114" i="1"/>
  <c r="AI1124" i="1"/>
  <c r="AI1117" i="1"/>
  <c r="AI6" i="1"/>
  <c r="AI624" i="1"/>
  <c r="AI628" i="1"/>
  <c r="AI632" i="1"/>
  <c r="AI636" i="1"/>
  <c r="AI1135" i="1"/>
  <c r="AI1132" i="1"/>
  <c r="AI1128" i="1"/>
  <c r="AI1129" i="1"/>
  <c r="AI1112" i="1"/>
  <c r="AI1126" i="1"/>
  <c r="AI1113" i="1"/>
  <c r="AI625" i="1"/>
  <c r="AI629" i="1"/>
  <c r="AI633" i="1"/>
  <c r="AI637" i="1"/>
  <c r="AI641" i="1"/>
  <c r="AI269" i="1"/>
  <c r="AI179" i="8" s="1"/>
  <c r="AI277" i="1"/>
  <c r="AI187" i="8" s="1"/>
  <c r="AI1134" i="1"/>
  <c r="AI1123" i="1"/>
  <c r="AI640" i="1"/>
  <c r="AI622" i="1"/>
  <c r="AI638" i="1"/>
  <c r="AI642" i="1"/>
  <c r="AI644" i="1"/>
  <c r="AI645" i="1"/>
  <c r="AI271" i="1"/>
  <c r="AI181" i="8" s="1"/>
  <c r="AI279" i="1"/>
  <c r="AI189" i="8" s="1"/>
  <c r="AI1125" i="1"/>
  <c r="AI626" i="1"/>
  <c r="AI288" i="1"/>
  <c r="AI198" i="8" s="1"/>
  <c r="AI1230" i="1"/>
  <c r="AI273" i="1"/>
  <c r="AI183" i="8" s="1"/>
  <c r="AI1118" i="1"/>
  <c r="AI630" i="1"/>
  <c r="AI289" i="1"/>
  <c r="AI199" i="8" s="1"/>
  <c r="AI646" i="1"/>
  <c r="AI283" i="1"/>
  <c r="AI193" i="8" s="1"/>
  <c r="AI1133" i="1"/>
  <c r="AI286" i="1"/>
  <c r="AI196" i="8" s="1"/>
  <c r="AI643" i="1"/>
  <c r="AI1122" i="1"/>
  <c r="AI634" i="1"/>
  <c r="AI285" i="1"/>
  <c r="AI195" i="8" s="1"/>
  <c r="AI287" i="1"/>
  <c r="AI197" i="8" s="1"/>
  <c r="AI275" i="1"/>
  <c r="AI185" i="8" s="1"/>
  <c r="AI284" i="1"/>
  <c r="AI194" i="8" s="1"/>
  <c r="AI111" i="1"/>
  <c r="AI140" i="1" s="1"/>
  <c r="AI280" i="1"/>
  <c r="AI190" i="8" s="1"/>
  <c r="AI112" i="1"/>
  <c r="AI141" i="1" s="1"/>
  <c r="AI281" i="1"/>
  <c r="AI191" i="8" s="1"/>
  <c r="AI267" i="1"/>
  <c r="AI268" i="1"/>
  <c r="AI178" i="8" s="1"/>
  <c r="AI272" i="1"/>
  <c r="AI182" i="8" s="1"/>
  <c r="AI266" i="1"/>
  <c r="AI176" i="8" s="1"/>
  <c r="AF1067" i="1"/>
  <c r="AF1069" i="1"/>
  <c r="AF1073" i="1"/>
  <c r="AF1076" i="1"/>
  <c r="AM763" i="1"/>
  <c r="AM228" i="1"/>
  <c r="AM850" i="1"/>
  <c r="AF206" i="8"/>
  <c r="AF231" i="8" s="1"/>
  <c r="AF172" i="1"/>
  <c r="AN852" i="1"/>
  <c r="AN230" i="1"/>
  <c r="AN765" i="1"/>
  <c r="AM226" i="1"/>
  <c r="AM848" i="1"/>
  <c r="AM761" i="1"/>
  <c r="E33" i="1"/>
  <c r="F33" i="1" s="1"/>
  <c r="D33" i="1"/>
  <c r="C34" i="1"/>
  <c r="AM842" i="1"/>
  <c r="AM220" i="1"/>
  <c r="AM755" i="1"/>
  <c r="AH117" i="1"/>
  <c r="AH113" i="1"/>
  <c r="AH63" i="8"/>
  <c r="AH151" i="1"/>
  <c r="AH210" i="8" s="1"/>
  <c r="AH61" i="8"/>
  <c r="AH149" i="1"/>
  <c r="AH208" i="8" s="1"/>
  <c r="AH161" i="1"/>
  <c r="AH220" i="8" s="1"/>
  <c r="AH73" i="8"/>
  <c r="AH1097" i="1"/>
  <c r="AH75" i="8"/>
  <c r="AH163" i="1"/>
  <c r="AH222" i="8" s="1"/>
  <c r="AH76" i="8"/>
  <c r="AH164" i="1"/>
  <c r="AH223" i="8" s="1"/>
  <c r="AH1101" i="1"/>
  <c r="AH80" i="8"/>
  <c r="AH168" i="1"/>
  <c r="AH227" i="8" s="1"/>
  <c r="AH1106" i="1"/>
  <c r="AH1092" i="1"/>
  <c r="AL210" i="1"/>
  <c r="AL832" i="1"/>
  <c r="AL745" i="1"/>
  <c r="AN853" i="1"/>
  <c r="AN231" i="1"/>
  <c r="AN766" i="1"/>
  <c r="AF1065" i="1"/>
  <c r="AF1071" i="1"/>
  <c r="AF1063" i="1"/>
  <c r="AF1077" i="1"/>
  <c r="AJ217" i="1"/>
  <c r="AJ752" i="1"/>
  <c r="AJ839" i="1"/>
  <c r="AG1049" i="1"/>
  <c r="AG1048" i="1"/>
  <c r="AG1047" i="1"/>
  <c r="AG1046" i="1"/>
  <c r="AG1045" i="1"/>
  <c r="AG1043" i="1"/>
  <c r="AG1042" i="1"/>
  <c r="AG1044" i="1"/>
  <c r="AG1041" i="1"/>
  <c r="AG1037" i="1"/>
  <c r="AG1038" i="1"/>
  <c r="AG1040" i="1"/>
  <c r="AG1036" i="1"/>
  <c r="AG1035" i="1"/>
  <c r="AG1034" i="1"/>
  <c r="AG1033" i="1"/>
  <c r="AG1039" i="1"/>
  <c r="AG1031" i="1"/>
  <c r="AG1029" i="1"/>
  <c r="AG1032" i="1"/>
  <c r="AG1025" i="1"/>
  <c r="AG1030" i="1"/>
  <c r="AG1026" i="1"/>
  <c r="AG1027" i="1"/>
  <c r="AG1028" i="1"/>
  <c r="AN207" i="1"/>
  <c r="AN742" i="1"/>
  <c r="AN829" i="1"/>
  <c r="AF84" i="8"/>
  <c r="AF49" i="8"/>
  <c r="AJ833" i="1"/>
  <c r="AJ211" i="1"/>
  <c r="AJ746" i="1"/>
  <c r="AJ219" i="1"/>
  <c r="AJ754" i="1"/>
  <c r="AJ841" i="1"/>
  <c r="AH66" i="8"/>
  <c r="AH154" i="1"/>
  <c r="AH175" i="8"/>
  <c r="AH290" i="1"/>
  <c r="AH64" i="8"/>
  <c r="AH152" i="1"/>
  <c r="AH211" i="8" s="1"/>
  <c r="AH1085" i="1"/>
  <c r="AH74" i="8"/>
  <c r="AH162" i="1"/>
  <c r="AH221" i="8" s="1"/>
  <c r="AH1098" i="1"/>
  <c r="AH78" i="8"/>
  <c r="AH166" i="1"/>
  <c r="AH225" i="8" s="1"/>
  <c r="AH1104" i="1"/>
  <c r="AH81" i="8"/>
  <c r="AH169" i="1"/>
  <c r="AH228" i="8" s="1"/>
  <c r="AH1093" i="1"/>
  <c r="AH1091" i="1"/>
  <c r="AH155" i="1"/>
  <c r="AH214" i="8" s="1"/>
  <c r="AH67" i="8"/>
  <c r="AM225" i="1"/>
  <c r="AM760" i="1"/>
  <c r="AM847" i="1"/>
  <c r="AF1054" i="1"/>
  <c r="AF1021" i="1"/>
  <c r="AF1068" i="1"/>
  <c r="AF1072" i="1"/>
  <c r="AF1074" i="1"/>
  <c r="AF1062" i="1"/>
  <c r="AG1004" i="1"/>
  <c r="AG1019" i="1"/>
  <c r="AG1006" i="1"/>
  <c r="AG1017" i="1"/>
  <c r="AG1005" i="1"/>
  <c r="AG1015" i="1"/>
  <c r="AG1018" i="1"/>
  <c r="AG1016" i="1"/>
  <c r="AG1020" i="1"/>
  <c r="AG1014" i="1"/>
  <c r="AG1013" i="1"/>
  <c r="AG1011" i="1"/>
  <c r="AG1012" i="1"/>
  <c r="AG1009" i="1"/>
  <c r="AG1010" i="1"/>
  <c r="AG1008" i="1"/>
  <c r="AG1007" i="1"/>
  <c r="AG1000" i="1"/>
  <c r="AG1002" i="1"/>
  <c r="AG1003" i="1"/>
  <c r="AG997" i="1"/>
  <c r="AG1001" i="1"/>
  <c r="AG996" i="1"/>
  <c r="AG998" i="1"/>
  <c r="AG999" i="1"/>
  <c r="AG142" i="1"/>
  <c r="AG59" i="8"/>
  <c r="AG43" i="8" s="1"/>
  <c r="AG147" i="1"/>
  <c r="AG43" i="1" s="1"/>
  <c r="AG213" i="8"/>
  <c r="AL830" i="1"/>
  <c r="AL208" i="1"/>
  <c r="AL743" i="1"/>
  <c r="AJ749" i="1"/>
  <c r="AJ214" i="1"/>
  <c r="AJ836" i="1"/>
  <c r="AM840" i="1"/>
  <c r="AM753" i="1"/>
  <c r="AM218" i="1"/>
  <c r="AH83" i="8"/>
  <c r="AH171" i="1"/>
  <c r="AH230" i="8" s="1"/>
  <c r="AH1137" i="1"/>
  <c r="AH7" i="1"/>
  <c r="AH6" i="8"/>
  <c r="AH7" i="8" s="1"/>
  <c r="AH65" i="8"/>
  <c r="AH153" i="1"/>
  <c r="AH212" i="8" s="1"/>
  <c r="AH992" i="1"/>
  <c r="AH1094" i="1"/>
  <c r="AH158" i="1"/>
  <c r="AH217" i="8" s="1"/>
  <c r="AH70" i="8"/>
  <c r="AH160" i="1"/>
  <c r="AH219" i="8" s="1"/>
  <c r="AH72" i="8"/>
  <c r="AH1099" i="1"/>
  <c r="AH68" i="8"/>
  <c r="AH156" i="1"/>
  <c r="AH215" i="8" s="1"/>
  <c r="AH82" i="8"/>
  <c r="AH170" i="1"/>
  <c r="AH229" i="8" s="1"/>
  <c r="AH79" i="8"/>
  <c r="AH167" i="1"/>
  <c r="AH226" i="8" s="1"/>
  <c r="AH951" i="1"/>
  <c r="AH960" i="1" s="1"/>
  <c r="AH958" i="1"/>
  <c r="AF1066" i="1"/>
  <c r="AF1070" i="1"/>
  <c r="AF1075" i="1"/>
  <c r="AF1078" i="1"/>
  <c r="AF1064" i="1"/>
  <c r="AM223" i="1"/>
  <c r="AM845" i="1"/>
  <c r="AM758" i="1"/>
  <c r="AM844" i="1"/>
  <c r="AM222" i="1"/>
  <c r="AM757" i="1"/>
  <c r="AK750" i="1" l="1"/>
  <c r="AK837" i="1"/>
  <c r="AK215" i="1"/>
  <c r="AN221" i="1"/>
  <c r="AO221" i="1" s="1"/>
  <c r="AP843" i="1" s="1"/>
  <c r="AN843" i="1"/>
  <c r="AI835" i="1"/>
  <c r="AI213" i="1"/>
  <c r="AI748" i="1"/>
  <c r="AH1083" i="1"/>
  <c r="AH1108" i="1" s="1"/>
  <c r="AG1059" i="1"/>
  <c r="AG1057" i="1"/>
  <c r="AG1056" i="1"/>
  <c r="AG1061" i="1"/>
  <c r="AN834" i="1"/>
  <c r="AM834" i="1"/>
  <c r="AN212" i="1"/>
  <c r="AO747" i="1" s="1"/>
  <c r="AM747" i="1"/>
  <c r="AN747" i="1"/>
  <c r="AM209" i="1"/>
  <c r="AM744" i="1"/>
  <c r="AM831" i="1"/>
  <c r="AH200" i="8"/>
  <c r="AH50" i="8" s="1"/>
  <c r="AI1084" i="1"/>
  <c r="AP221" i="1"/>
  <c r="AQ756" i="1" s="1"/>
  <c r="AO756" i="1"/>
  <c r="AO843" i="1"/>
  <c r="AH42" i="8"/>
  <c r="AI177" i="8"/>
  <c r="AI1096" i="1"/>
  <c r="AM851" i="1"/>
  <c r="AM764" i="1"/>
  <c r="AM229" i="1"/>
  <c r="AN764" i="1" s="1"/>
  <c r="AH207" i="8"/>
  <c r="AH42" i="1"/>
  <c r="AK846" i="1"/>
  <c r="AK759" i="1"/>
  <c r="AK224" i="1"/>
  <c r="AI1102" i="1"/>
  <c r="AG1060" i="1"/>
  <c r="AI1088" i="1"/>
  <c r="AI1087" i="1"/>
  <c r="AI1090" i="1"/>
  <c r="AG1058" i="1"/>
  <c r="AI1089" i="1"/>
  <c r="AI1086" i="1"/>
  <c r="AG1055" i="1"/>
  <c r="AI1100" i="1"/>
  <c r="AF1079" i="1"/>
  <c r="AH1046" i="1"/>
  <c r="AH1049" i="1"/>
  <c r="AH1044" i="1"/>
  <c r="AH1048" i="1"/>
  <c r="AH1047" i="1"/>
  <c r="AH1045" i="1"/>
  <c r="AH1043" i="1"/>
  <c r="AH1040" i="1"/>
  <c r="AH1042" i="1"/>
  <c r="AH1041" i="1"/>
  <c r="AH1038" i="1"/>
  <c r="AH1039" i="1"/>
  <c r="AH1037" i="1"/>
  <c r="AH1035" i="1"/>
  <c r="AH1034" i="1"/>
  <c r="AH1036" i="1"/>
  <c r="AH1033" i="1"/>
  <c r="AH1031" i="1"/>
  <c r="AH1029" i="1"/>
  <c r="AH1032" i="1"/>
  <c r="AH1030" i="1"/>
  <c r="AH1026" i="1"/>
  <c r="AH1025" i="1"/>
  <c r="AH1027" i="1"/>
  <c r="AH1028" i="1"/>
  <c r="AM830" i="1"/>
  <c r="AM208" i="1"/>
  <c r="AM743" i="1"/>
  <c r="AG172" i="1"/>
  <c r="AG206" i="8"/>
  <c r="AG231" i="8" s="1"/>
  <c r="AG1066" i="1"/>
  <c r="AG1069" i="1"/>
  <c r="AG1074" i="1"/>
  <c r="AG1075" i="1"/>
  <c r="AN225" i="1"/>
  <c r="AN760" i="1"/>
  <c r="AN847" i="1"/>
  <c r="AG1050" i="1"/>
  <c r="AN228" i="1"/>
  <c r="AN763" i="1"/>
  <c r="AN850" i="1"/>
  <c r="AI992" i="1"/>
  <c r="AI60" i="8"/>
  <c r="AI148" i="1"/>
  <c r="AI158" i="1"/>
  <c r="AI217" i="8" s="1"/>
  <c r="AI70" i="8"/>
  <c r="AI73" i="8"/>
  <c r="AI161" i="1"/>
  <c r="AI220" i="8" s="1"/>
  <c r="AI75" i="8"/>
  <c r="AI163" i="1"/>
  <c r="AI222" i="8" s="1"/>
  <c r="AI76" i="8"/>
  <c r="AI164" i="1"/>
  <c r="AI223" i="8" s="1"/>
  <c r="AI169" i="1"/>
  <c r="AI228" i="8" s="1"/>
  <c r="AI81" i="8"/>
  <c r="AI1104" i="1"/>
  <c r="AI1105" i="1"/>
  <c r="AI69" i="8"/>
  <c r="AI157" i="1"/>
  <c r="AI216" i="8" s="1"/>
  <c r="AI67" i="8"/>
  <c r="AI155" i="1"/>
  <c r="AI214" i="8" s="1"/>
  <c r="AR762" i="1"/>
  <c r="AR227" i="1"/>
  <c r="AR849" i="1"/>
  <c r="AN757" i="1"/>
  <c r="AN222" i="1"/>
  <c r="AN844" i="1"/>
  <c r="AN758" i="1"/>
  <c r="AN845" i="1"/>
  <c r="AN223" i="1"/>
  <c r="AH1004" i="1"/>
  <c r="AH1006" i="1"/>
  <c r="AH1005" i="1"/>
  <c r="AH1020" i="1"/>
  <c r="AH1019" i="1"/>
  <c r="AH1018" i="1"/>
  <c r="AH1017" i="1"/>
  <c r="AH1016" i="1"/>
  <c r="AH1015" i="1"/>
  <c r="AH1014" i="1"/>
  <c r="AH1012" i="1"/>
  <c r="AH1008" i="1"/>
  <c r="AH1013" i="1"/>
  <c r="AH1009" i="1"/>
  <c r="AH1007" i="1"/>
  <c r="AH1010" i="1"/>
  <c r="AH1011" i="1"/>
  <c r="AH1002" i="1"/>
  <c r="AH1000" i="1"/>
  <c r="AH1003" i="1"/>
  <c r="AH996" i="1"/>
  <c r="AH1001" i="1"/>
  <c r="AH997" i="1"/>
  <c r="AH998" i="1"/>
  <c r="AH999" i="1"/>
  <c r="AN753" i="1"/>
  <c r="AN840" i="1"/>
  <c r="AN218" i="1"/>
  <c r="AK214" i="1"/>
  <c r="AK749" i="1"/>
  <c r="AK836" i="1"/>
  <c r="AG49" i="8"/>
  <c r="AG84" i="8"/>
  <c r="AG1054" i="1"/>
  <c r="AG1021" i="1"/>
  <c r="AG1068" i="1"/>
  <c r="AG1071" i="1"/>
  <c r="AG1076" i="1"/>
  <c r="AG1064" i="1"/>
  <c r="AN755" i="1"/>
  <c r="AN220" i="1"/>
  <c r="AN842" i="1"/>
  <c r="AO765" i="1"/>
  <c r="AO230" i="1"/>
  <c r="AO852" i="1"/>
  <c r="AI83" i="8"/>
  <c r="AI171" i="1"/>
  <c r="AI230" i="8" s="1"/>
  <c r="AI153" i="1"/>
  <c r="AI212" i="8" s="1"/>
  <c r="AI65" i="8"/>
  <c r="AI154" i="1"/>
  <c r="AI66" i="8"/>
  <c r="AI1094" i="1"/>
  <c r="AI72" i="8"/>
  <c r="AI160" i="1"/>
  <c r="AI219" i="8" s="1"/>
  <c r="AI1099" i="1"/>
  <c r="AI165" i="1"/>
  <c r="AI224" i="8" s="1"/>
  <c r="AI77" i="8"/>
  <c r="AI1093" i="1"/>
  <c r="AI166" i="1"/>
  <c r="AI225" i="8" s="1"/>
  <c r="AI78" i="8"/>
  <c r="AJ96" i="1"/>
  <c r="AJ125" i="1" s="1"/>
  <c r="AJ950" i="1"/>
  <c r="AJ959" i="1" s="1"/>
  <c r="AK5" i="1"/>
  <c r="AJ975" i="1"/>
  <c r="AJ977" i="1"/>
  <c r="AJ991" i="1"/>
  <c r="AJ976" i="1"/>
  <c r="AJ98" i="1"/>
  <c r="AJ127" i="1" s="1"/>
  <c r="AJ110" i="1"/>
  <c r="AJ139" i="1" s="1"/>
  <c r="AJ988" i="1"/>
  <c r="AJ949" i="1"/>
  <c r="AJ97" i="1"/>
  <c r="AJ126" i="1" s="1"/>
  <c r="AJ109" i="1"/>
  <c r="AJ138" i="1" s="1"/>
  <c r="AJ987" i="1"/>
  <c r="AJ108" i="1"/>
  <c r="AJ137" i="1" s="1"/>
  <c r="AJ985" i="1"/>
  <c r="AJ989" i="1"/>
  <c r="AJ107" i="1"/>
  <c r="AJ136" i="1" s="1"/>
  <c r="AJ111" i="1"/>
  <c r="AJ140" i="1" s="1"/>
  <c r="AJ990" i="1"/>
  <c r="AJ986" i="1"/>
  <c r="AJ106" i="1"/>
  <c r="AJ135" i="1" s="1"/>
  <c r="AJ105" i="1"/>
  <c r="AJ134" i="1" s="1"/>
  <c r="AJ983" i="1"/>
  <c r="AJ103" i="1"/>
  <c r="AJ132" i="1" s="1"/>
  <c r="AJ984" i="1"/>
  <c r="AJ104" i="1"/>
  <c r="AJ133" i="1" s="1"/>
  <c r="AJ102" i="1"/>
  <c r="AJ131" i="1" s="1"/>
  <c r="AJ979" i="1"/>
  <c r="AJ978" i="1"/>
  <c r="AJ981" i="1"/>
  <c r="AJ980" i="1"/>
  <c r="AJ99" i="1"/>
  <c r="AJ128" i="1" s="1"/>
  <c r="AJ101" i="1"/>
  <c r="AJ130" i="1" s="1"/>
  <c r="AJ982" i="1"/>
  <c r="AJ970" i="1"/>
  <c r="AJ100" i="1"/>
  <c r="AJ129" i="1" s="1"/>
  <c r="AJ90" i="1"/>
  <c r="AJ119" i="1" s="1"/>
  <c r="AJ969" i="1"/>
  <c r="AJ93" i="1"/>
  <c r="AJ122" i="1" s="1"/>
  <c r="AJ95" i="1"/>
  <c r="AJ124" i="1" s="1"/>
  <c r="AJ971" i="1"/>
  <c r="AJ89" i="1"/>
  <c r="AJ118" i="1" s="1"/>
  <c r="AJ973" i="1"/>
  <c r="AJ91" i="1"/>
  <c r="AJ120" i="1" s="1"/>
  <c r="AJ968" i="1"/>
  <c r="AJ94" i="1"/>
  <c r="AJ123" i="1" s="1"/>
  <c r="AJ88" i="1"/>
  <c r="AJ270" i="1"/>
  <c r="AJ180" i="8" s="1"/>
  <c r="AJ274" i="1"/>
  <c r="AJ184" i="8" s="1"/>
  <c r="AJ276" i="1"/>
  <c r="AJ186" i="8" s="1"/>
  <c r="AJ278" i="1"/>
  <c r="AJ188" i="8" s="1"/>
  <c r="AJ282" i="1"/>
  <c r="AJ192" i="8" s="1"/>
  <c r="AJ974" i="1"/>
  <c r="AJ972" i="1"/>
  <c r="AJ92" i="1"/>
  <c r="AJ121" i="1" s="1"/>
  <c r="AJ1230" i="1"/>
  <c r="AJ269" i="1"/>
  <c r="AJ179" i="8" s="1"/>
  <c r="AJ271" i="1"/>
  <c r="AJ181" i="8" s="1"/>
  <c r="AJ273" i="1"/>
  <c r="AJ183" i="8" s="1"/>
  <c r="AJ277" i="1"/>
  <c r="AJ187" i="8" s="1"/>
  <c r="AJ279" i="1"/>
  <c r="AJ189" i="8" s="1"/>
  <c r="AJ1131" i="1"/>
  <c r="AJ1127" i="1"/>
  <c r="AJ1124" i="1"/>
  <c r="AJ1126" i="1"/>
  <c r="AJ1128" i="1"/>
  <c r="AJ1120" i="1"/>
  <c r="AJ5" i="8"/>
  <c r="AJ641" i="1"/>
  <c r="AJ622" i="1"/>
  <c r="AJ627" i="1"/>
  <c r="AJ631" i="1"/>
  <c r="AJ635" i="1"/>
  <c r="AJ639" i="1"/>
  <c r="AJ642" i="1"/>
  <c r="AJ643" i="1"/>
  <c r="AJ1133" i="1"/>
  <c r="AJ1125" i="1"/>
  <c r="AJ1122" i="1"/>
  <c r="AJ1113" i="1"/>
  <c r="AJ1118" i="1"/>
  <c r="AJ624" i="1"/>
  <c r="AJ629" i="1"/>
  <c r="AJ634" i="1"/>
  <c r="AJ640" i="1"/>
  <c r="AJ1134" i="1"/>
  <c r="AJ1123" i="1"/>
  <c r="AJ1132" i="1"/>
  <c r="AJ1116" i="1"/>
  <c r="AJ1114" i="1"/>
  <c r="AJ625" i="1"/>
  <c r="AJ630" i="1"/>
  <c r="AJ636" i="1"/>
  <c r="AJ644" i="1"/>
  <c r="AJ646" i="1"/>
  <c r="AJ967" i="1"/>
  <c r="AJ285" i="1"/>
  <c r="AJ195" i="8" s="1"/>
  <c r="AJ1130" i="1"/>
  <c r="AJ1121" i="1"/>
  <c r="AJ1117" i="1"/>
  <c r="AJ1119" i="1"/>
  <c r="AJ6" i="1"/>
  <c r="AJ626" i="1"/>
  <c r="AJ632" i="1"/>
  <c r="AJ637" i="1"/>
  <c r="AJ1129" i="1"/>
  <c r="AJ628" i="1"/>
  <c r="AJ645" i="1"/>
  <c r="AJ1136" i="1"/>
  <c r="AJ633" i="1"/>
  <c r="AJ286" i="1"/>
  <c r="AJ196" i="8" s="1"/>
  <c r="AJ1115" i="1"/>
  <c r="AJ638" i="1"/>
  <c r="AJ1135" i="1"/>
  <c r="AJ623" i="1"/>
  <c r="AJ265" i="1"/>
  <c r="AJ1112" i="1"/>
  <c r="AJ288" i="1"/>
  <c r="AJ198" i="8" s="1"/>
  <c r="AJ275" i="1"/>
  <c r="AJ185" i="8" s="1"/>
  <c r="AJ283" i="1"/>
  <c r="AJ193" i="8" s="1"/>
  <c r="AJ280" i="1"/>
  <c r="AJ190" i="8" s="1"/>
  <c r="AJ287" i="1"/>
  <c r="AJ197" i="8" s="1"/>
  <c r="AJ289" i="1"/>
  <c r="AJ199" i="8" s="1"/>
  <c r="AJ112" i="1"/>
  <c r="AJ141" i="1" s="1"/>
  <c r="AJ281" i="1"/>
  <c r="AJ191" i="8" s="1"/>
  <c r="AJ284" i="1"/>
  <c r="AJ194" i="8" s="1"/>
  <c r="AJ267" i="1"/>
  <c r="AJ268" i="1"/>
  <c r="AJ178" i="8" s="1"/>
  <c r="AJ272" i="1"/>
  <c r="AJ182" i="8" s="1"/>
  <c r="AJ266" i="1"/>
  <c r="AJ176" i="8" s="1"/>
  <c r="AI1091" i="1"/>
  <c r="AG1067" i="1"/>
  <c r="AG1072" i="1"/>
  <c r="AG1073" i="1"/>
  <c r="AG1077" i="1"/>
  <c r="AH213" i="8"/>
  <c r="AK833" i="1"/>
  <c r="AK746" i="1"/>
  <c r="AK211" i="1"/>
  <c r="AK752" i="1"/>
  <c r="AK217" i="1"/>
  <c r="AK839" i="1"/>
  <c r="C35" i="1"/>
  <c r="D34" i="1"/>
  <c r="E34" i="1"/>
  <c r="F34" i="1" s="1"/>
  <c r="AI1137" i="1"/>
  <c r="AI63" i="8"/>
  <c r="AI151" i="1"/>
  <c r="AI210" i="8" s="1"/>
  <c r="AI152" i="1"/>
  <c r="AI211" i="8" s="1"/>
  <c r="AI64" i="8"/>
  <c r="AI61" i="8"/>
  <c r="AI149" i="1"/>
  <c r="AI208" i="8" s="1"/>
  <c r="AI71" i="8"/>
  <c r="AI159" i="1"/>
  <c r="AI218" i="8" s="1"/>
  <c r="AI162" i="1"/>
  <c r="AI221" i="8" s="1"/>
  <c r="AI74" i="8"/>
  <c r="AI1101" i="1"/>
  <c r="AI1107" i="1"/>
  <c r="AI1106" i="1"/>
  <c r="AI951" i="1"/>
  <c r="AI960" i="1" s="1"/>
  <c r="AI958" i="1"/>
  <c r="AG1065" i="1"/>
  <c r="AG1070" i="1"/>
  <c r="AG1078" i="1"/>
  <c r="AG1063" i="1"/>
  <c r="AG1062" i="1"/>
  <c r="AK841" i="1"/>
  <c r="AK754" i="1"/>
  <c r="AK219" i="1"/>
  <c r="AO829" i="1"/>
  <c r="AO207" i="1"/>
  <c r="AO742" i="1"/>
  <c r="AO853" i="1"/>
  <c r="AO231" i="1"/>
  <c r="AO766" i="1"/>
  <c r="AM832" i="1"/>
  <c r="AM745" i="1"/>
  <c r="AM210" i="1"/>
  <c r="AH59" i="8"/>
  <c r="AH43" i="8" s="1"/>
  <c r="AH147" i="1"/>
  <c r="AH43" i="1" s="1"/>
  <c r="AH142" i="1"/>
  <c r="AN761" i="1"/>
  <c r="AN848" i="1"/>
  <c r="AN226" i="1"/>
  <c r="AI82" i="8"/>
  <c r="AI170" i="1"/>
  <c r="AI229" i="8" s="1"/>
  <c r="AI6" i="8"/>
  <c r="AI7" i="8" s="1"/>
  <c r="AI7" i="1"/>
  <c r="AI175" i="8"/>
  <c r="AI290" i="1"/>
  <c r="AI62" i="8"/>
  <c r="AI150" i="1"/>
  <c r="AI209" i="8" s="1"/>
  <c r="AI117" i="1"/>
  <c r="AI113" i="1"/>
  <c r="AI1085" i="1"/>
  <c r="AI1095" i="1"/>
  <c r="AI1097" i="1"/>
  <c r="AI1098" i="1"/>
  <c r="AI79" i="8"/>
  <c r="AI167" i="1"/>
  <c r="AI226" i="8" s="1"/>
  <c r="AI1103" i="1"/>
  <c r="AI68" i="8"/>
  <c r="AI156" i="1"/>
  <c r="AI215" i="8" s="1"/>
  <c r="AI80" i="8"/>
  <c r="AI168" i="1"/>
  <c r="AI227" i="8" s="1"/>
  <c r="AI1092" i="1"/>
  <c r="AP751" i="1"/>
  <c r="AP216" i="1"/>
  <c r="AP838" i="1"/>
  <c r="AL750" i="1" l="1"/>
  <c r="AL837" i="1"/>
  <c r="AL215" i="1"/>
  <c r="AP756" i="1"/>
  <c r="AJ748" i="1"/>
  <c r="AJ835" i="1"/>
  <c r="AJ213" i="1"/>
  <c r="AI1083" i="1"/>
  <c r="AI1108" i="1" s="1"/>
  <c r="AQ843" i="1"/>
  <c r="AQ221" i="1"/>
  <c r="AR221" i="1" s="1"/>
  <c r="AO212" i="1"/>
  <c r="AP747" i="1" s="1"/>
  <c r="AO834" i="1"/>
  <c r="AI200" i="8"/>
  <c r="AI50" i="8" s="1"/>
  <c r="AN209" i="1"/>
  <c r="AN744" i="1"/>
  <c r="AN831" i="1"/>
  <c r="AI42" i="8"/>
  <c r="AJ177" i="8"/>
  <c r="AN851" i="1"/>
  <c r="AJ1100" i="1"/>
  <c r="AH1055" i="1"/>
  <c r="AH1059" i="1"/>
  <c r="AI207" i="8"/>
  <c r="AI42" i="1"/>
  <c r="AN229" i="1"/>
  <c r="AL846" i="1"/>
  <c r="AL759" i="1"/>
  <c r="AL224" i="1"/>
  <c r="AJ1093" i="1"/>
  <c r="AH1058" i="1"/>
  <c r="AJ1094" i="1"/>
  <c r="AJ1104" i="1"/>
  <c r="AJ1105" i="1"/>
  <c r="AH1057" i="1"/>
  <c r="AJ1084" i="1"/>
  <c r="AJ1087" i="1"/>
  <c r="AH1056" i="1"/>
  <c r="AH1061" i="1"/>
  <c r="AJ1088" i="1"/>
  <c r="AJ1089" i="1"/>
  <c r="AJ1086" i="1"/>
  <c r="AH1060" i="1"/>
  <c r="AG1079" i="1"/>
  <c r="AJ1137" i="1"/>
  <c r="AJ1090" i="1"/>
  <c r="AO761" i="1"/>
  <c r="AO848" i="1"/>
  <c r="AO226" i="1"/>
  <c r="AP207" i="1"/>
  <c r="AP829" i="1"/>
  <c r="AP742" i="1"/>
  <c r="AI1004" i="1"/>
  <c r="AI1005" i="1"/>
  <c r="AI1020" i="1"/>
  <c r="AI1006" i="1"/>
  <c r="AI1018" i="1"/>
  <c r="AI1017" i="1"/>
  <c r="AI1016" i="1"/>
  <c r="AI1019" i="1"/>
  <c r="AI1015" i="1"/>
  <c r="AI1013" i="1"/>
  <c r="AI1014" i="1"/>
  <c r="AI1012" i="1"/>
  <c r="AI1011" i="1"/>
  <c r="AI1007" i="1"/>
  <c r="AI1008" i="1"/>
  <c r="AI1010" i="1"/>
  <c r="AI1009" i="1"/>
  <c r="AI1002" i="1"/>
  <c r="AI1000" i="1"/>
  <c r="AI1003" i="1"/>
  <c r="AI996" i="1"/>
  <c r="AI1001" i="1"/>
  <c r="AI997" i="1"/>
  <c r="AI998" i="1"/>
  <c r="AI999" i="1"/>
  <c r="AJ151" i="1"/>
  <c r="AJ210" i="8" s="1"/>
  <c r="AJ63" i="8"/>
  <c r="AJ117" i="1"/>
  <c r="AJ113" i="1"/>
  <c r="AJ64" i="8"/>
  <c r="AJ152" i="1"/>
  <c r="AJ211" i="8" s="1"/>
  <c r="AJ1096" i="1"/>
  <c r="AJ73" i="8"/>
  <c r="AJ161" i="1"/>
  <c r="AJ220" i="8" s="1"/>
  <c r="AJ1099" i="1"/>
  <c r="AJ1106" i="1"/>
  <c r="AJ1101" i="1"/>
  <c r="AJ68" i="8"/>
  <c r="AJ156" i="1"/>
  <c r="AJ215" i="8" s="1"/>
  <c r="AJ157" i="1"/>
  <c r="AJ216" i="8" s="1"/>
  <c r="AJ69" i="8"/>
  <c r="AJ1091" i="1"/>
  <c r="AH1067" i="1"/>
  <c r="AH1072" i="1"/>
  <c r="AH1076" i="1"/>
  <c r="AH1064" i="1"/>
  <c r="AO225" i="1"/>
  <c r="AO760" i="1"/>
  <c r="AO847" i="1"/>
  <c r="AQ751" i="1"/>
  <c r="AQ216" i="1"/>
  <c r="AQ838" i="1"/>
  <c r="AH206" i="8"/>
  <c r="AH231" i="8" s="1"/>
  <c r="AH172" i="1"/>
  <c r="AL752" i="1"/>
  <c r="AL217" i="1"/>
  <c r="AL839" i="1"/>
  <c r="AJ6" i="8"/>
  <c r="AJ7" i="8" s="1"/>
  <c r="AJ7" i="1"/>
  <c r="AJ65" i="8"/>
  <c r="AJ153" i="1"/>
  <c r="AJ212" i="8" s="1"/>
  <c r="AJ60" i="8"/>
  <c r="AJ148" i="1"/>
  <c r="AJ1085" i="1"/>
  <c r="AJ1098" i="1"/>
  <c r="AJ1097" i="1"/>
  <c r="AJ75" i="8"/>
  <c r="AJ163" i="1"/>
  <c r="AJ222" i="8" s="1"/>
  <c r="AJ76" i="8"/>
  <c r="AJ164" i="1"/>
  <c r="AJ223" i="8" s="1"/>
  <c r="AJ82" i="8"/>
  <c r="AJ170" i="1"/>
  <c r="AJ229" i="8" s="1"/>
  <c r="AJ167" i="1"/>
  <c r="AJ226" i="8" s="1"/>
  <c r="AJ79" i="8"/>
  <c r="AJ951" i="1"/>
  <c r="AJ960" i="1" s="1"/>
  <c r="AJ958" i="1"/>
  <c r="AJ1092" i="1"/>
  <c r="AK949" i="1"/>
  <c r="AK975" i="1"/>
  <c r="AK950" i="1"/>
  <c r="AK959" i="1" s="1"/>
  <c r="AK976" i="1"/>
  <c r="AK98" i="1"/>
  <c r="AK127" i="1" s="1"/>
  <c r="AK990" i="1"/>
  <c r="AK987" i="1"/>
  <c r="AL5" i="1"/>
  <c r="AK977" i="1"/>
  <c r="AK989" i="1"/>
  <c r="AK988" i="1"/>
  <c r="AK110" i="1"/>
  <c r="AK139" i="1" s="1"/>
  <c r="AK112" i="1"/>
  <c r="AK141" i="1" s="1"/>
  <c r="AK986" i="1"/>
  <c r="AK96" i="1"/>
  <c r="AK125" i="1" s="1"/>
  <c r="AK991" i="1"/>
  <c r="AK107" i="1"/>
  <c r="AK136" i="1" s="1"/>
  <c r="AK108" i="1"/>
  <c r="AK137" i="1" s="1"/>
  <c r="AK109" i="1"/>
  <c r="AK138" i="1" s="1"/>
  <c r="AK105" i="1"/>
  <c r="AK134" i="1" s="1"/>
  <c r="AK984" i="1"/>
  <c r="AK985" i="1"/>
  <c r="AK104" i="1"/>
  <c r="AK133" i="1" s="1"/>
  <c r="AK106" i="1"/>
  <c r="AK135" i="1" s="1"/>
  <c r="AK983" i="1"/>
  <c r="AK982" i="1"/>
  <c r="AK103" i="1"/>
  <c r="AK132" i="1" s="1"/>
  <c r="AK99" i="1"/>
  <c r="AK128" i="1" s="1"/>
  <c r="AK979" i="1"/>
  <c r="AK100" i="1"/>
  <c r="AK129" i="1" s="1"/>
  <c r="AK978" i="1"/>
  <c r="AK102" i="1"/>
  <c r="AK131" i="1" s="1"/>
  <c r="AK101" i="1"/>
  <c r="AK130" i="1" s="1"/>
  <c r="AK970" i="1"/>
  <c r="AK981" i="1"/>
  <c r="AK980" i="1"/>
  <c r="AK969" i="1"/>
  <c r="AK90" i="1"/>
  <c r="AK119" i="1" s="1"/>
  <c r="AK91" i="1"/>
  <c r="AK120" i="1" s="1"/>
  <c r="AK972" i="1"/>
  <c r="AK974" i="1"/>
  <c r="AK968" i="1"/>
  <c r="AK971" i="1"/>
  <c r="AK973" i="1"/>
  <c r="AK967" i="1"/>
  <c r="AK93" i="1"/>
  <c r="AK122" i="1" s="1"/>
  <c r="AK95" i="1"/>
  <c r="AK124" i="1" s="1"/>
  <c r="AK92" i="1"/>
  <c r="AK121" i="1" s="1"/>
  <c r="AK94" i="1"/>
  <c r="AK123" i="1" s="1"/>
  <c r="AK88" i="1"/>
  <c r="AK1230" i="1"/>
  <c r="AK271" i="1"/>
  <c r="AK181" i="8" s="1"/>
  <c r="AK274" i="1"/>
  <c r="AK184" i="8" s="1"/>
  <c r="AK276" i="1"/>
  <c r="AK186" i="8" s="1"/>
  <c r="AK278" i="1"/>
  <c r="AK188" i="8" s="1"/>
  <c r="AK282" i="1"/>
  <c r="AK192" i="8" s="1"/>
  <c r="AK1132" i="1"/>
  <c r="AK1133" i="1"/>
  <c r="AK1124" i="1"/>
  <c r="AK1121" i="1"/>
  <c r="AK1117" i="1"/>
  <c r="AK1114" i="1"/>
  <c r="AK5" i="8"/>
  <c r="AK625" i="1"/>
  <c r="AK629" i="1"/>
  <c r="AK633" i="1"/>
  <c r="AK637" i="1"/>
  <c r="AK641" i="1"/>
  <c r="AK284" i="1"/>
  <c r="AK194" i="8" s="1"/>
  <c r="AK1131" i="1"/>
  <c r="AK1127" i="1"/>
  <c r="AK1120" i="1"/>
  <c r="AK1113" i="1"/>
  <c r="AK642" i="1"/>
  <c r="AK624" i="1"/>
  <c r="AK630" i="1"/>
  <c r="AK635" i="1"/>
  <c r="AK640" i="1"/>
  <c r="AK89" i="1"/>
  <c r="AK118" i="1" s="1"/>
  <c r="AK273" i="1"/>
  <c r="AK183" i="8" s="1"/>
  <c r="AK1136" i="1"/>
  <c r="AK1130" i="1"/>
  <c r="AK1118" i="1"/>
  <c r="AK1119" i="1"/>
  <c r="AK1128" i="1"/>
  <c r="AK626" i="1"/>
  <c r="AK631" i="1"/>
  <c r="AK636" i="1"/>
  <c r="AK644" i="1"/>
  <c r="AK645" i="1"/>
  <c r="AK269" i="1"/>
  <c r="AK179" i="8" s="1"/>
  <c r="AK279" i="1"/>
  <c r="AK189" i="8" s="1"/>
  <c r="AK1134" i="1"/>
  <c r="AK1129" i="1"/>
  <c r="AK1123" i="1"/>
  <c r="AK1125" i="1"/>
  <c r="AK1116" i="1"/>
  <c r="AK6" i="1"/>
  <c r="AK623" i="1"/>
  <c r="AK627" i="1"/>
  <c r="AK632" i="1"/>
  <c r="AK638" i="1"/>
  <c r="AK287" i="1"/>
  <c r="AK197" i="8" s="1"/>
  <c r="AK289" i="1"/>
  <c r="AK199" i="8" s="1"/>
  <c r="AK286" i="1"/>
  <c r="AK196" i="8" s="1"/>
  <c r="AK1126" i="1"/>
  <c r="AK639" i="1"/>
  <c r="AK288" i="1"/>
  <c r="AK198" i="8" s="1"/>
  <c r="AK277" i="1"/>
  <c r="AK187" i="8" s="1"/>
  <c r="AK1122" i="1"/>
  <c r="AK622" i="1"/>
  <c r="AK643" i="1"/>
  <c r="AK265" i="1"/>
  <c r="AK1115" i="1"/>
  <c r="AK628" i="1"/>
  <c r="AK646" i="1"/>
  <c r="AK283" i="1"/>
  <c r="AK193" i="8" s="1"/>
  <c r="AK1112" i="1"/>
  <c r="AK634" i="1"/>
  <c r="AK270" i="1"/>
  <c r="AK180" i="8" s="1"/>
  <c r="AK1135" i="1"/>
  <c r="AK275" i="1"/>
  <c r="AK185" i="8" s="1"/>
  <c r="AK285" i="1"/>
  <c r="AK195" i="8" s="1"/>
  <c r="AK281" i="1"/>
  <c r="AK191" i="8" s="1"/>
  <c r="AK97" i="1"/>
  <c r="AK126" i="1" s="1"/>
  <c r="AK111" i="1"/>
  <c r="AK140" i="1" s="1"/>
  <c r="AK280" i="1"/>
  <c r="AK190" i="8" s="1"/>
  <c r="AK272" i="1"/>
  <c r="AK182" i="8" s="1"/>
  <c r="AK268" i="1"/>
  <c r="AK178" i="8" s="1"/>
  <c r="AK267" i="1"/>
  <c r="AK266" i="1"/>
  <c r="AK176" i="8" s="1"/>
  <c r="AI213" i="8"/>
  <c r="AO842" i="1"/>
  <c r="AO755" i="1"/>
  <c r="AO220" i="1"/>
  <c r="AL836" i="1"/>
  <c r="AL214" i="1"/>
  <c r="AL749" i="1"/>
  <c r="AH1054" i="1"/>
  <c r="AH1021" i="1"/>
  <c r="AH1069" i="1"/>
  <c r="AH1071" i="1"/>
  <c r="AH1073" i="1"/>
  <c r="AH1077" i="1"/>
  <c r="AH1062" i="1"/>
  <c r="AO228" i="1"/>
  <c r="AO850" i="1"/>
  <c r="AO763" i="1"/>
  <c r="AH1050" i="1"/>
  <c r="AH84" i="8"/>
  <c r="AH49" i="8"/>
  <c r="AL754" i="1"/>
  <c r="AL219" i="1"/>
  <c r="AL841" i="1"/>
  <c r="AL211" i="1"/>
  <c r="AL833" i="1"/>
  <c r="AL746" i="1"/>
  <c r="AJ61" i="8"/>
  <c r="AJ149" i="1"/>
  <c r="AJ208" i="8" s="1"/>
  <c r="AJ160" i="1"/>
  <c r="AJ219" i="8" s="1"/>
  <c r="AJ72" i="8"/>
  <c r="AJ77" i="8"/>
  <c r="AJ165" i="1"/>
  <c r="AJ224" i="8" s="1"/>
  <c r="AJ78" i="8"/>
  <c r="AJ166" i="1"/>
  <c r="AJ225" i="8" s="1"/>
  <c r="AJ1103" i="1"/>
  <c r="AJ1107" i="1"/>
  <c r="AO840" i="1"/>
  <c r="AO218" i="1"/>
  <c r="AO753" i="1"/>
  <c r="AH1068" i="1"/>
  <c r="AH1066" i="1"/>
  <c r="AH1074" i="1"/>
  <c r="AH1078" i="1"/>
  <c r="AO758" i="1"/>
  <c r="AO223" i="1"/>
  <c r="AO845" i="1"/>
  <c r="AO757" i="1"/>
  <c r="AO844" i="1"/>
  <c r="AO222" i="1"/>
  <c r="AS849" i="1"/>
  <c r="AS227" i="1"/>
  <c r="AS762" i="1"/>
  <c r="AI59" i="8"/>
  <c r="AI43" i="8" s="1"/>
  <c r="AI147" i="1"/>
  <c r="AI43" i="1" s="1"/>
  <c r="AI142" i="1"/>
  <c r="AN210" i="1"/>
  <c r="AN745" i="1"/>
  <c r="AN832" i="1"/>
  <c r="AP766" i="1"/>
  <c r="AP231" i="1"/>
  <c r="AP853" i="1"/>
  <c r="AI1049" i="1"/>
  <c r="AI1047" i="1"/>
  <c r="AI1048" i="1"/>
  <c r="AI1045" i="1"/>
  <c r="AI1044" i="1"/>
  <c r="AI1046" i="1"/>
  <c r="AI1043" i="1"/>
  <c r="AI1040" i="1"/>
  <c r="AI1041" i="1"/>
  <c r="AI1039" i="1"/>
  <c r="AI1042" i="1"/>
  <c r="AI1036" i="1"/>
  <c r="AI1035" i="1"/>
  <c r="AI1034" i="1"/>
  <c r="AI1033" i="1"/>
  <c r="AI1038" i="1"/>
  <c r="AI1037" i="1"/>
  <c r="AI1031" i="1"/>
  <c r="AI1029" i="1"/>
  <c r="AI1032" i="1"/>
  <c r="AI1026" i="1"/>
  <c r="AI1025" i="1"/>
  <c r="AI1030" i="1"/>
  <c r="AI1027" i="1"/>
  <c r="AI1028" i="1"/>
  <c r="E35" i="1"/>
  <c r="F35" i="1" s="1"/>
  <c r="C36" i="1"/>
  <c r="D35" i="1"/>
  <c r="AJ171" i="1"/>
  <c r="AJ230" i="8" s="1"/>
  <c r="AJ83" i="8"/>
  <c r="AJ175" i="8"/>
  <c r="AJ290" i="1"/>
  <c r="AJ992" i="1"/>
  <c r="AJ150" i="1"/>
  <c r="AJ209" i="8" s="1"/>
  <c r="AJ62" i="8"/>
  <c r="AJ66" i="8"/>
  <c r="AJ154" i="1"/>
  <c r="AJ159" i="1"/>
  <c r="AJ218" i="8" s="1"/>
  <c r="AJ71" i="8"/>
  <c r="AJ70" i="8"/>
  <c r="AJ158" i="1"/>
  <c r="AJ217" i="8" s="1"/>
  <c r="AJ1095" i="1"/>
  <c r="AJ162" i="1"/>
  <c r="AJ221" i="8" s="1"/>
  <c r="AJ74" i="8"/>
  <c r="AJ1102" i="1"/>
  <c r="AJ80" i="8"/>
  <c r="AJ168" i="1"/>
  <c r="AJ227" i="8" s="1"/>
  <c r="AJ169" i="1"/>
  <c r="AJ228" i="8" s="1"/>
  <c r="AJ81" i="8"/>
  <c r="AJ67" i="8"/>
  <c r="AJ155" i="1"/>
  <c r="AJ214" i="8" s="1"/>
  <c r="AP765" i="1"/>
  <c r="AP852" i="1"/>
  <c r="AP230" i="1"/>
  <c r="AH1065" i="1"/>
  <c r="AH1070" i="1"/>
  <c r="AH1075" i="1"/>
  <c r="AH1063" i="1"/>
  <c r="AN743" i="1"/>
  <c r="AN830" i="1"/>
  <c r="AN208" i="1"/>
  <c r="AM215" i="1" l="1"/>
  <c r="AM750" i="1"/>
  <c r="AM837" i="1"/>
  <c r="AS756" i="1"/>
  <c r="AK835" i="1"/>
  <c r="AK748" i="1"/>
  <c r="AK213" i="1"/>
  <c r="AL835" i="1" s="1"/>
  <c r="AJ1083" i="1"/>
  <c r="AJ1108" i="1" s="1"/>
  <c r="AJ200" i="8"/>
  <c r="AJ50" i="8" s="1"/>
  <c r="AS221" i="1"/>
  <c r="AT221" i="1" s="1"/>
  <c r="AR756" i="1"/>
  <c r="AS843" i="1"/>
  <c r="AR843" i="1"/>
  <c r="AP212" i="1"/>
  <c r="AQ747" i="1" s="1"/>
  <c r="AP834" i="1"/>
  <c r="AO744" i="1"/>
  <c r="AO209" i="1"/>
  <c r="AO831" i="1"/>
  <c r="AJ42" i="8"/>
  <c r="AK177" i="8"/>
  <c r="AK1096" i="1"/>
  <c r="AK1094" i="1"/>
  <c r="AK1093" i="1"/>
  <c r="AJ207" i="8"/>
  <c r="AJ42" i="1"/>
  <c r="AO764" i="1"/>
  <c r="AO229" i="1"/>
  <c r="AO851" i="1"/>
  <c r="AM224" i="1"/>
  <c r="AN846" i="1" s="1"/>
  <c r="AM759" i="1"/>
  <c r="AM846" i="1"/>
  <c r="AK1097" i="1"/>
  <c r="AK1090" i="1"/>
  <c r="AK1089" i="1"/>
  <c r="AK1088" i="1"/>
  <c r="AK1084" i="1"/>
  <c r="AK1086" i="1"/>
  <c r="AK1087" i="1"/>
  <c r="AH1079" i="1"/>
  <c r="AK82" i="8"/>
  <c r="AK170" i="1"/>
  <c r="AK229" i="8" s="1"/>
  <c r="AK1137" i="1"/>
  <c r="AK7" i="1"/>
  <c r="AK6" i="8"/>
  <c r="AK7" i="8" s="1"/>
  <c r="AK117" i="1"/>
  <c r="AK113" i="1"/>
  <c r="AK64" i="8"/>
  <c r="AK152" i="1"/>
  <c r="AK211" i="8" s="1"/>
  <c r="AK61" i="8"/>
  <c r="AK149" i="1"/>
  <c r="AK208" i="8" s="1"/>
  <c r="AK159" i="1"/>
  <c r="AK218" i="8" s="1"/>
  <c r="AK71" i="8"/>
  <c r="AK1098" i="1"/>
  <c r="AK1101" i="1"/>
  <c r="AK167" i="1"/>
  <c r="AK226" i="8" s="1"/>
  <c r="AK79" i="8"/>
  <c r="AK1102" i="1"/>
  <c r="AK1105" i="1"/>
  <c r="AK1106" i="1"/>
  <c r="AK1091" i="1"/>
  <c r="AJ1006" i="1"/>
  <c r="AJ1004" i="1"/>
  <c r="AJ1018" i="1"/>
  <c r="AJ1020" i="1"/>
  <c r="AJ1016" i="1"/>
  <c r="AJ1005" i="1"/>
  <c r="AJ1015" i="1"/>
  <c r="AJ1019" i="1"/>
  <c r="AJ1017" i="1"/>
  <c r="AJ1014" i="1"/>
  <c r="AJ1013" i="1"/>
  <c r="AJ1011" i="1"/>
  <c r="AJ1012" i="1"/>
  <c r="AJ1010" i="1"/>
  <c r="AJ1007" i="1"/>
  <c r="AJ1009" i="1"/>
  <c r="AJ1008" i="1"/>
  <c r="AJ1000" i="1"/>
  <c r="AJ1002" i="1"/>
  <c r="AJ1003" i="1"/>
  <c r="AJ1001" i="1"/>
  <c r="AJ996" i="1"/>
  <c r="AJ997" i="1"/>
  <c r="AJ998" i="1"/>
  <c r="AJ999" i="1"/>
  <c r="AI1057" i="1"/>
  <c r="AI1054" i="1"/>
  <c r="AI1021" i="1"/>
  <c r="AI1067" i="1"/>
  <c r="AI1069" i="1"/>
  <c r="AI1073" i="1"/>
  <c r="AI1076" i="1"/>
  <c r="AI1062" i="1"/>
  <c r="AO208" i="1"/>
  <c r="AO830" i="1"/>
  <c r="AO743" i="1"/>
  <c r="AQ765" i="1"/>
  <c r="AQ852" i="1"/>
  <c r="AQ230" i="1"/>
  <c r="AI1050" i="1"/>
  <c r="AT762" i="1"/>
  <c r="AT849" i="1"/>
  <c r="AT227" i="1"/>
  <c r="AP220" i="1"/>
  <c r="AP842" i="1"/>
  <c r="AP755" i="1"/>
  <c r="AK68" i="8"/>
  <c r="AK156" i="1"/>
  <c r="AK215" i="8" s="1"/>
  <c r="AK175" i="8"/>
  <c r="AK290" i="1"/>
  <c r="AK153" i="1"/>
  <c r="AK212" i="8" s="1"/>
  <c r="AK65" i="8"/>
  <c r="AK992" i="1"/>
  <c r="AK1085" i="1"/>
  <c r="AK160" i="1"/>
  <c r="AK219" i="8" s="1"/>
  <c r="AK72" i="8"/>
  <c r="AK1095" i="1"/>
  <c r="AK1099" i="1"/>
  <c r="AK1100" i="1"/>
  <c r="AK166" i="1"/>
  <c r="AK225" i="8" s="1"/>
  <c r="AK78" i="8"/>
  <c r="AK171" i="1"/>
  <c r="AK230" i="8" s="1"/>
  <c r="AK83" i="8"/>
  <c r="AK157" i="1"/>
  <c r="AK216" i="8" s="1"/>
  <c r="AK69" i="8"/>
  <c r="AK951" i="1"/>
  <c r="AK960" i="1" s="1"/>
  <c r="AK958" i="1"/>
  <c r="AR838" i="1"/>
  <c r="AR751" i="1"/>
  <c r="AR216" i="1"/>
  <c r="AP847" i="1"/>
  <c r="AP760" i="1"/>
  <c r="AP225" i="1"/>
  <c r="AI1056" i="1"/>
  <c r="AI1061" i="1"/>
  <c r="AI1068" i="1"/>
  <c r="AI1070" i="1"/>
  <c r="AI1077" i="1"/>
  <c r="AI1064" i="1"/>
  <c r="AQ231" i="1"/>
  <c r="AQ853" i="1"/>
  <c r="AQ766" i="1"/>
  <c r="AO210" i="1"/>
  <c r="AO745" i="1"/>
  <c r="AO832" i="1"/>
  <c r="AI206" i="8"/>
  <c r="AI231" i="8" s="1"/>
  <c r="AI172" i="1"/>
  <c r="AP840" i="1"/>
  <c r="AP218" i="1"/>
  <c r="AP753" i="1"/>
  <c r="AM754" i="1"/>
  <c r="AM841" i="1"/>
  <c r="AM219" i="1"/>
  <c r="AK63" i="8"/>
  <c r="AK151" i="1"/>
  <c r="AK210" i="8" s="1"/>
  <c r="AK73" i="8"/>
  <c r="AK161" i="1"/>
  <c r="AK220" i="8" s="1"/>
  <c r="AK158" i="1"/>
  <c r="AK217" i="8" s="1"/>
  <c r="AK70" i="8"/>
  <c r="AK165" i="1"/>
  <c r="AK224" i="8" s="1"/>
  <c r="AK77" i="8"/>
  <c r="AK76" i="8"/>
  <c r="AK164" i="1"/>
  <c r="AK223" i="8" s="1"/>
  <c r="AK1107" i="1"/>
  <c r="AK81" i="8"/>
  <c r="AK169" i="1"/>
  <c r="AK228" i="8" s="1"/>
  <c r="AL96" i="1"/>
  <c r="AL125" i="1" s="1"/>
  <c r="AL950" i="1"/>
  <c r="AL959" i="1" s="1"/>
  <c r="AM5" i="1"/>
  <c r="AL949" i="1"/>
  <c r="AL975" i="1"/>
  <c r="AL976" i="1"/>
  <c r="AL991" i="1"/>
  <c r="AL989" i="1"/>
  <c r="AL108" i="1"/>
  <c r="AL137" i="1" s="1"/>
  <c r="AL977" i="1"/>
  <c r="AL111" i="1"/>
  <c r="AL140" i="1" s="1"/>
  <c r="AL109" i="1"/>
  <c r="AL138" i="1" s="1"/>
  <c r="AL986" i="1"/>
  <c r="AL97" i="1"/>
  <c r="AL126" i="1" s="1"/>
  <c r="AL990" i="1"/>
  <c r="AL987" i="1"/>
  <c r="AL110" i="1"/>
  <c r="AL139" i="1" s="1"/>
  <c r="AL988" i="1"/>
  <c r="AL107" i="1"/>
  <c r="AL136" i="1" s="1"/>
  <c r="AL106" i="1"/>
  <c r="AL135" i="1" s="1"/>
  <c r="AL984" i="1"/>
  <c r="AL983" i="1"/>
  <c r="AL982" i="1"/>
  <c r="AL104" i="1"/>
  <c r="AL133" i="1" s="1"/>
  <c r="AL100" i="1"/>
  <c r="AL129" i="1" s="1"/>
  <c r="AL105" i="1"/>
  <c r="AL134" i="1" s="1"/>
  <c r="AL103" i="1"/>
  <c r="AL132" i="1" s="1"/>
  <c r="AL101" i="1"/>
  <c r="AL130" i="1" s="1"/>
  <c r="AL981" i="1"/>
  <c r="AL980" i="1"/>
  <c r="AL99" i="1"/>
  <c r="AL128" i="1" s="1"/>
  <c r="AL978" i="1"/>
  <c r="AL969" i="1"/>
  <c r="AL102" i="1"/>
  <c r="AL131" i="1" s="1"/>
  <c r="AL985" i="1"/>
  <c r="AL970" i="1"/>
  <c r="AL90" i="1"/>
  <c r="AL119" i="1" s="1"/>
  <c r="AL968" i="1"/>
  <c r="AL979" i="1"/>
  <c r="AL972" i="1"/>
  <c r="AL974" i="1"/>
  <c r="AL89" i="1"/>
  <c r="AL118" i="1" s="1"/>
  <c r="AL971" i="1"/>
  <c r="AL967" i="1"/>
  <c r="AL973" i="1"/>
  <c r="AL88" i="1"/>
  <c r="AL94" i="1"/>
  <c r="AL123" i="1" s="1"/>
  <c r="AL92" i="1"/>
  <c r="AL121" i="1" s="1"/>
  <c r="AL95" i="1"/>
  <c r="AL124" i="1" s="1"/>
  <c r="AL93" i="1"/>
  <c r="AL122" i="1" s="1"/>
  <c r="AL91" i="1"/>
  <c r="AL120" i="1" s="1"/>
  <c r="AL1230" i="1"/>
  <c r="AL271" i="1"/>
  <c r="AL181" i="8" s="1"/>
  <c r="AL273" i="1"/>
  <c r="AL183" i="8" s="1"/>
  <c r="AL1134" i="1"/>
  <c r="AL1128" i="1"/>
  <c r="AL1120" i="1"/>
  <c r="AL1121" i="1"/>
  <c r="AL1119" i="1"/>
  <c r="AL1117" i="1"/>
  <c r="AL6" i="1"/>
  <c r="AL269" i="1"/>
  <c r="AL179" i="8" s="1"/>
  <c r="AL278" i="1"/>
  <c r="AL188" i="8" s="1"/>
  <c r="AL283" i="1"/>
  <c r="AL193" i="8" s="1"/>
  <c r="AL1133" i="1"/>
  <c r="AL1123" i="1"/>
  <c r="AL1114" i="1"/>
  <c r="AL1118" i="1"/>
  <c r="AL624" i="1"/>
  <c r="AL628" i="1"/>
  <c r="AL632" i="1"/>
  <c r="AL636" i="1"/>
  <c r="AL640" i="1"/>
  <c r="AL645" i="1"/>
  <c r="AL265" i="1"/>
  <c r="AL270" i="1"/>
  <c r="AL180" i="8" s="1"/>
  <c r="AL276" i="1"/>
  <c r="AL186" i="8" s="1"/>
  <c r="AL284" i="1"/>
  <c r="AL194" i="8" s="1"/>
  <c r="AL1136" i="1"/>
  <c r="AL1126" i="1"/>
  <c r="AL1135" i="1"/>
  <c r="AL1112" i="1"/>
  <c r="AL1115" i="1"/>
  <c r="AL625" i="1"/>
  <c r="AL629" i="1"/>
  <c r="AL633" i="1"/>
  <c r="AL637" i="1"/>
  <c r="AL641" i="1"/>
  <c r="AL286" i="1"/>
  <c r="AL196" i="8" s="1"/>
  <c r="AL279" i="1"/>
  <c r="AL189" i="8" s="1"/>
  <c r="AL282" i="1"/>
  <c r="AL192" i="8" s="1"/>
  <c r="AL285" i="1"/>
  <c r="AL195" i="8" s="1"/>
  <c r="AL1132" i="1"/>
  <c r="AL1124" i="1"/>
  <c r="AL1129" i="1"/>
  <c r="AL1131" i="1"/>
  <c r="AL1127" i="1"/>
  <c r="AL623" i="1"/>
  <c r="AL626" i="1"/>
  <c r="AL630" i="1"/>
  <c r="AL634" i="1"/>
  <c r="AL638" i="1"/>
  <c r="AL642" i="1"/>
  <c r="AL288" i="1"/>
  <c r="AL198" i="8" s="1"/>
  <c r="AL646" i="1"/>
  <c r="AL277" i="1"/>
  <c r="AL187" i="8" s="1"/>
  <c r="AL1116" i="1"/>
  <c r="AL635" i="1"/>
  <c r="AL644" i="1"/>
  <c r="AL280" i="1"/>
  <c r="AL190" i="8" s="1"/>
  <c r="AL1125" i="1"/>
  <c r="AL622" i="1"/>
  <c r="AL639" i="1"/>
  <c r="AL1130" i="1"/>
  <c r="AL1113" i="1"/>
  <c r="AL627" i="1"/>
  <c r="AL643" i="1"/>
  <c r="AL631" i="1"/>
  <c r="AL1122" i="1"/>
  <c r="AL5" i="8"/>
  <c r="AL274" i="1"/>
  <c r="AL184" i="8" s="1"/>
  <c r="AL275" i="1"/>
  <c r="AL185" i="8" s="1"/>
  <c r="AL98" i="1"/>
  <c r="AL127" i="1" s="1"/>
  <c r="AL281" i="1"/>
  <c r="AL191" i="8" s="1"/>
  <c r="AL287" i="1"/>
  <c r="AL197" i="8" s="1"/>
  <c r="AL289" i="1"/>
  <c r="AL199" i="8" s="1"/>
  <c r="AL112" i="1"/>
  <c r="AL141" i="1" s="1"/>
  <c r="AL268" i="1"/>
  <c r="AL178" i="8" s="1"/>
  <c r="AL272" i="1"/>
  <c r="AL182" i="8" s="1"/>
  <c r="AL267" i="1"/>
  <c r="AL266" i="1"/>
  <c r="AL176" i="8" s="1"/>
  <c r="AK1092" i="1"/>
  <c r="AJ142" i="1"/>
  <c r="AJ59" i="8"/>
  <c r="AJ43" i="8" s="1"/>
  <c r="AJ147" i="1"/>
  <c r="AI1055" i="1"/>
  <c r="AI1058" i="1"/>
  <c r="AI1066" i="1"/>
  <c r="AI1072" i="1"/>
  <c r="AI1074" i="1"/>
  <c r="AI1078" i="1"/>
  <c r="AJ213" i="8"/>
  <c r="AJ43" i="1"/>
  <c r="D36" i="1"/>
  <c r="E36" i="1"/>
  <c r="F36" i="1" s="1"/>
  <c r="AI84" i="8"/>
  <c r="AI49" i="8"/>
  <c r="AP844" i="1"/>
  <c r="AP757" i="1"/>
  <c r="AP222" i="1"/>
  <c r="AP845" i="1"/>
  <c r="AP223" i="1"/>
  <c r="AP758" i="1"/>
  <c r="AM833" i="1"/>
  <c r="AM211" i="1"/>
  <c r="AM746" i="1"/>
  <c r="AP228" i="1"/>
  <c r="AP850" i="1"/>
  <c r="AP763" i="1"/>
  <c r="AM214" i="1"/>
  <c r="AM836" i="1"/>
  <c r="AM749" i="1"/>
  <c r="AK60" i="8"/>
  <c r="AK148" i="1"/>
  <c r="AK66" i="8"/>
  <c r="AK154" i="1"/>
  <c r="AK62" i="8"/>
  <c r="AK150" i="1"/>
  <c r="AK209" i="8" s="1"/>
  <c r="AK74" i="8"/>
  <c r="AK162" i="1"/>
  <c r="AK221" i="8" s="1"/>
  <c r="AK163" i="1"/>
  <c r="AK222" i="8" s="1"/>
  <c r="AK75" i="8"/>
  <c r="AK168" i="1"/>
  <c r="AK227" i="8" s="1"/>
  <c r="AK80" i="8"/>
  <c r="AK155" i="1"/>
  <c r="AK214" i="8" s="1"/>
  <c r="AK67" i="8"/>
  <c r="AK1104" i="1"/>
  <c r="AK1103" i="1"/>
  <c r="AJ1049" i="1"/>
  <c r="AJ1048" i="1"/>
  <c r="AJ1045" i="1"/>
  <c r="AJ1046" i="1"/>
  <c r="AJ1047" i="1"/>
  <c r="AJ1043" i="1"/>
  <c r="AJ1044" i="1"/>
  <c r="AJ1041" i="1"/>
  <c r="AJ1042" i="1"/>
  <c r="AJ1040" i="1"/>
  <c r="AJ1036" i="1"/>
  <c r="AJ1035" i="1"/>
  <c r="AJ1034" i="1"/>
  <c r="AJ1033" i="1"/>
  <c r="AJ1037" i="1"/>
  <c r="AJ1039" i="1"/>
  <c r="AJ1038" i="1"/>
  <c r="AJ1029" i="1"/>
  <c r="AJ1031" i="1"/>
  <c r="AJ1032" i="1"/>
  <c r="AJ1025" i="1"/>
  <c r="AJ1030" i="1"/>
  <c r="AJ1026" i="1"/>
  <c r="AJ1027" i="1"/>
  <c r="AJ1028" i="1"/>
  <c r="AM752" i="1"/>
  <c r="AM217" i="1"/>
  <c r="AM839" i="1"/>
  <c r="AI1059" i="1"/>
  <c r="AI1060" i="1"/>
  <c r="AI1065" i="1"/>
  <c r="AI1071" i="1"/>
  <c r="AI1075" i="1"/>
  <c r="AI1063" i="1"/>
  <c r="AQ829" i="1"/>
  <c r="AQ742" i="1"/>
  <c r="AQ207" i="1"/>
  <c r="AP848" i="1"/>
  <c r="AP226" i="1"/>
  <c r="AP761" i="1"/>
  <c r="AN750" i="1" l="1"/>
  <c r="AN837" i="1"/>
  <c r="AN215" i="1"/>
  <c r="AL748" i="1"/>
  <c r="AL213" i="1"/>
  <c r="AM835" i="1" s="1"/>
  <c r="AK1083" i="1"/>
  <c r="AK1108" i="1" s="1"/>
  <c r="AT843" i="1"/>
  <c r="AT756" i="1"/>
  <c r="AQ212" i="1"/>
  <c r="AR834" i="1" s="1"/>
  <c r="AQ834" i="1"/>
  <c r="AP209" i="1"/>
  <c r="AP744" i="1"/>
  <c r="AP831" i="1"/>
  <c r="AL1106" i="1"/>
  <c r="AK200" i="8"/>
  <c r="AK50" i="8" s="1"/>
  <c r="AK42" i="8"/>
  <c r="AL177" i="8"/>
  <c r="AL1087" i="1"/>
  <c r="AL1096" i="1"/>
  <c r="AN759" i="1"/>
  <c r="AN224" i="1"/>
  <c r="AO846" i="1" s="1"/>
  <c r="AP229" i="1"/>
  <c r="AP851" i="1"/>
  <c r="AP764" i="1"/>
  <c r="AK207" i="8"/>
  <c r="AK42" i="1"/>
  <c r="AL1095" i="1"/>
  <c r="AL1101" i="1"/>
  <c r="AL1091" i="1"/>
  <c r="AL1089" i="1"/>
  <c r="AL1084" i="1"/>
  <c r="AL1090" i="1"/>
  <c r="AL1088" i="1"/>
  <c r="AL1086" i="1"/>
  <c r="AL1099" i="1"/>
  <c r="AN214" i="1"/>
  <c r="AN749" i="1"/>
  <c r="AN836" i="1"/>
  <c r="AN746" i="1"/>
  <c r="AN833" i="1"/>
  <c r="AN211" i="1"/>
  <c r="AL7" i="1"/>
  <c r="AL6" i="8"/>
  <c r="AL7" i="8" s="1"/>
  <c r="AL66" i="8"/>
  <c r="AL154" i="1"/>
  <c r="AL149" i="1"/>
  <c r="AL208" i="8" s="1"/>
  <c r="AL61" i="8"/>
  <c r="AL1085" i="1"/>
  <c r="AL1097" i="1"/>
  <c r="AL71" i="8"/>
  <c r="AL159" i="1"/>
  <c r="AL218" i="8" s="1"/>
  <c r="AL1100" i="1"/>
  <c r="AL81" i="8"/>
  <c r="AL169" i="1"/>
  <c r="AL228" i="8" s="1"/>
  <c r="AL1102" i="1"/>
  <c r="AL167" i="1"/>
  <c r="AL226" i="8" s="1"/>
  <c r="AL79" i="8"/>
  <c r="AL67" i="8"/>
  <c r="AL155" i="1"/>
  <c r="AL214" i="8" s="1"/>
  <c r="AR231" i="1"/>
  <c r="AR853" i="1"/>
  <c r="AR766" i="1"/>
  <c r="AQ847" i="1"/>
  <c r="AQ225" i="1"/>
  <c r="AQ760" i="1"/>
  <c r="AK1004" i="1"/>
  <c r="AK1019" i="1"/>
  <c r="AK1006" i="1"/>
  <c r="AK1017" i="1"/>
  <c r="AK1005" i="1"/>
  <c r="AK1020" i="1"/>
  <c r="AK1015" i="1"/>
  <c r="AK1018" i="1"/>
  <c r="AK1016" i="1"/>
  <c r="AK1014" i="1"/>
  <c r="AK1011" i="1"/>
  <c r="AK1013" i="1"/>
  <c r="AK1009" i="1"/>
  <c r="AK1012" i="1"/>
  <c r="AK1010" i="1"/>
  <c r="AK1008" i="1"/>
  <c r="AK1007" i="1"/>
  <c r="AK1002" i="1"/>
  <c r="AK1000" i="1"/>
  <c r="AK1003" i="1"/>
  <c r="AK1001" i="1"/>
  <c r="AK997" i="1"/>
  <c r="AK996" i="1"/>
  <c r="AK998" i="1"/>
  <c r="AK999" i="1"/>
  <c r="AQ220" i="1"/>
  <c r="AQ755" i="1"/>
  <c r="AQ842" i="1"/>
  <c r="AR230" i="1"/>
  <c r="AR765" i="1"/>
  <c r="AR852" i="1"/>
  <c r="AJ1056" i="1"/>
  <c r="AJ1061" i="1"/>
  <c r="AJ1067" i="1"/>
  <c r="AJ1069" i="1"/>
  <c r="AJ1077" i="1"/>
  <c r="AJ1078" i="1"/>
  <c r="AU221" i="1"/>
  <c r="AU756" i="1"/>
  <c r="AU843" i="1"/>
  <c r="AR207" i="1"/>
  <c r="AR829" i="1"/>
  <c r="AR742" i="1"/>
  <c r="AJ1050" i="1"/>
  <c r="AQ757" i="1"/>
  <c r="AQ222" i="1"/>
  <c r="AQ844" i="1"/>
  <c r="AJ172" i="1"/>
  <c r="AJ206" i="8"/>
  <c r="AJ231" i="8" s="1"/>
  <c r="AL63" i="8"/>
  <c r="AL151" i="1"/>
  <c r="AL210" i="8" s="1"/>
  <c r="AL992" i="1"/>
  <c r="AL1094" i="1"/>
  <c r="AL72" i="8"/>
  <c r="AL160" i="1"/>
  <c r="AL219" i="8" s="1"/>
  <c r="AL163" i="1"/>
  <c r="AL222" i="8" s="1"/>
  <c r="AL75" i="8"/>
  <c r="AL165" i="1"/>
  <c r="AL224" i="8" s="1"/>
  <c r="AL77" i="8"/>
  <c r="AL1103" i="1"/>
  <c r="AL168" i="1"/>
  <c r="AL227" i="8" s="1"/>
  <c r="AL80" i="8"/>
  <c r="AL1105" i="1"/>
  <c r="AL951" i="1"/>
  <c r="AL960" i="1" s="1"/>
  <c r="AL958" i="1"/>
  <c r="AP210" i="1"/>
  <c r="AP832" i="1"/>
  <c r="AP745" i="1"/>
  <c r="AP743" i="1"/>
  <c r="AP830" i="1"/>
  <c r="AP208" i="1"/>
  <c r="AJ1055" i="1"/>
  <c r="AJ1060" i="1"/>
  <c r="AJ1065" i="1"/>
  <c r="AJ1071" i="1"/>
  <c r="AJ1073" i="1"/>
  <c r="AJ1076" i="1"/>
  <c r="AK59" i="8"/>
  <c r="AK147" i="1"/>
  <c r="AK142" i="1"/>
  <c r="AK213" i="8"/>
  <c r="AK43" i="1"/>
  <c r="AJ84" i="8"/>
  <c r="AJ49" i="8"/>
  <c r="AL171" i="1"/>
  <c r="AL230" i="8" s="1"/>
  <c r="AL83" i="8"/>
  <c r="AL69" i="8"/>
  <c r="AL157" i="1"/>
  <c r="AL216" i="8" s="1"/>
  <c r="AL175" i="8"/>
  <c r="AL290" i="1"/>
  <c r="AL62" i="8"/>
  <c r="AL150" i="1"/>
  <c r="AL209" i="8" s="1"/>
  <c r="AL153" i="1"/>
  <c r="AL212" i="8" s="1"/>
  <c r="AL65" i="8"/>
  <c r="AL70" i="8"/>
  <c r="AL158" i="1"/>
  <c r="AL217" i="8" s="1"/>
  <c r="AL74" i="8"/>
  <c r="AL162" i="1"/>
  <c r="AL221" i="8" s="1"/>
  <c r="AL1098" i="1"/>
  <c r="AL78" i="8"/>
  <c r="AL166" i="1"/>
  <c r="AL225" i="8" s="1"/>
  <c r="AL82" i="8"/>
  <c r="AL170" i="1"/>
  <c r="AL229" i="8" s="1"/>
  <c r="AL1107" i="1"/>
  <c r="AM949" i="1"/>
  <c r="AM975" i="1"/>
  <c r="AM96" i="1"/>
  <c r="AM125" i="1" s="1"/>
  <c r="AM976" i="1"/>
  <c r="AM990" i="1"/>
  <c r="AN5" i="1"/>
  <c r="AM98" i="1"/>
  <c r="AM127" i="1" s="1"/>
  <c r="AM109" i="1"/>
  <c r="AM138" i="1" s="1"/>
  <c r="AM950" i="1"/>
  <c r="AM959" i="1" s="1"/>
  <c r="AM97" i="1"/>
  <c r="AM126" i="1" s="1"/>
  <c r="AM110" i="1"/>
  <c r="AM139" i="1" s="1"/>
  <c r="AM986" i="1"/>
  <c r="AM107" i="1"/>
  <c r="AM136" i="1" s="1"/>
  <c r="AM977" i="1"/>
  <c r="AM991" i="1"/>
  <c r="AM108" i="1"/>
  <c r="AM137" i="1" s="1"/>
  <c r="AM985" i="1"/>
  <c r="AM987" i="1"/>
  <c r="AM989" i="1"/>
  <c r="AM988" i="1"/>
  <c r="AM984" i="1"/>
  <c r="AM106" i="1"/>
  <c r="AM135" i="1" s="1"/>
  <c r="AM105" i="1"/>
  <c r="AM134" i="1" s="1"/>
  <c r="AM104" i="1"/>
  <c r="AM133" i="1" s="1"/>
  <c r="AM982" i="1"/>
  <c r="AM103" i="1"/>
  <c r="AM132" i="1" s="1"/>
  <c r="AM981" i="1"/>
  <c r="AM980" i="1"/>
  <c r="AM101" i="1"/>
  <c r="AM130" i="1" s="1"/>
  <c r="AM983" i="1"/>
  <c r="AM102" i="1"/>
  <c r="AM131" i="1" s="1"/>
  <c r="AM979" i="1"/>
  <c r="AM100" i="1"/>
  <c r="AM129" i="1" s="1"/>
  <c r="AM978" i="1"/>
  <c r="AM969" i="1"/>
  <c r="AM90" i="1"/>
  <c r="AM119" i="1" s="1"/>
  <c r="AM99" i="1"/>
  <c r="AM128" i="1" s="1"/>
  <c r="AM89" i="1"/>
  <c r="AM118" i="1" s="1"/>
  <c r="AM970" i="1"/>
  <c r="AM88" i="1"/>
  <c r="AM93" i="1"/>
  <c r="AM122" i="1" s="1"/>
  <c r="AM95" i="1"/>
  <c r="AM124" i="1" s="1"/>
  <c r="AM92" i="1"/>
  <c r="AM121" i="1" s="1"/>
  <c r="AM973" i="1"/>
  <c r="AM972" i="1"/>
  <c r="AM974" i="1"/>
  <c r="AM91" i="1"/>
  <c r="AM120" i="1" s="1"/>
  <c r="AM971" i="1"/>
  <c r="AM94" i="1"/>
  <c r="AM123" i="1" s="1"/>
  <c r="AM967" i="1"/>
  <c r="AM968" i="1"/>
  <c r="AM269" i="1"/>
  <c r="AM179" i="8" s="1"/>
  <c r="AM278" i="1"/>
  <c r="AM188" i="8" s="1"/>
  <c r="AM284" i="1"/>
  <c r="AM194" i="8" s="1"/>
  <c r="AM286" i="1"/>
  <c r="AM196" i="8" s="1"/>
  <c r="AM1133" i="1"/>
  <c r="AM1128" i="1"/>
  <c r="AM1123" i="1"/>
  <c r="AM1136" i="1"/>
  <c r="AM1120" i="1"/>
  <c r="AM1115" i="1"/>
  <c r="AM625" i="1"/>
  <c r="AM629" i="1"/>
  <c r="AM633" i="1"/>
  <c r="AM637" i="1"/>
  <c r="AM641" i="1"/>
  <c r="AM287" i="1"/>
  <c r="AM197" i="8" s="1"/>
  <c r="AM1230" i="1"/>
  <c r="AM279" i="1"/>
  <c r="AM189" i="8" s="1"/>
  <c r="AM282" i="1"/>
  <c r="AM192" i="8" s="1"/>
  <c r="AM1131" i="1"/>
  <c r="AM1125" i="1"/>
  <c r="AM1119" i="1"/>
  <c r="AM1129" i="1"/>
  <c r="AM1116" i="1"/>
  <c r="AM1124" i="1"/>
  <c r="AM623" i="1"/>
  <c r="AM626" i="1"/>
  <c r="AM630" i="1"/>
  <c r="AM634" i="1"/>
  <c r="AM638" i="1"/>
  <c r="AM642" i="1"/>
  <c r="AM270" i="1"/>
  <c r="AM180" i="8" s="1"/>
  <c r="AM273" i="1"/>
  <c r="AM183" i="8" s="1"/>
  <c r="AM276" i="1"/>
  <c r="AM186" i="8" s="1"/>
  <c r="AM280" i="1"/>
  <c r="AM190" i="8" s="1"/>
  <c r="AM285" i="1"/>
  <c r="AM195" i="8" s="1"/>
  <c r="AM1134" i="1"/>
  <c r="AM1130" i="1"/>
  <c r="AM1127" i="1"/>
  <c r="AM1122" i="1"/>
  <c r="AM1114" i="1"/>
  <c r="AM1117" i="1"/>
  <c r="AM5" i="8"/>
  <c r="AM644" i="1"/>
  <c r="AM622" i="1"/>
  <c r="AM627" i="1"/>
  <c r="AM631" i="1"/>
  <c r="AM635" i="1"/>
  <c r="AM639" i="1"/>
  <c r="AM643" i="1"/>
  <c r="AM289" i="1"/>
  <c r="AM199" i="8" s="1"/>
  <c r="AM265" i="1"/>
  <c r="AM277" i="1"/>
  <c r="AM187" i="8" s="1"/>
  <c r="AM1132" i="1"/>
  <c r="AM1112" i="1"/>
  <c r="AM628" i="1"/>
  <c r="AM646" i="1"/>
  <c r="AM1126" i="1"/>
  <c r="AM1113" i="1"/>
  <c r="AM632" i="1"/>
  <c r="AM271" i="1"/>
  <c r="AM181" i="8" s="1"/>
  <c r="AM283" i="1"/>
  <c r="AM193" i="8" s="1"/>
  <c r="AM1118" i="1"/>
  <c r="AM636" i="1"/>
  <c r="AM1135" i="1"/>
  <c r="AM1121" i="1"/>
  <c r="AM624" i="1"/>
  <c r="AM6" i="1"/>
  <c r="AM640" i="1"/>
  <c r="AM274" i="1"/>
  <c r="AM184" i="8" s="1"/>
  <c r="AM645" i="1"/>
  <c r="AM111" i="1"/>
  <c r="AM140" i="1" s="1"/>
  <c r="AM281" i="1"/>
  <c r="AM191" i="8" s="1"/>
  <c r="AM275" i="1"/>
  <c r="AM185" i="8" s="1"/>
  <c r="AM112" i="1"/>
  <c r="AM141" i="1" s="1"/>
  <c r="AM288" i="1"/>
  <c r="AM198" i="8" s="1"/>
  <c r="AM266" i="1"/>
  <c r="AM176" i="8" s="1"/>
  <c r="AM268" i="1"/>
  <c r="AM178" i="8" s="1"/>
  <c r="AM267" i="1"/>
  <c r="AM272" i="1"/>
  <c r="AM182" i="8" s="1"/>
  <c r="AU762" i="1"/>
  <c r="AU227" i="1"/>
  <c r="AU849" i="1"/>
  <c r="AI1079" i="1"/>
  <c r="AJ1054" i="1"/>
  <c r="AJ1021" i="1"/>
  <c r="AJ1058" i="1"/>
  <c r="AJ1068" i="1"/>
  <c r="AJ1072" i="1"/>
  <c r="AJ1063" i="1"/>
  <c r="AJ1062" i="1"/>
  <c r="AQ848" i="1"/>
  <c r="AQ226" i="1"/>
  <c r="AQ761" i="1"/>
  <c r="AN752" i="1"/>
  <c r="AN217" i="1"/>
  <c r="AN839" i="1"/>
  <c r="AK43" i="8"/>
  <c r="AQ850" i="1"/>
  <c r="AQ228" i="1"/>
  <c r="AQ763" i="1"/>
  <c r="AQ223" i="1"/>
  <c r="AQ758" i="1"/>
  <c r="AQ845" i="1"/>
  <c r="AL1137" i="1"/>
  <c r="AL152" i="1"/>
  <c r="AL211" i="8" s="1"/>
  <c r="AL64" i="8"/>
  <c r="AL117" i="1"/>
  <c r="AL113" i="1"/>
  <c r="AL60" i="8"/>
  <c r="AL148" i="1"/>
  <c r="AL73" i="8"/>
  <c r="AL161" i="1"/>
  <c r="AL220" i="8" s="1"/>
  <c r="AL76" i="8"/>
  <c r="AL164" i="1"/>
  <c r="AL223" i="8" s="1"/>
  <c r="AL1104" i="1"/>
  <c r="AL156" i="1"/>
  <c r="AL215" i="8" s="1"/>
  <c r="AL68" i="8"/>
  <c r="AL1093" i="1"/>
  <c r="AL1092" i="1"/>
  <c r="AN754" i="1"/>
  <c r="AN219" i="1"/>
  <c r="AN841" i="1"/>
  <c r="AQ218" i="1"/>
  <c r="AQ840" i="1"/>
  <c r="AQ753" i="1"/>
  <c r="AS838" i="1"/>
  <c r="AS216" i="1"/>
  <c r="AS751" i="1"/>
  <c r="AK1049" i="1"/>
  <c r="AK1047" i="1"/>
  <c r="AK1046" i="1"/>
  <c r="AK1048" i="1"/>
  <c r="AK1044" i="1"/>
  <c r="AK1045" i="1"/>
  <c r="AK1043" i="1"/>
  <c r="AK1042" i="1"/>
  <c r="AK1041" i="1"/>
  <c r="AK1037" i="1"/>
  <c r="AK1038" i="1"/>
  <c r="AK1036" i="1"/>
  <c r="AK1035" i="1"/>
  <c r="AK1034" i="1"/>
  <c r="AK1033" i="1"/>
  <c r="AK1039" i="1"/>
  <c r="AK1040" i="1"/>
  <c r="AK1029" i="1"/>
  <c r="AK1031" i="1"/>
  <c r="AK1032" i="1"/>
  <c r="AK1026" i="1"/>
  <c r="AK1025" i="1"/>
  <c r="AK1030" i="1"/>
  <c r="AK1027" i="1"/>
  <c r="AK1028" i="1"/>
  <c r="AJ1057" i="1"/>
  <c r="AJ1059" i="1"/>
  <c r="AJ1066" i="1"/>
  <c r="AJ1070" i="1"/>
  <c r="AJ1075" i="1"/>
  <c r="AJ1074" i="1"/>
  <c r="AJ1064" i="1"/>
  <c r="AO215" i="1" l="1"/>
  <c r="AO837" i="1"/>
  <c r="AO750" i="1"/>
  <c r="AM748" i="1"/>
  <c r="AM213" i="1"/>
  <c r="AN213" i="1" s="1"/>
  <c r="AO748" i="1" s="1"/>
  <c r="AM1105" i="1"/>
  <c r="AR212" i="1"/>
  <c r="AS834" i="1" s="1"/>
  <c r="AR747" i="1"/>
  <c r="AQ209" i="1"/>
  <c r="AQ744" i="1"/>
  <c r="AQ831" i="1"/>
  <c r="AL200" i="8"/>
  <c r="AL50" i="8" s="1"/>
  <c r="AL42" i="8"/>
  <c r="AM177" i="8"/>
  <c r="AO759" i="1"/>
  <c r="AM1094" i="1"/>
  <c r="AM1103" i="1"/>
  <c r="AO224" i="1"/>
  <c r="AP759" i="1" s="1"/>
  <c r="AM1088" i="1"/>
  <c r="AL207" i="8"/>
  <c r="AL42" i="1"/>
  <c r="AQ229" i="1"/>
  <c r="AQ851" i="1"/>
  <c r="AQ764" i="1"/>
  <c r="AM1084" i="1"/>
  <c r="AM1085" i="1"/>
  <c r="AM1090" i="1"/>
  <c r="AM1086" i="1"/>
  <c r="AK1050" i="1"/>
  <c r="AM1099" i="1"/>
  <c r="AM1087" i="1"/>
  <c r="AM1089" i="1"/>
  <c r="AJ1079" i="1"/>
  <c r="AT216" i="1"/>
  <c r="AT838" i="1"/>
  <c r="AT751" i="1"/>
  <c r="AR753" i="1"/>
  <c r="AR840" i="1"/>
  <c r="AR218" i="1"/>
  <c r="AR845" i="1"/>
  <c r="AR758" i="1"/>
  <c r="AR223" i="1"/>
  <c r="AM65" i="8"/>
  <c r="AM153" i="1"/>
  <c r="AM212" i="8" s="1"/>
  <c r="AM64" i="8"/>
  <c r="AM152" i="1"/>
  <c r="AM211" i="8" s="1"/>
  <c r="AM158" i="1"/>
  <c r="AM217" i="8" s="1"/>
  <c r="AM70" i="8"/>
  <c r="AM71" i="8"/>
  <c r="AM159" i="1"/>
  <c r="AM218" i="8" s="1"/>
  <c r="AM160" i="1"/>
  <c r="AM219" i="8" s="1"/>
  <c r="AM72" i="8"/>
  <c r="AM1098" i="1"/>
  <c r="AM1100" i="1"/>
  <c r="AM1101" i="1"/>
  <c r="AM78" i="8"/>
  <c r="AM166" i="1"/>
  <c r="AM225" i="8" s="1"/>
  <c r="AM1106" i="1"/>
  <c r="AM958" i="1"/>
  <c r="AM951" i="1"/>
  <c r="AM960" i="1" s="1"/>
  <c r="AQ832" i="1"/>
  <c r="AQ745" i="1"/>
  <c r="AQ210" i="1"/>
  <c r="AS230" i="1"/>
  <c r="AS765" i="1"/>
  <c r="AS852" i="1"/>
  <c r="AK1057" i="1"/>
  <c r="AK1059" i="1"/>
  <c r="AK1065" i="1"/>
  <c r="AK1067" i="1"/>
  <c r="AK1074" i="1"/>
  <c r="AK1063" i="1"/>
  <c r="AK1062" i="1"/>
  <c r="AO211" i="1"/>
  <c r="AO746" i="1"/>
  <c r="AO833" i="1"/>
  <c r="AR848" i="1"/>
  <c r="AR226" i="1"/>
  <c r="AR761" i="1"/>
  <c r="AM117" i="1"/>
  <c r="AM113" i="1"/>
  <c r="AM61" i="8"/>
  <c r="AM149" i="1"/>
  <c r="AM208" i="8" s="1"/>
  <c r="AM1095" i="1"/>
  <c r="AM1096" i="1"/>
  <c r="AM163" i="1"/>
  <c r="AM222" i="8" s="1"/>
  <c r="AM75" i="8"/>
  <c r="AM1104" i="1"/>
  <c r="AM79" i="8"/>
  <c r="AM167" i="1"/>
  <c r="AM226" i="8" s="1"/>
  <c r="AM1102" i="1"/>
  <c r="AM80" i="8"/>
  <c r="AM168" i="1"/>
  <c r="AM227" i="8" s="1"/>
  <c r="AM1092" i="1"/>
  <c r="AK206" i="8"/>
  <c r="AK231" i="8" s="1"/>
  <c r="AK172" i="1"/>
  <c r="AQ743" i="1"/>
  <c r="AQ830" i="1"/>
  <c r="AQ208" i="1"/>
  <c r="AK1056" i="1"/>
  <c r="AK1061" i="1"/>
  <c r="AK1066" i="1"/>
  <c r="AK1071" i="1"/>
  <c r="AK1076" i="1"/>
  <c r="AK1075" i="1"/>
  <c r="AL213" i="8"/>
  <c r="AO214" i="1"/>
  <c r="AO749" i="1"/>
  <c r="AO836" i="1"/>
  <c r="AO754" i="1"/>
  <c r="AO841" i="1"/>
  <c r="AO219" i="1"/>
  <c r="AR228" i="1"/>
  <c r="AR763" i="1"/>
  <c r="AR850" i="1"/>
  <c r="AO839" i="1"/>
  <c r="AO752" i="1"/>
  <c r="AO217" i="1"/>
  <c r="AM170" i="1"/>
  <c r="AM229" i="8" s="1"/>
  <c r="AM82" i="8"/>
  <c r="AM7" i="1"/>
  <c r="AM6" i="8"/>
  <c r="AM7" i="8" s="1"/>
  <c r="AM175" i="8"/>
  <c r="AM290" i="1"/>
  <c r="AM62" i="8"/>
  <c r="AM150" i="1"/>
  <c r="AM209" i="8" s="1"/>
  <c r="AM151" i="1"/>
  <c r="AM210" i="8" s="1"/>
  <c r="AM63" i="8"/>
  <c r="AM161" i="1"/>
  <c r="AM220" i="8" s="1"/>
  <c r="AM73" i="8"/>
  <c r="AM1097" i="1"/>
  <c r="AM164" i="1"/>
  <c r="AM223" i="8" s="1"/>
  <c r="AM76" i="8"/>
  <c r="AM1107" i="1"/>
  <c r="AM169" i="1"/>
  <c r="AM228" i="8" s="1"/>
  <c r="AM81" i="8"/>
  <c r="AM157" i="1"/>
  <c r="AM216" i="8" s="1"/>
  <c r="AM69" i="8"/>
  <c r="AM67" i="8"/>
  <c r="AM155" i="1"/>
  <c r="AM214" i="8" s="1"/>
  <c r="AK84" i="8"/>
  <c r="AK49" i="8"/>
  <c r="AL1046" i="1"/>
  <c r="AL1049" i="1"/>
  <c r="AL1048" i="1"/>
  <c r="AL1044" i="1"/>
  <c r="AL1047" i="1"/>
  <c r="AL1043" i="1"/>
  <c r="AL1045" i="1"/>
  <c r="AL1042" i="1"/>
  <c r="AL1040" i="1"/>
  <c r="AL1038" i="1"/>
  <c r="AL1039" i="1"/>
  <c r="AL1041" i="1"/>
  <c r="AL1037" i="1"/>
  <c r="AL1034" i="1"/>
  <c r="AL1033" i="1"/>
  <c r="AL1036" i="1"/>
  <c r="AL1035" i="1"/>
  <c r="AL1029" i="1"/>
  <c r="AL1031" i="1"/>
  <c r="AL1032" i="1"/>
  <c r="AL1030" i="1"/>
  <c r="AL1025" i="1"/>
  <c r="AL1026" i="1"/>
  <c r="AL1027" i="1"/>
  <c r="AL1028" i="1"/>
  <c r="AR844" i="1"/>
  <c r="AR757" i="1"/>
  <c r="AR222" i="1"/>
  <c r="AK1054" i="1"/>
  <c r="AK1021" i="1"/>
  <c r="AK1058" i="1"/>
  <c r="AK1068" i="1"/>
  <c r="AK1069" i="1"/>
  <c r="AK1073" i="1"/>
  <c r="AK1064" i="1"/>
  <c r="AR847" i="1"/>
  <c r="AR760" i="1"/>
  <c r="AR225" i="1"/>
  <c r="AS853" i="1"/>
  <c r="AS231" i="1"/>
  <c r="AS766" i="1"/>
  <c r="AL59" i="8"/>
  <c r="AL43" i="8" s="1"/>
  <c r="AL142" i="1"/>
  <c r="AL147" i="1"/>
  <c r="AL43" i="1" s="1"/>
  <c r="AV849" i="1"/>
  <c r="AV227" i="1"/>
  <c r="AV762" i="1"/>
  <c r="AM171" i="1"/>
  <c r="AM230" i="8" s="1"/>
  <c r="AM83" i="8"/>
  <c r="AM1137" i="1"/>
  <c r="AM992" i="1"/>
  <c r="AM66" i="8"/>
  <c r="AM154" i="1"/>
  <c r="AM60" i="8"/>
  <c r="AM148" i="1"/>
  <c r="AM162" i="1"/>
  <c r="AM221" i="8" s="1"/>
  <c r="AM74" i="8"/>
  <c r="AM77" i="8"/>
  <c r="AM165" i="1"/>
  <c r="AM224" i="8" s="1"/>
  <c r="AM1093" i="1"/>
  <c r="AM156" i="1"/>
  <c r="AM215" i="8" s="1"/>
  <c r="AM68" i="8"/>
  <c r="AN96" i="1"/>
  <c r="AN125" i="1" s="1"/>
  <c r="AN950" i="1"/>
  <c r="AN959" i="1" s="1"/>
  <c r="AO5" i="1"/>
  <c r="AN975" i="1"/>
  <c r="AN977" i="1"/>
  <c r="AN991" i="1"/>
  <c r="AN949" i="1"/>
  <c r="AN976" i="1"/>
  <c r="AN98" i="1"/>
  <c r="AN127" i="1" s="1"/>
  <c r="AN110" i="1"/>
  <c r="AN139" i="1" s="1"/>
  <c r="AN988" i="1"/>
  <c r="AN97" i="1"/>
  <c r="AN126" i="1" s="1"/>
  <c r="AN990" i="1"/>
  <c r="AN989" i="1"/>
  <c r="AN111" i="1"/>
  <c r="AN140" i="1" s="1"/>
  <c r="AN985" i="1"/>
  <c r="AN987" i="1"/>
  <c r="AN107" i="1"/>
  <c r="AN136" i="1" s="1"/>
  <c r="AN109" i="1"/>
  <c r="AN138" i="1" s="1"/>
  <c r="AN108" i="1"/>
  <c r="AN137" i="1" s="1"/>
  <c r="AN105" i="1"/>
  <c r="AN134" i="1" s="1"/>
  <c r="AN986" i="1"/>
  <c r="AN106" i="1"/>
  <c r="AN135" i="1" s="1"/>
  <c r="AN984" i="1"/>
  <c r="AN104" i="1"/>
  <c r="AN133" i="1" s="1"/>
  <c r="AN103" i="1"/>
  <c r="AN132" i="1" s="1"/>
  <c r="AN983" i="1"/>
  <c r="AN102" i="1"/>
  <c r="AN131" i="1" s="1"/>
  <c r="AN979" i="1"/>
  <c r="AN978" i="1"/>
  <c r="AN981" i="1"/>
  <c r="AN980" i="1"/>
  <c r="AN99" i="1"/>
  <c r="AN128" i="1" s="1"/>
  <c r="AN982" i="1"/>
  <c r="AN101" i="1"/>
  <c r="AN130" i="1" s="1"/>
  <c r="AN970" i="1"/>
  <c r="AN969" i="1"/>
  <c r="AN90" i="1"/>
  <c r="AN119" i="1" s="1"/>
  <c r="AN93" i="1"/>
  <c r="AN122" i="1" s="1"/>
  <c r="AN95" i="1"/>
  <c r="AN124" i="1" s="1"/>
  <c r="AN968" i="1"/>
  <c r="AN92" i="1"/>
  <c r="AN121" i="1" s="1"/>
  <c r="AN91" i="1"/>
  <c r="AN120" i="1" s="1"/>
  <c r="AN89" i="1"/>
  <c r="AN118" i="1" s="1"/>
  <c r="AN973" i="1"/>
  <c r="AN100" i="1"/>
  <c r="AN129" i="1" s="1"/>
  <c r="AN94" i="1"/>
  <c r="AN123" i="1" s="1"/>
  <c r="AN88" i="1"/>
  <c r="AN972" i="1"/>
  <c r="AN971" i="1"/>
  <c r="AN967" i="1"/>
  <c r="AN974" i="1"/>
  <c r="AN265" i="1"/>
  <c r="AN271" i="1"/>
  <c r="AN181" i="8" s="1"/>
  <c r="AN273" i="1"/>
  <c r="AN183" i="8" s="1"/>
  <c r="AN284" i="1"/>
  <c r="AN194" i="8" s="1"/>
  <c r="AN287" i="1"/>
  <c r="AN197" i="8" s="1"/>
  <c r="AN1135" i="1"/>
  <c r="AN1132" i="1"/>
  <c r="AN1123" i="1"/>
  <c r="AN1120" i="1"/>
  <c r="AN1113" i="1"/>
  <c r="AN1122" i="1"/>
  <c r="AN1112" i="1"/>
  <c r="AN6" i="1"/>
  <c r="AN623" i="1"/>
  <c r="AN627" i="1"/>
  <c r="AN631" i="1"/>
  <c r="AN635" i="1"/>
  <c r="AN639" i="1"/>
  <c r="AN643" i="1"/>
  <c r="AN646" i="1"/>
  <c r="AN269" i="1"/>
  <c r="AN179" i="8" s="1"/>
  <c r="AN276" i="1"/>
  <c r="AN186" i="8" s="1"/>
  <c r="AN278" i="1"/>
  <c r="AN188" i="8" s="1"/>
  <c r="AN280" i="1"/>
  <c r="AN190" i="8" s="1"/>
  <c r="AN282" i="1"/>
  <c r="AN192" i="8" s="1"/>
  <c r="AN288" i="1"/>
  <c r="AN198" i="8" s="1"/>
  <c r="AN1133" i="1"/>
  <c r="AN1129" i="1"/>
  <c r="AN1121" i="1"/>
  <c r="AN1124" i="1"/>
  <c r="AN1130" i="1"/>
  <c r="AN1119" i="1"/>
  <c r="AN5" i="8"/>
  <c r="AN624" i="1"/>
  <c r="AN628" i="1"/>
  <c r="AN632" i="1"/>
  <c r="AN636" i="1"/>
  <c r="AN640" i="1"/>
  <c r="AN644" i="1"/>
  <c r="AN270" i="1"/>
  <c r="AN180" i="8" s="1"/>
  <c r="AN274" i="1"/>
  <c r="AN184" i="8" s="1"/>
  <c r="AN283" i="1"/>
  <c r="AN193" i="8" s="1"/>
  <c r="AN285" i="1"/>
  <c r="AN195" i="8" s="1"/>
  <c r="AN289" i="1"/>
  <c r="AN199" i="8" s="1"/>
  <c r="AN1131" i="1"/>
  <c r="AN1127" i="1"/>
  <c r="AN1134" i="1"/>
  <c r="AN1117" i="1"/>
  <c r="AN1126" i="1"/>
  <c r="AN1116" i="1"/>
  <c r="AN625" i="1"/>
  <c r="AN629" i="1"/>
  <c r="AN633" i="1"/>
  <c r="AN637" i="1"/>
  <c r="AN641" i="1"/>
  <c r="AN645" i="1"/>
  <c r="AN1128" i="1"/>
  <c r="AN626" i="1"/>
  <c r="AN642" i="1"/>
  <c r="AN1230" i="1"/>
  <c r="AN1115" i="1"/>
  <c r="AN630" i="1"/>
  <c r="AN277" i="1"/>
  <c r="AN187" i="8" s="1"/>
  <c r="AN286" i="1"/>
  <c r="AN196" i="8" s="1"/>
  <c r="AN1136" i="1"/>
  <c r="AN1118" i="1"/>
  <c r="AN634" i="1"/>
  <c r="AN279" i="1"/>
  <c r="AN189" i="8" s="1"/>
  <c r="AN1125" i="1"/>
  <c r="AN1114" i="1"/>
  <c r="AN622" i="1"/>
  <c r="AN638" i="1"/>
  <c r="AN281" i="1"/>
  <c r="AN191" i="8" s="1"/>
  <c r="AN275" i="1"/>
  <c r="AN185" i="8" s="1"/>
  <c r="AN112" i="1"/>
  <c r="AN141" i="1" s="1"/>
  <c r="AN267" i="1"/>
  <c r="AN266" i="1"/>
  <c r="AN176" i="8" s="1"/>
  <c r="AN272" i="1"/>
  <c r="AN182" i="8" s="1"/>
  <c r="AN268" i="1"/>
  <c r="AN178" i="8" s="1"/>
  <c r="AM1091" i="1"/>
  <c r="AL1004" i="1"/>
  <c r="AL1006" i="1"/>
  <c r="AL1005" i="1"/>
  <c r="AL1019" i="1"/>
  <c r="AL1020" i="1"/>
  <c r="AL1017" i="1"/>
  <c r="AL1016" i="1"/>
  <c r="AL1014" i="1"/>
  <c r="AL1015" i="1"/>
  <c r="AL1013" i="1"/>
  <c r="AL1012" i="1"/>
  <c r="AL1018" i="1"/>
  <c r="AL1008" i="1"/>
  <c r="AL1009" i="1"/>
  <c r="AL1011" i="1"/>
  <c r="AL1007" i="1"/>
  <c r="AL1010" i="1"/>
  <c r="AL1002" i="1"/>
  <c r="AL1000" i="1"/>
  <c r="AL1003" i="1"/>
  <c r="AL996" i="1"/>
  <c r="AL997" i="1"/>
  <c r="AL1001" i="1"/>
  <c r="AL998" i="1"/>
  <c r="AL999" i="1"/>
  <c r="AL1083" i="1"/>
  <c r="AL1108" i="1" s="1"/>
  <c r="AS207" i="1"/>
  <c r="AS829" i="1"/>
  <c r="AS742" i="1"/>
  <c r="AV756" i="1"/>
  <c r="AV221" i="1"/>
  <c r="AV843" i="1"/>
  <c r="AR755" i="1"/>
  <c r="AR220" i="1"/>
  <c r="AR842" i="1"/>
  <c r="AK1055" i="1"/>
  <c r="AK1060" i="1"/>
  <c r="AK1070" i="1"/>
  <c r="AK1072" i="1"/>
  <c r="AK1078" i="1"/>
  <c r="AK1077" i="1"/>
  <c r="AP215" i="1" l="1"/>
  <c r="AP750" i="1"/>
  <c r="AP837" i="1"/>
  <c r="AO835" i="1"/>
  <c r="AN835" i="1"/>
  <c r="AN748" i="1"/>
  <c r="AO213" i="1"/>
  <c r="AP748" i="1" s="1"/>
  <c r="AN1105" i="1"/>
  <c r="AM42" i="8"/>
  <c r="AM200" i="8"/>
  <c r="AM50" i="8" s="1"/>
  <c r="AN1099" i="1"/>
  <c r="AS747" i="1"/>
  <c r="AS212" i="1"/>
  <c r="AR831" i="1"/>
  <c r="AR744" i="1"/>
  <c r="AR209" i="1"/>
  <c r="AP846" i="1"/>
  <c r="AL1055" i="1"/>
  <c r="AP224" i="1"/>
  <c r="AQ224" i="1" s="1"/>
  <c r="AN1102" i="1"/>
  <c r="AN177" i="8"/>
  <c r="AL1060" i="1"/>
  <c r="AL1058" i="1"/>
  <c r="AN1101" i="1"/>
  <c r="AN1094" i="1"/>
  <c r="AM207" i="8"/>
  <c r="AM42" i="1"/>
  <c r="AN1098" i="1"/>
  <c r="AR851" i="1"/>
  <c r="AR229" i="1"/>
  <c r="AS764" i="1" s="1"/>
  <c r="AR764" i="1"/>
  <c r="AN1084" i="1"/>
  <c r="AN1096" i="1"/>
  <c r="AN1100" i="1"/>
  <c r="AN1090" i="1"/>
  <c r="AL1059" i="1"/>
  <c r="AN1086" i="1"/>
  <c r="AL1057" i="1"/>
  <c r="AN1087" i="1"/>
  <c r="AL1056" i="1"/>
  <c r="AL1061" i="1"/>
  <c r="AN1088" i="1"/>
  <c r="AN1089" i="1"/>
  <c r="AL1063" i="1"/>
  <c r="AL1054" i="1"/>
  <c r="AL1021" i="1"/>
  <c r="AL1068" i="1"/>
  <c r="AL1066" i="1"/>
  <c r="AL1073" i="1"/>
  <c r="AL1078" i="1"/>
  <c r="AL1062" i="1"/>
  <c r="AN71" i="8"/>
  <c r="AN159" i="1"/>
  <c r="AN218" i="8" s="1"/>
  <c r="AN63" i="8"/>
  <c r="AN151" i="1"/>
  <c r="AN210" i="8" s="1"/>
  <c r="AN149" i="1"/>
  <c r="AN208" i="8" s="1"/>
  <c r="AN61" i="8"/>
  <c r="AN74" i="8"/>
  <c r="AN162" i="1"/>
  <c r="AN221" i="8" s="1"/>
  <c r="AN78" i="8"/>
  <c r="AN166" i="1"/>
  <c r="AN225" i="8" s="1"/>
  <c r="AN81" i="8"/>
  <c r="AN169" i="1"/>
  <c r="AN228" i="8" s="1"/>
  <c r="AN1107" i="1"/>
  <c r="AM1083" i="1"/>
  <c r="AM1108" i="1" s="1"/>
  <c r="AL84" i="8"/>
  <c r="AL49" i="8"/>
  <c r="AP217" i="1"/>
  <c r="AP839" i="1"/>
  <c r="AP752" i="1"/>
  <c r="AR743" i="1"/>
  <c r="AR208" i="1"/>
  <c r="AR830" i="1"/>
  <c r="AM1049" i="1"/>
  <c r="AM1047" i="1"/>
  <c r="AM1045" i="1"/>
  <c r="AM1046" i="1"/>
  <c r="AM1044" i="1"/>
  <c r="AM1048" i="1"/>
  <c r="AM1040" i="1"/>
  <c r="AM1041" i="1"/>
  <c r="AM1043" i="1"/>
  <c r="AM1042" i="1"/>
  <c r="AM1039" i="1"/>
  <c r="AM1036" i="1"/>
  <c r="AM1035" i="1"/>
  <c r="AM1034" i="1"/>
  <c r="AM1033" i="1"/>
  <c r="AM1038" i="1"/>
  <c r="AM1037" i="1"/>
  <c r="AM1029" i="1"/>
  <c r="AM1031" i="1"/>
  <c r="AM1032" i="1"/>
  <c r="AM1030" i="1"/>
  <c r="AM1026" i="1"/>
  <c r="AM1025" i="1"/>
  <c r="AM1027" i="1"/>
  <c r="AM1028" i="1"/>
  <c r="AU838" i="1"/>
  <c r="AU216" i="1"/>
  <c r="AU751" i="1"/>
  <c r="AS842" i="1"/>
  <c r="AS755" i="1"/>
  <c r="AS220" i="1"/>
  <c r="AL1074" i="1"/>
  <c r="AW221" i="1"/>
  <c r="AW756" i="1"/>
  <c r="AW843" i="1"/>
  <c r="AT742" i="1"/>
  <c r="AT829" i="1"/>
  <c r="AT207" i="1"/>
  <c r="AL1065" i="1"/>
  <c r="AL1076" i="1"/>
  <c r="AL1072" i="1"/>
  <c r="AL1077" i="1"/>
  <c r="AN7" i="1"/>
  <c r="AN6" i="8"/>
  <c r="AN7" i="8" s="1"/>
  <c r="AN175" i="8"/>
  <c r="AN290" i="1"/>
  <c r="AN1085" i="1"/>
  <c r="AN70" i="8"/>
  <c r="AN158" i="1"/>
  <c r="AN217" i="8" s="1"/>
  <c r="AN1095" i="1"/>
  <c r="AN75" i="8"/>
  <c r="AN163" i="1"/>
  <c r="AN222" i="8" s="1"/>
  <c r="AN164" i="1"/>
  <c r="AN223" i="8" s="1"/>
  <c r="AN76" i="8"/>
  <c r="AN1103" i="1"/>
  <c r="AN1106" i="1"/>
  <c r="AN157" i="1"/>
  <c r="AN216" i="8" s="1"/>
  <c r="AN69" i="8"/>
  <c r="AN1093" i="1"/>
  <c r="AN155" i="1"/>
  <c r="AN214" i="8" s="1"/>
  <c r="AN67" i="8"/>
  <c r="AL206" i="8"/>
  <c r="AL231" i="8" s="1"/>
  <c r="AL172" i="1"/>
  <c r="AS847" i="1"/>
  <c r="AS225" i="1"/>
  <c r="AS760" i="1"/>
  <c r="AL1050" i="1"/>
  <c r="AS763" i="1"/>
  <c r="AS850" i="1"/>
  <c r="AS228" i="1"/>
  <c r="AM59" i="8"/>
  <c r="AM147" i="1"/>
  <c r="AM43" i="1" s="1"/>
  <c r="AM142" i="1"/>
  <c r="AL1069" i="1"/>
  <c r="AN1137" i="1"/>
  <c r="AN117" i="1"/>
  <c r="AN113" i="1"/>
  <c r="AN148" i="1"/>
  <c r="AN60" i="8"/>
  <c r="AN42" i="8" s="1"/>
  <c r="AN66" i="8"/>
  <c r="AN154" i="1"/>
  <c r="AN161" i="1"/>
  <c r="AN220" i="8" s="1"/>
  <c r="AN73" i="8"/>
  <c r="AN79" i="8"/>
  <c r="AN167" i="1"/>
  <c r="AN226" i="8" s="1"/>
  <c r="AN156" i="1"/>
  <c r="AN215" i="8" s="1"/>
  <c r="AN68" i="8"/>
  <c r="AN1092" i="1"/>
  <c r="AN1091" i="1"/>
  <c r="AM213" i="8"/>
  <c r="AS844" i="1"/>
  <c r="AS222" i="1"/>
  <c r="AS757" i="1"/>
  <c r="AP754" i="1"/>
  <c r="AP841" i="1"/>
  <c r="AP219" i="1"/>
  <c r="AT852" i="1"/>
  <c r="AT230" i="1"/>
  <c r="AT765" i="1"/>
  <c r="AL1070" i="1"/>
  <c r="AL1067" i="1"/>
  <c r="AL1071" i="1"/>
  <c r="AL1075" i="1"/>
  <c r="AL1064" i="1"/>
  <c r="AN171" i="1"/>
  <c r="AN230" i="8" s="1"/>
  <c r="AN83" i="8"/>
  <c r="AN992" i="1"/>
  <c r="AN65" i="8"/>
  <c r="AN153" i="1"/>
  <c r="AN212" i="8" s="1"/>
  <c r="AN62" i="8"/>
  <c r="AN150" i="1"/>
  <c r="AN209" i="8" s="1"/>
  <c r="AN64" i="8"/>
  <c r="AN152" i="1"/>
  <c r="AN211" i="8" s="1"/>
  <c r="AN160" i="1"/>
  <c r="AN219" i="8" s="1"/>
  <c r="AN72" i="8"/>
  <c r="AN1097" i="1"/>
  <c r="AN165" i="1"/>
  <c r="AN224" i="8" s="1"/>
  <c r="AN77" i="8"/>
  <c r="AN168" i="1"/>
  <c r="AN227" i="8" s="1"/>
  <c r="AN80" i="8"/>
  <c r="AN82" i="8"/>
  <c r="AN170" i="1"/>
  <c r="AN229" i="8" s="1"/>
  <c r="AN1104" i="1"/>
  <c r="AN951" i="1"/>
  <c r="AN960" i="1" s="1"/>
  <c r="AN958" i="1"/>
  <c r="AO949" i="1"/>
  <c r="AO975" i="1"/>
  <c r="AO96" i="1"/>
  <c r="AO125" i="1" s="1"/>
  <c r="AO950" i="1"/>
  <c r="AO959" i="1" s="1"/>
  <c r="AO976" i="1"/>
  <c r="AO98" i="1"/>
  <c r="AO127" i="1" s="1"/>
  <c r="AO987" i="1"/>
  <c r="AP5" i="1"/>
  <c r="AO990" i="1"/>
  <c r="AO991" i="1"/>
  <c r="AO112" i="1"/>
  <c r="AO141" i="1" s="1"/>
  <c r="AO988" i="1"/>
  <c r="AO109" i="1"/>
  <c r="AO138" i="1" s="1"/>
  <c r="AO108" i="1"/>
  <c r="AO137" i="1" s="1"/>
  <c r="AO989" i="1"/>
  <c r="AO977" i="1"/>
  <c r="AO110" i="1"/>
  <c r="AO139" i="1" s="1"/>
  <c r="AO107" i="1"/>
  <c r="AO136" i="1" s="1"/>
  <c r="AO985" i="1"/>
  <c r="AO986" i="1"/>
  <c r="AO105" i="1"/>
  <c r="AO134" i="1" s="1"/>
  <c r="AO106" i="1"/>
  <c r="AO135" i="1" s="1"/>
  <c r="AO104" i="1"/>
  <c r="AO133" i="1" s="1"/>
  <c r="AO984" i="1"/>
  <c r="AO983" i="1"/>
  <c r="AO982" i="1"/>
  <c r="AO103" i="1"/>
  <c r="AO132" i="1" s="1"/>
  <c r="AO99" i="1"/>
  <c r="AO128" i="1" s="1"/>
  <c r="AO979" i="1"/>
  <c r="AO100" i="1"/>
  <c r="AO129" i="1" s="1"/>
  <c r="AO978" i="1"/>
  <c r="AO102" i="1"/>
  <c r="AO131" i="1" s="1"/>
  <c r="AO980" i="1"/>
  <c r="AO970" i="1"/>
  <c r="AO969" i="1"/>
  <c r="AO981" i="1"/>
  <c r="AO101" i="1"/>
  <c r="AO130" i="1" s="1"/>
  <c r="AO90" i="1"/>
  <c r="AO119" i="1" s="1"/>
  <c r="AO972" i="1"/>
  <c r="AO974" i="1"/>
  <c r="AO971" i="1"/>
  <c r="AO973" i="1"/>
  <c r="AO967" i="1"/>
  <c r="AO93" i="1"/>
  <c r="AO122" i="1" s="1"/>
  <c r="AO95" i="1"/>
  <c r="AO124" i="1" s="1"/>
  <c r="AO89" i="1"/>
  <c r="AO118" i="1" s="1"/>
  <c r="AO92" i="1"/>
  <c r="AO121" i="1" s="1"/>
  <c r="AO94" i="1"/>
  <c r="AO123" i="1" s="1"/>
  <c r="AO968" i="1"/>
  <c r="AO274" i="1"/>
  <c r="AO184" i="8" s="1"/>
  <c r="AO277" i="1"/>
  <c r="AO187" i="8" s="1"/>
  <c r="AO285" i="1"/>
  <c r="AO195" i="8" s="1"/>
  <c r="AO287" i="1"/>
  <c r="AO197" i="8" s="1"/>
  <c r="AO1132" i="1"/>
  <c r="AO1127" i="1"/>
  <c r="AO1118" i="1"/>
  <c r="AO1115" i="1"/>
  <c r="AO1129" i="1"/>
  <c r="AO1119" i="1"/>
  <c r="AO5" i="8"/>
  <c r="AO623" i="1"/>
  <c r="AO627" i="1"/>
  <c r="AO631" i="1"/>
  <c r="AO635" i="1"/>
  <c r="AO639" i="1"/>
  <c r="AO643" i="1"/>
  <c r="AO646" i="1"/>
  <c r="AO91" i="1"/>
  <c r="AO120" i="1" s="1"/>
  <c r="AO1230" i="1"/>
  <c r="AO269" i="1"/>
  <c r="AO179" i="8" s="1"/>
  <c r="AO271" i="1"/>
  <c r="AO181" i="8" s="1"/>
  <c r="AO278" i="1"/>
  <c r="AO188" i="8" s="1"/>
  <c r="AO280" i="1"/>
  <c r="AO190" i="8" s="1"/>
  <c r="AO283" i="1"/>
  <c r="AO193" i="8" s="1"/>
  <c r="AO1130" i="1"/>
  <c r="AO1124" i="1"/>
  <c r="AO1135" i="1"/>
  <c r="AO1113" i="1"/>
  <c r="AO1121" i="1"/>
  <c r="AO1116" i="1"/>
  <c r="AO624" i="1"/>
  <c r="AO628" i="1"/>
  <c r="AO632" i="1"/>
  <c r="AO636" i="1"/>
  <c r="AO640" i="1"/>
  <c r="AO644" i="1"/>
  <c r="AO265" i="1"/>
  <c r="AO286" i="1"/>
  <c r="AO196" i="8" s="1"/>
  <c r="AO288" i="1"/>
  <c r="AO198" i="8" s="1"/>
  <c r="AO1136" i="1"/>
  <c r="AO1133" i="1"/>
  <c r="AO1125" i="1"/>
  <c r="AO1123" i="1"/>
  <c r="AO1120" i="1"/>
  <c r="AO1128" i="1"/>
  <c r="AO1126" i="1"/>
  <c r="AO625" i="1"/>
  <c r="AO629" i="1"/>
  <c r="AO633" i="1"/>
  <c r="AO637" i="1"/>
  <c r="AO641" i="1"/>
  <c r="AO645" i="1"/>
  <c r="AO88" i="1"/>
  <c r="AO276" i="1"/>
  <c r="AO186" i="8" s="1"/>
  <c r="AO1131" i="1"/>
  <c r="AO1114" i="1"/>
  <c r="AO622" i="1"/>
  <c r="AO638" i="1"/>
  <c r="AO279" i="1"/>
  <c r="AO189" i="8" s="1"/>
  <c r="AO1122" i="1"/>
  <c r="AO626" i="1"/>
  <c r="AO642" i="1"/>
  <c r="AO270" i="1"/>
  <c r="AO180" i="8" s="1"/>
  <c r="AO282" i="1"/>
  <c r="AO192" i="8" s="1"/>
  <c r="AO1117" i="1"/>
  <c r="AO630" i="1"/>
  <c r="AO1134" i="1"/>
  <c r="AO6" i="1"/>
  <c r="AO273" i="1"/>
  <c r="AO183" i="8" s="1"/>
  <c r="AO1112" i="1"/>
  <c r="AO634" i="1"/>
  <c r="AO284" i="1"/>
  <c r="AO194" i="8" s="1"/>
  <c r="AO281" i="1"/>
  <c r="AO191" i="8" s="1"/>
  <c r="AO275" i="1"/>
  <c r="AO185" i="8" s="1"/>
  <c r="AO111" i="1"/>
  <c r="AO140" i="1" s="1"/>
  <c r="AO289" i="1"/>
  <c r="AO199" i="8" s="1"/>
  <c r="AO97" i="1"/>
  <c r="AO126" i="1" s="1"/>
  <c r="AO267" i="1"/>
  <c r="AO268" i="1"/>
  <c r="AO178" i="8" s="1"/>
  <c r="AO272" i="1"/>
  <c r="AO182" i="8" s="1"/>
  <c r="AO266" i="1"/>
  <c r="AO176" i="8" s="1"/>
  <c r="AM43" i="8"/>
  <c r="AW762" i="1"/>
  <c r="AW849" i="1"/>
  <c r="AW227" i="1"/>
  <c r="AT853" i="1"/>
  <c r="AT231" i="1"/>
  <c r="AT766" i="1"/>
  <c r="AP836" i="1"/>
  <c r="AP214" i="1"/>
  <c r="AP749" i="1"/>
  <c r="AS761" i="1"/>
  <c r="AS848" i="1"/>
  <c r="AS226" i="1"/>
  <c r="AP833" i="1"/>
  <c r="AP746" i="1"/>
  <c r="AP211" i="1"/>
  <c r="AK1079" i="1"/>
  <c r="AR210" i="1"/>
  <c r="AR832" i="1"/>
  <c r="AR745" i="1"/>
  <c r="AM1004" i="1"/>
  <c r="AM1005" i="1"/>
  <c r="AM1020" i="1"/>
  <c r="AM1006" i="1"/>
  <c r="AM1019" i="1"/>
  <c r="AM1018" i="1"/>
  <c r="AM1017" i="1"/>
  <c r="AM1016" i="1"/>
  <c r="AM1015" i="1"/>
  <c r="AM1013" i="1"/>
  <c r="AM1012" i="1"/>
  <c r="AM1014" i="1"/>
  <c r="AM1011" i="1"/>
  <c r="AM1007" i="1"/>
  <c r="AM1008" i="1"/>
  <c r="AM1010" i="1"/>
  <c r="AM1009" i="1"/>
  <c r="AM1000" i="1"/>
  <c r="AM1002" i="1"/>
  <c r="AM1003" i="1"/>
  <c r="AM996" i="1"/>
  <c r="AM997" i="1"/>
  <c r="AM1001" i="1"/>
  <c r="AM998" i="1"/>
  <c r="AM999" i="1"/>
  <c r="AS758" i="1"/>
  <c r="AS223" i="1"/>
  <c r="AS845" i="1"/>
  <c r="AS840" i="1"/>
  <c r="AS218" i="1"/>
  <c r="AS753" i="1"/>
  <c r="AQ837" i="1" l="1"/>
  <c r="AQ215" i="1"/>
  <c r="AQ750" i="1"/>
  <c r="AQ759" i="1"/>
  <c r="AP213" i="1"/>
  <c r="AQ835" i="1" s="1"/>
  <c r="AP835" i="1"/>
  <c r="AQ748" i="1"/>
  <c r="AO1105" i="1"/>
  <c r="AT212" i="1"/>
  <c r="AT834" i="1"/>
  <c r="AT747" i="1"/>
  <c r="AS209" i="1"/>
  <c r="AT831" i="1" s="1"/>
  <c r="AS831" i="1"/>
  <c r="AS744" i="1"/>
  <c r="AO1107" i="1"/>
  <c r="AQ846" i="1"/>
  <c r="AN200" i="8"/>
  <c r="AN50" i="8" s="1"/>
  <c r="AO177" i="8"/>
  <c r="AS229" i="1"/>
  <c r="AT229" i="1" s="1"/>
  <c r="AO1094" i="1"/>
  <c r="AO1101" i="1"/>
  <c r="AN207" i="8"/>
  <c r="AN42" i="1"/>
  <c r="AS851" i="1"/>
  <c r="AR759" i="1"/>
  <c r="AR224" i="1"/>
  <c r="AS846" i="1" s="1"/>
  <c r="AR846" i="1"/>
  <c r="AN1083" i="1"/>
  <c r="AN1108" i="1" s="1"/>
  <c r="AO1097" i="1"/>
  <c r="AO1100" i="1"/>
  <c r="AO1091" i="1"/>
  <c r="AM1060" i="1"/>
  <c r="AM1057" i="1"/>
  <c r="AM1056" i="1"/>
  <c r="AM1061" i="1"/>
  <c r="AO1084" i="1"/>
  <c r="AO1087" i="1"/>
  <c r="AM1059" i="1"/>
  <c r="AO1090" i="1"/>
  <c r="AM1055" i="1"/>
  <c r="AM1058" i="1"/>
  <c r="AO1088" i="1"/>
  <c r="AO1085" i="1"/>
  <c r="AO1089" i="1"/>
  <c r="AO1086" i="1"/>
  <c r="AL1079" i="1"/>
  <c r="AM1066" i="1"/>
  <c r="AM1070" i="1"/>
  <c r="AM1075" i="1"/>
  <c r="AM1078" i="1"/>
  <c r="AQ211" i="1"/>
  <c r="AQ833" i="1"/>
  <c r="AQ746" i="1"/>
  <c r="AU853" i="1"/>
  <c r="AU766" i="1"/>
  <c r="AU231" i="1"/>
  <c r="AO82" i="8"/>
  <c r="AO170" i="1"/>
  <c r="AO229" i="8" s="1"/>
  <c r="AO66" i="8"/>
  <c r="AO154" i="1"/>
  <c r="AO160" i="1"/>
  <c r="AO219" i="8" s="1"/>
  <c r="AO72" i="8"/>
  <c r="AO1096" i="1"/>
  <c r="AO1095" i="1"/>
  <c r="AO1099" i="1"/>
  <c r="AO76" i="8"/>
  <c r="AO164" i="1"/>
  <c r="AO223" i="8" s="1"/>
  <c r="AO81" i="8"/>
  <c r="AO169" i="1"/>
  <c r="AO228" i="8" s="1"/>
  <c r="AO168" i="1"/>
  <c r="AO227" i="8" s="1"/>
  <c r="AO80" i="8"/>
  <c r="AO1106" i="1"/>
  <c r="AO1092" i="1"/>
  <c r="AO951" i="1"/>
  <c r="AO960" i="1" s="1"/>
  <c r="AO958" i="1"/>
  <c r="AQ754" i="1"/>
  <c r="AQ841" i="1"/>
  <c r="AQ219" i="1"/>
  <c r="AT757" i="1"/>
  <c r="AT222" i="1"/>
  <c r="AT844" i="1"/>
  <c r="AN59" i="8"/>
  <c r="AN43" i="8" s="1"/>
  <c r="AN147" i="1"/>
  <c r="AN43" i="1" s="1"/>
  <c r="AN142" i="1"/>
  <c r="AT850" i="1"/>
  <c r="AT763" i="1"/>
  <c r="AT228" i="1"/>
  <c r="AT847" i="1"/>
  <c r="AT760" i="1"/>
  <c r="AT225" i="1"/>
  <c r="AU742" i="1"/>
  <c r="AU829" i="1"/>
  <c r="AU207" i="1"/>
  <c r="AT842" i="1"/>
  <c r="AT220" i="1"/>
  <c r="AT755" i="1"/>
  <c r="AV216" i="1"/>
  <c r="AV838" i="1"/>
  <c r="AV751" i="1"/>
  <c r="AT758" i="1"/>
  <c r="AT223" i="1"/>
  <c r="AT845" i="1"/>
  <c r="AM1065" i="1"/>
  <c r="AM1071" i="1"/>
  <c r="AM1076" i="1"/>
  <c r="AM1063" i="1"/>
  <c r="AQ214" i="1"/>
  <c r="AQ749" i="1"/>
  <c r="AQ836" i="1"/>
  <c r="AX849" i="1"/>
  <c r="AX762" i="1"/>
  <c r="AX227" i="1"/>
  <c r="AO1137" i="1"/>
  <c r="AO150" i="1"/>
  <c r="AO209" i="8" s="1"/>
  <c r="AO62" i="8"/>
  <c r="AO65" i="8"/>
  <c r="AO153" i="1"/>
  <c r="AO212" i="8" s="1"/>
  <c r="AO64" i="8"/>
  <c r="AO152" i="1"/>
  <c r="AO211" i="8" s="1"/>
  <c r="AO73" i="8"/>
  <c r="AO161" i="1"/>
  <c r="AO220" i="8" s="1"/>
  <c r="AO70" i="8"/>
  <c r="AO158" i="1"/>
  <c r="AO217" i="8" s="1"/>
  <c r="AO1102" i="1"/>
  <c r="AO1093" i="1"/>
  <c r="AO1104" i="1"/>
  <c r="AP96" i="1"/>
  <c r="AP125" i="1" s="1"/>
  <c r="AP950" i="1"/>
  <c r="AP959" i="1" s="1"/>
  <c r="AQ5" i="1"/>
  <c r="AP949" i="1"/>
  <c r="AP975" i="1"/>
  <c r="AP976" i="1"/>
  <c r="AP990" i="1"/>
  <c r="AP989" i="1"/>
  <c r="AP108" i="1"/>
  <c r="AP137" i="1" s="1"/>
  <c r="AP977" i="1"/>
  <c r="AP991" i="1"/>
  <c r="AP988" i="1"/>
  <c r="AP987" i="1"/>
  <c r="AP111" i="1"/>
  <c r="AP140" i="1" s="1"/>
  <c r="AP110" i="1"/>
  <c r="AP139" i="1" s="1"/>
  <c r="AP986" i="1"/>
  <c r="AP97" i="1"/>
  <c r="AP126" i="1" s="1"/>
  <c r="AP109" i="1"/>
  <c r="AP138" i="1" s="1"/>
  <c r="AP106" i="1"/>
  <c r="AP135" i="1" s="1"/>
  <c r="AP985" i="1"/>
  <c r="AP984" i="1"/>
  <c r="AP105" i="1"/>
  <c r="AP134" i="1" s="1"/>
  <c r="AP107" i="1"/>
  <c r="AP136" i="1" s="1"/>
  <c r="AP983" i="1"/>
  <c r="AP982" i="1"/>
  <c r="AP104" i="1"/>
  <c r="AP133" i="1" s="1"/>
  <c r="AP100" i="1"/>
  <c r="AP129" i="1" s="1"/>
  <c r="AP101" i="1"/>
  <c r="AP130" i="1" s="1"/>
  <c r="AP103" i="1"/>
  <c r="AP132" i="1" s="1"/>
  <c r="AP981" i="1"/>
  <c r="AP980" i="1"/>
  <c r="AP99" i="1"/>
  <c r="AP128" i="1" s="1"/>
  <c r="AP969" i="1"/>
  <c r="AP102" i="1"/>
  <c r="AP131" i="1" s="1"/>
  <c r="AP978" i="1"/>
  <c r="AP970" i="1"/>
  <c r="AP979" i="1"/>
  <c r="AP90" i="1"/>
  <c r="AP119" i="1" s="1"/>
  <c r="AP968" i="1"/>
  <c r="AP972" i="1"/>
  <c r="AP974" i="1"/>
  <c r="AP91" i="1"/>
  <c r="AP120" i="1" s="1"/>
  <c r="AP971" i="1"/>
  <c r="AP967" i="1"/>
  <c r="AP89" i="1"/>
  <c r="AP118" i="1" s="1"/>
  <c r="AP973" i="1"/>
  <c r="AP88" i="1"/>
  <c r="AP94" i="1"/>
  <c r="AP123" i="1" s="1"/>
  <c r="AP93" i="1"/>
  <c r="AP122" i="1" s="1"/>
  <c r="AP92" i="1"/>
  <c r="AP121" i="1" s="1"/>
  <c r="AP95" i="1"/>
  <c r="AP124" i="1" s="1"/>
  <c r="AP265" i="1"/>
  <c r="AP269" i="1"/>
  <c r="AP179" i="8" s="1"/>
  <c r="AP273" i="1"/>
  <c r="AP183" i="8" s="1"/>
  <c r="AP277" i="1"/>
  <c r="AP187" i="8" s="1"/>
  <c r="AP279" i="1"/>
  <c r="AP189" i="8" s="1"/>
  <c r="AP283" i="1"/>
  <c r="AP193" i="8" s="1"/>
  <c r="AP285" i="1"/>
  <c r="AP195" i="8" s="1"/>
  <c r="AP1134" i="1"/>
  <c r="AP1131" i="1"/>
  <c r="AP1122" i="1"/>
  <c r="AP1127" i="1"/>
  <c r="AP1112" i="1"/>
  <c r="AP1118" i="1"/>
  <c r="AP5" i="8"/>
  <c r="AP624" i="1"/>
  <c r="AP628" i="1"/>
  <c r="AP632" i="1"/>
  <c r="AP636" i="1"/>
  <c r="AP640" i="1"/>
  <c r="AP644" i="1"/>
  <c r="AP270" i="1"/>
  <c r="AP180" i="8" s="1"/>
  <c r="AP288" i="1"/>
  <c r="AP198" i="8" s="1"/>
  <c r="AP1132" i="1"/>
  <c r="AP1128" i="1"/>
  <c r="AP1120" i="1"/>
  <c r="AP1119" i="1"/>
  <c r="AP1123" i="1"/>
  <c r="AP1117" i="1"/>
  <c r="AP625" i="1"/>
  <c r="AP629" i="1"/>
  <c r="AP633" i="1"/>
  <c r="AP637" i="1"/>
  <c r="AP641" i="1"/>
  <c r="AP645" i="1"/>
  <c r="AP1230" i="1"/>
  <c r="AP271" i="1"/>
  <c r="AP181" i="8" s="1"/>
  <c r="AP274" i="1"/>
  <c r="AP184" i="8" s="1"/>
  <c r="AP276" i="1"/>
  <c r="AP186" i="8" s="1"/>
  <c r="AP278" i="1"/>
  <c r="AP188" i="8" s="1"/>
  <c r="AP280" i="1"/>
  <c r="AP190" i="8" s="1"/>
  <c r="AP282" i="1"/>
  <c r="AP192" i="8" s="1"/>
  <c r="AP284" i="1"/>
  <c r="AP194" i="8" s="1"/>
  <c r="AP286" i="1"/>
  <c r="AP196" i="8" s="1"/>
  <c r="AP1130" i="1"/>
  <c r="AP1126" i="1"/>
  <c r="AP1129" i="1"/>
  <c r="AP1116" i="1"/>
  <c r="AP1115" i="1"/>
  <c r="AP1113" i="1"/>
  <c r="AP6" i="1"/>
  <c r="AP623" i="1"/>
  <c r="AP626" i="1"/>
  <c r="AP630" i="1"/>
  <c r="AP634" i="1"/>
  <c r="AP638" i="1"/>
  <c r="AP642" i="1"/>
  <c r="AP646" i="1"/>
  <c r="AP1124" i="1"/>
  <c r="AP1121" i="1"/>
  <c r="AP635" i="1"/>
  <c r="AP287" i="1"/>
  <c r="AP197" i="8" s="1"/>
  <c r="AP1133" i="1"/>
  <c r="AP622" i="1"/>
  <c r="AP639" i="1"/>
  <c r="AP289" i="1"/>
  <c r="AP199" i="8" s="1"/>
  <c r="AP1136" i="1"/>
  <c r="AP1114" i="1"/>
  <c r="AP627" i="1"/>
  <c r="AP643" i="1"/>
  <c r="AP631" i="1"/>
  <c r="AP1135" i="1"/>
  <c r="AP1125" i="1"/>
  <c r="AP112" i="1"/>
  <c r="AP141" i="1" s="1"/>
  <c r="AP281" i="1"/>
  <c r="AP191" i="8" s="1"/>
  <c r="AP98" i="1"/>
  <c r="AP127" i="1" s="1"/>
  <c r="AP275" i="1"/>
  <c r="AP185" i="8" s="1"/>
  <c r="AP266" i="1"/>
  <c r="AP176" i="8" s="1"/>
  <c r="AP267" i="1"/>
  <c r="AP268" i="1"/>
  <c r="AP178" i="8" s="1"/>
  <c r="AP272" i="1"/>
  <c r="AP182" i="8" s="1"/>
  <c r="AN1048" i="1"/>
  <c r="AN1045" i="1"/>
  <c r="AN1049" i="1"/>
  <c r="AN1047" i="1"/>
  <c r="AN1044" i="1"/>
  <c r="AN1043" i="1"/>
  <c r="AN1041" i="1"/>
  <c r="AN1046" i="1"/>
  <c r="AN1040" i="1"/>
  <c r="AN1042" i="1"/>
  <c r="AN1036" i="1"/>
  <c r="AN1035" i="1"/>
  <c r="AN1034" i="1"/>
  <c r="AN1033" i="1"/>
  <c r="AN1037" i="1"/>
  <c r="AN1039" i="1"/>
  <c r="AN1038" i="1"/>
  <c r="AN1031" i="1"/>
  <c r="AN1029" i="1"/>
  <c r="AN1032" i="1"/>
  <c r="AN1026" i="1"/>
  <c r="AN1030" i="1"/>
  <c r="AN1025" i="1"/>
  <c r="AN1027" i="1"/>
  <c r="AN1028" i="1"/>
  <c r="AM206" i="8"/>
  <c r="AM231" i="8" s="1"/>
  <c r="AM172" i="1"/>
  <c r="AX843" i="1"/>
  <c r="AX221" i="1"/>
  <c r="AX756" i="1"/>
  <c r="AM1050" i="1"/>
  <c r="AS743" i="1"/>
  <c r="AS208" i="1"/>
  <c r="AS830" i="1"/>
  <c r="AQ839" i="1"/>
  <c r="AQ217" i="1"/>
  <c r="AQ752" i="1"/>
  <c r="AT218" i="1"/>
  <c r="AT753" i="1"/>
  <c r="AT840" i="1"/>
  <c r="AM1054" i="1"/>
  <c r="AM1021" i="1"/>
  <c r="AM1067" i="1"/>
  <c r="AM1069" i="1"/>
  <c r="AM1073" i="1"/>
  <c r="AM1077" i="1"/>
  <c r="AM1062" i="1"/>
  <c r="AS745" i="1"/>
  <c r="AS210" i="1"/>
  <c r="AS832" i="1"/>
  <c r="AO156" i="1"/>
  <c r="AO215" i="8" s="1"/>
  <c r="AO68" i="8"/>
  <c r="AO117" i="1"/>
  <c r="AO113" i="1"/>
  <c r="AO175" i="8"/>
  <c r="AO290" i="1"/>
  <c r="AO151" i="1"/>
  <c r="AO210" i="8" s="1"/>
  <c r="AO63" i="8"/>
  <c r="AO992" i="1"/>
  <c r="AO74" i="8"/>
  <c r="AO162" i="1"/>
  <c r="AO221" i="8" s="1"/>
  <c r="AO163" i="1"/>
  <c r="AO222" i="8" s="1"/>
  <c r="AO75" i="8"/>
  <c r="AO83" i="8"/>
  <c r="AO171" i="1"/>
  <c r="AO230" i="8" s="1"/>
  <c r="AO1103" i="1"/>
  <c r="AO67" i="8"/>
  <c r="AO155" i="1"/>
  <c r="AO214" i="8" s="1"/>
  <c r="AN1006" i="1"/>
  <c r="AN1020" i="1"/>
  <c r="AN1018" i="1"/>
  <c r="AN1004" i="1"/>
  <c r="AN1019" i="1"/>
  <c r="AN1017" i="1"/>
  <c r="AN1016" i="1"/>
  <c r="AN1005" i="1"/>
  <c r="AN1015" i="1"/>
  <c r="AN1014" i="1"/>
  <c r="AN1011" i="1"/>
  <c r="AN1013" i="1"/>
  <c r="AN1012" i="1"/>
  <c r="AN1010" i="1"/>
  <c r="AN1007" i="1"/>
  <c r="AN1009" i="1"/>
  <c r="AN1008" i="1"/>
  <c r="AN1000" i="1"/>
  <c r="AN1002" i="1"/>
  <c r="AN1003" i="1"/>
  <c r="AN1001" i="1"/>
  <c r="AN997" i="1"/>
  <c r="AN996" i="1"/>
  <c r="AN998" i="1"/>
  <c r="AN999" i="1"/>
  <c r="AU765" i="1"/>
  <c r="AU852" i="1"/>
  <c r="AU230" i="1"/>
  <c r="AM1068" i="1"/>
  <c r="AM1072" i="1"/>
  <c r="AM1074" i="1"/>
  <c r="AM1064" i="1"/>
  <c r="AT761" i="1"/>
  <c r="AT226" i="1"/>
  <c r="AT848" i="1"/>
  <c r="AO7" i="1"/>
  <c r="AO6" i="8"/>
  <c r="AO7" i="8" s="1"/>
  <c r="AO60" i="8"/>
  <c r="AO148" i="1"/>
  <c r="AO61" i="8"/>
  <c r="AO149" i="1"/>
  <c r="AO208" i="8" s="1"/>
  <c r="AO71" i="8"/>
  <c r="AO159" i="1"/>
  <c r="AO218" i="8" s="1"/>
  <c r="AO1098" i="1"/>
  <c r="AO77" i="8"/>
  <c r="AO165" i="1"/>
  <c r="AO224" i="8" s="1"/>
  <c r="AO166" i="1"/>
  <c r="AO225" i="8" s="1"/>
  <c r="AO78" i="8"/>
  <c r="AO79" i="8"/>
  <c r="AO167" i="1"/>
  <c r="AO226" i="8" s="1"/>
  <c r="AO69" i="8"/>
  <c r="AO157" i="1"/>
  <c r="AO216" i="8" s="1"/>
  <c r="AN213" i="8"/>
  <c r="AM49" i="8"/>
  <c r="AM84" i="8"/>
  <c r="AR837" i="1" l="1"/>
  <c r="AR750" i="1"/>
  <c r="AR215" i="1"/>
  <c r="AQ213" i="1"/>
  <c r="AR748" i="1" s="1"/>
  <c r="AU747" i="1"/>
  <c r="AU834" i="1"/>
  <c r="AU212" i="1"/>
  <c r="AV747" i="1" s="1"/>
  <c r="AT744" i="1"/>
  <c r="AT209" i="1"/>
  <c r="AO200" i="8"/>
  <c r="AO50" i="8" s="1"/>
  <c r="AP1091" i="1"/>
  <c r="AU764" i="1"/>
  <c r="AU229" i="1"/>
  <c r="AV764" i="1" s="1"/>
  <c r="AU851" i="1"/>
  <c r="AS759" i="1"/>
  <c r="AO1083" i="1"/>
  <c r="AO1108" i="1" s="1"/>
  <c r="AT851" i="1"/>
  <c r="AT764" i="1"/>
  <c r="AO42" i="8"/>
  <c r="AP177" i="8"/>
  <c r="AP1101" i="1"/>
  <c r="AO207" i="8"/>
  <c r="AO42" i="1"/>
  <c r="AP1100" i="1"/>
  <c r="AS224" i="1"/>
  <c r="AN1060" i="1"/>
  <c r="AP1099" i="1"/>
  <c r="AN1055" i="1"/>
  <c r="AN1057" i="1"/>
  <c r="AN1059" i="1"/>
  <c r="AP1084" i="1"/>
  <c r="AN1056" i="1"/>
  <c r="AN1061" i="1"/>
  <c r="AP1089" i="1"/>
  <c r="AP1088" i="1"/>
  <c r="AP1090" i="1"/>
  <c r="AP1095" i="1"/>
  <c r="AP1085" i="1"/>
  <c r="AM1079" i="1"/>
  <c r="AN1058" i="1"/>
  <c r="AN1050" i="1"/>
  <c r="AP1086" i="1"/>
  <c r="AP1087" i="1"/>
  <c r="AN1068" i="1"/>
  <c r="AN1072" i="1"/>
  <c r="AN1075" i="1"/>
  <c r="AN1078" i="1"/>
  <c r="AR217" i="1"/>
  <c r="AR839" i="1"/>
  <c r="AR752" i="1"/>
  <c r="AP83" i="8"/>
  <c r="AP171" i="1"/>
  <c r="AP230" i="8" s="1"/>
  <c r="AP175" i="8"/>
  <c r="AP290" i="1"/>
  <c r="AP153" i="1"/>
  <c r="AP212" i="8" s="1"/>
  <c r="AP65" i="8"/>
  <c r="AP992" i="1"/>
  <c r="AP70" i="8"/>
  <c r="AP158" i="1"/>
  <c r="AP217" i="8" s="1"/>
  <c r="AP160" i="1"/>
  <c r="AP219" i="8" s="1"/>
  <c r="AP72" i="8"/>
  <c r="AP1102" i="1"/>
  <c r="AP1104" i="1"/>
  <c r="AP1105" i="1"/>
  <c r="AP951" i="1"/>
  <c r="AP960" i="1" s="1"/>
  <c r="AP958" i="1"/>
  <c r="AY849" i="1"/>
  <c r="AY227" i="1"/>
  <c r="AY762" i="1"/>
  <c r="AU220" i="1"/>
  <c r="AU755" i="1"/>
  <c r="AU842" i="1"/>
  <c r="AN49" i="8"/>
  <c r="AN84" i="8"/>
  <c r="AU222" i="1"/>
  <c r="AU844" i="1"/>
  <c r="AU757" i="1"/>
  <c r="AO213" i="8"/>
  <c r="AN1066" i="1"/>
  <c r="AN1070" i="1"/>
  <c r="AN1073" i="1"/>
  <c r="AN1077" i="1"/>
  <c r="AN1064" i="1"/>
  <c r="AP1137" i="1"/>
  <c r="AP154" i="1"/>
  <c r="AP66" i="8"/>
  <c r="AP117" i="1"/>
  <c r="AP113" i="1"/>
  <c r="AP1094" i="1"/>
  <c r="AP1096" i="1"/>
  <c r="AP159" i="1"/>
  <c r="AP218" i="8" s="1"/>
  <c r="AP71" i="8"/>
  <c r="AP166" i="1"/>
  <c r="AP225" i="8" s="1"/>
  <c r="AP78" i="8"/>
  <c r="AP165" i="1"/>
  <c r="AP224" i="8" s="1"/>
  <c r="AP77" i="8"/>
  <c r="AP169" i="1"/>
  <c r="AP228" i="8" s="1"/>
  <c r="AP81" i="8"/>
  <c r="AP1107" i="1"/>
  <c r="AP1106" i="1"/>
  <c r="AQ949" i="1"/>
  <c r="AQ975" i="1"/>
  <c r="AQ96" i="1"/>
  <c r="AQ125" i="1" s="1"/>
  <c r="AQ976" i="1"/>
  <c r="AR5" i="1"/>
  <c r="AQ990" i="1"/>
  <c r="AQ950" i="1"/>
  <c r="AQ959" i="1" s="1"/>
  <c r="AQ98" i="1"/>
  <c r="AQ127" i="1" s="1"/>
  <c r="AQ991" i="1"/>
  <c r="AQ109" i="1"/>
  <c r="AQ138" i="1" s="1"/>
  <c r="AQ97" i="1"/>
  <c r="AQ126" i="1" s="1"/>
  <c r="AQ108" i="1"/>
  <c r="AQ137" i="1" s="1"/>
  <c r="AQ986" i="1"/>
  <c r="AQ107" i="1"/>
  <c r="AQ136" i="1" s="1"/>
  <c r="AQ989" i="1"/>
  <c r="AQ985" i="1"/>
  <c r="AQ988" i="1"/>
  <c r="AQ977" i="1"/>
  <c r="AQ110" i="1"/>
  <c r="AQ139" i="1" s="1"/>
  <c r="AQ987" i="1"/>
  <c r="AQ984" i="1"/>
  <c r="AQ106" i="1"/>
  <c r="AQ135" i="1" s="1"/>
  <c r="AQ105" i="1"/>
  <c r="AQ134" i="1" s="1"/>
  <c r="AQ983" i="1"/>
  <c r="AQ982" i="1"/>
  <c r="AQ103" i="1"/>
  <c r="AQ132" i="1" s="1"/>
  <c r="AQ104" i="1"/>
  <c r="AQ133" i="1" s="1"/>
  <c r="AQ981" i="1"/>
  <c r="AQ980" i="1"/>
  <c r="AQ101" i="1"/>
  <c r="AQ130" i="1" s="1"/>
  <c r="AQ102" i="1"/>
  <c r="AQ131" i="1" s="1"/>
  <c r="AQ979" i="1"/>
  <c r="AQ100" i="1"/>
  <c r="AQ129" i="1" s="1"/>
  <c r="AQ978" i="1"/>
  <c r="AQ99" i="1"/>
  <c r="AQ128" i="1" s="1"/>
  <c r="AQ969" i="1"/>
  <c r="AQ970" i="1"/>
  <c r="AQ90" i="1"/>
  <c r="AQ119" i="1" s="1"/>
  <c r="AQ89" i="1"/>
  <c r="AQ118" i="1" s="1"/>
  <c r="AQ88" i="1"/>
  <c r="AQ93" i="1"/>
  <c r="AQ122" i="1" s="1"/>
  <c r="AQ95" i="1"/>
  <c r="AQ124" i="1" s="1"/>
  <c r="AQ91" i="1"/>
  <c r="AQ120" i="1" s="1"/>
  <c r="AQ92" i="1"/>
  <c r="AQ121" i="1" s="1"/>
  <c r="AQ973" i="1"/>
  <c r="AQ972" i="1"/>
  <c r="AQ974" i="1"/>
  <c r="AQ968" i="1"/>
  <c r="AQ971" i="1"/>
  <c r="AQ94" i="1"/>
  <c r="AQ123" i="1" s="1"/>
  <c r="AQ967" i="1"/>
  <c r="AQ278" i="1"/>
  <c r="AQ188" i="8" s="1"/>
  <c r="AQ289" i="1"/>
  <c r="AQ199" i="8" s="1"/>
  <c r="AQ1133" i="1"/>
  <c r="AQ1132" i="1"/>
  <c r="AQ1124" i="1"/>
  <c r="AQ1125" i="1"/>
  <c r="AQ1114" i="1"/>
  <c r="AQ1118" i="1"/>
  <c r="AQ5" i="8"/>
  <c r="AQ622" i="1"/>
  <c r="AQ626" i="1"/>
  <c r="AQ630" i="1"/>
  <c r="AQ634" i="1"/>
  <c r="AQ638" i="1"/>
  <c r="AQ642" i="1"/>
  <c r="AQ646" i="1"/>
  <c r="AQ1230" i="1"/>
  <c r="AQ271" i="1"/>
  <c r="AQ181" i="8" s="1"/>
  <c r="AQ274" i="1"/>
  <c r="AQ184" i="8" s="1"/>
  <c r="AQ276" i="1"/>
  <c r="AQ186" i="8" s="1"/>
  <c r="AQ283" i="1"/>
  <c r="AQ193" i="8" s="1"/>
  <c r="AQ285" i="1"/>
  <c r="AQ195" i="8" s="1"/>
  <c r="AQ287" i="1"/>
  <c r="AQ197" i="8" s="1"/>
  <c r="AQ1131" i="1"/>
  <c r="AQ1130" i="1"/>
  <c r="AQ1121" i="1"/>
  <c r="AQ1134" i="1"/>
  <c r="AQ1112" i="1"/>
  <c r="AQ1117" i="1"/>
  <c r="AQ623" i="1"/>
  <c r="AQ627" i="1"/>
  <c r="AQ631" i="1"/>
  <c r="AQ635" i="1"/>
  <c r="AQ639" i="1"/>
  <c r="AQ643" i="1"/>
  <c r="AQ269" i="1"/>
  <c r="AQ179" i="8" s="1"/>
  <c r="AQ277" i="1"/>
  <c r="AQ187" i="8" s="1"/>
  <c r="AQ279" i="1"/>
  <c r="AQ189" i="8" s="1"/>
  <c r="AQ288" i="1"/>
  <c r="AQ198" i="8" s="1"/>
  <c r="AQ1129" i="1"/>
  <c r="AQ1126" i="1"/>
  <c r="AQ1119" i="1"/>
  <c r="AQ1127" i="1"/>
  <c r="AQ1122" i="1"/>
  <c r="AQ1113" i="1"/>
  <c r="AQ6" i="1"/>
  <c r="AQ624" i="1"/>
  <c r="AQ628" i="1"/>
  <c r="AQ632" i="1"/>
  <c r="AQ636" i="1"/>
  <c r="AQ640" i="1"/>
  <c r="AQ644" i="1"/>
  <c r="AQ273" i="1"/>
  <c r="AQ183" i="8" s="1"/>
  <c r="AQ282" i="1"/>
  <c r="AQ192" i="8" s="1"/>
  <c r="AQ1123" i="1"/>
  <c r="AQ1115" i="1"/>
  <c r="AQ633" i="1"/>
  <c r="AQ275" i="1"/>
  <c r="AQ185" i="8" s="1"/>
  <c r="AQ284" i="1"/>
  <c r="AQ194" i="8" s="1"/>
  <c r="AQ1128" i="1"/>
  <c r="AQ637" i="1"/>
  <c r="AQ265" i="1"/>
  <c r="AQ286" i="1"/>
  <c r="AQ196" i="8" s="1"/>
  <c r="AQ1135" i="1"/>
  <c r="AQ1116" i="1"/>
  <c r="AQ625" i="1"/>
  <c r="AQ641" i="1"/>
  <c r="AQ270" i="1"/>
  <c r="AQ180" i="8" s="1"/>
  <c r="AQ1120" i="1"/>
  <c r="AQ280" i="1"/>
  <c r="AQ190" i="8" s="1"/>
  <c r="AQ629" i="1"/>
  <c r="AQ645" i="1"/>
  <c r="AQ1136" i="1"/>
  <c r="AQ112" i="1"/>
  <c r="AQ141" i="1" s="1"/>
  <c r="AQ111" i="1"/>
  <c r="AQ140" i="1" s="1"/>
  <c r="AQ281" i="1"/>
  <c r="AQ191" i="8" s="1"/>
  <c r="AQ267" i="1"/>
  <c r="AQ268" i="1"/>
  <c r="AQ178" i="8" s="1"/>
  <c r="AQ266" i="1"/>
  <c r="AQ176" i="8" s="1"/>
  <c r="AQ272" i="1"/>
  <c r="AQ182" i="8" s="1"/>
  <c r="AR836" i="1"/>
  <c r="AR214" i="1"/>
  <c r="AR749" i="1"/>
  <c r="AU225" i="1"/>
  <c r="AU760" i="1"/>
  <c r="AU847" i="1"/>
  <c r="AO1049" i="1"/>
  <c r="AO1047" i="1"/>
  <c r="AO1045" i="1"/>
  <c r="AO1046" i="1"/>
  <c r="AO1043" i="1"/>
  <c r="AO1044" i="1"/>
  <c r="AO1042" i="1"/>
  <c r="AO1048" i="1"/>
  <c r="AO1041" i="1"/>
  <c r="AO1037" i="1"/>
  <c r="AO1040" i="1"/>
  <c r="AO1038" i="1"/>
  <c r="AO1036" i="1"/>
  <c r="AO1035" i="1"/>
  <c r="AO1034" i="1"/>
  <c r="AO1033" i="1"/>
  <c r="AO1039" i="1"/>
  <c r="AO1031" i="1"/>
  <c r="AO1029" i="1"/>
  <c r="AO1032" i="1"/>
  <c r="AO1030" i="1"/>
  <c r="AO1026" i="1"/>
  <c r="AO1025" i="1"/>
  <c r="AO1027" i="1"/>
  <c r="AO1028" i="1"/>
  <c r="AO43" i="8"/>
  <c r="AV853" i="1"/>
  <c r="AV231" i="1"/>
  <c r="AV766" i="1"/>
  <c r="AR746" i="1"/>
  <c r="AR211" i="1"/>
  <c r="AR833" i="1"/>
  <c r="AU848" i="1"/>
  <c r="AU761" i="1"/>
  <c r="AU226" i="1"/>
  <c r="AV230" i="1"/>
  <c r="AV765" i="1"/>
  <c r="AV852" i="1"/>
  <c r="AN1067" i="1"/>
  <c r="AN1071" i="1"/>
  <c r="AN1063" i="1"/>
  <c r="AN1062" i="1"/>
  <c r="AO142" i="1"/>
  <c r="AO59" i="8"/>
  <c r="AO147" i="1"/>
  <c r="AO43" i="1" s="1"/>
  <c r="AT210" i="1"/>
  <c r="AT832" i="1"/>
  <c r="AT745" i="1"/>
  <c r="AP69" i="8"/>
  <c r="AP157" i="1"/>
  <c r="AP216" i="8" s="1"/>
  <c r="AP151" i="1"/>
  <c r="AP210" i="8" s="1"/>
  <c r="AP63" i="8"/>
  <c r="AP62" i="8"/>
  <c r="AP150" i="1"/>
  <c r="AP209" i="8" s="1"/>
  <c r="AP61" i="8"/>
  <c r="AP149" i="1"/>
  <c r="AP208" i="8" s="1"/>
  <c r="AP73" i="8"/>
  <c r="AP161" i="1"/>
  <c r="AP220" i="8" s="1"/>
  <c r="AP1097" i="1"/>
  <c r="AP75" i="8"/>
  <c r="AP163" i="1"/>
  <c r="AP222" i="8" s="1"/>
  <c r="AP76" i="8"/>
  <c r="AP164" i="1"/>
  <c r="AP223" i="8" s="1"/>
  <c r="AP168" i="1"/>
  <c r="AP227" i="8" s="1"/>
  <c r="AP80" i="8"/>
  <c r="AP170" i="1"/>
  <c r="AP229" i="8" s="1"/>
  <c r="AP82" i="8"/>
  <c r="AP1093" i="1"/>
  <c r="AP1092" i="1"/>
  <c r="AU223" i="1"/>
  <c r="AU845" i="1"/>
  <c r="AU758" i="1"/>
  <c r="AW838" i="1"/>
  <c r="AW216" i="1"/>
  <c r="AW751" i="1"/>
  <c r="AV207" i="1"/>
  <c r="AV742" i="1"/>
  <c r="AV829" i="1"/>
  <c r="AR841" i="1"/>
  <c r="AR754" i="1"/>
  <c r="AR219" i="1"/>
  <c r="AO1004" i="1"/>
  <c r="AO1019" i="1"/>
  <c r="AO1006" i="1"/>
  <c r="AO1017" i="1"/>
  <c r="AO1005" i="1"/>
  <c r="AO1018" i="1"/>
  <c r="AO1015" i="1"/>
  <c r="AO1020" i="1"/>
  <c r="AO1016" i="1"/>
  <c r="AO1014" i="1"/>
  <c r="AO1013" i="1"/>
  <c r="AO1011" i="1"/>
  <c r="AO1009" i="1"/>
  <c r="AO1010" i="1"/>
  <c r="AO1008" i="1"/>
  <c r="AO1012" i="1"/>
  <c r="AO1007" i="1"/>
  <c r="AO1000" i="1"/>
  <c r="AO1002" i="1"/>
  <c r="AO1003" i="1"/>
  <c r="AO997" i="1"/>
  <c r="AO996" i="1"/>
  <c r="AO1001" i="1"/>
  <c r="AO998" i="1"/>
  <c r="AO999" i="1"/>
  <c r="AN1054" i="1"/>
  <c r="AN1021" i="1"/>
  <c r="AN1065" i="1"/>
  <c r="AN1069" i="1"/>
  <c r="AN1074" i="1"/>
  <c r="AN1076" i="1"/>
  <c r="AU840" i="1"/>
  <c r="AU218" i="1"/>
  <c r="AU753" i="1"/>
  <c r="AT743" i="1"/>
  <c r="AT208" i="1"/>
  <c r="AT830" i="1"/>
  <c r="AY221" i="1"/>
  <c r="AY756" i="1"/>
  <c r="AY843" i="1"/>
  <c r="AP7" i="1"/>
  <c r="AP6" i="8"/>
  <c r="AP7" i="8" s="1"/>
  <c r="AP64" i="8"/>
  <c r="AP152" i="1"/>
  <c r="AP211" i="8" s="1"/>
  <c r="AP60" i="8"/>
  <c r="AP148" i="1"/>
  <c r="AP162" i="1"/>
  <c r="AP221" i="8" s="1"/>
  <c r="AP74" i="8"/>
  <c r="AP1098" i="1"/>
  <c r="AP156" i="1"/>
  <c r="AP215" i="8" s="1"/>
  <c r="AP68" i="8"/>
  <c r="AP1103" i="1"/>
  <c r="AP79" i="8"/>
  <c r="AP167" i="1"/>
  <c r="AP226" i="8" s="1"/>
  <c r="AP155" i="1"/>
  <c r="AP214" i="8" s="1"/>
  <c r="AP67" i="8"/>
  <c r="AU228" i="1"/>
  <c r="AU850" i="1"/>
  <c r="AU763" i="1"/>
  <c r="AN206" i="8"/>
  <c r="AN231" i="8" s="1"/>
  <c r="AN172" i="1"/>
  <c r="AS215" i="1" l="1"/>
  <c r="AS750" i="1"/>
  <c r="AS837" i="1"/>
  <c r="AR213" i="1"/>
  <c r="AS835" i="1" s="1"/>
  <c r="AR835" i="1"/>
  <c r="AQ1100" i="1"/>
  <c r="AQ1099" i="1"/>
  <c r="AV212" i="1"/>
  <c r="AV834" i="1"/>
  <c r="AV229" i="1"/>
  <c r="AW229" i="1" s="1"/>
  <c r="AV851" i="1"/>
  <c r="AQ1091" i="1"/>
  <c r="AU744" i="1"/>
  <c r="AU831" i="1"/>
  <c r="AU209" i="1"/>
  <c r="AP200" i="8"/>
  <c r="AP50" i="8" s="1"/>
  <c r="AP42" i="8"/>
  <c r="AQ177" i="8"/>
  <c r="AP207" i="8"/>
  <c r="AP42" i="1"/>
  <c r="AO1060" i="1"/>
  <c r="AT846" i="1"/>
  <c r="AT759" i="1"/>
  <c r="AT224" i="1"/>
  <c r="AQ1096" i="1"/>
  <c r="AO1058" i="1"/>
  <c r="AQ1094" i="1"/>
  <c r="AQ1089" i="1"/>
  <c r="AQ1102" i="1"/>
  <c r="AQ1086" i="1"/>
  <c r="AQ1084" i="1"/>
  <c r="AQ1085" i="1"/>
  <c r="AO1056" i="1"/>
  <c r="AO1061" i="1"/>
  <c r="AN1079" i="1"/>
  <c r="AO1057" i="1"/>
  <c r="AO1055" i="1"/>
  <c r="AQ1090" i="1"/>
  <c r="AQ1088" i="1"/>
  <c r="AO1059" i="1"/>
  <c r="AQ1087" i="1"/>
  <c r="AQ1104" i="1"/>
  <c r="AV840" i="1"/>
  <c r="AV218" i="1"/>
  <c r="AV753" i="1"/>
  <c r="AO1065" i="1"/>
  <c r="AO1067" i="1"/>
  <c r="AO1074" i="1"/>
  <c r="AO1063" i="1"/>
  <c r="AO1062" i="1"/>
  <c r="AX751" i="1"/>
  <c r="AX838" i="1"/>
  <c r="AX216" i="1"/>
  <c r="AV845" i="1"/>
  <c r="AV758" i="1"/>
  <c r="AV223" i="1"/>
  <c r="AV848" i="1"/>
  <c r="AV226" i="1"/>
  <c r="AV761" i="1"/>
  <c r="AS833" i="1"/>
  <c r="AS211" i="1"/>
  <c r="AS746" i="1"/>
  <c r="AV225" i="1"/>
  <c r="AV847" i="1"/>
  <c r="AV760" i="1"/>
  <c r="AQ1137" i="1"/>
  <c r="AQ992" i="1"/>
  <c r="AQ150" i="1"/>
  <c r="AQ209" i="8" s="1"/>
  <c r="AQ62" i="8"/>
  <c r="AQ60" i="8"/>
  <c r="AQ148" i="1"/>
  <c r="AQ158" i="1"/>
  <c r="AQ217" i="8" s="1"/>
  <c r="AQ70" i="8"/>
  <c r="AQ73" i="8"/>
  <c r="AQ161" i="1"/>
  <c r="AQ220" i="8" s="1"/>
  <c r="AQ75" i="8"/>
  <c r="AQ163" i="1"/>
  <c r="AQ222" i="8" s="1"/>
  <c r="AQ164" i="1"/>
  <c r="AQ223" i="8" s="1"/>
  <c r="AQ76" i="8"/>
  <c r="AQ169" i="1"/>
  <c r="AQ228" i="8" s="1"/>
  <c r="AQ81" i="8"/>
  <c r="AQ1105" i="1"/>
  <c r="AQ156" i="1"/>
  <c r="AQ215" i="8" s="1"/>
  <c r="AQ68" i="8"/>
  <c r="AQ155" i="1"/>
  <c r="AQ214" i="8" s="1"/>
  <c r="AQ67" i="8"/>
  <c r="AP142" i="1"/>
  <c r="AP59" i="8"/>
  <c r="AP147" i="1"/>
  <c r="AV844" i="1"/>
  <c r="AV757" i="1"/>
  <c r="AV222" i="1"/>
  <c r="AP1004" i="1"/>
  <c r="AP1006" i="1"/>
  <c r="AP1005" i="1"/>
  <c r="AP1020" i="1"/>
  <c r="AP1019" i="1"/>
  <c r="AP1016" i="1"/>
  <c r="AP1015" i="1"/>
  <c r="AP1018" i="1"/>
  <c r="AP1017" i="1"/>
  <c r="AP1014" i="1"/>
  <c r="AP1012" i="1"/>
  <c r="AP1011" i="1"/>
  <c r="AP1008" i="1"/>
  <c r="AP1009" i="1"/>
  <c r="AP1007" i="1"/>
  <c r="AP1013" i="1"/>
  <c r="AP1010" i="1"/>
  <c r="AP1002" i="1"/>
  <c r="AP1000" i="1"/>
  <c r="AP1003" i="1"/>
  <c r="AP996" i="1"/>
  <c r="AP997" i="1"/>
  <c r="AP1001" i="1"/>
  <c r="AP998" i="1"/>
  <c r="AP999" i="1"/>
  <c r="AV228" i="1"/>
  <c r="AV763" i="1"/>
  <c r="AV850" i="1"/>
  <c r="AU208" i="1"/>
  <c r="AU830" i="1"/>
  <c r="AU743" i="1"/>
  <c r="AO1070" i="1"/>
  <c r="AO1069" i="1"/>
  <c r="AO1078" i="1"/>
  <c r="AO1075" i="1"/>
  <c r="AS219" i="1"/>
  <c r="AS754" i="1"/>
  <c r="AS841" i="1"/>
  <c r="AU832" i="1"/>
  <c r="AU210" i="1"/>
  <c r="AU745" i="1"/>
  <c r="AQ170" i="1"/>
  <c r="AQ229" i="8" s="1"/>
  <c r="AQ82" i="8"/>
  <c r="AQ153" i="1"/>
  <c r="AQ212" i="8" s="1"/>
  <c r="AQ65" i="8"/>
  <c r="AQ66" i="8"/>
  <c r="AQ154" i="1"/>
  <c r="AQ149" i="1"/>
  <c r="AQ208" i="8" s="1"/>
  <c r="AQ61" i="8"/>
  <c r="AQ72" i="8"/>
  <c r="AQ160" i="1"/>
  <c r="AQ219" i="8" s="1"/>
  <c r="AQ74" i="8"/>
  <c r="AQ162" i="1"/>
  <c r="AQ221" i="8" s="1"/>
  <c r="AQ165" i="1"/>
  <c r="AQ224" i="8" s="1"/>
  <c r="AQ77" i="8"/>
  <c r="AQ1093" i="1"/>
  <c r="AQ78" i="8"/>
  <c r="AQ166" i="1"/>
  <c r="AQ225" i="8" s="1"/>
  <c r="AQ80" i="8"/>
  <c r="AQ168" i="1"/>
  <c r="AQ227" i="8" s="1"/>
  <c r="AQ1106" i="1"/>
  <c r="AP43" i="8"/>
  <c r="AZ849" i="1"/>
  <c r="AZ762" i="1"/>
  <c r="AZ227" i="1"/>
  <c r="AS752" i="1"/>
  <c r="AS217" i="1"/>
  <c r="AS839" i="1"/>
  <c r="AO1066" i="1"/>
  <c r="AO1071" i="1"/>
  <c r="AO1073" i="1"/>
  <c r="AO1064" i="1"/>
  <c r="AW742" i="1"/>
  <c r="AW829" i="1"/>
  <c r="AW207" i="1"/>
  <c r="AO206" i="8"/>
  <c r="AO231" i="8" s="1"/>
  <c r="AO172" i="1"/>
  <c r="AS214" i="1"/>
  <c r="AS749" i="1"/>
  <c r="AS836" i="1"/>
  <c r="AQ83" i="8"/>
  <c r="AQ171" i="1"/>
  <c r="AQ230" i="8" s="1"/>
  <c r="AQ175" i="8"/>
  <c r="AQ290" i="1"/>
  <c r="AQ7" i="1"/>
  <c r="AQ6" i="8"/>
  <c r="AQ7" i="8" s="1"/>
  <c r="AQ152" i="1"/>
  <c r="AQ211" i="8" s="1"/>
  <c r="AQ64" i="8"/>
  <c r="AQ159" i="1"/>
  <c r="AQ218" i="8" s="1"/>
  <c r="AQ71" i="8"/>
  <c r="AQ1098" i="1"/>
  <c r="AQ1107" i="1"/>
  <c r="AR96" i="1"/>
  <c r="AR125" i="1" s="1"/>
  <c r="AR950" i="1"/>
  <c r="AR959" i="1" s="1"/>
  <c r="AS5" i="1"/>
  <c r="AR975" i="1"/>
  <c r="AR977" i="1"/>
  <c r="AR991" i="1"/>
  <c r="AR949" i="1"/>
  <c r="AR976" i="1"/>
  <c r="AR98" i="1"/>
  <c r="AR127" i="1" s="1"/>
  <c r="AR110" i="1"/>
  <c r="AR139" i="1" s="1"/>
  <c r="AR988" i="1"/>
  <c r="AR97" i="1"/>
  <c r="AR126" i="1" s="1"/>
  <c r="AR989" i="1"/>
  <c r="AR985" i="1"/>
  <c r="AR990" i="1"/>
  <c r="AR107" i="1"/>
  <c r="AR136" i="1" s="1"/>
  <c r="AR986" i="1"/>
  <c r="AR109" i="1"/>
  <c r="AR138" i="1" s="1"/>
  <c r="AR108" i="1"/>
  <c r="AR137" i="1" s="1"/>
  <c r="AR987" i="1"/>
  <c r="AR106" i="1"/>
  <c r="AR135" i="1" s="1"/>
  <c r="AR984" i="1"/>
  <c r="AR105" i="1"/>
  <c r="AR134" i="1" s="1"/>
  <c r="AR103" i="1"/>
  <c r="AR132" i="1" s="1"/>
  <c r="AR982" i="1"/>
  <c r="AR102" i="1"/>
  <c r="AR131" i="1" s="1"/>
  <c r="AR979" i="1"/>
  <c r="AR978" i="1"/>
  <c r="AR981" i="1"/>
  <c r="AR980" i="1"/>
  <c r="AR99" i="1"/>
  <c r="AR128" i="1" s="1"/>
  <c r="AR101" i="1"/>
  <c r="AR130" i="1" s="1"/>
  <c r="AR970" i="1"/>
  <c r="AR100" i="1"/>
  <c r="AR129" i="1" s="1"/>
  <c r="AR983" i="1"/>
  <c r="AR104" i="1"/>
  <c r="AR133" i="1" s="1"/>
  <c r="AR90" i="1"/>
  <c r="AR119" i="1" s="1"/>
  <c r="AR93" i="1"/>
  <c r="AR122" i="1" s="1"/>
  <c r="AR95" i="1"/>
  <c r="AR124" i="1" s="1"/>
  <c r="AR92" i="1"/>
  <c r="AR121" i="1" s="1"/>
  <c r="AR968" i="1"/>
  <c r="AR973" i="1"/>
  <c r="AR91" i="1"/>
  <c r="AR120" i="1" s="1"/>
  <c r="AR94" i="1"/>
  <c r="AR123" i="1" s="1"/>
  <c r="AR88" i="1"/>
  <c r="AR969" i="1"/>
  <c r="AR971" i="1"/>
  <c r="AR974" i="1"/>
  <c r="AR967" i="1"/>
  <c r="AR972" i="1"/>
  <c r="AR270" i="1"/>
  <c r="AR180" i="8" s="1"/>
  <c r="AR274" i="1"/>
  <c r="AR184" i="8" s="1"/>
  <c r="AR279" i="1"/>
  <c r="AR189" i="8" s="1"/>
  <c r="AR287" i="1"/>
  <c r="AR197" i="8" s="1"/>
  <c r="AR1135" i="1"/>
  <c r="AR1129" i="1"/>
  <c r="AR1121" i="1"/>
  <c r="AR1122" i="1"/>
  <c r="AR1115" i="1"/>
  <c r="AR1136" i="1"/>
  <c r="AR1112" i="1"/>
  <c r="AR6" i="1"/>
  <c r="AR5" i="8"/>
  <c r="AR623" i="1"/>
  <c r="AR626" i="1"/>
  <c r="AR630" i="1"/>
  <c r="AR634" i="1"/>
  <c r="AR638" i="1"/>
  <c r="AR642" i="1"/>
  <c r="AR646" i="1"/>
  <c r="AR1230" i="1"/>
  <c r="AR271" i="1"/>
  <c r="AR181" i="8" s="1"/>
  <c r="AR277" i="1"/>
  <c r="AR187" i="8" s="1"/>
  <c r="AR282" i="1"/>
  <c r="AR192" i="8" s="1"/>
  <c r="AR284" i="1"/>
  <c r="AR194" i="8" s="1"/>
  <c r="AR1133" i="1"/>
  <c r="AR1127" i="1"/>
  <c r="AR1128" i="1"/>
  <c r="AR1120" i="1"/>
  <c r="AR1113" i="1"/>
  <c r="AR1130" i="1"/>
  <c r="AR622" i="1"/>
  <c r="AR627" i="1"/>
  <c r="AR631" i="1"/>
  <c r="AR635" i="1"/>
  <c r="AR639" i="1"/>
  <c r="AR643" i="1"/>
  <c r="AR89" i="1"/>
  <c r="AR118" i="1" s="1"/>
  <c r="AR278" i="1"/>
  <c r="AR188" i="8" s="1"/>
  <c r="AR280" i="1"/>
  <c r="AR190" i="8" s="1"/>
  <c r="AR285" i="1"/>
  <c r="AR195" i="8" s="1"/>
  <c r="AR288" i="1"/>
  <c r="AR198" i="8" s="1"/>
  <c r="AR1131" i="1"/>
  <c r="AR1125" i="1"/>
  <c r="AR1132" i="1"/>
  <c r="AR1118" i="1"/>
  <c r="AR1124" i="1"/>
  <c r="AR1114" i="1"/>
  <c r="AR624" i="1"/>
  <c r="AR628" i="1"/>
  <c r="AR632" i="1"/>
  <c r="AR636" i="1"/>
  <c r="AR640" i="1"/>
  <c r="AR644" i="1"/>
  <c r="AR273" i="1"/>
  <c r="AR183" i="8" s="1"/>
  <c r="AR283" i="1"/>
  <c r="AR193" i="8" s="1"/>
  <c r="AR1134" i="1"/>
  <c r="AR1119" i="1"/>
  <c r="AR637" i="1"/>
  <c r="AR276" i="1"/>
  <c r="AR186" i="8" s="1"/>
  <c r="AR286" i="1"/>
  <c r="AR196" i="8" s="1"/>
  <c r="AR1123" i="1"/>
  <c r="AR1116" i="1"/>
  <c r="AR625" i="1"/>
  <c r="AR641" i="1"/>
  <c r="AR265" i="1"/>
  <c r="AR289" i="1"/>
  <c r="AR199" i="8" s="1"/>
  <c r="AR1126" i="1"/>
  <c r="AR629" i="1"/>
  <c r="AR645" i="1"/>
  <c r="AR269" i="1"/>
  <c r="AR179" i="8" s="1"/>
  <c r="AR1117" i="1"/>
  <c r="AR633" i="1"/>
  <c r="AR275" i="1"/>
  <c r="AR185" i="8" s="1"/>
  <c r="AR112" i="1"/>
  <c r="AR141" i="1" s="1"/>
  <c r="AR281" i="1"/>
  <c r="AR191" i="8" s="1"/>
  <c r="AR111" i="1"/>
  <c r="AR140" i="1" s="1"/>
  <c r="AR268" i="1"/>
  <c r="AR178" i="8" s="1"/>
  <c r="AR272" i="1"/>
  <c r="AR182" i="8" s="1"/>
  <c r="AR267" i="1"/>
  <c r="AR266" i="1"/>
  <c r="AR176" i="8" s="1"/>
  <c r="AQ958" i="1"/>
  <c r="AQ951" i="1"/>
  <c r="AQ960" i="1" s="1"/>
  <c r="AP213" i="8"/>
  <c r="AP43" i="1"/>
  <c r="AP1083" i="1"/>
  <c r="AP1108" i="1" s="1"/>
  <c r="AZ221" i="1"/>
  <c r="AZ756" i="1"/>
  <c r="AZ843" i="1"/>
  <c r="AO1054" i="1"/>
  <c r="AO1021" i="1"/>
  <c r="AO1068" i="1"/>
  <c r="AO1072" i="1"/>
  <c r="AO1076" i="1"/>
  <c r="AO1077" i="1"/>
  <c r="AO49" i="8"/>
  <c r="AO84" i="8"/>
  <c r="AW230" i="1"/>
  <c r="AW852" i="1"/>
  <c r="AW765" i="1"/>
  <c r="AW853" i="1"/>
  <c r="AW766" i="1"/>
  <c r="AW231" i="1"/>
  <c r="AO1050" i="1"/>
  <c r="AQ151" i="1"/>
  <c r="AQ210" i="8" s="1"/>
  <c r="AQ63" i="8"/>
  <c r="AQ117" i="1"/>
  <c r="AQ113" i="1"/>
  <c r="AQ1095" i="1"/>
  <c r="AQ1097" i="1"/>
  <c r="AQ1103" i="1"/>
  <c r="AQ1101" i="1"/>
  <c r="AQ79" i="8"/>
  <c r="AQ167" i="1"/>
  <c r="AQ226" i="8" s="1"/>
  <c r="AQ157" i="1"/>
  <c r="AQ216" i="8" s="1"/>
  <c r="AQ69" i="8"/>
  <c r="AQ1092" i="1"/>
  <c r="AV220" i="1"/>
  <c r="AV842" i="1"/>
  <c r="AV755" i="1"/>
  <c r="AP1046" i="1"/>
  <c r="AP1049" i="1"/>
  <c r="AP1048" i="1"/>
  <c r="AP1047" i="1"/>
  <c r="AP1044" i="1"/>
  <c r="AP1045" i="1"/>
  <c r="AP1043" i="1"/>
  <c r="AP1042" i="1"/>
  <c r="AP1040" i="1"/>
  <c r="AP1038" i="1"/>
  <c r="AP1039" i="1"/>
  <c r="AP1037" i="1"/>
  <c r="AP1033" i="1"/>
  <c r="AP1041" i="1"/>
  <c r="AP1036" i="1"/>
  <c r="AP1035" i="1"/>
  <c r="AP1034" i="1"/>
  <c r="AP1029" i="1"/>
  <c r="AP1031" i="1"/>
  <c r="AP1032" i="1"/>
  <c r="AP1026" i="1"/>
  <c r="AP1030" i="1"/>
  <c r="AP1025" i="1"/>
  <c r="AP1027" i="1"/>
  <c r="AP1028" i="1"/>
  <c r="AT750" i="1" l="1"/>
  <c r="AT215" i="1"/>
  <c r="AT837" i="1"/>
  <c r="AS213" i="1"/>
  <c r="AT835" i="1" s="1"/>
  <c r="AS748" i="1"/>
  <c r="AT213" i="1"/>
  <c r="AU835" i="1" s="1"/>
  <c r="AR1091" i="1"/>
  <c r="AW764" i="1"/>
  <c r="AW851" i="1"/>
  <c r="AW212" i="1"/>
  <c r="AW747" i="1"/>
  <c r="AW834" i="1"/>
  <c r="AQ200" i="8"/>
  <c r="AQ50" i="8" s="1"/>
  <c r="AV744" i="1"/>
  <c r="AV209" i="1"/>
  <c r="AV831" i="1"/>
  <c r="AR1094" i="1"/>
  <c r="AQ42" i="8"/>
  <c r="AR177" i="8"/>
  <c r="AQ207" i="8"/>
  <c r="AQ42" i="1"/>
  <c r="AU224" i="1"/>
  <c r="AV759" i="1" s="1"/>
  <c r="AU846" i="1"/>
  <c r="AU759" i="1"/>
  <c r="AR1105" i="1"/>
  <c r="AR1088" i="1"/>
  <c r="AR1084" i="1"/>
  <c r="AR1087" i="1"/>
  <c r="AR1089" i="1"/>
  <c r="AR1086" i="1"/>
  <c r="AR1090" i="1"/>
  <c r="AQ147" i="1"/>
  <c r="AQ43" i="1" s="1"/>
  <c r="AQ142" i="1"/>
  <c r="AQ59" i="8"/>
  <c r="AQ43" i="8" s="1"/>
  <c r="AQ1049" i="1"/>
  <c r="AQ1047" i="1"/>
  <c r="AQ1048" i="1"/>
  <c r="AQ1046" i="1"/>
  <c r="AQ1045" i="1"/>
  <c r="AQ1044" i="1"/>
  <c r="AQ1043" i="1"/>
  <c r="AQ1042" i="1"/>
  <c r="AQ1040" i="1"/>
  <c r="AQ1041" i="1"/>
  <c r="AQ1039" i="1"/>
  <c r="AQ1036" i="1"/>
  <c r="AQ1035" i="1"/>
  <c r="AQ1034" i="1"/>
  <c r="AQ1033" i="1"/>
  <c r="AQ1038" i="1"/>
  <c r="AQ1037" i="1"/>
  <c r="AQ1031" i="1"/>
  <c r="AQ1029" i="1"/>
  <c r="AQ1032" i="1"/>
  <c r="AQ1030" i="1"/>
  <c r="AQ1026" i="1"/>
  <c r="AQ1025" i="1"/>
  <c r="AQ1027" i="1"/>
  <c r="AQ1028" i="1"/>
  <c r="AR175" i="8"/>
  <c r="AR290" i="1"/>
  <c r="AR60" i="8"/>
  <c r="AR148" i="1"/>
  <c r="AR65" i="8"/>
  <c r="AR153" i="1"/>
  <c r="AR212" i="8" s="1"/>
  <c r="AR151" i="1"/>
  <c r="AR210" i="8" s="1"/>
  <c r="AR63" i="8"/>
  <c r="AR163" i="1"/>
  <c r="AR222" i="8" s="1"/>
  <c r="AR75" i="8"/>
  <c r="AR72" i="8"/>
  <c r="AR160" i="1"/>
  <c r="AR219" i="8" s="1"/>
  <c r="AR74" i="8"/>
  <c r="AR162" i="1"/>
  <c r="AR221" i="8" s="1"/>
  <c r="AR1103" i="1"/>
  <c r="AR78" i="8"/>
  <c r="AR166" i="1"/>
  <c r="AR225" i="8" s="1"/>
  <c r="AR68" i="8"/>
  <c r="AR156" i="1"/>
  <c r="AR215" i="8" s="1"/>
  <c r="AR1092" i="1"/>
  <c r="AT214" i="1"/>
  <c r="AT749" i="1"/>
  <c r="AT836" i="1"/>
  <c r="AQ213" i="8"/>
  <c r="AV208" i="1"/>
  <c r="AV743" i="1"/>
  <c r="AV830" i="1"/>
  <c r="AW850" i="1"/>
  <c r="AW228" i="1"/>
  <c r="AW763" i="1"/>
  <c r="AP1059" i="1"/>
  <c r="AP1058" i="1"/>
  <c r="AP1065" i="1"/>
  <c r="AP1070" i="1"/>
  <c r="AP1073" i="1"/>
  <c r="AP1063" i="1"/>
  <c r="AQ1083" i="1"/>
  <c r="AQ1108" i="1" s="1"/>
  <c r="AW840" i="1"/>
  <c r="AW753" i="1"/>
  <c r="AW218" i="1"/>
  <c r="AR82" i="8"/>
  <c r="AR170" i="1"/>
  <c r="AR229" i="8" s="1"/>
  <c r="AR62" i="8"/>
  <c r="AR150" i="1"/>
  <c r="AR209" i="8" s="1"/>
  <c r="AR154" i="1"/>
  <c r="AR66" i="8"/>
  <c r="AR1099" i="1"/>
  <c r="AR70" i="8"/>
  <c r="AR158" i="1"/>
  <c r="AR217" i="8" s="1"/>
  <c r="AR1095" i="1"/>
  <c r="AR164" i="1"/>
  <c r="AR223" i="8" s="1"/>
  <c r="AR76" i="8"/>
  <c r="AR167" i="1"/>
  <c r="AR226" i="8" s="1"/>
  <c r="AR79" i="8"/>
  <c r="AR1106" i="1"/>
  <c r="AR1104" i="1"/>
  <c r="AR951" i="1"/>
  <c r="AR960" i="1" s="1"/>
  <c r="AR958" i="1"/>
  <c r="AS949" i="1"/>
  <c r="AS975" i="1"/>
  <c r="AT5" i="1"/>
  <c r="AS96" i="1"/>
  <c r="AS125" i="1" s="1"/>
  <c r="AS976" i="1"/>
  <c r="AS98" i="1"/>
  <c r="AS127" i="1" s="1"/>
  <c r="AS987" i="1"/>
  <c r="AS989" i="1"/>
  <c r="AS977" i="1"/>
  <c r="AS991" i="1"/>
  <c r="AS990" i="1"/>
  <c r="AS109" i="1"/>
  <c r="AS138" i="1" s="1"/>
  <c r="AS108" i="1"/>
  <c r="AS137" i="1" s="1"/>
  <c r="AS110" i="1"/>
  <c r="AS139" i="1" s="1"/>
  <c r="AS112" i="1"/>
  <c r="AS141" i="1" s="1"/>
  <c r="AS986" i="1"/>
  <c r="AS107" i="1"/>
  <c r="AS136" i="1" s="1"/>
  <c r="AS950" i="1"/>
  <c r="AS959" i="1" s="1"/>
  <c r="AS988" i="1"/>
  <c r="AS985" i="1"/>
  <c r="AS105" i="1"/>
  <c r="AS134" i="1" s="1"/>
  <c r="AS984" i="1"/>
  <c r="AS104" i="1"/>
  <c r="AS133" i="1" s="1"/>
  <c r="AS106" i="1"/>
  <c r="AS135" i="1" s="1"/>
  <c r="AS983" i="1"/>
  <c r="AS982" i="1"/>
  <c r="AS103" i="1"/>
  <c r="AS132" i="1" s="1"/>
  <c r="AS99" i="1"/>
  <c r="AS128" i="1" s="1"/>
  <c r="AS979" i="1"/>
  <c r="AS100" i="1"/>
  <c r="AS129" i="1" s="1"/>
  <c r="AS978" i="1"/>
  <c r="AS102" i="1"/>
  <c r="AS131" i="1" s="1"/>
  <c r="AS981" i="1"/>
  <c r="AS101" i="1"/>
  <c r="AS130" i="1" s="1"/>
  <c r="AS980" i="1"/>
  <c r="AS970" i="1"/>
  <c r="AS969" i="1"/>
  <c r="AS90" i="1"/>
  <c r="AS119" i="1" s="1"/>
  <c r="AS91" i="1"/>
  <c r="AS120" i="1" s="1"/>
  <c r="AS89" i="1"/>
  <c r="AS118" i="1" s="1"/>
  <c r="AS972" i="1"/>
  <c r="AS974" i="1"/>
  <c r="AS971" i="1"/>
  <c r="AS973" i="1"/>
  <c r="AS967" i="1"/>
  <c r="AS93" i="1"/>
  <c r="AS122" i="1" s="1"/>
  <c r="AS95" i="1"/>
  <c r="AS124" i="1" s="1"/>
  <c r="AS968" i="1"/>
  <c r="AS92" i="1"/>
  <c r="AS121" i="1" s="1"/>
  <c r="AS94" i="1"/>
  <c r="AS123" i="1" s="1"/>
  <c r="AS88" i="1"/>
  <c r="AS271" i="1"/>
  <c r="AS181" i="8" s="1"/>
  <c r="AS1134" i="1"/>
  <c r="AS1130" i="1"/>
  <c r="AS1123" i="1"/>
  <c r="AS1122" i="1"/>
  <c r="AS1127" i="1"/>
  <c r="AS1116" i="1"/>
  <c r="AS622" i="1"/>
  <c r="AS626" i="1"/>
  <c r="AS630" i="1"/>
  <c r="AS634" i="1"/>
  <c r="AS638" i="1"/>
  <c r="AS642" i="1"/>
  <c r="AS646" i="1"/>
  <c r="AS265" i="1"/>
  <c r="AS274" i="1"/>
  <c r="AS184" i="8" s="1"/>
  <c r="AS276" i="1"/>
  <c r="AS186" i="8" s="1"/>
  <c r="AS278" i="1"/>
  <c r="AS188" i="8" s="1"/>
  <c r="AS280" i="1"/>
  <c r="AS190" i="8" s="1"/>
  <c r="AS282" i="1"/>
  <c r="AS192" i="8" s="1"/>
  <c r="AS284" i="1"/>
  <c r="AS194" i="8" s="1"/>
  <c r="AS286" i="1"/>
  <c r="AS196" i="8" s="1"/>
  <c r="AS288" i="1"/>
  <c r="AS198" i="8" s="1"/>
  <c r="AS1132" i="1"/>
  <c r="AS1125" i="1"/>
  <c r="AS1120" i="1"/>
  <c r="AS1117" i="1"/>
  <c r="AS1124" i="1"/>
  <c r="AS1112" i="1"/>
  <c r="AS6" i="1"/>
  <c r="AS5" i="8"/>
  <c r="AS623" i="1"/>
  <c r="AS627" i="1"/>
  <c r="AS631" i="1"/>
  <c r="AS635" i="1"/>
  <c r="AS639" i="1"/>
  <c r="AS643" i="1"/>
  <c r="AS269" i="1"/>
  <c r="AS179" i="8" s="1"/>
  <c r="AS1135" i="1"/>
  <c r="AS1129" i="1"/>
  <c r="AS1118" i="1"/>
  <c r="AS1115" i="1"/>
  <c r="AS1119" i="1"/>
  <c r="AS1126" i="1"/>
  <c r="AS624" i="1"/>
  <c r="AS628" i="1"/>
  <c r="AS632" i="1"/>
  <c r="AS636" i="1"/>
  <c r="AS640" i="1"/>
  <c r="AS644" i="1"/>
  <c r="AS270" i="1"/>
  <c r="AS180" i="8" s="1"/>
  <c r="AS279" i="1"/>
  <c r="AS189" i="8" s="1"/>
  <c r="AS287" i="1"/>
  <c r="AS197" i="8" s="1"/>
  <c r="AS1136" i="1"/>
  <c r="AS1113" i="1"/>
  <c r="AS633" i="1"/>
  <c r="AS273" i="1"/>
  <c r="AS183" i="8" s="1"/>
  <c r="AS289" i="1"/>
  <c r="AS199" i="8" s="1"/>
  <c r="AS1131" i="1"/>
  <c r="AS1133" i="1"/>
  <c r="AS637" i="1"/>
  <c r="AS1230" i="1"/>
  <c r="AS275" i="1"/>
  <c r="AS185" i="8" s="1"/>
  <c r="AS283" i="1"/>
  <c r="AS193" i="8" s="1"/>
  <c r="AS1128" i="1"/>
  <c r="AS1114" i="1"/>
  <c r="AS625" i="1"/>
  <c r="AS641" i="1"/>
  <c r="AS629" i="1"/>
  <c r="AS277" i="1"/>
  <c r="AS187" i="8" s="1"/>
  <c r="AS1121" i="1"/>
  <c r="AS645" i="1"/>
  <c r="AS285" i="1"/>
  <c r="AS195" i="8" s="1"/>
  <c r="AS281" i="1"/>
  <c r="AS191" i="8" s="1"/>
  <c r="AS111" i="1"/>
  <c r="AS140" i="1" s="1"/>
  <c r="AS97" i="1"/>
  <c r="AS126" i="1" s="1"/>
  <c r="AS272" i="1"/>
  <c r="AS182" i="8" s="1"/>
  <c r="BA849" i="1"/>
  <c r="BA227" i="1"/>
  <c r="BA762" i="1"/>
  <c r="AP1055" i="1"/>
  <c r="AP1060" i="1"/>
  <c r="AP1067" i="1"/>
  <c r="AP1072" i="1"/>
  <c r="AP1074" i="1"/>
  <c r="AP1064" i="1"/>
  <c r="AW847" i="1"/>
  <c r="AW760" i="1"/>
  <c r="AW225" i="1"/>
  <c r="AW848" i="1"/>
  <c r="AW226" i="1"/>
  <c r="AW761" i="1"/>
  <c r="AW755" i="1"/>
  <c r="AW220" i="1"/>
  <c r="AW842" i="1"/>
  <c r="AX853" i="1"/>
  <c r="AX766" i="1"/>
  <c r="AX231" i="1"/>
  <c r="BA843" i="1"/>
  <c r="BA756" i="1"/>
  <c r="BA221" i="1"/>
  <c r="AR7" i="1"/>
  <c r="AR6" i="8"/>
  <c r="AR7" i="8" s="1"/>
  <c r="AR1085" i="1"/>
  <c r="AR64" i="8"/>
  <c r="AR152" i="1"/>
  <c r="AR211" i="8" s="1"/>
  <c r="AR71" i="8"/>
  <c r="AR159" i="1"/>
  <c r="AR218" i="8" s="1"/>
  <c r="AR1096" i="1"/>
  <c r="AR73" i="8"/>
  <c r="AR161" i="1"/>
  <c r="AR220" i="8" s="1"/>
  <c r="AR1100" i="1"/>
  <c r="AR80" i="8"/>
  <c r="AR168" i="1"/>
  <c r="AR227" i="8" s="1"/>
  <c r="AR1101" i="1"/>
  <c r="AR81" i="8"/>
  <c r="AR169" i="1"/>
  <c r="AR228" i="8" s="1"/>
  <c r="AR1107" i="1"/>
  <c r="AT217" i="1"/>
  <c r="AT839" i="1"/>
  <c r="AT752" i="1"/>
  <c r="AV210" i="1"/>
  <c r="AV745" i="1"/>
  <c r="AV832" i="1"/>
  <c r="AT754" i="1"/>
  <c r="AT841" i="1"/>
  <c r="AT219" i="1"/>
  <c r="AP1057" i="1"/>
  <c r="AP1054" i="1"/>
  <c r="AP1021" i="1"/>
  <c r="AP1068" i="1"/>
  <c r="AP1066" i="1"/>
  <c r="AP1075" i="1"/>
  <c r="AP1077" i="1"/>
  <c r="AP1062" i="1"/>
  <c r="AP206" i="8"/>
  <c r="AP231" i="8" s="1"/>
  <c r="AP172" i="1"/>
  <c r="AT746" i="1"/>
  <c r="AT833" i="1"/>
  <c r="AT211" i="1"/>
  <c r="AY751" i="1"/>
  <c r="AY216" i="1"/>
  <c r="AY838" i="1"/>
  <c r="AP1050" i="1"/>
  <c r="AX852" i="1"/>
  <c r="AX230" i="1"/>
  <c r="AX765" i="1"/>
  <c r="AO1079" i="1"/>
  <c r="AQ1004" i="1"/>
  <c r="AQ1005" i="1"/>
  <c r="AQ1020" i="1"/>
  <c r="AQ1019" i="1"/>
  <c r="AQ1006" i="1"/>
  <c r="AQ1016" i="1"/>
  <c r="AQ1017" i="1"/>
  <c r="AQ1018" i="1"/>
  <c r="AQ1013" i="1"/>
  <c r="AQ1015" i="1"/>
  <c r="AQ1014" i="1"/>
  <c r="AQ1012" i="1"/>
  <c r="AQ1011" i="1"/>
  <c r="AQ1007" i="1"/>
  <c r="AQ1008" i="1"/>
  <c r="AQ1010" i="1"/>
  <c r="AQ1009" i="1"/>
  <c r="AQ1002" i="1"/>
  <c r="AQ1000" i="1"/>
  <c r="AQ1003" i="1"/>
  <c r="AQ1001" i="1"/>
  <c r="AQ997" i="1"/>
  <c r="AQ996" i="1"/>
  <c r="AQ998" i="1"/>
  <c r="AQ999" i="1"/>
  <c r="AR83" i="8"/>
  <c r="AR171" i="1"/>
  <c r="AR230" i="8" s="1"/>
  <c r="AR1137" i="1"/>
  <c r="AR992" i="1"/>
  <c r="AR117" i="1"/>
  <c r="AR113" i="1"/>
  <c r="AR149" i="1"/>
  <c r="AR208" i="8" s="1"/>
  <c r="AR61" i="8"/>
  <c r="AR1097" i="1"/>
  <c r="AR1098" i="1"/>
  <c r="AR165" i="1"/>
  <c r="AR224" i="8" s="1"/>
  <c r="AR77" i="8"/>
  <c r="AR1102" i="1"/>
  <c r="AR157" i="1"/>
  <c r="AR216" i="8" s="1"/>
  <c r="AR69" i="8"/>
  <c r="AR1093" i="1"/>
  <c r="AR155" i="1"/>
  <c r="AR214" i="8" s="1"/>
  <c r="AR67" i="8"/>
  <c r="AX829" i="1"/>
  <c r="AX207" i="1"/>
  <c r="AX742" i="1"/>
  <c r="AX851" i="1"/>
  <c r="AX764" i="1"/>
  <c r="AX229" i="1"/>
  <c r="AP1056" i="1"/>
  <c r="AP1061" i="1"/>
  <c r="AP1071" i="1"/>
  <c r="AP1069" i="1"/>
  <c r="AP1076" i="1"/>
  <c r="AP1078" i="1"/>
  <c r="AW222" i="1"/>
  <c r="AW844" i="1"/>
  <c r="AW757" i="1"/>
  <c r="AP49" i="8"/>
  <c r="AP84" i="8"/>
  <c r="AW845" i="1"/>
  <c r="AW758" i="1"/>
  <c r="AW223" i="1"/>
  <c r="AU750" i="1" l="1"/>
  <c r="AU837" i="1"/>
  <c r="AU215" i="1"/>
  <c r="AT748" i="1"/>
  <c r="AR200" i="8"/>
  <c r="AR50" i="8" s="1"/>
  <c r="AU748" i="1"/>
  <c r="AU213" i="1"/>
  <c r="AS1099" i="1"/>
  <c r="AX834" i="1"/>
  <c r="AX212" i="1"/>
  <c r="AX747" i="1"/>
  <c r="AQ1058" i="1"/>
  <c r="AW209" i="1"/>
  <c r="AW831" i="1"/>
  <c r="AW744" i="1"/>
  <c r="AQ1056" i="1"/>
  <c r="AQ1061" i="1"/>
  <c r="AQ1059" i="1"/>
  <c r="AQ1057" i="1"/>
  <c r="AR42" i="8"/>
  <c r="AS1105" i="1"/>
  <c r="AQ1055" i="1"/>
  <c r="AQ1060" i="1"/>
  <c r="AR207" i="8"/>
  <c r="AR42" i="1"/>
  <c r="AV846" i="1"/>
  <c r="AV224" i="1"/>
  <c r="AW224" i="1" s="1"/>
  <c r="AX846" i="1" s="1"/>
  <c r="AS1095" i="1"/>
  <c r="AS1088" i="1"/>
  <c r="AS1084" i="1"/>
  <c r="AS1089" i="1"/>
  <c r="AS1086" i="1"/>
  <c r="AS1087" i="1"/>
  <c r="AS1090" i="1"/>
  <c r="AY229" i="1"/>
  <c r="AY764" i="1"/>
  <c r="AY851" i="1"/>
  <c r="AY742" i="1"/>
  <c r="AY829" i="1"/>
  <c r="AY207" i="1"/>
  <c r="AQ1065" i="1"/>
  <c r="AQ1073" i="1"/>
  <c r="AQ1074" i="1"/>
  <c r="AQ1063" i="1"/>
  <c r="AY852" i="1"/>
  <c r="AY765" i="1"/>
  <c r="AY230" i="1"/>
  <c r="AZ838" i="1"/>
  <c r="AZ216" i="1"/>
  <c r="AZ751" i="1"/>
  <c r="AX761" i="1"/>
  <c r="AX226" i="1"/>
  <c r="AX848" i="1"/>
  <c r="AS68" i="8"/>
  <c r="AS156" i="1"/>
  <c r="AS215" i="8" s="1"/>
  <c r="AS117" i="1"/>
  <c r="AS113" i="1"/>
  <c r="AS66" i="8"/>
  <c r="AS154" i="1"/>
  <c r="AS62" i="8"/>
  <c r="AS150" i="1"/>
  <c r="AS209" i="8" s="1"/>
  <c r="AS1096" i="1"/>
  <c r="AS1094" i="1"/>
  <c r="AS74" i="8"/>
  <c r="AS162" i="1"/>
  <c r="AS221" i="8" s="1"/>
  <c r="AS163" i="1"/>
  <c r="AS222" i="8" s="1"/>
  <c r="AS75" i="8"/>
  <c r="AS1104" i="1"/>
  <c r="AS83" i="8"/>
  <c r="AS171" i="1"/>
  <c r="AS230" i="8" s="1"/>
  <c r="AS1106" i="1"/>
  <c r="AS1103" i="1"/>
  <c r="AT96" i="1"/>
  <c r="AT125" i="1" s="1"/>
  <c r="AT950" i="1"/>
  <c r="AT959" i="1" s="1"/>
  <c r="AU5" i="1"/>
  <c r="AT949" i="1"/>
  <c r="AT976" i="1"/>
  <c r="AT989" i="1"/>
  <c r="AT108" i="1"/>
  <c r="AT137" i="1" s="1"/>
  <c r="AT977" i="1"/>
  <c r="AT975" i="1"/>
  <c r="AT990" i="1"/>
  <c r="AT988" i="1"/>
  <c r="AT987" i="1"/>
  <c r="AT986" i="1"/>
  <c r="AT97" i="1"/>
  <c r="AT126" i="1" s="1"/>
  <c r="AT991" i="1"/>
  <c r="AT110" i="1"/>
  <c r="AT139" i="1" s="1"/>
  <c r="AT109" i="1"/>
  <c r="AT138" i="1" s="1"/>
  <c r="AT112" i="1"/>
  <c r="AT141" i="1" s="1"/>
  <c r="AT107" i="1"/>
  <c r="AT136" i="1" s="1"/>
  <c r="AT106" i="1"/>
  <c r="AT135" i="1" s="1"/>
  <c r="AT985" i="1"/>
  <c r="AT983" i="1"/>
  <c r="AT105" i="1"/>
  <c r="AT134" i="1" s="1"/>
  <c r="AT982" i="1"/>
  <c r="AT984" i="1"/>
  <c r="AT104" i="1"/>
  <c r="AT133" i="1" s="1"/>
  <c r="AT100" i="1"/>
  <c r="AT129" i="1" s="1"/>
  <c r="AT103" i="1"/>
  <c r="AT132" i="1" s="1"/>
  <c r="AT101" i="1"/>
  <c r="AT130" i="1" s="1"/>
  <c r="AT981" i="1"/>
  <c r="AT980" i="1"/>
  <c r="AT99" i="1"/>
  <c r="AT128" i="1" s="1"/>
  <c r="AT979" i="1"/>
  <c r="AT1095" i="1" s="1"/>
  <c r="AT969" i="1"/>
  <c r="AT102" i="1"/>
  <c r="AT131" i="1" s="1"/>
  <c r="AT970" i="1"/>
  <c r="AT90" i="1"/>
  <c r="AT119" i="1" s="1"/>
  <c r="AT968" i="1"/>
  <c r="AT972" i="1"/>
  <c r="AT974" i="1"/>
  <c r="AT971" i="1"/>
  <c r="AT967" i="1"/>
  <c r="AT973" i="1"/>
  <c r="AT88" i="1"/>
  <c r="AT94" i="1"/>
  <c r="AT123" i="1" s="1"/>
  <c r="AT89" i="1"/>
  <c r="AT118" i="1" s="1"/>
  <c r="AT92" i="1"/>
  <c r="AT121" i="1" s="1"/>
  <c r="AT95" i="1"/>
  <c r="AT124" i="1" s="1"/>
  <c r="AT91" i="1"/>
  <c r="AT120" i="1" s="1"/>
  <c r="AT978" i="1"/>
  <c r="AT93" i="1"/>
  <c r="AT122" i="1" s="1"/>
  <c r="AT269" i="1"/>
  <c r="AT179" i="8" s="1"/>
  <c r="AT287" i="1"/>
  <c r="AT197" i="8" s="1"/>
  <c r="AT289" i="1"/>
  <c r="AT199" i="8" s="1"/>
  <c r="AT1136" i="1"/>
  <c r="AT1133" i="1"/>
  <c r="AT1122" i="1"/>
  <c r="AT1125" i="1"/>
  <c r="AT1112" i="1"/>
  <c r="AT1113" i="1"/>
  <c r="AT1117" i="1"/>
  <c r="AT623" i="1"/>
  <c r="AT626" i="1"/>
  <c r="AT630" i="1"/>
  <c r="AT634" i="1"/>
  <c r="AT638" i="1"/>
  <c r="AT642" i="1"/>
  <c r="AT646" i="1"/>
  <c r="AT1230" i="1"/>
  <c r="AT270" i="1"/>
  <c r="AT180" i="8" s="1"/>
  <c r="AT273" i="1"/>
  <c r="AT183" i="8" s="1"/>
  <c r="AT277" i="1"/>
  <c r="AT187" i="8" s="1"/>
  <c r="AT279" i="1"/>
  <c r="AT189" i="8" s="1"/>
  <c r="AT283" i="1"/>
  <c r="AT193" i="8" s="1"/>
  <c r="AT285" i="1"/>
  <c r="AT195" i="8" s="1"/>
  <c r="AT1134" i="1"/>
  <c r="AT1128" i="1"/>
  <c r="AT1120" i="1"/>
  <c r="AT1135" i="1"/>
  <c r="AT1121" i="1"/>
  <c r="AT1119" i="1"/>
  <c r="AT6" i="1"/>
  <c r="AT5" i="8"/>
  <c r="AT622" i="1"/>
  <c r="AT627" i="1"/>
  <c r="AT631" i="1"/>
  <c r="AT635" i="1"/>
  <c r="AT639" i="1"/>
  <c r="AT643" i="1"/>
  <c r="AT265" i="1"/>
  <c r="AT271" i="1"/>
  <c r="AT181" i="8" s="1"/>
  <c r="AT288" i="1"/>
  <c r="AT198" i="8" s="1"/>
  <c r="AT1132" i="1"/>
  <c r="AT1126" i="1"/>
  <c r="AT1127" i="1"/>
  <c r="AT1116" i="1"/>
  <c r="AT1118" i="1"/>
  <c r="AT1129" i="1"/>
  <c r="AT624" i="1"/>
  <c r="AT628" i="1"/>
  <c r="AT632" i="1"/>
  <c r="AT636" i="1"/>
  <c r="AT640" i="1"/>
  <c r="AT644" i="1"/>
  <c r="AT274" i="1"/>
  <c r="AT184" i="8" s="1"/>
  <c r="AT282" i="1"/>
  <c r="AT192" i="8" s="1"/>
  <c r="AT1131" i="1"/>
  <c r="AT637" i="1"/>
  <c r="AT276" i="1"/>
  <c r="AT186" i="8" s="1"/>
  <c r="AT284" i="1"/>
  <c r="AT194" i="8" s="1"/>
  <c r="AT1114" i="1"/>
  <c r="AT625" i="1"/>
  <c r="AT641" i="1"/>
  <c r="AT278" i="1"/>
  <c r="AT188" i="8" s="1"/>
  <c r="AT286" i="1"/>
  <c r="AT196" i="8" s="1"/>
  <c r="AT1130" i="1"/>
  <c r="AT1115" i="1"/>
  <c r="AT629" i="1"/>
  <c r="AT645" i="1"/>
  <c r="AT633" i="1"/>
  <c r="AT1124" i="1"/>
  <c r="AT1123" i="1"/>
  <c r="AT280" i="1"/>
  <c r="AT190" i="8" s="1"/>
  <c r="AT281" i="1"/>
  <c r="AT191" i="8" s="1"/>
  <c r="AT111" i="1"/>
  <c r="AT140" i="1" s="1"/>
  <c r="AT98" i="1"/>
  <c r="AT127" i="1" s="1"/>
  <c r="AT275" i="1"/>
  <c r="AT185" i="8" s="1"/>
  <c r="AT272" i="1"/>
  <c r="AT182" i="8" s="1"/>
  <c r="AT267" i="1"/>
  <c r="AR1004" i="1"/>
  <c r="AR1006" i="1"/>
  <c r="AR1018" i="1"/>
  <c r="AR1020" i="1"/>
  <c r="AR1016" i="1"/>
  <c r="AR1005" i="1"/>
  <c r="AR1017" i="1"/>
  <c r="AR1015" i="1"/>
  <c r="AR1019" i="1"/>
  <c r="AR1011" i="1"/>
  <c r="AR1012" i="1"/>
  <c r="AR1013" i="1"/>
  <c r="AR1014" i="1"/>
  <c r="AR1010" i="1"/>
  <c r="AR1007" i="1"/>
  <c r="AR1009" i="1"/>
  <c r="AR1008" i="1"/>
  <c r="AR1000" i="1"/>
  <c r="AR1002" i="1"/>
  <c r="AR1003" i="1"/>
  <c r="AR1001" i="1"/>
  <c r="AR997" i="1"/>
  <c r="AR996" i="1"/>
  <c r="AR998" i="1"/>
  <c r="AR999" i="1"/>
  <c r="AX844" i="1"/>
  <c r="AX757" i="1"/>
  <c r="AX222" i="1"/>
  <c r="AQ1067" i="1"/>
  <c r="AQ1069" i="1"/>
  <c r="AQ1071" i="1"/>
  <c r="AQ1064" i="1"/>
  <c r="AQ1062" i="1"/>
  <c r="AP1079" i="1"/>
  <c r="AS82" i="8"/>
  <c r="AS170" i="1"/>
  <c r="AS229" i="8" s="1"/>
  <c r="AS175" i="8"/>
  <c r="AS65" i="8"/>
  <c r="AS153" i="1"/>
  <c r="AS212" i="8" s="1"/>
  <c r="AS64" i="8"/>
  <c r="AS152" i="1"/>
  <c r="AS211" i="8" s="1"/>
  <c r="AS61" i="8"/>
  <c r="AS149" i="1"/>
  <c r="AS208" i="8" s="1"/>
  <c r="AS160" i="1"/>
  <c r="AS219" i="8" s="1"/>
  <c r="AS72" i="8"/>
  <c r="AS71" i="8"/>
  <c r="AS159" i="1"/>
  <c r="AS218" i="8" s="1"/>
  <c r="AS1098" i="1"/>
  <c r="AS1100" i="1"/>
  <c r="AS81" i="8"/>
  <c r="AS169" i="1"/>
  <c r="AS228" i="8" s="1"/>
  <c r="AS1107" i="1"/>
  <c r="AS69" i="8"/>
  <c r="AS157" i="1"/>
  <c r="AS216" i="8" s="1"/>
  <c r="AS1091" i="1"/>
  <c r="AX753" i="1"/>
  <c r="AX218" i="1"/>
  <c r="AX840" i="1"/>
  <c r="AU214" i="1"/>
  <c r="AU749" i="1"/>
  <c r="AU836" i="1"/>
  <c r="AQ1050" i="1"/>
  <c r="AQ206" i="8"/>
  <c r="AQ231" i="8" s="1"/>
  <c r="AQ172" i="1"/>
  <c r="AX223" i="1"/>
  <c r="AX845" i="1"/>
  <c r="AX758" i="1"/>
  <c r="AR59" i="8"/>
  <c r="AR43" i="8" s="1"/>
  <c r="AR147" i="1"/>
  <c r="AR43" i="1" s="1"/>
  <c r="AR142" i="1"/>
  <c r="AQ1068" i="1"/>
  <c r="AQ1070" i="1"/>
  <c r="AQ1076" i="1"/>
  <c r="AQ1077" i="1"/>
  <c r="AU211" i="1"/>
  <c r="AU746" i="1"/>
  <c r="AU833" i="1"/>
  <c r="AU219" i="1"/>
  <c r="AU754" i="1"/>
  <c r="AU841" i="1"/>
  <c r="AU217" i="1"/>
  <c r="AU839" i="1"/>
  <c r="AU752" i="1"/>
  <c r="AY853" i="1"/>
  <c r="AY231" i="1"/>
  <c r="AY766" i="1"/>
  <c r="AX755" i="1"/>
  <c r="AX220" i="1"/>
  <c r="AX842" i="1"/>
  <c r="AX760" i="1"/>
  <c r="AX225" i="1"/>
  <c r="AX847" i="1"/>
  <c r="BB227" i="1"/>
  <c r="BB849" i="1"/>
  <c r="BB762" i="1"/>
  <c r="AS7" i="1"/>
  <c r="AS6" i="8"/>
  <c r="AS7" i="8" s="1"/>
  <c r="AS63" i="8"/>
  <c r="AS151" i="1"/>
  <c r="AS210" i="8" s="1"/>
  <c r="AS992" i="1"/>
  <c r="AS1085" i="1"/>
  <c r="AS1097" i="1"/>
  <c r="AS76" i="8"/>
  <c r="AS164" i="1"/>
  <c r="AS223" i="8" s="1"/>
  <c r="AS166" i="1"/>
  <c r="AS225" i="8" s="1"/>
  <c r="AS78" i="8"/>
  <c r="AS79" i="8"/>
  <c r="AS167" i="1"/>
  <c r="AS226" i="8" s="1"/>
  <c r="AS1093" i="1"/>
  <c r="AS1092" i="1"/>
  <c r="AS951" i="1"/>
  <c r="AS960" i="1" s="1"/>
  <c r="AS958" i="1"/>
  <c r="AR1083" i="1"/>
  <c r="AR1108" i="1" s="1"/>
  <c r="AQ1054" i="1"/>
  <c r="AQ1021" i="1"/>
  <c r="AQ1066" i="1"/>
  <c r="AQ1072" i="1"/>
  <c r="AQ1075" i="1"/>
  <c r="AQ1078" i="1"/>
  <c r="AW210" i="1"/>
  <c r="AW745" i="1"/>
  <c r="AW832" i="1"/>
  <c r="BB221" i="1"/>
  <c r="BB756" i="1"/>
  <c r="BB843" i="1"/>
  <c r="AS1137" i="1"/>
  <c r="AS148" i="1"/>
  <c r="AS60" i="8"/>
  <c r="AS42" i="8" s="1"/>
  <c r="AS73" i="8"/>
  <c r="AS161" i="1"/>
  <c r="AS220" i="8" s="1"/>
  <c r="AS70" i="8"/>
  <c r="AS158" i="1"/>
  <c r="AS217" i="8" s="1"/>
  <c r="AS77" i="8"/>
  <c r="AS165" i="1"/>
  <c r="AS224" i="8" s="1"/>
  <c r="AS1101" i="1"/>
  <c r="AS1102" i="1"/>
  <c r="AS80" i="8"/>
  <c r="AS168" i="1"/>
  <c r="AS227" i="8" s="1"/>
  <c r="AS67" i="8"/>
  <c r="AS155" i="1"/>
  <c r="AS214" i="8" s="1"/>
  <c r="AR1049" i="1"/>
  <c r="AR1048" i="1"/>
  <c r="AR1047" i="1"/>
  <c r="AR1046" i="1"/>
  <c r="AR1045" i="1"/>
  <c r="AR1044" i="1"/>
  <c r="AR1041" i="1"/>
  <c r="AR1042" i="1"/>
  <c r="AR1040" i="1"/>
  <c r="AR1036" i="1"/>
  <c r="AR1035" i="1"/>
  <c r="AR1034" i="1"/>
  <c r="AR1033" i="1"/>
  <c r="AR1037" i="1"/>
  <c r="AR1039" i="1"/>
  <c r="AR1038" i="1"/>
  <c r="AR1043" i="1"/>
  <c r="AR1031" i="1"/>
  <c r="AR1029" i="1"/>
  <c r="AR1032" i="1"/>
  <c r="AR1026" i="1"/>
  <c r="AR1030" i="1"/>
  <c r="AR1025" i="1"/>
  <c r="AR1027" i="1"/>
  <c r="AR1028" i="1"/>
  <c r="AR213" i="8"/>
  <c r="AX228" i="1"/>
  <c r="AX850" i="1"/>
  <c r="AX763" i="1"/>
  <c r="AW208" i="1"/>
  <c r="AW743" i="1"/>
  <c r="AW830" i="1"/>
  <c r="AQ49" i="8"/>
  <c r="AQ84" i="8"/>
  <c r="AV750" i="1" l="1"/>
  <c r="AV215" i="1"/>
  <c r="AV837" i="1"/>
  <c r="AV213" i="1"/>
  <c r="AW213" i="1" s="1"/>
  <c r="AV835" i="1"/>
  <c r="AV748" i="1"/>
  <c r="AW748" i="1"/>
  <c r="AY834" i="1"/>
  <c r="AY747" i="1"/>
  <c r="AY212" i="1"/>
  <c r="AZ834" i="1" s="1"/>
  <c r="AX744" i="1"/>
  <c r="AX209" i="1"/>
  <c r="AX831" i="1"/>
  <c r="AT177" i="8"/>
  <c r="AT1103" i="1"/>
  <c r="AX224" i="1"/>
  <c r="AY224" i="1" s="1"/>
  <c r="AT1096" i="1"/>
  <c r="AS207" i="8"/>
  <c r="AS42" i="1"/>
  <c r="AW846" i="1"/>
  <c r="AX759" i="1"/>
  <c r="AW759" i="1"/>
  <c r="AT1084" i="1"/>
  <c r="AT1089" i="1"/>
  <c r="AT1088" i="1"/>
  <c r="AQ1079" i="1"/>
  <c r="AT1094" i="1"/>
  <c r="AT1087" i="1"/>
  <c r="AR1050" i="1"/>
  <c r="AT1090" i="1"/>
  <c r="AT1086" i="1"/>
  <c r="AY850" i="1"/>
  <c r="AY763" i="1"/>
  <c r="AY228" i="1"/>
  <c r="BC221" i="1"/>
  <c r="BC756" i="1"/>
  <c r="BC843" i="1"/>
  <c r="AS1083" i="1"/>
  <c r="AS1108" i="1" s="1"/>
  <c r="BC849" i="1"/>
  <c r="BC227" i="1"/>
  <c r="BC762" i="1"/>
  <c r="AY755" i="1"/>
  <c r="AY842" i="1"/>
  <c r="AY220" i="1"/>
  <c r="AR206" i="8"/>
  <c r="AR231" i="8" s="1"/>
  <c r="AR172" i="1"/>
  <c r="AR1056" i="1"/>
  <c r="AR1061" i="1"/>
  <c r="AR1067" i="1"/>
  <c r="AR1071" i="1"/>
  <c r="AR1073" i="1"/>
  <c r="AR1078" i="1"/>
  <c r="AT1137" i="1"/>
  <c r="AT152" i="1"/>
  <c r="AT211" i="8" s="1"/>
  <c r="AT64" i="8"/>
  <c r="AT63" i="8"/>
  <c r="AT151" i="1"/>
  <c r="AT210" i="8" s="1"/>
  <c r="AT73" i="8"/>
  <c r="AT161" i="1"/>
  <c r="AT220" i="8" s="1"/>
  <c r="AT71" i="8"/>
  <c r="AT159" i="1"/>
  <c r="AT218" i="8" s="1"/>
  <c r="AT164" i="1"/>
  <c r="AT223" i="8" s="1"/>
  <c r="AT76" i="8"/>
  <c r="AT78" i="8"/>
  <c r="AT166" i="1"/>
  <c r="AT225" i="8" s="1"/>
  <c r="AT1107" i="1"/>
  <c r="AT1104" i="1"/>
  <c r="AT167" i="1"/>
  <c r="AT226" i="8" s="1"/>
  <c r="AT79" i="8"/>
  <c r="AU949" i="1"/>
  <c r="AU975" i="1"/>
  <c r="AU96" i="1"/>
  <c r="AU125" i="1" s="1"/>
  <c r="AU976" i="1"/>
  <c r="AU950" i="1"/>
  <c r="AU959" i="1" s="1"/>
  <c r="AU990" i="1"/>
  <c r="AU98" i="1"/>
  <c r="AU127" i="1" s="1"/>
  <c r="AU109" i="1"/>
  <c r="AU138" i="1" s="1"/>
  <c r="AU991" i="1"/>
  <c r="AV5" i="1"/>
  <c r="AU97" i="1"/>
  <c r="AU126" i="1" s="1"/>
  <c r="AU110" i="1"/>
  <c r="AU139" i="1" s="1"/>
  <c r="AU988" i="1"/>
  <c r="AU987" i="1"/>
  <c r="AU986" i="1"/>
  <c r="AU107" i="1"/>
  <c r="AU136" i="1" s="1"/>
  <c r="AU977" i="1"/>
  <c r="AU985" i="1"/>
  <c r="AU108" i="1"/>
  <c r="AU137" i="1" s="1"/>
  <c r="AU984" i="1"/>
  <c r="AU989" i="1"/>
  <c r="AU106" i="1"/>
  <c r="AU135" i="1" s="1"/>
  <c r="AU983" i="1"/>
  <c r="AU104" i="1"/>
  <c r="AU133" i="1" s="1"/>
  <c r="AU982" i="1"/>
  <c r="AU103" i="1"/>
  <c r="AU132" i="1" s="1"/>
  <c r="AU981" i="1"/>
  <c r="AU980" i="1"/>
  <c r="AU101" i="1"/>
  <c r="AU130" i="1" s="1"/>
  <c r="AU102" i="1"/>
  <c r="AU131" i="1" s="1"/>
  <c r="AU979" i="1"/>
  <c r="AU100" i="1"/>
  <c r="AU129" i="1" s="1"/>
  <c r="AU978" i="1"/>
  <c r="AU969" i="1"/>
  <c r="AU99" i="1"/>
  <c r="AU128" i="1" s="1"/>
  <c r="AU90" i="1"/>
  <c r="AU119" i="1" s="1"/>
  <c r="AU89" i="1"/>
  <c r="AU118" i="1" s="1"/>
  <c r="AU968" i="1"/>
  <c r="AU88" i="1"/>
  <c r="AU105" i="1"/>
  <c r="AU134" i="1" s="1"/>
  <c r="AU970" i="1"/>
  <c r="AU93" i="1"/>
  <c r="AU122" i="1" s="1"/>
  <c r="AU95" i="1"/>
  <c r="AU124" i="1" s="1"/>
  <c r="AU92" i="1"/>
  <c r="AU121" i="1" s="1"/>
  <c r="AU973" i="1"/>
  <c r="AU972" i="1"/>
  <c r="AU974" i="1"/>
  <c r="AU91" i="1"/>
  <c r="AU120" i="1" s="1"/>
  <c r="AU971" i="1"/>
  <c r="AU94" i="1"/>
  <c r="AU123" i="1" s="1"/>
  <c r="AU967" i="1"/>
  <c r="AU265" i="1"/>
  <c r="AU1133" i="1"/>
  <c r="AU1134" i="1"/>
  <c r="AU1122" i="1"/>
  <c r="AU1132" i="1"/>
  <c r="AU1116" i="1"/>
  <c r="AU1117" i="1"/>
  <c r="AU5" i="8"/>
  <c r="AU622" i="1"/>
  <c r="AU626" i="1"/>
  <c r="AU630" i="1"/>
  <c r="AU634" i="1"/>
  <c r="AU638" i="1"/>
  <c r="AU642" i="1"/>
  <c r="AU646" i="1"/>
  <c r="AU269" i="1"/>
  <c r="AU179" i="8" s="1"/>
  <c r="AU271" i="1"/>
  <c r="AU181" i="8" s="1"/>
  <c r="AU273" i="1"/>
  <c r="AU183" i="8" s="1"/>
  <c r="AU277" i="1"/>
  <c r="AU187" i="8" s="1"/>
  <c r="AU279" i="1"/>
  <c r="AU189" i="8" s="1"/>
  <c r="AU283" i="1"/>
  <c r="AU193" i="8" s="1"/>
  <c r="AU285" i="1"/>
  <c r="AU195" i="8" s="1"/>
  <c r="AU287" i="1"/>
  <c r="AU197" i="8" s="1"/>
  <c r="AU289" i="1"/>
  <c r="AU199" i="8" s="1"/>
  <c r="AU1131" i="1"/>
  <c r="AU1136" i="1"/>
  <c r="AU1119" i="1"/>
  <c r="AU1128" i="1"/>
  <c r="AU1114" i="1"/>
  <c r="AU1113" i="1"/>
  <c r="AU623" i="1"/>
  <c r="AU627" i="1"/>
  <c r="AU631" i="1"/>
  <c r="AU635" i="1"/>
  <c r="AU639" i="1"/>
  <c r="AU643" i="1"/>
  <c r="AU1230" i="1"/>
  <c r="AU1130" i="1"/>
  <c r="AU1124" i="1"/>
  <c r="AU1126" i="1"/>
  <c r="AU1125" i="1"/>
  <c r="AU1112" i="1"/>
  <c r="AU1118" i="1"/>
  <c r="AU624" i="1"/>
  <c r="AU628" i="1"/>
  <c r="AU632" i="1"/>
  <c r="AU636" i="1"/>
  <c r="AU640" i="1"/>
  <c r="AU644" i="1"/>
  <c r="AU276" i="1"/>
  <c r="AU186" i="8" s="1"/>
  <c r="AU284" i="1"/>
  <c r="AU194" i="8" s="1"/>
  <c r="AU1123" i="1"/>
  <c r="AU629" i="1"/>
  <c r="AU645" i="1"/>
  <c r="AU278" i="1"/>
  <c r="AU188" i="8" s="1"/>
  <c r="AU286" i="1"/>
  <c r="AU196" i="8" s="1"/>
  <c r="AU1135" i="1"/>
  <c r="AU1120" i="1"/>
  <c r="AU6" i="1"/>
  <c r="AU633" i="1"/>
  <c r="AU280" i="1"/>
  <c r="AU190" i="8" s="1"/>
  <c r="AU288" i="1"/>
  <c r="AU198" i="8" s="1"/>
  <c r="AU1129" i="1"/>
  <c r="AU1121" i="1"/>
  <c r="AU637" i="1"/>
  <c r="AU641" i="1"/>
  <c r="AU1127" i="1"/>
  <c r="AU274" i="1"/>
  <c r="AU184" i="8" s="1"/>
  <c r="AU1115" i="1"/>
  <c r="AU625" i="1"/>
  <c r="AU282" i="1"/>
  <c r="AU192" i="8" s="1"/>
  <c r="AU112" i="1"/>
  <c r="AU141" i="1" s="1"/>
  <c r="AU281" i="1"/>
  <c r="AU191" i="8" s="1"/>
  <c r="AU111" i="1"/>
  <c r="AU140" i="1" s="1"/>
  <c r="AU275" i="1"/>
  <c r="AU185" i="8" s="1"/>
  <c r="AU267" i="1"/>
  <c r="AZ852" i="1"/>
  <c r="AZ230" i="1"/>
  <c r="AZ765" i="1"/>
  <c r="AZ742" i="1"/>
  <c r="AZ207" i="1"/>
  <c r="AZ829" i="1"/>
  <c r="AX743" i="1"/>
  <c r="AX208" i="1"/>
  <c r="AX830" i="1"/>
  <c r="AS1049" i="1"/>
  <c r="AS1048" i="1"/>
  <c r="AS1046" i="1"/>
  <c r="AS1047" i="1"/>
  <c r="AS1044" i="1"/>
  <c r="AS1045" i="1"/>
  <c r="AS1043" i="1"/>
  <c r="AS1042" i="1"/>
  <c r="AS1041" i="1"/>
  <c r="AS1040" i="1"/>
  <c r="AS1037" i="1"/>
  <c r="AS1038" i="1"/>
  <c r="AS1036" i="1"/>
  <c r="AS1035" i="1"/>
  <c r="AS1034" i="1"/>
  <c r="AS1033" i="1"/>
  <c r="AS1039" i="1"/>
  <c r="AS1029" i="1"/>
  <c r="AS1031" i="1"/>
  <c r="AS1032" i="1"/>
  <c r="AS1030" i="1"/>
  <c r="AS1025" i="1"/>
  <c r="AS1026" i="1"/>
  <c r="AS1027" i="1"/>
  <c r="AS1028" i="1"/>
  <c r="AY225" i="1"/>
  <c r="AY760" i="1"/>
  <c r="AY847" i="1"/>
  <c r="AV746" i="1"/>
  <c r="AV833" i="1"/>
  <c r="AV211" i="1"/>
  <c r="AR49" i="8"/>
  <c r="AR84" i="8"/>
  <c r="AV214" i="1"/>
  <c r="AV749" i="1"/>
  <c r="AV836" i="1"/>
  <c r="AR1054" i="1"/>
  <c r="AR1021" i="1"/>
  <c r="AR1060" i="1"/>
  <c r="AR1065" i="1"/>
  <c r="AR1070" i="1"/>
  <c r="AR1075" i="1"/>
  <c r="AR1076" i="1"/>
  <c r="AT69" i="8"/>
  <c r="AT157" i="1"/>
  <c r="AT216" i="8" s="1"/>
  <c r="AT175" i="8"/>
  <c r="AT7" i="1"/>
  <c r="AT6" i="8"/>
  <c r="AT7" i="8" s="1"/>
  <c r="AT60" i="8"/>
  <c r="AT148" i="1"/>
  <c r="AT992" i="1"/>
  <c r="AT1085" i="1"/>
  <c r="AT1097" i="1"/>
  <c r="AT163" i="1"/>
  <c r="AT222" i="8" s="1"/>
  <c r="AT75" i="8"/>
  <c r="AT1099" i="1"/>
  <c r="AT171" i="1"/>
  <c r="AT230" i="8" s="1"/>
  <c r="AT83" i="8"/>
  <c r="AT68" i="8"/>
  <c r="AT156" i="1"/>
  <c r="AT215" i="8" s="1"/>
  <c r="AT1106" i="1"/>
  <c r="AT1105" i="1"/>
  <c r="AZ229" i="1"/>
  <c r="AZ851" i="1"/>
  <c r="AZ764" i="1"/>
  <c r="AX210" i="1"/>
  <c r="AX832" i="1"/>
  <c r="AX745" i="1"/>
  <c r="AS1004" i="1"/>
  <c r="AS1019" i="1"/>
  <c r="AS1006" i="1"/>
  <c r="AS1020" i="1"/>
  <c r="AS1017" i="1"/>
  <c r="AS1005" i="1"/>
  <c r="AS1015" i="1"/>
  <c r="AS1018" i="1"/>
  <c r="AS1016" i="1"/>
  <c r="AS1014" i="1"/>
  <c r="AS1013" i="1"/>
  <c r="AS1011" i="1"/>
  <c r="AS1009" i="1"/>
  <c r="AS1010" i="1"/>
  <c r="AS1012" i="1"/>
  <c r="AS1008" i="1"/>
  <c r="AS1007" i="1"/>
  <c r="AS1000" i="1"/>
  <c r="AS1002" i="1"/>
  <c r="AS1003" i="1"/>
  <c r="AS996" i="1"/>
  <c r="AS1001" i="1"/>
  <c r="AS997" i="1"/>
  <c r="AS998" i="1"/>
  <c r="AS999" i="1"/>
  <c r="AV754" i="1"/>
  <c r="AV219" i="1"/>
  <c r="AV841" i="1"/>
  <c r="AY844" i="1"/>
  <c r="AY222" i="1"/>
  <c r="AY757" i="1"/>
  <c r="AR1055" i="1"/>
  <c r="AR1058" i="1"/>
  <c r="AR1068" i="1"/>
  <c r="AR1069" i="1"/>
  <c r="AR1063" i="1"/>
  <c r="AR1064" i="1"/>
  <c r="AT82" i="8"/>
  <c r="AT170" i="1"/>
  <c r="AT229" i="8" s="1"/>
  <c r="AT150" i="1"/>
  <c r="AT209" i="8" s="1"/>
  <c r="AT62" i="8"/>
  <c r="AT153" i="1"/>
  <c r="AT212" i="8" s="1"/>
  <c r="AT65" i="8"/>
  <c r="AT149" i="1"/>
  <c r="AT208" i="8" s="1"/>
  <c r="AT61" i="8"/>
  <c r="AT160" i="1"/>
  <c r="AT219" i="8" s="1"/>
  <c r="AT72" i="8"/>
  <c r="AT1100" i="1"/>
  <c r="AT1101" i="1"/>
  <c r="AT168" i="1"/>
  <c r="AT227" i="8" s="1"/>
  <c r="AT80" i="8"/>
  <c r="AT1102" i="1"/>
  <c r="AT1091" i="1"/>
  <c r="AT1092" i="1"/>
  <c r="AT67" i="8"/>
  <c r="AT155" i="1"/>
  <c r="AT214" i="8" s="1"/>
  <c r="AS147" i="1"/>
  <c r="AS59" i="8"/>
  <c r="AS43" i="8" s="1"/>
  <c r="AS142" i="1"/>
  <c r="AY848" i="1"/>
  <c r="AY761" i="1"/>
  <c r="AY226" i="1"/>
  <c r="BA751" i="1"/>
  <c r="BA216" i="1"/>
  <c r="BA838" i="1"/>
  <c r="AZ853" i="1"/>
  <c r="AZ766" i="1"/>
  <c r="AZ231" i="1"/>
  <c r="AV839" i="1"/>
  <c r="AV752" i="1"/>
  <c r="AV217" i="1"/>
  <c r="AY223" i="1"/>
  <c r="AY845" i="1"/>
  <c r="AY758" i="1"/>
  <c r="AY840" i="1"/>
  <c r="AY753" i="1"/>
  <c r="AY218" i="1"/>
  <c r="AR1057" i="1"/>
  <c r="AR1059" i="1"/>
  <c r="AR1066" i="1"/>
  <c r="AR1072" i="1"/>
  <c r="AR1077" i="1"/>
  <c r="AR1074" i="1"/>
  <c r="AR1062" i="1"/>
  <c r="AT154" i="1"/>
  <c r="AT66" i="8"/>
  <c r="AT117" i="1"/>
  <c r="AT113" i="1"/>
  <c r="AT158" i="1"/>
  <c r="AT217" i="8" s="1"/>
  <c r="AT70" i="8"/>
  <c r="AT74" i="8"/>
  <c r="AT162" i="1"/>
  <c r="AT221" i="8" s="1"/>
  <c r="AT1098" i="1"/>
  <c r="AT77" i="8"/>
  <c r="AT165" i="1"/>
  <c r="AT224" i="8" s="1"/>
  <c r="AT81" i="8"/>
  <c r="AT169" i="1"/>
  <c r="AT228" i="8" s="1"/>
  <c r="AT1093" i="1"/>
  <c r="AT951" i="1"/>
  <c r="AT960" i="1" s="1"/>
  <c r="AT958" i="1"/>
  <c r="AS213" i="8"/>
  <c r="AS43" i="1"/>
  <c r="AW215" i="1" l="1"/>
  <c r="AW837" i="1"/>
  <c r="AW750" i="1"/>
  <c r="AW835" i="1"/>
  <c r="AX748" i="1"/>
  <c r="AX835" i="1"/>
  <c r="AX213" i="1"/>
  <c r="AU1090" i="1"/>
  <c r="AT42" i="8"/>
  <c r="AZ212" i="1"/>
  <c r="BA747" i="1" s="1"/>
  <c r="AZ747" i="1"/>
  <c r="AS1057" i="1"/>
  <c r="AS1055" i="1"/>
  <c r="AS1060" i="1"/>
  <c r="AS1058" i="1"/>
  <c r="AS1056" i="1"/>
  <c r="AS1061" i="1"/>
  <c r="AY831" i="1"/>
  <c r="AY744" i="1"/>
  <c r="AY209" i="1"/>
  <c r="AU1103" i="1"/>
  <c r="AY759" i="1"/>
  <c r="AY846" i="1"/>
  <c r="AZ846" i="1"/>
  <c r="AZ224" i="1"/>
  <c r="BA224" i="1" s="1"/>
  <c r="AZ759" i="1"/>
  <c r="AU177" i="8"/>
  <c r="AT207" i="8"/>
  <c r="AT42" i="1"/>
  <c r="AU1094" i="1"/>
  <c r="AU1104" i="1"/>
  <c r="AU1084" i="1"/>
  <c r="AU1088" i="1"/>
  <c r="AU1087" i="1"/>
  <c r="AU1086" i="1"/>
  <c r="AU1089" i="1"/>
  <c r="AS1059" i="1"/>
  <c r="AT1046" i="1"/>
  <c r="AT1044" i="1"/>
  <c r="AT1049" i="1"/>
  <c r="AT1048" i="1"/>
  <c r="AT1047" i="1"/>
  <c r="AT1045" i="1"/>
  <c r="AT1043" i="1"/>
  <c r="AT1040" i="1"/>
  <c r="AT1038" i="1"/>
  <c r="AT1041" i="1"/>
  <c r="AT1039" i="1"/>
  <c r="AT1042" i="1"/>
  <c r="AT1037" i="1"/>
  <c r="AT1036" i="1"/>
  <c r="AT1035" i="1"/>
  <c r="AT1033" i="1"/>
  <c r="AT1034" i="1"/>
  <c r="AT1031" i="1"/>
  <c r="AT1029" i="1"/>
  <c r="AT1032" i="1"/>
  <c r="AT1025" i="1"/>
  <c r="AT1030" i="1"/>
  <c r="AT1026" i="1"/>
  <c r="AT1027" i="1"/>
  <c r="AT1028" i="1"/>
  <c r="AR1079" i="1"/>
  <c r="AZ226" i="1"/>
  <c r="AZ761" i="1"/>
  <c r="AZ848" i="1"/>
  <c r="AS49" i="8"/>
  <c r="AS84" i="8"/>
  <c r="AS1054" i="1"/>
  <c r="AS1021" i="1"/>
  <c r="AS1065" i="1"/>
  <c r="AS1067" i="1"/>
  <c r="AS1074" i="1"/>
  <c r="AS1075" i="1"/>
  <c r="AS1062" i="1"/>
  <c r="AW746" i="1"/>
  <c r="AW833" i="1"/>
  <c r="AW211" i="1"/>
  <c r="BA207" i="1"/>
  <c r="BA829" i="1"/>
  <c r="BA742" i="1"/>
  <c r="AU83" i="8"/>
  <c r="AU171" i="1"/>
  <c r="AU230" i="8" s="1"/>
  <c r="AU175" i="8"/>
  <c r="AU150" i="1"/>
  <c r="AU209" i="8" s="1"/>
  <c r="AU62" i="8"/>
  <c r="AU63" i="8"/>
  <c r="AU151" i="1"/>
  <c r="AU210" i="8" s="1"/>
  <c r="AU164" i="1"/>
  <c r="AU223" i="8" s="1"/>
  <c r="AU76" i="8"/>
  <c r="AU149" i="1"/>
  <c r="AU208" i="8" s="1"/>
  <c r="AU61" i="8"/>
  <c r="AU159" i="1"/>
  <c r="AU218" i="8" s="1"/>
  <c r="AU71" i="8"/>
  <c r="AU1096" i="1"/>
  <c r="AU163" i="1"/>
  <c r="AU222" i="8" s="1"/>
  <c r="AU75" i="8"/>
  <c r="AU1100" i="1"/>
  <c r="AU78" i="8"/>
  <c r="AU166" i="1"/>
  <c r="AU225" i="8" s="1"/>
  <c r="AU169" i="1"/>
  <c r="AU228" i="8" s="1"/>
  <c r="AU81" i="8"/>
  <c r="AU80" i="8"/>
  <c r="AU168" i="1"/>
  <c r="AU227" i="8" s="1"/>
  <c r="AU1092" i="1"/>
  <c r="AZ755" i="1"/>
  <c r="AZ842" i="1"/>
  <c r="AZ220" i="1"/>
  <c r="BD762" i="1"/>
  <c r="BD227" i="1"/>
  <c r="BD849" i="1"/>
  <c r="AT1004" i="1"/>
  <c r="AT1006" i="1"/>
  <c r="AT1005" i="1"/>
  <c r="AT1020" i="1"/>
  <c r="AT1018" i="1"/>
  <c r="AT1017" i="1"/>
  <c r="AT1019" i="1"/>
  <c r="AT1014" i="1"/>
  <c r="AT1016" i="1"/>
  <c r="AT1013" i="1"/>
  <c r="AT1015" i="1"/>
  <c r="AT1012" i="1"/>
  <c r="AT1008" i="1"/>
  <c r="AT1011" i="1"/>
  <c r="AT1009" i="1"/>
  <c r="AT1007" i="1"/>
  <c r="AT1010" i="1"/>
  <c r="AT1000" i="1"/>
  <c r="AT1002" i="1"/>
  <c r="AT1003" i="1"/>
  <c r="AT997" i="1"/>
  <c r="AT1001" i="1"/>
  <c r="AT996" i="1"/>
  <c r="AT998" i="1"/>
  <c r="AT999" i="1"/>
  <c r="AT59" i="8"/>
  <c r="AT147" i="1"/>
  <c r="AT43" i="1" s="1"/>
  <c r="AT142" i="1"/>
  <c r="AZ840" i="1"/>
  <c r="AZ753" i="1"/>
  <c r="AZ218" i="1"/>
  <c r="BA853" i="1"/>
  <c r="BA766" i="1"/>
  <c r="BA231" i="1"/>
  <c r="AS206" i="8"/>
  <c r="AS231" i="8" s="1"/>
  <c r="AS172" i="1"/>
  <c r="AZ844" i="1"/>
  <c r="AZ757" i="1"/>
  <c r="AZ222" i="1"/>
  <c r="AS1066" i="1"/>
  <c r="AS1069" i="1"/>
  <c r="AS1076" i="1"/>
  <c r="AS1078" i="1"/>
  <c r="AW214" i="1"/>
  <c r="AW836" i="1"/>
  <c r="AW749" i="1"/>
  <c r="AZ847" i="1"/>
  <c r="AZ760" i="1"/>
  <c r="AZ225" i="1"/>
  <c r="AY208" i="1"/>
  <c r="AY743" i="1"/>
  <c r="AY830" i="1"/>
  <c r="AU7" i="1"/>
  <c r="AU6" i="8"/>
  <c r="AU7" i="8" s="1"/>
  <c r="AU992" i="1"/>
  <c r="AU66" i="8"/>
  <c r="AU154" i="1"/>
  <c r="AU117" i="1"/>
  <c r="AU113" i="1"/>
  <c r="AU70" i="8"/>
  <c r="AU158" i="1"/>
  <c r="AU217" i="8" s="1"/>
  <c r="AU1095" i="1"/>
  <c r="AU1097" i="1"/>
  <c r="AU1099" i="1"/>
  <c r="AU167" i="1"/>
  <c r="AU226" i="8" s="1"/>
  <c r="AU79" i="8"/>
  <c r="AU1102" i="1"/>
  <c r="AU68" i="8"/>
  <c r="AU156" i="1"/>
  <c r="AU215" i="8" s="1"/>
  <c r="AU69" i="8"/>
  <c r="AU157" i="1"/>
  <c r="AU216" i="8" s="1"/>
  <c r="AU155" i="1"/>
  <c r="AU214" i="8" s="1"/>
  <c r="AU67" i="8"/>
  <c r="AT43" i="8"/>
  <c r="AZ223" i="1"/>
  <c r="AZ845" i="1"/>
  <c r="AZ758" i="1"/>
  <c r="AW217" i="1"/>
  <c r="AW752" i="1"/>
  <c r="AW839" i="1"/>
  <c r="BB838" i="1"/>
  <c r="BB751" i="1"/>
  <c r="BB216" i="1"/>
  <c r="AS1070" i="1"/>
  <c r="AS1071" i="1"/>
  <c r="AS1073" i="1"/>
  <c r="AS1064" i="1"/>
  <c r="AT1083" i="1"/>
  <c r="AT1108" i="1" s="1"/>
  <c r="AS1050" i="1"/>
  <c r="AU82" i="8"/>
  <c r="AU170" i="1"/>
  <c r="AU229" i="8" s="1"/>
  <c r="AU65" i="8"/>
  <c r="AU153" i="1"/>
  <c r="AU212" i="8" s="1"/>
  <c r="AU64" i="8"/>
  <c r="AU152" i="1"/>
  <c r="AU211" i="8" s="1"/>
  <c r="AU1085" i="1"/>
  <c r="AU73" i="8"/>
  <c r="AU161" i="1"/>
  <c r="AU220" i="8" s="1"/>
  <c r="AU162" i="1"/>
  <c r="AU221" i="8" s="1"/>
  <c r="AU74" i="8"/>
  <c r="AU165" i="1"/>
  <c r="AU224" i="8" s="1"/>
  <c r="AU77" i="8"/>
  <c r="AU1101" i="1"/>
  <c r="AV96" i="1"/>
  <c r="AV125" i="1" s="1"/>
  <c r="AV949" i="1"/>
  <c r="AV977" i="1"/>
  <c r="AV991" i="1"/>
  <c r="AV975" i="1"/>
  <c r="AV950" i="1"/>
  <c r="AV959" i="1" s="1"/>
  <c r="AV976" i="1"/>
  <c r="AV98" i="1"/>
  <c r="AV127" i="1" s="1"/>
  <c r="AV990" i="1"/>
  <c r="AV110" i="1"/>
  <c r="AV139" i="1" s="1"/>
  <c r="AV988" i="1"/>
  <c r="AV97" i="1"/>
  <c r="AV126" i="1" s="1"/>
  <c r="AW5" i="1"/>
  <c r="AV985" i="1"/>
  <c r="AV109" i="1"/>
  <c r="AV138" i="1" s="1"/>
  <c r="AV108" i="1"/>
  <c r="AV137" i="1" s="1"/>
  <c r="AV107" i="1"/>
  <c r="AV136" i="1" s="1"/>
  <c r="AV112" i="1"/>
  <c r="AV141" i="1" s="1"/>
  <c r="AV111" i="1"/>
  <c r="AV140" i="1" s="1"/>
  <c r="AV989" i="1"/>
  <c r="AV987" i="1"/>
  <c r="AV986" i="1"/>
  <c r="AV984" i="1"/>
  <c r="AV106" i="1"/>
  <c r="AV135" i="1" s="1"/>
  <c r="AV105" i="1"/>
  <c r="AV134" i="1" s="1"/>
  <c r="AV104" i="1"/>
  <c r="AV133" i="1" s="1"/>
  <c r="AV103" i="1"/>
  <c r="AV132" i="1" s="1"/>
  <c r="AV983" i="1"/>
  <c r="AV102" i="1"/>
  <c r="AV131" i="1" s="1"/>
  <c r="AV979" i="1"/>
  <c r="AV978" i="1"/>
  <c r="AV982" i="1"/>
  <c r="AV981" i="1"/>
  <c r="AV980" i="1"/>
  <c r="AV99" i="1"/>
  <c r="AV128" i="1" s="1"/>
  <c r="AV101" i="1"/>
  <c r="AV130" i="1" s="1"/>
  <c r="AV970" i="1"/>
  <c r="AV969" i="1"/>
  <c r="AV90" i="1"/>
  <c r="AV119" i="1" s="1"/>
  <c r="AV100" i="1"/>
  <c r="AV129" i="1" s="1"/>
  <c r="AV93" i="1"/>
  <c r="AV122" i="1" s="1"/>
  <c r="AV95" i="1"/>
  <c r="AV124" i="1" s="1"/>
  <c r="AV92" i="1"/>
  <c r="AV121" i="1" s="1"/>
  <c r="AV91" i="1"/>
  <c r="AV120" i="1" s="1"/>
  <c r="AV973" i="1"/>
  <c r="AV89" i="1"/>
  <c r="AV118" i="1" s="1"/>
  <c r="AV94" i="1"/>
  <c r="AV123" i="1" s="1"/>
  <c r="AV88" i="1"/>
  <c r="AV972" i="1"/>
  <c r="AV967" i="1"/>
  <c r="AV968" i="1"/>
  <c r="AV971" i="1"/>
  <c r="AV288" i="1"/>
  <c r="AV198" i="8" s="1"/>
  <c r="AV1136" i="1"/>
  <c r="AV1127" i="1"/>
  <c r="AV1126" i="1"/>
  <c r="AV1115" i="1"/>
  <c r="AV1134" i="1"/>
  <c r="AV1120" i="1"/>
  <c r="AV624" i="1"/>
  <c r="AV628" i="1"/>
  <c r="AV632" i="1"/>
  <c r="AV636" i="1"/>
  <c r="AV640" i="1"/>
  <c r="AV644" i="1"/>
  <c r="AV974" i="1"/>
  <c r="AV275" i="1"/>
  <c r="AV185" i="8" s="1"/>
  <c r="AV278" i="1"/>
  <c r="AV188" i="8" s="1"/>
  <c r="AV283" i="1"/>
  <c r="AV193" i="8" s="1"/>
  <c r="AV286" i="1"/>
  <c r="AV196" i="8" s="1"/>
  <c r="AV289" i="1"/>
  <c r="AV199" i="8" s="1"/>
  <c r="AV1132" i="1"/>
  <c r="AV1123" i="1"/>
  <c r="AV1117" i="1"/>
  <c r="AV1114" i="1"/>
  <c r="AV6" i="1"/>
  <c r="AV623" i="1"/>
  <c r="AV629" i="1"/>
  <c r="AV634" i="1"/>
  <c r="AV639" i="1"/>
  <c r="AV645" i="1"/>
  <c r="AV273" i="1"/>
  <c r="AV183" i="8" s="1"/>
  <c r="AV276" i="1"/>
  <c r="AV186" i="8" s="1"/>
  <c r="AV284" i="1"/>
  <c r="AV194" i="8" s="1"/>
  <c r="AV287" i="1"/>
  <c r="AV197" i="8" s="1"/>
  <c r="AV1135" i="1"/>
  <c r="AV1130" i="1"/>
  <c r="AV1121" i="1"/>
  <c r="AV1113" i="1"/>
  <c r="AV1118" i="1"/>
  <c r="AV5" i="8"/>
  <c r="AV625" i="1"/>
  <c r="AV630" i="1"/>
  <c r="AV635" i="1"/>
  <c r="AV641" i="1"/>
  <c r="AV646" i="1"/>
  <c r="AV1230" i="1"/>
  <c r="AV269" i="1"/>
  <c r="AV179" i="8" s="1"/>
  <c r="AV279" i="1"/>
  <c r="AV189" i="8" s="1"/>
  <c r="AV282" i="1"/>
  <c r="AV192" i="8" s="1"/>
  <c r="AV1133" i="1"/>
  <c r="AV1129" i="1"/>
  <c r="AV1124" i="1"/>
  <c r="AV1128" i="1"/>
  <c r="AV1122" i="1"/>
  <c r="AV626" i="1"/>
  <c r="AV631" i="1"/>
  <c r="AV637" i="1"/>
  <c r="AV642" i="1"/>
  <c r="AV265" i="1"/>
  <c r="AV280" i="1"/>
  <c r="AV190" i="8" s="1"/>
  <c r="AV1112" i="1"/>
  <c r="AV633" i="1"/>
  <c r="AV271" i="1"/>
  <c r="AV181" i="8" s="1"/>
  <c r="AV1131" i="1"/>
  <c r="AV1116" i="1"/>
  <c r="AV638" i="1"/>
  <c r="AV285" i="1"/>
  <c r="AV195" i="8" s="1"/>
  <c r="AV1125" i="1"/>
  <c r="AV622" i="1"/>
  <c r="AV643" i="1"/>
  <c r="AV1119" i="1"/>
  <c r="AV277" i="1"/>
  <c r="AV187" i="8" s="1"/>
  <c r="AV627" i="1"/>
  <c r="AV281" i="1"/>
  <c r="AV191" i="8" s="1"/>
  <c r="AV268" i="1"/>
  <c r="AV178" i="8" s="1"/>
  <c r="AV266" i="1"/>
  <c r="AV176" i="8" s="1"/>
  <c r="AV267" i="1"/>
  <c r="AU1106" i="1"/>
  <c r="AU1091" i="1"/>
  <c r="BD221" i="1"/>
  <c r="BD756" i="1"/>
  <c r="BD843" i="1"/>
  <c r="AT213" i="8"/>
  <c r="AW754" i="1"/>
  <c r="AW219" i="1"/>
  <c r="AW841" i="1"/>
  <c r="AS1068" i="1"/>
  <c r="AS1072" i="1"/>
  <c r="AS1063" i="1"/>
  <c r="AS1077" i="1"/>
  <c r="AY210" i="1"/>
  <c r="AY832" i="1"/>
  <c r="AY745" i="1"/>
  <c r="BA851" i="1"/>
  <c r="BA229" i="1"/>
  <c r="BA764" i="1"/>
  <c r="BA852" i="1"/>
  <c r="BA765" i="1"/>
  <c r="BA230" i="1"/>
  <c r="AU1137" i="1"/>
  <c r="AU148" i="1"/>
  <c r="AU60" i="8"/>
  <c r="AU160" i="1"/>
  <c r="AU219" i="8" s="1"/>
  <c r="AU72" i="8"/>
  <c r="AU1098" i="1"/>
  <c r="AU1105" i="1"/>
  <c r="AU1093" i="1"/>
  <c r="AU1107" i="1"/>
  <c r="AU951" i="1"/>
  <c r="AU960" i="1" s="1"/>
  <c r="AU958" i="1"/>
  <c r="AZ850" i="1"/>
  <c r="AZ228" i="1"/>
  <c r="AZ763" i="1"/>
  <c r="AX215" i="1" l="1"/>
  <c r="AX837" i="1"/>
  <c r="AX750" i="1"/>
  <c r="AY213" i="1"/>
  <c r="AZ835" i="1" s="1"/>
  <c r="AY748" i="1"/>
  <c r="AY835" i="1"/>
  <c r="AV1102" i="1"/>
  <c r="BA834" i="1"/>
  <c r="BA212" i="1"/>
  <c r="AT1057" i="1"/>
  <c r="BA846" i="1"/>
  <c r="AT1059" i="1"/>
  <c r="BA759" i="1"/>
  <c r="AT1056" i="1"/>
  <c r="AT1061" i="1"/>
  <c r="AZ209" i="1"/>
  <c r="BA744" i="1" s="1"/>
  <c r="AZ831" i="1"/>
  <c r="AZ744" i="1"/>
  <c r="AU42" i="8"/>
  <c r="AV1097" i="1"/>
  <c r="AV177" i="8"/>
  <c r="AV1096" i="1"/>
  <c r="AV1103" i="1"/>
  <c r="AU207" i="8"/>
  <c r="AU42" i="1"/>
  <c r="BB846" i="1"/>
  <c r="BB759" i="1"/>
  <c r="BB224" i="1"/>
  <c r="BC759" i="1" s="1"/>
  <c r="AV1084" i="1"/>
  <c r="AV1088" i="1"/>
  <c r="AV1092" i="1"/>
  <c r="AV1087" i="1"/>
  <c r="AV1089" i="1"/>
  <c r="AT1060" i="1"/>
  <c r="AV1090" i="1"/>
  <c r="AV1100" i="1"/>
  <c r="AT1058" i="1"/>
  <c r="AV1095" i="1"/>
  <c r="AT1055" i="1"/>
  <c r="AT1050" i="1"/>
  <c r="AS1079" i="1"/>
  <c r="AV1086" i="1"/>
  <c r="AU1049" i="1"/>
  <c r="AU1047" i="1"/>
  <c r="AU1045" i="1"/>
  <c r="AU1044" i="1"/>
  <c r="AU1048" i="1"/>
  <c r="AU1046" i="1"/>
  <c r="AU1043" i="1"/>
  <c r="AU1040" i="1"/>
  <c r="AU1042" i="1"/>
  <c r="AU1041" i="1"/>
  <c r="AU1039" i="1"/>
  <c r="AU1036" i="1"/>
  <c r="AU1035" i="1"/>
  <c r="AU1034" i="1"/>
  <c r="AU1033" i="1"/>
  <c r="AU1038" i="1"/>
  <c r="AU1037" i="1"/>
  <c r="AU1029" i="1"/>
  <c r="AU1031" i="1"/>
  <c r="AU1032" i="1"/>
  <c r="AU1026" i="1"/>
  <c r="AU1025" i="1"/>
  <c r="AU1030" i="1"/>
  <c r="AU1027" i="1"/>
  <c r="AU1028" i="1"/>
  <c r="AX219" i="1"/>
  <c r="AX754" i="1"/>
  <c r="AX841" i="1"/>
  <c r="BE756" i="1"/>
  <c r="BE843" i="1"/>
  <c r="BE221" i="1"/>
  <c r="AV153" i="1"/>
  <c r="AV212" i="8" s="1"/>
  <c r="AV65" i="8"/>
  <c r="AV63" i="8"/>
  <c r="AV151" i="1"/>
  <c r="AV210" i="8" s="1"/>
  <c r="AV149" i="1"/>
  <c r="AV208" i="8" s="1"/>
  <c r="AV61" i="8"/>
  <c r="AV158" i="1"/>
  <c r="AV217" i="8" s="1"/>
  <c r="AV70" i="8"/>
  <c r="AV1094" i="1"/>
  <c r="AV162" i="1"/>
  <c r="AV221" i="8" s="1"/>
  <c r="AV74" i="8"/>
  <c r="AV82" i="8"/>
  <c r="AV170" i="1"/>
  <c r="AV229" i="8" s="1"/>
  <c r="AV168" i="1"/>
  <c r="AV227" i="8" s="1"/>
  <c r="AV80" i="8"/>
  <c r="AV1104" i="1"/>
  <c r="AV1093" i="1"/>
  <c r="AU59" i="8"/>
  <c r="AU142" i="1"/>
  <c r="AU147" i="1"/>
  <c r="AU43" i="1" s="1"/>
  <c r="BB766" i="1"/>
  <c r="BB853" i="1"/>
  <c r="BB231" i="1"/>
  <c r="BA753" i="1"/>
  <c r="BA840" i="1"/>
  <c r="BA218" i="1"/>
  <c r="AT1065" i="1"/>
  <c r="AT1070" i="1"/>
  <c r="AT1072" i="1"/>
  <c r="AT1078" i="1"/>
  <c r="BB742" i="1"/>
  <c r="BB207" i="1"/>
  <c r="BB829" i="1"/>
  <c r="AU1004" i="1"/>
  <c r="AU1005" i="1"/>
  <c r="AU1020" i="1"/>
  <c r="AU1006" i="1"/>
  <c r="AU1019" i="1"/>
  <c r="AU1016" i="1"/>
  <c r="AU1018" i="1"/>
  <c r="AU1015" i="1"/>
  <c r="AU1017" i="1"/>
  <c r="AU1014" i="1"/>
  <c r="AU1012" i="1"/>
  <c r="AU1013" i="1"/>
  <c r="AU1011" i="1"/>
  <c r="AU1007" i="1"/>
  <c r="AU1008" i="1"/>
  <c r="AU1010" i="1"/>
  <c r="AU1009" i="1"/>
  <c r="AU1002" i="1"/>
  <c r="AU1000" i="1"/>
  <c r="AU1003" i="1"/>
  <c r="AU996" i="1"/>
  <c r="AU997" i="1"/>
  <c r="AU1001" i="1"/>
  <c r="AU998" i="1"/>
  <c r="AU999" i="1"/>
  <c r="AV1137" i="1"/>
  <c r="AV992" i="1"/>
  <c r="AV148" i="1"/>
  <c r="AV60" i="8"/>
  <c r="AV42" i="8" s="1"/>
  <c r="AV66" i="8"/>
  <c r="AV154" i="1"/>
  <c r="AV1085" i="1"/>
  <c r="AV75" i="8"/>
  <c r="AV163" i="1"/>
  <c r="AV222" i="8" s="1"/>
  <c r="AV83" i="8"/>
  <c r="AV171" i="1"/>
  <c r="AV230" i="8" s="1"/>
  <c r="AV1101" i="1"/>
  <c r="AV81" i="8"/>
  <c r="AV169" i="1"/>
  <c r="AV228" i="8" s="1"/>
  <c r="AV951" i="1"/>
  <c r="AV960" i="1" s="1"/>
  <c r="AV958" i="1"/>
  <c r="AU213" i="8"/>
  <c r="AZ743" i="1"/>
  <c r="AZ830" i="1"/>
  <c r="AZ208" i="1"/>
  <c r="AT206" i="8"/>
  <c r="AT231" i="8" s="1"/>
  <c r="AT172" i="1"/>
  <c r="AT1054" i="1"/>
  <c r="AT1021" i="1"/>
  <c r="AT1067" i="1"/>
  <c r="AT1073" i="1"/>
  <c r="AT1077" i="1"/>
  <c r="AT1063" i="1"/>
  <c r="BE762" i="1"/>
  <c r="BE227" i="1"/>
  <c r="BE849" i="1"/>
  <c r="AX833" i="1"/>
  <c r="AX211" i="1"/>
  <c r="AX746" i="1"/>
  <c r="BA763" i="1"/>
  <c r="BA850" i="1"/>
  <c r="BA228" i="1"/>
  <c r="AV7" i="1"/>
  <c r="AV6" i="8"/>
  <c r="AV7" i="8" s="1"/>
  <c r="AV64" i="8"/>
  <c r="AV152" i="1"/>
  <c r="AV211" i="8" s="1"/>
  <c r="AV73" i="8"/>
  <c r="AV161" i="1"/>
  <c r="AV220" i="8" s="1"/>
  <c r="AV164" i="1"/>
  <c r="AV223" i="8" s="1"/>
  <c r="AV76" i="8"/>
  <c r="AV78" i="8"/>
  <c r="AV166" i="1"/>
  <c r="AV225" i="8" s="1"/>
  <c r="AW949" i="1"/>
  <c r="AW975" i="1"/>
  <c r="AX5" i="1"/>
  <c r="AW950" i="1"/>
  <c r="AW959" i="1" s="1"/>
  <c r="AW976" i="1"/>
  <c r="AW98" i="1"/>
  <c r="AW127" i="1" s="1"/>
  <c r="AW991" i="1"/>
  <c r="AW987" i="1"/>
  <c r="AW990" i="1"/>
  <c r="AW989" i="1"/>
  <c r="AW96" i="1"/>
  <c r="AW125" i="1" s="1"/>
  <c r="AW108" i="1"/>
  <c r="AW137" i="1" s="1"/>
  <c r="AW107" i="1"/>
  <c r="AW136" i="1" s="1"/>
  <c r="AW985" i="1"/>
  <c r="AW110" i="1"/>
  <c r="AW139" i="1" s="1"/>
  <c r="AW977" i="1"/>
  <c r="AW986" i="1"/>
  <c r="AW105" i="1"/>
  <c r="AW134" i="1" s="1"/>
  <c r="AW109" i="1"/>
  <c r="AW138" i="1" s="1"/>
  <c r="AW106" i="1"/>
  <c r="AW135" i="1" s="1"/>
  <c r="AW984" i="1"/>
  <c r="AW104" i="1"/>
  <c r="AW133" i="1" s="1"/>
  <c r="AW988" i="1"/>
  <c r="AW982" i="1"/>
  <c r="AW103" i="1"/>
  <c r="AW132" i="1" s="1"/>
  <c r="AW99" i="1"/>
  <c r="AW128" i="1" s="1"/>
  <c r="AW979" i="1"/>
  <c r="AW100" i="1"/>
  <c r="AW129" i="1" s="1"/>
  <c r="AW978" i="1"/>
  <c r="AW983" i="1"/>
  <c r="AW102" i="1"/>
  <c r="AW131" i="1" s="1"/>
  <c r="AW981" i="1"/>
  <c r="AW970" i="1"/>
  <c r="AW969" i="1"/>
  <c r="AW90" i="1"/>
  <c r="AW119" i="1" s="1"/>
  <c r="AW101" i="1"/>
  <c r="AW130" i="1" s="1"/>
  <c r="AW968" i="1"/>
  <c r="AW972" i="1"/>
  <c r="AW974" i="1"/>
  <c r="AW89" i="1"/>
  <c r="AW118" i="1" s="1"/>
  <c r="AW971" i="1"/>
  <c r="AW973" i="1"/>
  <c r="AW967" i="1"/>
  <c r="AW980" i="1"/>
  <c r="AW93" i="1"/>
  <c r="AW122" i="1" s="1"/>
  <c r="AW95" i="1"/>
  <c r="AW124" i="1" s="1"/>
  <c r="AW92" i="1"/>
  <c r="AW121" i="1" s="1"/>
  <c r="AW94" i="1"/>
  <c r="AW123" i="1" s="1"/>
  <c r="AW88" i="1"/>
  <c r="AW91" i="1"/>
  <c r="AW120" i="1" s="1"/>
  <c r="AW265" i="1"/>
  <c r="AW270" i="1"/>
  <c r="AW180" i="8" s="1"/>
  <c r="AW276" i="1"/>
  <c r="AW186" i="8" s="1"/>
  <c r="AW278" i="1"/>
  <c r="AW188" i="8" s="1"/>
  <c r="AW280" i="1"/>
  <c r="AW190" i="8" s="1"/>
  <c r="AW282" i="1"/>
  <c r="AW192" i="8" s="1"/>
  <c r="AW284" i="1"/>
  <c r="AW194" i="8" s="1"/>
  <c r="AW286" i="1"/>
  <c r="AW196" i="8" s="1"/>
  <c r="AW288" i="1"/>
  <c r="AW198" i="8" s="1"/>
  <c r="AW1136" i="1"/>
  <c r="AW1135" i="1"/>
  <c r="AW1126" i="1"/>
  <c r="AW1119" i="1"/>
  <c r="AW1120" i="1"/>
  <c r="AW1124" i="1"/>
  <c r="AW1125" i="1"/>
  <c r="AW623" i="1"/>
  <c r="AW626" i="1"/>
  <c r="AW630" i="1"/>
  <c r="AW634" i="1"/>
  <c r="AW638" i="1"/>
  <c r="AW642" i="1"/>
  <c r="AW273" i="1"/>
  <c r="AW183" i="8" s="1"/>
  <c r="AW289" i="1"/>
  <c r="AW199" i="8" s="1"/>
  <c r="AW1133" i="1"/>
  <c r="AW1121" i="1"/>
  <c r="AW1115" i="1"/>
  <c r="AW1127" i="1"/>
  <c r="AW624" i="1"/>
  <c r="AW629" i="1"/>
  <c r="AW635" i="1"/>
  <c r="AW640" i="1"/>
  <c r="AW645" i="1"/>
  <c r="AW271" i="1"/>
  <c r="AW181" i="8" s="1"/>
  <c r="AW279" i="1"/>
  <c r="AW189" i="8" s="1"/>
  <c r="AW287" i="1"/>
  <c r="AW197" i="8" s="1"/>
  <c r="AW1128" i="1"/>
  <c r="AW1118" i="1"/>
  <c r="AW1113" i="1"/>
  <c r="AW1114" i="1"/>
  <c r="AW5" i="8"/>
  <c r="AW625" i="1"/>
  <c r="AW631" i="1"/>
  <c r="AW636" i="1"/>
  <c r="AW641" i="1"/>
  <c r="AW646" i="1"/>
  <c r="AW269" i="1"/>
  <c r="AW179" i="8" s="1"/>
  <c r="AW277" i="1"/>
  <c r="AW187" i="8" s="1"/>
  <c r="AW285" i="1"/>
  <c r="AW195" i="8" s="1"/>
  <c r="AW1134" i="1"/>
  <c r="AW1123" i="1"/>
  <c r="AW1129" i="1"/>
  <c r="AW1116" i="1"/>
  <c r="AW1122" i="1"/>
  <c r="AW6" i="1"/>
  <c r="AW627" i="1"/>
  <c r="AW632" i="1"/>
  <c r="AW637" i="1"/>
  <c r="AW643" i="1"/>
  <c r="AW1130" i="1"/>
  <c r="AW639" i="1"/>
  <c r="AW283" i="1"/>
  <c r="AW193" i="8" s="1"/>
  <c r="AW1117" i="1"/>
  <c r="AW622" i="1"/>
  <c r="AW644" i="1"/>
  <c r="AW1230" i="1"/>
  <c r="AW275" i="1"/>
  <c r="AW185" i="8" s="1"/>
  <c r="AW1131" i="1"/>
  <c r="AW628" i="1"/>
  <c r="AW1112" i="1"/>
  <c r="AW633" i="1"/>
  <c r="AW1132" i="1"/>
  <c r="AW112" i="1"/>
  <c r="AW141" i="1" s="1"/>
  <c r="AW97" i="1"/>
  <c r="AW126" i="1" s="1"/>
  <c r="AW111" i="1"/>
  <c r="AW140" i="1" s="1"/>
  <c r="AW281" i="1"/>
  <c r="AW191" i="8" s="1"/>
  <c r="AW268" i="1"/>
  <c r="AW178" i="8" s="1"/>
  <c r="AW267" i="1"/>
  <c r="AW266" i="1"/>
  <c r="AW176" i="8" s="1"/>
  <c r="AV1106" i="1"/>
  <c r="AV1091" i="1"/>
  <c r="AV67" i="8"/>
  <c r="AV155" i="1"/>
  <c r="AV214" i="8" s="1"/>
  <c r="BC216" i="1"/>
  <c r="BC838" i="1"/>
  <c r="BC751" i="1"/>
  <c r="BA845" i="1"/>
  <c r="BA223" i="1"/>
  <c r="BA758" i="1"/>
  <c r="AU43" i="8"/>
  <c r="BA760" i="1"/>
  <c r="BA847" i="1"/>
  <c r="BA225" i="1"/>
  <c r="AT84" i="8"/>
  <c r="AT49" i="8"/>
  <c r="AT1069" i="1"/>
  <c r="AT1071" i="1"/>
  <c r="AT1075" i="1"/>
  <c r="AT1064" i="1"/>
  <c r="BB230" i="1"/>
  <c r="BB765" i="1"/>
  <c r="BB852" i="1"/>
  <c r="BB229" i="1"/>
  <c r="BB851" i="1"/>
  <c r="BB764" i="1"/>
  <c r="AZ745" i="1"/>
  <c r="AZ832" i="1"/>
  <c r="AZ210" i="1"/>
  <c r="AV175" i="8"/>
  <c r="AV117" i="1"/>
  <c r="AV113" i="1"/>
  <c r="AV62" i="8"/>
  <c r="AV150" i="1"/>
  <c r="AV209" i="8" s="1"/>
  <c r="AV71" i="8"/>
  <c r="AV159" i="1"/>
  <c r="AV218" i="8" s="1"/>
  <c r="AV72" i="8"/>
  <c r="AV160" i="1"/>
  <c r="AV219" i="8" s="1"/>
  <c r="AV1098" i="1"/>
  <c r="AV1099" i="1"/>
  <c r="AV77" i="8"/>
  <c r="AV165" i="1"/>
  <c r="AV224" i="8" s="1"/>
  <c r="AV1105" i="1"/>
  <c r="AV79" i="8"/>
  <c r="AV167" i="1"/>
  <c r="AV226" i="8" s="1"/>
  <c r="AV68" i="8"/>
  <c r="AV156" i="1"/>
  <c r="AV215" i="8" s="1"/>
  <c r="AV157" i="1"/>
  <c r="AV216" i="8" s="1"/>
  <c r="AV69" i="8"/>
  <c r="AV1107" i="1"/>
  <c r="AX217" i="1"/>
  <c r="AX839" i="1"/>
  <c r="AX752" i="1"/>
  <c r="AU1083" i="1"/>
  <c r="AU1108" i="1" s="1"/>
  <c r="AX214" i="1"/>
  <c r="AX749" i="1"/>
  <c r="AX836" i="1"/>
  <c r="BA222" i="1"/>
  <c r="BA844" i="1"/>
  <c r="BA757" i="1"/>
  <c r="AT1068" i="1"/>
  <c r="AT1066" i="1"/>
  <c r="AT1074" i="1"/>
  <c r="AT1076" i="1"/>
  <c r="AT1062" i="1"/>
  <c r="BA220" i="1"/>
  <c r="BA842" i="1"/>
  <c r="BA755" i="1"/>
  <c r="BA226" i="1"/>
  <c r="BA848" i="1"/>
  <c r="BA761" i="1"/>
  <c r="AY837" i="1" l="1"/>
  <c r="AY750" i="1"/>
  <c r="AY215" i="1"/>
  <c r="AW1102" i="1"/>
  <c r="AZ213" i="1"/>
  <c r="BA835" i="1" s="1"/>
  <c r="AZ748" i="1"/>
  <c r="AW1101" i="1"/>
  <c r="BB834" i="1"/>
  <c r="BB747" i="1"/>
  <c r="BB212" i="1"/>
  <c r="BA209" i="1"/>
  <c r="BA831" i="1"/>
  <c r="AW1096" i="1"/>
  <c r="AW177" i="8"/>
  <c r="AV207" i="8"/>
  <c r="AV42" i="1"/>
  <c r="BC224" i="1"/>
  <c r="BC846" i="1"/>
  <c r="AW1095" i="1"/>
  <c r="AW1104" i="1"/>
  <c r="AU1055" i="1"/>
  <c r="AW1089" i="1"/>
  <c r="AW1088" i="1"/>
  <c r="AU1056" i="1"/>
  <c r="AU1061" i="1"/>
  <c r="AW1084" i="1"/>
  <c r="AU1058" i="1"/>
  <c r="AW1090" i="1"/>
  <c r="AU1057" i="1"/>
  <c r="AU1060" i="1"/>
  <c r="AW1085" i="1"/>
  <c r="AT1079" i="1"/>
  <c r="AW1087" i="1"/>
  <c r="AW1086" i="1"/>
  <c r="AU1059" i="1"/>
  <c r="BB848" i="1"/>
  <c r="BB226" i="1"/>
  <c r="BB761" i="1"/>
  <c r="BB844" i="1"/>
  <c r="BB222" i="1"/>
  <c r="BB757" i="1"/>
  <c r="BA210" i="1"/>
  <c r="BA832" i="1"/>
  <c r="BA745" i="1"/>
  <c r="BC230" i="1"/>
  <c r="BC765" i="1"/>
  <c r="BC852" i="1"/>
  <c r="BB223" i="1"/>
  <c r="BB845" i="1"/>
  <c r="BB758" i="1"/>
  <c r="BD751" i="1"/>
  <c r="BD838" i="1"/>
  <c r="BD216" i="1"/>
  <c r="AW156" i="1"/>
  <c r="AW215" i="8" s="1"/>
  <c r="AW68" i="8"/>
  <c r="AW1137" i="1"/>
  <c r="AW117" i="1"/>
  <c r="AW113" i="1"/>
  <c r="AW64" i="8"/>
  <c r="AW152" i="1"/>
  <c r="AW211" i="8" s="1"/>
  <c r="AW1094" i="1"/>
  <c r="AW74" i="8"/>
  <c r="AW162" i="1"/>
  <c r="AW221" i="8" s="1"/>
  <c r="AW1100" i="1"/>
  <c r="AW78" i="8"/>
  <c r="AW166" i="1"/>
  <c r="AW225" i="8" s="1"/>
  <c r="AW1106" i="1"/>
  <c r="AW1092" i="1"/>
  <c r="AW951" i="1"/>
  <c r="AW960" i="1" s="1"/>
  <c r="AW958" i="1"/>
  <c r="BF227" i="1"/>
  <c r="BF849" i="1"/>
  <c r="BF762" i="1"/>
  <c r="AU1065" i="1"/>
  <c r="AU1072" i="1"/>
  <c r="AU1074" i="1"/>
  <c r="AU1063" i="1"/>
  <c r="BC853" i="1"/>
  <c r="BC766" i="1"/>
  <c r="BC231" i="1"/>
  <c r="AU206" i="8"/>
  <c r="AU231" i="8" s="1"/>
  <c r="AU172" i="1"/>
  <c r="BC229" i="1"/>
  <c r="BC764" i="1"/>
  <c r="BC851" i="1"/>
  <c r="AW83" i="8"/>
  <c r="AW171" i="1"/>
  <c r="AW230" i="8" s="1"/>
  <c r="AW65" i="8"/>
  <c r="AW153" i="1"/>
  <c r="AW212" i="8" s="1"/>
  <c r="AW60" i="8"/>
  <c r="AW148" i="1"/>
  <c r="AW160" i="1"/>
  <c r="AW219" i="8" s="1"/>
  <c r="AW72" i="8"/>
  <c r="AW1097" i="1"/>
  <c r="AW71" i="8"/>
  <c r="AW159" i="1"/>
  <c r="AW218" i="8" s="1"/>
  <c r="AW1098" i="1"/>
  <c r="AW77" i="8"/>
  <c r="AW165" i="1"/>
  <c r="AW224" i="8" s="1"/>
  <c r="AW1093" i="1"/>
  <c r="AW167" i="1"/>
  <c r="AW226" i="8" s="1"/>
  <c r="AW79" i="8"/>
  <c r="AW1103" i="1"/>
  <c r="BB763" i="1"/>
  <c r="BB850" i="1"/>
  <c r="BB228" i="1"/>
  <c r="AY211" i="1"/>
  <c r="AY746" i="1"/>
  <c r="AY833" i="1"/>
  <c r="BA830" i="1"/>
  <c r="BA743" i="1"/>
  <c r="BA208" i="1"/>
  <c r="AU1054" i="1"/>
  <c r="AU1021" i="1"/>
  <c r="AU1067" i="1"/>
  <c r="AU1069" i="1"/>
  <c r="AU1075" i="1"/>
  <c r="AU1077" i="1"/>
  <c r="AU1062" i="1"/>
  <c r="BB218" i="1"/>
  <c r="BB840" i="1"/>
  <c r="BB753" i="1"/>
  <c r="AY754" i="1"/>
  <c r="AY841" i="1"/>
  <c r="AY219" i="1"/>
  <c r="AU1050" i="1"/>
  <c r="BB842" i="1"/>
  <c r="BB755" i="1"/>
  <c r="BB220" i="1"/>
  <c r="AV59" i="8"/>
  <c r="AV43" i="8" s="1"/>
  <c r="AV147" i="1"/>
  <c r="AV43" i="1" s="1"/>
  <c r="AV142" i="1"/>
  <c r="AW175" i="8"/>
  <c r="AW63" i="8"/>
  <c r="AW151" i="1"/>
  <c r="AW210" i="8" s="1"/>
  <c r="AW992" i="1"/>
  <c r="AW61" i="8"/>
  <c r="AW149" i="1"/>
  <c r="AW208" i="8" s="1"/>
  <c r="AW161" i="1"/>
  <c r="AW220" i="8" s="1"/>
  <c r="AW73" i="8"/>
  <c r="AW80" i="8"/>
  <c r="AW168" i="1"/>
  <c r="AW227" i="8" s="1"/>
  <c r="AW81" i="8"/>
  <c r="AW169" i="1"/>
  <c r="AW228" i="8" s="1"/>
  <c r="AW67" i="8"/>
  <c r="AW155" i="1"/>
  <c r="AW214" i="8" s="1"/>
  <c r="AW1107" i="1"/>
  <c r="AX950" i="1"/>
  <c r="AX959" i="1" s="1"/>
  <c r="AY5" i="1"/>
  <c r="AX975" i="1"/>
  <c r="AX949" i="1"/>
  <c r="AX96" i="1"/>
  <c r="AX125" i="1" s="1"/>
  <c r="AX976" i="1"/>
  <c r="AX989" i="1"/>
  <c r="AX108" i="1"/>
  <c r="AX137" i="1" s="1"/>
  <c r="AX977" i="1"/>
  <c r="AX991" i="1"/>
  <c r="AX112" i="1"/>
  <c r="AX141" i="1" s="1"/>
  <c r="AX110" i="1"/>
  <c r="AX139" i="1" s="1"/>
  <c r="AX109" i="1"/>
  <c r="AX138" i="1" s="1"/>
  <c r="AX986" i="1"/>
  <c r="AX987" i="1"/>
  <c r="AX97" i="1"/>
  <c r="AX126" i="1" s="1"/>
  <c r="AX988" i="1"/>
  <c r="AX106" i="1"/>
  <c r="AX135" i="1" s="1"/>
  <c r="AX985" i="1"/>
  <c r="AX984" i="1"/>
  <c r="AX983" i="1"/>
  <c r="AX990" i="1"/>
  <c r="AX107" i="1"/>
  <c r="AX136" i="1" s="1"/>
  <c r="AX982" i="1"/>
  <c r="AX105" i="1"/>
  <c r="AX134" i="1" s="1"/>
  <c r="AX104" i="1"/>
  <c r="AX133" i="1" s="1"/>
  <c r="AX100" i="1"/>
  <c r="AX129" i="1" s="1"/>
  <c r="AX101" i="1"/>
  <c r="AX130" i="1" s="1"/>
  <c r="AX103" i="1"/>
  <c r="AX132" i="1" s="1"/>
  <c r="AX981" i="1"/>
  <c r="AX980" i="1"/>
  <c r="AX99" i="1"/>
  <c r="AX128" i="1" s="1"/>
  <c r="AX969" i="1"/>
  <c r="AX102" i="1"/>
  <c r="AX131" i="1" s="1"/>
  <c r="AX979" i="1"/>
  <c r="AX970" i="1"/>
  <c r="AX978" i="1"/>
  <c r="AX90" i="1"/>
  <c r="AX119" i="1" s="1"/>
  <c r="AX968" i="1"/>
  <c r="AX972" i="1"/>
  <c r="AX974" i="1"/>
  <c r="AX91" i="1"/>
  <c r="AX120" i="1" s="1"/>
  <c r="AX971" i="1"/>
  <c r="AX967" i="1"/>
  <c r="AX973" i="1"/>
  <c r="AX88" i="1"/>
  <c r="AX89" i="1"/>
  <c r="AX118" i="1" s="1"/>
  <c r="AX94" i="1"/>
  <c r="AX123" i="1" s="1"/>
  <c r="AX93" i="1"/>
  <c r="AX122" i="1" s="1"/>
  <c r="AX92" i="1"/>
  <c r="AX121" i="1" s="1"/>
  <c r="AX95" i="1"/>
  <c r="AX124" i="1" s="1"/>
  <c r="AX265" i="1"/>
  <c r="AX1136" i="1"/>
  <c r="AX1135" i="1"/>
  <c r="AX1124" i="1"/>
  <c r="AX1125" i="1"/>
  <c r="AX1118" i="1"/>
  <c r="AX1117" i="1"/>
  <c r="AX1115" i="1"/>
  <c r="AX624" i="1"/>
  <c r="AX628" i="1"/>
  <c r="AX632" i="1"/>
  <c r="AX636" i="1"/>
  <c r="AX640" i="1"/>
  <c r="AX644" i="1"/>
  <c r="AX269" i="1"/>
  <c r="AX179" i="8" s="1"/>
  <c r="AX271" i="1"/>
  <c r="AX181" i="8" s="1"/>
  <c r="AX273" i="1"/>
  <c r="AX183" i="8" s="1"/>
  <c r="AX275" i="1"/>
  <c r="AX185" i="8" s="1"/>
  <c r="AX277" i="1"/>
  <c r="AX187" i="8" s="1"/>
  <c r="AX279" i="1"/>
  <c r="AX189" i="8" s="1"/>
  <c r="AX283" i="1"/>
  <c r="AX193" i="8" s="1"/>
  <c r="AX285" i="1"/>
  <c r="AX195" i="8" s="1"/>
  <c r="AX287" i="1"/>
  <c r="AX197" i="8" s="1"/>
  <c r="AX289" i="1"/>
  <c r="AX199" i="8" s="1"/>
  <c r="AX1134" i="1"/>
  <c r="AX1131" i="1"/>
  <c r="AX1122" i="1"/>
  <c r="AX1123" i="1"/>
  <c r="AX1116" i="1"/>
  <c r="AX1121" i="1"/>
  <c r="AX625" i="1"/>
  <c r="AX629" i="1"/>
  <c r="AX633" i="1"/>
  <c r="AX637" i="1"/>
  <c r="AX641" i="1"/>
  <c r="AX645" i="1"/>
  <c r="AX1230" i="1"/>
  <c r="AX1132" i="1"/>
  <c r="AX1128" i="1"/>
  <c r="AX1120" i="1"/>
  <c r="AX1133" i="1"/>
  <c r="AX1114" i="1"/>
  <c r="AX1113" i="1"/>
  <c r="AX6" i="1"/>
  <c r="AX622" i="1"/>
  <c r="AX626" i="1"/>
  <c r="AX630" i="1"/>
  <c r="AX634" i="1"/>
  <c r="AX638" i="1"/>
  <c r="AX642" i="1"/>
  <c r="AX646" i="1"/>
  <c r="AX276" i="1"/>
  <c r="AX186" i="8" s="1"/>
  <c r="AX284" i="1"/>
  <c r="AX194" i="8" s="1"/>
  <c r="AX1126" i="1"/>
  <c r="AX1119" i="1"/>
  <c r="AX623" i="1"/>
  <c r="AX639" i="1"/>
  <c r="AX270" i="1"/>
  <c r="AX180" i="8" s="1"/>
  <c r="AX278" i="1"/>
  <c r="AX188" i="8" s="1"/>
  <c r="AX286" i="1"/>
  <c r="AX196" i="8" s="1"/>
  <c r="AX1129" i="1"/>
  <c r="AX627" i="1"/>
  <c r="AX643" i="1"/>
  <c r="AX280" i="1"/>
  <c r="AX190" i="8" s="1"/>
  <c r="AX288" i="1"/>
  <c r="AX198" i="8" s="1"/>
  <c r="AX1127" i="1"/>
  <c r="AX631" i="1"/>
  <c r="AX274" i="1"/>
  <c r="AX184" i="8" s="1"/>
  <c r="AX1112" i="1"/>
  <c r="AX282" i="1"/>
  <c r="AX192" i="8" s="1"/>
  <c r="AX5" i="8"/>
  <c r="AX635" i="1"/>
  <c r="AX1130" i="1"/>
  <c r="AX98" i="1"/>
  <c r="AX127" i="1" s="1"/>
  <c r="AX281" i="1"/>
  <c r="AX191" i="8" s="1"/>
  <c r="AX111" i="1"/>
  <c r="AX140" i="1" s="1"/>
  <c r="AX267" i="1"/>
  <c r="AX266" i="1"/>
  <c r="AX176" i="8" s="1"/>
  <c r="AX268" i="1"/>
  <c r="AX178" i="8" s="1"/>
  <c r="AX272" i="1"/>
  <c r="AX182" i="8" s="1"/>
  <c r="AV1048" i="1"/>
  <c r="AV1049" i="1"/>
  <c r="AV1047" i="1"/>
  <c r="AV1046" i="1"/>
  <c r="AV1045" i="1"/>
  <c r="AV1044" i="1"/>
  <c r="AV1043" i="1"/>
  <c r="AV1042" i="1"/>
  <c r="AV1041" i="1"/>
  <c r="AV1040" i="1"/>
  <c r="AV1036" i="1"/>
  <c r="AV1035" i="1"/>
  <c r="AV1034" i="1"/>
  <c r="AV1033" i="1"/>
  <c r="AV1037" i="1"/>
  <c r="AV1039" i="1"/>
  <c r="AV1038" i="1"/>
  <c r="AV1031" i="1"/>
  <c r="AV1029" i="1"/>
  <c r="AV1032" i="1"/>
  <c r="AV1030" i="1"/>
  <c r="AV1026" i="1"/>
  <c r="AV1025" i="1"/>
  <c r="AV1027" i="1"/>
  <c r="AV1028" i="1"/>
  <c r="AU1068" i="1"/>
  <c r="AU1071" i="1"/>
  <c r="AU1073" i="1"/>
  <c r="AU1064" i="1"/>
  <c r="AU49" i="8"/>
  <c r="AU84" i="8"/>
  <c r="BF843" i="1"/>
  <c r="BF756" i="1"/>
  <c r="BF221" i="1"/>
  <c r="AY836" i="1"/>
  <c r="AY214" i="1"/>
  <c r="AY749" i="1"/>
  <c r="AY217" i="1"/>
  <c r="AY839" i="1"/>
  <c r="AY752" i="1"/>
  <c r="BB847" i="1"/>
  <c r="BB225" i="1"/>
  <c r="BB760" i="1"/>
  <c r="AW82" i="8"/>
  <c r="AW170" i="1"/>
  <c r="AW229" i="8" s="1"/>
  <c r="AW7" i="1"/>
  <c r="AW6" i="8"/>
  <c r="AW7" i="8" s="1"/>
  <c r="AW62" i="8"/>
  <c r="AW150" i="1"/>
  <c r="AW209" i="8" s="1"/>
  <c r="AW154" i="1"/>
  <c r="AW66" i="8"/>
  <c r="AW1099" i="1"/>
  <c r="AW158" i="1"/>
  <c r="AW217" i="8" s="1"/>
  <c r="AW70" i="8"/>
  <c r="AW163" i="1"/>
  <c r="AW222" i="8" s="1"/>
  <c r="AW75" i="8"/>
  <c r="AW76" i="8"/>
  <c r="AW164" i="1"/>
  <c r="AW223" i="8" s="1"/>
  <c r="AW1105" i="1"/>
  <c r="AW69" i="8"/>
  <c r="AW157" i="1"/>
  <c r="AW216" i="8" s="1"/>
  <c r="AW1091" i="1"/>
  <c r="AV1004" i="1"/>
  <c r="AV1006" i="1"/>
  <c r="AV1019" i="1"/>
  <c r="AV1018" i="1"/>
  <c r="AV1016" i="1"/>
  <c r="AV1005" i="1"/>
  <c r="AV1015" i="1"/>
  <c r="AV1020" i="1"/>
  <c r="AV1017" i="1"/>
  <c r="AV1014" i="1"/>
  <c r="AV1011" i="1"/>
  <c r="AV1012" i="1"/>
  <c r="AV1010" i="1"/>
  <c r="AV1007" i="1"/>
  <c r="AV1013" i="1"/>
  <c r="AV1009" i="1"/>
  <c r="AV1008" i="1"/>
  <c r="AV1000" i="1"/>
  <c r="AV1002" i="1"/>
  <c r="AV1003" i="1"/>
  <c r="AV1001" i="1"/>
  <c r="AV997" i="1"/>
  <c r="AV996" i="1"/>
  <c r="AV998" i="1"/>
  <c r="AV999" i="1"/>
  <c r="AV213" i="8"/>
  <c r="AV1083" i="1"/>
  <c r="AV1108" i="1" s="1"/>
  <c r="AU1066" i="1"/>
  <c r="AU1070" i="1"/>
  <c r="AU1076" i="1"/>
  <c r="AU1078" i="1"/>
  <c r="BC207" i="1"/>
  <c r="BC829" i="1"/>
  <c r="BC742" i="1"/>
  <c r="AZ750" i="1" l="1"/>
  <c r="AZ215" i="1"/>
  <c r="AZ837" i="1"/>
  <c r="BA748" i="1"/>
  <c r="BA213" i="1"/>
  <c r="BC834" i="1"/>
  <c r="BC212" i="1"/>
  <c r="BD747" i="1" s="1"/>
  <c r="BC747" i="1"/>
  <c r="AV1060" i="1"/>
  <c r="BB831" i="1"/>
  <c r="BB744" i="1"/>
  <c r="BB209" i="1"/>
  <c r="AX1096" i="1"/>
  <c r="AX1104" i="1"/>
  <c r="AX1095" i="1"/>
  <c r="AX1103" i="1"/>
  <c r="AW42" i="8"/>
  <c r="AX177" i="8"/>
  <c r="AX1098" i="1"/>
  <c r="AX1102" i="1"/>
  <c r="AX1087" i="1"/>
  <c r="AW207" i="8"/>
  <c r="AW42" i="1"/>
  <c r="BD846" i="1"/>
  <c r="BD224" i="1"/>
  <c r="BE846" i="1" s="1"/>
  <c r="BD759" i="1"/>
  <c r="AV1058" i="1"/>
  <c r="AX1107" i="1"/>
  <c r="AV1057" i="1"/>
  <c r="AV1059" i="1"/>
  <c r="AX1089" i="1"/>
  <c r="AX1090" i="1"/>
  <c r="AV1056" i="1"/>
  <c r="AV1061" i="1"/>
  <c r="AX1084" i="1"/>
  <c r="AV1055" i="1"/>
  <c r="AX1088" i="1"/>
  <c r="AX1086" i="1"/>
  <c r="AX1100" i="1"/>
  <c r="AV1050" i="1"/>
  <c r="AX1092" i="1"/>
  <c r="AU1079" i="1"/>
  <c r="AV1067" i="1"/>
  <c r="AV1070" i="1"/>
  <c r="AV1078" i="1"/>
  <c r="AV1076" i="1"/>
  <c r="AW213" i="8"/>
  <c r="AZ839" i="1"/>
  <c r="AZ217" i="1"/>
  <c r="AZ752" i="1"/>
  <c r="AX63" i="8"/>
  <c r="AX151" i="1"/>
  <c r="AX210" i="8" s="1"/>
  <c r="AX117" i="1"/>
  <c r="AX113" i="1"/>
  <c r="AX150" i="1"/>
  <c r="AX209" i="8" s="1"/>
  <c r="AX62" i="8"/>
  <c r="AX149" i="1"/>
  <c r="AX208" i="8" s="1"/>
  <c r="AX61" i="8"/>
  <c r="AX161" i="1"/>
  <c r="AX220" i="8" s="1"/>
  <c r="AX73" i="8"/>
  <c r="AX1097" i="1"/>
  <c r="AX75" i="8"/>
  <c r="AX163" i="1"/>
  <c r="AX222" i="8" s="1"/>
  <c r="AX1106" i="1"/>
  <c r="AX77" i="8"/>
  <c r="AX165" i="1"/>
  <c r="AX224" i="8" s="1"/>
  <c r="AY976" i="1"/>
  <c r="AY949" i="1"/>
  <c r="AY990" i="1"/>
  <c r="AY975" i="1"/>
  <c r="AZ5" i="1"/>
  <c r="AY98" i="1"/>
  <c r="AY127" i="1" s="1"/>
  <c r="AY109" i="1"/>
  <c r="AY138" i="1" s="1"/>
  <c r="AY989" i="1"/>
  <c r="AY950" i="1"/>
  <c r="AY959" i="1" s="1"/>
  <c r="AY97" i="1"/>
  <c r="AY126" i="1" s="1"/>
  <c r="AY986" i="1"/>
  <c r="AY107" i="1"/>
  <c r="AY136" i="1" s="1"/>
  <c r="AY988" i="1"/>
  <c r="AY987" i="1"/>
  <c r="AY985" i="1"/>
  <c r="AY96" i="1"/>
  <c r="AY125" i="1" s="1"/>
  <c r="AY977" i="1"/>
  <c r="AY991" i="1"/>
  <c r="AY110" i="1"/>
  <c r="AY139" i="1" s="1"/>
  <c r="AY108" i="1"/>
  <c r="AY137" i="1" s="1"/>
  <c r="AY984" i="1"/>
  <c r="AY106" i="1"/>
  <c r="AY135" i="1" s="1"/>
  <c r="AY982" i="1"/>
  <c r="AY103" i="1"/>
  <c r="AY132" i="1" s="1"/>
  <c r="AY105" i="1"/>
  <c r="AY134" i="1" s="1"/>
  <c r="AY983" i="1"/>
  <c r="AY104" i="1"/>
  <c r="AY133" i="1" s="1"/>
  <c r="AY981" i="1"/>
  <c r="AY980" i="1"/>
  <c r="AY101" i="1"/>
  <c r="AY130" i="1" s="1"/>
  <c r="AY102" i="1"/>
  <c r="AY131" i="1" s="1"/>
  <c r="AY979" i="1"/>
  <c r="AY100" i="1"/>
  <c r="AY129" i="1" s="1"/>
  <c r="AY978" i="1"/>
  <c r="AY99" i="1"/>
  <c r="AY128" i="1" s="1"/>
  <c r="AY969" i="1"/>
  <c r="AY90" i="1"/>
  <c r="AY119" i="1" s="1"/>
  <c r="AY970" i="1"/>
  <c r="AY89" i="1"/>
  <c r="AY118" i="1" s="1"/>
  <c r="AY88" i="1"/>
  <c r="AY93" i="1"/>
  <c r="AY122" i="1" s="1"/>
  <c r="AY95" i="1"/>
  <c r="AY124" i="1" s="1"/>
  <c r="AY91" i="1"/>
  <c r="AY120" i="1" s="1"/>
  <c r="AY968" i="1"/>
  <c r="AY92" i="1"/>
  <c r="AY121" i="1" s="1"/>
  <c r="AY973" i="1"/>
  <c r="AY972" i="1"/>
  <c r="AY974" i="1"/>
  <c r="AY971" i="1"/>
  <c r="AY94" i="1"/>
  <c r="AY123" i="1" s="1"/>
  <c r="AY967" i="1"/>
  <c r="AY269" i="1"/>
  <c r="AY179" i="8" s="1"/>
  <c r="AY273" i="1"/>
  <c r="AY183" i="8" s="1"/>
  <c r="AY275" i="1"/>
  <c r="AY185" i="8" s="1"/>
  <c r="AY277" i="1"/>
  <c r="AY187" i="8" s="1"/>
  <c r="AY279" i="1"/>
  <c r="AY189" i="8" s="1"/>
  <c r="AY283" i="1"/>
  <c r="AY193" i="8" s="1"/>
  <c r="AY285" i="1"/>
  <c r="AY195" i="8" s="1"/>
  <c r="AY287" i="1"/>
  <c r="AY197" i="8" s="1"/>
  <c r="AY289" i="1"/>
  <c r="AY199" i="8" s="1"/>
  <c r="AY1133" i="1"/>
  <c r="AY1132" i="1"/>
  <c r="AY1125" i="1"/>
  <c r="AY1122" i="1"/>
  <c r="AY1118" i="1"/>
  <c r="AY1115" i="1"/>
  <c r="AY625" i="1"/>
  <c r="AY629" i="1"/>
  <c r="AY633" i="1"/>
  <c r="AY637" i="1"/>
  <c r="AY641" i="1"/>
  <c r="AY645" i="1"/>
  <c r="AY265" i="1"/>
  <c r="AY270" i="1"/>
  <c r="AY180" i="8" s="1"/>
  <c r="AY1131" i="1"/>
  <c r="AY1134" i="1"/>
  <c r="AY1120" i="1"/>
  <c r="AY1121" i="1"/>
  <c r="AY1116" i="1"/>
  <c r="AY1130" i="1"/>
  <c r="AY623" i="1"/>
  <c r="AY626" i="1"/>
  <c r="AY630" i="1"/>
  <c r="AY634" i="1"/>
  <c r="AY638" i="1"/>
  <c r="AY642" i="1"/>
  <c r="AY646" i="1"/>
  <c r="AY1230" i="1"/>
  <c r="AY271" i="1"/>
  <c r="AY181" i="8" s="1"/>
  <c r="AY274" i="1"/>
  <c r="AY184" i="8" s="1"/>
  <c r="AY276" i="1"/>
  <c r="AY186" i="8" s="1"/>
  <c r="AY278" i="1"/>
  <c r="AY188" i="8" s="1"/>
  <c r="AY280" i="1"/>
  <c r="AY190" i="8" s="1"/>
  <c r="AY282" i="1"/>
  <c r="AY192" i="8" s="1"/>
  <c r="AY284" i="1"/>
  <c r="AY194" i="8" s="1"/>
  <c r="AY286" i="1"/>
  <c r="AY196" i="8" s="1"/>
  <c r="AY288" i="1"/>
  <c r="AY198" i="8" s="1"/>
  <c r="AY1129" i="1"/>
  <c r="AY1127" i="1"/>
  <c r="AY1119" i="1"/>
  <c r="AY1126" i="1"/>
  <c r="AY1114" i="1"/>
  <c r="AY1117" i="1"/>
  <c r="AY5" i="8"/>
  <c r="AY622" i="1"/>
  <c r="AY627" i="1"/>
  <c r="AY631" i="1"/>
  <c r="AY635" i="1"/>
  <c r="AY639" i="1"/>
  <c r="AY643" i="1"/>
  <c r="AY1124" i="1"/>
  <c r="AY6" i="1"/>
  <c r="AY632" i="1"/>
  <c r="AY1135" i="1"/>
  <c r="AY1123" i="1"/>
  <c r="AY636" i="1"/>
  <c r="AY1136" i="1"/>
  <c r="AY1112" i="1"/>
  <c r="AY624" i="1"/>
  <c r="AY640" i="1"/>
  <c r="AY1128" i="1"/>
  <c r="AY628" i="1"/>
  <c r="AY1113" i="1"/>
  <c r="AY644" i="1"/>
  <c r="AY281" i="1"/>
  <c r="AY191" i="8" s="1"/>
  <c r="AY112" i="1"/>
  <c r="AY141" i="1" s="1"/>
  <c r="AY111" i="1"/>
  <c r="AY140" i="1" s="1"/>
  <c r="AY268" i="1"/>
  <c r="AY178" i="8" s="1"/>
  <c r="AY267" i="1"/>
  <c r="AY266" i="1"/>
  <c r="AY176" i="8" s="1"/>
  <c r="AY272" i="1"/>
  <c r="AY182" i="8" s="1"/>
  <c r="AZ746" i="1"/>
  <c r="AZ833" i="1"/>
  <c r="AZ211" i="1"/>
  <c r="AW1049" i="1"/>
  <c r="AW1048" i="1"/>
  <c r="AW1047" i="1"/>
  <c r="AW1046" i="1"/>
  <c r="AW1045" i="1"/>
  <c r="AW1043" i="1"/>
  <c r="AW1042" i="1"/>
  <c r="AW1041" i="1"/>
  <c r="AW1037" i="1"/>
  <c r="AW1044" i="1"/>
  <c r="AW1038" i="1"/>
  <c r="AW1040" i="1"/>
  <c r="AW1036" i="1"/>
  <c r="AW1035" i="1"/>
  <c r="AW1034" i="1"/>
  <c r="AW1033" i="1"/>
  <c r="AW1039" i="1"/>
  <c r="AW1031" i="1"/>
  <c r="AW1029" i="1"/>
  <c r="AW1032" i="1"/>
  <c r="AW1030" i="1"/>
  <c r="AW1025" i="1"/>
  <c r="AW1026" i="1"/>
  <c r="AW1027" i="1"/>
  <c r="AW1028" i="1"/>
  <c r="BE216" i="1"/>
  <c r="BE751" i="1"/>
  <c r="BE838" i="1"/>
  <c r="BD230" i="1"/>
  <c r="BD765" i="1"/>
  <c r="BD852" i="1"/>
  <c r="BC226" i="1"/>
  <c r="BC848" i="1"/>
  <c r="BC761" i="1"/>
  <c r="AV1054" i="1"/>
  <c r="AV1021" i="1"/>
  <c r="AV1071" i="1"/>
  <c r="AV1069" i="1"/>
  <c r="AV1073" i="1"/>
  <c r="AV1077" i="1"/>
  <c r="BC760" i="1"/>
  <c r="BC225" i="1"/>
  <c r="BC847" i="1"/>
  <c r="AX69" i="8"/>
  <c r="AX157" i="1"/>
  <c r="AX216" i="8" s="1"/>
  <c r="AX64" i="8"/>
  <c r="AX152" i="1"/>
  <c r="AX211" i="8" s="1"/>
  <c r="AX1094" i="1"/>
  <c r="AX1085" i="1"/>
  <c r="AX162" i="1"/>
  <c r="AX221" i="8" s="1"/>
  <c r="AX74" i="8"/>
  <c r="AX164" i="1"/>
  <c r="AX223" i="8" s="1"/>
  <c r="AX76" i="8"/>
  <c r="AX1099" i="1"/>
  <c r="AX80" i="8"/>
  <c r="AX168" i="1"/>
  <c r="AX227" i="8" s="1"/>
  <c r="AX1093" i="1"/>
  <c r="AX155" i="1"/>
  <c r="AX214" i="8" s="1"/>
  <c r="AX67" i="8"/>
  <c r="AW1083" i="1"/>
  <c r="AW1108" i="1" s="1"/>
  <c r="AV206" i="8"/>
  <c r="AV231" i="8" s="1"/>
  <c r="AV172" i="1"/>
  <c r="BC753" i="1"/>
  <c r="BC840" i="1"/>
  <c r="BC218" i="1"/>
  <c r="BC228" i="1"/>
  <c r="BC850" i="1"/>
  <c r="BC763" i="1"/>
  <c r="BD764" i="1"/>
  <c r="BD851" i="1"/>
  <c r="BD229" i="1"/>
  <c r="AW1019" i="1"/>
  <c r="AW1006" i="1"/>
  <c r="AW1004" i="1"/>
  <c r="AW1017" i="1"/>
  <c r="AW1005" i="1"/>
  <c r="AW1020" i="1"/>
  <c r="AW1015" i="1"/>
  <c r="AW1016" i="1"/>
  <c r="AW1018" i="1"/>
  <c r="AW1011" i="1"/>
  <c r="AW1014" i="1"/>
  <c r="AW1013" i="1"/>
  <c r="AW1012" i="1"/>
  <c r="AW1009" i="1"/>
  <c r="AW1010" i="1"/>
  <c r="AW1008" i="1"/>
  <c r="AW1007" i="1"/>
  <c r="AW1002" i="1"/>
  <c r="AW1000" i="1"/>
  <c r="AW1003" i="1"/>
  <c r="AW1001" i="1"/>
  <c r="AW996" i="1"/>
  <c r="AW997" i="1"/>
  <c r="AW998" i="1"/>
  <c r="AW999" i="1"/>
  <c r="BC223" i="1"/>
  <c r="BC845" i="1"/>
  <c r="BC758" i="1"/>
  <c r="BC757" i="1"/>
  <c r="BC844" i="1"/>
  <c r="BC222" i="1"/>
  <c r="AV1065" i="1"/>
  <c r="AV1072" i="1"/>
  <c r="AV1063" i="1"/>
  <c r="AV1064" i="1"/>
  <c r="AZ214" i="1"/>
  <c r="AZ836" i="1"/>
  <c r="AZ749" i="1"/>
  <c r="BG221" i="1"/>
  <c r="BG756" i="1"/>
  <c r="BG843" i="1"/>
  <c r="AX1137" i="1"/>
  <c r="AX175" i="8"/>
  <c r="AX290" i="1"/>
  <c r="AX153" i="1"/>
  <c r="AX212" i="8" s="1"/>
  <c r="AX65" i="8"/>
  <c r="AX992" i="1"/>
  <c r="AX70" i="8"/>
  <c r="AX158" i="1"/>
  <c r="AX217" i="8" s="1"/>
  <c r="AX72" i="8"/>
  <c r="AX160" i="1"/>
  <c r="AX219" i="8" s="1"/>
  <c r="AX156" i="1"/>
  <c r="AX215" i="8" s="1"/>
  <c r="AX68" i="8"/>
  <c r="AX81" i="8"/>
  <c r="AX169" i="1"/>
  <c r="AX228" i="8" s="1"/>
  <c r="AX79" i="8"/>
  <c r="AX167" i="1"/>
  <c r="AX226" i="8" s="1"/>
  <c r="AX951" i="1"/>
  <c r="AX960" i="1" s="1"/>
  <c r="AX958" i="1"/>
  <c r="AV84" i="8"/>
  <c r="AV49" i="8"/>
  <c r="BD853" i="1"/>
  <c r="BD766" i="1"/>
  <c r="BD231" i="1"/>
  <c r="BD829" i="1"/>
  <c r="BD207" i="1"/>
  <c r="BD742" i="1"/>
  <c r="AV1066" i="1"/>
  <c r="AV1068" i="1"/>
  <c r="AV1075" i="1"/>
  <c r="AV1074" i="1"/>
  <c r="AV1062" i="1"/>
  <c r="AX82" i="8"/>
  <c r="AX170" i="1"/>
  <c r="AX229" i="8" s="1"/>
  <c r="AX6" i="8"/>
  <c r="AX7" i="8" s="1"/>
  <c r="AX7" i="1"/>
  <c r="AX66" i="8"/>
  <c r="AX154" i="1"/>
  <c r="AX60" i="8"/>
  <c r="AX42" i="8" s="1"/>
  <c r="AX148" i="1"/>
  <c r="AX71" i="8"/>
  <c r="AX159" i="1"/>
  <c r="AX218" i="8" s="1"/>
  <c r="AX166" i="1"/>
  <c r="AX225" i="8" s="1"/>
  <c r="AX78" i="8"/>
  <c r="AX1101" i="1"/>
  <c r="AX83" i="8"/>
  <c r="AX171" i="1"/>
  <c r="AX230" i="8" s="1"/>
  <c r="AX1105" i="1"/>
  <c r="AX1091" i="1"/>
  <c r="BC220" i="1"/>
  <c r="BC842" i="1"/>
  <c r="BC755" i="1"/>
  <c r="AZ754" i="1"/>
  <c r="AZ841" i="1"/>
  <c r="AZ219" i="1"/>
  <c r="BB743" i="1"/>
  <c r="BB208" i="1"/>
  <c r="BB830" i="1"/>
  <c r="BG762" i="1"/>
  <c r="BG849" i="1"/>
  <c r="BG227" i="1"/>
  <c r="AW147" i="1"/>
  <c r="AW43" i="1" s="1"/>
  <c r="AW59" i="8"/>
  <c r="AW43" i="8" s="1"/>
  <c r="AW142" i="1"/>
  <c r="BB745" i="1"/>
  <c r="BB832" i="1"/>
  <c r="BB210" i="1"/>
  <c r="BA837" i="1" l="1"/>
  <c r="BA750" i="1"/>
  <c r="BA215" i="1"/>
  <c r="AY1087" i="1"/>
  <c r="BB213" i="1"/>
  <c r="BC835" i="1" s="1"/>
  <c r="BB748" i="1"/>
  <c r="BB835" i="1"/>
  <c r="AY1098" i="1"/>
  <c r="BD834" i="1"/>
  <c r="BD212" i="1"/>
  <c r="BE212" i="1" s="1"/>
  <c r="AW1057" i="1"/>
  <c r="AW1059" i="1"/>
  <c r="AW1061" i="1"/>
  <c r="AW1055" i="1"/>
  <c r="AW1058" i="1"/>
  <c r="AW1056" i="1"/>
  <c r="AW1060" i="1"/>
  <c r="AY1104" i="1"/>
  <c r="BC209" i="1"/>
  <c r="BC744" i="1"/>
  <c r="BC831" i="1"/>
  <c r="AX200" i="8"/>
  <c r="AX50" i="8" s="1"/>
  <c r="AY1102" i="1"/>
  <c r="AY177" i="8"/>
  <c r="AY1096" i="1"/>
  <c r="AX207" i="8"/>
  <c r="AX42" i="1"/>
  <c r="BE224" i="1"/>
  <c r="BE759" i="1"/>
  <c r="AY1092" i="1"/>
  <c r="AY1090" i="1"/>
  <c r="AY1086" i="1"/>
  <c r="AY1084" i="1"/>
  <c r="AX1083" i="1"/>
  <c r="AX1108" i="1" s="1"/>
  <c r="AY1088" i="1"/>
  <c r="AY1089" i="1"/>
  <c r="BD755" i="1"/>
  <c r="BD842" i="1"/>
  <c r="BD220" i="1"/>
  <c r="BE207" i="1"/>
  <c r="BE829" i="1"/>
  <c r="BE742" i="1"/>
  <c r="BA836" i="1"/>
  <c r="BA214" i="1"/>
  <c r="BA749" i="1"/>
  <c r="AW1065" i="1"/>
  <c r="AW1070" i="1"/>
  <c r="AW1076" i="1"/>
  <c r="AW1063" i="1"/>
  <c r="AW1077" i="1"/>
  <c r="BD753" i="1"/>
  <c r="BD218" i="1"/>
  <c r="BD840" i="1"/>
  <c r="BD848" i="1"/>
  <c r="BD761" i="1"/>
  <c r="BD226" i="1"/>
  <c r="BA211" i="1"/>
  <c r="BA746" i="1"/>
  <c r="BA833" i="1"/>
  <c r="AY175" i="8"/>
  <c r="AY290" i="1"/>
  <c r="AY151" i="1"/>
  <c r="AY210" i="8" s="1"/>
  <c r="AY63" i="8"/>
  <c r="AY152" i="1"/>
  <c r="AY211" i="8" s="1"/>
  <c r="AY64" i="8"/>
  <c r="AY149" i="1"/>
  <c r="AY208" i="8" s="1"/>
  <c r="AY61" i="8"/>
  <c r="AY71" i="8"/>
  <c r="AY159" i="1"/>
  <c r="AY218" i="8" s="1"/>
  <c r="AY76" i="8"/>
  <c r="AY164" i="1"/>
  <c r="AY223" i="8" s="1"/>
  <c r="AY1100" i="1"/>
  <c r="AY1093" i="1"/>
  <c r="AZ950" i="1"/>
  <c r="AZ959" i="1" s="1"/>
  <c r="BA5" i="1"/>
  <c r="AZ949" i="1"/>
  <c r="AZ96" i="1"/>
  <c r="AZ125" i="1" s="1"/>
  <c r="AZ977" i="1"/>
  <c r="AZ991" i="1"/>
  <c r="AZ976" i="1"/>
  <c r="AZ98" i="1"/>
  <c r="AZ127" i="1" s="1"/>
  <c r="AZ110" i="1"/>
  <c r="AZ139" i="1" s="1"/>
  <c r="AZ988" i="1"/>
  <c r="AZ97" i="1"/>
  <c r="AZ126" i="1" s="1"/>
  <c r="AZ989" i="1"/>
  <c r="AZ109" i="1"/>
  <c r="AZ138" i="1" s="1"/>
  <c r="AZ987" i="1"/>
  <c r="AZ108" i="1"/>
  <c r="AZ137" i="1" s="1"/>
  <c r="AZ985" i="1"/>
  <c r="AZ112" i="1"/>
  <c r="AZ141" i="1" s="1"/>
  <c r="AZ107" i="1"/>
  <c r="AZ136" i="1" s="1"/>
  <c r="AZ990" i="1"/>
  <c r="AZ986" i="1"/>
  <c r="AZ975" i="1"/>
  <c r="AZ106" i="1"/>
  <c r="AZ135" i="1" s="1"/>
  <c r="AZ105" i="1"/>
  <c r="AZ134" i="1" s="1"/>
  <c r="AZ983" i="1"/>
  <c r="AZ103" i="1"/>
  <c r="AZ132" i="1" s="1"/>
  <c r="AZ104" i="1"/>
  <c r="AZ133" i="1" s="1"/>
  <c r="AZ102" i="1"/>
  <c r="AZ131" i="1" s="1"/>
  <c r="AZ979" i="1"/>
  <c r="AZ978" i="1"/>
  <c r="AZ984" i="1"/>
  <c r="AZ981" i="1"/>
  <c r="AZ980" i="1"/>
  <c r="AZ99" i="1"/>
  <c r="AZ128" i="1" s="1"/>
  <c r="AZ101" i="1"/>
  <c r="AZ130" i="1" s="1"/>
  <c r="AZ970" i="1"/>
  <c r="AZ982" i="1"/>
  <c r="AZ100" i="1"/>
  <c r="AZ129" i="1" s="1"/>
  <c r="AZ90" i="1"/>
  <c r="AZ119" i="1" s="1"/>
  <c r="AZ969" i="1"/>
  <c r="AZ93" i="1"/>
  <c r="AZ122" i="1" s="1"/>
  <c r="AZ95" i="1"/>
  <c r="AZ124" i="1" s="1"/>
  <c r="AZ89" i="1"/>
  <c r="AZ118" i="1" s="1"/>
  <c r="AZ92" i="1"/>
  <c r="AZ121" i="1" s="1"/>
  <c r="AZ973" i="1"/>
  <c r="AZ91" i="1"/>
  <c r="AZ120" i="1" s="1"/>
  <c r="AZ968" i="1"/>
  <c r="AZ94" i="1"/>
  <c r="AZ123" i="1" s="1"/>
  <c r="AZ88" i="1"/>
  <c r="AZ971" i="1"/>
  <c r="AZ974" i="1"/>
  <c r="AZ972" i="1"/>
  <c r="AZ967" i="1"/>
  <c r="AZ265" i="1"/>
  <c r="AZ269" i="1"/>
  <c r="AZ179" i="8" s="1"/>
  <c r="AZ273" i="1"/>
  <c r="AZ183" i="8" s="1"/>
  <c r="AZ275" i="1"/>
  <c r="AZ185" i="8" s="1"/>
  <c r="AZ277" i="1"/>
  <c r="AZ187" i="8" s="1"/>
  <c r="AZ279" i="1"/>
  <c r="AZ189" i="8" s="1"/>
  <c r="AZ283" i="1"/>
  <c r="AZ193" i="8" s="1"/>
  <c r="AZ285" i="1"/>
  <c r="AZ195" i="8" s="1"/>
  <c r="AZ287" i="1"/>
  <c r="AZ197" i="8" s="1"/>
  <c r="AZ289" i="1"/>
  <c r="AZ199" i="8" s="1"/>
  <c r="AZ1133" i="1"/>
  <c r="AZ1129" i="1"/>
  <c r="AZ1121" i="1"/>
  <c r="AZ1120" i="1"/>
  <c r="AZ1132" i="1"/>
  <c r="AZ1116" i="1"/>
  <c r="AZ622" i="1"/>
  <c r="AZ627" i="1"/>
  <c r="AZ631" i="1"/>
  <c r="AZ635" i="1"/>
  <c r="AZ639" i="1"/>
  <c r="AZ643" i="1"/>
  <c r="AZ270" i="1"/>
  <c r="AZ180" i="8" s="1"/>
  <c r="AZ1131" i="1"/>
  <c r="AZ1127" i="1"/>
  <c r="AZ1124" i="1"/>
  <c r="AZ1117" i="1"/>
  <c r="AZ1126" i="1"/>
  <c r="AZ1112" i="1"/>
  <c r="AZ624" i="1"/>
  <c r="AZ628" i="1"/>
  <c r="AZ632" i="1"/>
  <c r="AZ636" i="1"/>
  <c r="AZ640" i="1"/>
  <c r="AZ644" i="1"/>
  <c r="AZ271" i="1"/>
  <c r="AZ181" i="8" s="1"/>
  <c r="AZ274" i="1"/>
  <c r="AZ184" i="8" s="1"/>
  <c r="AZ276" i="1"/>
  <c r="AZ186" i="8" s="1"/>
  <c r="AZ278" i="1"/>
  <c r="AZ188" i="8" s="1"/>
  <c r="AZ280" i="1"/>
  <c r="AZ190" i="8" s="1"/>
  <c r="AZ282" i="1"/>
  <c r="AZ192" i="8" s="1"/>
  <c r="AZ284" i="1"/>
  <c r="AZ194" i="8" s="1"/>
  <c r="AZ286" i="1"/>
  <c r="AZ196" i="8" s="1"/>
  <c r="AZ288" i="1"/>
  <c r="AZ198" i="8" s="1"/>
  <c r="AZ1134" i="1"/>
  <c r="AZ1125" i="1"/>
  <c r="AZ1136" i="1"/>
  <c r="AZ1115" i="1"/>
  <c r="AZ1118" i="1"/>
  <c r="AZ1128" i="1"/>
  <c r="AZ625" i="1"/>
  <c r="AZ629" i="1"/>
  <c r="AZ633" i="1"/>
  <c r="AZ637" i="1"/>
  <c r="AZ641" i="1"/>
  <c r="AZ645" i="1"/>
  <c r="AZ1122" i="1"/>
  <c r="AZ6" i="1"/>
  <c r="AZ630" i="1"/>
  <c r="AZ646" i="1"/>
  <c r="AZ1230" i="1"/>
  <c r="AZ1135" i="1"/>
  <c r="AZ1113" i="1"/>
  <c r="AZ5" i="8"/>
  <c r="AZ634" i="1"/>
  <c r="AZ1130" i="1"/>
  <c r="AZ1119" i="1"/>
  <c r="AZ623" i="1"/>
  <c r="AZ638" i="1"/>
  <c r="AZ1123" i="1"/>
  <c r="AZ626" i="1"/>
  <c r="AZ642" i="1"/>
  <c r="AZ1114" i="1"/>
  <c r="AZ281" i="1"/>
  <c r="AZ191" i="8" s="1"/>
  <c r="AZ111" i="1"/>
  <c r="AZ140" i="1" s="1"/>
  <c r="AZ267" i="1"/>
  <c r="AZ272" i="1"/>
  <c r="AZ182" i="8" s="1"/>
  <c r="AZ268" i="1"/>
  <c r="AZ178" i="8" s="1"/>
  <c r="AZ266" i="1"/>
  <c r="AZ176" i="8" s="1"/>
  <c r="BC210" i="1"/>
  <c r="BC745" i="1"/>
  <c r="BC832" i="1"/>
  <c r="BH227" i="1"/>
  <c r="BH762" i="1"/>
  <c r="BH849" i="1"/>
  <c r="BC743" i="1"/>
  <c r="BC830" i="1"/>
  <c r="BC208" i="1"/>
  <c r="AX1046" i="1"/>
  <c r="AX1049" i="1"/>
  <c r="AX1048" i="1"/>
  <c r="AX1044" i="1"/>
  <c r="AX1045" i="1"/>
  <c r="AX1047" i="1"/>
  <c r="AX1043" i="1"/>
  <c r="AX1040" i="1"/>
  <c r="AX1042" i="1"/>
  <c r="AX1041" i="1"/>
  <c r="AX1038" i="1"/>
  <c r="AX1039" i="1"/>
  <c r="AX1037" i="1"/>
  <c r="AX1035" i="1"/>
  <c r="AX1034" i="1"/>
  <c r="AX1036" i="1"/>
  <c r="AX1033" i="1"/>
  <c r="AX1029" i="1"/>
  <c r="AX1031" i="1"/>
  <c r="AX1032" i="1"/>
  <c r="AX1026" i="1"/>
  <c r="AX1025" i="1"/>
  <c r="AX1030" i="1"/>
  <c r="AX1027" i="1"/>
  <c r="AX1028" i="1"/>
  <c r="AW1066" i="1"/>
  <c r="AW1071" i="1"/>
  <c r="AW1074" i="1"/>
  <c r="AW1075" i="1"/>
  <c r="BE851" i="1"/>
  <c r="BE764" i="1"/>
  <c r="BE229" i="1"/>
  <c r="BD225" i="1"/>
  <c r="BD760" i="1"/>
  <c r="BD847" i="1"/>
  <c r="AV1079" i="1"/>
  <c r="AY7" i="1"/>
  <c r="AY6" i="8"/>
  <c r="AY7" i="8" s="1"/>
  <c r="AY117" i="1"/>
  <c r="AY113" i="1"/>
  <c r="AY1085" i="1"/>
  <c r="AY1095" i="1"/>
  <c r="AY1097" i="1"/>
  <c r="AY74" i="8"/>
  <c r="AY162" i="1"/>
  <c r="AY221" i="8" s="1"/>
  <c r="AY167" i="1"/>
  <c r="AY226" i="8" s="1"/>
  <c r="AY79" i="8"/>
  <c r="AY67" i="8"/>
  <c r="AY155" i="1"/>
  <c r="AY214" i="8" s="1"/>
  <c r="AY78" i="8"/>
  <c r="AY166" i="1"/>
  <c r="AY225" i="8" s="1"/>
  <c r="AY1105" i="1"/>
  <c r="AY1091" i="1"/>
  <c r="AX59" i="8"/>
  <c r="AX43" i="8" s="1"/>
  <c r="AX142" i="1"/>
  <c r="AX147" i="1"/>
  <c r="AX43" i="1" s="1"/>
  <c r="BA217" i="1"/>
  <c r="BA839" i="1"/>
  <c r="BA752" i="1"/>
  <c r="AW84" i="8"/>
  <c r="AW49" i="8"/>
  <c r="BE853" i="1"/>
  <c r="BE231" i="1"/>
  <c r="BE766" i="1"/>
  <c r="AX1006" i="1"/>
  <c r="AX1005" i="1"/>
  <c r="AX1020" i="1"/>
  <c r="AX1004" i="1"/>
  <c r="AX1019" i="1"/>
  <c r="AX1018" i="1"/>
  <c r="AX1017" i="1"/>
  <c r="AX1016" i="1"/>
  <c r="AX1015" i="1"/>
  <c r="AX1014" i="1"/>
  <c r="AX1013" i="1"/>
  <c r="AX1012" i="1"/>
  <c r="AX1008" i="1"/>
  <c r="AX1009" i="1"/>
  <c r="AX1007" i="1"/>
  <c r="AX1010" i="1"/>
  <c r="AX1011" i="1"/>
  <c r="AX1000" i="1"/>
  <c r="AX1002" i="1"/>
  <c r="AX1003" i="1"/>
  <c r="AX1001" i="1"/>
  <c r="AX996" i="1"/>
  <c r="AX997" i="1"/>
  <c r="AX998" i="1"/>
  <c r="AX999" i="1"/>
  <c r="BH756" i="1"/>
  <c r="BH221" i="1"/>
  <c r="BH843" i="1"/>
  <c r="BD222" i="1"/>
  <c r="BD844" i="1"/>
  <c r="BD757" i="1"/>
  <c r="AW1068" i="1"/>
  <c r="AW1072" i="1"/>
  <c r="AW1073" i="1"/>
  <c r="AW1062" i="1"/>
  <c r="BF216" i="1"/>
  <c r="BF751" i="1"/>
  <c r="BF838" i="1"/>
  <c r="AY82" i="8"/>
  <c r="AY170" i="1"/>
  <c r="AY229" i="8" s="1"/>
  <c r="AY1137" i="1"/>
  <c r="AY992" i="1"/>
  <c r="AY150" i="1"/>
  <c r="AY209" i="8" s="1"/>
  <c r="AY62" i="8"/>
  <c r="AY60" i="8"/>
  <c r="AY148" i="1"/>
  <c r="AY158" i="1"/>
  <c r="AY217" i="8" s="1"/>
  <c r="AY70" i="8"/>
  <c r="AY161" i="1"/>
  <c r="AY220" i="8" s="1"/>
  <c r="AY73" i="8"/>
  <c r="AY75" i="8"/>
  <c r="AY163" i="1"/>
  <c r="AY222" i="8" s="1"/>
  <c r="AY81" i="8"/>
  <c r="AY169" i="1"/>
  <c r="AY228" i="8" s="1"/>
  <c r="AY1101" i="1"/>
  <c r="AY168" i="1"/>
  <c r="AY227" i="8" s="1"/>
  <c r="AY80" i="8"/>
  <c r="AY1106" i="1"/>
  <c r="AW172" i="1"/>
  <c r="AW206" i="8"/>
  <c r="AW231" i="8" s="1"/>
  <c r="BA754" i="1"/>
  <c r="BA219" i="1"/>
  <c r="BA841" i="1"/>
  <c r="AX213" i="8"/>
  <c r="BD758" i="1"/>
  <c r="BD223" i="1"/>
  <c r="BD845" i="1"/>
  <c r="AW1054" i="1"/>
  <c r="AW1021" i="1"/>
  <c r="AW1067" i="1"/>
  <c r="AW1069" i="1"/>
  <c r="AW1078" i="1"/>
  <c r="AW1064" i="1"/>
  <c r="BD850" i="1"/>
  <c r="BD228" i="1"/>
  <c r="BD763" i="1"/>
  <c r="BE765" i="1"/>
  <c r="BE230" i="1"/>
  <c r="BE852" i="1"/>
  <c r="AW1050" i="1"/>
  <c r="AY83" i="8"/>
  <c r="AY171" i="1"/>
  <c r="AY230" i="8" s="1"/>
  <c r="AY65" i="8"/>
  <c r="AY153" i="1"/>
  <c r="AY212" i="8" s="1"/>
  <c r="AY154" i="1"/>
  <c r="AY66" i="8"/>
  <c r="AY1094" i="1"/>
  <c r="AY72" i="8"/>
  <c r="AY160" i="1"/>
  <c r="AY219" i="8" s="1"/>
  <c r="AY1099" i="1"/>
  <c r="AY77" i="8"/>
  <c r="AY165" i="1"/>
  <c r="AY224" i="8" s="1"/>
  <c r="AY1107" i="1"/>
  <c r="AY1103" i="1"/>
  <c r="AY68" i="8"/>
  <c r="AY156" i="1"/>
  <c r="AY215" i="8" s="1"/>
  <c r="AY157" i="1"/>
  <c r="AY216" i="8" s="1"/>
  <c r="AY69" i="8"/>
  <c r="AY951" i="1"/>
  <c r="AY960" i="1" s="1"/>
  <c r="AY958" i="1"/>
  <c r="BB837" i="1" l="1"/>
  <c r="BB750" i="1"/>
  <c r="BB215" i="1"/>
  <c r="BC748" i="1"/>
  <c r="BC213" i="1"/>
  <c r="BD835" i="1" s="1"/>
  <c r="AZ1098" i="1"/>
  <c r="AZ1104" i="1"/>
  <c r="BF212" i="1"/>
  <c r="BG834" i="1" s="1"/>
  <c r="BE747" i="1"/>
  <c r="BF834" i="1"/>
  <c r="BE834" i="1"/>
  <c r="BF747" i="1"/>
  <c r="AY200" i="8"/>
  <c r="AY50" i="8" s="1"/>
  <c r="BD831" i="1"/>
  <c r="BD744" i="1"/>
  <c r="BD209" i="1"/>
  <c r="AY1083" i="1"/>
  <c r="AY1108" i="1" s="1"/>
  <c r="AY42" i="8"/>
  <c r="AZ177" i="8"/>
  <c r="AY207" i="8"/>
  <c r="AY42" i="1"/>
  <c r="AZ1088" i="1"/>
  <c r="BF759" i="1"/>
  <c r="BF224" i="1"/>
  <c r="BG759" i="1" s="1"/>
  <c r="BF846" i="1"/>
  <c r="AX1058" i="1"/>
  <c r="AZ1093" i="1"/>
  <c r="AZ1100" i="1"/>
  <c r="AX1056" i="1"/>
  <c r="AX1061" i="1"/>
  <c r="AX1055" i="1"/>
  <c r="AZ1084" i="1"/>
  <c r="AZ1087" i="1"/>
  <c r="AW1079" i="1"/>
  <c r="AX1057" i="1"/>
  <c r="AX1059" i="1"/>
  <c r="AZ1089" i="1"/>
  <c r="AX1050" i="1"/>
  <c r="AZ1086" i="1"/>
  <c r="AX1060" i="1"/>
  <c r="AZ1090" i="1"/>
  <c r="BG838" i="1"/>
  <c r="BG216" i="1"/>
  <c r="BG751" i="1"/>
  <c r="AX1069" i="1"/>
  <c r="AX1066" i="1"/>
  <c r="AX1073" i="1"/>
  <c r="AX1077" i="1"/>
  <c r="AX1064" i="1"/>
  <c r="AX206" i="8"/>
  <c r="AX231" i="8" s="1"/>
  <c r="AX172" i="1"/>
  <c r="AZ1137" i="1"/>
  <c r="AZ175" i="8"/>
  <c r="AZ290" i="1"/>
  <c r="AZ150" i="1"/>
  <c r="AZ209" i="8" s="1"/>
  <c r="AZ62" i="8"/>
  <c r="AZ66" i="8"/>
  <c r="AZ154" i="1"/>
  <c r="AZ71" i="8"/>
  <c r="AZ159" i="1"/>
  <c r="AZ218" i="8" s="1"/>
  <c r="AZ158" i="1"/>
  <c r="AZ217" i="8" s="1"/>
  <c r="AZ70" i="8"/>
  <c r="AZ1094" i="1"/>
  <c r="AZ74" i="8"/>
  <c r="AZ162" i="1"/>
  <c r="AZ221" i="8" s="1"/>
  <c r="AZ1091" i="1"/>
  <c r="AZ83" i="8"/>
  <c r="AZ171" i="1"/>
  <c r="AZ230" i="8" s="1"/>
  <c r="AZ80" i="8"/>
  <c r="AZ168" i="1"/>
  <c r="AZ227" i="8" s="1"/>
  <c r="AZ81" i="8"/>
  <c r="AZ169" i="1"/>
  <c r="AZ228" i="8" s="1"/>
  <c r="BE226" i="1"/>
  <c r="BE848" i="1"/>
  <c r="BE761" i="1"/>
  <c r="BE218" i="1"/>
  <c r="BE753" i="1"/>
  <c r="BE840" i="1"/>
  <c r="BE220" i="1"/>
  <c r="BE755" i="1"/>
  <c r="BE842" i="1"/>
  <c r="AY213" i="8"/>
  <c r="BF852" i="1"/>
  <c r="BF230" i="1"/>
  <c r="BF765" i="1"/>
  <c r="BI756" i="1"/>
  <c r="BI221" i="1"/>
  <c r="BI843" i="1"/>
  <c r="AX1068" i="1"/>
  <c r="AX1070" i="1"/>
  <c r="AX1074" i="1"/>
  <c r="AX1062" i="1"/>
  <c r="BE225" i="1"/>
  <c r="BE760" i="1"/>
  <c r="BE847" i="1"/>
  <c r="BF851" i="1"/>
  <c r="BF229" i="1"/>
  <c r="BF764" i="1"/>
  <c r="BD830" i="1"/>
  <c r="BD208" i="1"/>
  <c r="BD743" i="1"/>
  <c r="BD210" i="1"/>
  <c r="BD745" i="1"/>
  <c r="BD832" i="1"/>
  <c r="AZ992" i="1"/>
  <c r="AZ117" i="1"/>
  <c r="AZ113" i="1"/>
  <c r="AZ64" i="8"/>
  <c r="AZ152" i="1"/>
  <c r="AZ211" i="8" s="1"/>
  <c r="AZ1096" i="1"/>
  <c r="AZ1095" i="1"/>
  <c r="AZ1099" i="1"/>
  <c r="AZ1102" i="1"/>
  <c r="AZ1101" i="1"/>
  <c r="AZ1105" i="1"/>
  <c r="AZ69" i="8"/>
  <c r="AZ157" i="1"/>
  <c r="AZ216" i="8" s="1"/>
  <c r="AZ155" i="1"/>
  <c r="AZ214" i="8" s="1"/>
  <c r="AZ67" i="8"/>
  <c r="BF829" i="1"/>
  <c r="BF207" i="1"/>
  <c r="BF742" i="1"/>
  <c r="AY1049" i="1"/>
  <c r="AY1047" i="1"/>
  <c r="AY1045" i="1"/>
  <c r="AY1048" i="1"/>
  <c r="AY1044" i="1"/>
  <c r="AY1046" i="1"/>
  <c r="AY1043" i="1"/>
  <c r="AY1040" i="1"/>
  <c r="AY1041" i="1"/>
  <c r="AY1039" i="1"/>
  <c r="AY1036" i="1"/>
  <c r="AY1035" i="1"/>
  <c r="AY1034" i="1"/>
  <c r="AY1033" i="1"/>
  <c r="AY1038" i="1"/>
  <c r="AY1042" i="1"/>
  <c r="AY1037" i="1"/>
  <c r="AY1029" i="1"/>
  <c r="AY1031" i="1"/>
  <c r="AY1032" i="1"/>
  <c r="AY1026" i="1"/>
  <c r="AY1030" i="1"/>
  <c r="AY1025" i="1"/>
  <c r="AY1027" i="1"/>
  <c r="AY1028" i="1"/>
  <c r="BE228" i="1"/>
  <c r="BE850" i="1"/>
  <c r="BE763" i="1"/>
  <c r="AX1065" i="1"/>
  <c r="AX1071" i="1"/>
  <c r="AX1075" i="1"/>
  <c r="AX1078" i="1"/>
  <c r="BF853" i="1"/>
  <c r="BF231" i="1"/>
  <c r="BF766" i="1"/>
  <c r="AY142" i="1"/>
  <c r="AY59" i="8"/>
  <c r="AY43" i="8" s="1"/>
  <c r="AY147" i="1"/>
  <c r="AY43" i="1" s="1"/>
  <c r="BI849" i="1"/>
  <c r="BI762" i="1"/>
  <c r="BI227" i="1"/>
  <c r="AZ82" i="8"/>
  <c r="AZ170" i="1"/>
  <c r="AZ229" i="8" s="1"/>
  <c r="AZ153" i="1"/>
  <c r="AZ212" i="8" s="1"/>
  <c r="AZ65" i="8"/>
  <c r="AZ63" i="8"/>
  <c r="AZ151" i="1"/>
  <c r="AZ210" i="8" s="1"/>
  <c r="AZ1085" i="1"/>
  <c r="AZ1097" i="1"/>
  <c r="AZ73" i="8"/>
  <c r="AZ161" i="1"/>
  <c r="AZ220" i="8" s="1"/>
  <c r="AZ76" i="8"/>
  <c r="AZ164" i="1"/>
  <c r="AZ223" i="8" s="1"/>
  <c r="AZ1106" i="1"/>
  <c r="AZ79" i="8"/>
  <c r="AZ167" i="1"/>
  <c r="AZ226" i="8" s="1"/>
  <c r="AZ68" i="8"/>
  <c r="AZ156" i="1"/>
  <c r="AZ215" i="8" s="1"/>
  <c r="AZ1092" i="1"/>
  <c r="AZ951" i="1"/>
  <c r="AZ960" i="1" s="1"/>
  <c r="AZ958" i="1"/>
  <c r="BB214" i="1"/>
  <c r="BB836" i="1"/>
  <c r="BB749" i="1"/>
  <c r="AY1005" i="1"/>
  <c r="AY1020" i="1"/>
  <c r="AY1006" i="1"/>
  <c r="AY1004" i="1"/>
  <c r="AY1019" i="1"/>
  <c r="AY1018" i="1"/>
  <c r="AY1017" i="1"/>
  <c r="AY1016" i="1"/>
  <c r="AY1015" i="1"/>
  <c r="AY1014" i="1"/>
  <c r="AY1013" i="1"/>
  <c r="AY1012" i="1"/>
  <c r="AY1011" i="1"/>
  <c r="AY1007" i="1"/>
  <c r="AY1008" i="1"/>
  <c r="AY1010" i="1"/>
  <c r="AY1009" i="1"/>
  <c r="AY1002" i="1"/>
  <c r="AY1000" i="1"/>
  <c r="AY1003" i="1"/>
  <c r="AY996" i="1"/>
  <c r="AY997" i="1"/>
  <c r="AY1001" i="1"/>
  <c r="AY998" i="1"/>
  <c r="AY999" i="1"/>
  <c r="BE223" i="1"/>
  <c r="BE758" i="1"/>
  <c r="BE845" i="1"/>
  <c r="BB841" i="1"/>
  <c r="BB754" i="1"/>
  <c r="BB219" i="1"/>
  <c r="BE222" i="1"/>
  <c r="BE844" i="1"/>
  <c r="BE757" i="1"/>
  <c r="AX1054" i="1"/>
  <c r="AX1021" i="1"/>
  <c r="AX1067" i="1"/>
  <c r="AX1072" i="1"/>
  <c r="AX1076" i="1"/>
  <c r="AX1063" i="1"/>
  <c r="BB752" i="1"/>
  <c r="BB839" i="1"/>
  <c r="BB217" i="1"/>
  <c r="AX84" i="8"/>
  <c r="AX49" i="8"/>
  <c r="AZ7" i="1"/>
  <c r="AZ6" i="8"/>
  <c r="AZ7" i="8" s="1"/>
  <c r="AZ148" i="1"/>
  <c r="AZ60" i="8"/>
  <c r="AZ149" i="1"/>
  <c r="AZ208" i="8" s="1"/>
  <c r="AZ61" i="8"/>
  <c r="AZ160" i="1"/>
  <c r="AZ219" i="8" s="1"/>
  <c r="AZ72" i="8"/>
  <c r="AZ75" i="8"/>
  <c r="AZ163" i="1"/>
  <c r="AZ222" i="8" s="1"/>
  <c r="AZ165" i="1"/>
  <c r="AZ224" i="8" s="1"/>
  <c r="AZ77" i="8"/>
  <c r="AZ78" i="8"/>
  <c r="AZ166" i="1"/>
  <c r="AZ225" i="8" s="1"/>
  <c r="AZ1103" i="1"/>
  <c r="AZ1107" i="1"/>
  <c r="BA950" i="1"/>
  <c r="BA959" i="1" s="1"/>
  <c r="BA96" i="1"/>
  <c r="BA125" i="1" s="1"/>
  <c r="BA975" i="1"/>
  <c r="BA976" i="1"/>
  <c r="BA98" i="1"/>
  <c r="BA127" i="1" s="1"/>
  <c r="BA990" i="1"/>
  <c r="BA987" i="1"/>
  <c r="BB5" i="1"/>
  <c r="BA977" i="1"/>
  <c r="BA988" i="1"/>
  <c r="BA949" i="1"/>
  <c r="BA991" i="1"/>
  <c r="BA110" i="1"/>
  <c r="BA139" i="1" s="1"/>
  <c r="BA986" i="1"/>
  <c r="BA989" i="1"/>
  <c r="BA109" i="1"/>
  <c r="BA138" i="1" s="1"/>
  <c r="BA107" i="1"/>
  <c r="BA136" i="1" s="1"/>
  <c r="BA108" i="1"/>
  <c r="BA137" i="1" s="1"/>
  <c r="BA105" i="1"/>
  <c r="BA134" i="1" s="1"/>
  <c r="BA984" i="1"/>
  <c r="BA104" i="1"/>
  <c r="BA133" i="1" s="1"/>
  <c r="BA106" i="1"/>
  <c r="BA135" i="1" s="1"/>
  <c r="BA983" i="1"/>
  <c r="BA985" i="1"/>
  <c r="BA982" i="1"/>
  <c r="BA103" i="1"/>
  <c r="BA132" i="1" s="1"/>
  <c r="BA99" i="1"/>
  <c r="BA128" i="1" s="1"/>
  <c r="BA979" i="1"/>
  <c r="BA100" i="1"/>
  <c r="BA129" i="1" s="1"/>
  <c r="BA978" i="1"/>
  <c r="BA102" i="1"/>
  <c r="BA131" i="1" s="1"/>
  <c r="BA101" i="1"/>
  <c r="BA130" i="1" s="1"/>
  <c r="BA970" i="1"/>
  <c r="BA980" i="1"/>
  <c r="BA981" i="1"/>
  <c r="BA969" i="1"/>
  <c r="BA90" i="1"/>
  <c r="BA119" i="1" s="1"/>
  <c r="BA91" i="1"/>
  <c r="BA120" i="1" s="1"/>
  <c r="BA972" i="1"/>
  <c r="BA974" i="1"/>
  <c r="BA968" i="1"/>
  <c r="BA971" i="1"/>
  <c r="BA973" i="1"/>
  <c r="BA967" i="1"/>
  <c r="BA93" i="1"/>
  <c r="BA122" i="1" s="1"/>
  <c r="BA95" i="1"/>
  <c r="BA124" i="1" s="1"/>
  <c r="BA92" i="1"/>
  <c r="BA121" i="1" s="1"/>
  <c r="BA94" i="1"/>
  <c r="BA123" i="1" s="1"/>
  <c r="BA89" i="1"/>
  <c r="BA118" i="1" s="1"/>
  <c r="BA88" i="1"/>
  <c r="BA265" i="1"/>
  <c r="BA1136" i="1"/>
  <c r="BA1131" i="1"/>
  <c r="BA1129" i="1"/>
  <c r="BA1128" i="1"/>
  <c r="BA1120" i="1"/>
  <c r="BA1123" i="1"/>
  <c r="BA1125" i="1"/>
  <c r="BA623" i="1"/>
  <c r="BA626" i="1"/>
  <c r="BA630" i="1"/>
  <c r="BA634" i="1"/>
  <c r="BA638" i="1"/>
  <c r="BA642" i="1"/>
  <c r="BA646" i="1"/>
  <c r="BA270" i="1"/>
  <c r="BA180" i="8" s="1"/>
  <c r="BA274" i="1"/>
  <c r="BA184" i="8" s="1"/>
  <c r="BA276" i="1"/>
  <c r="BA186" i="8" s="1"/>
  <c r="BA278" i="1"/>
  <c r="BA188" i="8" s="1"/>
  <c r="BA280" i="1"/>
  <c r="BA190" i="8" s="1"/>
  <c r="BA282" i="1"/>
  <c r="BA192" i="8" s="1"/>
  <c r="BA284" i="1"/>
  <c r="BA194" i="8" s="1"/>
  <c r="BA286" i="1"/>
  <c r="BA196" i="8" s="1"/>
  <c r="BA288" i="1"/>
  <c r="BA198" i="8" s="1"/>
  <c r="BA1134" i="1"/>
  <c r="BA1130" i="1"/>
  <c r="BA1127" i="1"/>
  <c r="BA1119" i="1"/>
  <c r="BA1117" i="1"/>
  <c r="BA1114" i="1"/>
  <c r="BA622" i="1"/>
  <c r="BA627" i="1"/>
  <c r="BA631" i="1"/>
  <c r="BA635" i="1"/>
  <c r="BA639" i="1"/>
  <c r="BA643" i="1"/>
  <c r="BA1132" i="1"/>
  <c r="BA1133" i="1"/>
  <c r="BA1124" i="1"/>
  <c r="BA1122" i="1"/>
  <c r="BA1115" i="1"/>
  <c r="BA1116" i="1"/>
  <c r="BA624" i="1"/>
  <c r="BA628" i="1"/>
  <c r="BA632" i="1"/>
  <c r="BA636" i="1"/>
  <c r="BA640" i="1"/>
  <c r="BA644" i="1"/>
  <c r="BA275" i="1"/>
  <c r="BA185" i="8" s="1"/>
  <c r="BA283" i="1"/>
  <c r="BA193" i="8" s="1"/>
  <c r="BA1118" i="1"/>
  <c r="BA5" i="8"/>
  <c r="BA629" i="1"/>
  <c r="BA645" i="1"/>
  <c r="BA269" i="1"/>
  <c r="BA179" i="8" s="1"/>
  <c r="BA277" i="1"/>
  <c r="BA187" i="8" s="1"/>
  <c r="BA285" i="1"/>
  <c r="BA195" i="8" s="1"/>
  <c r="BA1121" i="1"/>
  <c r="BA6" i="1"/>
  <c r="BA633" i="1"/>
  <c r="BA271" i="1"/>
  <c r="BA181" i="8" s="1"/>
  <c r="BA279" i="1"/>
  <c r="BA189" i="8" s="1"/>
  <c r="BA287" i="1"/>
  <c r="BA197" i="8" s="1"/>
  <c r="BA1135" i="1"/>
  <c r="BA1113" i="1"/>
  <c r="BA637" i="1"/>
  <c r="BA1230" i="1"/>
  <c r="BA1126" i="1"/>
  <c r="BA273" i="1"/>
  <c r="BA183" i="8" s="1"/>
  <c r="BA1112" i="1"/>
  <c r="BA281" i="1"/>
  <c r="BA191" i="8" s="1"/>
  <c r="BA625" i="1"/>
  <c r="BA641" i="1"/>
  <c r="BA289" i="1"/>
  <c r="BA199" i="8" s="1"/>
  <c r="BA112" i="1"/>
  <c r="BA141" i="1" s="1"/>
  <c r="BA111" i="1"/>
  <c r="BA140" i="1" s="1"/>
  <c r="BA97" i="1"/>
  <c r="BA126" i="1" s="1"/>
  <c r="BA267" i="1"/>
  <c r="BA268" i="1"/>
  <c r="BA178" i="8" s="1"/>
  <c r="BA272" i="1"/>
  <c r="BA182" i="8" s="1"/>
  <c r="BA266" i="1"/>
  <c r="BA176" i="8" s="1"/>
  <c r="BB211" i="1"/>
  <c r="BB746" i="1"/>
  <c r="BB833" i="1"/>
  <c r="BC837" i="1" l="1"/>
  <c r="BC215" i="1"/>
  <c r="BC750" i="1"/>
  <c r="BD213" i="1"/>
  <c r="BE213" i="1" s="1"/>
  <c r="BD748" i="1"/>
  <c r="BG747" i="1"/>
  <c r="BG212" i="1"/>
  <c r="BH212" i="1" s="1"/>
  <c r="AY1060" i="1"/>
  <c r="AZ1083" i="1"/>
  <c r="AZ1108" i="1" s="1"/>
  <c r="BE744" i="1"/>
  <c r="BE209" i="1"/>
  <c r="BF744" i="1" s="1"/>
  <c r="BE831" i="1"/>
  <c r="AZ200" i="8"/>
  <c r="AZ50" i="8" s="1"/>
  <c r="AZ42" i="8"/>
  <c r="BA177" i="8"/>
  <c r="BA1095" i="1"/>
  <c r="BA1094" i="1"/>
  <c r="AZ207" i="8"/>
  <c r="AZ42" i="1"/>
  <c r="BA1093" i="1"/>
  <c r="BG224" i="1"/>
  <c r="BH846" i="1" s="1"/>
  <c r="BG846" i="1"/>
  <c r="BA1097" i="1"/>
  <c r="BA1101" i="1"/>
  <c r="BA1100" i="1"/>
  <c r="AY1056" i="1"/>
  <c r="AY1061" i="1"/>
  <c r="BA1084" i="1"/>
  <c r="BA1137" i="1"/>
  <c r="BA1090" i="1"/>
  <c r="BA1085" i="1"/>
  <c r="AY1057" i="1"/>
  <c r="BA1087" i="1"/>
  <c r="AY1055" i="1"/>
  <c r="BA1089" i="1"/>
  <c r="BA1088" i="1"/>
  <c r="BA1102" i="1"/>
  <c r="AX1079" i="1"/>
  <c r="AY1059" i="1"/>
  <c r="AY1058" i="1"/>
  <c r="BA1086" i="1"/>
  <c r="BA68" i="8"/>
  <c r="BA156" i="1"/>
  <c r="BA215" i="8" s="1"/>
  <c r="BA175" i="8"/>
  <c r="BA290" i="1"/>
  <c r="BA63" i="8"/>
  <c r="BA151" i="1"/>
  <c r="BA210" i="8" s="1"/>
  <c r="BA161" i="1"/>
  <c r="BA220" i="8" s="1"/>
  <c r="BA73" i="8"/>
  <c r="BA158" i="1"/>
  <c r="BA217" i="8" s="1"/>
  <c r="BA70" i="8"/>
  <c r="BA1099" i="1"/>
  <c r="BA164" i="1"/>
  <c r="BA223" i="8" s="1"/>
  <c r="BA76" i="8"/>
  <c r="BA1105" i="1"/>
  <c r="BA951" i="1"/>
  <c r="BA960" i="1" s="1"/>
  <c r="BA958" i="1"/>
  <c r="BA1103" i="1"/>
  <c r="BA1091" i="1"/>
  <c r="BF844" i="1"/>
  <c r="BF757" i="1"/>
  <c r="BF222" i="1"/>
  <c r="AY1054" i="1"/>
  <c r="AY1021" i="1"/>
  <c r="AY1067" i="1"/>
  <c r="AY1069" i="1"/>
  <c r="AY1073" i="1"/>
  <c r="AY1077" i="1"/>
  <c r="AY1063" i="1"/>
  <c r="AZ1006" i="1"/>
  <c r="AZ1004" i="1"/>
  <c r="AZ1018" i="1"/>
  <c r="AZ1020" i="1"/>
  <c r="AZ1016" i="1"/>
  <c r="AZ1005" i="1"/>
  <c r="AZ1015" i="1"/>
  <c r="AZ1019" i="1"/>
  <c r="AZ1017" i="1"/>
  <c r="AZ1014" i="1"/>
  <c r="AZ1011" i="1"/>
  <c r="AZ1013" i="1"/>
  <c r="AZ1012" i="1"/>
  <c r="AZ1010" i="1"/>
  <c r="AZ1007" i="1"/>
  <c r="AZ1009" i="1"/>
  <c r="AZ1008" i="1"/>
  <c r="AZ1000" i="1"/>
  <c r="AZ1002" i="1"/>
  <c r="AZ1003" i="1"/>
  <c r="AZ997" i="1"/>
  <c r="AZ996" i="1"/>
  <c r="AZ1001" i="1"/>
  <c r="AZ998" i="1"/>
  <c r="AZ999" i="1"/>
  <c r="BJ227" i="1"/>
  <c r="BJ849" i="1"/>
  <c r="BJ762" i="1"/>
  <c r="AY84" i="8"/>
  <c r="AY49" i="8"/>
  <c r="BG764" i="1"/>
  <c r="BG229" i="1"/>
  <c r="BG851" i="1"/>
  <c r="BF225" i="1"/>
  <c r="BF760" i="1"/>
  <c r="BF847" i="1"/>
  <c r="BF218" i="1"/>
  <c r="BF753" i="1"/>
  <c r="BF840" i="1"/>
  <c r="AZ213" i="8"/>
  <c r="BA170" i="1"/>
  <c r="BA229" i="8" s="1"/>
  <c r="BA82" i="8"/>
  <c r="BA117" i="1"/>
  <c r="BA113" i="1"/>
  <c r="BA66" i="8"/>
  <c r="BA154" i="1"/>
  <c r="BA62" i="8"/>
  <c r="BA150" i="1"/>
  <c r="BA209" i="8" s="1"/>
  <c r="BA1096" i="1"/>
  <c r="BA162" i="1"/>
  <c r="BA221" i="8" s="1"/>
  <c r="BA74" i="8"/>
  <c r="BA77" i="8"/>
  <c r="BA165" i="1"/>
  <c r="BA224" i="8" s="1"/>
  <c r="BA167" i="1"/>
  <c r="BA226" i="8" s="1"/>
  <c r="BA79" i="8"/>
  <c r="BA1104" i="1"/>
  <c r="BA1106" i="1"/>
  <c r="BA67" i="8"/>
  <c r="BA155" i="1"/>
  <c r="BA214" i="8" s="1"/>
  <c r="BC752" i="1"/>
  <c r="BC217" i="1"/>
  <c r="BC839" i="1"/>
  <c r="AY1068" i="1"/>
  <c r="AY1070" i="1"/>
  <c r="AY1074" i="1"/>
  <c r="AY1062" i="1"/>
  <c r="BF850" i="1"/>
  <c r="BF763" i="1"/>
  <c r="BF228" i="1"/>
  <c r="BG207" i="1"/>
  <c r="BG742" i="1"/>
  <c r="BG829" i="1"/>
  <c r="BE830" i="1"/>
  <c r="BE743" i="1"/>
  <c r="BE208" i="1"/>
  <c r="BJ843" i="1"/>
  <c r="BJ756" i="1"/>
  <c r="BJ221" i="1"/>
  <c r="BF842" i="1"/>
  <c r="BF755" i="1"/>
  <c r="BF220" i="1"/>
  <c r="BC833" i="1"/>
  <c r="BC746" i="1"/>
  <c r="BC211" i="1"/>
  <c r="BA83" i="8"/>
  <c r="BA171" i="1"/>
  <c r="BA230" i="8" s="1"/>
  <c r="BA7" i="1"/>
  <c r="BA6" i="8"/>
  <c r="BA7" i="8" s="1"/>
  <c r="BA148" i="1"/>
  <c r="BA60" i="8"/>
  <c r="BA152" i="1"/>
  <c r="BA211" i="8" s="1"/>
  <c r="BA64" i="8"/>
  <c r="BA61" i="8"/>
  <c r="BA149" i="1"/>
  <c r="BA208" i="8" s="1"/>
  <c r="BA159" i="1"/>
  <c r="BA218" i="8" s="1"/>
  <c r="BA71" i="8"/>
  <c r="BA1098" i="1"/>
  <c r="BA75" i="8"/>
  <c r="BA163" i="1"/>
  <c r="BA222" i="8" s="1"/>
  <c r="BA78" i="8"/>
  <c r="BA166" i="1"/>
  <c r="BA225" i="8" s="1"/>
  <c r="BA169" i="1"/>
  <c r="BA228" i="8" s="1"/>
  <c r="BA81" i="8"/>
  <c r="BA69" i="8"/>
  <c r="BA157" i="1"/>
  <c r="BA216" i="8" s="1"/>
  <c r="BC754" i="1"/>
  <c r="BC841" i="1"/>
  <c r="BC219" i="1"/>
  <c r="AY1066" i="1"/>
  <c r="AY1071" i="1"/>
  <c r="AY1075" i="1"/>
  <c r="AY1064" i="1"/>
  <c r="BC836" i="1"/>
  <c r="BC749" i="1"/>
  <c r="BC214" i="1"/>
  <c r="AY172" i="1"/>
  <c r="AY206" i="8"/>
  <c r="AY231" i="8" s="1"/>
  <c r="BG231" i="1"/>
  <c r="BG766" i="1"/>
  <c r="BG853" i="1"/>
  <c r="AY1050" i="1"/>
  <c r="AZ142" i="1"/>
  <c r="AZ59" i="8"/>
  <c r="AZ43" i="8" s="1"/>
  <c r="AZ147" i="1"/>
  <c r="AZ43" i="1" s="1"/>
  <c r="BG230" i="1"/>
  <c r="BG765" i="1"/>
  <c r="BG852" i="1"/>
  <c r="BH838" i="1"/>
  <c r="BH751" i="1"/>
  <c r="BH216" i="1"/>
  <c r="BA153" i="1"/>
  <c r="BA212" i="8" s="1"/>
  <c r="BA65" i="8"/>
  <c r="BA992" i="1"/>
  <c r="BA72" i="8"/>
  <c r="BA160" i="1"/>
  <c r="BA219" i="8" s="1"/>
  <c r="BA80" i="8"/>
  <c r="BA168" i="1"/>
  <c r="BA227" i="8" s="1"/>
  <c r="BA1107" i="1"/>
  <c r="BB950" i="1"/>
  <c r="BB959" i="1" s="1"/>
  <c r="BC5" i="1"/>
  <c r="BB949" i="1"/>
  <c r="BB976" i="1"/>
  <c r="BB991" i="1"/>
  <c r="BB989" i="1"/>
  <c r="BB108" i="1"/>
  <c r="BB137" i="1" s="1"/>
  <c r="BB96" i="1"/>
  <c r="BB125" i="1" s="1"/>
  <c r="BB990" i="1"/>
  <c r="BB109" i="1"/>
  <c r="BB138" i="1" s="1"/>
  <c r="BB986" i="1"/>
  <c r="BB97" i="1"/>
  <c r="BB126" i="1" s="1"/>
  <c r="BB977" i="1"/>
  <c r="BB988" i="1"/>
  <c r="BB975" i="1"/>
  <c r="BB112" i="1"/>
  <c r="BB141" i="1" s="1"/>
  <c r="BB107" i="1"/>
  <c r="BB136" i="1" s="1"/>
  <c r="BB110" i="1"/>
  <c r="BB139" i="1" s="1"/>
  <c r="BB987" i="1"/>
  <c r="BB985" i="1"/>
  <c r="BB106" i="1"/>
  <c r="BB135" i="1" s="1"/>
  <c r="BB984" i="1"/>
  <c r="BB983" i="1"/>
  <c r="BB982" i="1"/>
  <c r="BB104" i="1"/>
  <c r="BB133" i="1" s="1"/>
  <c r="BB100" i="1"/>
  <c r="BB129" i="1" s="1"/>
  <c r="BB103" i="1"/>
  <c r="BB132" i="1" s="1"/>
  <c r="BB101" i="1"/>
  <c r="BB130" i="1" s="1"/>
  <c r="BB105" i="1"/>
  <c r="BB134" i="1" s="1"/>
  <c r="BB981" i="1"/>
  <c r="BB980" i="1"/>
  <c r="BB99" i="1"/>
  <c r="BB128" i="1" s="1"/>
  <c r="BB978" i="1"/>
  <c r="BB969" i="1"/>
  <c r="BB102" i="1"/>
  <c r="BB131" i="1" s="1"/>
  <c r="BB970" i="1"/>
  <c r="BB979" i="1"/>
  <c r="BB90" i="1"/>
  <c r="BB119" i="1" s="1"/>
  <c r="BB968" i="1"/>
  <c r="BB972" i="1"/>
  <c r="BB974" i="1"/>
  <c r="BB89" i="1"/>
  <c r="BB118" i="1" s="1"/>
  <c r="BB971" i="1"/>
  <c r="BB967" i="1"/>
  <c r="BB973" i="1"/>
  <c r="BB88" i="1"/>
  <c r="BB94" i="1"/>
  <c r="BB123" i="1" s="1"/>
  <c r="BB91" i="1"/>
  <c r="BB120" i="1" s="1"/>
  <c r="BB92" i="1"/>
  <c r="BB121" i="1" s="1"/>
  <c r="BB95" i="1"/>
  <c r="BB124" i="1" s="1"/>
  <c r="BB93" i="1"/>
  <c r="BB122" i="1" s="1"/>
  <c r="BB265" i="1"/>
  <c r="BB269" i="1"/>
  <c r="BB179" i="8" s="1"/>
  <c r="BB271" i="1"/>
  <c r="BB181" i="8" s="1"/>
  <c r="BB273" i="1"/>
  <c r="BB183" i="8" s="1"/>
  <c r="BB275" i="1"/>
  <c r="BB185" i="8" s="1"/>
  <c r="BB277" i="1"/>
  <c r="BB187" i="8" s="1"/>
  <c r="BB279" i="1"/>
  <c r="BB189" i="8" s="1"/>
  <c r="BB283" i="1"/>
  <c r="BB193" i="8" s="1"/>
  <c r="BB285" i="1"/>
  <c r="BB195" i="8" s="1"/>
  <c r="BB287" i="1"/>
  <c r="BB197" i="8" s="1"/>
  <c r="BB289" i="1"/>
  <c r="BB199" i="8" s="1"/>
  <c r="BB1130" i="1"/>
  <c r="BB1124" i="1"/>
  <c r="BB1135" i="1"/>
  <c r="BB1116" i="1"/>
  <c r="BB1127" i="1"/>
  <c r="BB1115" i="1"/>
  <c r="BB5" i="8"/>
  <c r="BB625" i="1"/>
  <c r="BB629" i="1"/>
  <c r="BB633" i="1"/>
  <c r="BB637" i="1"/>
  <c r="BB641" i="1"/>
  <c r="BB645" i="1"/>
  <c r="BB1136" i="1"/>
  <c r="BB1133" i="1"/>
  <c r="BB1122" i="1"/>
  <c r="BB1121" i="1"/>
  <c r="BB1114" i="1"/>
  <c r="BB1119" i="1"/>
  <c r="BB1113" i="1"/>
  <c r="BB623" i="1"/>
  <c r="BB626" i="1"/>
  <c r="BB630" i="1"/>
  <c r="BB634" i="1"/>
  <c r="BB638" i="1"/>
  <c r="BB642" i="1"/>
  <c r="BB646" i="1"/>
  <c r="BB270" i="1"/>
  <c r="BB180" i="8" s="1"/>
  <c r="BB274" i="1"/>
  <c r="BB184" i="8" s="1"/>
  <c r="BB276" i="1"/>
  <c r="BB186" i="8" s="1"/>
  <c r="BB278" i="1"/>
  <c r="BB188" i="8" s="1"/>
  <c r="BB280" i="1"/>
  <c r="BB190" i="8" s="1"/>
  <c r="BB282" i="1"/>
  <c r="BB192" i="8" s="1"/>
  <c r="BB284" i="1"/>
  <c r="BB194" i="8" s="1"/>
  <c r="BB286" i="1"/>
  <c r="BB196" i="8" s="1"/>
  <c r="BB288" i="1"/>
  <c r="BB198" i="8" s="1"/>
  <c r="BB1134" i="1"/>
  <c r="BB1128" i="1"/>
  <c r="BB1120" i="1"/>
  <c r="BB1131" i="1"/>
  <c r="BB1112" i="1"/>
  <c r="BB1117" i="1"/>
  <c r="BB622" i="1"/>
  <c r="BB627" i="1"/>
  <c r="BB631" i="1"/>
  <c r="BB635" i="1"/>
  <c r="BB639" i="1"/>
  <c r="BB643" i="1"/>
  <c r="BB1123" i="1"/>
  <c r="BB624" i="1"/>
  <c r="BB640" i="1"/>
  <c r="BB1125" i="1"/>
  <c r="BB6" i="1"/>
  <c r="BB628" i="1"/>
  <c r="BB644" i="1"/>
  <c r="BB1132" i="1"/>
  <c r="BB1129" i="1"/>
  <c r="BB632" i="1"/>
  <c r="BB1230" i="1"/>
  <c r="BB1126" i="1"/>
  <c r="BB1118" i="1"/>
  <c r="BB636" i="1"/>
  <c r="BB98" i="1"/>
  <c r="BB127" i="1" s="1"/>
  <c r="BB281" i="1"/>
  <c r="BB191" i="8" s="1"/>
  <c r="BB111" i="1"/>
  <c r="BB140" i="1" s="1"/>
  <c r="BB272" i="1"/>
  <c r="BB182" i="8" s="1"/>
  <c r="BB267" i="1"/>
  <c r="BB268" i="1"/>
  <c r="BB178" i="8" s="1"/>
  <c r="BB266" i="1"/>
  <c r="BB176" i="8" s="1"/>
  <c r="BA1092" i="1"/>
  <c r="BF223" i="1"/>
  <c r="BF758" i="1"/>
  <c r="BF845" i="1"/>
  <c r="AY1065" i="1"/>
  <c r="AY1072" i="1"/>
  <c r="AY1076" i="1"/>
  <c r="AY1078" i="1"/>
  <c r="AZ1049" i="1"/>
  <c r="AZ1048" i="1"/>
  <c r="AZ1045" i="1"/>
  <c r="AZ1047" i="1"/>
  <c r="AZ1044" i="1"/>
  <c r="AZ1046" i="1"/>
  <c r="AZ1043" i="1"/>
  <c r="AZ1041" i="1"/>
  <c r="AZ1042" i="1"/>
  <c r="AZ1040" i="1"/>
  <c r="AZ1036" i="1"/>
  <c r="AZ1035" i="1"/>
  <c r="AZ1034" i="1"/>
  <c r="AZ1033" i="1"/>
  <c r="AZ1037" i="1"/>
  <c r="AZ1039" i="1"/>
  <c r="AZ1038" i="1"/>
  <c r="AZ1031" i="1"/>
  <c r="AZ1029" i="1"/>
  <c r="AZ1032" i="1"/>
  <c r="AZ1026" i="1"/>
  <c r="AZ1030" i="1"/>
  <c r="AZ1025" i="1"/>
  <c r="AZ1027" i="1"/>
  <c r="AZ1028" i="1"/>
  <c r="BE210" i="1"/>
  <c r="BE745" i="1"/>
  <c r="BE832" i="1"/>
  <c r="BF848" i="1"/>
  <c r="BF761" i="1"/>
  <c r="BF226" i="1"/>
  <c r="BD215" i="1" l="1"/>
  <c r="BD750" i="1"/>
  <c r="BD837" i="1"/>
  <c r="BE835" i="1"/>
  <c r="BE748" i="1"/>
  <c r="BF835" i="1"/>
  <c r="BF748" i="1"/>
  <c r="BF213" i="1"/>
  <c r="BH834" i="1"/>
  <c r="BH747" i="1"/>
  <c r="BA42" i="8"/>
  <c r="BA1083" i="1"/>
  <c r="BA1108" i="1" s="1"/>
  <c r="BF209" i="1"/>
  <c r="BG744" i="1" s="1"/>
  <c r="BF831" i="1"/>
  <c r="BB1084" i="1"/>
  <c r="BA200" i="8"/>
  <c r="BA50" i="8" s="1"/>
  <c r="BB1095" i="1"/>
  <c r="BB177" i="8"/>
  <c r="BB1099" i="1"/>
  <c r="BA207" i="8"/>
  <c r="BA42" i="1"/>
  <c r="BH224" i="1"/>
  <c r="BI224" i="1" s="1"/>
  <c r="BH759" i="1"/>
  <c r="BB1104" i="1"/>
  <c r="BB1101" i="1"/>
  <c r="BB1096" i="1"/>
  <c r="BB1088" i="1"/>
  <c r="BB1089" i="1"/>
  <c r="AY1079" i="1"/>
  <c r="AZ1050" i="1"/>
  <c r="BB1087" i="1"/>
  <c r="BB1103" i="1"/>
  <c r="BB1086" i="1"/>
  <c r="BB1090" i="1"/>
  <c r="BB82" i="8"/>
  <c r="BB170" i="1"/>
  <c r="BB229" i="8" s="1"/>
  <c r="BB6" i="8"/>
  <c r="BB7" i="8" s="1"/>
  <c r="BB7" i="1"/>
  <c r="BB1137" i="1"/>
  <c r="BB64" i="8"/>
  <c r="BB152" i="1"/>
  <c r="BB211" i="8" s="1"/>
  <c r="BB153" i="1"/>
  <c r="BB212" i="8" s="1"/>
  <c r="BB65" i="8"/>
  <c r="BB73" i="8"/>
  <c r="BB161" i="1"/>
  <c r="BB220" i="8" s="1"/>
  <c r="BB74" i="8"/>
  <c r="BB162" i="1"/>
  <c r="BB221" i="8" s="1"/>
  <c r="BB1091" i="1"/>
  <c r="BB1102" i="1"/>
  <c r="BB167" i="1"/>
  <c r="BB226" i="8" s="1"/>
  <c r="BB79" i="8"/>
  <c r="BB951" i="1"/>
  <c r="BB960" i="1" s="1"/>
  <c r="BB958" i="1"/>
  <c r="AZ206" i="8"/>
  <c r="AZ231" i="8" s="1"/>
  <c r="AZ172" i="1"/>
  <c r="BG220" i="1"/>
  <c r="BG755" i="1"/>
  <c r="BG842" i="1"/>
  <c r="BH207" i="1"/>
  <c r="BH742" i="1"/>
  <c r="BH829" i="1"/>
  <c r="BG847" i="1"/>
  <c r="BG225" i="1"/>
  <c r="BG760" i="1"/>
  <c r="AZ1057" i="1"/>
  <c r="AZ1055" i="1"/>
  <c r="AZ1066" i="1"/>
  <c r="AZ1070" i="1"/>
  <c r="AZ1075" i="1"/>
  <c r="AZ1074" i="1"/>
  <c r="AZ1064" i="1"/>
  <c r="BG848" i="1"/>
  <c r="BG761" i="1"/>
  <c r="BG226" i="1"/>
  <c r="BB154" i="1"/>
  <c r="BB66" i="8"/>
  <c r="BB117" i="1"/>
  <c r="BB113" i="1"/>
  <c r="BB60" i="8"/>
  <c r="BB148" i="1"/>
  <c r="BB149" i="1"/>
  <c r="BB208" i="8" s="1"/>
  <c r="BB61" i="8"/>
  <c r="BB1085" i="1"/>
  <c r="BB1097" i="1"/>
  <c r="BB71" i="8"/>
  <c r="BB159" i="1"/>
  <c r="BB218" i="8" s="1"/>
  <c r="BB1100" i="1"/>
  <c r="BB169" i="1"/>
  <c r="BB228" i="8" s="1"/>
  <c r="BB81" i="8"/>
  <c r="BB168" i="1"/>
  <c r="BB227" i="8" s="1"/>
  <c r="BB80" i="8"/>
  <c r="BB1105" i="1"/>
  <c r="BC976" i="1"/>
  <c r="BC990" i="1"/>
  <c r="BC949" i="1"/>
  <c r="BC96" i="1"/>
  <c r="BC125" i="1" s="1"/>
  <c r="BC98" i="1"/>
  <c r="BC127" i="1" s="1"/>
  <c r="BC109" i="1"/>
  <c r="BC138" i="1" s="1"/>
  <c r="BC950" i="1"/>
  <c r="BC959" i="1" s="1"/>
  <c r="BC977" i="1"/>
  <c r="BC991" i="1"/>
  <c r="BC97" i="1"/>
  <c r="BC126" i="1" s="1"/>
  <c r="BC110" i="1"/>
  <c r="BC139" i="1" s="1"/>
  <c r="BC986" i="1"/>
  <c r="BC107" i="1"/>
  <c r="BC136" i="1" s="1"/>
  <c r="BD5" i="1"/>
  <c r="BC108" i="1"/>
  <c r="BC137" i="1" s="1"/>
  <c r="BC985" i="1"/>
  <c r="BC989" i="1"/>
  <c r="BC975" i="1"/>
  <c r="BC988" i="1"/>
  <c r="BC984" i="1"/>
  <c r="BC106" i="1"/>
  <c r="BC135" i="1" s="1"/>
  <c r="BC987" i="1"/>
  <c r="BC105" i="1"/>
  <c r="BC134" i="1" s="1"/>
  <c r="BC104" i="1"/>
  <c r="BC133" i="1" s="1"/>
  <c r="BC982" i="1"/>
  <c r="BC103" i="1"/>
  <c r="BC132" i="1" s="1"/>
  <c r="BC983" i="1"/>
  <c r="BC981" i="1"/>
  <c r="BC980" i="1"/>
  <c r="BC101" i="1"/>
  <c r="BC130" i="1" s="1"/>
  <c r="BC102" i="1"/>
  <c r="BC131" i="1" s="1"/>
  <c r="BC979" i="1"/>
  <c r="BC100" i="1"/>
  <c r="BC129" i="1" s="1"/>
  <c r="BC978" i="1"/>
  <c r="BC969" i="1"/>
  <c r="BC90" i="1"/>
  <c r="BC119" i="1" s="1"/>
  <c r="BC99" i="1"/>
  <c r="BC128" i="1" s="1"/>
  <c r="BC89" i="1"/>
  <c r="BC118" i="1" s="1"/>
  <c r="BC88" i="1"/>
  <c r="BC93" i="1"/>
  <c r="BC122" i="1" s="1"/>
  <c r="BC95" i="1"/>
  <c r="BC124" i="1" s="1"/>
  <c r="BC92" i="1"/>
  <c r="BC121" i="1" s="1"/>
  <c r="BC973" i="1"/>
  <c r="BC972" i="1"/>
  <c r="BC974" i="1"/>
  <c r="BC91" i="1"/>
  <c r="BC120" i="1" s="1"/>
  <c r="BC971" i="1"/>
  <c r="BC94" i="1"/>
  <c r="BC123" i="1" s="1"/>
  <c r="BC967" i="1"/>
  <c r="BC968" i="1"/>
  <c r="BC970" i="1"/>
  <c r="BC270" i="1"/>
  <c r="BC180" i="8" s="1"/>
  <c r="BC274" i="1"/>
  <c r="BC184" i="8" s="1"/>
  <c r="BC276" i="1"/>
  <c r="BC186" i="8" s="1"/>
  <c r="BC278" i="1"/>
  <c r="BC188" i="8" s="1"/>
  <c r="BC280" i="1"/>
  <c r="BC190" i="8" s="1"/>
  <c r="BC282" i="1"/>
  <c r="BC192" i="8" s="1"/>
  <c r="BC284" i="1"/>
  <c r="BC194" i="8" s="1"/>
  <c r="BC286" i="1"/>
  <c r="BC196" i="8" s="1"/>
  <c r="BC288" i="1"/>
  <c r="BC198" i="8" s="1"/>
  <c r="BC1129" i="1"/>
  <c r="BC1125" i="1"/>
  <c r="BC1117" i="1"/>
  <c r="BC1124" i="1"/>
  <c r="BC1122" i="1"/>
  <c r="BC1115" i="1"/>
  <c r="BC625" i="1"/>
  <c r="BC629" i="1"/>
  <c r="BC633" i="1"/>
  <c r="BC637" i="1"/>
  <c r="BC641" i="1"/>
  <c r="BC645" i="1"/>
  <c r="BC1135" i="1"/>
  <c r="BC1134" i="1"/>
  <c r="BC1126" i="1"/>
  <c r="BC1130" i="1"/>
  <c r="BC1116" i="1"/>
  <c r="BC1120" i="1"/>
  <c r="BC1121" i="1"/>
  <c r="BC623" i="1"/>
  <c r="BC626" i="1"/>
  <c r="BC630" i="1"/>
  <c r="BC634" i="1"/>
  <c r="BC638" i="1"/>
  <c r="BC642" i="1"/>
  <c r="BC646" i="1"/>
  <c r="BC1230" i="1"/>
  <c r="BC269" i="1"/>
  <c r="BC179" i="8" s="1"/>
  <c r="BC271" i="1"/>
  <c r="BC181" i="8" s="1"/>
  <c r="BC273" i="1"/>
  <c r="BC183" i="8" s="1"/>
  <c r="BC275" i="1"/>
  <c r="BC185" i="8" s="1"/>
  <c r="BC277" i="1"/>
  <c r="BC187" i="8" s="1"/>
  <c r="BC279" i="1"/>
  <c r="BC189" i="8" s="1"/>
  <c r="BC283" i="1"/>
  <c r="BC193" i="8" s="1"/>
  <c r="BC285" i="1"/>
  <c r="BC195" i="8" s="1"/>
  <c r="BC287" i="1"/>
  <c r="BC197" i="8" s="1"/>
  <c r="BC289" i="1"/>
  <c r="BC199" i="8" s="1"/>
  <c r="BC1133" i="1"/>
  <c r="BC1132" i="1"/>
  <c r="BC1123" i="1"/>
  <c r="BC1118" i="1"/>
  <c r="BC1114" i="1"/>
  <c r="BC1113" i="1"/>
  <c r="BC5" i="8"/>
  <c r="BC622" i="1"/>
  <c r="BC627" i="1"/>
  <c r="BC631" i="1"/>
  <c r="BC635" i="1"/>
  <c r="BC639" i="1"/>
  <c r="BC643" i="1"/>
  <c r="BC1136" i="1"/>
  <c r="BC628" i="1"/>
  <c r="BC644" i="1"/>
  <c r="BC1131" i="1"/>
  <c r="BC1112" i="1"/>
  <c r="BC632" i="1"/>
  <c r="BC1128" i="1"/>
  <c r="BC1127" i="1"/>
  <c r="BC6" i="1"/>
  <c r="BC636" i="1"/>
  <c r="BC624" i="1"/>
  <c r="BC265" i="1"/>
  <c r="BC640" i="1"/>
  <c r="BC1119" i="1"/>
  <c r="BC111" i="1"/>
  <c r="BC140" i="1" s="1"/>
  <c r="BC281" i="1"/>
  <c r="BC191" i="8" s="1"/>
  <c r="BC112" i="1"/>
  <c r="BC141" i="1" s="1"/>
  <c r="BC267" i="1"/>
  <c r="BC268" i="1"/>
  <c r="BC178" i="8" s="1"/>
  <c r="BC266" i="1"/>
  <c r="BC176" i="8" s="1"/>
  <c r="BC272" i="1"/>
  <c r="BC182" i="8" s="1"/>
  <c r="AZ84" i="8"/>
  <c r="AZ49" i="8"/>
  <c r="BD219" i="1"/>
  <c r="BD754" i="1"/>
  <c r="BD841" i="1"/>
  <c r="BG850" i="1"/>
  <c r="BG228" i="1"/>
  <c r="BG763" i="1"/>
  <c r="BA59" i="8"/>
  <c r="BA43" i="8" s="1"/>
  <c r="BA147" i="1"/>
  <c r="BA43" i="1" s="1"/>
  <c r="BA142" i="1"/>
  <c r="BG218" i="1"/>
  <c r="BG840" i="1"/>
  <c r="BG753" i="1"/>
  <c r="AZ1056" i="1"/>
  <c r="AZ1061" i="1"/>
  <c r="AZ1067" i="1"/>
  <c r="AZ1071" i="1"/>
  <c r="AZ1077" i="1"/>
  <c r="AZ1078" i="1"/>
  <c r="BF210" i="1"/>
  <c r="BF745" i="1"/>
  <c r="BF832" i="1"/>
  <c r="BG845" i="1"/>
  <c r="BG223" i="1"/>
  <c r="BG758" i="1"/>
  <c r="BB69" i="8"/>
  <c r="BB157" i="1"/>
  <c r="BB216" i="8" s="1"/>
  <c r="BB63" i="8"/>
  <c r="BB151" i="1"/>
  <c r="BB210" i="8" s="1"/>
  <c r="BB1094" i="1"/>
  <c r="BB76" i="8"/>
  <c r="BB164" i="1"/>
  <c r="BB223" i="8" s="1"/>
  <c r="BB75" i="8"/>
  <c r="BB163" i="1"/>
  <c r="BB222" i="8" s="1"/>
  <c r="BB77" i="8"/>
  <c r="BB165" i="1"/>
  <c r="BB224" i="8" s="1"/>
  <c r="BB166" i="1"/>
  <c r="BB225" i="8" s="1"/>
  <c r="BB78" i="8"/>
  <c r="BB1093" i="1"/>
  <c r="BB1106" i="1"/>
  <c r="BB1107" i="1"/>
  <c r="BI751" i="1"/>
  <c r="BI216" i="1"/>
  <c r="BI838" i="1"/>
  <c r="BD214" i="1"/>
  <c r="BD836" i="1"/>
  <c r="BD749" i="1"/>
  <c r="BF208" i="1"/>
  <c r="BF830" i="1"/>
  <c r="BF743" i="1"/>
  <c r="BD217" i="1"/>
  <c r="BD839" i="1"/>
  <c r="BD752" i="1"/>
  <c r="BA213" i="8"/>
  <c r="BH851" i="1"/>
  <c r="BH229" i="1"/>
  <c r="BH764" i="1"/>
  <c r="AZ1059" i="1"/>
  <c r="AZ1060" i="1"/>
  <c r="AZ1065" i="1"/>
  <c r="AZ1069" i="1"/>
  <c r="AZ1073" i="1"/>
  <c r="AZ1076" i="1"/>
  <c r="BG844" i="1"/>
  <c r="BG222" i="1"/>
  <c r="BG757" i="1"/>
  <c r="BA1049" i="1"/>
  <c r="BA1047" i="1"/>
  <c r="BA1046" i="1"/>
  <c r="BA1048" i="1"/>
  <c r="BA1044" i="1"/>
  <c r="BA1045" i="1"/>
  <c r="BA1043" i="1"/>
  <c r="BA1042" i="1"/>
  <c r="BA1041" i="1"/>
  <c r="BA1037" i="1"/>
  <c r="BA1038" i="1"/>
  <c r="BA1036" i="1"/>
  <c r="BA1035" i="1"/>
  <c r="BA1034" i="1"/>
  <c r="BA1033" i="1"/>
  <c r="BA1039" i="1"/>
  <c r="BA1040" i="1"/>
  <c r="BA1031" i="1"/>
  <c r="BA1029" i="1"/>
  <c r="BA1032" i="1"/>
  <c r="BA1030" i="1"/>
  <c r="BA1026" i="1"/>
  <c r="BA1025" i="1"/>
  <c r="BA1027" i="1"/>
  <c r="BA1028" i="1"/>
  <c r="BB175" i="8"/>
  <c r="BB290" i="1"/>
  <c r="BB62" i="8"/>
  <c r="BB150" i="1"/>
  <c r="BB209" i="8" s="1"/>
  <c r="BB992" i="1"/>
  <c r="BB70" i="8"/>
  <c r="BB158" i="1"/>
  <c r="BB217" i="8" s="1"/>
  <c r="BB72" i="8"/>
  <c r="BB160" i="1"/>
  <c r="BB219" i="8" s="1"/>
  <c r="BB1098" i="1"/>
  <c r="BB171" i="1"/>
  <c r="BB230" i="8" s="1"/>
  <c r="BB83" i="8"/>
  <c r="BB68" i="8"/>
  <c r="BB156" i="1"/>
  <c r="BB215" i="8" s="1"/>
  <c r="BB67" i="8"/>
  <c r="BB155" i="1"/>
  <c r="BB214" i="8" s="1"/>
  <c r="BB1092" i="1"/>
  <c r="BH852" i="1"/>
  <c r="BH765" i="1"/>
  <c r="BH230" i="1"/>
  <c r="BH766" i="1"/>
  <c r="BH853" i="1"/>
  <c r="BH231" i="1"/>
  <c r="BD833" i="1"/>
  <c r="BD211" i="1"/>
  <c r="BD746" i="1"/>
  <c r="BK756" i="1"/>
  <c r="BK221" i="1"/>
  <c r="BK843" i="1"/>
  <c r="BK762" i="1"/>
  <c r="BK849" i="1"/>
  <c r="BK227" i="1"/>
  <c r="AZ1054" i="1"/>
  <c r="AZ1021" i="1"/>
  <c r="AZ1058" i="1"/>
  <c r="AZ1068" i="1"/>
  <c r="AZ1072" i="1"/>
  <c r="AZ1063" i="1"/>
  <c r="AZ1062" i="1"/>
  <c r="BI212" i="1"/>
  <c r="BI747" i="1"/>
  <c r="BI834" i="1"/>
  <c r="BA1019" i="1"/>
  <c r="BA1017" i="1"/>
  <c r="BA1004" i="1"/>
  <c r="BA1005" i="1"/>
  <c r="BA1006" i="1"/>
  <c r="BA1015" i="1"/>
  <c r="BA1020" i="1"/>
  <c r="BA1018" i="1"/>
  <c r="BA1016" i="1"/>
  <c r="BA1014" i="1"/>
  <c r="BA1011" i="1"/>
  <c r="BA1013" i="1"/>
  <c r="BA1009" i="1"/>
  <c r="BA1012" i="1"/>
  <c r="BA1010" i="1"/>
  <c r="BA1008" i="1"/>
  <c r="BA1007" i="1"/>
  <c r="BA1000" i="1"/>
  <c r="BA1002" i="1"/>
  <c r="BA1003" i="1"/>
  <c r="BA996" i="1"/>
  <c r="BA1001" i="1"/>
  <c r="BA997" i="1"/>
  <c r="BA998" i="1"/>
  <c r="BA999" i="1"/>
  <c r="BE837" i="1" l="1"/>
  <c r="BE215" i="1"/>
  <c r="BE750" i="1"/>
  <c r="BC1097" i="1"/>
  <c r="BG213" i="1"/>
  <c r="BH835" i="1" s="1"/>
  <c r="BG835" i="1"/>
  <c r="BG748" i="1"/>
  <c r="BB42" i="8"/>
  <c r="BA1056" i="1"/>
  <c r="BA1061" i="1"/>
  <c r="BC1090" i="1"/>
  <c r="BB1083" i="1"/>
  <c r="BB1108" i="1" s="1"/>
  <c r="BC1084" i="1"/>
  <c r="BG831" i="1"/>
  <c r="BG209" i="1"/>
  <c r="BH744" i="1" s="1"/>
  <c r="BB200" i="8"/>
  <c r="BB50" i="8" s="1"/>
  <c r="BC177" i="8"/>
  <c r="BC1091" i="1"/>
  <c r="BI846" i="1"/>
  <c r="BI759" i="1"/>
  <c r="BB207" i="8"/>
  <c r="BB42" i="1"/>
  <c r="BC1104" i="1"/>
  <c r="BJ759" i="1"/>
  <c r="BJ846" i="1"/>
  <c r="BJ224" i="1"/>
  <c r="BC1088" i="1"/>
  <c r="BC1096" i="1"/>
  <c r="BC1103" i="1"/>
  <c r="BC1100" i="1"/>
  <c r="BA1058" i="1"/>
  <c r="BA1060" i="1"/>
  <c r="BA1055" i="1"/>
  <c r="BC1086" i="1"/>
  <c r="BC1087" i="1"/>
  <c r="BC1089" i="1"/>
  <c r="BC1105" i="1"/>
  <c r="BA1059" i="1"/>
  <c r="BA1057" i="1"/>
  <c r="BA1070" i="1"/>
  <c r="BA1072" i="1"/>
  <c r="BA1073" i="1"/>
  <c r="BA1075" i="1"/>
  <c r="BJ747" i="1"/>
  <c r="BJ834" i="1"/>
  <c r="BJ212" i="1"/>
  <c r="BL762" i="1"/>
  <c r="BL849" i="1"/>
  <c r="BL227" i="1"/>
  <c r="BI764" i="1"/>
  <c r="BI851" i="1"/>
  <c r="BI229" i="1"/>
  <c r="BH845" i="1"/>
  <c r="BH758" i="1"/>
  <c r="BH223" i="1"/>
  <c r="BG832" i="1"/>
  <c r="BG210" i="1"/>
  <c r="BG745" i="1"/>
  <c r="BA172" i="1"/>
  <c r="BA206" i="8"/>
  <c r="BA231" i="8" s="1"/>
  <c r="BE219" i="1"/>
  <c r="BE841" i="1"/>
  <c r="BE754" i="1"/>
  <c r="BC83" i="8"/>
  <c r="BC171" i="1"/>
  <c r="BC230" i="8" s="1"/>
  <c r="BC6" i="8"/>
  <c r="BC7" i="8" s="1"/>
  <c r="BC7" i="1"/>
  <c r="BC1137" i="1"/>
  <c r="BC117" i="1"/>
  <c r="BC113" i="1"/>
  <c r="BC1085" i="1"/>
  <c r="BC73" i="8"/>
  <c r="BC161" i="1"/>
  <c r="BC220" i="8" s="1"/>
  <c r="BC1099" i="1"/>
  <c r="BC76" i="8"/>
  <c r="BC164" i="1"/>
  <c r="BC223" i="8" s="1"/>
  <c r="BC167" i="1"/>
  <c r="BC226" i="8" s="1"/>
  <c r="BC79" i="8"/>
  <c r="BC81" i="8"/>
  <c r="BC169" i="1"/>
  <c r="BC228" i="8" s="1"/>
  <c r="BC951" i="1"/>
  <c r="BC960" i="1" s="1"/>
  <c r="BC958" i="1"/>
  <c r="BH226" i="1"/>
  <c r="BH848" i="1"/>
  <c r="BH761" i="1"/>
  <c r="BB1046" i="1"/>
  <c r="BB1048" i="1"/>
  <c r="BB1044" i="1"/>
  <c r="BB1047" i="1"/>
  <c r="BB1043" i="1"/>
  <c r="BB1045" i="1"/>
  <c r="BB1049" i="1"/>
  <c r="BB1042" i="1"/>
  <c r="BB1040" i="1"/>
  <c r="BB1038" i="1"/>
  <c r="BB1039" i="1"/>
  <c r="BB1041" i="1"/>
  <c r="BB1037" i="1"/>
  <c r="BB1034" i="1"/>
  <c r="BB1033" i="1"/>
  <c r="BB1036" i="1"/>
  <c r="BB1035" i="1"/>
  <c r="BB1029" i="1"/>
  <c r="BB1031" i="1"/>
  <c r="BB1032" i="1"/>
  <c r="BB1026" i="1"/>
  <c r="BB1025" i="1"/>
  <c r="BB1030" i="1"/>
  <c r="BB1027" i="1"/>
  <c r="BB1028" i="1"/>
  <c r="BA1054" i="1"/>
  <c r="BA1021" i="1"/>
  <c r="BA1065" i="1"/>
  <c r="BA1067" i="1"/>
  <c r="BA1074" i="1"/>
  <c r="BA1064" i="1"/>
  <c r="BA1077" i="1"/>
  <c r="BI231" i="1"/>
  <c r="BI853" i="1"/>
  <c r="BI766" i="1"/>
  <c r="BA1050" i="1"/>
  <c r="BE836" i="1"/>
  <c r="BE214" i="1"/>
  <c r="BE749" i="1"/>
  <c r="BH753" i="1"/>
  <c r="BH218" i="1"/>
  <c r="BH840" i="1"/>
  <c r="BA84" i="8"/>
  <c r="BA49" i="8"/>
  <c r="BC175" i="8"/>
  <c r="BC290" i="1"/>
  <c r="BC150" i="1"/>
  <c r="BC209" i="8" s="1"/>
  <c r="BC62" i="8"/>
  <c r="BC151" i="1"/>
  <c r="BC210" i="8" s="1"/>
  <c r="BC63" i="8"/>
  <c r="BC148" i="1"/>
  <c r="BC60" i="8"/>
  <c r="BC1094" i="1"/>
  <c r="BC72" i="8"/>
  <c r="BC160" i="1"/>
  <c r="BC219" i="8" s="1"/>
  <c r="BC74" i="8"/>
  <c r="BC162" i="1"/>
  <c r="BC221" i="8" s="1"/>
  <c r="BD950" i="1"/>
  <c r="BD959" i="1" s="1"/>
  <c r="BE5" i="1"/>
  <c r="BD977" i="1"/>
  <c r="BD991" i="1"/>
  <c r="BD975" i="1"/>
  <c r="BD976" i="1"/>
  <c r="BD98" i="1"/>
  <c r="BD127" i="1" s="1"/>
  <c r="BD110" i="1"/>
  <c r="BD139" i="1" s="1"/>
  <c r="BD988" i="1"/>
  <c r="BD96" i="1"/>
  <c r="BD125" i="1" s="1"/>
  <c r="BD97" i="1"/>
  <c r="BD126" i="1" s="1"/>
  <c r="BD990" i="1"/>
  <c r="BD949" i="1"/>
  <c r="BD985" i="1"/>
  <c r="BD989" i="1"/>
  <c r="BD987" i="1"/>
  <c r="BD107" i="1"/>
  <c r="BD136" i="1" s="1"/>
  <c r="BD108" i="1"/>
  <c r="BD137" i="1" s="1"/>
  <c r="BD109" i="1"/>
  <c r="BD138" i="1" s="1"/>
  <c r="BD986" i="1"/>
  <c r="BD106" i="1"/>
  <c r="BD135" i="1" s="1"/>
  <c r="BD984" i="1"/>
  <c r="BD104" i="1"/>
  <c r="BD133" i="1" s="1"/>
  <c r="BD103" i="1"/>
  <c r="BD132" i="1" s="1"/>
  <c r="BD983" i="1"/>
  <c r="BD102" i="1"/>
  <c r="BD131" i="1" s="1"/>
  <c r="BD979" i="1"/>
  <c r="BD978" i="1"/>
  <c r="BD981" i="1"/>
  <c r="BD980" i="1"/>
  <c r="BD99" i="1"/>
  <c r="BD128" i="1" s="1"/>
  <c r="BD982" i="1"/>
  <c r="BD101" i="1"/>
  <c r="BD130" i="1" s="1"/>
  <c r="BD970" i="1"/>
  <c r="BD105" i="1"/>
  <c r="BD134" i="1" s="1"/>
  <c r="BD969" i="1"/>
  <c r="BD90" i="1"/>
  <c r="BD119" i="1" s="1"/>
  <c r="BD93" i="1"/>
  <c r="BD122" i="1" s="1"/>
  <c r="BD95" i="1"/>
  <c r="BD124" i="1" s="1"/>
  <c r="BD968" i="1"/>
  <c r="BD92" i="1"/>
  <c r="BD121" i="1" s="1"/>
  <c r="BD100" i="1"/>
  <c r="BD129" i="1" s="1"/>
  <c r="BD91" i="1"/>
  <c r="BD120" i="1" s="1"/>
  <c r="BD89" i="1"/>
  <c r="BD118" i="1" s="1"/>
  <c r="BD973" i="1"/>
  <c r="BD94" i="1"/>
  <c r="BD123" i="1" s="1"/>
  <c r="BD88" i="1"/>
  <c r="BD972" i="1"/>
  <c r="BD971" i="1"/>
  <c r="BD967" i="1"/>
  <c r="BD974" i="1"/>
  <c r="BD270" i="1"/>
  <c r="BD180" i="8" s="1"/>
  <c r="BD274" i="1"/>
  <c r="BD184" i="8" s="1"/>
  <c r="BD276" i="1"/>
  <c r="BD186" i="8" s="1"/>
  <c r="BD278" i="1"/>
  <c r="BD188" i="8" s="1"/>
  <c r="BD280" i="1"/>
  <c r="BD190" i="8" s="1"/>
  <c r="BD282" i="1"/>
  <c r="BD192" i="8" s="1"/>
  <c r="BD284" i="1"/>
  <c r="BD194" i="8" s="1"/>
  <c r="BD286" i="1"/>
  <c r="BD196" i="8" s="1"/>
  <c r="BD288" i="1"/>
  <c r="BD198" i="8" s="1"/>
  <c r="BD1136" i="1"/>
  <c r="BD1125" i="1"/>
  <c r="BD1134" i="1"/>
  <c r="BD1113" i="1"/>
  <c r="BD1116" i="1"/>
  <c r="BD1124" i="1"/>
  <c r="BD625" i="1"/>
  <c r="BD629" i="1"/>
  <c r="BD633" i="1"/>
  <c r="BD637" i="1"/>
  <c r="BD641" i="1"/>
  <c r="BD645" i="1"/>
  <c r="BD1135" i="1"/>
  <c r="BD1132" i="1"/>
  <c r="BD1123" i="1"/>
  <c r="BD1128" i="1"/>
  <c r="BD1118" i="1"/>
  <c r="BD1126" i="1"/>
  <c r="BD1112" i="1"/>
  <c r="BD622" i="1"/>
  <c r="BD626" i="1"/>
  <c r="BD630" i="1"/>
  <c r="BD634" i="1"/>
  <c r="BD638" i="1"/>
  <c r="BD642" i="1"/>
  <c r="BD646" i="1"/>
  <c r="BD1230" i="1"/>
  <c r="BD269" i="1"/>
  <c r="BD179" i="8" s="1"/>
  <c r="BD271" i="1"/>
  <c r="BD181" i="8" s="1"/>
  <c r="BD273" i="1"/>
  <c r="BD183" i="8" s="1"/>
  <c r="BD275" i="1"/>
  <c r="BD185" i="8" s="1"/>
  <c r="BD277" i="1"/>
  <c r="BD187" i="8" s="1"/>
  <c r="BD279" i="1"/>
  <c r="BD189" i="8" s="1"/>
  <c r="BD283" i="1"/>
  <c r="BD193" i="8" s="1"/>
  <c r="BD285" i="1"/>
  <c r="BD195" i="8" s="1"/>
  <c r="BD287" i="1"/>
  <c r="BD197" i="8" s="1"/>
  <c r="BD289" i="1"/>
  <c r="BD199" i="8" s="1"/>
  <c r="BD1133" i="1"/>
  <c r="BD1129" i="1"/>
  <c r="BD1121" i="1"/>
  <c r="BD1120" i="1"/>
  <c r="BD1119" i="1"/>
  <c r="BD1122" i="1"/>
  <c r="BD5" i="8"/>
  <c r="BD623" i="1"/>
  <c r="BD627" i="1"/>
  <c r="BD631" i="1"/>
  <c r="BD635" i="1"/>
  <c r="BD639" i="1"/>
  <c r="BD643" i="1"/>
  <c r="BD1127" i="1"/>
  <c r="BD1117" i="1"/>
  <c r="BD6" i="1"/>
  <c r="BD636" i="1"/>
  <c r="BD265" i="1"/>
  <c r="BD1130" i="1"/>
  <c r="BD624" i="1"/>
  <c r="BD640" i="1"/>
  <c r="BD1115" i="1"/>
  <c r="BD628" i="1"/>
  <c r="BD644" i="1"/>
  <c r="BD1131" i="1"/>
  <c r="BD632" i="1"/>
  <c r="BD1114" i="1"/>
  <c r="BD111" i="1"/>
  <c r="BD140" i="1" s="1"/>
  <c r="BD112" i="1"/>
  <c r="BD141" i="1" s="1"/>
  <c r="BD281" i="1"/>
  <c r="BD191" i="8" s="1"/>
  <c r="BD268" i="1"/>
  <c r="BD178" i="8" s="1"/>
  <c r="BD272" i="1"/>
  <c r="BD182" i="8" s="1"/>
  <c r="BD267" i="1"/>
  <c r="BD266" i="1"/>
  <c r="BD176" i="8" s="1"/>
  <c r="BC156" i="1"/>
  <c r="BC215" i="8" s="1"/>
  <c r="BC68" i="8"/>
  <c r="BC168" i="1"/>
  <c r="BC227" i="8" s="1"/>
  <c r="BC80" i="8"/>
  <c r="BC1106" i="1"/>
  <c r="BB147" i="1"/>
  <c r="BB142" i="1"/>
  <c r="BB59" i="8"/>
  <c r="BB43" i="8" s="1"/>
  <c r="BB1004" i="1"/>
  <c r="BB1005" i="1"/>
  <c r="BB1019" i="1"/>
  <c r="BB1006" i="1"/>
  <c r="BB1020" i="1"/>
  <c r="BB1017" i="1"/>
  <c r="BB1018" i="1"/>
  <c r="BB1016" i="1"/>
  <c r="BB1014" i="1"/>
  <c r="BB1015" i="1"/>
  <c r="BB1013" i="1"/>
  <c r="BB1012" i="1"/>
  <c r="BB1008" i="1"/>
  <c r="BB1009" i="1"/>
  <c r="BB1011" i="1"/>
  <c r="BB1007" i="1"/>
  <c r="BB1010" i="1"/>
  <c r="BB1000" i="1"/>
  <c r="BB1002" i="1"/>
  <c r="BB1003" i="1"/>
  <c r="BB996" i="1"/>
  <c r="BB997" i="1"/>
  <c r="BB1001" i="1"/>
  <c r="BB998" i="1"/>
  <c r="BB999" i="1"/>
  <c r="BA1066" i="1"/>
  <c r="BA1071" i="1"/>
  <c r="BA1076" i="1"/>
  <c r="BA1063" i="1"/>
  <c r="BL221" i="1"/>
  <c r="BL756" i="1"/>
  <c r="BL843" i="1"/>
  <c r="BG208" i="1"/>
  <c r="BG743" i="1"/>
  <c r="BG830" i="1"/>
  <c r="BC170" i="1"/>
  <c r="BC229" i="8" s="1"/>
  <c r="BC82" i="8"/>
  <c r="BC992" i="1"/>
  <c r="BC66" i="8"/>
  <c r="BC154" i="1"/>
  <c r="BC70" i="8"/>
  <c r="BC158" i="1"/>
  <c r="BC217" i="8" s="1"/>
  <c r="BC159" i="1"/>
  <c r="BC218" i="8" s="1"/>
  <c r="BC71" i="8"/>
  <c r="BC1098" i="1"/>
  <c r="BC77" i="8"/>
  <c r="BC165" i="1"/>
  <c r="BC224" i="8" s="1"/>
  <c r="BC166" i="1"/>
  <c r="BC225" i="8" s="1"/>
  <c r="BC78" i="8"/>
  <c r="BC1107" i="1"/>
  <c r="BC157" i="1"/>
  <c r="BC216" i="8" s="1"/>
  <c r="BC69" i="8"/>
  <c r="BC1092" i="1"/>
  <c r="AZ1079" i="1"/>
  <c r="BH842" i="1"/>
  <c r="BH755" i="1"/>
  <c r="BH220" i="1"/>
  <c r="BA1068" i="1"/>
  <c r="BA1069" i="1"/>
  <c r="BA1078" i="1"/>
  <c r="BA1062" i="1"/>
  <c r="BE833" i="1"/>
  <c r="BE746" i="1"/>
  <c r="BE211" i="1"/>
  <c r="BI765" i="1"/>
  <c r="BI230" i="1"/>
  <c r="BI852" i="1"/>
  <c r="BH844" i="1"/>
  <c r="BH757" i="1"/>
  <c r="BH222" i="1"/>
  <c r="BE839" i="1"/>
  <c r="BE217" i="1"/>
  <c r="BE752" i="1"/>
  <c r="BJ838" i="1"/>
  <c r="BJ751" i="1"/>
  <c r="BJ216" i="1"/>
  <c r="BH228" i="1"/>
  <c r="BH763" i="1"/>
  <c r="BH850" i="1"/>
  <c r="BC65" i="8"/>
  <c r="BC153" i="1"/>
  <c r="BC212" i="8" s="1"/>
  <c r="BC64" i="8"/>
  <c r="BC152" i="1"/>
  <c r="BC211" i="8" s="1"/>
  <c r="BC61" i="8"/>
  <c r="BC149" i="1"/>
  <c r="BC208" i="8" s="1"/>
  <c r="BC1095" i="1"/>
  <c r="BC75" i="8"/>
  <c r="BC163" i="1"/>
  <c r="BC222" i="8" s="1"/>
  <c r="BC1101" i="1"/>
  <c r="BC1102" i="1"/>
  <c r="BC1093" i="1"/>
  <c r="BC67" i="8"/>
  <c r="BC155" i="1"/>
  <c r="BC214" i="8" s="1"/>
  <c r="BB213" i="8"/>
  <c r="BB43" i="1"/>
  <c r="BH847" i="1"/>
  <c r="BH225" i="1"/>
  <c r="BH760" i="1"/>
  <c r="BI207" i="1"/>
  <c r="BI742" i="1"/>
  <c r="BI829" i="1"/>
  <c r="BF750" i="1" l="1"/>
  <c r="BF837" i="1"/>
  <c r="BF215" i="1"/>
  <c r="BH213" i="1"/>
  <c r="BH748" i="1"/>
  <c r="BD1104" i="1"/>
  <c r="BD1094" i="1"/>
  <c r="BC42" i="8"/>
  <c r="BD1090" i="1"/>
  <c r="BC1083" i="1"/>
  <c r="BC1108" i="1" s="1"/>
  <c r="BH209" i="1"/>
  <c r="BI744" i="1" s="1"/>
  <c r="BH831" i="1"/>
  <c r="BC200" i="8"/>
  <c r="BC50" i="8" s="1"/>
  <c r="BD177" i="8"/>
  <c r="BD1097" i="1"/>
  <c r="BD1091" i="1"/>
  <c r="BC207" i="8"/>
  <c r="BC42" i="1"/>
  <c r="BK846" i="1"/>
  <c r="BK759" i="1"/>
  <c r="BK224" i="1"/>
  <c r="BL846" i="1" s="1"/>
  <c r="BD1105" i="1"/>
  <c r="BD1099" i="1"/>
  <c r="BB1054" i="1"/>
  <c r="BB1056" i="1"/>
  <c r="BB1061" i="1"/>
  <c r="BB1055" i="1"/>
  <c r="BB1058" i="1"/>
  <c r="BD1087" i="1"/>
  <c r="BD1088" i="1"/>
  <c r="BD1084" i="1"/>
  <c r="BD1089" i="1"/>
  <c r="BA1079" i="1"/>
  <c r="BB1059" i="1"/>
  <c r="BB1060" i="1"/>
  <c r="BD1086" i="1"/>
  <c r="BI225" i="1"/>
  <c r="BI760" i="1"/>
  <c r="BI847" i="1"/>
  <c r="BI844" i="1"/>
  <c r="BI222" i="1"/>
  <c r="BI757" i="1"/>
  <c r="BH208" i="1"/>
  <c r="BH830" i="1"/>
  <c r="BH743" i="1"/>
  <c r="BB1065" i="1"/>
  <c r="BB1070" i="1"/>
  <c r="BB1074" i="1"/>
  <c r="BB1064" i="1"/>
  <c r="BD82" i="8"/>
  <c r="BD170" i="1"/>
  <c r="BD229" i="8" s="1"/>
  <c r="BD6" i="8"/>
  <c r="BD7" i="8" s="1"/>
  <c r="BD7" i="1"/>
  <c r="BD63" i="8"/>
  <c r="BD151" i="1"/>
  <c r="BD210" i="8" s="1"/>
  <c r="BD61" i="8"/>
  <c r="BD149" i="1"/>
  <c r="BD208" i="8" s="1"/>
  <c r="BD72" i="8"/>
  <c r="BD160" i="1"/>
  <c r="BD219" i="8" s="1"/>
  <c r="BD165" i="1"/>
  <c r="BD224" i="8" s="1"/>
  <c r="BD77" i="8"/>
  <c r="BD78" i="8"/>
  <c r="BD166" i="1"/>
  <c r="BD225" i="8" s="1"/>
  <c r="BD951" i="1"/>
  <c r="BD960" i="1" s="1"/>
  <c r="BD958" i="1"/>
  <c r="BI848" i="1"/>
  <c r="BI761" i="1"/>
  <c r="BI226" i="1"/>
  <c r="BM849" i="1"/>
  <c r="BM227" i="1"/>
  <c r="L227" i="1" s="1"/>
  <c r="BM762" i="1"/>
  <c r="BI850" i="1"/>
  <c r="BI228" i="1"/>
  <c r="BI763" i="1"/>
  <c r="BJ852" i="1"/>
  <c r="BJ765" i="1"/>
  <c r="BJ230" i="1"/>
  <c r="BM756" i="1"/>
  <c r="BM843" i="1"/>
  <c r="BM221" i="1"/>
  <c r="L221" i="1" s="1"/>
  <c r="BB1069" i="1"/>
  <c r="BB1071" i="1"/>
  <c r="BB1076" i="1"/>
  <c r="BB1077" i="1"/>
  <c r="BB206" i="8"/>
  <c r="BB231" i="8" s="1"/>
  <c r="BB172" i="1"/>
  <c r="BD60" i="8"/>
  <c r="BD148" i="1"/>
  <c r="BD1085" i="1"/>
  <c r="BD1098" i="1"/>
  <c r="BD74" i="8"/>
  <c r="BD162" i="1"/>
  <c r="BD221" i="8" s="1"/>
  <c r="BD1102" i="1"/>
  <c r="BD1103" i="1"/>
  <c r="BD1106" i="1"/>
  <c r="BD81" i="8"/>
  <c r="BD169" i="1"/>
  <c r="BD228" i="8" s="1"/>
  <c r="BD1107" i="1"/>
  <c r="BB1050" i="1"/>
  <c r="BC1049" i="1"/>
  <c r="BC1047" i="1"/>
  <c r="BC1045" i="1"/>
  <c r="BC1046" i="1"/>
  <c r="BC1044" i="1"/>
  <c r="BC1048" i="1"/>
  <c r="BC1043" i="1"/>
  <c r="BC1040" i="1"/>
  <c r="BC1041" i="1"/>
  <c r="BC1042" i="1"/>
  <c r="BC1039" i="1"/>
  <c r="BC1036" i="1"/>
  <c r="BC1035" i="1"/>
  <c r="BC1034" i="1"/>
  <c r="BC1033" i="1"/>
  <c r="BC1038" i="1"/>
  <c r="BC1037" i="1"/>
  <c r="BC1031" i="1"/>
  <c r="BC1029" i="1"/>
  <c r="BC1032" i="1"/>
  <c r="BC1026" i="1"/>
  <c r="BC1025" i="1"/>
  <c r="BC1030" i="1"/>
  <c r="BC1027" i="1"/>
  <c r="BC1028" i="1"/>
  <c r="BI758" i="1"/>
  <c r="BI223" i="1"/>
  <c r="BI845" i="1"/>
  <c r="BJ229" i="1"/>
  <c r="BJ764" i="1"/>
  <c r="BJ851" i="1"/>
  <c r="BJ829" i="1"/>
  <c r="BJ207" i="1"/>
  <c r="BJ742" i="1"/>
  <c r="BK751" i="1"/>
  <c r="BK838" i="1"/>
  <c r="BK216" i="1"/>
  <c r="BF217" i="1"/>
  <c r="BF839" i="1"/>
  <c r="BF752" i="1"/>
  <c r="BC213" i="8"/>
  <c r="BB1067" i="1"/>
  <c r="BB1073" i="1"/>
  <c r="BB1075" i="1"/>
  <c r="BB1063" i="1"/>
  <c r="BD175" i="8"/>
  <c r="BD290" i="1"/>
  <c r="BD1137" i="1"/>
  <c r="BD117" i="1"/>
  <c r="BD113" i="1"/>
  <c r="BD150" i="1"/>
  <c r="BD209" i="8" s="1"/>
  <c r="BD62" i="8"/>
  <c r="BD66" i="8"/>
  <c r="BD154" i="1"/>
  <c r="BD76" i="8"/>
  <c r="BD164" i="1"/>
  <c r="BD223" i="8" s="1"/>
  <c r="BD70" i="8"/>
  <c r="BD158" i="1"/>
  <c r="BD217" i="8" s="1"/>
  <c r="BD1095" i="1"/>
  <c r="BD163" i="1"/>
  <c r="BD222" i="8" s="1"/>
  <c r="BD75" i="8"/>
  <c r="BD80" i="8"/>
  <c r="BD168" i="1"/>
  <c r="BD227" i="8" s="1"/>
  <c r="BD156" i="1"/>
  <c r="BD215" i="8" s="1"/>
  <c r="BD68" i="8"/>
  <c r="BD69" i="8"/>
  <c r="BD157" i="1"/>
  <c r="BD216" i="8" s="1"/>
  <c r="BD1093" i="1"/>
  <c r="BC1005" i="1"/>
  <c r="BC1004" i="1"/>
  <c r="BC1020" i="1"/>
  <c r="BC1006" i="1"/>
  <c r="BC1019" i="1"/>
  <c r="BC1018" i="1"/>
  <c r="BC1017" i="1"/>
  <c r="BC1016" i="1"/>
  <c r="BC1015" i="1"/>
  <c r="BC1014" i="1"/>
  <c r="BC1012" i="1"/>
  <c r="BC1013" i="1"/>
  <c r="BC1011" i="1"/>
  <c r="BC1007" i="1"/>
  <c r="BC1008" i="1"/>
  <c r="BC1010" i="1"/>
  <c r="BC1009" i="1"/>
  <c r="BC1002" i="1"/>
  <c r="BC1000" i="1"/>
  <c r="BC1003" i="1"/>
  <c r="BC996" i="1"/>
  <c r="BC1001" i="1"/>
  <c r="BC997" i="1"/>
  <c r="BC998" i="1"/>
  <c r="BC999" i="1"/>
  <c r="BC147" i="1"/>
  <c r="BC43" i="1" s="1"/>
  <c r="BC142" i="1"/>
  <c r="BC59" i="8"/>
  <c r="BC43" i="8" s="1"/>
  <c r="BF211" i="1"/>
  <c r="BF746" i="1"/>
  <c r="BF833" i="1"/>
  <c r="BI755" i="1"/>
  <c r="BI842" i="1"/>
  <c r="BI220" i="1"/>
  <c r="BB1021" i="1"/>
  <c r="BB1057" i="1"/>
  <c r="BB1068" i="1"/>
  <c r="BB1066" i="1"/>
  <c r="BB1072" i="1"/>
  <c r="BB1078" i="1"/>
  <c r="BB1062" i="1"/>
  <c r="BB84" i="8"/>
  <c r="BB49" i="8"/>
  <c r="BD83" i="8"/>
  <c r="BD171" i="1"/>
  <c r="BD230" i="8" s="1"/>
  <c r="BD992" i="1"/>
  <c r="BD65" i="8"/>
  <c r="BD153" i="1"/>
  <c r="BD212" i="8" s="1"/>
  <c r="BD71" i="8"/>
  <c r="BD159" i="1"/>
  <c r="BD218" i="8" s="1"/>
  <c r="BD152" i="1"/>
  <c r="BD211" i="8" s="1"/>
  <c r="BD64" i="8"/>
  <c r="BD1096" i="1"/>
  <c r="BD73" i="8"/>
  <c r="BD161" i="1"/>
  <c r="BD220" i="8" s="1"/>
  <c r="BD1100" i="1"/>
  <c r="BD79" i="8"/>
  <c r="BD167" i="1"/>
  <c r="BD226" i="8" s="1"/>
  <c r="BD1101" i="1"/>
  <c r="BD155" i="1"/>
  <c r="BD214" i="8" s="1"/>
  <c r="BD67" i="8"/>
  <c r="BD1092" i="1"/>
  <c r="BE975" i="1"/>
  <c r="BF5" i="1"/>
  <c r="BE950" i="1"/>
  <c r="BE959" i="1" s="1"/>
  <c r="BE949" i="1"/>
  <c r="BE96" i="1"/>
  <c r="BE125" i="1" s="1"/>
  <c r="BE976" i="1"/>
  <c r="BE98" i="1"/>
  <c r="BE127" i="1" s="1"/>
  <c r="BE987" i="1"/>
  <c r="BE991" i="1"/>
  <c r="BE977" i="1"/>
  <c r="BE989" i="1"/>
  <c r="BE990" i="1"/>
  <c r="BE988" i="1"/>
  <c r="BE109" i="1"/>
  <c r="BE138" i="1" s="1"/>
  <c r="BE108" i="1"/>
  <c r="BE137" i="1" s="1"/>
  <c r="BE111" i="1"/>
  <c r="BE140" i="1" s="1"/>
  <c r="BE110" i="1"/>
  <c r="BE139" i="1" s="1"/>
  <c r="BE107" i="1"/>
  <c r="BE136" i="1" s="1"/>
  <c r="BE985" i="1"/>
  <c r="BE986" i="1"/>
  <c r="BE105" i="1"/>
  <c r="BE134" i="1" s="1"/>
  <c r="BE106" i="1"/>
  <c r="BE135" i="1" s="1"/>
  <c r="BE104" i="1"/>
  <c r="BE133" i="1" s="1"/>
  <c r="BE983" i="1"/>
  <c r="BE984" i="1"/>
  <c r="BE982" i="1"/>
  <c r="BE103" i="1"/>
  <c r="BE132" i="1" s="1"/>
  <c r="BE99" i="1"/>
  <c r="BE128" i="1" s="1"/>
  <c r="BE979" i="1"/>
  <c r="BE100" i="1"/>
  <c r="BE129" i="1" s="1"/>
  <c r="BE978" i="1"/>
  <c r="BE102" i="1"/>
  <c r="BE131" i="1" s="1"/>
  <c r="BE980" i="1"/>
  <c r="BE970" i="1"/>
  <c r="BE969" i="1"/>
  <c r="BE101" i="1"/>
  <c r="BE130" i="1" s="1"/>
  <c r="BE90" i="1"/>
  <c r="BE119" i="1" s="1"/>
  <c r="BE981" i="1"/>
  <c r="BE972" i="1"/>
  <c r="BE974" i="1"/>
  <c r="BE971" i="1"/>
  <c r="BE973" i="1"/>
  <c r="BE967" i="1"/>
  <c r="BE93" i="1"/>
  <c r="BE122" i="1" s="1"/>
  <c r="BE95" i="1"/>
  <c r="BE124" i="1" s="1"/>
  <c r="BE89" i="1"/>
  <c r="BE118" i="1" s="1"/>
  <c r="BE92" i="1"/>
  <c r="BE121" i="1" s="1"/>
  <c r="BE94" i="1"/>
  <c r="BE123" i="1" s="1"/>
  <c r="BE91" i="1"/>
  <c r="BE120" i="1" s="1"/>
  <c r="BE968" i="1"/>
  <c r="BE88" i="1"/>
  <c r="BE1130" i="1"/>
  <c r="BE1124" i="1"/>
  <c r="BE1126" i="1"/>
  <c r="BE1115" i="1"/>
  <c r="BE1112" i="1"/>
  <c r="BE1114" i="1"/>
  <c r="BE625" i="1"/>
  <c r="BE629" i="1"/>
  <c r="BE633" i="1"/>
  <c r="BE637" i="1"/>
  <c r="BE641" i="1"/>
  <c r="BE645" i="1"/>
  <c r="BE265" i="1"/>
  <c r="BE269" i="1"/>
  <c r="BE179" i="8" s="1"/>
  <c r="BE273" i="1"/>
  <c r="BE183" i="8" s="1"/>
  <c r="BE275" i="1"/>
  <c r="BE185" i="8" s="1"/>
  <c r="BE277" i="1"/>
  <c r="BE187" i="8" s="1"/>
  <c r="BE279" i="1"/>
  <c r="BE189" i="8" s="1"/>
  <c r="BE283" i="1"/>
  <c r="BE193" i="8" s="1"/>
  <c r="BE285" i="1"/>
  <c r="BE195" i="8" s="1"/>
  <c r="BE287" i="1"/>
  <c r="BE197" i="8" s="1"/>
  <c r="BE289" i="1"/>
  <c r="BE199" i="8" s="1"/>
  <c r="BE1136" i="1"/>
  <c r="BE1133" i="1"/>
  <c r="BE1125" i="1"/>
  <c r="BE1117" i="1"/>
  <c r="BE1113" i="1"/>
  <c r="BE1123" i="1"/>
  <c r="BE1116" i="1"/>
  <c r="BE623" i="1"/>
  <c r="BE626" i="1"/>
  <c r="BE630" i="1"/>
  <c r="BE634" i="1"/>
  <c r="BE638" i="1"/>
  <c r="BE642" i="1"/>
  <c r="BE646" i="1"/>
  <c r="BE270" i="1"/>
  <c r="BE180" i="8" s="1"/>
  <c r="BE1134" i="1"/>
  <c r="BE1131" i="1"/>
  <c r="BE1122" i="1"/>
  <c r="BE1135" i="1"/>
  <c r="BE1129" i="1"/>
  <c r="BE1120" i="1"/>
  <c r="BE6" i="1"/>
  <c r="BE5" i="8"/>
  <c r="BE622" i="1"/>
  <c r="BE627" i="1"/>
  <c r="BE631" i="1"/>
  <c r="BE635" i="1"/>
  <c r="BE639" i="1"/>
  <c r="BE643" i="1"/>
  <c r="BE274" i="1"/>
  <c r="BE184" i="8" s="1"/>
  <c r="BE282" i="1"/>
  <c r="BE192" i="8" s="1"/>
  <c r="BE1128" i="1"/>
  <c r="BE632" i="1"/>
  <c r="BE1230" i="1"/>
  <c r="BE276" i="1"/>
  <c r="BE186" i="8" s="1"/>
  <c r="BE284" i="1"/>
  <c r="BE194" i="8" s="1"/>
  <c r="BE1132" i="1"/>
  <c r="BE1121" i="1"/>
  <c r="BE636" i="1"/>
  <c r="BE278" i="1"/>
  <c r="BE188" i="8" s="1"/>
  <c r="BE286" i="1"/>
  <c r="BE196" i="8" s="1"/>
  <c r="BE1127" i="1"/>
  <c r="BE1119" i="1"/>
  <c r="BE624" i="1"/>
  <c r="BE640" i="1"/>
  <c r="BE280" i="1"/>
  <c r="BE190" i="8" s="1"/>
  <c r="BE288" i="1"/>
  <c r="BE198" i="8" s="1"/>
  <c r="BE628" i="1"/>
  <c r="BE271" i="1"/>
  <c r="BE181" i="8" s="1"/>
  <c r="BE644" i="1"/>
  <c r="BE1118" i="1"/>
  <c r="BE112" i="1"/>
  <c r="BE141" i="1" s="1"/>
  <c r="BE97" i="1"/>
  <c r="BE126" i="1" s="1"/>
  <c r="BE281" i="1"/>
  <c r="BE191" i="8" s="1"/>
  <c r="BE268" i="1"/>
  <c r="BE178" i="8" s="1"/>
  <c r="BE266" i="1"/>
  <c r="BE176" i="8" s="1"/>
  <c r="BE272" i="1"/>
  <c r="BE182" i="8" s="1"/>
  <c r="BE267" i="1"/>
  <c r="BI753" i="1"/>
  <c r="BI218" i="1"/>
  <c r="BI840" i="1"/>
  <c r="BF214" i="1"/>
  <c r="BF836" i="1"/>
  <c r="BF749" i="1"/>
  <c r="BJ766" i="1"/>
  <c r="BJ231" i="1"/>
  <c r="BJ853" i="1"/>
  <c r="BF219" i="1"/>
  <c r="BF754" i="1"/>
  <c r="BF841" i="1"/>
  <c r="BH832" i="1"/>
  <c r="BH210" i="1"/>
  <c r="BH745" i="1"/>
  <c r="BK212" i="1"/>
  <c r="BK834" i="1"/>
  <c r="BK747" i="1"/>
  <c r="BG837" i="1" l="1"/>
  <c r="BG215" i="1"/>
  <c r="BG750" i="1"/>
  <c r="BI835" i="1"/>
  <c r="BI748" i="1"/>
  <c r="BI213" i="1"/>
  <c r="BE1104" i="1"/>
  <c r="BD42" i="8"/>
  <c r="BD1083" i="1"/>
  <c r="BD1108" i="1" s="1"/>
  <c r="BD200" i="8"/>
  <c r="BD50" i="8" s="1"/>
  <c r="BI209" i="1"/>
  <c r="BI831" i="1"/>
  <c r="BE1105" i="1"/>
  <c r="BE177" i="8"/>
  <c r="BE1102" i="1"/>
  <c r="BL224" i="1"/>
  <c r="BM846" i="1" s="1"/>
  <c r="BE1084" i="1"/>
  <c r="BD207" i="8"/>
  <c r="BD42" i="1"/>
  <c r="BL759" i="1"/>
  <c r="BE1095" i="1"/>
  <c r="BE1099" i="1"/>
  <c r="BE1100" i="1"/>
  <c r="BC1059" i="1"/>
  <c r="BC1058" i="1"/>
  <c r="BE1087" i="1"/>
  <c r="BC1056" i="1"/>
  <c r="BC1061" i="1"/>
  <c r="BE1090" i="1"/>
  <c r="BC1060" i="1"/>
  <c r="BE1088" i="1"/>
  <c r="BE1085" i="1"/>
  <c r="BE1101" i="1"/>
  <c r="BC1057" i="1"/>
  <c r="BE1089" i="1"/>
  <c r="BE1086" i="1"/>
  <c r="BB1079" i="1"/>
  <c r="BC1055" i="1"/>
  <c r="BI832" i="1"/>
  <c r="BI745" i="1"/>
  <c r="BI210" i="1"/>
  <c r="BG754" i="1"/>
  <c r="BG219" i="1"/>
  <c r="BG841" i="1"/>
  <c r="BE68" i="8"/>
  <c r="BE156" i="1"/>
  <c r="BE215" i="8" s="1"/>
  <c r="BE60" i="8"/>
  <c r="BE148" i="1"/>
  <c r="BE1097" i="1"/>
  <c r="BE71" i="8"/>
  <c r="BE159" i="1"/>
  <c r="BE218" i="8" s="1"/>
  <c r="BE1098" i="1"/>
  <c r="BE77" i="8"/>
  <c r="BE165" i="1"/>
  <c r="BE224" i="8" s="1"/>
  <c r="BE78" i="8"/>
  <c r="BE166" i="1"/>
  <c r="BE225" i="8" s="1"/>
  <c r="BE80" i="8"/>
  <c r="BE168" i="1"/>
  <c r="BE227" i="8" s="1"/>
  <c r="BE1093" i="1"/>
  <c r="BE1092" i="1"/>
  <c r="BF950" i="1"/>
  <c r="BF959" i="1" s="1"/>
  <c r="BG5" i="1"/>
  <c r="BF975" i="1"/>
  <c r="BF96" i="1"/>
  <c r="BF125" i="1" s="1"/>
  <c r="BF976" i="1"/>
  <c r="BF990" i="1"/>
  <c r="BF989" i="1"/>
  <c r="BF108" i="1"/>
  <c r="BF137" i="1" s="1"/>
  <c r="BF949" i="1"/>
  <c r="BF991" i="1"/>
  <c r="BF988" i="1"/>
  <c r="BF987" i="1"/>
  <c r="BF110" i="1"/>
  <c r="BF139" i="1" s="1"/>
  <c r="BF986" i="1"/>
  <c r="BF111" i="1"/>
  <c r="BF140" i="1" s="1"/>
  <c r="BF109" i="1"/>
  <c r="BF138" i="1" s="1"/>
  <c r="BF97" i="1"/>
  <c r="BF126" i="1" s="1"/>
  <c r="BF977" i="1"/>
  <c r="BF106" i="1"/>
  <c r="BF135" i="1" s="1"/>
  <c r="BF107" i="1"/>
  <c r="BF136" i="1" s="1"/>
  <c r="BF985" i="1"/>
  <c r="BF984" i="1"/>
  <c r="BF983" i="1"/>
  <c r="BF982" i="1"/>
  <c r="BF104" i="1"/>
  <c r="BF133" i="1" s="1"/>
  <c r="BF105" i="1"/>
  <c r="BF134" i="1" s="1"/>
  <c r="BF100" i="1"/>
  <c r="BF129" i="1" s="1"/>
  <c r="BF101" i="1"/>
  <c r="BF130" i="1" s="1"/>
  <c r="BF103" i="1"/>
  <c r="BF132" i="1" s="1"/>
  <c r="BF981" i="1"/>
  <c r="BF980" i="1"/>
  <c r="BF99" i="1"/>
  <c r="BF128" i="1" s="1"/>
  <c r="BF969" i="1"/>
  <c r="BF102" i="1"/>
  <c r="BF131" i="1" s="1"/>
  <c r="BF978" i="1"/>
  <c r="BF979" i="1"/>
  <c r="BF970" i="1"/>
  <c r="BF90" i="1"/>
  <c r="BF119" i="1" s="1"/>
  <c r="BF968" i="1"/>
  <c r="BF972" i="1"/>
  <c r="BF974" i="1"/>
  <c r="BF91" i="1"/>
  <c r="BF120" i="1" s="1"/>
  <c r="BF971" i="1"/>
  <c r="BF967" i="1"/>
  <c r="BF89" i="1"/>
  <c r="BF118" i="1" s="1"/>
  <c r="BF973" i="1"/>
  <c r="BF88" i="1"/>
  <c r="BF94" i="1"/>
  <c r="BF123" i="1" s="1"/>
  <c r="BF93" i="1"/>
  <c r="BF122" i="1" s="1"/>
  <c r="BF92" i="1"/>
  <c r="BF121" i="1" s="1"/>
  <c r="BF95" i="1"/>
  <c r="BF124" i="1" s="1"/>
  <c r="BF265" i="1"/>
  <c r="BF269" i="1"/>
  <c r="BF179" i="8" s="1"/>
  <c r="BF273" i="1"/>
  <c r="BF183" i="8" s="1"/>
  <c r="BF275" i="1"/>
  <c r="BF185" i="8" s="1"/>
  <c r="BF277" i="1"/>
  <c r="BF187" i="8" s="1"/>
  <c r="BF279" i="1"/>
  <c r="BF189" i="8" s="1"/>
  <c r="BF283" i="1"/>
  <c r="BF193" i="8" s="1"/>
  <c r="BF285" i="1"/>
  <c r="BF195" i="8" s="1"/>
  <c r="BF287" i="1"/>
  <c r="BF197" i="8" s="1"/>
  <c r="BF289" i="1"/>
  <c r="BF199" i="8" s="1"/>
  <c r="BF1134" i="1"/>
  <c r="BF1131" i="1"/>
  <c r="BF1122" i="1"/>
  <c r="BF1127" i="1"/>
  <c r="BF1116" i="1"/>
  <c r="BF1117" i="1"/>
  <c r="BF5" i="8"/>
  <c r="BF623" i="1"/>
  <c r="BF626" i="1"/>
  <c r="BF630" i="1"/>
  <c r="BF634" i="1"/>
  <c r="BF638" i="1"/>
  <c r="BF642" i="1"/>
  <c r="BF646" i="1"/>
  <c r="BF270" i="1"/>
  <c r="BF180" i="8" s="1"/>
  <c r="BF1132" i="1"/>
  <c r="BF1128" i="1"/>
  <c r="BF1120" i="1"/>
  <c r="BF1123" i="1"/>
  <c r="BF1114" i="1"/>
  <c r="BF1113" i="1"/>
  <c r="BF622" i="1"/>
  <c r="BF627" i="1"/>
  <c r="BF631" i="1"/>
  <c r="BF635" i="1"/>
  <c r="BF639" i="1"/>
  <c r="BF643" i="1"/>
  <c r="BF271" i="1"/>
  <c r="BF181" i="8" s="1"/>
  <c r="BF274" i="1"/>
  <c r="BF184" i="8" s="1"/>
  <c r="BF276" i="1"/>
  <c r="BF186" i="8" s="1"/>
  <c r="BF278" i="1"/>
  <c r="BF188" i="8" s="1"/>
  <c r="BF280" i="1"/>
  <c r="BF190" i="8" s="1"/>
  <c r="BF282" i="1"/>
  <c r="BF192" i="8" s="1"/>
  <c r="BF284" i="1"/>
  <c r="BF194" i="8" s="1"/>
  <c r="BF286" i="1"/>
  <c r="BF196" i="8" s="1"/>
  <c r="BF288" i="1"/>
  <c r="BF198" i="8" s="1"/>
  <c r="BF1130" i="1"/>
  <c r="BF1126" i="1"/>
  <c r="BF1129" i="1"/>
  <c r="BF1121" i="1"/>
  <c r="BF1112" i="1"/>
  <c r="BF1115" i="1"/>
  <c r="BF6" i="1"/>
  <c r="BF624" i="1"/>
  <c r="BF628" i="1"/>
  <c r="BF632" i="1"/>
  <c r="BF636" i="1"/>
  <c r="BF640" i="1"/>
  <c r="BF644" i="1"/>
  <c r="BF1133" i="1"/>
  <c r="BF633" i="1"/>
  <c r="BF1230" i="1"/>
  <c r="BF1136" i="1"/>
  <c r="BF1119" i="1"/>
  <c r="BF637" i="1"/>
  <c r="BF1135" i="1"/>
  <c r="BF1125" i="1"/>
  <c r="BF625" i="1"/>
  <c r="BF641" i="1"/>
  <c r="BF1118" i="1"/>
  <c r="BF629" i="1"/>
  <c r="BF645" i="1"/>
  <c r="BF1124" i="1"/>
  <c r="BF112" i="1"/>
  <c r="BF141" i="1" s="1"/>
  <c r="BF98" i="1"/>
  <c r="BF127" i="1" s="1"/>
  <c r="BF281" i="1"/>
  <c r="BF191" i="8" s="1"/>
  <c r="BF267" i="1"/>
  <c r="BF272" i="1"/>
  <c r="BF182" i="8" s="1"/>
  <c r="BF268" i="1"/>
  <c r="BF178" i="8" s="1"/>
  <c r="BF266" i="1"/>
  <c r="BF176" i="8" s="1"/>
  <c r="BG833" i="1"/>
  <c r="BG211" i="1"/>
  <c r="BG746" i="1"/>
  <c r="BC1066" i="1"/>
  <c r="BC1070" i="1"/>
  <c r="BC1075" i="1"/>
  <c r="BC1078" i="1"/>
  <c r="BG752" i="1"/>
  <c r="BG839" i="1"/>
  <c r="BG217" i="1"/>
  <c r="BK742" i="1"/>
  <c r="BK207" i="1"/>
  <c r="BK829" i="1"/>
  <c r="BK229" i="1"/>
  <c r="BK764" i="1"/>
  <c r="BK851" i="1"/>
  <c r="BC1050" i="1"/>
  <c r="BJ840" i="1"/>
  <c r="BJ753" i="1"/>
  <c r="BJ218" i="1"/>
  <c r="BE83" i="8"/>
  <c r="BE171" i="1"/>
  <c r="BE230" i="8" s="1"/>
  <c r="BE150" i="1"/>
  <c r="BE209" i="8" s="1"/>
  <c r="BE62" i="8"/>
  <c r="BE66" i="8"/>
  <c r="BE154" i="1"/>
  <c r="BE61" i="8"/>
  <c r="BE149" i="1"/>
  <c r="BE208" i="8" s="1"/>
  <c r="BE1096" i="1"/>
  <c r="BE164" i="1"/>
  <c r="BE223" i="8" s="1"/>
  <c r="BE76" i="8"/>
  <c r="BE169" i="1"/>
  <c r="BE228" i="8" s="1"/>
  <c r="BE81" i="8"/>
  <c r="BE1107" i="1"/>
  <c r="BE155" i="1"/>
  <c r="BE214" i="8" s="1"/>
  <c r="BE67" i="8"/>
  <c r="BE1091" i="1"/>
  <c r="BC172" i="1"/>
  <c r="BC206" i="8"/>
  <c r="BC231" i="8" s="1"/>
  <c r="BC1065" i="1"/>
  <c r="BC1072" i="1"/>
  <c r="BC1076" i="1"/>
  <c r="BC1062" i="1"/>
  <c r="BL838" i="1"/>
  <c r="BL216" i="1"/>
  <c r="BL751" i="1"/>
  <c r="BK852" i="1"/>
  <c r="BK230" i="1"/>
  <c r="BK765" i="1"/>
  <c r="BJ763" i="1"/>
  <c r="BJ850" i="1"/>
  <c r="BJ228" i="1"/>
  <c r="BD1048" i="1"/>
  <c r="BD1049" i="1"/>
  <c r="BD1045" i="1"/>
  <c r="BD1046" i="1"/>
  <c r="BD1047" i="1"/>
  <c r="BD1044" i="1"/>
  <c r="BD1043" i="1"/>
  <c r="BD1041" i="1"/>
  <c r="BD1040" i="1"/>
  <c r="BD1036" i="1"/>
  <c r="BD1035" i="1"/>
  <c r="BD1034" i="1"/>
  <c r="BD1033" i="1"/>
  <c r="BD1042" i="1"/>
  <c r="BD1037" i="1"/>
  <c r="BD1039" i="1"/>
  <c r="BD1038" i="1"/>
  <c r="BD1029" i="1"/>
  <c r="BD1031" i="1"/>
  <c r="BD1032" i="1"/>
  <c r="BD1026" i="1"/>
  <c r="BD1030" i="1"/>
  <c r="BD1025" i="1"/>
  <c r="BD1027" i="1"/>
  <c r="BD1028" i="1"/>
  <c r="BJ757" i="1"/>
  <c r="BJ222" i="1"/>
  <c r="BJ844" i="1"/>
  <c r="BJ760" i="1"/>
  <c r="BJ847" i="1"/>
  <c r="BJ225" i="1"/>
  <c r="BL834" i="1"/>
  <c r="BL212" i="1"/>
  <c r="BL747" i="1"/>
  <c r="BE175" i="8"/>
  <c r="BE290" i="1"/>
  <c r="BE1137" i="1"/>
  <c r="BE65" i="8"/>
  <c r="BE153" i="1"/>
  <c r="BE212" i="8" s="1"/>
  <c r="BE64" i="8"/>
  <c r="BE152" i="1"/>
  <c r="BE211" i="8" s="1"/>
  <c r="BE72" i="8"/>
  <c r="BE160" i="1"/>
  <c r="BE219" i="8" s="1"/>
  <c r="BE161" i="1"/>
  <c r="BE220" i="8" s="1"/>
  <c r="BE73" i="8"/>
  <c r="BE70" i="8"/>
  <c r="BE158" i="1"/>
  <c r="BE217" i="8" s="1"/>
  <c r="BE82" i="8"/>
  <c r="BE170" i="1"/>
  <c r="BE229" i="8" s="1"/>
  <c r="BE1106" i="1"/>
  <c r="BE1103" i="1"/>
  <c r="BE958" i="1"/>
  <c r="BE951" i="1"/>
  <c r="BE960" i="1" s="1"/>
  <c r="BC49" i="8"/>
  <c r="BC84" i="8"/>
  <c r="BC1054" i="1"/>
  <c r="BC1021" i="1"/>
  <c r="BC1067" i="1"/>
  <c r="BC1069" i="1"/>
  <c r="BC1073" i="1"/>
  <c r="BC1077" i="1"/>
  <c r="BC1063" i="1"/>
  <c r="BD213" i="8"/>
  <c r="BJ758" i="1"/>
  <c r="BJ845" i="1"/>
  <c r="BJ223" i="1"/>
  <c r="BJ761" i="1"/>
  <c r="BJ226" i="1"/>
  <c r="BJ848" i="1"/>
  <c r="BD1004" i="1"/>
  <c r="BD1006" i="1"/>
  <c r="BD1020" i="1"/>
  <c r="BD1018" i="1"/>
  <c r="BD1017" i="1"/>
  <c r="BD1016" i="1"/>
  <c r="BD1005" i="1"/>
  <c r="BD1015" i="1"/>
  <c r="BD1019" i="1"/>
  <c r="BD1014" i="1"/>
  <c r="BD1013" i="1"/>
  <c r="BD1011" i="1"/>
  <c r="BD1012" i="1"/>
  <c r="BD1010" i="1"/>
  <c r="BD1007" i="1"/>
  <c r="BD1009" i="1"/>
  <c r="BD1008" i="1"/>
  <c r="BD1002" i="1"/>
  <c r="BD1000" i="1"/>
  <c r="BD1003" i="1"/>
  <c r="BD996" i="1"/>
  <c r="BD997" i="1"/>
  <c r="BD1001" i="1"/>
  <c r="BD998" i="1"/>
  <c r="BD999" i="1"/>
  <c r="BI830" i="1"/>
  <c r="BI743" i="1"/>
  <c r="BI208" i="1"/>
  <c r="BK766" i="1"/>
  <c r="BK853" i="1"/>
  <c r="BK231" i="1"/>
  <c r="BG836" i="1"/>
  <c r="BG214" i="1"/>
  <c r="BG749" i="1"/>
  <c r="BE7" i="1"/>
  <c r="BE6" i="8"/>
  <c r="BE7" i="8" s="1"/>
  <c r="BE117" i="1"/>
  <c r="BE113" i="1"/>
  <c r="BE151" i="1"/>
  <c r="BE210" i="8" s="1"/>
  <c r="BE63" i="8"/>
  <c r="BE992" i="1"/>
  <c r="BE1094" i="1"/>
  <c r="BE162" i="1"/>
  <c r="BE221" i="8" s="1"/>
  <c r="BE74" i="8"/>
  <c r="BE75" i="8"/>
  <c r="BE163" i="1"/>
  <c r="BE222" i="8" s="1"/>
  <c r="BE79" i="8"/>
  <c r="BE167" i="1"/>
  <c r="BE226" i="8" s="1"/>
  <c r="BE69" i="8"/>
  <c r="BE157" i="1"/>
  <c r="BE216" i="8" s="1"/>
  <c r="BJ842" i="1"/>
  <c r="BJ755" i="1"/>
  <c r="BJ220" i="1"/>
  <c r="BC1068" i="1"/>
  <c r="BC1071" i="1"/>
  <c r="BC1074" i="1"/>
  <c r="BC1064" i="1"/>
  <c r="BD43" i="8"/>
  <c r="BD142" i="1"/>
  <c r="BD147" i="1"/>
  <c r="BD43" i="1" s="1"/>
  <c r="BD59" i="8"/>
  <c r="BH750" i="1" l="1"/>
  <c r="BH837" i="1"/>
  <c r="BH215" i="1"/>
  <c r="BF1101" i="1"/>
  <c r="BJ213" i="1"/>
  <c r="BK213" i="1" s="1"/>
  <c r="BL835" i="1" s="1"/>
  <c r="BJ835" i="1"/>
  <c r="BJ748" i="1"/>
  <c r="BF1095" i="1"/>
  <c r="BE1083" i="1"/>
  <c r="BE1108" i="1" s="1"/>
  <c r="BE200" i="8"/>
  <c r="BE50" i="8" s="1"/>
  <c r="BM759" i="1"/>
  <c r="BJ744" i="1"/>
  <c r="BJ209" i="1"/>
  <c r="BJ831" i="1"/>
  <c r="BM224" i="1"/>
  <c r="L224" i="1" s="1"/>
  <c r="BE42" i="8"/>
  <c r="BF177" i="8"/>
  <c r="BE207" i="8"/>
  <c r="BE42" i="1"/>
  <c r="BF1084" i="1"/>
  <c r="BD1057" i="1"/>
  <c r="BD1061" i="1"/>
  <c r="BD1056" i="1"/>
  <c r="BF1088" i="1"/>
  <c r="BF1089" i="1"/>
  <c r="BD1059" i="1"/>
  <c r="BD1058" i="1"/>
  <c r="BC1079" i="1"/>
  <c r="BF1090" i="1"/>
  <c r="BF1086" i="1"/>
  <c r="BF1085" i="1"/>
  <c r="BD1050" i="1"/>
  <c r="BD1055" i="1"/>
  <c r="BD1060" i="1"/>
  <c r="BF1087" i="1"/>
  <c r="BD172" i="1"/>
  <c r="BD206" i="8"/>
  <c r="BD231" i="8" s="1"/>
  <c r="BJ208" i="1"/>
  <c r="BJ743" i="1"/>
  <c r="BJ830" i="1"/>
  <c r="BD1065" i="1"/>
  <c r="BD1071" i="1"/>
  <c r="BD1063" i="1"/>
  <c r="BD1078" i="1"/>
  <c r="BK226" i="1"/>
  <c r="BK848" i="1"/>
  <c r="BK761" i="1"/>
  <c r="BK225" i="1"/>
  <c r="BK847" i="1"/>
  <c r="BK760" i="1"/>
  <c r="BK757" i="1"/>
  <c r="BK844" i="1"/>
  <c r="BK222" i="1"/>
  <c r="BK218" i="1"/>
  <c r="BK840" i="1"/>
  <c r="BK753" i="1"/>
  <c r="BH211" i="1"/>
  <c r="BH746" i="1"/>
  <c r="BH833" i="1"/>
  <c r="BF154" i="1"/>
  <c r="BF66" i="8"/>
  <c r="BF117" i="1"/>
  <c r="BF113" i="1"/>
  <c r="BF1094" i="1"/>
  <c r="BF1096" i="1"/>
  <c r="BF71" i="8"/>
  <c r="BF159" i="1"/>
  <c r="BF218" i="8" s="1"/>
  <c r="BF1099" i="1"/>
  <c r="BF165" i="1"/>
  <c r="BF224" i="8" s="1"/>
  <c r="BF77" i="8"/>
  <c r="BF82" i="8"/>
  <c r="BF170" i="1"/>
  <c r="BF229" i="8" s="1"/>
  <c r="BF1104" i="1"/>
  <c r="BF1105" i="1"/>
  <c r="BF1091" i="1"/>
  <c r="BL766" i="1"/>
  <c r="BL853" i="1"/>
  <c r="BL231" i="1"/>
  <c r="BD1068" i="1"/>
  <c r="BD1072" i="1"/>
  <c r="BD1074" i="1"/>
  <c r="BD1064" i="1"/>
  <c r="BK758" i="1"/>
  <c r="BK223" i="1"/>
  <c r="BK845" i="1"/>
  <c r="BE213" i="8"/>
  <c r="BL742" i="1"/>
  <c r="BL207" i="1"/>
  <c r="BL829" i="1"/>
  <c r="BF69" i="8"/>
  <c r="BF157" i="1"/>
  <c r="BF216" i="8" s="1"/>
  <c r="BF1137" i="1"/>
  <c r="BF151" i="1"/>
  <c r="BF210" i="8" s="1"/>
  <c r="BF63" i="8"/>
  <c r="BF62" i="8"/>
  <c r="BF150" i="1"/>
  <c r="BF209" i="8" s="1"/>
  <c r="BF61" i="8"/>
  <c r="BF149" i="1"/>
  <c r="BF208" i="8" s="1"/>
  <c r="BF73" i="8"/>
  <c r="BF161" i="1"/>
  <c r="BF220" i="8" s="1"/>
  <c r="BF1097" i="1"/>
  <c r="BF164" i="1"/>
  <c r="BF223" i="8" s="1"/>
  <c r="BF76" i="8"/>
  <c r="BF1100" i="1"/>
  <c r="BF1093" i="1"/>
  <c r="BF1102" i="1"/>
  <c r="BF1107" i="1"/>
  <c r="BF1106" i="1"/>
  <c r="BG976" i="1"/>
  <c r="BG949" i="1"/>
  <c r="BG990" i="1"/>
  <c r="BH5" i="1"/>
  <c r="BG950" i="1"/>
  <c r="BG959" i="1" s="1"/>
  <c r="BG98" i="1"/>
  <c r="BG127" i="1" s="1"/>
  <c r="BG991" i="1"/>
  <c r="BG109" i="1"/>
  <c r="BG138" i="1" s="1"/>
  <c r="BG975" i="1"/>
  <c r="BG977" i="1"/>
  <c r="BG96" i="1"/>
  <c r="BG125" i="1" s="1"/>
  <c r="BG97" i="1"/>
  <c r="BG126" i="1" s="1"/>
  <c r="BG108" i="1"/>
  <c r="BG137" i="1" s="1"/>
  <c r="BG986" i="1"/>
  <c r="BG107" i="1"/>
  <c r="BG136" i="1" s="1"/>
  <c r="BG985" i="1"/>
  <c r="BG110" i="1"/>
  <c r="BG139" i="1" s="1"/>
  <c r="BG987" i="1"/>
  <c r="BG989" i="1"/>
  <c r="BG988" i="1"/>
  <c r="BG984" i="1"/>
  <c r="BG106" i="1"/>
  <c r="BG135" i="1" s="1"/>
  <c r="BG105" i="1"/>
  <c r="BG134" i="1" s="1"/>
  <c r="BG983" i="1"/>
  <c r="BG982" i="1"/>
  <c r="BG103" i="1"/>
  <c r="BG132" i="1" s="1"/>
  <c r="BG104" i="1"/>
  <c r="BG133" i="1" s="1"/>
  <c r="BG981" i="1"/>
  <c r="BG980" i="1"/>
  <c r="BG101" i="1"/>
  <c r="BG130" i="1" s="1"/>
  <c r="BG102" i="1"/>
  <c r="BG131" i="1" s="1"/>
  <c r="BG979" i="1"/>
  <c r="BG100" i="1"/>
  <c r="BG129" i="1" s="1"/>
  <c r="BG978" i="1"/>
  <c r="BG99" i="1"/>
  <c r="BG128" i="1" s="1"/>
  <c r="BG969" i="1"/>
  <c r="BG970" i="1"/>
  <c r="BG90" i="1"/>
  <c r="BG119" i="1" s="1"/>
  <c r="BG89" i="1"/>
  <c r="BG118" i="1" s="1"/>
  <c r="BG88" i="1"/>
  <c r="BG93" i="1"/>
  <c r="BG122" i="1" s="1"/>
  <c r="BG95" i="1"/>
  <c r="BG124" i="1" s="1"/>
  <c r="BG91" i="1"/>
  <c r="BG120" i="1" s="1"/>
  <c r="BG92" i="1"/>
  <c r="BG121" i="1" s="1"/>
  <c r="BG973" i="1"/>
  <c r="BG972" i="1"/>
  <c r="BG974" i="1"/>
  <c r="BG968" i="1"/>
  <c r="BG971" i="1"/>
  <c r="BG94" i="1"/>
  <c r="BG123" i="1" s="1"/>
  <c r="BG967" i="1"/>
  <c r="BG265" i="1"/>
  <c r="BG1133" i="1"/>
  <c r="BG1132" i="1"/>
  <c r="BG1124" i="1"/>
  <c r="BG1122" i="1"/>
  <c r="BG1114" i="1"/>
  <c r="BG1118" i="1"/>
  <c r="BG622" i="1"/>
  <c r="BG627" i="1"/>
  <c r="BG631" i="1"/>
  <c r="BG635" i="1"/>
  <c r="BG639" i="1"/>
  <c r="BG643" i="1"/>
  <c r="BG269" i="1"/>
  <c r="BG179" i="8" s="1"/>
  <c r="BG271" i="1"/>
  <c r="BG181" i="8" s="1"/>
  <c r="BG273" i="1"/>
  <c r="BG183" i="8" s="1"/>
  <c r="BG275" i="1"/>
  <c r="BG185" i="8" s="1"/>
  <c r="BG277" i="1"/>
  <c r="BG187" i="8" s="1"/>
  <c r="BG279" i="1"/>
  <c r="BG189" i="8" s="1"/>
  <c r="BG283" i="1"/>
  <c r="BG193" i="8" s="1"/>
  <c r="BG285" i="1"/>
  <c r="BG195" i="8" s="1"/>
  <c r="BG287" i="1"/>
  <c r="BG197" i="8" s="1"/>
  <c r="BG289" i="1"/>
  <c r="BG199" i="8" s="1"/>
  <c r="BG1131" i="1"/>
  <c r="BG1130" i="1"/>
  <c r="BG1121" i="1"/>
  <c r="BG1120" i="1"/>
  <c r="BG1112" i="1"/>
  <c r="BG1113" i="1"/>
  <c r="BG6" i="1"/>
  <c r="BG624" i="1"/>
  <c r="BG628" i="1"/>
  <c r="BG632" i="1"/>
  <c r="BG636" i="1"/>
  <c r="BG640" i="1"/>
  <c r="BG644" i="1"/>
  <c r="BG1230" i="1"/>
  <c r="BG1129" i="1"/>
  <c r="BG1126" i="1"/>
  <c r="BG1119" i="1"/>
  <c r="BG1134" i="1"/>
  <c r="BG1128" i="1"/>
  <c r="BG1127" i="1"/>
  <c r="BG5" i="8"/>
  <c r="BG625" i="1"/>
  <c r="BG629" i="1"/>
  <c r="BG633" i="1"/>
  <c r="BG637" i="1"/>
  <c r="BG641" i="1"/>
  <c r="BG645" i="1"/>
  <c r="BG274" i="1"/>
  <c r="BG184" i="8" s="1"/>
  <c r="BG282" i="1"/>
  <c r="BG192" i="8" s="1"/>
  <c r="BG1123" i="1"/>
  <c r="BG1115" i="1"/>
  <c r="BG634" i="1"/>
  <c r="BG276" i="1"/>
  <c r="BG186" i="8" s="1"/>
  <c r="BG284" i="1"/>
  <c r="BG194" i="8" s="1"/>
  <c r="BG1117" i="1"/>
  <c r="BG623" i="1"/>
  <c r="BG638" i="1"/>
  <c r="BG270" i="1"/>
  <c r="BG180" i="8" s="1"/>
  <c r="BG278" i="1"/>
  <c r="BG188" i="8" s="1"/>
  <c r="BG286" i="1"/>
  <c r="BG196" i="8" s="1"/>
  <c r="BG1135" i="1"/>
  <c r="BG1116" i="1"/>
  <c r="BG626" i="1"/>
  <c r="BG642" i="1"/>
  <c r="BG1125" i="1"/>
  <c r="BG630" i="1"/>
  <c r="BG280" i="1"/>
  <c r="BG190" i="8" s="1"/>
  <c r="BG646" i="1"/>
  <c r="BG288" i="1"/>
  <c r="BG198" i="8" s="1"/>
  <c r="BG1136" i="1"/>
  <c r="BG281" i="1"/>
  <c r="BG191" i="8" s="1"/>
  <c r="BG111" i="1"/>
  <c r="BG140" i="1" s="1"/>
  <c r="BG112" i="1"/>
  <c r="BG141" i="1" s="1"/>
  <c r="BG268" i="1"/>
  <c r="BG178" i="8" s="1"/>
  <c r="BG266" i="1"/>
  <c r="BG176" i="8" s="1"/>
  <c r="BG267" i="1"/>
  <c r="BG272" i="1"/>
  <c r="BG182" i="8" s="1"/>
  <c r="BH841" i="1"/>
  <c r="BH219" i="1"/>
  <c r="BH754" i="1"/>
  <c r="BK220" i="1"/>
  <c r="BK755" i="1"/>
  <c r="BK842" i="1"/>
  <c r="BD1054" i="1"/>
  <c r="BD1021" i="1"/>
  <c r="BD1066" i="1"/>
  <c r="BD1070" i="1"/>
  <c r="BD1077" i="1"/>
  <c r="BD1075" i="1"/>
  <c r="BD1062" i="1"/>
  <c r="BE1019" i="1"/>
  <c r="BE1004" i="1"/>
  <c r="BE1017" i="1"/>
  <c r="BE1005" i="1"/>
  <c r="BE1006" i="1"/>
  <c r="BE1020" i="1"/>
  <c r="BE1018" i="1"/>
  <c r="BE1015" i="1"/>
  <c r="BE1016" i="1"/>
  <c r="BE1014" i="1"/>
  <c r="BE1013" i="1"/>
  <c r="BE1011" i="1"/>
  <c r="BE1009" i="1"/>
  <c r="BE1010" i="1"/>
  <c r="BE1008" i="1"/>
  <c r="BE1007" i="1"/>
  <c r="BE1012" i="1"/>
  <c r="BE1000" i="1"/>
  <c r="BE1002" i="1"/>
  <c r="BE1003" i="1"/>
  <c r="BE1001" i="1"/>
  <c r="BE997" i="1"/>
  <c r="BE996" i="1"/>
  <c r="BE998" i="1"/>
  <c r="BE999" i="1"/>
  <c r="BM747" i="1"/>
  <c r="BM834" i="1"/>
  <c r="BM212" i="1"/>
  <c r="L212" i="1" s="1"/>
  <c r="BM216" i="1"/>
  <c r="L216" i="1" s="1"/>
  <c r="BM838" i="1"/>
  <c r="BM751" i="1"/>
  <c r="BE43" i="8"/>
  <c r="BH752" i="1"/>
  <c r="BH839" i="1"/>
  <c r="BH217" i="1"/>
  <c r="BF83" i="8"/>
  <c r="BF171" i="1"/>
  <c r="BF230" i="8" s="1"/>
  <c r="BF64" i="8"/>
  <c r="BF152" i="1"/>
  <c r="BF211" i="8" s="1"/>
  <c r="BF60" i="8"/>
  <c r="BF42" i="8" s="1"/>
  <c r="BF148" i="1"/>
  <c r="BF74" i="8"/>
  <c r="BF162" i="1"/>
  <c r="BF221" i="8" s="1"/>
  <c r="BF163" i="1"/>
  <c r="BF222" i="8" s="1"/>
  <c r="BF75" i="8"/>
  <c r="BF68" i="8"/>
  <c r="BF156" i="1"/>
  <c r="BF215" i="8" s="1"/>
  <c r="BF169" i="1"/>
  <c r="BF228" i="8" s="1"/>
  <c r="BF81" i="8"/>
  <c r="BF958" i="1"/>
  <c r="BF951" i="1"/>
  <c r="BF960" i="1" s="1"/>
  <c r="BF1092" i="1"/>
  <c r="BD84" i="8"/>
  <c r="BD49" i="8"/>
  <c r="BE59" i="8"/>
  <c r="BE142" i="1"/>
  <c r="BE147" i="1"/>
  <c r="BE43" i="1" s="1"/>
  <c r="BH214" i="1"/>
  <c r="BH836" i="1"/>
  <c r="BH749" i="1"/>
  <c r="BD1067" i="1"/>
  <c r="BD1069" i="1"/>
  <c r="BD1073" i="1"/>
  <c r="BD1076" i="1"/>
  <c r="BE1049" i="1"/>
  <c r="BE1048" i="1"/>
  <c r="BE1045" i="1"/>
  <c r="BE1047" i="1"/>
  <c r="BE1046" i="1"/>
  <c r="BE1043" i="1"/>
  <c r="BE1044" i="1"/>
  <c r="BE1042" i="1"/>
  <c r="BE1041" i="1"/>
  <c r="BE1037" i="1"/>
  <c r="BE1040" i="1"/>
  <c r="BE1038" i="1"/>
  <c r="BE1036" i="1"/>
  <c r="BE1035" i="1"/>
  <c r="BE1034" i="1"/>
  <c r="BE1033" i="1"/>
  <c r="BE1039" i="1"/>
  <c r="BE1031" i="1"/>
  <c r="BE1029" i="1"/>
  <c r="BE1032" i="1"/>
  <c r="BE1030" i="1"/>
  <c r="BE1026" i="1"/>
  <c r="BE1025" i="1"/>
  <c r="BE1027" i="1"/>
  <c r="BE1028" i="1"/>
  <c r="BK850" i="1"/>
  <c r="BK228" i="1"/>
  <c r="BK763" i="1"/>
  <c r="BL230" i="1"/>
  <c r="BL765" i="1"/>
  <c r="BL852" i="1"/>
  <c r="BL851" i="1"/>
  <c r="BL229" i="1"/>
  <c r="BL764" i="1"/>
  <c r="BF6" i="8"/>
  <c r="BF7" i="8" s="1"/>
  <c r="BF7" i="1"/>
  <c r="BF175" i="8"/>
  <c r="BF290" i="1"/>
  <c r="BF153" i="1"/>
  <c r="BF212" i="8" s="1"/>
  <c r="BF65" i="8"/>
  <c r="BF992" i="1"/>
  <c r="BF158" i="1"/>
  <c r="BF217" i="8" s="1"/>
  <c r="BF70" i="8"/>
  <c r="BF160" i="1"/>
  <c r="BF219" i="8" s="1"/>
  <c r="BF72" i="8"/>
  <c r="BF1098" i="1"/>
  <c r="BF78" i="8"/>
  <c r="BF166" i="1"/>
  <c r="BF225" i="8" s="1"/>
  <c r="BF80" i="8"/>
  <c r="BF168" i="1"/>
  <c r="BF227" i="8" s="1"/>
  <c r="BF1103" i="1"/>
  <c r="BF167" i="1"/>
  <c r="BF226" i="8" s="1"/>
  <c r="BF79" i="8"/>
  <c r="BF67" i="8"/>
  <c r="BF155" i="1"/>
  <c r="BF214" i="8" s="1"/>
  <c r="BJ210" i="1"/>
  <c r="BJ832" i="1"/>
  <c r="BJ745" i="1"/>
  <c r="BI837" i="1" l="1"/>
  <c r="BI215" i="1"/>
  <c r="BI750" i="1"/>
  <c r="BL213" i="1"/>
  <c r="BL748" i="1"/>
  <c r="BK748" i="1"/>
  <c r="BK835" i="1"/>
  <c r="BF1083" i="1"/>
  <c r="BK831" i="1"/>
  <c r="BK744" i="1"/>
  <c r="BK209" i="1"/>
  <c r="BG1093" i="1"/>
  <c r="BF200" i="8"/>
  <c r="BF50" i="8" s="1"/>
  <c r="BG177" i="8"/>
  <c r="BG1095" i="1"/>
  <c r="BG1102" i="1"/>
  <c r="BF207" i="8"/>
  <c r="BF42" i="1"/>
  <c r="BG1094" i="1"/>
  <c r="BG1100" i="1"/>
  <c r="BG1099" i="1"/>
  <c r="BG1091" i="1"/>
  <c r="BG1097" i="1"/>
  <c r="BG1090" i="1"/>
  <c r="BG1088" i="1"/>
  <c r="BG1084" i="1"/>
  <c r="BG1087" i="1"/>
  <c r="BG1089" i="1"/>
  <c r="BG1086" i="1"/>
  <c r="BE1050" i="1"/>
  <c r="BD1079" i="1"/>
  <c r="BG1104" i="1"/>
  <c r="BK210" i="1"/>
  <c r="BK745" i="1"/>
  <c r="BK832" i="1"/>
  <c r="BL228" i="1"/>
  <c r="BL850" i="1"/>
  <c r="BL763" i="1"/>
  <c r="BF1046" i="1"/>
  <c r="BF1047" i="1"/>
  <c r="BF1044" i="1"/>
  <c r="BF1049" i="1"/>
  <c r="BF1048" i="1"/>
  <c r="BF1045" i="1"/>
  <c r="BF1043" i="1"/>
  <c r="BF1042" i="1"/>
  <c r="BF1040" i="1"/>
  <c r="BF1038" i="1"/>
  <c r="BF1039" i="1"/>
  <c r="BF1037" i="1"/>
  <c r="BF1041" i="1"/>
  <c r="BF1033" i="1"/>
  <c r="BF1036" i="1"/>
  <c r="BF1035" i="1"/>
  <c r="BF1034" i="1"/>
  <c r="BF1031" i="1"/>
  <c r="BF1029" i="1"/>
  <c r="BF1032" i="1"/>
  <c r="BF1030" i="1"/>
  <c r="BF1026" i="1"/>
  <c r="BF1025" i="1"/>
  <c r="BF1027" i="1"/>
  <c r="BF1028" i="1"/>
  <c r="BI839" i="1"/>
  <c r="BI217" i="1"/>
  <c r="BI752" i="1"/>
  <c r="BE1057" i="1"/>
  <c r="BE1059" i="1"/>
  <c r="BE1070" i="1"/>
  <c r="BE1067" i="1"/>
  <c r="BE1074" i="1"/>
  <c r="BE1064" i="1"/>
  <c r="BE1077" i="1"/>
  <c r="BL220" i="1"/>
  <c r="BL842" i="1"/>
  <c r="BL755" i="1"/>
  <c r="BG171" i="1"/>
  <c r="BG230" i="8" s="1"/>
  <c r="BG83" i="8"/>
  <c r="BG1137" i="1"/>
  <c r="BG992" i="1"/>
  <c r="BG62" i="8"/>
  <c r="BG150" i="1"/>
  <c r="BG209" i="8" s="1"/>
  <c r="BG148" i="1"/>
  <c r="BG60" i="8"/>
  <c r="BG70" i="8"/>
  <c r="BG158" i="1"/>
  <c r="BG217" i="8" s="1"/>
  <c r="BG73" i="8"/>
  <c r="BG161" i="1"/>
  <c r="BG220" i="8" s="1"/>
  <c r="BG75" i="8"/>
  <c r="BG163" i="1"/>
  <c r="BG222" i="8" s="1"/>
  <c r="BG76" i="8"/>
  <c r="BG164" i="1"/>
  <c r="BG223" i="8" s="1"/>
  <c r="BG1105" i="1"/>
  <c r="BG166" i="1"/>
  <c r="BG225" i="8" s="1"/>
  <c r="BG78" i="8"/>
  <c r="BG155" i="1"/>
  <c r="BG214" i="8" s="1"/>
  <c r="BG67" i="8"/>
  <c r="BG1107" i="1"/>
  <c r="BG1106" i="1"/>
  <c r="BM231" i="1"/>
  <c r="L231" i="1" s="1"/>
  <c r="BM766" i="1"/>
  <c r="BM853" i="1"/>
  <c r="BF147" i="1"/>
  <c r="BF59" i="8"/>
  <c r="BF142" i="1"/>
  <c r="BL222" i="1"/>
  <c r="BL844" i="1"/>
  <c r="BL757" i="1"/>
  <c r="BF1108" i="1"/>
  <c r="BI836" i="1"/>
  <c r="BI214" i="1"/>
  <c r="BI749" i="1"/>
  <c r="BE49" i="8"/>
  <c r="BE84" i="8"/>
  <c r="BE1056" i="1"/>
  <c r="BE1061" i="1"/>
  <c r="BE1065" i="1"/>
  <c r="BE1069" i="1"/>
  <c r="BE1073" i="1"/>
  <c r="BE1063" i="1"/>
  <c r="BI841" i="1"/>
  <c r="BI219" i="1"/>
  <c r="BI754" i="1"/>
  <c r="BG82" i="8"/>
  <c r="BG170" i="1"/>
  <c r="BG229" i="8" s="1"/>
  <c r="BG65" i="8"/>
  <c r="BG153" i="1"/>
  <c r="BG212" i="8" s="1"/>
  <c r="BG154" i="1"/>
  <c r="BG66" i="8"/>
  <c r="BG149" i="1"/>
  <c r="BG208" i="8" s="1"/>
  <c r="BG61" i="8"/>
  <c r="BG72" i="8"/>
  <c r="BG160" i="1"/>
  <c r="BG219" i="8" s="1"/>
  <c r="BG162" i="1"/>
  <c r="BG221" i="8" s="1"/>
  <c r="BG74" i="8"/>
  <c r="BG165" i="1"/>
  <c r="BG224" i="8" s="1"/>
  <c r="BG77" i="8"/>
  <c r="BG1103" i="1"/>
  <c r="BG69" i="8"/>
  <c r="BG157" i="1"/>
  <c r="BG216" i="8" s="1"/>
  <c r="BG951" i="1"/>
  <c r="BG960" i="1" s="1"/>
  <c r="BG958" i="1"/>
  <c r="BF43" i="8"/>
  <c r="BI746" i="1"/>
  <c r="BI211" i="1"/>
  <c r="BI833" i="1"/>
  <c r="BL760" i="1"/>
  <c r="BL847" i="1"/>
  <c r="BL225" i="1"/>
  <c r="BM764" i="1"/>
  <c r="BM851" i="1"/>
  <c r="BM229" i="1"/>
  <c r="L229" i="1" s="1"/>
  <c r="BM852" i="1"/>
  <c r="BM765" i="1"/>
  <c r="BM230" i="1"/>
  <c r="L230" i="1" s="1"/>
  <c r="BE206" i="8"/>
  <c r="BE231" i="8" s="1"/>
  <c r="BE172" i="1"/>
  <c r="BE1054" i="1"/>
  <c r="BE1021" i="1"/>
  <c r="BE1060" i="1"/>
  <c r="BE1066" i="1"/>
  <c r="BE1071" i="1"/>
  <c r="BE1076" i="1"/>
  <c r="BE1075" i="1"/>
  <c r="BG7" i="1"/>
  <c r="BG6" i="8"/>
  <c r="BG7" i="8" s="1"/>
  <c r="BG64" i="8"/>
  <c r="BG152" i="1"/>
  <c r="BG211" i="8" s="1"/>
  <c r="BG71" i="8"/>
  <c r="BG159" i="1"/>
  <c r="BG218" i="8" s="1"/>
  <c r="BG1096" i="1"/>
  <c r="BG1098" i="1"/>
  <c r="BG81" i="8"/>
  <c r="BG169" i="1"/>
  <c r="BG228" i="8" s="1"/>
  <c r="BG79" i="8"/>
  <c r="BG167" i="1"/>
  <c r="BG226" i="8" s="1"/>
  <c r="BG1092" i="1"/>
  <c r="BL223" i="1"/>
  <c r="BL758" i="1"/>
  <c r="BL845" i="1"/>
  <c r="BF213" i="8"/>
  <c r="BF43" i="1"/>
  <c r="BM213" i="1"/>
  <c r="L213" i="1" s="1"/>
  <c r="BM748" i="1"/>
  <c r="BM835" i="1"/>
  <c r="BK830" i="1"/>
  <c r="BK743" i="1"/>
  <c r="BK208" i="1"/>
  <c r="BF1005" i="1"/>
  <c r="BF1020" i="1"/>
  <c r="BF1004" i="1"/>
  <c r="BF1006" i="1"/>
  <c r="BF1019" i="1"/>
  <c r="BF1018" i="1"/>
  <c r="BF1016" i="1"/>
  <c r="BF1015" i="1"/>
  <c r="BF1017" i="1"/>
  <c r="BF1014" i="1"/>
  <c r="BF1013" i="1"/>
  <c r="BF1012" i="1"/>
  <c r="BF1011" i="1"/>
  <c r="BF1008" i="1"/>
  <c r="BF1009" i="1"/>
  <c r="BF1007" i="1"/>
  <c r="BF1010" i="1"/>
  <c r="BF1000" i="1"/>
  <c r="BF1002" i="1"/>
  <c r="BF1003" i="1"/>
  <c r="BF996" i="1"/>
  <c r="BF1001" i="1"/>
  <c r="BF997" i="1"/>
  <c r="BF998" i="1"/>
  <c r="BF999" i="1"/>
  <c r="BE1055" i="1"/>
  <c r="BE1058" i="1"/>
  <c r="BE1068" i="1"/>
  <c r="BE1072" i="1"/>
  <c r="BE1078" i="1"/>
  <c r="BE1062" i="1"/>
  <c r="BG175" i="8"/>
  <c r="BG290" i="1"/>
  <c r="BG151" i="1"/>
  <c r="BG210" i="8" s="1"/>
  <c r="BG63" i="8"/>
  <c r="BG117" i="1"/>
  <c r="BG113" i="1"/>
  <c r="BG1085" i="1"/>
  <c r="BG1101" i="1"/>
  <c r="BG68" i="8"/>
  <c r="BG156" i="1"/>
  <c r="BG215" i="8" s="1"/>
  <c r="BG80" i="8"/>
  <c r="BG168" i="1"/>
  <c r="BG227" i="8" s="1"/>
  <c r="BH950" i="1"/>
  <c r="BH959" i="1" s="1"/>
  <c r="BI5" i="1"/>
  <c r="BH949" i="1"/>
  <c r="BH96" i="1"/>
  <c r="BH125" i="1" s="1"/>
  <c r="BH977" i="1"/>
  <c r="BH991" i="1"/>
  <c r="BH975" i="1"/>
  <c r="BH976" i="1"/>
  <c r="BH98" i="1"/>
  <c r="BH127" i="1" s="1"/>
  <c r="BH110" i="1"/>
  <c r="BH139" i="1" s="1"/>
  <c r="BH988" i="1"/>
  <c r="BH97" i="1"/>
  <c r="BH126" i="1" s="1"/>
  <c r="BH990" i="1"/>
  <c r="BH985" i="1"/>
  <c r="BH107" i="1"/>
  <c r="BH136" i="1" s="1"/>
  <c r="BH987" i="1"/>
  <c r="BH989" i="1"/>
  <c r="BH109" i="1"/>
  <c r="BH138" i="1" s="1"/>
  <c r="BH986" i="1"/>
  <c r="BH112" i="1"/>
  <c r="BH141" i="1" s="1"/>
  <c r="BH108" i="1"/>
  <c r="BH137" i="1" s="1"/>
  <c r="BH106" i="1"/>
  <c r="BH135" i="1" s="1"/>
  <c r="BH984" i="1"/>
  <c r="BH105" i="1"/>
  <c r="BH134" i="1" s="1"/>
  <c r="BH103" i="1"/>
  <c r="BH132" i="1" s="1"/>
  <c r="BH982" i="1"/>
  <c r="BH102" i="1"/>
  <c r="BH131" i="1" s="1"/>
  <c r="BH979" i="1"/>
  <c r="BH978" i="1"/>
  <c r="BH983" i="1"/>
  <c r="BH981" i="1"/>
  <c r="BH980" i="1"/>
  <c r="BH99" i="1"/>
  <c r="BH128" i="1" s="1"/>
  <c r="BH101" i="1"/>
  <c r="BH130" i="1" s="1"/>
  <c r="BH970" i="1"/>
  <c r="BH104" i="1"/>
  <c r="BH133" i="1" s="1"/>
  <c r="BH100" i="1"/>
  <c r="BH129" i="1" s="1"/>
  <c r="BH90" i="1"/>
  <c r="BH119" i="1" s="1"/>
  <c r="BH93" i="1"/>
  <c r="BH122" i="1" s="1"/>
  <c r="BH95" i="1"/>
  <c r="BH124" i="1" s="1"/>
  <c r="BH968" i="1"/>
  <c r="BH92" i="1"/>
  <c r="BH121" i="1" s="1"/>
  <c r="BH973" i="1"/>
  <c r="BH969" i="1"/>
  <c r="BH91" i="1"/>
  <c r="BH120" i="1" s="1"/>
  <c r="BH971" i="1"/>
  <c r="BH94" i="1"/>
  <c r="BH123" i="1" s="1"/>
  <c r="BH88" i="1"/>
  <c r="BH89" i="1"/>
  <c r="BH118" i="1" s="1"/>
  <c r="BH974" i="1"/>
  <c r="BH967" i="1"/>
  <c r="BH972" i="1"/>
  <c r="BH1230" i="1"/>
  <c r="BH269" i="1"/>
  <c r="BH179" i="8" s="1"/>
  <c r="BH271" i="1"/>
  <c r="BH181" i="8" s="1"/>
  <c r="BH273" i="1"/>
  <c r="BH183" i="8" s="1"/>
  <c r="BH275" i="1"/>
  <c r="BH185" i="8" s="1"/>
  <c r="BH277" i="1"/>
  <c r="BH187" i="8" s="1"/>
  <c r="BH279" i="1"/>
  <c r="BH189" i="8" s="1"/>
  <c r="BH283" i="1"/>
  <c r="BH193" i="8" s="1"/>
  <c r="BH285" i="1"/>
  <c r="BH195" i="8" s="1"/>
  <c r="BH287" i="1"/>
  <c r="BH197" i="8" s="1"/>
  <c r="BH289" i="1"/>
  <c r="BH199" i="8" s="1"/>
  <c r="BH1135" i="1"/>
  <c r="BH1129" i="1"/>
  <c r="BH1121" i="1"/>
  <c r="BH1126" i="1"/>
  <c r="BH1113" i="1"/>
  <c r="BH1117" i="1"/>
  <c r="BH1124" i="1"/>
  <c r="BH6" i="1"/>
  <c r="BH625" i="1"/>
  <c r="BH629" i="1"/>
  <c r="BH633" i="1"/>
  <c r="BH637" i="1"/>
  <c r="BH641" i="1"/>
  <c r="BH645" i="1"/>
  <c r="BH265" i="1"/>
  <c r="BH1133" i="1"/>
  <c r="BH1127" i="1"/>
  <c r="BH1128" i="1"/>
  <c r="BH1136" i="1"/>
  <c r="BH1122" i="1"/>
  <c r="BH1114" i="1"/>
  <c r="BH5" i="8"/>
  <c r="BH622" i="1"/>
  <c r="BH626" i="1"/>
  <c r="BH630" i="1"/>
  <c r="BH634" i="1"/>
  <c r="BH638" i="1"/>
  <c r="BH642" i="1"/>
  <c r="BH646" i="1"/>
  <c r="BH270" i="1"/>
  <c r="BH180" i="8" s="1"/>
  <c r="BH274" i="1"/>
  <c r="BH184" i="8" s="1"/>
  <c r="BH276" i="1"/>
  <c r="BH186" i="8" s="1"/>
  <c r="BH278" i="1"/>
  <c r="BH188" i="8" s="1"/>
  <c r="BH280" i="1"/>
  <c r="BH190" i="8" s="1"/>
  <c r="BH282" i="1"/>
  <c r="BH192" i="8" s="1"/>
  <c r="BH284" i="1"/>
  <c r="BH194" i="8" s="1"/>
  <c r="BH286" i="1"/>
  <c r="BH196" i="8" s="1"/>
  <c r="BH288" i="1"/>
  <c r="BH198" i="8" s="1"/>
  <c r="BH1131" i="1"/>
  <c r="BH1125" i="1"/>
  <c r="BH1132" i="1"/>
  <c r="BH1118" i="1"/>
  <c r="BH1120" i="1"/>
  <c r="BH1116" i="1"/>
  <c r="BH623" i="1"/>
  <c r="BH627" i="1"/>
  <c r="BH631" i="1"/>
  <c r="BH635" i="1"/>
  <c r="BH639" i="1"/>
  <c r="BH643" i="1"/>
  <c r="BH1134" i="1"/>
  <c r="BH1119" i="1"/>
  <c r="BH636" i="1"/>
  <c r="BH1123" i="1"/>
  <c r="BH1112" i="1"/>
  <c r="BH624" i="1"/>
  <c r="BH640" i="1"/>
  <c r="BH1130" i="1"/>
  <c r="BH628" i="1"/>
  <c r="BH644" i="1"/>
  <c r="BH632" i="1"/>
  <c r="BH1115" i="1"/>
  <c r="BH281" i="1"/>
  <c r="BH191" i="8" s="1"/>
  <c r="BH111" i="1"/>
  <c r="BH140" i="1" s="1"/>
  <c r="BH267" i="1"/>
  <c r="BH266" i="1"/>
  <c r="BH176" i="8" s="1"/>
  <c r="BH272" i="1"/>
  <c r="BH182" i="8" s="1"/>
  <c r="BH268" i="1"/>
  <c r="BH178" i="8" s="1"/>
  <c r="BM742" i="1"/>
  <c r="BM829" i="1"/>
  <c r="BM207" i="1"/>
  <c r="L207" i="1" s="1"/>
  <c r="BL840" i="1"/>
  <c r="BL753" i="1"/>
  <c r="BL218" i="1"/>
  <c r="BL761" i="1"/>
  <c r="BL226" i="1"/>
  <c r="BL848" i="1"/>
  <c r="BJ750" i="1" l="1"/>
  <c r="BJ215" i="1"/>
  <c r="BJ837" i="1"/>
  <c r="BH1098" i="1"/>
  <c r="BF1058" i="1"/>
  <c r="BH1099" i="1"/>
  <c r="BL209" i="1"/>
  <c r="BL831" i="1"/>
  <c r="BL744" i="1"/>
  <c r="BH1102" i="1"/>
  <c r="BG200" i="8"/>
  <c r="BG50" i="8" s="1"/>
  <c r="BG42" i="8"/>
  <c r="BH177" i="8"/>
  <c r="BH1091" i="1"/>
  <c r="BH1095" i="1"/>
  <c r="BH1100" i="1"/>
  <c r="BG207" i="8"/>
  <c r="BG42" i="1"/>
  <c r="BH1103" i="1"/>
  <c r="BH1097" i="1"/>
  <c r="BF1060" i="1"/>
  <c r="BF1055" i="1"/>
  <c r="BH1084" i="1"/>
  <c r="BH1089" i="1"/>
  <c r="BH1086" i="1"/>
  <c r="BF1059" i="1"/>
  <c r="BH1087" i="1"/>
  <c r="BF1057" i="1"/>
  <c r="BH1090" i="1"/>
  <c r="BF1056" i="1"/>
  <c r="BF1061" i="1"/>
  <c r="BH1088" i="1"/>
  <c r="BF1050" i="1"/>
  <c r="BH60" i="8"/>
  <c r="BH148" i="1"/>
  <c r="BH62" i="8"/>
  <c r="BH150" i="1"/>
  <c r="BH209" i="8" s="1"/>
  <c r="BH71" i="8"/>
  <c r="BH159" i="1"/>
  <c r="BH218" i="8" s="1"/>
  <c r="BH70" i="8"/>
  <c r="BH158" i="1"/>
  <c r="BH217" i="8" s="1"/>
  <c r="BH1094" i="1"/>
  <c r="BH74" i="8"/>
  <c r="BH162" i="1"/>
  <c r="BH221" i="8" s="1"/>
  <c r="BH79" i="8"/>
  <c r="BH167" i="1"/>
  <c r="BH226" i="8" s="1"/>
  <c r="BH1105" i="1"/>
  <c r="BH1106" i="1"/>
  <c r="BH69" i="8"/>
  <c r="BH157" i="1"/>
  <c r="BH216" i="8" s="1"/>
  <c r="BH1093" i="1"/>
  <c r="BF1066" i="1"/>
  <c r="BF1072" i="1"/>
  <c r="BF1076" i="1"/>
  <c r="BF1078" i="1"/>
  <c r="BG213" i="8"/>
  <c r="BM757" i="1"/>
  <c r="BM222" i="1"/>
  <c r="L222" i="1" s="1"/>
  <c r="BM844" i="1"/>
  <c r="BF172" i="1"/>
  <c r="BF206" i="8"/>
  <c r="BF231" i="8" s="1"/>
  <c r="BJ217" i="1"/>
  <c r="BJ839" i="1"/>
  <c r="BJ752" i="1"/>
  <c r="BM218" i="1"/>
  <c r="L218" i="1" s="1"/>
  <c r="BM753" i="1"/>
  <c r="BM840" i="1"/>
  <c r="BH1137" i="1"/>
  <c r="BH117" i="1"/>
  <c r="BH113" i="1"/>
  <c r="BH1085" i="1"/>
  <c r="BH154" i="1"/>
  <c r="BH66" i="8"/>
  <c r="BH75" i="8"/>
  <c r="BH163" i="1"/>
  <c r="BH222" i="8" s="1"/>
  <c r="BH1096" i="1"/>
  <c r="BH76" i="8"/>
  <c r="BH164" i="1"/>
  <c r="BH223" i="8" s="1"/>
  <c r="BH83" i="8"/>
  <c r="BH171" i="1"/>
  <c r="BH230" i="8" s="1"/>
  <c r="BH68" i="8"/>
  <c r="BH156" i="1"/>
  <c r="BH215" i="8" s="1"/>
  <c r="BH1092" i="1"/>
  <c r="BH67" i="8"/>
  <c r="BH155" i="1"/>
  <c r="BH214" i="8" s="1"/>
  <c r="BF1054" i="1"/>
  <c r="BF1021" i="1"/>
  <c r="BF1068" i="1"/>
  <c r="BF1069" i="1"/>
  <c r="BF1075" i="1"/>
  <c r="BF1077" i="1"/>
  <c r="BF1063" i="1"/>
  <c r="BL208" i="1"/>
  <c r="BL743" i="1"/>
  <c r="BL830" i="1"/>
  <c r="BM228" i="1"/>
  <c r="L228" i="1" s="1"/>
  <c r="BM850" i="1"/>
  <c r="BM763" i="1"/>
  <c r="BL210" i="1"/>
  <c r="BL745" i="1"/>
  <c r="BL832" i="1"/>
  <c r="BH82" i="8"/>
  <c r="BH170" i="1"/>
  <c r="BH229" i="8" s="1"/>
  <c r="BH7" i="1"/>
  <c r="BH6" i="8"/>
  <c r="BH7" i="8" s="1"/>
  <c r="BH992" i="1"/>
  <c r="BH153" i="1"/>
  <c r="BH212" i="8" s="1"/>
  <c r="BH65" i="8"/>
  <c r="BH64" i="8"/>
  <c r="BH152" i="1"/>
  <c r="BH211" i="8" s="1"/>
  <c r="BH161" i="1"/>
  <c r="BH220" i="8" s="1"/>
  <c r="BH73" i="8"/>
  <c r="BH78" i="8"/>
  <c r="BH166" i="1"/>
  <c r="BH225" i="8" s="1"/>
  <c r="BH1104" i="1"/>
  <c r="BH958" i="1"/>
  <c r="BH951" i="1"/>
  <c r="BH960" i="1" s="1"/>
  <c r="BG147" i="1"/>
  <c r="BG43" i="1" s="1"/>
  <c r="BG59" i="8"/>
  <c r="BG43" i="8" s="1"/>
  <c r="BG142" i="1"/>
  <c r="BF1065" i="1"/>
  <c r="BF1070" i="1"/>
  <c r="BF1073" i="1"/>
  <c r="BF1064" i="1"/>
  <c r="BM760" i="1"/>
  <c r="BM847" i="1"/>
  <c r="BM225" i="1"/>
  <c r="L225" i="1" s="1"/>
  <c r="BJ211" i="1"/>
  <c r="BJ833" i="1"/>
  <c r="BJ746" i="1"/>
  <c r="BG1049" i="1"/>
  <c r="BG1047" i="1"/>
  <c r="BG1048" i="1"/>
  <c r="BG1046" i="1"/>
  <c r="BG1045" i="1"/>
  <c r="BG1044" i="1"/>
  <c r="BG1043" i="1"/>
  <c r="BG1042" i="1"/>
  <c r="BG1040" i="1"/>
  <c r="BG1041" i="1"/>
  <c r="BG1039" i="1"/>
  <c r="BG1036" i="1"/>
  <c r="BG1035" i="1"/>
  <c r="BG1034" i="1"/>
  <c r="BG1033" i="1"/>
  <c r="BG1038" i="1"/>
  <c r="BG1037" i="1"/>
  <c r="BG1031" i="1"/>
  <c r="BG1029" i="1"/>
  <c r="BG1032" i="1"/>
  <c r="BG1025" i="1"/>
  <c r="BG1026" i="1"/>
  <c r="BG1030" i="1"/>
  <c r="BG1027" i="1"/>
  <c r="BG1028" i="1"/>
  <c r="BG1083" i="1"/>
  <c r="BG1108" i="1" s="1"/>
  <c r="BM755" i="1"/>
  <c r="BM220" i="1"/>
  <c r="L220" i="1" s="1"/>
  <c r="BM842" i="1"/>
  <c r="BE1079" i="1"/>
  <c r="BM226" i="1"/>
  <c r="L226" i="1" s="1"/>
  <c r="BM848" i="1"/>
  <c r="BM761" i="1"/>
  <c r="BH175" i="8"/>
  <c r="BH290" i="1"/>
  <c r="BH63" i="8"/>
  <c r="BH151" i="1"/>
  <c r="BH210" i="8" s="1"/>
  <c r="BH61" i="8"/>
  <c r="BH149" i="1"/>
  <c r="BH208" i="8" s="1"/>
  <c r="BH160" i="1"/>
  <c r="BH219" i="8" s="1"/>
  <c r="BH72" i="8"/>
  <c r="BH77" i="8"/>
  <c r="BH165" i="1"/>
  <c r="BH224" i="8" s="1"/>
  <c r="BH80" i="8"/>
  <c r="BH168" i="1"/>
  <c r="BH227" i="8" s="1"/>
  <c r="BH1101" i="1"/>
  <c r="BH169" i="1"/>
  <c r="BH228" i="8" s="1"/>
  <c r="BH81" i="8"/>
  <c r="BH1107" i="1"/>
  <c r="BI950" i="1"/>
  <c r="BI959" i="1" s="1"/>
  <c r="BI96" i="1"/>
  <c r="BI125" i="1" s="1"/>
  <c r="BI975" i="1"/>
  <c r="BJ5" i="1"/>
  <c r="BI976" i="1"/>
  <c r="BI98" i="1"/>
  <c r="BI127" i="1" s="1"/>
  <c r="BI987" i="1"/>
  <c r="BI990" i="1"/>
  <c r="BI977" i="1"/>
  <c r="BI109" i="1"/>
  <c r="BI138" i="1" s="1"/>
  <c r="BI108" i="1"/>
  <c r="BI137" i="1" s="1"/>
  <c r="BI111" i="1"/>
  <c r="BI140" i="1" s="1"/>
  <c r="BI989" i="1"/>
  <c r="BI110" i="1"/>
  <c r="BI139" i="1" s="1"/>
  <c r="BI986" i="1"/>
  <c r="BI949" i="1"/>
  <c r="BI988" i="1"/>
  <c r="BI107" i="1"/>
  <c r="BI136" i="1" s="1"/>
  <c r="BI105" i="1"/>
  <c r="BI134" i="1" s="1"/>
  <c r="BI991" i="1"/>
  <c r="BI985" i="1"/>
  <c r="BI984" i="1"/>
  <c r="BI104" i="1"/>
  <c r="BI133" i="1" s="1"/>
  <c r="BI106" i="1"/>
  <c r="BI135" i="1" s="1"/>
  <c r="BI983" i="1"/>
  <c r="BI982" i="1"/>
  <c r="BI103" i="1"/>
  <c r="BI132" i="1" s="1"/>
  <c r="BI99" i="1"/>
  <c r="BI128" i="1" s="1"/>
  <c r="BI979" i="1"/>
  <c r="BI100" i="1"/>
  <c r="BI129" i="1" s="1"/>
  <c r="BI978" i="1"/>
  <c r="BI102" i="1"/>
  <c r="BI131" i="1" s="1"/>
  <c r="BI981" i="1"/>
  <c r="BI101" i="1"/>
  <c r="BI130" i="1" s="1"/>
  <c r="BI980" i="1"/>
  <c r="BI970" i="1"/>
  <c r="BI969" i="1"/>
  <c r="BI90" i="1"/>
  <c r="BI119" i="1" s="1"/>
  <c r="BI91" i="1"/>
  <c r="BI120" i="1" s="1"/>
  <c r="BI89" i="1"/>
  <c r="BI118" i="1" s="1"/>
  <c r="BI94" i="1"/>
  <c r="BI123" i="1" s="1"/>
  <c r="BI972" i="1"/>
  <c r="BI974" i="1"/>
  <c r="BI92" i="1"/>
  <c r="BI121" i="1" s="1"/>
  <c r="BI967" i="1"/>
  <c r="BI93" i="1"/>
  <c r="BI122" i="1" s="1"/>
  <c r="BI95" i="1"/>
  <c r="BI124" i="1" s="1"/>
  <c r="BI968" i="1"/>
  <c r="BI971" i="1"/>
  <c r="BI973" i="1"/>
  <c r="BI88" i="1"/>
  <c r="BI269" i="1"/>
  <c r="BI179" i="8" s="1"/>
  <c r="BI271" i="1"/>
  <c r="BI181" i="8" s="1"/>
  <c r="BI273" i="1"/>
  <c r="BI183" i="8" s="1"/>
  <c r="BI275" i="1"/>
  <c r="BI185" i="8" s="1"/>
  <c r="BI277" i="1"/>
  <c r="BI187" i="8" s="1"/>
  <c r="BI279" i="1"/>
  <c r="BI189" i="8" s="1"/>
  <c r="BI283" i="1"/>
  <c r="BI193" i="8" s="1"/>
  <c r="BI285" i="1"/>
  <c r="BI195" i="8" s="1"/>
  <c r="BI287" i="1"/>
  <c r="BI197" i="8" s="1"/>
  <c r="BI289" i="1"/>
  <c r="BI199" i="8" s="1"/>
  <c r="BI1135" i="1"/>
  <c r="BI1128" i="1"/>
  <c r="BI1127" i="1"/>
  <c r="BI1126" i="1"/>
  <c r="BI1122" i="1"/>
  <c r="BI1112" i="1"/>
  <c r="BI624" i="1"/>
  <c r="BI628" i="1"/>
  <c r="BI632" i="1"/>
  <c r="BI636" i="1"/>
  <c r="BI640" i="1"/>
  <c r="BI644" i="1"/>
  <c r="BI1230" i="1"/>
  <c r="BI1136" i="1"/>
  <c r="BI1131" i="1"/>
  <c r="BI1123" i="1"/>
  <c r="BI1124" i="1"/>
  <c r="BI1121" i="1"/>
  <c r="BI1119" i="1"/>
  <c r="BI1114" i="1"/>
  <c r="BI625" i="1"/>
  <c r="BI629" i="1"/>
  <c r="BI633" i="1"/>
  <c r="BI637" i="1"/>
  <c r="BI641" i="1"/>
  <c r="BI645" i="1"/>
  <c r="BI270" i="1"/>
  <c r="BI180" i="8" s="1"/>
  <c r="BI274" i="1"/>
  <c r="BI184" i="8" s="1"/>
  <c r="BI276" i="1"/>
  <c r="BI186" i="8" s="1"/>
  <c r="BI278" i="1"/>
  <c r="BI188" i="8" s="1"/>
  <c r="BI280" i="1"/>
  <c r="BI190" i="8" s="1"/>
  <c r="BI282" i="1"/>
  <c r="BI192" i="8" s="1"/>
  <c r="BI284" i="1"/>
  <c r="BI194" i="8" s="1"/>
  <c r="BI286" i="1"/>
  <c r="BI196" i="8" s="1"/>
  <c r="BI288" i="1"/>
  <c r="BI198" i="8" s="1"/>
  <c r="BI1134" i="1"/>
  <c r="BI1125" i="1"/>
  <c r="BI1120" i="1"/>
  <c r="BI1133" i="1"/>
  <c r="BI1115" i="1"/>
  <c r="BI1117" i="1"/>
  <c r="BI622" i="1"/>
  <c r="BI626" i="1"/>
  <c r="BI630" i="1"/>
  <c r="BI634" i="1"/>
  <c r="BI638" i="1"/>
  <c r="BI642" i="1"/>
  <c r="BI646" i="1"/>
  <c r="BI1129" i="1"/>
  <c r="BI1116" i="1"/>
  <c r="BI631" i="1"/>
  <c r="BI1118" i="1"/>
  <c r="BI5" i="8"/>
  <c r="BI635" i="1"/>
  <c r="BI1130" i="1"/>
  <c r="BI623" i="1"/>
  <c r="BI639" i="1"/>
  <c r="BI265" i="1"/>
  <c r="BI1132" i="1"/>
  <c r="BI627" i="1"/>
  <c r="BI643" i="1"/>
  <c r="BI1113" i="1"/>
  <c r="BI6" i="1"/>
  <c r="BI112" i="1"/>
  <c r="BI141" i="1" s="1"/>
  <c r="BI281" i="1"/>
  <c r="BI191" i="8" s="1"/>
  <c r="BI97" i="1"/>
  <c r="BI126" i="1" s="1"/>
  <c r="BI268" i="1"/>
  <c r="BI178" i="8" s="1"/>
  <c r="BI267" i="1"/>
  <c r="BI266" i="1"/>
  <c r="BI176" i="8" s="1"/>
  <c r="BI272" i="1"/>
  <c r="BI182" i="8" s="1"/>
  <c r="BF1067" i="1"/>
  <c r="BF1071" i="1"/>
  <c r="BF1074" i="1"/>
  <c r="BF1062" i="1"/>
  <c r="BM758" i="1"/>
  <c r="BM845" i="1"/>
  <c r="BM223" i="1"/>
  <c r="L223" i="1" s="1"/>
  <c r="BG1005" i="1"/>
  <c r="BG1020" i="1"/>
  <c r="BG1004" i="1"/>
  <c r="BG1019" i="1"/>
  <c r="BG1006" i="1"/>
  <c r="BG1016" i="1"/>
  <c r="BG1018" i="1"/>
  <c r="BG1017" i="1"/>
  <c r="BG1015" i="1"/>
  <c r="BG1014" i="1"/>
  <c r="BG1012" i="1"/>
  <c r="BG1011" i="1"/>
  <c r="BG1007" i="1"/>
  <c r="BG1013" i="1"/>
  <c r="BG1008" i="1"/>
  <c r="BG1010" i="1"/>
  <c r="BG1009" i="1"/>
  <c r="BG1000" i="1"/>
  <c r="BG1002" i="1"/>
  <c r="BG1003" i="1"/>
  <c r="BG1001" i="1"/>
  <c r="BG996" i="1"/>
  <c r="BG997" i="1"/>
  <c r="BG998" i="1"/>
  <c r="BG999" i="1"/>
  <c r="BJ841" i="1"/>
  <c r="BJ219" i="1"/>
  <c r="BJ754" i="1"/>
  <c r="BJ749" i="1"/>
  <c r="BJ214" i="1"/>
  <c r="BJ836" i="1"/>
  <c r="BF49" i="8"/>
  <c r="BF84" i="8"/>
  <c r="BK215" i="1" l="1"/>
  <c r="BK837" i="1"/>
  <c r="BK750" i="1"/>
  <c r="BI1102" i="1"/>
  <c r="BG1059" i="1"/>
  <c r="BM831" i="1"/>
  <c r="BM744" i="1"/>
  <c r="BM209" i="1"/>
  <c r="L209" i="1" s="1"/>
  <c r="BI1091" i="1"/>
  <c r="BH42" i="8"/>
  <c r="BI1104" i="1"/>
  <c r="BI1105" i="1"/>
  <c r="BH200" i="8"/>
  <c r="BH50" i="8" s="1"/>
  <c r="BI177" i="8"/>
  <c r="BI1097" i="1"/>
  <c r="BI1095" i="1"/>
  <c r="BI1099" i="1"/>
  <c r="BI1101" i="1"/>
  <c r="BI1093" i="1"/>
  <c r="BI1094" i="1"/>
  <c r="BG1058" i="1"/>
  <c r="BH207" i="8"/>
  <c r="BH42" i="1"/>
  <c r="BI1096" i="1"/>
  <c r="BG1061" i="1"/>
  <c r="BG1056" i="1"/>
  <c r="BI1084" i="1"/>
  <c r="BI1087" i="1"/>
  <c r="BG1060" i="1"/>
  <c r="BI1085" i="1"/>
  <c r="BG1055" i="1"/>
  <c r="BG1057" i="1"/>
  <c r="BI1086" i="1"/>
  <c r="BF1079" i="1"/>
  <c r="BI1090" i="1"/>
  <c r="BI1089" i="1"/>
  <c r="BI1088" i="1"/>
  <c r="BG1072" i="1"/>
  <c r="BG1078" i="1"/>
  <c r="BI171" i="1"/>
  <c r="BI230" i="8" s="1"/>
  <c r="BI83" i="8"/>
  <c r="BI992" i="1"/>
  <c r="BI65" i="8"/>
  <c r="BI153" i="1"/>
  <c r="BI212" i="8" s="1"/>
  <c r="BI1092" i="1"/>
  <c r="BG1050" i="1"/>
  <c r="BG1054" i="1"/>
  <c r="BG1021" i="1"/>
  <c r="BG1071" i="1"/>
  <c r="BG1074" i="1"/>
  <c r="BG1067" i="1"/>
  <c r="BG1065" i="1"/>
  <c r="BG1073" i="1"/>
  <c r="BG1064" i="1"/>
  <c r="BG1063" i="1"/>
  <c r="BI6" i="8"/>
  <c r="BI7" i="8" s="1"/>
  <c r="BI7" i="1"/>
  <c r="BI63" i="8"/>
  <c r="BI151" i="1"/>
  <c r="BI210" i="8" s="1"/>
  <c r="BI148" i="1"/>
  <c r="BI60" i="8"/>
  <c r="BI73" i="8"/>
  <c r="BI161" i="1"/>
  <c r="BI220" i="8" s="1"/>
  <c r="BI70" i="8"/>
  <c r="BI158" i="1"/>
  <c r="BI217" i="8" s="1"/>
  <c r="BI77" i="8"/>
  <c r="BI165" i="1"/>
  <c r="BI224" i="8" s="1"/>
  <c r="BI1107" i="1"/>
  <c r="BI951" i="1"/>
  <c r="BI960" i="1" s="1"/>
  <c r="BI958" i="1"/>
  <c r="BI170" i="1"/>
  <c r="BI229" i="8" s="1"/>
  <c r="BI82" i="8"/>
  <c r="BI1106" i="1"/>
  <c r="BJ950" i="1"/>
  <c r="BJ959" i="1" s="1"/>
  <c r="BK5" i="1"/>
  <c r="BJ949" i="1"/>
  <c r="BJ96" i="1"/>
  <c r="BJ125" i="1" s="1"/>
  <c r="BJ976" i="1"/>
  <c r="BJ989" i="1"/>
  <c r="BJ108" i="1"/>
  <c r="BJ137" i="1" s="1"/>
  <c r="BJ990" i="1"/>
  <c r="BJ991" i="1"/>
  <c r="BJ975" i="1"/>
  <c r="BJ988" i="1"/>
  <c r="BJ987" i="1"/>
  <c r="BJ986" i="1"/>
  <c r="BJ97" i="1"/>
  <c r="BJ126" i="1" s="1"/>
  <c r="BJ977" i="1"/>
  <c r="BJ110" i="1"/>
  <c r="BJ139" i="1" s="1"/>
  <c r="BJ109" i="1"/>
  <c r="BJ138" i="1" s="1"/>
  <c r="BJ107" i="1"/>
  <c r="BJ136" i="1" s="1"/>
  <c r="BJ106" i="1"/>
  <c r="BJ135" i="1" s="1"/>
  <c r="BJ985" i="1"/>
  <c r="BJ983" i="1"/>
  <c r="BJ984" i="1"/>
  <c r="BJ105" i="1"/>
  <c r="BJ134" i="1" s="1"/>
  <c r="BJ982" i="1"/>
  <c r="BJ104" i="1"/>
  <c r="BJ133" i="1" s="1"/>
  <c r="BJ100" i="1"/>
  <c r="BJ129" i="1" s="1"/>
  <c r="BJ103" i="1"/>
  <c r="BJ132" i="1" s="1"/>
  <c r="BJ101" i="1"/>
  <c r="BJ130" i="1" s="1"/>
  <c r="BJ981" i="1"/>
  <c r="BJ980" i="1"/>
  <c r="BJ99" i="1"/>
  <c r="BJ128" i="1" s="1"/>
  <c r="BJ979" i="1"/>
  <c r="BJ969" i="1"/>
  <c r="BJ102" i="1"/>
  <c r="BJ131" i="1" s="1"/>
  <c r="BJ970" i="1"/>
  <c r="BJ978" i="1"/>
  <c r="BJ90" i="1"/>
  <c r="BJ119" i="1" s="1"/>
  <c r="BJ968" i="1"/>
  <c r="BJ972" i="1"/>
  <c r="BJ974" i="1"/>
  <c r="BJ94" i="1"/>
  <c r="BJ123" i="1" s="1"/>
  <c r="BJ967" i="1"/>
  <c r="BJ92" i="1"/>
  <c r="BJ121" i="1" s="1"/>
  <c r="BJ88" i="1"/>
  <c r="BJ971" i="1"/>
  <c r="BJ973" i="1"/>
  <c r="BJ95" i="1"/>
  <c r="BJ124" i="1" s="1"/>
  <c r="BJ89" i="1"/>
  <c r="BJ118" i="1" s="1"/>
  <c r="BJ93" i="1"/>
  <c r="BJ122" i="1" s="1"/>
  <c r="BJ269" i="1"/>
  <c r="BJ179" i="8" s="1"/>
  <c r="BJ271" i="1"/>
  <c r="BJ181" i="8" s="1"/>
  <c r="BJ273" i="1"/>
  <c r="BJ183" i="8" s="1"/>
  <c r="BJ275" i="1"/>
  <c r="BJ185" i="8" s="1"/>
  <c r="BJ277" i="1"/>
  <c r="BJ187" i="8" s="1"/>
  <c r="BJ279" i="1"/>
  <c r="BJ189" i="8" s="1"/>
  <c r="BJ283" i="1"/>
  <c r="BJ193" i="8" s="1"/>
  <c r="BJ285" i="1"/>
  <c r="BJ195" i="8" s="1"/>
  <c r="BJ287" i="1"/>
  <c r="BJ197" i="8" s="1"/>
  <c r="BJ289" i="1"/>
  <c r="BJ199" i="8" s="1"/>
  <c r="BJ1134" i="1"/>
  <c r="BJ1128" i="1"/>
  <c r="BJ1120" i="1"/>
  <c r="BJ1117" i="1"/>
  <c r="BJ1123" i="1"/>
  <c r="BJ1129" i="1"/>
  <c r="BJ622" i="1"/>
  <c r="BJ627" i="1"/>
  <c r="BJ631" i="1"/>
  <c r="BJ635" i="1"/>
  <c r="BJ639" i="1"/>
  <c r="BJ643" i="1"/>
  <c r="BJ91" i="1"/>
  <c r="BJ120" i="1" s="1"/>
  <c r="BJ1230" i="1"/>
  <c r="BJ1132" i="1"/>
  <c r="BJ1126" i="1"/>
  <c r="BJ1127" i="1"/>
  <c r="BJ1116" i="1"/>
  <c r="BJ1118" i="1"/>
  <c r="BJ1115" i="1"/>
  <c r="BJ6" i="1"/>
  <c r="BJ624" i="1"/>
  <c r="BJ628" i="1"/>
  <c r="BJ632" i="1"/>
  <c r="BJ636" i="1"/>
  <c r="BJ640" i="1"/>
  <c r="BJ644" i="1"/>
  <c r="BJ270" i="1"/>
  <c r="BJ180" i="8" s="1"/>
  <c r="BJ274" i="1"/>
  <c r="BJ184" i="8" s="1"/>
  <c r="BJ276" i="1"/>
  <c r="BJ186" i="8" s="1"/>
  <c r="BJ278" i="1"/>
  <c r="BJ188" i="8" s="1"/>
  <c r="BJ280" i="1"/>
  <c r="BJ190" i="8" s="1"/>
  <c r="BJ282" i="1"/>
  <c r="BJ192" i="8" s="1"/>
  <c r="BJ284" i="1"/>
  <c r="BJ194" i="8" s="1"/>
  <c r="BJ286" i="1"/>
  <c r="BJ196" i="8" s="1"/>
  <c r="BJ288" i="1"/>
  <c r="BJ198" i="8" s="1"/>
  <c r="BJ1130" i="1"/>
  <c r="BJ1124" i="1"/>
  <c r="BJ1131" i="1"/>
  <c r="BJ1114" i="1"/>
  <c r="BJ1121" i="1"/>
  <c r="BJ1135" i="1"/>
  <c r="BJ5" i="8"/>
  <c r="BJ625" i="1"/>
  <c r="BJ629" i="1"/>
  <c r="BJ633" i="1"/>
  <c r="BJ637" i="1"/>
  <c r="BJ641" i="1"/>
  <c r="BJ645" i="1"/>
  <c r="BJ1133" i="1"/>
  <c r="BJ1113" i="1"/>
  <c r="BJ623" i="1"/>
  <c r="BJ638" i="1"/>
  <c r="BJ1122" i="1"/>
  <c r="BJ1119" i="1"/>
  <c r="BJ626" i="1"/>
  <c r="BJ642" i="1"/>
  <c r="BJ265" i="1"/>
  <c r="BJ1125" i="1"/>
  <c r="BJ630" i="1"/>
  <c r="BJ646" i="1"/>
  <c r="BJ1136" i="1"/>
  <c r="BJ634" i="1"/>
  <c r="BJ1112" i="1"/>
  <c r="BJ111" i="1"/>
  <c r="BJ140" i="1" s="1"/>
  <c r="BJ112" i="1"/>
  <c r="BJ141" i="1" s="1"/>
  <c r="BJ281" i="1"/>
  <c r="BJ191" i="8" s="1"/>
  <c r="BJ98" i="1"/>
  <c r="BJ127" i="1" s="1"/>
  <c r="BJ268" i="1"/>
  <c r="BJ178" i="8" s="1"/>
  <c r="BJ267" i="1"/>
  <c r="BJ266" i="1"/>
  <c r="BJ176" i="8" s="1"/>
  <c r="BJ272" i="1"/>
  <c r="BJ182" i="8" s="1"/>
  <c r="BK217" i="1"/>
  <c r="BK752" i="1"/>
  <c r="BK839" i="1"/>
  <c r="BK841" i="1"/>
  <c r="BK219" i="1"/>
  <c r="BK754" i="1"/>
  <c r="BG1068" i="1"/>
  <c r="BG1069" i="1"/>
  <c r="BG1075" i="1"/>
  <c r="BG1077" i="1"/>
  <c r="BI68" i="8"/>
  <c r="BI156" i="1"/>
  <c r="BI215" i="8" s="1"/>
  <c r="BI175" i="8"/>
  <c r="BI290" i="1"/>
  <c r="BI1137" i="1"/>
  <c r="BI117" i="1"/>
  <c r="BI113" i="1"/>
  <c r="BI154" i="1"/>
  <c r="BI66" i="8"/>
  <c r="BI150" i="1"/>
  <c r="BI209" i="8" s="1"/>
  <c r="BI62" i="8"/>
  <c r="BI74" i="8"/>
  <c r="BI162" i="1"/>
  <c r="BI221" i="8" s="1"/>
  <c r="BI163" i="1"/>
  <c r="BI222" i="8" s="1"/>
  <c r="BI75" i="8"/>
  <c r="BI76" i="8"/>
  <c r="BI164" i="1"/>
  <c r="BI223" i="8" s="1"/>
  <c r="BI167" i="1"/>
  <c r="BI226" i="8" s="1"/>
  <c r="BI79" i="8"/>
  <c r="BI1103" i="1"/>
  <c r="BG84" i="8"/>
  <c r="BG49" i="8"/>
  <c r="BH1006" i="1"/>
  <c r="BH1018" i="1"/>
  <c r="BH1004" i="1"/>
  <c r="BH1020" i="1"/>
  <c r="BH1019" i="1"/>
  <c r="BH1016" i="1"/>
  <c r="BH1005" i="1"/>
  <c r="BH1017" i="1"/>
  <c r="BH1015" i="1"/>
  <c r="BH1011" i="1"/>
  <c r="BH1014" i="1"/>
  <c r="BH1012" i="1"/>
  <c r="BH1013" i="1"/>
  <c r="BH1010" i="1"/>
  <c r="BH1007" i="1"/>
  <c r="BH1009" i="1"/>
  <c r="BH1008" i="1"/>
  <c r="BH1002" i="1"/>
  <c r="BH1000" i="1"/>
  <c r="BH1003" i="1"/>
  <c r="BH996" i="1"/>
  <c r="BH1001" i="1"/>
  <c r="BH997" i="1"/>
  <c r="BH998" i="1"/>
  <c r="BH999" i="1"/>
  <c r="BH43" i="8"/>
  <c r="BH142" i="1"/>
  <c r="BH59" i="8"/>
  <c r="BH147" i="1"/>
  <c r="BH43" i="1" s="1"/>
  <c r="BK749" i="1"/>
  <c r="BK836" i="1"/>
  <c r="BK214" i="1"/>
  <c r="BG1066" i="1"/>
  <c r="BG1070" i="1"/>
  <c r="BG1076" i="1"/>
  <c r="BG1062" i="1"/>
  <c r="BI64" i="8"/>
  <c r="BI152" i="1"/>
  <c r="BI211" i="8" s="1"/>
  <c r="BI149" i="1"/>
  <c r="BI208" i="8" s="1"/>
  <c r="BI61" i="8"/>
  <c r="BI160" i="1"/>
  <c r="BI219" i="8" s="1"/>
  <c r="BI72" i="8"/>
  <c r="BI71" i="8"/>
  <c r="BI159" i="1"/>
  <c r="BI218" i="8" s="1"/>
  <c r="BI1098" i="1"/>
  <c r="BI1100" i="1"/>
  <c r="BI166" i="1"/>
  <c r="BI225" i="8" s="1"/>
  <c r="BI78" i="8"/>
  <c r="BI169" i="1"/>
  <c r="BI228" i="8" s="1"/>
  <c r="BI81" i="8"/>
  <c r="BI168" i="1"/>
  <c r="BI227" i="8" s="1"/>
  <c r="BI80" i="8"/>
  <c r="BI69" i="8"/>
  <c r="BI157" i="1"/>
  <c r="BI216" i="8" s="1"/>
  <c r="BI155" i="1"/>
  <c r="BI214" i="8" s="1"/>
  <c r="BI67" i="8"/>
  <c r="BK833" i="1"/>
  <c r="BK746" i="1"/>
  <c r="BK211" i="1"/>
  <c r="BG206" i="8"/>
  <c r="BG231" i="8" s="1"/>
  <c r="BG172" i="1"/>
  <c r="BH1049" i="1"/>
  <c r="BH1048" i="1"/>
  <c r="BH1047" i="1"/>
  <c r="BH1046" i="1"/>
  <c r="BH1045" i="1"/>
  <c r="BH1044" i="1"/>
  <c r="BH1041" i="1"/>
  <c r="BH1043" i="1"/>
  <c r="BH1042" i="1"/>
  <c r="BH1040" i="1"/>
  <c r="BH1036" i="1"/>
  <c r="BH1035" i="1"/>
  <c r="BH1034" i="1"/>
  <c r="BH1033" i="1"/>
  <c r="BH1037" i="1"/>
  <c r="BH1039" i="1"/>
  <c r="BH1038" i="1"/>
  <c r="BH1031" i="1"/>
  <c r="BH1029" i="1"/>
  <c r="BH1032" i="1"/>
  <c r="BH1030" i="1"/>
  <c r="BH1025" i="1"/>
  <c r="BH1026" i="1"/>
  <c r="BH1027" i="1"/>
  <c r="BH1028" i="1"/>
  <c r="BH1083" i="1"/>
  <c r="BM745" i="1"/>
  <c r="BM832" i="1"/>
  <c r="BM210" i="1"/>
  <c r="L210" i="1" s="1"/>
  <c r="BM743" i="1"/>
  <c r="BM208" i="1"/>
  <c r="L208" i="1" s="1"/>
  <c r="BM830" i="1"/>
  <c r="BH213" i="8"/>
  <c r="BL837" i="1" l="1"/>
  <c r="BL750" i="1"/>
  <c r="BL215" i="1"/>
  <c r="BJ1104" i="1"/>
  <c r="BI200" i="8"/>
  <c r="BI50" i="8" s="1"/>
  <c r="BJ1105" i="1"/>
  <c r="BI42" i="8"/>
  <c r="BJ177" i="8"/>
  <c r="BJ1084" i="1"/>
  <c r="BJ1096" i="1"/>
  <c r="BJ1091" i="1"/>
  <c r="BI207" i="8"/>
  <c r="BI42" i="1"/>
  <c r="BJ1088" i="1"/>
  <c r="BJ1089" i="1"/>
  <c r="BJ1087" i="1"/>
  <c r="BG1079" i="1"/>
  <c r="BJ1090" i="1"/>
  <c r="BJ1086" i="1"/>
  <c r="BH1050" i="1"/>
  <c r="BH1056" i="1"/>
  <c r="BH1061" i="1"/>
  <c r="BH1067" i="1"/>
  <c r="BH1070" i="1"/>
  <c r="BH1075" i="1"/>
  <c r="BH1078" i="1"/>
  <c r="BJ171" i="1"/>
  <c r="BJ230" i="8" s="1"/>
  <c r="BJ83" i="8"/>
  <c r="BJ175" i="8"/>
  <c r="BJ290" i="1"/>
  <c r="BJ64" i="8"/>
  <c r="BJ152" i="1"/>
  <c r="BJ211" i="8" s="1"/>
  <c r="BJ153" i="1"/>
  <c r="BJ212" i="8" s="1"/>
  <c r="BJ65" i="8"/>
  <c r="BJ61" i="8"/>
  <c r="BJ149" i="1"/>
  <c r="BJ208" i="8" s="1"/>
  <c r="BJ1085" i="1"/>
  <c r="BJ1097" i="1"/>
  <c r="BJ163" i="1"/>
  <c r="BJ222" i="8" s="1"/>
  <c r="BJ75" i="8"/>
  <c r="BJ1099" i="1"/>
  <c r="BJ80" i="8"/>
  <c r="BJ168" i="1"/>
  <c r="BJ227" i="8" s="1"/>
  <c r="BJ1102" i="1"/>
  <c r="BJ1107" i="1"/>
  <c r="BJ1092" i="1"/>
  <c r="BL214" i="1"/>
  <c r="BL749" i="1"/>
  <c r="BL836" i="1"/>
  <c r="BH1055" i="1"/>
  <c r="BH1058" i="1"/>
  <c r="BH1065" i="1"/>
  <c r="BH1072" i="1"/>
  <c r="BH1063" i="1"/>
  <c r="BH1062" i="1"/>
  <c r="BI59" i="8"/>
  <c r="BI43" i="8" s="1"/>
  <c r="BI142" i="1"/>
  <c r="BI147" i="1"/>
  <c r="BI43" i="1" s="1"/>
  <c r="BL841" i="1"/>
  <c r="BL219" i="1"/>
  <c r="BL754" i="1"/>
  <c r="BL217" i="1"/>
  <c r="BL752" i="1"/>
  <c r="BL839" i="1"/>
  <c r="BJ82" i="8"/>
  <c r="BJ170" i="1"/>
  <c r="BJ229" i="8" s="1"/>
  <c r="BJ7" i="1"/>
  <c r="BJ6" i="8"/>
  <c r="BJ7" i="8" s="1"/>
  <c r="BJ62" i="8"/>
  <c r="BJ150" i="1"/>
  <c r="BJ209" i="8" s="1"/>
  <c r="BJ60" i="8"/>
  <c r="BJ42" i="8" s="1"/>
  <c r="BJ148" i="1"/>
  <c r="BJ117" i="1"/>
  <c r="BJ113" i="1"/>
  <c r="BJ1094" i="1"/>
  <c r="BJ1095" i="1"/>
  <c r="BJ160" i="1"/>
  <c r="BJ219" i="8" s="1"/>
  <c r="BJ72" i="8"/>
  <c r="BJ1098" i="1"/>
  <c r="BJ1101" i="1"/>
  <c r="BJ169" i="1"/>
  <c r="BJ228" i="8" s="1"/>
  <c r="BJ81" i="8"/>
  <c r="BJ1103" i="1"/>
  <c r="BJ1106" i="1"/>
  <c r="BJ155" i="1"/>
  <c r="BJ214" i="8" s="1"/>
  <c r="BJ67" i="8"/>
  <c r="BI1049" i="1"/>
  <c r="BI1048" i="1"/>
  <c r="BI1044" i="1"/>
  <c r="BI1047" i="1"/>
  <c r="BI1045" i="1"/>
  <c r="BI1043" i="1"/>
  <c r="BI1046" i="1"/>
  <c r="BI1042" i="1"/>
  <c r="BI1041" i="1"/>
  <c r="BI1040" i="1"/>
  <c r="BI1037" i="1"/>
  <c r="BI1038" i="1"/>
  <c r="BI1036" i="1"/>
  <c r="BI1035" i="1"/>
  <c r="BI1034" i="1"/>
  <c r="BI1033" i="1"/>
  <c r="BI1039" i="1"/>
  <c r="BI1029" i="1"/>
  <c r="BI1031" i="1"/>
  <c r="BI1032" i="1"/>
  <c r="BI1030" i="1"/>
  <c r="BI1026" i="1"/>
  <c r="BI1025" i="1"/>
  <c r="BI1027" i="1"/>
  <c r="BI1028" i="1"/>
  <c r="BI1083" i="1"/>
  <c r="BI1108" i="1" s="1"/>
  <c r="BH206" i="8"/>
  <c r="BH231" i="8" s="1"/>
  <c r="BH172" i="1"/>
  <c r="BH1059" i="1"/>
  <c r="BH1060" i="1"/>
  <c r="BH1068" i="1"/>
  <c r="BH1069" i="1"/>
  <c r="BH1074" i="1"/>
  <c r="BH1076" i="1"/>
  <c r="BJ157" i="1"/>
  <c r="BJ216" i="8" s="1"/>
  <c r="BJ69" i="8"/>
  <c r="BJ1137" i="1"/>
  <c r="BJ66" i="8"/>
  <c r="BJ154" i="1"/>
  <c r="BJ63" i="8"/>
  <c r="BJ151" i="1"/>
  <c r="BJ210" i="8" s="1"/>
  <c r="BJ158" i="1"/>
  <c r="BJ217" i="8" s="1"/>
  <c r="BJ70" i="8"/>
  <c r="BJ162" i="1"/>
  <c r="BJ221" i="8" s="1"/>
  <c r="BJ74" i="8"/>
  <c r="BJ76" i="8"/>
  <c r="BJ164" i="1"/>
  <c r="BJ223" i="8" s="1"/>
  <c r="BJ165" i="1"/>
  <c r="BJ224" i="8" s="1"/>
  <c r="BJ77" i="8"/>
  <c r="BJ1093" i="1"/>
  <c r="BJ167" i="1"/>
  <c r="BJ226" i="8" s="1"/>
  <c r="BJ79" i="8"/>
  <c r="BJ951" i="1"/>
  <c r="BJ960" i="1" s="1"/>
  <c r="BJ958" i="1"/>
  <c r="BI1020" i="1"/>
  <c r="BI1017" i="1"/>
  <c r="BI1005" i="1"/>
  <c r="BI1006" i="1"/>
  <c r="BI1004" i="1"/>
  <c r="BI1019" i="1"/>
  <c r="BI1015" i="1"/>
  <c r="BI1018" i="1"/>
  <c r="BI1016" i="1"/>
  <c r="BI1014" i="1"/>
  <c r="BI1013" i="1"/>
  <c r="BI1011" i="1"/>
  <c r="BI1009" i="1"/>
  <c r="BI1010" i="1"/>
  <c r="BI1012" i="1"/>
  <c r="BI1008" i="1"/>
  <c r="BI1007" i="1"/>
  <c r="BI1000" i="1"/>
  <c r="BI1002" i="1"/>
  <c r="BI1003" i="1"/>
  <c r="BI997" i="1"/>
  <c r="BI996" i="1"/>
  <c r="BI1001" i="1"/>
  <c r="BI998" i="1"/>
  <c r="BI999" i="1"/>
  <c r="BH1108" i="1"/>
  <c r="BL833" i="1"/>
  <c r="BL211" i="1"/>
  <c r="BL746" i="1"/>
  <c r="BH49" i="8"/>
  <c r="BH84" i="8"/>
  <c r="BH1021" i="1"/>
  <c r="BH1057" i="1"/>
  <c r="BH1054" i="1"/>
  <c r="BH1066" i="1"/>
  <c r="BH1071" i="1"/>
  <c r="BH1073" i="1"/>
  <c r="BH1077" i="1"/>
  <c r="BH1064" i="1"/>
  <c r="BI213" i="8"/>
  <c r="BJ992" i="1"/>
  <c r="BJ73" i="8"/>
  <c r="BJ161" i="1"/>
  <c r="BJ220" i="8" s="1"/>
  <c r="BJ71" i="8"/>
  <c r="BJ159" i="1"/>
  <c r="BJ218" i="8" s="1"/>
  <c r="BJ1100" i="1"/>
  <c r="BJ166" i="1"/>
  <c r="BJ225" i="8" s="1"/>
  <c r="BJ78" i="8"/>
  <c r="BJ68" i="8"/>
  <c r="BJ156" i="1"/>
  <c r="BJ215" i="8" s="1"/>
  <c r="BK976" i="1"/>
  <c r="BK990" i="1"/>
  <c r="BK975" i="1"/>
  <c r="BK98" i="1"/>
  <c r="BK127" i="1" s="1"/>
  <c r="BK109" i="1"/>
  <c r="BK138" i="1" s="1"/>
  <c r="BK96" i="1"/>
  <c r="BK125" i="1" s="1"/>
  <c r="BK977" i="1"/>
  <c r="BK991" i="1"/>
  <c r="BK950" i="1"/>
  <c r="BK959" i="1" s="1"/>
  <c r="BK97" i="1"/>
  <c r="BK126" i="1" s="1"/>
  <c r="BK989" i="1"/>
  <c r="BK110" i="1"/>
  <c r="BK139" i="1" s="1"/>
  <c r="BK988" i="1"/>
  <c r="BK1104" i="1" s="1"/>
  <c r="BK987" i="1"/>
  <c r="BK986" i="1"/>
  <c r="BK107" i="1"/>
  <c r="BK136" i="1" s="1"/>
  <c r="BK985" i="1"/>
  <c r="BK949" i="1"/>
  <c r="BL5" i="1"/>
  <c r="BK108" i="1"/>
  <c r="BK137" i="1" s="1"/>
  <c r="BK984" i="1"/>
  <c r="BK106" i="1"/>
  <c r="BK135" i="1" s="1"/>
  <c r="BK983" i="1"/>
  <c r="BK104" i="1"/>
  <c r="BK133" i="1" s="1"/>
  <c r="BK982" i="1"/>
  <c r="BK103" i="1"/>
  <c r="BK132" i="1" s="1"/>
  <c r="BK105" i="1"/>
  <c r="BK134" i="1" s="1"/>
  <c r="BK981" i="1"/>
  <c r="BK980" i="1"/>
  <c r="BK101" i="1"/>
  <c r="BK130" i="1" s="1"/>
  <c r="BK102" i="1"/>
  <c r="BK131" i="1" s="1"/>
  <c r="BK979" i="1"/>
  <c r="BK100" i="1"/>
  <c r="BK129" i="1" s="1"/>
  <c r="BK978" i="1"/>
  <c r="BK969" i="1"/>
  <c r="BK99" i="1"/>
  <c r="BK128" i="1" s="1"/>
  <c r="BK90" i="1"/>
  <c r="BK119" i="1" s="1"/>
  <c r="BK89" i="1"/>
  <c r="BK118" i="1" s="1"/>
  <c r="BK968" i="1"/>
  <c r="BK94" i="1"/>
  <c r="BK123" i="1" s="1"/>
  <c r="BK88" i="1"/>
  <c r="BK93" i="1"/>
  <c r="BK122" i="1" s="1"/>
  <c r="BK95" i="1"/>
  <c r="BK124" i="1" s="1"/>
  <c r="BK92" i="1"/>
  <c r="BK121" i="1" s="1"/>
  <c r="BK970" i="1"/>
  <c r="BK972" i="1"/>
  <c r="BK974" i="1"/>
  <c r="BK91" i="1"/>
  <c r="BK120" i="1" s="1"/>
  <c r="BK971" i="1"/>
  <c r="BK967" i="1"/>
  <c r="BK973" i="1"/>
  <c r="BK269" i="1"/>
  <c r="BK179" i="8" s="1"/>
  <c r="BK273" i="1"/>
  <c r="BK183" i="8" s="1"/>
  <c r="BK275" i="1"/>
  <c r="BK185" i="8" s="1"/>
  <c r="BK277" i="1"/>
  <c r="BK187" i="8" s="1"/>
  <c r="BK279" i="1"/>
  <c r="BK189" i="8" s="1"/>
  <c r="BK283" i="1"/>
  <c r="BK193" i="8" s="1"/>
  <c r="BK285" i="1"/>
  <c r="BK195" i="8" s="1"/>
  <c r="BK287" i="1"/>
  <c r="BK197" i="8" s="1"/>
  <c r="BK289" i="1"/>
  <c r="BK199" i="8" s="1"/>
  <c r="BK1130" i="1"/>
  <c r="BK1124" i="1"/>
  <c r="BK1117" i="1"/>
  <c r="BK1118" i="1"/>
  <c r="BK1128" i="1"/>
  <c r="BK1113" i="1"/>
  <c r="BK5" i="8"/>
  <c r="BK624" i="1"/>
  <c r="BK628" i="1"/>
  <c r="BK632" i="1"/>
  <c r="BK636" i="1"/>
  <c r="BK640" i="1"/>
  <c r="BK644" i="1"/>
  <c r="BK270" i="1"/>
  <c r="BK180" i="8" s="1"/>
  <c r="BK274" i="1"/>
  <c r="BK184" i="8" s="1"/>
  <c r="BK282" i="1"/>
  <c r="BK192" i="8" s="1"/>
  <c r="BK1133" i="1"/>
  <c r="BK1136" i="1"/>
  <c r="BK1116" i="1"/>
  <c r="BK1120" i="1"/>
  <c r="BK1115" i="1"/>
  <c r="BK625" i="1"/>
  <c r="BK630" i="1"/>
  <c r="BK635" i="1"/>
  <c r="BK641" i="1"/>
  <c r="BK646" i="1"/>
  <c r="BK265" i="1"/>
  <c r="BK271" i="1"/>
  <c r="BK181" i="8" s="1"/>
  <c r="BK280" i="1"/>
  <c r="BK190" i="8" s="1"/>
  <c r="BK288" i="1"/>
  <c r="BK198" i="8" s="1"/>
  <c r="BK1131" i="1"/>
  <c r="BK1127" i="1"/>
  <c r="BK1114" i="1"/>
  <c r="BK1132" i="1"/>
  <c r="BK1123" i="1"/>
  <c r="BK626" i="1"/>
  <c r="BK631" i="1"/>
  <c r="BK637" i="1"/>
  <c r="BK642" i="1"/>
  <c r="BK278" i="1"/>
  <c r="BK188" i="8" s="1"/>
  <c r="BK286" i="1"/>
  <c r="BK196" i="8" s="1"/>
  <c r="BK1129" i="1"/>
  <c r="BK1122" i="1"/>
  <c r="BK1112" i="1"/>
  <c r="BK1125" i="1"/>
  <c r="BK622" i="1"/>
  <c r="BK627" i="1"/>
  <c r="BK633" i="1"/>
  <c r="BK638" i="1"/>
  <c r="BK643" i="1"/>
  <c r="BK1230" i="1"/>
  <c r="BK1134" i="1"/>
  <c r="BK623" i="1"/>
  <c r="BK645" i="1"/>
  <c r="BK1119" i="1"/>
  <c r="BK629" i="1"/>
  <c r="BK284" i="1"/>
  <c r="BK194" i="8" s="1"/>
  <c r="BK1126" i="1"/>
  <c r="BK6" i="1"/>
  <c r="BK634" i="1"/>
  <c r="BK639" i="1"/>
  <c r="BK1135" i="1"/>
  <c r="BK1121" i="1"/>
  <c r="BK276" i="1"/>
  <c r="BK186" i="8" s="1"/>
  <c r="BK112" i="1"/>
  <c r="BK141" i="1" s="1"/>
  <c r="BK111" i="1"/>
  <c r="BK140" i="1" s="1"/>
  <c r="BK281" i="1"/>
  <c r="BK191" i="8" s="1"/>
  <c r="BK272" i="1"/>
  <c r="BK182" i="8" s="1"/>
  <c r="BK266" i="1"/>
  <c r="BK176" i="8" s="1"/>
  <c r="BK268" i="1"/>
  <c r="BK178" i="8" s="1"/>
  <c r="BK267" i="1"/>
  <c r="BM215" i="1" l="1"/>
  <c r="L215" i="1" s="1"/>
  <c r="BM750" i="1"/>
  <c r="BM837" i="1"/>
  <c r="BK1088" i="1"/>
  <c r="BK1105" i="1"/>
  <c r="BJ200" i="8"/>
  <c r="BJ50" i="8" s="1"/>
  <c r="BK1096" i="1"/>
  <c r="BK177" i="8"/>
  <c r="BJ207" i="8"/>
  <c r="BJ42" i="1"/>
  <c r="BK1098" i="1"/>
  <c r="BK1094" i="1"/>
  <c r="BK1103" i="1"/>
  <c r="BK1099" i="1"/>
  <c r="BK1102" i="1"/>
  <c r="BK1093" i="1"/>
  <c r="BJ1083" i="1"/>
  <c r="BJ1108" i="1" s="1"/>
  <c r="BK1090" i="1"/>
  <c r="BI1055" i="1"/>
  <c r="BI1059" i="1"/>
  <c r="BI1060" i="1"/>
  <c r="BI1057" i="1"/>
  <c r="BK1084" i="1"/>
  <c r="BI1056" i="1"/>
  <c r="BK1089" i="1"/>
  <c r="BK1087" i="1"/>
  <c r="BK1086" i="1"/>
  <c r="BK62" i="8"/>
  <c r="BK150" i="1"/>
  <c r="BK209" i="8" s="1"/>
  <c r="BK63" i="8"/>
  <c r="BK151" i="1"/>
  <c r="BK210" i="8" s="1"/>
  <c r="BK65" i="8"/>
  <c r="BK153" i="1"/>
  <c r="BK212" i="8" s="1"/>
  <c r="BK70" i="8"/>
  <c r="BK158" i="1"/>
  <c r="BK217" i="8" s="1"/>
  <c r="BK1095" i="1"/>
  <c r="BK1097" i="1"/>
  <c r="BK163" i="1"/>
  <c r="BK222" i="8" s="1"/>
  <c r="BK75" i="8"/>
  <c r="BK167" i="1"/>
  <c r="BK226" i="8" s="1"/>
  <c r="BK79" i="8"/>
  <c r="BK78" i="8"/>
  <c r="BK166" i="1"/>
  <c r="BK225" i="8" s="1"/>
  <c r="BK81" i="8"/>
  <c r="BK169" i="1"/>
  <c r="BK228" i="8" s="1"/>
  <c r="BK1107" i="1"/>
  <c r="BK69" i="8"/>
  <c r="BK157" i="1"/>
  <c r="BK216" i="8" s="1"/>
  <c r="BI1061" i="1"/>
  <c r="BI1066" i="1"/>
  <c r="BI1069" i="1"/>
  <c r="BI1076" i="1"/>
  <c r="BI1064" i="1"/>
  <c r="BJ1046" i="1"/>
  <c r="BJ1049" i="1"/>
  <c r="BJ1044" i="1"/>
  <c r="BJ1047" i="1"/>
  <c r="BJ1048" i="1"/>
  <c r="BJ1045" i="1"/>
  <c r="BJ1043" i="1"/>
  <c r="BJ1040" i="1"/>
  <c r="BJ1042" i="1"/>
  <c r="BJ1038" i="1"/>
  <c r="BJ1041" i="1"/>
  <c r="BJ1039" i="1"/>
  <c r="BJ1037" i="1"/>
  <c r="BJ1036" i="1"/>
  <c r="BJ1035" i="1"/>
  <c r="BJ1033" i="1"/>
  <c r="BJ1034" i="1"/>
  <c r="BJ1029" i="1"/>
  <c r="BJ1031" i="1"/>
  <c r="BJ1032" i="1"/>
  <c r="BJ1030" i="1"/>
  <c r="BJ1025" i="1"/>
  <c r="BJ1026" i="1"/>
  <c r="BJ1027" i="1"/>
  <c r="BJ1028" i="1"/>
  <c r="BJ213" i="8"/>
  <c r="BI1050" i="1"/>
  <c r="BI84" i="8"/>
  <c r="BI49" i="8"/>
  <c r="BM836" i="1"/>
  <c r="BM214" i="1"/>
  <c r="L214" i="1" s="1"/>
  <c r="BM749" i="1"/>
  <c r="BK6" i="8"/>
  <c r="BK7" i="8" s="1"/>
  <c r="BK7" i="1"/>
  <c r="BK175" i="8"/>
  <c r="BK290" i="1"/>
  <c r="BK1137" i="1"/>
  <c r="BK154" i="1"/>
  <c r="BK66" i="8"/>
  <c r="BK1085" i="1"/>
  <c r="BK73" i="8"/>
  <c r="BK161" i="1"/>
  <c r="BK220" i="8" s="1"/>
  <c r="BK164" i="1"/>
  <c r="BK223" i="8" s="1"/>
  <c r="BK76" i="8"/>
  <c r="BL950" i="1"/>
  <c r="BL959" i="1" s="1"/>
  <c r="BM5" i="1"/>
  <c r="BL977" i="1"/>
  <c r="BL991" i="1"/>
  <c r="BL949" i="1"/>
  <c r="BL976" i="1"/>
  <c r="BL98" i="1"/>
  <c r="BL127" i="1" s="1"/>
  <c r="BL990" i="1"/>
  <c r="BL110" i="1"/>
  <c r="BL139" i="1" s="1"/>
  <c r="BL988" i="1"/>
  <c r="BL97" i="1"/>
  <c r="BL126" i="1" s="1"/>
  <c r="BL96" i="1"/>
  <c r="BL125" i="1" s="1"/>
  <c r="BL985" i="1"/>
  <c r="BL975" i="1"/>
  <c r="BL109" i="1"/>
  <c r="BL138" i="1" s="1"/>
  <c r="BL108" i="1"/>
  <c r="BL137" i="1" s="1"/>
  <c r="BL107" i="1"/>
  <c r="BL136" i="1" s="1"/>
  <c r="BL989" i="1"/>
  <c r="BL987" i="1"/>
  <c r="BL986" i="1"/>
  <c r="BL984" i="1"/>
  <c r="BL106" i="1"/>
  <c r="BL135" i="1" s="1"/>
  <c r="BL105" i="1"/>
  <c r="BL134" i="1" s="1"/>
  <c r="BL104" i="1"/>
  <c r="BL133" i="1" s="1"/>
  <c r="BL103" i="1"/>
  <c r="BL132" i="1" s="1"/>
  <c r="BL983" i="1"/>
  <c r="BL102" i="1"/>
  <c r="BL131" i="1" s="1"/>
  <c r="BL979" i="1"/>
  <c r="BL978" i="1"/>
  <c r="BL982" i="1"/>
  <c r="BL981" i="1"/>
  <c r="BL980" i="1"/>
  <c r="BL99" i="1"/>
  <c r="BL128" i="1" s="1"/>
  <c r="BL101" i="1"/>
  <c r="BL130" i="1" s="1"/>
  <c r="BL970" i="1"/>
  <c r="BL969" i="1"/>
  <c r="BL90" i="1"/>
  <c r="BL119" i="1" s="1"/>
  <c r="BL100" i="1"/>
  <c r="BL129" i="1" s="1"/>
  <c r="BL93" i="1"/>
  <c r="BL122" i="1" s="1"/>
  <c r="BL95" i="1"/>
  <c r="BL124" i="1" s="1"/>
  <c r="BL94" i="1"/>
  <c r="BL123" i="1" s="1"/>
  <c r="BL91" i="1"/>
  <c r="BL120" i="1" s="1"/>
  <c r="BL92" i="1"/>
  <c r="BL121" i="1" s="1"/>
  <c r="BL89" i="1"/>
  <c r="BL118" i="1" s="1"/>
  <c r="BL971" i="1"/>
  <c r="BL88" i="1"/>
  <c r="BL972" i="1"/>
  <c r="BL1088" i="1" s="1"/>
  <c r="BL973" i="1"/>
  <c r="BL967" i="1"/>
  <c r="BL968" i="1"/>
  <c r="BL974" i="1"/>
  <c r="BL265" i="1"/>
  <c r="BL271" i="1"/>
  <c r="BL181" i="8" s="1"/>
  <c r="BL274" i="1"/>
  <c r="BL184" i="8" s="1"/>
  <c r="BL279" i="1"/>
  <c r="BL189" i="8" s="1"/>
  <c r="BL282" i="1"/>
  <c r="BL192" i="8" s="1"/>
  <c r="BL287" i="1"/>
  <c r="BL197" i="8" s="1"/>
  <c r="BL1136" i="1"/>
  <c r="BL1127" i="1"/>
  <c r="BL1126" i="1"/>
  <c r="BL1119" i="1"/>
  <c r="BL1122" i="1"/>
  <c r="BL1120" i="1"/>
  <c r="BL623" i="1"/>
  <c r="BL627" i="1"/>
  <c r="BL631" i="1"/>
  <c r="BL635" i="1"/>
  <c r="BL639" i="1"/>
  <c r="BL643" i="1"/>
  <c r="BL269" i="1"/>
  <c r="BL179" i="8" s="1"/>
  <c r="BL277" i="1"/>
  <c r="BL187" i="8" s="1"/>
  <c r="BL280" i="1"/>
  <c r="BL190" i="8" s="1"/>
  <c r="BL285" i="1"/>
  <c r="BL195" i="8" s="1"/>
  <c r="BL288" i="1"/>
  <c r="BL198" i="8" s="1"/>
  <c r="BL1135" i="1"/>
  <c r="BL1132" i="1"/>
  <c r="BL1125" i="1"/>
  <c r="BL1124" i="1"/>
  <c r="BL1115" i="1"/>
  <c r="BL1112" i="1"/>
  <c r="BL1116" i="1"/>
  <c r="BL6" i="1"/>
  <c r="BL624" i="1"/>
  <c r="BL628" i="1"/>
  <c r="BL632" i="1"/>
  <c r="BL636" i="1"/>
  <c r="BL640" i="1"/>
  <c r="BL644" i="1"/>
  <c r="BL270" i="1"/>
  <c r="BL180" i="8" s="1"/>
  <c r="BL275" i="1"/>
  <c r="BL185" i="8" s="1"/>
  <c r="BL278" i="1"/>
  <c r="BL188" i="8" s="1"/>
  <c r="BL283" i="1"/>
  <c r="BL193" i="8" s="1"/>
  <c r="BL286" i="1"/>
  <c r="BL196" i="8" s="1"/>
  <c r="BL1133" i="1"/>
  <c r="BL1130" i="1"/>
  <c r="BL1123" i="1"/>
  <c r="BL1134" i="1"/>
  <c r="BL1113" i="1"/>
  <c r="BL1118" i="1"/>
  <c r="BL5" i="8"/>
  <c r="BL625" i="1"/>
  <c r="BL629" i="1"/>
  <c r="BL633" i="1"/>
  <c r="BL637" i="1"/>
  <c r="BL641" i="1"/>
  <c r="BL645" i="1"/>
  <c r="BL273" i="1"/>
  <c r="BL183" i="8" s="1"/>
  <c r="BL284" i="1"/>
  <c r="BL194" i="8" s="1"/>
  <c r="BL1131" i="1"/>
  <c r="BL1117" i="1"/>
  <c r="BL630" i="1"/>
  <c r="BL646" i="1"/>
  <c r="BL1230" i="1"/>
  <c r="BL276" i="1"/>
  <c r="BL186" i="8" s="1"/>
  <c r="BL1129" i="1"/>
  <c r="BL1114" i="1"/>
  <c r="BL634" i="1"/>
  <c r="BL289" i="1"/>
  <c r="BL199" i="8" s="1"/>
  <c r="BL1121" i="1"/>
  <c r="BL622" i="1"/>
  <c r="BL638" i="1"/>
  <c r="BL281" i="1"/>
  <c r="BL191" i="8" s="1"/>
  <c r="BL626" i="1"/>
  <c r="BL1128" i="1"/>
  <c r="BL642" i="1"/>
  <c r="BL112" i="1"/>
  <c r="BL141" i="1" s="1"/>
  <c r="BL111" i="1"/>
  <c r="BL140" i="1" s="1"/>
  <c r="BL268" i="1"/>
  <c r="BL178" i="8" s="1"/>
  <c r="BL272" i="1"/>
  <c r="BL182" i="8" s="1"/>
  <c r="BL267" i="1"/>
  <c r="BL266" i="1"/>
  <c r="BL176" i="8" s="1"/>
  <c r="BK1091" i="1"/>
  <c r="BH1079" i="1"/>
  <c r="BI1070" i="1"/>
  <c r="BI1071" i="1"/>
  <c r="BI1073" i="1"/>
  <c r="BI1063" i="1"/>
  <c r="BJ1004" i="1"/>
  <c r="BJ1005" i="1"/>
  <c r="BJ1006" i="1"/>
  <c r="BJ1018" i="1"/>
  <c r="BJ1017" i="1"/>
  <c r="BJ1020" i="1"/>
  <c r="BJ1019" i="1"/>
  <c r="BJ1014" i="1"/>
  <c r="BJ1015" i="1"/>
  <c r="BJ1013" i="1"/>
  <c r="BJ1016" i="1"/>
  <c r="BJ1012" i="1"/>
  <c r="BJ1008" i="1"/>
  <c r="BJ1011" i="1"/>
  <c r="BJ1009" i="1"/>
  <c r="BJ1007" i="1"/>
  <c r="BJ1010" i="1"/>
  <c r="BJ1000" i="1"/>
  <c r="BJ1002" i="1"/>
  <c r="BJ1003" i="1"/>
  <c r="BJ996" i="1"/>
  <c r="BJ997" i="1"/>
  <c r="BJ1001" i="1"/>
  <c r="BJ998" i="1"/>
  <c r="BJ999" i="1"/>
  <c r="BJ59" i="8"/>
  <c r="BJ43" i="8" s="1"/>
  <c r="BJ147" i="1"/>
  <c r="BJ43" i="1" s="1"/>
  <c r="BJ142" i="1"/>
  <c r="BM839" i="1"/>
  <c r="BM217" i="1"/>
  <c r="L217" i="1" s="1"/>
  <c r="BM752" i="1"/>
  <c r="BI172" i="1"/>
  <c r="BI206" i="8"/>
  <c r="BI231" i="8" s="1"/>
  <c r="BK82" i="8"/>
  <c r="BK170" i="1"/>
  <c r="BK229" i="8" s="1"/>
  <c r="BK992" i="1"/>
  <c r="BK152" i="1"/>
  <c r="BK211" i="8" s="1"/>
  <c r="BK64" i="8"/>
  <c r="BK148" i="1"/>
  <c r="BK60" i="8"/>
  <c r="BK72" i="8"/>
  <c r="BK160" i="1"/>
  <c r="BK219" i="8" s="1"/>
  <c r="BK162" i="1"/>
  <c r="BK221" i="8" s="1"/>
  <c r="BK74" i="8"/>
  <c r="BK165" i="1"/>
  <c r="BK224" i="8" s="1"/>
  <c r="BK77" i="8"/>
  <c r="BK951" i="1"/>
  <c r="BK960" i="1" s="1"/>
  <c r="BK958" i="1"/>
  <c r="BK68" i="8"/>
  <c r="BK156" i="1"/>
  <c r="BK215" i="8" s="1"/>
  <c r="BK67" i="8"/>
  <c r="BK155" i="1"/>
  <c r="BK214" i="8" s="1"/>
  <c r="BK1106" i="1"/>
  <c r="BM833" i="1"/>
  <c r="BM211" i="1"/>
  <c r="L211" i="1" s="1"/>
  <c r="BM746" i="1"/>
  <c r="BI1054" i="1"/>
  <c r="BI1021" i="1"/>
  <c r="BI1058" i="1"/>
  <c r="BI1068" i="1"/>
  <c r="BI1072" i="1"/>
  <c r="BI1077" i="1"/>
  <c r="BI1075" i="1"/>
  <c r="BK171" i="1"/>
  <c r="BK230" i="8" s="1"/>
  <c r="BK83" i="8"/>
  <c r="BK117" i="1"/>
  <c r="BK113" i="1"/>
  <c r="BK149" i="1"/>
  <c r="BK208" i="8" s="1"/>
  <c r="BK61" i="8"/>
  <c r="BK71" i="8"/>
  <c r="BK159" i="1"/>
  <c r="BK218" i="8" s="1"/>
  <c r="BK1100" i="1"/>
  <c r="BK1101" i="1"/>
  <c r="BK80" i="8"/>
  <c r="BK168" i="1"/>
  <c r="BK227" i="8" s="1"/>
  <c r="BK1092" i="1"/>
  <c r="BI1065" i="1"/>
  <c r="BI1067" i="1"/>
  <c r="BI1074" i="1"/>
  <c r="BI1062" i="1"/>
  <c r="BI1078" i="1"/>
  <c r="BM219" i="1"/>
  <c r="L219" i="1" s="1"/>
  <c r="BM754" i="1"/>
  <c r="BM841" i="1"/>
  <c r="BL1097" i="1" l="1"/>
  <c r="BL1105" i="1"/>
  <c r="BK200" i="8"/>
  <c r="BK50" i="8" s="1"/>
  <c r="BK42" i="8"/>
  <c r="BL177" i="8"/>
  <c r="BL1098" i="1"/>
  <c r="BK207" i="8"/>
  <c r="BK42" i="1"/>
  <c r="BL1099" i="1"/>
  <c r="BL1103" i="1"/>
  <c r="BJ1060" i="1"/>
  <c r="BJ1057" i="1"/>
  <c r="BJ1056" i="1"/>
  <c r="BJ1061" i="1"/>
  <c r="BL1084" i="1"/>
  <c r="BL1090" i="1"/>
  <c r="BL1087" i="1"/>
  <c r="BJ1058" i="1"/>
  <c r="BL1089" i="1"/>
  <c r="BL1086" i="1"/>
  <c r="BI1079" i="1"/>
  <c r="BK1049" i="1"/>
  <c r="BK1047" i="1"/>
  <c r="BK1048" i="1"/>
  <c r="BK1045" i="1"/>
  <c r="BK1044" i="1"/>
  <c r="BK1046" i="1"/>
  <c r="BK1043" i="1"/>
  <c r="BK1040" i="1"/>
  <c r="BK1042" i="1"/>
  <c r="BK1041" i="1"/>
  <c r="BK1039" i="1"/>
  <c r="BK1036" i="1"/>
  <c r="BK1035" i="1"/>
  <c r="BK1034" i="1"/>
  <c r="BK1033" i="1"/>
  <c r="BK1038" i="1"/>
  <c r="BK1037" i="1"/>
  <c r="BK1029" i="1"/>
  <c r="BK1031" i="1"/>
  <c r="BK1032" i="1"/>
  <c r="BK1030" i="1"/>
  <c r="BK1025" i="1"/>
  <c r="BK1026" i="1"/>
  <c r="BK1027" i="1"/>
  <c r="BK1028" i="1"/>
  <c r="BJ1059" i="1"/>
  <c r="BJ1067" i="1"/>
  <c r="BJ1074" i="1"/>
  <c r="BJ1077" i="1"/>
  <c r="BJ1064" i="1"/>
  <c r="BL83" i="8"/>
  <c r="BL171" i="1"/>
  <c r="BL230" i="8" s="1"/>
  <c r="BL6" i="8"/>
  <c r="BL7" i="8" s="1"/>
  <c r="BL7" i="1"/>
  <c r="BL117" i="1"/>
  <c r="BL113" i="1"/>
  <c r="BL150" i="1"/>
  <c r="BL209" i="8" s="1"/>
  <c r="BL62" i="8"/>
  <c r="BL71" i="8"/>
  <c r="BL159" i="1"/>
  <c r="BL218" i="8" s="1"/>
  <c r="BL72" i="8"/>
  <c r="BL160" i="1"/>
  <c r="BL219" i="8" s="1"/>
  <c r="BL77" i="8"/>
  <c r="BL165" i="1"/>
  <c r="BL224" i="8" s="1"/>
  <c r="BL1091" i="1"/>
  <c r="BL1104" i="1"/>
  <c r="BL1092" i="1"/>
  <c r="BM975" i="1"/>
  <c r="BM949" i="1"/>
  <c r="BM96" i="1"/>
  <c r="BM125" i="1" s="1"/>
  <c r="BM976" i="1"/>
  <c r="BM98" i="1"/>
  <c r="BM127" i="1" s="1"/>
  <c r="BM991" i="1"/>
  <c r="BM987" i="1"/>
  <c r="BM950" i="1"/>
  <c r="BM959" i="1" s="1"/>
  <c r="BM977" i="1"/>
  <c r="BM110" i="1"/>
  <c r="BM139" i="1" s="1"/>
  <c r="BM107" i="1"/>
  <c r="BM136" i="1" s="1"/>
  <c r="BM112" i="1"/>
  <c r="BM141" i="1" s="1"/>
  <c r="BM109" i="1"/>
  <c r="BM138" i="1" s="1"/>
  <c r="BM108" i="1"/>
  <c r="BM137" i="1" s="1"/>
  <c r="BM106" i="1"/>
  <c r="BM135" i="1" s="1"/>
  <c r="BM989" i="1"/>
  <c r="BM988" i="1"/>
  <c r="BM990" i="1"/>
  <c r="BM985" i="1"/>
  <c r="BM986" i="1"/>
  <c r="BM105" i="1"/>
  <c r="BM134" i="1" s="1"/>
  <c r="BM984" i="1"/>
  <c r="BM104" i="1"/>
  <c r="BM133" i="1" s="1"/>
  <c r="BM103" i="1"/>
  <c r="BM132" i="1" s="1"/>
  <c r="BM982" i="1"/>
  <c r="BM102" i="1"/>
  <c r="BM131" i="1" s="1"/>
  <c r="BM101" i="1"/>
  <c r="BM130" i="1" s="1"/>
  <c r="BM979" i="1"/>
  <c r="BM978" i="1"/>
  <c r="BM100" i="1"/>
  <c r="BM129" i="1" s="1"/>
  <c r="BM99" i="1"/>
  <c r="BM128" i="1" s="1"/>
  <c r="BM981" i="1"/>
  <c r="BM970" i="1"/>
  <c r="BM969" i="1"/>
  <c r="BM90" i="1"/>
  <c r="BM119" i="1" s="1"/>
  <c r="BM983" i="1"/>
  <c r="BM980" i="1"/>
  <c r="BM968" i="1"/>
  <c r="BM94" i="1"/>
  <c r="BM123" i="1" s="1"/>
  <c r="BM972" i="1"/>
  <c r="BM974" i="1"/>
  <c r="BM89" i="1"/>
  <c r="BM118" i="1" s="1"/>
  <c r="BM92" i="1"/>
  <c r="BM121" i="1" s="1"/>
  <c r="BM967" i="1"/>
  <c r="BM93" i="1"/>
  <c r="BM122" i="1" s="1"/>
  <c r="BM95" i="1"/>
  <c r="BM124" i="1" s="1"/>
  <c r="BM971" i="1"/>
  <c r="BM91" i="1"/>
  <c r="BM120" i="1" s="1"/>
  <c r="BM88" i="1"/>
  <c r="BM973" i="1"/>
  <c r="BM265" i="1"/>
  <c r="BM269" i="1"/>
  <c r="BM273" i="1"/>
  <c r="BM277" i="1"/>
  <c r="BM281" i="1"/>
  <c r="BM285" i="1"/>
  <c r="BM289" i="1"/>
  <c r="BM1136" i="1"/>
  <c r="BM1135" i="1"/>
  <c r="BM1121" i="1"/>
  <c r="BM1122" i="1"/>
  <c r="BM1124" i="1"/>
  <c r="BM1116" i="1"/>
  <c r="BM1117" i="1"/>
  <c r="BM623" i="1"/>
  <c r="BM626" i="1"/>
  <c r="BM630" i="1"/>
  <c r="BM634" i="1"/>
  <c r="BM638" i="1"/>
  <c r="BM642" i="1"/>
  <c r="BM646" i="1"/>
  <c r="BM270" i="1"/>
  <c r="BM274" i="1"/>
  <c r="BM278" i="1"/>
  <c r="BM282" i="1"/>
  <c r="BM286" i="1"/>
  <c r="BM1134" i="1"/>
  <c r="BM1128" i="1"/>
  <c r="BM1118" i="1"/>
  <c r="BM1120" i="1"/>
  <c r="BM1119" i="1"/>
  <c r="BM1130" i="1"/>
  <c r="BM622" i="1"/>
  <c r="BM627" i="1"/>
  <c r="BM631" i="1"/>
  <c r="BM635" i="1"/>
  <c r="BM639" i="1"/>
  <c r="BM643" i="1"/>
  <c r="BM271" i="1"/>
  <c r="BM275" i="1"/>
  <c r="BM279" i="1"/>
  <c r="BM283" i="1"/>
  <c r="BM287" i="1"/>
  <c r="BM1132" i="1"/>
  <c r="BM1123" i="1"/>
  <c r="BM1129" i="1"/>
  <c r="BM1131" i="1"/>
  <c r="BM1115" i="1"/>
  <c r="BM1114" i="1"/>
  <c r="BM5" i="8"/>
  <c r="BM624" i="1"/>
  <c r="BM628" i="1"/>
  <c r="BM632" i="1"/>
  <c r="BM636" i="1"/>
  <c r="BM640" i="1"/>
  <c r="BM644" i="1"/>
  <c r="BM276" i="1"/>
  <c r="BM1126" i="1"/>
  <c r="BM1112" i="1"/>
  <c r="BM637" i="1"/>
  <c r="BM1230" i="1"/>
  <c r="BM280" i="1"/>
  <c r="BM1125" i="1"/>
  <c r="BM625" i="1"/>
  <c r="BM641" i="1"/>
  <c r="BM284" i="1"/>
  <c r="BM1127" i="1"/>
  <c r="BM6" i="1"/>
  <c r="BM629" i="1"/>
  <c r="BM645" i="1"/>
  <c r="BM1133" i="1"/>
  <c r="BM633" i="1"/>
  <c r="BM1113" i="1"/>
  <c r="BM288" i="1"/>
  <c r="BM97" i="1"/>
  <c r="BM126" i="1" s="1"/>
  <c r="BM111" i="1"/>
  <c r="BM140" i="1" s="1"/>
  <c r="BM267" i="1"/>
  <c r="BM272" i="1"/>
  <c r="BM268" i="1"/>
  <c r="BM266" i="1"/>
  <c r="BJ1050" i="1"/>
  <c r="BK142" i="1"/>
  <c r="BK59" i="8"/>
  <c r="BK147" i="1"/>
  <c r="BK1005" i="1"/>
  <c r="BK1004" i="1"/>
  <c r="BK1020" i="1"/>
  <c r="BK1019" i="1"/>
  <c r="BK1006" i="1"/>
  <c r="BK1016" i="1"/>
  <c r="BK1018" i="1"/>
  <c r="BK1017" i="1"/>
  <c r="BK1015" i="1"/>
  <c r="BK1014" i="1"/>
  <c r="BK1012" i="1"/>
  <c r="BK1013" i="1"/>
  <c r="BK1011" i="1"/>
  <c r="BK1007" i="1"/>
  <c r="BK1008" i="1"/>
  <c r="BK1010" i="1"/>
  <c r="BK1009" i="1"/>
  <c r="BK1000" i="1"/>
  <c r="BK1002" i="1"/>
  <c r="BK1003" i="1"/>
  <c r="BK997" i="1"/>
  <c r="BK1001" i="1"/>
  <c r="BK996" i="1"/>
  <c r="BK998" i="1"/>
  <c r="BK999" i="1"/>
  <c r="BJ206" i="8"/>
  <c r="BJ231" i="8" s="1"/>
  <c r="BJ172" i="1"/>
  <c r="BJ1055" i="1"/>
  <c r="BJ1069" i="1"/>
  <c r="BJ1071" i="1"/>
  <c r="BJ1078" i="1"/>
  <c r="BJ1063" i="1"/>
  <c r="BL992" i="1"/>
  <c r="BL65" i="8"/>
  <c r="BL153" i="1"/>
  <c r="BL212" i="8" s="1"/>
  <c r="BL149" i="1"/>
  <c r="BL208" i="8" s="1"/>
  <c r="BL61" i="8"/>
  <c r="BL158" i="1"/>
  <c r="BL217" i="8" s="1"/>
  <c r="BL70" i="8"/>
  <c r="BL1094" i="1"/>
  <c r="BL74" i="8"/>
  <c r="BL162" i="1"/>
  <c r="BL221" i="8" s="1"/>
  <c r="BL1100" i="1"/>
  <c r="BL78" i="8"/>
  <c r="BL166" i="1"/>
  <c r="BL225" i="8" s="1"/>
  <c r="BL1101" i="1"/>
  <c r="BL81" i="8"/>
  <c r="BL169" i="1"/>
  <c r="BL228" i="8" s="1"/>
  <c r="BL951" i="1"/>
  <c r="BL960" i="1" s="1"/>
  <c r="BL958" i="1"/>
  <c r="BK43" i="8"/>
  <c r="BJ49" i="8"/>
  <c r="BJ84" i="8"/>
  <c r="BJ1054" i="1"/>
  <c r="BJ1021" i="1"/>
  <c r="BJ1068" i="1"/>
  <c r="BJ1066" i="1"/>
  <c r="BJ1073" i="1"/>
  <c r="BJ1075" i="1"/>
  <c r="BJ1062" i="1"/>
  <c r="BL1137" i="1"/>
  <c r="BL175" i="8"/>
  <c r="BL290" i="1"/>
  <c r="BL148" i="1"/>
  <c r="BL60" i="8"/>
  <c r="BL42" i="8" s="1"/>
  <c r="BL154" i="1"/>
  <c r="BL66" i="8"/>
  <c r="BL1085" i="1"/>
  <c r="BL1096" i="1"/>
  <c r="BL1095" i="1"/>
  <c r="BL163" i="1"/>
  <c r="BL222" i="8" s="1"/>
  <c r="BL75" i="8"/>
  <c r="BL1102" i="1"/>
  <c r="BL167" i="1"/>
  <c r="BL226" i="8" s="1"/>
  <c r="BL79" i="8"/>
  <c r="BL155" i="1"/>
  <c r="BL214" i="8" s="1"/>
  <c r="BL67" i="8"/>
  <c r="BL1106" i="1"/>
  <c r="BL1107" i="1"/>
  <c r="BK213" i="8"/>
  <c r="BK43" i="1"/>
  <c r="BK1083" i="1"/>
  <c r="BJ1065" i="1"/>
  <c r="BJ1070" i="1"/>
  <c r="BJ1072" i="1"/>
  <c r="BJ1076" i="1"/>
  <c r="BL170" i="1"/>
  <c r="BL229" i="8" s="1"/>
  <c r="BL82" i="8"/>
  <c r="BL63" i="8"/>
  <c r="BL151" i="1"/>
  <c r="BL210" i="8" s="1"/>
  <c r="BL152" i="1"/>
  <c r="BL211" i="8" s="1"/>
  <c r="BL64" i="8"/>
  <c r="BL73" i="8"/>
  <c r="BL161" i="1"/>
  <c r="BL220" i="8" s="1"/>
  <c r="BL76" i="8"/>
  <c r="BL164" i="1"/>
  <c r="BL223" i="8" s="1"/>
  <c r="BL80" i="8"/>
  <c r="BL168" i="1"/>
  <c r="BL227" i="8" s="1"/>
  <c r="BL68" i="8"/>
  <c r="BL156" i="1"/>
  <c r="BL215" i="8" s="1"/>
  <c r="BL69" i="8"/>
  <c r="BL157" i="1"/>
  <c r="BL216" i="8" s="1"/>
  <c r="BL1093" i="1"/>
  <c r="BK1059" i="1" l="1"/>
  <c r="BL200" i="8"/>
  <c r="BL50" i="8" s="1"/>
  <c r="BL207" i="8"/>
  <c r="BL42" i="1"/>
  <c r="BL1083" i="1"/>
  <c r="BL1108" i="1" s="1"/>
  <c r="BM1087" i="1"/>
  <c r="L1087" i="1" s="1"/>
  <c r="J568" i="1" s="1"/>
  <c r="O568" i="1" s="1"/>
  <c r="BK1055" i="1"/>
  <c r="BK1057" i="1"/>
  <c r="BM1086" i="1"/>
  <c r="L1086" i="1" s="1"/>
  <c r="J567" i="1" s="1"/>
  <c r="O567" i="1" s="1"/>
  <c r="BK1061" i="1"/>
  <c r="BM1088" i="1"/>
  <c r="L1088" i="1" s="1"/>
  <c r="J569" i="1" s="1"/>
  <c r="O569" i="1" s="1"/>
  <c r="BJ1079" i="1"/>
  <c r="BL1048" i="1"/>
  <c r="BL1049" i="1"/>
  <c r="BL1047" i="1"/>
  <c r="BL1046" i="1"/>
  <c r="BL1045" i="1"/>
  <c r="BL1043" i="1"/>
  <c r="BL1044" i="1"/>
  <c r="BL1042" i="1"/>
  <c r="BL1041" i="1"/>
  <c r="BL1040" i="1"/>
  <c r="BL1036" i="1"/>
  <c r="BL1035" i="1"/>
  <c r="BL1034" i="1"/>
  <c r="BL1033" i="1"/>
  <c r="BL1037" i="1"/>
  <c r="BL1039" i="1"/>
  <c r="BL1038" i="1"/>
  <c r="BL1029" i="1"/>
  <c r="BL1031" i="1"/>
  <c r="BL1032" i="1"/>
  <c r="BL1025" i="1"/>
  <c r="BL1030" i="1"/>
  <c r="BL1026" i="1"/>
  <c r="BL1027" i="1"/>
  <c r="BL1028" i="1"/>
  <c r="BK1058" i="1"/>
  <c r="BK1065" i="1"/>
  <c r="BK1072" i="1"/>
  <c r="BK1074" i="1"/>
  <c r="BK1062" i="1"/>
  <c r="BM176" i="8"/>
  <c r="BM170" i="1"/>
  <c r="BM82" i="8"/>
  <c r="L140" i="1"/>
  <c r="BM7" i="1"/>
  <c r="BM6" i="8"/>
  <c r="BM7" i="8" s="1"/>
  <c r="BM185" i="8"/>
  <c r="L275" i="1"/>
  <c r="BM188" i="8"/>
  <c r="L278" i="1"/>
  <c r="BM187" i="8"/>
  <c r="L277" i="1"/>
  <c r="L973" i="1"/>
  <c r="BM66" i="8"/>
  <c r="BM154" i="1"/>
  <c r="L124" i="1"/>
  <c r="BM60" i="8"/>
  <c r="BM148" i="1"/>
  <c r="L118" i="1"/>
  <c r="L968" i="1"/>
  <c r="L969" i="1"/>
  <c r="BM1085" i="1"/>
  <c r="L1085" i="1" s="1"/>
  <c r="BM71" i="8"/>
  <c r="BM159" i="1"/>
  <c r="L129" i="1"/>
  <c r="BM161" i="1"/>
  <c r="BM73" i="8"/>
  <c r="L131" i="1"/>
  <c r="BM1100" i="1"/>
  <c r="L984" i="1"/>
  <c r="BM1106" i="1"/>
  <c r="L990" i="1"/>
  <c r="BM79" i="8"/>
  <c r="BM167" i="1"/>
  <c r="L137" i="1"/>
  <c r="BM169" i="1"/>
  <c r="BM81" i="8"/>
  <c r="L139" i="1"/>
  <c r="BM1107" i="1"/>
  <c r="L991" i="1"/>
  <c r="BM958" i="1"/>
  <c r="BM951" i="1"/>
  <c r="BM960" i="1" s="1"/>
  <c r="BL213" i="8"/>
  <c r="BL1004" i="1"/>
  <c r="BL1006" i="1"/>
  <c r="BL1018" i="1"/>
  <c r="BL1020" i="1"/>
  <c r="BL1016" i="1"/>
  <c r="BL1005" i="1"/>
  <c r="BL1015" i="1"/>
  <c r="BL1017" i="1"/>
  <c r="BL1019" i="1"/>
  <c r="BL1014" i="1"/>
  <c r="BL1011" i="1"/>
  <c r="BL1012" i="1"/>
  <c r="BL1010" i="1"/>
  <c r="BL1007" i="1"/>
  <c r="BL1009" i="1"/>
  <c r="BL1013" i="1"/>
  <c r="BL1008" i="1"/>
  <c r="BL1000" i="1"/>
  <c r="BL1002" i="1"/>
  <c r="BL1003" i="1"/>
  <c r="BL1001" i="1"/>
  <c r="BL996" i="1"/>
  <c r="BL997" i="1"/>
  <c r="BL998" i="1"/>
  <c r="BL999" i="1"/>
  <c r="BK1067" i="1"/>
  <c r="BK1069" i="1"/>
  <c r="BK1073" i="1"/>
  <c r="BK1064" i="1"/>
  <c r="BK1063" i="1"/>
  <c r="BM178" i="8"/>
  <c r="BM156" i="1"/>
  <c r="BM68" i="8"/>
  <c r="L126" i="1"/>
  <c r="BM197" i="8"/>
  <c r="L287" i="1"/>
  <c r="BM181" i="8"/>
  <c r="L271" i="1"/>
  <c r="BM184" i="8"/>
  <c r="BM199" i="8"/>
  <c r="L289" i="1"/>
  <c r="BM183" i="8"/>
  <c r="L273" i="1"/>
  <c r="BM117" i="1"/>
  <c r="BM113" i="1"/>
  <c r="BM64" i="8"/>
  <c r="BM152" i="1"/>
  <c r="L122" i="1"/>
  <c r="L974" i="1"/>
  <c r="BM1096" i="1"/>
  <c r="L980" i="1"/>
  <c r="L970" i="1"/>
  <c r="BM1094" i="1"/>
  <c r="L978" i="1"/>
  <c r="BM1098" i="1"/>
  <c r="L982" i="1"/>
  <c r="BM164" i="1"/>
  <c r="BM76" i="8"/>
  <c r="L134" i="1"/>
  <c r="BM1104" i="1"/>
  <c r="L988" i="1"/>
  <c r="BM80" i="8"/>
  <c r="BM168" i="1"/>
  <c r="L138" i="1"/>
  <c r="BM1093" i="1"/>
  <c r="L977" i="1"/>
  <c r="BM69" i="8"/>
  <c r="BM157" i="1"/>
  <c r="L127" i="1"/>
  <c r="BM1091" i="1"/>
  <c r="L975" i="1"/>
  <c r="BL142" i="1"/>
  <c r="BL147" i="1"/>
  <c r="BL43" i="1" s="1"/>
  <c r="BL59" i="8"/>
  <c r="BL43" i="8" s="1"/>
  <c r="BK1056" i="1"/>
  <c r="BK1068" i="1"/>
  <c r="BK1071" i="1"/>
  <c r="BK1075" i="1"/>
  <c r="BK1077" i="1"/>
  <c r="BK206" i="8"/>
  <c r="BK231" i="8" s="1"/>
  <c r="BK172" i="1"/>
  <c r="BM182" i="8"/>
  <c r="BM198" i="8"/>
  <c r="L288" i="1"/>
  <c r="BM194" i="8"/>
  <c r="L284" i="1"/>
  <c r="BM190" i="8"/>
  <c r="L280" i="1"/>
  <c r="BM193" i="8"/>
  <c r="L283" i="1"/>
  <c r="BM196" i="8"/>
  <c r="L286" i="1"/>
  <c r="BM180" i="8"/>
  <c r="BM195" i="8"/>
  <c r="L285" i="1"/>
  <c r="BM179" i="8"/>
  <c r="L269" i="1"/>
  <c r="BM150" i="1"/>
  <c r="BM62" i="8"/>
  <c r="L120" i="1"/>
  <c r="BM992" i="1"/>
  <c r="L967" i="1"/>
  <c r="L972" i="1"/>
  <c r="BM1099" i="1"/>
  <c r="L983" i="1"/>
  <c r="BM1097" i="1"/>
  <c r="L981" i="1"/>
  <c r="BM1095" i="1"/>
  <c r="L979" i="1"/>
  <c r="BM74" i="8"/>
  <c r="BM162" i="1"/>
  <c r="L132" i="1"/>
  <c r="BM1102" i="1"/>
  <c r="L986" i="1"/>
  <c r="BM1105" i="1"/>
  <c r="L989" i="1"/>
  <c r="BM83" i="8"/>
  <c r="BM171" i="1"/>
  <c r="L141" i="1"/>
  <c r="BM1092" i="1"/>
  <c r="L976" i="1"/>
  <c r="BK1050" i="1"/>
  <c r="BM1089" i="1"/>
  <c r="BK1108" i="1"/>
  <c r="BK1054" i="1"/>
  <c r="BK1021" i="1"/>
  <c r="BK1060" i="1"/>
  <c r="BK1066" i="1"/>
  <c r="BK1070" i="1"/>
  <c r="BK1076" i="1"/>
  <c r="BK1078" i="1"/>
  <c r="BK84" i="8"/>
  <c r="BK49" i="8"/>
  <c r="BM177" i="8"/>
  <c r="BM1137" i="1"/>
  <c r="BM186" i="8"/>
  <c r="L276" i="1"/>
  <c r="BM189" i="8"/>
  <c r="L279" i="1"/>
  <c r="BM192" i="8"/>
  <c r="L282" i="1"/>
  <c r="BM191" i="8"/>
  <c r="L281" i="1"/>
  <c r="BM175" i="8"/>
  <c r="BM290" i="1"/>
  <c r="L265" i="1"/>
  <c r="L971" i="1"/>
  <c r="BM63" i="8"/>
  <c r="BM151" i="1"/>
  <c r="L121" i="1"/>
  <c r="BM65" i="8"/>
  <c r="BM153" i="1"/>
  <c r="L123" i="1"/>
  <c r="BM61" i="8"/>
  <c r="BM149" i="1"/>
  <c r="L119" i="1"/>
  <c r="BM70" i="8"/>
  <c r="BM158" i="1"/>
  <c r="L128" i="1"/>
  <c r="BM72" i="8"/>
  <c r="BM160" i="1"/>
  <c r="L130" i="1"/>
  <c r="BM75" i="8"/>
  <c r="BM163" i="1"/>
  <c r="L133" i="1"/>
  <c r="BM1101" i="1"/>
  <c r="L985" i="1"/>
  <c r="BM77" i="8"/>
  <c r="BM165" i="1"/>
  <c r="L135" i="1"/>
  <c r="BM78" i="8"/>
  <c r="BM166" i="1"/>
  <c r="L136" i="1"/>
  <c r="BM1103" i="1"/>
  <c r="L987" i="1"/>
  <c r="BM155" i="1"/>
  <c r="BM67" i="8"/>
  <c r="L125" i="1"/>
  <c r="BM1084" i="1"/>
  <c r="BM1090" i="1"/>
  <c r="K135" i="1" l="1"/>
  <c r="K136" i="1"/>
  <c r="K985" i="1"/>
  <c r="K984" i="1"/>
  <c r="K123" i="1"/>
  <c r="K265" i="1"/>
  <c r="K281" i="1"/>
  <c r="K284" i="1"/>
  <c r="K971" i="1"/>
  <c r="K282" i="1"/>
  <c r="K980" i="1"/>
  <c r="K979" i="1"/>
  <c r="K967" i="1"/>
  <c r="K134" i="1"/>
  <c r="K982" i="1"/>
  <c r="K978" i="1"/>
  <c r="K273" i="1"/>
  <c r="K289" i="1"/>
  <c r="K129" i="1"/>
  <c r="K969" i="1"/>
  <c r="K987" i="1"/>
  <c r="K132" i="1"/>
  <c r="K981" i="1"/>
  <c r="K287" i="1"/>
  <c r="K288" i="1"/>
  <c r="K975" i="1"/>
  <c r="K970" i="1"/>
  <c r="K974" i="1"/>
  <c r="K131" i="1"/>
  <c r="K118" i="1"/>
  <c r="K124" i="1"/>
  <c r="K973" i="1"/>
  <c r="K128" i="1"/>
  <c r="K976" i="1"/>
  <c r="K286" i="1"/>
  <c r="K977" i="1"/>
  <c r="BL1056" i="1"/>
  <c r="BL1058" i="1"/>
  <c r="BL1060" i="1"/>
  <c r="K125" i="1"/>
  <c r="K986" i="1"/>
  <c r="K972" i="1"/>
  <c r="K120" i="1"/>
  <c r="K285" i="1"/>
  <c r="K283" i="1"/>
  <c r="K280" i="1"/>
  <c r="K138" i="1"/>
  <c r="K988" i="1"/>
  <c r="K122" i="1"/>
  <c r="K271" i="1"/>
  <c r="K139" i="1"/>
  <c r="K990" i="1"/>
  <c r="K275" i="1"/>
  <c r="K140" i="1"/>
  <c r="K989" i="1"/>
  <c r="K133" i="1"/>
  <c r="K130" i="1"/>
  <c r="K119" i="1"/>
  <c r="K121" i="1"/>
  <c r="K279" i="1"/>
  <c r="K276" i="1"/>
  <c r="K141" i="1"/>
  <c r="K983" i="1"/>
  <c r="K269" i="1"/>
  <c r="K127" i="1"/>
  <c r="K126" i="1"/>
  <c r="K991" i="1"/>
  <c r="K137" i="1"/>
  <c r="K968" i="1"/>
  <c r="K277" i="1"/>
  <c r="K278" i="1"/>
  <c r="BM1083" i="1"/>
  <c r="K1083" i="1" s="1"/>
  <c r="BM42" i="8"/>
  <c r="L42" i="8" s="1"/>
  <c r="BM42" i="1"/>
  <c r="K42" i="1" s="1"/>
  <c r="BL1059" i="1"/>
  <c r="K1088" i="1"/>
  <c r="K1085" i="1"/>
  <c r="BM214" i="8"/>
  <c r="K155" i="1"/>
  <c r="L155" i="1"/>
  <c r="L78" i="8"/>
  <c r="K78" i="8"/>
  <c r="BM224" i="8"/>
  <c r="K165" i="1"/>
  <c r="L165" i="1"/>
  <c r="K1101" i="1"/>
  <c r="L1101" i="1"/>
  <c r="BM222" i="8"/>
  <c r="L163" i="1"/>
  <c r="K163" i="1"/>
  <c r="L191" i="8"/>
  <c r="K191" i="8"/>
  <c r="L1089" i="1"/>
  <c r="J570" i="1" s="1"/>
  <c r="O570" i="1" s="1"/>
  <c r="K1089" i="1"/>
  <c r="K1092" i="1"/>
  <c r="L1092" i="1"/>
  <c r="BM230" i="8"/>
  <c r="K171" i="1"/>
  <c r="L171" i="1"/>
  <c r="L1105" i="1"/>
  <c r="K1105" i="1"/>
  <c r="K74" i="8"/>
  <c r="L74" i="8"/>
  <c r="K194" i="8"/>
  <c r="L194" i="8"/>
  <c r="K1091" i="1"/>
  <c r="L1091" i="1"/>
  <c r="BM216" i="8"/>
  <c r="L157" i="1"/>
  <c r="K157" i="1"/>
  <c r="L1093" i="1"/>
  <c r="K1093" i="1"/>
  <c r="L1104" i="1"/>
  <c r="K1104" i="1"/>
  <c r="K76" i="8"/>
  <c r="L76" i="8"/>
  <c r="K1098" i="1"/>
  <c r="L1098" i="1"/>
  <c r="L1096" i="1"/>
  <c r="K1096" i="1"/>
  <c r="BM142" i="1"/>
  <c r="BM147" i="1"/>
  <c r="BM59" i="8"/>
  <c r="BM43" i="8" s="1"/>
  <c r="L117" i="1"/>
  <c r="K117" i="1"/>
  <c r="L181" i="8"/>
  <c r="K181" i="8"/>
  <c r="BM215" i="8"/>
  <c r="L156" i="1"/>
  <c r="K156" i="1"/>
  <c r="BL1057" i="1"/>
  <c r="BL1066" i="1"/>
  <c r="BL1068" i="1"/>
  <c r="BL1077" i="1"/>
  <c r="BL1074" i="1"/>
  <c r="BL1062" i="1"/>
  <c r="L73" i="8"/>
  <c r="K73" i="8"/>
  <c r="L60" i="8"/>
  <c r="K60" i="8"/>
  <c r="L66" i="8"/>
  <c r="K66" i="8"/>
  <c r="K188" i="8"/>
  <c r="L188" i="8"/>
  <c r="K1090" i="1"/>
  <c r="L1090" i="1"/>
  <c r="J571" i="1" s="1"/>
  <c r="O571" i="1" s="1"/>
  <c r="L77" i="8"/>
  <c r="K77" i="8"/>
  <c r="K75" i="8"/>
  <c r="L75" i="8"/>
  <c r="BM219" i="8"/>
  <c r="L160" i="1"/>
  <c r="K160" i="1"/>
  <c r="BM200" i="8"/>
  <c r="L175" i="8"/>
  <c r="K175" i="8"/>
  <c r="L186" i="8"/>
  <c r="K186" i="8"/>
  <c r="K83" i="8"/>
  <c r="L83" i="8"/>
  <c r="L1099" i="1"/>
  <c r="K1099" i="1"/>
  <c r="K195" i="8"/>
  <c r="L195" i="8"/>
  <c r="L190" i="8"/>
  <c r="K190" i="8"/>
  <c r="L69" i="8"/>
  <c r="K69" i="8"/>
  <c r="K80" i="8"/>
  <c r="L80" i="8"/>
  <c r="BM223" i="8"/>
  <c r="K164" i="1"/>
  <c r="L164" i="1"/>
  <c r="BM211" i="8"/>
  <c r="L152" i="1"/>
  <c r="K152" i="1"/>
  <c r="BK1079" i="1"/>
  <c r="BL1061" i="1"/>
  <c r="BL1071" i="1"/>
  <c r="BL1070" i="1"/>
  <c r="BL1075" i="1"/>
  <c r="BL1078" i="1"/>
  <c r="BM1005" i="1"/>
  <c r="BM1006" i="1"/>
  <c r="BM1004" i="1"/>
  <c r="BM1007" i="1"/>
  <c r="BM1012" i="1"/>
  <c r="BM1018" i="1"/>
  <c r="BM1016" i="1"/>
  <c r="BM1014" i="1"/>
  <c r="BM1010" i="1"/>
  <c r="BM1017" i="1"/>
  <c r="BM1009" i="1"/>
  <c r="BM1013" i="1"/>
  <c r="BM1011" i="1"/>
  <c r="BM1015" i="1"/>
  <c r="BM1019" i="1"/>
  <c r="BM1008" i="1"/>
  <c r="BM1020" i="1"/>
  <c r="BM1002" i="1"/>
  <c r="BM1000" i="1"/>
  <c r="K1000" i="1" s="1"/>
  <c r="BM1003" i="1"/>
  <c r="BM1001" i="1"/>
  <c r="K1001" i="1" s="1"/>
  <c r="BM997" i="1"/>
  <c r="BM996" i="1"/>
  <c r="L996" i="1" s="1"/>
  <c r="J178" i="1" s="1"/>
  <c r="O178" i="1" s="1"/>
  <c r="BM998" i="1"/>
  <c r="BM999" i="1"/>
  <c r="K999" i="1" s="1"/>
  <c r="L1107" i="1"/>
  <c r="K1107" i="1"/>
  <c r="K81" i="8"/>
  <c r="L81" i="8"/>
  <c r="BM226" i="8"/>
  <c r="K167" i="1"/>
  <c r="L167" i="1"/>
  <c r="L1100" i="1"/>
  <c r="K1100" i="1"/>
  <c r="L187" i="8"/>
  <c r="K187" i="8"/>
  <c r="K652" i="1"/>
  <c r="K660" i="1"/>
  <c r="K669" i="1"/>
  <c r="K61" i="1"/>
  <c r="K674" i="1"/>
  <c r="K668" i="1"/>
  <c r="K673" i="1"/>
  <c r="K664" i="1"/>
  <c r="K73" i="1"/>
  <c r="K80" i="1"/>
  <c r="K77" i="1"/>
  <c r="K670" i="1"/>
  <c r="K659" i="1"/>
  <c r="K667" i="1"/>
  <c r="K79" i="1"/>
  <c r="K658" i="1"/>
  <c r="K655" i="1"/>
  <c r="K654" i="1"/>
  <c r="K671" i="1"/>
  <c r="K62" i="1"/>
  <c r="K661" i="1"/>
  <c r="K76" i="1"/>
  <c r="K82" i="1"/>
  <c r="K653" i="1"/>
  <c r="K662" i="1"/>
  <c r="K675" i="1"/>
  <c r="K666" i="1"/>
  <c r="K67" i="1"/>
  <c r="K64" i="1"/>
  <c r="K68" i="1"/>
  <c r="K651" i="1"/>
  <c r="K69" i="1"/>
  <c r="K663" i="1"/>
  <c r="K83" i="1"/>
  <c r="K665" i="1"/>
  <c r="K75" i="1"/>
  <c r="K81" i="1"/>
  <c r="K66" i="1"/>
  <c r="K71" i="1"/>
  <c r="K84" i="1"/>
  <c r="K74" i="1"/>
  <c r="K657" i="1"/>
  <c r="K672" i="1"/>
  <c r="K78" i="1"/>
  <c r="K65" i="1"/>
  <c r="K70" i="1"/>
  <c r="K60" i="1"/>
  <c r="K63" i="1"/>
  <c r="K656" i="1"/>
  <c r="K59" i="1"/>
  <c r="K72" i="1"/>
  <c r="L82" i="8"/>
  <c r="K82" i="8"/>
  <c r="BL1050" i="1"/>
  <c r="P568" i="1"/>
  <c r="O1237" i="1"/>
  <c r="K1084" i="1"/>
  <c r="L1084" i="1"/>
  <c r="J565" i="1" s="1"/>
  <c r="O565" i="1" s="1"/>
  <c r="BM225" i="8"/>
  <c r="K166" i="1"/>
  <c r="L166" i="1"/>
  <c r="K72" i="8"/>
  <c r="L72" i="8"/>
  <c r="BM217" i="8"/>
  <c r="L158" i="1"/>
  <c r="K158" i="1"/>
  <c r="BM208" i="8"/>
  <c r="K149" i="1"/>
  <c r="L149" i="1"/>
  <c r="BM212" i="8"/>
  <c r="K153" i="1"/>
  <c r="L153" i="1"/>
  <c r="BM210" i="8"/>
  <c r="L151" i="1"/>
  <c r="K151" i="1"/>
  <c r="K189" i="8"/>
  <c r="L189" i="8"/>
  <c r="J566" i="1"/>
  <c r="O566" i="1" s="1"/>
  <c r="O1235" i="1" s="1"/>
  <c r="K1097" i="1"/>
  <c r="L1097" i="1"/>
  <c r="L62" i="8"/>
  <c r="K62" i="8"/>
  <c r="K179" i="8"/>
  <c r="L179" i="8"/>
  <c r="K193" i="8"/>
  <c r="L193" i="8"/>
  <c r="BL84" i="8"/>
  <c r="BL49" i="8"/>
  <c r="K64" i="8"/>
  <c r="L64" i="8"/>
  <c r="L199" i="8"/>
  <c r="K199" i="8"/>
  <c r="L68" i="8"/>
  <c r="K68" i="8"/>
  <c r="BL1055" i="1"/>
  <c r="BL1067" i="1"/>
  <c r="BL1069" i="1"/>
  <c r="BL1073" i="1"/>
  <c r="BL1076" i="1"/>
  <c r="BM1049" i="1"/>
  <c r="BM1048" i="1"/>
  <c r="BM1047" i="1"/>
  <c r="BM1046" i="1"/>
  <c r="BM1045" i="1"/>
  <c r="BM1043" i="1"/>
  <c r="BM1044" i="1"/>
  <c r="BM1042" i="1"/>
  <c r="BM1041" i="1"/>
  <c r="BM1037" i="1"/>
  <c r="BM1038" i="1"/>
  <c r="BM1040" i="1"/>
  <c r="BM1036" i="1"/>
  <c r="BM1035" i="1"/>
  <c r="BM1034" i="1"/>
  <c r="BM1033" i="1"/>
  <c r="BM1039" i="1"/>
  <c r="BM1029" i="1"/>
  <c r="K1029" i="1" s="1"/>
  <c r="BM1031" i="1"/>
  <c r="L1031" i="1" s="1"/>
  <c r="BM1032" i="1"/>
  <c r="BM1030" i="1"/>
  <c r="K1030" i="1" s="1"/>
  <c r="BM1026" i="1"/>
  <c r="K1026" i="1" s="1"/>
  <c r="BM1025" i="1"/>
  <c r="BM1027" i="1"/>
  <c r="BM1028" i="1"/>
  <c r="K1028" i="1" s="1"/>
  <c r="BM228" i="8"/>
  <c r="K169" i="1"/>
  <c r="L169" i="1"/>
  <c r="K1106" i="1"/>
  <c r="L1106" i="1"/>
  <c r="BM220" i="8"/>
  <c r="L161" i="1"/>
  <c r="K161" i="1"/>
  <c r="BM218" i="8"/>
  <c r="K159" i="1"/>
  <c r="L159" i="1"/>
  <c r="BM229" i="8"/>
  <c r="K170" i="1"/>
  <c r="L170" i="1"/>
  <c r="K1087" i="1"/>
  <c r="P567" i="1"/>
  <c r="Q567" i="1" s="1"/>
  <c r="Q1236" i="1" s="1"/>
  <c r="O1236" i="1"/>
  <c r="K67" i="8"/>
  <c r="L67" i="8"/>
  <c r="K1103" i="1"/>
  <c r="L1103" i="1"/>
  <c r="L70" i="8"/>
  <c r="K70" i="8"/>
  <c r="L61" i="8"/>
  <c r="K61" i="8"/>
  <c r="L65" i="8"/>
  <c r="K65" i="8"/>
  <c r="K63" i="8"/>
  <c r="L63" i="8"/>
  <c r="L192" i="8"/>
  <c r="K192" i="8"/>
  <c r="L1102" i="1"/>
  <c r="K1102" i="1"/>
  <c r="BM221" i="8"/>
  <c r="K162" i="1"/>
  <c r="L162" i="1"/>
  <c r="K1095" i="1"/>
  <c r="L1095" i="1"/>
  <c r="K992" i="1"/>
  <c r="L992" i="1"/>
  <c r="BM209" i="8"/>
  <c r="L150" i="1"/>
  <c r="K150" i="1"/>
  <c r="K196" i="8"/>
  <c r="L196" i="8"/>
  <c r="K198" i="8"/>
  <c r="L198" i="8"/>
  <c r="BL206" i="8"/>
  <c r="BL231" i="8" s="1"/>
  <c r="BL172" i="1"/>
  <c r="BM227" i="8"/>
  <c r="L168" i="1"/>
  <c r="K168" i="1"/>
  <c r="K1094" i="1"/>
  <c r="L1094" i="1"/>
  <c r="K183" i="8"/>
  <c r="L183" i="8"/>
  <c r="L197" i="8"/>
  <c r="K197" i="8"/>
  <c r="BL1054" i="1"/>
  <c r="BL1021" i="1"/>
  <c r="BL1065" i="1"/>
  <c r="BL1072" i="1"/>
  <c r="BL1063" i="1"/>
  <c r="BL1064" i="1"/>
  <c r="K79" i="8"/>
  <c r="L79" i="8"/>
  <c r="L71" i="8"/>
  <c r="K71" i="8"/>
  <c r="BM207" i="8"/>
  <c r="K148" i="1"/>
  <c r="L148" i="1"/>
  <c r="BM213" i="8"/>
  <c r="BM43" i="1"/>
  <c r="K154" i="1"/>
  <c r="L154" i="1"/>
  <c r="K185" i="8"/>
  <c r="L185" i="8"/>
  <c r="P569" i="1"/>
  <c r="Q569" i="1" s="1"/>
  <c r="O1238" i="1"/>
  <c r="K1086" i="1"/>
  <c r="O771" i="1" l="1"/>
  <c r="P1199" i="1"/>
  <c r="BM1108" i="1"/>
  <c r="K42" i="8"/>
  <c r="P178" i="1"/>
  <c r="Q178" i="1" s="1"/>
  <c r="L42" i="1"/>
  <c r="L1083" i="1"/>
  <c r="J564" i="1" s="1"/>
  <c r="O564" i="1" s="1"/>
  <c r="O1233" i="1" s="1"/>
  <c r="K1031" i="1"/>
  <c r="K996" i="1"/>
  <c r="L1026" i="1"/>
  <c r="I324" i="1" s="1"/>
  <c r="P566" i="1"/>
  <c r="P1235" i="1" s="1"/>
  <c r="P1293" i="1" s="1"/>
  <c r="I329" i="1"/>
  <c r="L1029" i="1"/>
  <c r="I327" i="1" s="1"/>
  <c r="BM1061" i="1"/>
  <c r="K1061" i="1" s="1"/>
  <c r="P1238" i="1"/>
  <c r="L213" i="8"/>
  <c r="K213" i="8"/>
  <c r="O352" i="1"/>
  <c r="J576" i="1"/>
  <c r="L221" i="8"/>
  <c r="K221" i="8"/>
  <c r="R567" i="1"/>
  <c r="P1236" i="1"/>
  <c r="Q1294" i="1" s="1"/>
  <c r="L220" i="8"/>
  <c r="K220" i="8"/>
  <c r="BM1050" i="1"/>
  <c r="K1034" i="1"/>
  <c r="L1034" i="1"/>
  <c r="I332" i="1" s="1"/>
  <c r="K1038" i="1"/>
  <c r="L1038" i="1"/>
  <c r="I336" i="1" s="1"/>
  <c r="L1044" i="1"/>
  <c r="I342" i="1" s="1"/>
  <c r="K1044" i="1"/>
  <c r="K1047" i="1"/>
  <c r="L1047" i="1"/>
  <c r="I345" i="1" s="1"/>
  <c r="L210" i="8"/>
  <c r="K210" i="8"/>
  <c r="P1237" i="1"/>
  <c r="L1028" i="1"/>
  <c r="I326" i="1" s="1"/>
  <c r="K226" i="8"/>
  <c r="L226" i="8"/>
  <c r="J588" i="1"/>
  <c r="BM1055" i="1"/>
  <c r="K1055" i="1" s="1"/>
  <c r="K997" i="1"/>
  <c r="BM1060" i="1"/>
  <c r="K1002" i="1"/>
  <c r="L1002" i="1"/>
  <c r="J184" i="1" s="1"/>
  <c r="O184" i="1" s="1"/>
  <c r="BM1073" i="1"/>
  <c r="K1015" i="1"/>
  <c r="L1015" i="1"/>
  <c r="J197" i="1" s="1"/>
  <c r="O197" i="1" s="1"/>
  <c r="BM1075" i="1"/>
  <c r="L1017" i="1"/>
  <c r="J199" i="1" s="1"/>
  <c r="O199" i="1" s="1"/>
  <c r="K1017" i="1"/>
  <c r="BM1076" i="1"/>
  <c r="K1018" i="1"/>
  <c r="L1018" i="1"/>
  <c r="J200" i="1" s="1"/>
  <c r="O200" i="1" s="1"/>
  <c r="BM1064" i="1"/>
  <c r="K1006" i="1"/>
  <c r="L1006" i="1"/>
  <c r="J188" i="1" s="1"/>
  <c r="O188" i="1" s="1"/>
  <c r="O1240" i="1"/>
  <c r="P571" i="1"/>
  <c r="Q571" i="1" s="1"/>
  <c r="Q1240" i="1" s="1"/>
  <c r="L1030" i="1"/>
  <c r="I328" i="1" s="1"/>
  <c r="BM84" i="8"/>
  <c r="BM49" i="8"/>
  <c r="L59" i="8"/>
  <c r="K59" i="8"/>
  <c r="L216" i="8"/>
  <c r="K216" i="8"/>
  <c r="L222" i="8"/>
  <c r="K222" i="8"/>
  <c r="R569" i="1"/>
  <c r="K209" i="8"/>
  <c r="L209" i="8"/>
  <c r="J584" i="1"/>
  <c r="L218" i="8"/>
  <c r="K218" i="8"/>
  <c r="J587" i="1"/>
  <c r="K228" i="8"/>
  <c r="L228" i="8"/>
  <c r="L1035" i="1"/>
  <c r="I333" i="1" s="1"/>
  <c r="K1035" i="1"/>
  <c r="K1037" i="1"/>
  <c r="L1037" i="1"/>
  <c r="I335" i="1" s="1"/>
  <c r="K1043" i="1"/>
  <c r="L1043" i="1"/>
  <c r="I341" i="1" s="1"/>
  <c r="L1048" i="1"/>
  <c r="I346" i="1" s="1"/>
  <c r="K1048" i="1"/>
  <c r="J578" i="1"/>
  <c r="K217" i="8"/>
  <c r="L217" i="8"/>
  <c r="L1025" i="1"/>
  <c r="J581" i="1"/>
  <c r="BM1057" i="1"/>
  <c r="L1057" i="1" s="1"/>
  <c r="H1115" i="1" s="1"/>
  <c r="P1115" i="1" s="1"/>
  <c r="BM1059" i="1"/>
  <c r="L1001" i="1"/>
  <c r="J183" i="1" s="1"/>
  <c r="O183" i="1" s="1"/>
  <c r="BM1078" i="1"/>
  <c r="L1020" i="1"/>
  <c r="J202" i="1" s="1"/>
  <c r="O202" i="1" s="1"/>
  <c r="K1020" i="1"/>
  <c r="BM1069" i="1"/>
  <c r="K1011" i="1"/>
  <c r="L1011" i="1"/>
  <c r="J193" i="1" s="1"/>
  <c r="O193" i="1" s="1"/>
  <c r="BM1068" i="1"/>
  <c r="K1010" i="1"/>
  <c r="L1010" i="1"/>
  <c r="J192" i="1" s="1"/>
  <c r="O192" i="1" s="1"/>
  <c r="BM1070" i="1"/>
  <c r="L1012" i="1"/>
  <c r="J194" i="1" s="1"/>
  <c r="O194" i="1" s="1"/>
  <c r="K1012" i="1"/>
  <c r="BM1063" i="1"/>
  <c r="L1005" i="1"/>
  <c r="J187" i="1" s="1"/>
  <c r="O187" i="1" s="1"/>
  <c r="K1005" i="1"/>
  <c r="L223" i="8"/>
  <c r="K223" i="8"/>
  <c r="L43" i="8"/>
  <c r="L45" i="8" s="1"/>
  <c r="K43" i="8"/>
  <c r="L999" i="1"/>
  <c r="J181" i="1" s="1"/>
  <c r="O181" i="1" s="1"/>
  <c r="BM206" i="8"/>
  <c r="BM172" i="1"/>
  <c r="K147" i="1"/>
  <c r="L147" i="1"/>
  <c r="J577" i="1"/>
  <c r="J574" i="1"/>
  <c r="J572" i="1"/>
  <c r="L230" i="8"/>
  <c r="K230" i="8"/>
  <c r="P570" i="1"/>
  <c r="O1239" i="1"/>
  <c r="J582" i="1"/>
  <c r="L224" i="8"/>
  <c r="K224" i="8"/>
  <c r="L1039" i="1"/>
  <c r="I337" i="1" s="1"/>
  <c r="K1039" i="1"/>
  <c r="L1036" i="1"/>
  <c r="I334" i="1" s="1"/>
  <c r="K1036" i="1"/>
  <c r="K1041" i="1"/>
  <c r="L1041" i="1"/>
  <c r="I339" i="1" s="1"/>
  <c r="L1045" i="1"/>
  <c r="I343" i="1" s="1"/>
  <c r="K1045" i="1"/>
  <c r="L1049" i="1"/>
  <c r="I347" i="1" s="1"/>
  <c r="K1049" i="1"/>
  <c r="K208" i="8"/>
  <c r="L208" i="8"/>
  <c r="K225" i="8"/>
  <c r="L225" i="8"/>
  <c r="Q568" i="1"/>
  <c r="K1025" i="1"/>
  <c r="BM1056" i="1"/>
  <c r="L998" i="1"/>
  <c r="J180" i="1" s="1"/>
  <c r="K998" i="1"/>
  <c r="BM1066" i="1"/>
  <c r="K1008" i="1"/>
  <c r="L1008" i="1"/>
  <c r="J190" i="1" s="1"/>
  <c r="O190" i="1" s="1"/>
  <c r="BM1071" i="1"/>
  <c r="L1013" i="1"/>
  <c r="J195" i="1" s="1"/>
  <c r="O195" i="1" s="1"/>
  <c r="K1013" i="1"/>
  <c r="BM1072" i="1"/>
  <c r="L1014" i="1"/>
  <c r="J196" i="1" s="1"/>
  <c r="O196" i="1" s="1"/>
  <c r="K1014" i="1"/>
  <c r="BM1065" i="1"/>
  <c r="L1007" i="1"/>
  <c r="J189" i="1" s="1"/>
  <c r="O189" i="1" s="1"/>
  <c r="K1007" i="1"/>
  <c r="L1003" i="1"/>
  <c r="J185" i="1" s="1"/>
  <c r="O185" i="1" s="1"/>
  <c r="L211" i="8"/>
  <c r="K211" i="8"/>
  <c r="K142" i="1"/>
  <c r="L142" i="1"/>
  <c r="J579" i="1"/>
  <c r="J586" i="1"/>
  <c r="J573" i="1"/>
  <c r="K214" i="8"/>
  <c r="L214" i="8"/>
  <c r="Q1238" i="1"/>
  <c r="J575" i="1"/>
  <c r="L227" i="8"/>
  <c r="K227" i="8"/>
  <c r="J583" i="1"/>
  <c r="Q1265" i="1"/>
  <c r="Q596" i="1" s="1"/>
  <c r="Q149" i="8"/>
  <c r="K229" i="8"/>
  <c r="L229" i="8"/>
  <c r="O151" i="8"/>
  <c r="O1296" i="1"/>
  <c r="O1267" i="1"/>
  <c r="K43" i="1"/>
  <c r="L43" i="1"/>
  <c r="K207" i="8"/>
  <c r="L207" i="8"/>
  <c r="O1294" i="1"/>
  <c r="O149" i="8"/>
  <c r="O1265" i="1"/>
  <c r="L1027" i="1"/>
  <c r="I325" i="1" s="1"/>
  <c r="K1027" i="1"/>
  <c r="L1032" i="1"/>
  <c r="I330" i="1" s="1"/>
  <c r="K1032" i="1"/>
  <c r="L1033" i="1"/>
  <c r="I331" i="1" s="1"/>
  <c r="K1033" i="1"/>
  <c r="K1040" i="1"/>
  <c r="L1040" i="1"/>
  <c r="I338" i="1" s="1"/>
  <c r="L1042" i="1"/>
  <c r="I340" i="1" s="1"/>
  <c r="K1042" i="1"/>
  <c r="K1046" i="1"/>
  <c r="L1046" i="1"/>
  <c r="I344" i="1" s="1"/>
  <c r="L997" i="1"/>
  <c r="J179" i="1" s="1"/>
  <c r="O179" i="1" s="1"/>
  <c r="K212" i="8"/>
  <c r="L212" i="8"/>
  <c r="O1234" i="1"/>
  <c r="P565" i="1"/>
  <c r="Q565" i="1" s="1"/>
  <c r="R565" i="1" s="1"/>
  <c r="O150" i="8"/>
  <c r="O1295" i="1"/>
  <c r="O1266" i="1"/>
  <c r="BM1054" i="1"/>
  <c r="L1054" i="1" s="1"/>
  <c r="H1112" i="1" s="1"/>
  <c r="BM1021" i="1"/>
  <c r="L1021" i="1" s="1"/>
  <c r="BM1058" i="1"/>
  <c r="L1000" i="1"/>
  <c r="J182" i="1" s="1"/>
  <c r="O182" i="1" s="1"/>
  <c r="BM1077" i="1"/>
  <c r="L1019" i="1"/>
  <c r="J201" i="1" s="1"/>
  <c r="O201" i="1" s="1"/>
  <c r="K1019" i="1"/>
  <c r="BM1067" i="1"/>
  <c r="K1009" i="1"/>
  <c r="L1009" i="1"/>
  <c r="J191" i="1" s="1"/>
  <c r="O191" i="1" s="1"/>
  <c r="BM1074" i="1"/>
  <c r="L1016" i="1"/>
  <c r="J198" i="1" s="1"/>
  <c r="O198" i="1" s="1"/>
  <c r="K1016" i="1"/>
  <c r="BM1062" i="1"/>
  <c r="L1004" i="1"/>
  <c r="J186" i="1" s="1"/>
  <c r="O186" i="1" s="1"/>
  <c r="K1004" i="1"/>
  <c r="K1003" i="1"/>
  <c r="J580" i="1"/>
  <c r="BM50" i="8"/>
  <c r="L219" i="8"/>
  <c r="K219" i="8"/>
  <c r="BL1079" i="1"/>
  <c r="L215" i="8"/>
  <c r="K215" i="8"/>
  <c r="J585" i="1"/>
  <c r="O1293" i="1"/>
  <c r="O148" i="8"/>
  <c r="O1264" i="1"/>
  <c r="Q1112" i="1" l="1"/>
  <c r="S1112" i="1"/>
  <c r="O775" i="1"/>
  <c r="O804" i="1" s="1"/>
  <c r="O787" i="1"/>
  <c r="O781" i="1"/>
  <c r="O777" i="1"/>
  <c r="O806" i="1" s="1"/>
  <c r="O779" i="1"/>
  <c r="O778" i="1"/>
  <c r="O807" i="1" s="1"/>
  <c r="O788" i="1"/>
  <c r="O780" i="1"/>
  <c r="O786" i="1"/>
  <c r="O795" i="1"/>
  <c r="O790" i="1"/>
  <c r="O784" i="1"/>
  <c r="O794" i="1"/>
  <c r="O789" i="1"/>
  <c r="O785" i="1"/>
  <c r="O791" i="1"/>
  <c r="O782" i="1"/>
  <c r="O783" i="1"/>
  <c r="O774" i="1"/>
  <c r="O803" i="1" s="1"/>
  <c r="O776" i="1"/>
  <c r="O805" i="1" s="1"/>
  <c r="O793" i="1"/>
  <c r="O792" i="1"/>
  <c r="O772" i="1"/>
  <c r="O801" i="1" s="1"/>
  <c r="P771" i="1"/>
  <c r="Q771" i="1"/>
  <c r="P1216" i="1"/>
  <c r="P1219" i="1"/>
  <c r="P1203" i="1"/>
  <c r="P1215" i="1"/>
  <c r="P1209" i="1"/>
  <c r="P1205" i="1"/>
  <c r="P1214" i="1"/>
  <c r="P1222" i="1"/>
  <c r="P1217" i="1"/>
  <c r="P1213" i="1"/>
  <c r="P1207" i="1"/>
  <c r="P1206" i="1"/>
  <c r="P1208" i="1"/>
  <c r="P1223" i="1"/>
  <c r="P1218" i="1"/>
  <c r="P1212" i="1"/>
  <c r="P1200" i="1"/>
  <c r="P1210" i="1"/>
  <c r="P1211" i="1"/>
  <c r="P1202" i="1"/>
  <c r="P1204" i="1"/>
  <c r="P1221" i="1"/>
  <c r="P1220" i="1"/>
  <c r="K1108" i="1"/>
  <c r="R1199" i="1"/>
  <c r="L1108" i="1"/>
  <c r="Q1199" i="1"/>
  <c r="K45" i="8"/>
  <c r="R178" i="1"/>
  <c r="S1199" i="1" s="1"/>
  <c r="P201" i="1"/>
  <c r="P185" i="1"/>
  <c r="P193" i="1"/>
  <c r="P198" i="1"/>
  <c r="P179" i="1"/>
  <c r="Q1200" i="1" s="1"/>
  <c r="P189" i="1"/>
  <c r="P186" i="1"/>
  <c r="P194" i="1"/>
  <c r="P188" i="1"/>
  <c r="P184" i="1"/>
  <c r="P191" i="1"/>
  <c r="P195" i="1"/>
  <c r="P187" i="1"/>
  <c r="P196" i="1"/>
  <c r="P192" i="1"/>
  <c r="P202" i="1"/>
  <c r="P197" i="1"/>
  <c r="P182" i="1"/>
  <c r="P190" i="1"/>
  <c r="P783" i="1" s="1"/>
  <c r="O180" i="1"/>
  <c r="P181" i="1"/>
  <c r="P183" i="1"/>
  <c r="P200" i="1"/>
  <c r="Q1221" i="1" s="1"/>
  <c r="P199" i="1"/>
  <c r="Q1220" i="1" s="1"/>
  <c r="P564" i="1"/>
  <c r="P1233" i="1" s="1"/>
  <c r="P1291" i="1" s="1"/>
  <c r="L1061" i="1"/>
  <c r="H1119" i="1" s="1"/>
  <c r="I323" i="1"/>
  <c r="P1112" i="1"/>
  <c r="O1112" i="1"/>
  <c r="O1141" i="1" s="1"/>
  <c r="O1170" i="1" s="1"/>
  <c r="Q566" i="1"/>
  <c r="Q1235" i="1" s="1"/>
  <c r="Q1293" i="1" s="1"/>
  <c r="K1057" i="1"/>
  <c r="P1294" i="1"/>
  <c r="K1050" i="1"/>
  <c r="L1050" i="1"/>
  <c r="L1055" i="1"/>
  <c r="H1113" i="1" s="1"/>
  <c r="P1113" i="1" s="1"/>
  <c r="Q1115" i="1"/>
  <c r="O1115" i="1"/>
  <c r="R1234" i="1"/>
  <c r="L1058" i="1"/>
  <c r="H1116" i="1" s="1"/>
  <c r="Q1116" i="1" s="1"/>
  <c r="K1058" i="1"/>
  <c r="Q1267" i="1"/>
  <c r="Q598" i="1" s="1"/>
  <c r="Q151" i="8"/>
  <c r="O861" i="1"/>
  <c r="O890" i="1" s="1"/>
  <c r="O355" i="1"/>
  <c r="O239" i="1"/>
  <c r="K1070" i="1"/>
  <c r="L1070" i="1"/>
  <c r="H1128" i="1" s="1"/>
  <c r="O1128" i="1" s="1"/>
  <c r="K1078" i="1"/>
  <c r="L1078" i="1"/>
  <c r="H1136" i="1" s="1"/>
  <c r="O1136" i="1" s="1"/>
  <c r="O581" i="1"/>
  <c r="P581" i="1" s="1"/>
  <c r="O578" i="1"/>
  <c r="P578" i="1" s="1"/>
  <c r="K1062" i="1"/>
  <c r="L1062" i="1"/>
  <c r="H1120" i="1" s="1"/>
  <c r="R1120" i="1" s="1"/>
  <c r="K1074" i="1"/>
  <c r="L1074" i="1"/>
  <c r="H1132" i="1" s="1"/>
  <c r="O1132" i="1" s="1"/>
  <c r="L1067" i="1"/>
  <c r="H1125" i="1" s="1"/>
  <c r="O1125" i="1" s="1"/>
  <c r="K1067" i="1"/>
  <c r="K1077" i="1"/>
  <c r="L1077" i="1"/>
  <c r="H1135" i="1" s="1"/>
  <c r="O1135" i="1" s="1"/>
  <c r="BM1079" i="1"/>
  <c r="K1054" i="1"/>
  <c r="S565" i="1"/>
  <c r="S1234" i="1" s="1"/>
  <c r="O1292" i="1"/>
  <c r="O1263" i="1"/>
  <c r="O147" i="8"/>
  <c r="O237" i="1"/>
  <c r="O859" i="1"/>
  <c r="O888" i="1" s="1"/>
  <c r="O353" i="1"/>
  <c r="P1296" i="1"/>
  <c r="K1021" i="1"/>
  <c r="O586" i="1"/>
  <c r="Q1237" i="1"/>
  <c r="P1239" i="1"/>
  <c r="P1297" i="1" s="1"/>
  <c r="O577" i="1"/>
  <c r="P577" i="1" s="1"/>
  <c r="L172" i="1"/>
  <c r="K172" i="1"/>
  <c r="L1059" i="1"/>
  <c r="H1117" i="1" s="1"/>
  <c r="K1059" i="1"/>
  <c r="R568" i="1"/>
  <c r="O153" i="8"/>
  <c r="O1298" i="1"/>
  <c r="O1269" i="1"/>
  <c r="P149" i="8"/>
  <c r="P1265" i="1"/>
  <c r="P596" i="1" s="1"/>
  <c r="J203" i="1"/>
  <c r="O240" i="1"/>
  <c r="O298" i="1" s="1"/>
  <c r="O862" i="1"/>
  <c r="O891" i="1" s="1"/>
  <c r="O356" i="1"/>
  <c r="O1323" i="1"/>
  <c r="O1352" i="1" s="1"/>
  <c r="O596" i="1"/>
  <c r="O1325" i="1"/>
  <c r="O1354" i="1" s="1"/>
  <c r="O598" i="1"/>
  <c r="O583" i="1"/>
  <c r="P583" i="1" s="1"/>
  <c r="Q583" i="1" s="1"/>
  <c r="O575" i="1"/>
  <c r="P575" i="1" s="1"/>
  <c r="O582" i="1"/>
  <c r="O572" i="1"/>
  <c r="BM231" i="8"/>
  <c r="K206" i="8"/>
  <c r="L206" i="8"/>
  <c r="O584" i="1"/>
  <c r="R1238" i="1"/>
  <c r="K49" i="8"/>
  <c r="L49" i="8"/>
  <c r="R571" i="1"/>
  <c r="S571" i="1" s="1"/>
  <c r="S1240" i="1" s="1"/>
  <c r="L1060" i="1"/>
  <c r="H1118" i="1" s="1"/>
  <c r="R1118" i="1" s="1"/>
  <c r="K1060" i="1"/>
  <c r="O588" i="1"/>
  <c r="R1236" i="1"/>
  <c r="J589" i="1"/>
  <c r="O1324" i="1"/>
  <c r="O1353" i="1" s="1"/>
  <c r="O597" i="1"/>
  <c r="O573" i="1"/>
  <c r="P573" i="1" s="1"/>
  <c r="O146" i="8"/>
  <c r="O1262" i="1"/>
  <c r="O1291" i="1"/>
  <c r="L1056" i="1"/>
  <c r="H1114" i="1" s="1"/>
  <c r="Q1114" i="1" s="1"/>
  <c r="K1056" i="1"/>
  <c r="K1068" i="1"/>
  <c r="L1068" i="1"/>
  <c r="H1126" i="1" s="1"/>
  <c r="O1126" i="1" s="1"/>
  <c r="Q153" i="8"/>
  <c r="Q1269" i="1"/>
  <c r="Q600" i="1" s="1"/>
  <c r="L1064" i="1"/>
  <c r="H1122" i="1" s="1"/>
  <c r="O1122" i="1" s="1"/>
  <c r="K1064" i="1"/>
  <c r="L1076" i="1"/>
  <c r="H1134" i="1" s="1"/>
  <c r="O1134" i="1" s="1"/>
  <c r="K1076" i="1"/>
  <c r="K1075" i="1"/>
  <c r="L1075" i="1"/>
  <c r="H1133" i="1" s="1"/>
  <c r="O1133" i="1" s="1"/>
  <c r="K1073" i="1"/>
  <c r="L1073" i="1"/>
  <c r="H1131" i="1" s="1"/>
  <c r="O1131" i="1" s="1"/>
  <c r="O858" i="1"/>
  <c r="O236" i="1"/>
  <c r="P236" i="1"/>
  <c r="O585" i="1"/>
  <c r="Q1234" i="1"/>
  <c r="O1268" i="1"/>
  <c r="O1297" i="1"/>
  <c r="O152" i="8"/>
  <c r="K1063" i="1"/>
  <c r="L1063" i="1"/>
  <c r="H1121" i="1" s="1"/>
  <c r="R1121" i="1" s="1"/>
  <c r="K1069" i="1"/>
  <c r="L1069" i="1"/>
  <c r="H1127" i="1" s="1"/>
  <c r="O1127" i="1" s="1"/>
  <c r="L84" i="8"/>
  <c r="K84" i="8"/>
  <c r="P150" i="8"/>
  <c r="P1266" i="1"/>
  <c r="P1324" i="1" s="1"/>
  <c r="O576" i="1"/>
  <c r="P576" i="1" s="1"/>
  <c r="Q576" i="1" s="1"/>
  <c r="P1267" i="1"/>
  <c r="P151" i="8"/>
  <c r="O580" i="1"/>
  <c r="P580" i="1" s="1"/>
  <c r="P1295" i="1"/>
  <c r="P1234" i="1"/>
  <c r="Q1296" i="1"/>
  <c r="O579" i="1"/>
  <c r="O865" i="1"/>
  <c r="O894" i="1" s="1"/>
  <c r="O359" i="1"/>
  <c r="O243" i="1"/>
  <c r="O301" i="1" s="1"/>
  <c r="L1065" i="1"/>
  <c r="H1123" i="1" s="1"/>
  <c r="O1123" i="1" s="1"/>
  <c r="K1065" i="1"/>
  <c r="K1072" i="1"/>
  <c r="L1072" i="1"/>
  <c r="H1130" i="1" s="1"/>
  <c r="O1130" i="1" s="1"/>
  <c r="L1071" i="1"/>
  <c r="H1129" i="1" s="1"/>
  <c r="O1129" i="1" s="1"/>
  <c r="K1071" i="1"/>
  <c r="K1066" i="1"/>
  <c r="L1066" i="1"/>
  <c r="H1124" i="1" s="1"/>
  <c r="O1124" i="1" s="1"/>
  <c r="Q570" i="1"/>
  <c r="O574" i="1"/>
  <c r="P574" i="1" s="1"/>
  <c r="O357" i="1"/>
  <c r="O241" i="1"/>
  <c r="O299" i="1" s="1"/>
  <c r="O863" i="1"/>
  <c r="O892" i="1" s="1"/>
  <c r="O587" i="1"/>
  <c r="S567" i="1"/>
  <c r="P1240" i="1"/>
  <c r="O358" i="1"/>
  <c r="O864" i="1"/>
  <c r="O893" i="1" s="1"/>
  <c r="O242" i="1"/>
  <c r="O300" i="1" s="1"/>
  <c r="S569" i="1"/>
  <c r="O1322" i="1"/>
  <c r="O1351" i="1" s="1"/>
  <c r="O595" i="1"/>
  <c r="P148" i="8"/>
  <c r="P1264" i="1"/>
  <c r="S1119" i="1" l="1"/>
  <c r="R1119" i="1"/>
  <c r="O1121" i="1"/>
  <c r="S1121" i="1"/>
  <c r="O1120" i="1"/>
  <c r="O1149" i="1" s="1"/>
  <c r="S1120" i="1"/>
  <c r="Q1118" i="1"/>
  <c r="S1118" i="1"/>
  <c r="Q1117" i="1"/>
  <c r="R1117" i="1"/>
  <c r="O1119" i="1"/>
  <c r="O1148" i="1" s="1"/>
  <c r="O1177" i="1" s="1"/>
  <c r="Q1119" i="1"/>
  <c r="O773" i="1"/>
  <c r="O802" i="1" s="1"/>
  <c r="Q1218" i="1"/>
  <c r="P790" i="1"/>
  <c r="P819" i="1" s="1"/>
  <c r="P781" i="1"/>
  <c r="P792" i="1"/>
  <c r="P821" i="1" s="1"/>
  <c r="P785" i="1"/>
  <c r="Q1223" i="1"/>
  <c r="P795" i="1"/>
  <c r="P824" i="1" s="1"/>
  <c r="P788" i="1"/>
  <c r="Q1215" i="1"/>
  <c r="P787" i="1"/>
  <c r="P816" i="1" s="1"/>
  <c r="Q198" i="1"/>
  <c r="R1219" i="1" s="1"/>
  <c r="P793" i="1"/>
  <c r="P822" i="1" s="1"/>
  <c r="Q1208" i="1"/>
  <c r="Q1222" i="1"/>
  <c r="P794" i="1"/>
  <c r="Q1204" i="1"/>
  <c r="P776" i="1"/>
  <c r="P805" i="1" s="1"/>
  <c r="P784" i="1"/>
  <c r="P813" i="1" s="1"/>
  <c r="Q1207" i="1"/>
  <c r="P779" i="1"/>
  <c r="P786" i="1"/>
  <c r="P774" i="1"/>
  <c r="P803" i="1" s="1"/>
  <c r="P791" i="1"/>
  <c r="P820" i="1" s="1"/>
  <c r="P775" i="1"/>
  <c r="P804" i="1" s="1"/>
  <c r="P789" i="1"/>
  <c r="P818" i="1" s="1"/>
  <c r="P777" i="1"/>
  <c r="P806" i="1" s="1"/>
  <c r="Q1210" i="1"/>
  <c r="P778" i="1"/>
  <c r="P807" i="1" s="1"/>
  <c r="P782" i="1"/>
  <c r="P780" i="1"/>
  <c r="P772" i="1"/>
  <c r="P801" i="1" s="1"/>
  <c r="R771" i="1"/>
  <c r="Q1213" i="1"/>
  <c r="Q1205" i="1"/>
  <c r="Q1203" i="1"/>
  <c r="P1201" i="1"/>
  <c r="Q1214" i="1"/>
  <c r="Q1209" i="1"/>
  <c r="Q1219" i="1"/>
  <c r="Q1216" i="1"/>
  <c r="Q1212" i="1"/>
  <c r="Q1206" i="1"/>
  <c r="Q1217" i="1"/>
  <c r="Q1202" i="1"/>
  <c r="Q1211" i="1"/>
  <c r="Q181" i="1"/>
  <c r="Q196" i="1"/>
  <c r="Q789" i="1" s="1"/>
  <c r="Q184" i="1"/>
  <c r="Q777" i="1" s="1"/>
  <c r="Q189" i="1"/>
  <c r="Q185" i="1"/>
  <c r="Q199" i="1"/>
  <c r="Q197" i="1"/>
  <c r="Q188" i="1"/>
  <c r="Q179" i="1"/>
  <c r="Q192" i="1"/>
  <c r="Q191" i="1"/>
  <c r="Q186" i="1"/>
  <c r="Q193" i="1"/>
  <c r="Q200" i="1"/>
  <c r="Q194" i="1"/>
  <c r="S178" i="1"/>
  <c r="O238" i="1"/>
  <c r="O296" i="1" s="1"/>
  <c r="Q564" i="1"/>
  <c r="R564" i="1" s="1"/>
  <c r="O860" i="1"/>
  <c r="O889" i="1" s="1"/>
  <c r="O354" i="1"/>
  <c r="P859" i="1"/>
  <c r="P888" i="1" s="1"/>
  <c r="Q202" i="1"/>
  <c r="Q795" i="1" s="1"/>
  <c r="Q187" i="1"/>
  <c r="Q183" i="1"/>
  <c r="Q182" i="1"/>
  <c r="Q190" i="1"/>
  <c r="Q195" i="1"/>
  <c r="Q201" i="1"/>
  <c r="P180" i="1"/>
  <c r="P1141" i="1"/>
  <c r="P1170" i="1" s="1"/>
  <c r="O919" i="1"/>
  <c r="O91" i="8" s="1"/>
  <c r="AI1141" i="1"/>
  <c r="AI1170" i="1" s="1"/>
  <c r="BM1141" i="1"/>
  <c r="BM1170" i="1" s="1"/>
  <c r="AW1141" i="1"/>
  <c r="AW1170" i="1" s="1"/>
  <c r="BB1141" i="1"/>
  <c r="BB1170" i="1" s="1"/>
  <c r="BF1141" i="1"/>
  <c r="BF1170" i="1" s="1"/>
  <c r="AT1141" i="1"/>
  <c r="AT1170" i="1" s="1"/>
  <c r="AH1141" i="1"/>
  <c r="AH1170" i="1" s="1"/>
  <c r="K1112" i="1"/>
  <c r="AP1141" i="1"/>
  <c r="AP1170" i="1" s="1"/>
  <c r="R1141" i="1"/>
  <c r="R1170" i="1" s="1"/>
  <c r="L1112" i="1"/>
  <c r="AX1141" i="1"/>
  <c r="AX1170" i="1" s="1"/>
  <c r="AZ1141" i="1"/>
  <c r="AZ1170" i="1" s="1"/>
  <c r="AU1141" i="1"/>
  <c r="AU1170" i="1" s="1"/>
  <c r="Q1141" i="1"/>
  <c r="Q1170" i="1" s="1"/>
  <c r="AC1141" i="1"/>
  <c r="AC1170" i="1" s="1"/>
  <c r="AL1141" i="1"/>
  <c r="AL1170" i="1" s="1"/>
  <c r="T1141" i="1"/>
  <c r="T1170" i="1" s="1"/>
  <c r="AM1141" i="1"/>
  <c r="AM1170" i="1" s="1"/>
  <c r="BC1141" i="1"/>
  <c r="BC1170" i="1" s="1"/>
  <c r="AB1141" i="1"/>
  <c r="AB1170" i="1" s="1"/>
  <c r="AE1141" i="1"/>
  <c r="AE1170" i="1" s="1"/>
  <c r="AR1141" i="1"/>
  <c r="AR1170" i="1" s="1"/>
  <c r="BL1141" i="1"/>
  <c r="BL1170" i="1" s="1"/>
  <c r="AQ1141" i="1"/>
  <c r="AQ1170" i="1" s="1"/>
  <c r="R566" i="1"/>
  <c r="S566" i="1" s="1"/>
  <c r="T566" i="1" s="1"/>
  <c r="AY1141" i="1"/>
  <c r="AY1170" i="1" s="1"/>
  <c r="BG1141" i="1"/>
  <c r="BG1170" i="1" s="1"/>
  <c r="W1141" i="1"/>
  <c r="W1170" i="1" s="1"/>
  <c r="BK1141" i="1"/>
  <c r="BK1170" i="1" s="1"/>
  <c r="AO1141" i="1"/>
  <c r="AO1170" i="1" s="1"/>
  <c r="AF1141" i="1"/>
  <c r="AF1170" i="1" s="1"/>
  <c r="BH1141" i="1"/>
  <c r="BH1170" i="1" s="1"/>
  <c r="V1141" i="1"/>
  <c r="V1170" i="1" s="1"/>
  <c r="AK1141" i="1"/>
  <c r="AK1170" i="1" s="1"/>
  <c r="S1141" i="1"/>
  <c r="S1170" i="1" s="1"/>
  <c r="AG1141" i="1"/>
  <c r="AG1170" i="1" s="1"/>
  <c r="Z1141" i="1"/>
  <c r="Z1170" i="1" s="1"/>
  <c r="AA1141" i="1"/>
  <c r="AA1170" i="1" s="1"/>
  <c r="BJ1141" i="1"/>
  <c r="BJ1170" i="1" s="1"/>
  <c r="BI1141" i="1"/>
  <c r="BI1170" i="1" s="1"/>
  <c r="Y1141" i="1"/>
  <c r="Y1170" i="1" s="1"/>
  <c r="BA1141" i="1"/>
  <c r="BA1170" i="1" s="1"/>
  <c r="AJ1141" i="1"/>
  <c r="AJ1170" i="1" s="1"/>
  <c r="X1141" i="1"/>
  <c r="X1170" i="1" s="1"/>
  <c r="AD1141" i="1"/>
  <c r="AD1170" i="1" s="1"/>
  <c r="U1141" i="1"/>
  <c r="U1170" i="1" s="1"/>
  <c r="BD1141" i="1"/>
  <c r="BD1170" i="1" s="1"/>
  <c r="AS1141" i="1"/>
  <c r="AS1170" i="1" s="1"/>
  <c r="BE1141" i="1"/>
  <c r="BE1170" i="1" s="1"/>
  <c r="AN1141" i="1"/>
  <c r="AN1170" i="1" s="1"/>
  <c r="AV1141" i="1"/>
  <c r="AV1170" i="1" s="1"/>
  <c r="AL1144" i="1"/>
  <c r="AL1173" i="1" s="1"/>
  <c r="AB1144" i="1"/>
  <c r="AB1173" i="1" s="1"/>
  <c r="BE1144" i="1"/>
  <c r="BE1173" i="1" s="1"/>
  <c r="AX1144" i="1"/>
  <c r="AX1173" i="1" s="1"/>
  <c r="O1113" i="1"/>
  <c r="O1142" i="1" s="1"/>
  <c r="O1171" i="1" s="1"/>
  <c r="Q1113" i="1"/>
  <c r="Y1144" i="1"/>
  <c r="Y1173" i="1" s="1"/>
  <c r="AY1144" i="1"/>
  <c r="AY1173" i="1" s="1"/>
  <c r="BB1144" i="1"/>
  <c r="BB1173" i="1" s="1"/>
  <c r="S1144" i="1"/>
  <c r="S1173" i="1" s="1"/>
  <c r="BL1144" i="1"/>
  <c r="BL1173" i="1" s="1"/>
  <c r="BK1144" i="1"/>
  <c r="BK1173" i="1" s="1"/>
  <c r="W1144" i="1"/>
  <c r="W1173" i="1" s="1"/>
  <c r="P359" i="1"/>
  <c r="AA1144" i="1"/>
  <c r="AA1173" i="1" s="1"/>
  <c r="BA1144" i="1"/>
  <c r="BA1173" i="1" s="1"/>
  <c r="Z1144" i="1"/>
  <c r="Z1173" i="1" s="1"/>
  <c r="AD1144" i="1"/>
  <c r="AD1173" i="1" s="1"/>
  <c r="AZ1144" i="1"/>
  <c r="AZ1173" i="1" s="1"/>
  <c r="AN1144" i="1"/>
  <c r="AN1173" i="1" s="1"/>
  <c r="AF1144" i="1"/>
  <c r="AF1173" i="1" s="1"/>
  <c r="X1144" i="1"/>
  <c r="X1173" i="1" s="1"/>
  <c r="BD1144" i="1"/>
  <c r="BD1173" i="1" s="1"/>
  <c r="L1115" i="1"/>
  <c r="BM1144" i="1"/>
  <c r="BM1173" i="1" s="1"/>
  <c r="P858" i="1"/>
  <c r="P887" i="1" s="1"/>
  <c r="AT1144" i="1"/>
  <c r="AT1173" i="1" s="1"/>
  <c r="L1079" i="1"/>
  <c r="BJ1144" i="1"/>
  <c r="BJ1173" i="1" s="1"/>
  <c r="AH1144" i="1"/>
  <c r="AH1173" i="1" s="1"/>
  <c r="P243" i="1"/>
  <c r="P301" i="1" s="1"/>
  <c r="AS1144" i="1"/>
  <c r="AS1173" i="1" s="1"/>
  <c r="V1144" i="1"/>
  <c r="V1173" i="1" s="1"/>
  <c r="AE1144" i="1"/>
  <c r="AE1173" i="1" s="1"/>
  <c r="BF1144" i="1"/>
  <c r="BF1173" i="1" s="1"/>
  <c r="AQ1144" i="1"/>
  <c r="AQ1173" i="1" s="1"/>
  <c r="T1144" i="1"/>
  <c r="T1173" i="1" s="1"/>
  <c r="AU1144" i="1"/>
  <c r="AU1173" i="1" s="1"/>
  <c r="K1115" i="1"/>
  <c r="AM1144" i="1"/>
  <c r="AM1173" i="1" s="1"/>
  <c r="AV1144" i="1"/>
  <c r="AV1173" i="1" s="1"/>
  <c r="AR1144" i="1"/>
  <c r="AR1173" i="1" s="1"/>
  <c r="AC1144" i="1"/>
  <c r="AC1173" i="1" s="1"/>
  <c r="P865" i="1"/>
  <c r="P894" i="1" s="1"/>
  <c r="K1079" i="1"/>
  <c r="P1323" i="1"/>
  <c r="P1352" i="1" s="1"/>
  <c r="BI1144" i="1"/>
  <c r="BI1173" i="1" s="1"/>
  <c r="U1144" i="1"/>
  <c r="U1173" i="1" s="1"/>
  <c r="BC1144" i="1"/>
  <c r="BC1173" i="1" s="1"/>
  <c r="AG1144" i="1"/>
  <c r="AG1173" i="1" s="1"/>
  <c r="R1144" i="1"/>
  <c r="R1173" i="1" s="1"/>
  <c r="Q1144" i="1"/>
  <c r="Q1173" i="1" s="1"/>
  <c r="AI1144" i="1"/>
  <c r="AI1173" i="1" s="1"/>
  <c r="AP1144" i="1"/>
  <c r="AP1173" i="1" s="1"/>
  <c r="AK1144" i="1"/>
  <c r="AK1173" i="1" s="1"/>
  <c r="AJ1144" i="1"/>
  <c r="AJ1173" i="1" s="1"/>
  <c r="BH1144" i="1"/>
  <c r="BH1173" i="1" s="1"/>
  <c r="AW1144" i="1"/>
  <c r="AW1173" i="1" s="1"/>
  <c r="Q1323" i="1"/>
  <c r="Q1352" i="1" s="1"/>
  <c r="BG1144" i="1"/>
  <c r="BG1173" i="1" s="1"/>
  <c r="P237" i="1"/>
  <c r="P295" i="1" s="1"/>
  <c r="Q1292" i="1"/>
  <c r="P294" i="1"/>
  <c r="S1117" i="1"/>
  <c r="O1117" i="1"/>
  <c r="R1116" i="1"/>
  <c r="O1116" i="1"/>
  <c r="O922" i="1"/>
  <c r="O94" i="8" s="1"/>
  <c r="P357" i="1"/>
  <c r="Q574" i="1"/>
  <c r="R574" i="1" s="1"/>
  <c r="P579" i="1"/>
  <c r="Q579" i="1" s="1"/>
  <c r="P862" i="1"/>
  <c r="P891" i="1" s="1"/>
  <c r="P240" i="1"/>
  <c r="P298" i="1" s="1"/>
  <c r="Q577" i="1"/>
  <c r="Q1246" i="1" s="1"/>
  <c r="P353" i="1"/>
  <c r="O294" i="1"/>
  <c r="P1114" i="1"/>
  <c r="P1137" i="1" s="1"/>
  <c r="O1114" i="1"/>
  <c r="O1143" i="1" s="1"/>
  <c r="O1172" i="1" s="1"/>
  <c r="T1118" i="1"/>
  <c r="T1137" i="1" s="1"/>
  <c r="O1118" i="1"/>
  <c r="O1144" i="1"/>
  <c r="O1173" i="1" s="1"/>
  <c r="P1144" i="1"/>
  <c r="P1173" i="1" s="1"/>
  <c r="P356" i="1"/>
  <c r="O920" i="1"/>
  <c r="O92" i="8" s="1"/>
  <c r="Q581" i="1"/>
  <c r="R581" i="1" s="1"/>
  <c r="AO1144" i="1"/>
  <c r="AO1173" i="1" s="1"/>
  <c r="P1242" i="1"/>
  <c r="S153" i="8"/>
  <c r="S1269" i="1"/>
  <c r="S600" i="1" s="1"/>
  <c r="O1243" i="1"/>
  <c r="P1153" i="1"/>
  <c r="P1182" i="1" s="1"/>
  <c r="BB1153" i="1"/>
  <c r="BB1182" i="1" s="1"/>
  <c r="AT1153" i="1"/>
  <c r="AT1182" i="1" s="1"/>
  <c r="V1153" i="1"/>
  <c r="V1182" i="1" s="1"/>
  <c r="AA1153" i="1"/>
  <c r="AA1182" i="1" s="1"/>
  <c r="AQ1153" i="1"/>
  <c r="AQ1182" i="1" s="1"/>
  <c r="K1124" i="1"/>
  <c r="AG1153" i="1"/>
  <c r="AG1182" i="1" s="1"/>
  <c r="AW1153" i="1"/>
  <c r="AW1182" i="1" s="1"/>
  <c r="AR1153" i="1"/>
  <c r="AR1182" i="1" s="1"/>
  <c r="AN1153" i="1"/>
  <c r="AN1182" i="1" s="1"/>
  <c r="BI1153" i="1"/>
  <c r="BI1182" i="1" s="1"/>
  <c r="Q1153" i="1"/>
  <c r="Q1182" i="1" s="1"/>
  <c r="Z1153" i="1"/>
  <c r="Z1182" i="1" s="1"/>
  <c r="AH1153" i="1"/>
  <c r="AH1182" i="1" s="1"/>
  <c r="AX1153" i="1"/>
  <c r="AX1182" i="1" s="1"/>
  <c r="AE1153" i="1"/>
  <c r="AE1182" i="1" s="1"/>
  <c r="AU1153" i="1"/>
  <c r="AU1182" i="1" s="1"/>
  <c r="U1153" i="1"/>
  <c r="U1182" i="1" s="1"/>
  <c r="AK1153" i="1"/>
  <c r="AK1182" i="1" s="1"/>
  <c r="BA1153" i="1"/>
  <c r="BA1182" i="1" s="1"/>
  <c r="AJ1153" i="1"/>
  <c r="AJ1182" i="1" s="1"/>
  <c r="AF1153" i="1"/>
  <c r="AF1182" i="1" s="1"/>
  <c r="BH1153" i="1"/>
  <c r="BH1182" i="1" s="1"/>
  <c r="R1153" i="1"/>
  <c r="R1182" i="1" s="1"/>
  <c r="AL1153" i="1"/>
  <c r="AL1182" i="1" s="1"/>
  <c r="AP1153" i="1"/>
  <c r="AP1182" i="1" s="1"/>
  <c r="L1124" i="1"/>
  <c r="S1153" i="1"/>
  <c r="S1182" i="1" s="1"/>
  <c r="AI1153" i="1"/>
  <c r="AI1182" i="1" s="1"/>
  <c r="AY1153" i="1"/>
  <c r="AY1182" i="1" s="1"/>
  <c r="Y1153" i="1"/>
  <c r="Y1182" i="1" s="1"/>
  <c r="AO1153" i="1"/>
  <c r="AO1182" i="1" s="1"/>
  <c r="BE1153" i="1"/>
  <c r="BE1182" i="1" s="1"/>
  <c r="AB1153" i="1"/>
  <c r="AB1182" i="1" s="1"/>
  <c r="BF1153" i="1"/>
  <c r="BF1182" i="1" s="1"/>
  <c r="BD1153" i="1"/>
  <c r="BD1182" i="1" s="1"/>
  <c r="X1153" i="1"/>
  <c r="X1182" i="1" s="1"/>
  <c r="BJ1153" i="1"/>
  <c r="BJ1182" i="1" s="1"/>
  <c r="AD1153" i="1"/>
  <c r="AD1182" i="1" s="1"/>
  <c r="BC1153" i="1"/>
  <c r="BC1182" i="1" s="1"/>
  <c r="T1153" i="1"/>
  <c r="T1182" i="1" s="1"/>
  <c r="BG1153" i="1"/>
  <c r="BG1182" i="1" s="1"/>
  <c r="BK1153" i="1"/>
  <c r="BK1182" i="1" s="1"/>
  <c r="AC1153" i="1"/>
  <c r="AC1182" i="1" s="1"/>
  <c r="BM1153" i="1"/>
  <c r="BM1182" i="1" s="1"/>
  <c r="W1153" i="1"/>
  <c r="W1182" i="1" s="1"/>
  <c r="AS1153" i="1"/>
  <c r="AS1182" i="1" s="1"/>
  <c r="O1153" i="1"/>
  <c r="AM1153" i="1"/>
  <c r="AM1182" i="1" s="1"/>
  <c r="AV1153" i="1"/>
  <c r="AV1182" i="1" s="1"/>
  <c r="BL1153" i="1"/>
  <c r="BL1182" i="1" s="1"/>
  <c r="AZ1153" i="1"/>
  <c r="AZ1182" i="1" s="1"/>
  <c r="O1159" i="1"/>
  <c r="AW1159" i="1"/>
  <c r="AW1188" i="1" s="1"/>
  <c r="AK1159" i="1"/>
  <c r="AK1188" i="1" s="1"/>
  <c r="U1159" i="1"/>
  <c r="U1188" i="1" s="1"/>
  <c r="AL1159" i="1"/>
  <c r="AL1188" i="1" s="1"/>
  <c r="S1159" i="1"/>
  <c r="S1188" i="1" s="1"/>
  <c r="AJ1159" i="1"/>
  <c r="AJ1188" i="1" s="1"/>
  <c r="AZ1159" i="1"/>
  <c r="AZ1188" i="1" s="1"/>
  <c r="AB1159" i="1"/>
  <c r="AB1188" i="1" s="1"/>
  <c r="AE1159" i="1"/>
  <c r="AE1188" i="1" s="1"/>
  <c r="BD1159" i="1"/>
  <c r="BD1188" i="1" s="1"/>
  <c r="BE1159" i="1"/>
  <c r="BE1188" i="1" s="1"/>
  <c r="BF1159" i="1"/>
  <c r="BF1188" i="1" s="1"/>
  <c r="P1159" i="1"/>
  <c r="P1188" i="1" s="1"/>
  <c r="K1130" i="1"/>
  <c r="Z1159" i="1"/>
  <c r="Z1188" i="1" s="1"/>
  <c r="AP1159" i="1"/>
  <c r="AP1188" i="1" s="1"/>
  <c r="X1159" i="1"/>
  <c r="X1188" i="1" s="1"/>
  <c r="AN1159" i="1"/>
  <c r="AN1188" i="1" s="1"/>
  <c r="BC1159" i="1"/>
  <c r="BC1188" i="1" s="1"/>
  <c r="AY1159" i="1"/>
  <c r="AY1188" i="1" s="1"/>
  <c r="T1159" i="1"/>
  <c r="T1188" i="1" s="1"/>
  <c r="W1159" i="1"/>
  <c r="W1188" i="1" s="1"/>
  <c r="R1159" i="1"/>
  <c r="R1188" i="1" s="1"/>
  <c r="Q1159" i="1"/>
  <c r="Q1188" i="1" s="1"/>
  <c r="AC1159" i="1"/>
  <c r="AC1188" i="1" s="1"/>
  <c r="AG1159" i="1"/>
  <c r="AG1188" i="1" s="1"/>
  <c r="Y1159" i="1"/>
  <c r="Y1188" i="1" s="1"/>
  <c r="BA1159" i="1"/>
  <c r="BA1188" i="1" s="1"/>
  <c r="BB1159" i="1"/>
  <c r="BB1188" i="1" s="1"/>
  <c r="AD1159" i="1"/>
  <c r="AD1188" i="1" s="1"/>
  <c r="AT1159" i="1"/>
  <c r="AT1188" i="1" s="1"/>
  <c r="AA1159" i="1"/>
  <c r="AA1188" i="1" s="1"/>
  <c r="AR1159" i="1"/>
  <c r="AR1188" i="1" s="1"/>
  <c r="AQ1159" i="1"/>
  <c r="AQ1188" i="1" s="1"/>
  <c r="AU1159" i="1"/>
  <c r="AU1188" i="1" s="1"/>
  <c r="BG1159" i="1"/>
  <c r="BG1188" i="1" s="1"/>
  <c r="BI1159" i="1"/>
  <c r="BI1188" i="1" s="1"/>
  <c r="V1159" i="1"/>
  <c r="V1188" i="1" s="1"/>
  <c r="L1130" i="1"/>
  <c r="AV1159" i="1"/>
  <c r="AV1188" i="1" s="1"/>
  <c r="BJ1159" i="1"/>
  <c r="BJ1188" i="1" s="1"/>
  <c r="AS1159" i="1"/>
  <c r="AS1188" i="1" s="1"/>
  <c r="AH1159" i="1"/>
  <c r="AH1188" i="1" s="1"/>
  <c r="AI1159" i="1"/>
  <c r="AI1188" i="1" s="1"/>
  <c r="AM1159" i="1"/>
  <c r="AM1188" i="1" s="1"/>
  <c r="BH1159" i="1"/>
  <c r="BH1188" i="1" s="1"/>
  <c r="AO1159" i="1"/>
  <c r="AO1188" i="1" s="1"/>
  <c r="AX1159" i="1"/>
  <c r="AX1188" i="1" s="1"/>
  <c r="BM1159" i="1"/>
  <c r="BM1188" i="1" s="1"/>
  <c r="BL1159" i="1"/>
  <c r="BL1188" i="1" s="1"/>
  <c r="BK1159" i="1"/>
  <c r="BK1188" i="1" s="1"/>
  <c r="AF1159" i="1"/>
  <c r="AF1188" i="1" s="1"/>
  <c r="P881" i="1"/>
  <c r="P910" i="1" s="1"/>
  <c r="O820" i="1"/>
  <c r="O256" i="1"/>
  <c r="P256" i="1"/>
  <c r="P878" i="1"/>
  <c r="P907" i="1" s="1"/>
  <c r="O878" i="1"/>
  <c r="O907" i="1" s="1"/>
  <c r="O372" i="1"/>
  <c r="P372" i="1" s="1"/>
  <c r="O866" i="1"/>
  <c r="O895" i="1" s="1"/>
  <c r="O808" i="1"/>
  <c r="O244" i="1"/>
  <c r="O360" i="1"/>
  <c r="Q580" i="1"/>
  <c r="R580" i="1" s="1"/>
  <c r="S580" i="1" s="1"/>
  <c r="P598" i="1"/>
  <c r="P685" i="1" s="1"/>
  <c r="P240" i="8" s="1"/>
  <c r="P1156" i="1"/>
  <c r="P1185" i="1" s="1"/>
  <c r="Z1156" i="1"/>
  <c r="Z1185" i="1" s="1"/>
  <c r="AT1156" i="1"/>
  <c r="AT1185" i="1" s="1"/>
  <c r="BD1156" i="1"/>
  <c r="BD1185" i="1" s="1"/>
  <c r="AL1156" i="1"/>
  <c r="AL1185" i="1" s="1"/>
  <c r="AA1156" i="1"/>
  <c r="AA1185" i="1" s="1"/>
  <c r="AQ1156" i="1"/>
  <c r="AQ1185" i="1" s="1"/>
  <c r="L1127" i="1"/>
  <c r="AG1156" i="1"/>
  <c r="AG1185" i="1" s="1"/>
  <c r="AW1156" i="1"/>
  <c r="AW1185" i="1" s="1"/>
  <c r="AJ1156" i="1"/>
  <c r="AJ1185" i="1" s="1"/>
  <c r="AF1156" i="1"/>
  <c r="AF1185" i="1" s="1"/>
  <c r="Q1156" i="1"/>
  <c r="Q1185" i="1" s="1"/>
  <c r="K1127" i="1"/>
  <c r="AE1156" i="1"/>
  <c r="AE1185" i="1" s="1"/>
  <c r="AU1156" i="1"/>
  <c r="AU1185" i="1" s="1"/>
  <c r="T1156" i="1"/>
  <c r="T1185" i="1" s="1"/>
  <c r="AK1156" i="1"/>
  <c r="AK1185" i="1" s="1"/>
  <c r="BA1156" i="1"/>
  <c r="BA1185" i="1" s="1"/>
  <c r="AB1156" i="1"/>
  <c r="AB1185" i="1" s="1"/>
  <c r="X1156" i="1"/>
  <c r="X1185" i="1" s="1"/>
  <c r="AH1156" i="1"/>
  <c r="AH1185" i="1" s="1"/>
  <c r="S1156" i="1"/>
  <c r="S1185" i="1" s="1"/>
  <c r="AI1156" i="1"/>
  <c r="AI1185" i="1" s="1"/>
  <c r="AY1156" i="1"/>
  <c r="AY1185" i="1" s="1"/>
  <c r="Y1156" i="1"/>
  <c r="Y1185" i="1" s="1"/>
  <c r="AO1156" i="1"/>
  <c r="AO1185" i="1" s="1"/>
  <c r="AZ1156" i="1"/>
  <c r="AZ1185" i="1" s="1"/>
  <c r="U1156" i="1"/>
  <c r="U1185" i="1" s="1"/>
  <c r="AV1156" i="1"/>
  <c r="AV1185" i="1" s="1"/>
  <c r="BE1156" i="1"/>
  <c r="BE1185" i="1" s="1"/>
  <c r="BG1156" i="1"/>
  <c r="BG1185" i="1" s="1"/>
  <c r="AC1156" i="1"/>
  <c r="AC1185" i="1" s="1"/>
  <c r="BJ1156" i="1"/>
  <c r="BJ1185" i="1" s="1"/>
  <c r="W1156" i="1"/>
  <c r="W1185" i="1" s="1"/>
  <c r="V1156" i="1"/>
  <c r="V1185" i="1" s="1"/>
  <c r="AS1156" i="1"/>
  <c r="AS1185" i="1" s="1"/>
  <c r="BF1156" i="1"/>
  <c r="BF1185" i="1" s="1"/>
  <c r="BI1156" i="1"/>
  <c r="BI1185" i="1" s="1"/>
  <c r="BB1156" i="1"/>
  <c r="BB1185" i="1" s="1"/>
  <c r="AD1156" i="1"/>
  <c r="AD1185" i="1" s="1"/>
  <c r="AM1156" i="1"/>
  <c r="AM1185" i="1" s="1"/>
  <c r="AR1156" i="1"/>
  <c r="AR1185" i="1" s="1"/>
  <c r="AN1156" i="1"/>
  <c r="AN1185" i="1" s="1"/>
  <c r="BM1156" i="1"/>
  <c r="BM1185" i="1" s="1"/>
  <c r="AP1156" i="1"/>
  <c r="AP1185" i="1" s="1"/>
  <c r="BL1156" i="1"/>
  <c r="BL1185" i="1" s="1"/>
  <c r="R1156" i="1"/>
  <c r="R1185" i="1" s="1"/>
  <c r="O1156" i="1"/>
  <c r="BK1156" i="1"/>
  <c r="BK1185" i="1" s="1"/>
  <c r="BH1156" i="1"/>
  <c r="BH1185" i="1" s="1"/>
  <c r="AX1156" i="1"/>
  <c r="AX1185" i="1" s="1"/>
  <c r="BC1156" i="1"/>
  <c r="BC1185" i="1" s="1"/>
  <c r="O875" i="1"/>
  <c r="O904" i="1" s="1"/>
  <c r="O817" i="1"/>
  <c r="O253" i="1"/>
  <c r="O369" i="1"/>
  <c r="O203" i="1"/>
  <c r="O800" i="1"/>
  <c r="BA1162" i="1"/>
  <c r="BA1191" i="1" s="1"/>
  <c r="AD1162" i="1"/>
  <c r="AD1191" i="1" s="1"/>
  <c r="W1162" i="1"/>
  <c r="W1191" i="1" s="1"/>
  <c r="AP1162" i="1"/>
  <c r="AP1191" i="1" s="1"/>
  <c r="U1162" i="1"/>
  <c r="U1191" i="1" s="1"/>
  <c r="AH1162" i="1"/>
  <c r="AH1191" i="1" s="1"/>
  <c r="AW1162" i="1"/>
  <c r="AW1191" i="1" s="1"/>
  <c r="AB1162" i="1"/>
  <c r="AB1191" i="1" s="1"/>
  <c r="AV1162" i="1"/>
  <c r="AV1191" i="1" s="1"/>
  <c r="AF1162" i="1"/>
  <c r="AF1191" i="1" s="1"/>
  <c r="BD1162" i="1"/>
  <c r="BD1191" i="1" s="1"/>
  <c r="S1162" i="1"/>
  <c r="S1191" i="1" s="1"/>
  <c r="O1162" i="1"/>
  <c r="AT1162" i="1"/>
  <c r="AT1191" i="1" s="1"/>
  <c r="AX1162" i="1"/>
  <c r="AX1191" i="1" s="1"/>
  <c r="L1133" i="1"/>
  <c r="AK1162" i="1"/>
  <c r="AK1191" i="1" s="1"/>
  <c r="AQ1162" i="1"/>
  <c r="AQ1191" i="1" s="1"/>
  <c r="V1162" i="1"/>
  <c r="V1191" i="1" s="1"/>
  <c r="AR1162" i="1"/>
  <c r="AR1191" i="1" s="1"/>
  <c r="AA1162" i="1"/>
  <c r="AA1191" i="1" s="1"/>
  <c r="BB1162" i="1"/>
  <c r="BB1191" i="1" s="1"/>
  <c r="P1162" i="1"/>
  <c r="P1191" i="1" s="1"/>
  <c r="AO1162" i="1"/>
  <c r="AO1191" i="1" s="1"/>
  <c r="Y1162" i="1"/>
  <c r="Y1191" i="1" s="1"/>
  <c r="AI1162" i="1"/>
  <c r="AI1191" i="1" s="1"/>
  <c r="AM1162" i="1"/>
  <c r="AM1191" i="1" s="1"/>
  <c r="AE1162" i="1"/>
  <c r="AE1191" i="1" s="1"/>
  <c r="AL1162" i="1"/>
  <c r="AL1191" i="1" s="1"/>
  <c r="K1133" i="1"/>
  <c r="AN1162" i="1"/>
  <c r="AN1191" i="1" s="1"/>
  <c r="X1162" i="1"/>
  <c r="X1191" i="1" s="1"/>
  <c r="BE1162" i="1"/>
  <c r="BE1191" i="1" s="1"/>
  <c r="BG1162" i="1"/>
  <c r="BG1191" i="1" s="1"/>
  <c r="Q1162" i="1"/>
  <c r="Q1191" i="1" s="1"/>
  <c r="BI1162" i="1"/>
  <c r="BI1191" i="1" s="1"/>
  <c r="BK1162" i="1"/>
  <c r="BK1191" i="1" s="1"/>
  <c r="BM1162" i="1"/>
  <c r="BM1191" i="1" s="1"/>
  <c r="R1162" i="1"/>
  <c r="R1191" i="1" s="1"/>
  <c r="T1162" i="1"/>
  <c r="T1191" i="1" s="1"/>
  <c r="AY1162" i="1"/>
  <c r="AY1191" i="1" s="1"/>
  <c r="AU1162" i="1"/>
  <c r="AU1191" i="1" s="1"/>
  <c r="BL1162" i="1"/>
  <c r="BL1191" i="1" s="1"/>
  <c r="Z1162" i="1"/>
  <c r="Z1191" i="1" s="1"/>
  <c r="AG1162" i="1"/>
  <c r="AG1191" i="1" s="1"/>
  <c r="AZ1162" i="1"/>
  <c r="AZ1191" i="1" s="1"/>
  <c r="BC1162" i="1"/>
  <c r="BC1191" i="1" s="1"/>
  <c r="BJ1162" i="1"/>
  <c r="BJ1191" i="1" s="1"/>
  <c r="AJ1162" i="1"/>
  <c r="AJ1191" i="1" s="1"/>
  <c r="AC1162" i="1"/>
  <c r="AC1191" i="1" s="1"/>
  <c r="BF1162" i="1"/>
  <c r="BF1191" i="1" s="1"/>
  <c r="BH1162" i="1"/>
  <c r="BH1191" i="1" s="1"/>
  <c r="AS1162" i="1"/>
  <c r="AS1191" i="1" s="1"/>
  <c r="P588" i="1"/>
  <c r="Q588" i="1" s="1"/>
  <c r="O1253" i="1"/>
  <c r="O245" i="1"/>
  <c r="O303" i="1" s="1"/>
  <c r="O809" i="1"/>
  <c r="O867" i="1"/>
  <c r="O896" i="1" s="1"/>
  <c r="O361" i="1"/>
  <c r="L231" i="8"/>
  <c r="K231" i="8"/>
  <c r="O1251" i="1"/>
  <c r="R583" i="1"/>
  <c r="S583" i="1" s="1"/>
  <c r="P1252" i="1"/>
  <c r="P1298" i="1"/>
  <c r="O873" i="1"/>
  <c r="O902" i="1" s="1"/>
  <c r="O815" i="1"/>
  <c r="O251" i="1"/>
  <c r="O309" i="1" s="1"/>
  <c r="O367" i="1"/>
  <c r="O872" i="1"/>
  <c r="O901" i="1" s="1"/>
  <c r="O814" i="1"/>
  <c r="O250" i="1"/>
  <c r="O366" i="1"/>
  <c r="P146" i="8"/>
  <c r="P1262" i="1"/>
  <c r="P1320" i="1" s="1"/>
  <c r="P1349" i="1" s="1"/>
  <c r="O1255" i="1"/>
  <c r="R1292" i="1"/>
  <c r="O1321" i="1"/>
  <c r="O1350" i="1" s="1"/>
  <c r="O594" i="1"/>
  <c r="P1247" i="1"/>
  <c r="O1247" i="1"/>
  <c r="O1165" i="1"/>
  <c r="AI1165" i="1"/>
  <c r="AI1194" i="1" s="1"/>
  <c r="U1165" i="1"/>
  <c r="U1194" i="1" s="1"/>
  <c r="AS1165" i="1"/>
  <c r="AS1194" i="1" s="1"/>
  <c r="X1165" i="1"/>
  <c r="X1194" i="1" s="1"/>
  <c r="AN1165" i="1"/>
  <c r="AN1194" i="1" s="1"/>
  <c r="Z1165" i="1"/>
  <c r="Z1194" i="1" s="1"/>
  <c r="AP1165" i="1"/>
  <c r="AP1194" i="1" s="1"/>
  <c r="AO1165" i="1"/>
  <c r="AO1194" i="1" s="1"/>
  <c r="R1165" i="1"/>
  <c r="R1194" i="1" s="1"/>
  <c r="P1165" i="1"/>
  <c r="P1194" i="1" s="1"/>
  <c r="AE1165" i="1"/>
  <c r="AE1194" i="1" s="1"/>
  <c r="S1165" i="1"/>
  <c r="S1194" i="1" s="1"/>
  <c r="AA1165" i="1"/>
  <c r="AA1194" i="1" s="1"/>
  <c r="AM1165" i="1"/>
  <c r="AM1194" i="1" s="1"/>
  <c r="AK1165" i="1"/>
  <c r="AK1194" i="1" s="1"/>
  <c r="AB1165" i="1"/>
  <c r="AB1194" i="1" s="1"/>
  <c r="AR1165" i="1"/>
  <c r="AR1194" i="1" s="1"/>
  <c r="AD1165" i="1"/>
  <c r="AD1194" i="1" s="1"/>
  <c r="AT1165" i="1"/>
  <c r="AT1194" i="1" s="1"/>
  <c r="AU1165" i="1"/>
  <c r="AU1194" i="1" s="1"/>
  <c r="AG1165" i="1"/>
  <c r="AG1194" i="1" s="1"/>
  <c r="AW1165" i="1"/>
  <c r="AW1194" i="1" s="1"/>
  <c r="Q1165" i="1"/>
  <c r="Q1194" i="1" s="1"/>
  <c r="AQ1165" i="1"/>
  <c r="AQ1194" i="1" s="1"/>
  <c r="W1165" i="1"/>
  <c r="W1194" i="1" s="1"/>
  <c r="AC1165" i="1"/>
  <c r="AC1194" i="1" s="1"/>
  <c r="AF1165" i="1"/>
  <c r="AF1194" i="1" s="1"/>
  <c r="K1136" i="1"/>
  <c r="AH1165" i="1"/>
  <c r="AH1194" i="1" s="1"/>
  <c r="Y1165" i="1"/>
  <c r="Y1194" i="1" s="1"/>
  <c r="BB1165" i="1"/>
  <c r="BB1194" i="1" s="1"/>
  <c r="V1165" i="1"/>
  <c r="V1194" i="1" s="1"/>
  <c r="BA1165" i="1"/>
  <c r="BA1194" i="1" s="1"/>
  <c r="BI1165" i="1"/>
  <c r="BI1194" i="1" s="1"/>
  <c r="AL1165" i="1"/>
  <c r="AL1194" i="1" s="1"/>
  <c r="AX1165" i="1"/>
  <c r="AX1194" i="1" s="1"/>
  <c r="BD1165" i="1"/>
  <c r="BD1194" i="1" s="1"/>
  <c r="BE1165" i="1"/>
  <c r="BE1194" i="1" s="1"/>
  <c r="BK1165" i="1"/>
  <c r="BK1194" i="1" s="1"/>
  <c r="BM1165" i="1"/>
  <c r="BM1194" i="1" s="1"/>
  <c r="T1165" i="1"/>
  <c r="T1194" i="1" s="1"/>
  <c r="AY1165" i="1"/>
  <c r="AY1194" i="1" s="1"/>
  <c r="BC1165" i="1"/>
  <c r="BC1194" i="1" s="1"/>
  <c r="BJ1165" i="1"/>
  <c r="BJ1194" i="1" s="1"/>
  <c r="AV1165" i="1"/>
  <c r="AV1194" i="1" s="1"/>
  <c r="BL1165" i="1"/>
  <c r="BL1194" i="1" s="1"/>
  <c r="AJ1165" i="1"/>
  <c r="AJ1194" i="1" s="1"/>
  <c r="AZ1165" i="1"/>
  <c r="AZ1194" i="1" s="1"/>
  <c r="BF1165" i="1"/>
  <c r="BF1194" i="1" s="1"/>
  <c r="BH1165" i="1"/>
  <c r="BH1194" i="1" s="1"/>
  <c r="L1136" i="1"/>
  <c r="BG1165" i="1"/>
  <c r="BG1194" i="1" s="1"/>
  <c r="P1249" i="1"/>
  <c r="Q1245" i="1"/>
  <c r="P1245" i="1"/>
  <c r="O818" i="1"/>
  <c r="P876" i="1"/>
  <c r="P905" i="1" s="1"/>
  <c r="O876" i="1"/>
  <c r="O905" i="1" s="1"/>
  <c r="P254" i="1"/>
  <c r="O254" i="1"/>
  <c r="O370" i="1"/>
  <c r="P370" i="1" s="1"/>
  <c r="O1254" i="1"/>
  <c r="P585" i="1"/>
  <c r="Q585" i="1" s="1"/>
  <c r="O887" i="1"/>
  <c r="Q1151" i="1"/>
  <c r="Q1180" i="1" s="1"/>
  <c r="AD1151" i="1"/>
  <c r="AD1180" i="1" s="1"/>
  <c r="AH1151" i="1"/>
  <c r="AH1180" i="1" s="1"/>
  <c r="T1151" i="1"/>
  <c r="T1180" i="1" s="1"/>
  <c r="AZ1151" i="1"/>
  <c r="AZ1180" i="1" s="1"/>
  <c r="L1122" i="1"/>
  <c r="AG1151" i="1"/>
  <c r="AG1180" i="1" s="1"/>
  <c r="AW1151" i="1"/>
  <c r="AW1180" i="1" s="1"/>
  <c r="AA1151" i="1"/>
  <c r="AA1180" i="1" s="1"/>
  <c r="AQ1151" i="1"/>
  <c r="AQ1180" i="1" s="1"/>
  <c r="BG1151" i="1"/>
  <c r="BG1180" i="1" s="1"/>
  <c r="AN1151" i="1"/>
  <c r="AN1180" i="1" s="1"/>
  <c r="BI1151" i="1"/>
  <c r="BI1180" i="1" s="1"/>
  <c r="BK1151" i="1"/>
  <c r="BK1180" i="1" s="1"/>
  <c r="BL1151" i="1"/>
  <c r="BL1180" i="1" s="1"/>
  <c r="S1151" i="1"/>
  <c r="S1180" i="1" s="1"/>
  <c r="U1151" i="1"/>
  <c r="U1180" i="1" s="1"/>
  <c r="BJ1151" i="1"/>
  <c r="BJ1180" i="1" s="1"/>
  <c r="AR1151" i="1"/>
  <c r="AR1180" i="1" s="1"/>
  <c r="V1151" i="1"/>
  <c r="V1180" i="1" s="1"/>
  <c r="AK1151" i="1"/>
  <c r="AK1180" i="1" s="1"/>
  <c r="BA1151" i="1"/>
  <c r="BA1180" i="1" s="1"/>
  <c r="AE1151" i="1"/>
  <c r="AE1180" i="1" s="1"/>
  <c r="AU1151" i="1"/>
  <c r="AU1180" i="1" s="1"/>
  <c r="AF1151" i="1"/>
  <c r="AF1180" i="1" s="1"/>
  <c r="O1151" i="1"/>
  <c r="R1151" i="1"/>
  <c r="R1180" i="1" s="1"/>
  <c r="BB1151" i="1"/>
  <c r="BB1180" i="1" s="1"/>
  <c r="Z1151" i="1"/>
  <c r="Z1180" i="1" s="1"/>
  <c r="BF1151" i="1"/>
  <c r="BF1180" i="1" s="1"/>
  <c r="AJ1151" i="1"/>
  <c r="AJ1180" i="1" s="1"/>
  <c r="X1151" i="1"/>
  <c r="X1180" i="1" s="1"/>
  <c r="AO1151" i="1"/>
  <c r="AO1180" i="1" s="1"/>
  <c r="BE1151" i="1"/>
  <c r="BE1180" i="1" s="1"/>
  <c r="AI1151" i="1"/>
  <c r="AI1180" i="1" s="1"/>
  <c r="AY1151" i="1"/>
  <c r="AY1180" i="1" s="1"/>
  <c r="BD1151" i="1"/>
  <c r="BD1180" i="1" s="1"/>
  <c r="Y1151" i="1"/>
  <c r="Y1180" i="1" s="1"/>
  <c r="P1151" i="1"/>
  <c r="P1180" i="1" s="1"/>
  <c r="AL1151" i="1"/>
  <c r="AL1180" i="1" s="1"/>
  <c r="AP1151" i="1"/>
  <c r="AP1180" i="1" s="1"/>
  <c r="AB1151" i="1"/>
  <c r="AB1180" i="1" s="1"/>
  <c r="W1151" i="1"/>
  <c r="W1180" i="1" s="1"/>
  <c r="AV1151" i="1"/>
  <c r="AV1180" i="1" s="1"/>
  <c r="AT1151" i="1"/>
  <c r="AT1180" i="1" s="1"/>
  <c r="AM1151" i="1"/>
  <c r="AM1180" i="1" s="1"/>
  <c r="K1122" i="1"/>
  <c r="AX1151" i="1"/>
  <c r="AX1180" i="1" s="1"/>
  <c r="AC1151" i="1"/>
  <c r="AC1180" i="1" s="1"/>
  <c r="BC1151" i="1"/>
  <c r="BC1180" i="1" s="1"/>
  <c r="BM1151" i="1"/>
  <c r="BM1180" i="1" s="1"/>
  <c r="BH1151" i="1"/>
  <c r="BH1180" i="1" s="1"/>
  <c r="AS1151" i="1"/>
  <c r="AS1180" i="1" s="1"/>
  <c r="O1242" i="1"/>
  <c r="O684" i="1"/>
  <c r="O1257" i="1"/>
  <c r="R1267" i="1"/>
  <c r="R151" i="8"/>
  <c r="R1296" i="1"/>
  <c r="P1244" i="1"/>
  <c r="Q1252" i="1"/>
  <c r="Q1325" i="1"/>
  <c r="Q1354" i="1" s="1"/>
  <c r="O1327" i="1"/>
  <c r="O1356" i="1" s="1"/>
  <c r="O600" i="1"/>
  <c r="P1268" i="1"/>
  <c r="P599" i="1" s="1"/>
  <c r="P152" i="8"/>
  <c r="Q1266" i="1"/>
  <c r="Q150" i="8"/>
  <c r="Q1295" i="1"/>
  <c r="O295" i="1"/>
  <c r="S1292" i="1"/>
  <c r="P1292" i="1"/>
  <c r="O869" i="1"/>
  <c r="O898" i="1" s="1"/>
  <c r="O247" i="1"/>
  <c r="O811" i="1"/>
  <c r="O363" i="1"/>
  <c r="P1353" i="1"/>
  <c r="P864" i="1"/>
  <c r="P893" i="1" s="1"/>
  <c r="O1256" i="1"/>
  <c r="P863" i="1"/>
  <c r="P892" i="1" s="1"/>
  <c r="O921" i="1"/>
  <c r="O93" i="8" s="1"/>
  <c r="O923" i="1"/>
  <c r="O95" i="8" s="1"/>
  <c r="O1248" i="1"/>
  <c r="R576" i="1"/>
  <c r="S576" i="1" s="1"/>
  <c r="O1326" i="1"/>
  <c r="O1355" i="1" s="1"/>
  <c r="O599" i="1"/>
  <c r="O1160" i="1"/>
  <c r="R1160" i="1"/>
  <c r="R1189" i="1" s="1"/>
  <c r="AN1160" i="1"/>
  <c r="AN1189" i="1" s="1"/>
  <c r="AB1160" i="1"/>
  <c r="AB1189" i="1" s="1"/>
  <c r="AZ1160" i="1"/>
  <c r="AZ1189" i="1" s="1"/>
  <c r="Y1160" i="1"/>
  <c r="Y1189" i="1" s="1"/>
  <c r="AO1160" i="1"/>
  <c r="AO1189" i="1" s="1"/>
  <c r="V1160" i="1"/>
  <c r="V1189" i="1" s="1"/>
  <c r="AP1160" i="1"/>
  <c r="AP1189" i="1" s="1"/>
  <c r="W1160" i="1"/>
  <c r="W1189" i="1" s="1"/>
  <c r="AM1160" i="1"/>
  <c r="AM1189" i="1" s="1"/>
  <c r="BD1160" i="1"/>
  <c r="BD1189" i="1" s="1"/>
  <c r="P1160" i="1"/>
  <c r="P1189" i="1" s="1"/>
  <c r="AC1160" i="1"/>
  <c r="AC1189" i="1" s="1"/>
  <c r="AS1160" i="1"/>
  <c r="AS1189" i="1" s="1"/>
  <c r="Z1160" i="1"/>
  <c r="Z1189" i="1" s="1"/>
  <c r="AX1160" i="1"/>
  <c r="AX1189" i="1" s="1"/>
  <c r="AA1160" i="1"/>
  <c r="AA1189" i="1" s="1"/>
  <c r="AQ1160" i="1"/>
  <c r="AQ1189" i="1" s="1"/>
  <c r="Q1160" i="1"/>
  <c r="Q1189" i="1" s="1"/>
  <c r="S1160" i="1"/>
  <c r="S1189" i="1" s="1"/>
  <c r="L1131" i="1"/>
  <c r="AG1160" i="1"/>
  <c r="AG1189" i="1" s="1"/>
  <c r="AW1160" i="1"/>
  <c r="AW1189" i="1" s="1"/>
  <c r="AD1160" i="1"/>
  <c r="AD1189" i="1" s="1"/>
  <c r="AH1160" i="1"/>
  <c r="AH1189" i="1" s="1"/>
  <c r="AE1160" i="1"/>
  <c r="AE1189" i="1" s="1"/>
  <c r="AU1160" i="1"/>
  <c r="AU1189" i="1" s="1"/>
  <c r="AJ1160" i="1"/>
  <c r="AJ1189" i="1" s="1"/>
  <c r="AV1160" i="1"/>
  <c r="AV1189" i="1" s="1"/>
  <c r="BB1160" i="1"/>
  <c r="BB1189" i="1" s="1"/>
  <c r="BE1160" i="1"/>
  <c r="BE1189" i="1" s="1"/>
  <c r="BG1160" i="1"/>
  <c r="BG1189" i="1" s="1"/>
  <c r="X1160" i="1"/>
  <c r="X1189" i="1" s="1"/>
  <c r="U1160" i="1"/>
  <c r="U1189" i="1" s="1"/>
  <c r="AT1160" i="1"/>
  <c r="AT1189" i="1" s="1"/>
  <c r="BC1160" i="1"/>
  <c r="BC1189" i="1" s="1"/>
  <c r="AK1160" i="1"/>
  <c r="AK1189" i="1" s="1"/>
  <c r="AI1160" i="1"/>
  <c r="AI1189" i="1" s="1"/>
  <c r="BF1160" i="1"/>
  <c r="BF1189" i="1" s="1"/>
  <c r="BM1160" i="1"/>
  <c r="BM1189" i="1" s="1"/>
  <c r="K1131" i="1"/>
  <c r="AY1160" i="1"/>
  <c r="AY1189" i="1" s="1"/>
  <c r="AF1160" i="1"/>
  <c r="AF1189" i="1" s="1"/>
  <c r="BA1160" i="1"/>
  <c r="BA1189" i="1" s="1"/>
  <c r="BK1160" i="1"/>
  <c r="BK1189" i="1" s="1"/>
  <c r="BL1160" i="1"/>
  <c r="BL1189" i="1" s="1"/>
  <c r="BI1160" i="1"/>
  <c r="BI1189" i="1" s="1"/>
  <c r="AR1160" i="1"/>
  <c r="AR1189" i="1" s="1"/>
  <c r="T1160" i="1"/>
  <c r="T1189" i="1" s="1"/>
  <c r="BJ1160" i="1"/>
  <c r="BJ1189" i="1" s="1"/>
  <c r="AL1160" i="1"/>
  <c r="AL1189" i="1" s="1"/>
  <c r="BH1160" i="1"/>
  <c r="BH1189" i="1" s="1"/>
  <c r="P1155" i="1"/>
  <c r="P1184" i="1" s="1"/>
  <c r="AV1155" i="1"/>
  <c r="AV1184" i="1" s="1"/>
  <c r="AI1155" i="1"/>
  <c r="AI1184" i="1" s="1"/>
  <c r="BD1155" i="1"/>
  <c r="BD1184" i="1" s="1"/>
  <c r="AP1155" i="1"/>
  <c r="AP1184" i="1" s="1"/>
  <c r="AB1155" i="1"/>
  <c r="AB1184" i="1" s="1"/>
  <c r="Z1155" i="1"/>
  <c r="Z1184" i="1" s="1"/>
  <c r="AS1155" i="1"/>
  <c r="AS1184" i="1" s="1"/>
  <c r="W1155" i="1"/>
  <c r="W1184" i="1" s="1"/>
  <c r="AQ1155" i="1"/>
  <c r="AQ1184" i="1" s="1"/>
  <c r="BB1155" i="1"/>
  <c r="BB1184" i="1" s="1"/>
  <c r="L1126" i="1"/>
  <c r="BG1155" i="1"/>
  <c r="BG1184" i="1" s="1"/>
  <c r="Q1155" i="1"/>
  <c r="Q1184" i="1" s="1"/>
  <c r="AD1155" i="1"/>
  <c r="AD1184" i="1" s="1"/>
  <c r="V1155" i="1"/>
  <c r="V1184" i="1" s="1"/>
  <c r="AG1155" i="1"/>
  <c r="AG1184" i="1" s="1"/>
  <c r="AF1155" i="1"/>
  <c r="AF1184" i="1" s="1"/>
  <c r="AE1155" i="1"/>
  <c r="AE1184" i="1" s="1"/>
  <c r="AW1155" i="1"/>
  <c r="AW1184" i="1" s="1"/>
  <c r="AC1155" i="1"/>
  <c r="AC1184" i="1" s="1"/>
  <c r="AU1155" i="1"/>
  <c r="AU1184" i="1" s="1"/>
  <c r="AT1155" i="1"/>
  <c r="AT1184" i="1" s="1"/>
  <c r="AN1155" i="1"/>
  <c r="AN1184" i="1" s="1"/>
  <c r="AR1155" i="1"/>
  <c r="AR1184" i="1" s="1"/>
  <c r="T1155" i="1"/>
  <c r="T1184" i="1" s="1"/>
  <c r="AJ1155" i="1"/>
  <c r="AJ1184" i="1" s="1"/>
  <c r="AK1155" i="1"/>
  <c r="AK1184" i="1" s="1"/>
  <c r="BA1155" i="1"/>
  <c r="BA1184" i="1" s="1"/>
  <c r="AH1155" i="1"/>
  <c r="AH1184" i="1" s="1"/>
  <c r="AY1155" i="1"/>
  <c r="AY1184" i="1" s="1"/>
  <c r="AL1155" i="1"/>
  <c r="AL1184" i="1" s="1"/>
  <c r="BF1155" i="1"/>
  <c r="BF1184" i="1" s="1"/>
  <c r="O1155" i="1"/>
  <c r="Y1155" i="1"/>
  <c r="Y1184" i="1" s="1"/>
  <c r="AZ1155" i="1"/>
  <c r="AZ1184" i="1" s="1"/>
  <c r="AO1155" i="1"/>
  <c r="AO1184" i="1" s="1"/>
  <c r="BH1155" i="1"/>
  <c r="BH1184" i="1" s="1"/>
  <c r="BI1155" i="1"/>
  <c r="BI1184" i="1" s="1"/>
  <c r="AX1155" i="1"/>
  <c r="AX1184" i="1" s="1"/>
  <c r="K1126" i="1"/>
  <c r="BJ1155" i="1"/>
  <c r="BJ1184" i="1" s="1"/>
  <c r="BM1155" i="1"/>
  <c r="BM1184" i="1" s="1"/>
  <c r="S1155" i="1"/>
  <c r="S1184" i="1" s="1"/>
  <c r="X1155" i="1"/>
  <c r="X1184" i="1" s="1"/>
  <c r="AM1155" i="1"/>
  <c r="AM1184" i="1" s="1"/>
  <c r="BL1155" i="1"/>
  <c r="BL1184" i="1" s="1"/>
  <c r="BK1155" i="1"/>
  <c r="BK1184" i="1" s="1"/>
  <c r="BE1155" i="1"/>
  <c r="BE1184" i="1" s="1"/>
  <c r="U1155" i="1"/>
  <c r="U1184" i="1" s="1"/>
  <c r="AA1155" i="1"/>
  <c r="AA1184" i="1" s="1"/>
  <c r="R1155" i="1"/>
  <c r="R1184" i="1" s="1"/>
  <c r="BC1155" i="1"/>
  <c r="BC1184" i="1" s="1"/>
  <c r="R1265" i="1"/>
  <c r="R149" i="8"/>
  <c r="R1294" i="1"/>
  <c r="O879" i="1"/>
  <c r="O908" i="1" s="1"/>
  <c r="O821" i="1"/>
  <c r="O257" i="1"/>
  <c r="P257" i="1"/>
  <c r="P879" i="1"/>
  <c r="P908" i="1" s="1"/>
  <c r="O373" i="1"/>
  <c r="P373" i="1" s="1"/>
  <c r="P584" i="1"/>
  <c r="Q584" i="1" s="1"/>
  <c r="O874" i="1"/>
  <c r="O903" i="1" s="1"/>
  <c r="P252" i="1"/>
  <c r="P874" i="1"/>
  <c r="P903" i="1" s="1"/>
  <c r="O816" i="1"/>
  <c r="O252" i="1"/>
  <c r="O368" i="1"/>
  <c r="P368" i="1" s="1"/>
  <c r="O1241" i="1"/>
  <c r="O589" i="1"/>
  <c r="P582" i="1"/>
  <c r="Q582" i="1" s="1"/>
  <c r="O248" i="1"/>
  <c r="P812" i="1"/>
  <c r="O870" i="1"/>
  <c r="O899" i="1" s="1"/>
  <c r="P248" i="1"/>
  <c r="P870" i="1"/>
  <c r="P899" i="1" s="1"/>
  <c r="O812" i="1"/>
  <c r="O364" i="1"/>
  <c r="P364" i="1" s="1"/>
  <c r="O1244" i="1"/>
  <c r="Q575" i="1"/>
  <c r="R575" i="1" s="1"/>
  <c r="O1252" i="1"/>
  <c r="O685" i="1"/>
  <c r="O240" i="8" s="1"/>
  <c r="P1325" i="1"/>
  <c r="P1354" i="1" s="1"/>
  <c r="O683" i="1"/>
  <c r="O238" i="8" s="1"/>
  <c r="P683" i="1"/>
  <c r="P238" i="8" s="1"/>
  <c r="Q683" i="1"/>
  <c r="Q238" i="8" s="1"/>
  <c r="P877" i="1"/>
  <c r="P906" i="1" s="1"/>
  <c r="O819" i="1"/>
  <c r="O877" i="1"/>
  <c r="O906" i="1" s="1"/>
  <c r="P255" i="1"/>
  <c r="O255" i="1"/>
  <c r="O371" i="1"/>
  <c r="P371" i="1" s="1"/>
  <c r="R1237" i="1"/>
  <c r="S568" i="1"/>
  <c r="T568" i="1" s="1"/>
  <c r="AQ1154" i="1"/>
  <c r="AQ1183" i="1" s="1"/>
  <c r="Z1154" i="1"/>
  <c r="Z1183" i="1" s="1"/>
  <c r="T1154" i="1"/>
  <c r="T1183" i="1" s="1"/>
  <c r="AJ1154" i="1"/>
  <c r="AJ1183" i="1" s="1"/>
  <c r="AZ1154" i="1"/>
  <c r="AZ1183" i="1" s="1"/>
  <c r="AW1154" i="1"/>
  <c r="AW1183" i="1" s="1"/>
  <c r="Y1154" i="1"/>
  <c r="Y1183" i="1" s="1"/>
  <c r="BA1154" i="1"/>
  <c r="BA1183" i="1" s="1"/>
  <c r="AA1154" i="1"/>
  <c r="AA1183" i="1" s="1"/>
  <c r="AP1154" i="1"/>
  <c r="AP1183" i="1" s="1"/>
  <c r="AY1154" i="1"/>
  <c r="AY1183" i="1" s="1"/>
  <c r="AU1154" i="1"/>
  <c r="AU1183" i="1" s="1"/>
  <c r="BG1154" i="1"/>
  <c r="BG1183" i="1" s="1"/>
  <c r="R1154" i="1"/>
  <c r="R1183" i="1" s="1"/>
  <c r="O1154" i="1"/>
  <c r="W1154" i="1"/>
  <c r="W1183" i="1" s="1"/>
  <c r="BC1154" i="1"/>
  <c r="BC1183" i="1" s="1"/>
  <c r="X1154" i="1"/>
  <c r="X1183" i="1" s="1"/>
  <c r="AN1154" i="1"/>
  <c r="AN1183" i="1" s="1"/>
  <c r="BD1154" i="1"/>
  <c r="BD1183" i="1" s="1"/>
  <c r="BE1154" i="1"/>
  <c r="BE1183" i="1" s="1"/>
  <c r="AC1154" i="1"/>
  <c r="AC1183" i="1" s="1"/>
  <c r="BF1154" i="1"/>
  <c r="BF1183" i="1" s="1"/>
  <c r="AD1154" i="1"/>
  <c r="AD1183" i="1" s="1"/>
  <c r="AT1154" i="1"/>
  <c r="AT1183" i="1" s="1"/>
  <c r="AI1154" i="1"/>
  <c r="AI1183" i="1" s="1"/>
  <c r="AE1154" i="1"/>
  <c r="AE1183" i="1" s="1"/>
  <c r="S1154" i="1"/>
  <c r="S1183" i="1" s="1"/>
  <c r="P1154" i="1"/>
  <c r="P1183" i="1" s="1"/>
  <c r="AM1154" i="1"/>
  <c r="AM1183" i="1" s="1"/>
  <c r="AB1154" i="1"/>
  <c r="AB1183" i="1" s="1"/>
  <c r="AR1154" i="1"/>
  <c r="AR1183" i="1" s="1"/>
  <c r="AG1154" i="1"/>
  <c r="AG1183" i="1" s="1"/>
  <c r="L1125" i="1"/>
  <c r="AK1154" i="1"/>
  <c r="AK1183" i="1" s="1"/>
  <c r="K1125" i="1"/>
  <c r="AH1154" i="1"/>
  <c r="AH1183" i="1" s="1"/>
  <c r="AX1154" i="1"/>
  <c r="AX1183" i="1" s="1"/>
  <c r="BH1154" i="1"/>
  <c r="BH1183" i="1" s="1"/>
  <c r="BJ1154" i="1"/>
  <c r="BJ1183" i="1" s="1"/>
  <c r="BK1154" i="1"/>
  <c r="BK1183" i="1" s="1"/>
  <c r="AV1154" i="1"/>
  <c r="AV1183" i="1" s="1"/>
  <c r="V1154" i="1"/>
  <c r="V1183" i="1" s="1"/>
  <c r="AO1154" i="1"/>
  <c r="AO1183" i="1" s="1"/>
  <c r="AL1154" i="1"/>
  <c r="AL1183" i="1" s="1"/>
  <c r="Q1154" i="1"/>
  <c r="Q1183" i="1" s="1"/>
  <c r="U1154" i="1"/>
  <c r="U1183" i="1" s="1"/>
  <c r="BB1154" i="1"/>
  <c r="BB1183" i="1" s="1"/>
  <c r="AS1154" i="1"/>
  <c r="AS1183" i="1" s="1"/>
  <c r="BM1154" i="1"/>
  <c r="BM1183" i="1" s="1"/>
  <c r="BI1154" i="1"/>
  <c r="BI1183" i="1" s="1"/>
  <c r="BL1154" i="1"/>
  <c r="BL1183" i="1" s="1"/>
  <c r="AF1154" i="1"/>
  <c r="AF1183" i="1" s="1"/>
  <c r="AE1157" i="1"/>
  <c r="AE1186" i="1" s="1"/>
  <c r="AB1157" i="1"/>
  <c r="AB1186" i="1" s="1"/>
  <c r="AR1157" i="1"/>
  <c r="AR1186" i="1" s="1"/>
  <c r="AD1157" i="1"/>
  <c r="AD1186" i="1" s="1"/>
  <c r="AT1157" i="1"/>
  <c r="AT1186" i="1" s="1"/>
  <c r="Y1157" i="1"/>
  <c r="Y1186" i="1" s="1"/>
  <c r="BA1157" i="1"/>
  <c r="BA1186" i="1" s="1"/>
  <c r="AS1157" i="1"/>
  <c r="AS1186" i="1" s="1"/>
  <c r="BG1157" i="1"/>
  <c r="BG1186" i="1" s="1"/>
  <c r="O1157" i="1"/>
  <c r="AM1157" i="1"/>
  <c r="AM1186" i="1" s="1"/>
  <c r="AZ1157" i="1"/>
  <c r="AZ1186" i="1" s="1"/>
  <c r="AF1157" i="1"/>
  <c r="AF1186" i="1" s="1"/>
  <c r="L1128" i="1"/>
  <c r="AH1157" i="1"/>
  <c r="AH1186" i="1" s="1"/>
  <c r="AX1157" i="1"/>
  <c r="AX1186" i="1" s="1"/>
  <c r="AG1157" i="1"/>
  <c r="AG1186" i="1" s="1"/>
  <c r="T1157" i="1"/>
  <c r="T1186" i="1" s="1"/>
  <c r="AY1157" i="1"/>
  <c r="AY1186" i="1" s="1"/>
  <c r="AQ1157" i="1"/>
  <c r="AQ1186" i="1" s="1"/>
  <c r="P1157" i="1"/>
  <c r="P1186" i="1" s="1"/>
  <c r="S1157" i="1"/>
  <c r="S1186" i="1" s="1"/>
  <c r="AU1157" i="1"/>
  <c r="AU1186" i="1" s="1"/>
  <c r="U1157" i="1"/>
  <c r="U1186" i="1" s="1"/>
  <c r="AJ1157" i="1"/>
  <c r="AJ1186" i="1" s="1"/>
  <c r="V1157" i="1"/>
  <c r="V1186" i="1" s="1"/>
  <c r="AL1157" i="1"/>
  <c r="AL1186" i="1" s="1"/>
  <c r="BB1157" i="1"/>
  <c r="BB1186" i="1" s="1"/>
  <c r="AO1157" i="1"/>
  <c r="AO1186" i="1" s="1"/>
  <c r="AC1157" i="1"/>
  <c r="AC1186" i="1" s="1"/>
  <c r="AW1157" i="1"/>
  <c r="AW1186" i="1" s="1"/>
  <c r="AA1157" i="1"/>
  <c r="AA1186" i="1" s="1"/>
  <c r="BF1157" i="1"/>
  <c r="BF1186" i="1" s="1"/>
  <c r="BJ1157" i="1"/>
  <c r="BJ1186" i="1" s="1"/>
  <c r="W1157" i="1"/>
  <c r="W1186" i="1" s="1"/>
  <c r="AP1157" i="1"/>
  <c r="AP1186" i="1" s="1"/>
  <c r="BK1157" i="1"/>
  <c r="BK1186" i="1" s="1"/>
  <c r="BM1157" i="1"/>
  <c r="BM1186" i="1" s="1"/>
  <c r="BC1157" i="1"/>
  <c r="BC1186" i="1" s="1"/>
  <c r="X1157" i="1"/>
  <c r="X1186" i="1" s="1"/>
  <c r="K1128" i="1"/>
  <c r="BD1157" i="1"/>
  <c r="BD1186" i="1" s="1"/>
  <c r="BL1157" i="1"/>
  <c r="BL1186" i="1" s="1"/>
  <c r="Q1157" i="1"/>
  <c r="Q1186" i="1" s="1"/>
  <c r="R1157" i="1"/>
  <c r="R1186" i="1" s="1"/>
  <c r="AN1157" i="1"/>
  <c r="AN1186" i="1" s="1"/>
  <c r="AV1157" i="1"/>
  <c r="AV1186" i="1" s="1"/>
  <c r="AI1157" i="1"/>
  <c r="AI1186" i="1" s="1"/>
  <c r="BI1157" i="1"/>
  <c r="BI1186" i="1" s="1"/>
  <c r="AK1157" i="1"/>
  <c r="AK1186" i="1" s="1"/>
  <c r="BE1157" i="1"/>
  <c r="BE1186" i="1" s="1"/>
  <c r="Z1157" i="1"/>
  <c r="Z1186" i="1" s="1"/>
  <c r="BH1157" i="1"/>
  <c r="BH1186" i="1" s="1"/>
  <c r="O297" i="1"/>
  <c r="P861" i="1"/>
  <c r="P890" i="1" s="1"/>
  <c r="P239" i="1"/>
  <c r="T565" i="1"/>
  <c r="S1238" i="1"/>
  <c r="P242" i="1"/>
  <c r="P300" i="1" s="1"/>
  <c r="P358" i="1"/>
  <c r="P1269" i="1"/>
  <c r="P600" i="1" s="1"/>
  <c r="P153" i="8"/>
  <c r="S1236" i="1"/>
  <c r="T567" i="1"/>
  <c r="P587" i="1"/>
  <c r="P241" i="1"/>
  <c r="P299" i="1" s="1"/>
  <c r="P1243" i="1"/>
  <c r="Q1239" i="1"/>
  <c r="R570" i="1"/>
  <c r="R1158" i="1"/>
  <c r="R1187" i="1" s="1"/>
  <c r="S1158" i="1"/>
  <c r="S1187" i="1" s="1"/>
  <c r="AS1158" i="1"/>
  <c r="AS1187" i="1" s="1"/>
  <c r="X1158" i="1"/>
  <c r="X1187" i="1" s="1"/>
  <c r="AN1158" i="1"/>
  <c r="AN1187" i="1" s="1"/>
  <c r="V1158" i="1"/>
  <c r="V1187" i="1" s="1"/>
  <c r="AL1158" i="1"/>
  <c r="AL1187" i="1" s="1"/>
  <c r="AZ1158" i="1"/>
  <c r="AZ1187" i="1" s="1"/>
  <c r="W1158" i="1"/>
  <c r="W1187" i="1" s="1"/>
  <c r="BA1158" i="1"/>
  <c r="BA1187" i="1" s="1"/>
  <c r="BD1158" i="1"/>
  <c r="BD1187" i="1" s="1"/>
  <c r="O1158" i="1"/>
  <c r="AW1158" i="1"/>
  <c r="AW1187" i="1" s="1"/>
  <c r="AO1158" i="1"/>
  <c r="AO1187" i="1" s="1"/>
  <c r="K1129" i="1"/>
  <c r="AC1158" i="1"/>
  <c r="AC1187" i="1" s="1"/>
  <c r="AY1158" i="1"/>
  <c r="AY1187" i="1" s="1"/>
  <c r="AB1158" i="1"/>
  <c r="AB1187" i="1" s="1"/>
  <c r="AR1158" i="1"/>
  <c r="AR1187" i="1" s="1"/>
  <c r="Z1158" i="1"/>
  <c r="Z1187" i="1" s="1"/>
  <c r="AP1158" i="1"/>
  <c r="AP1187" i="1" s="1"/>
  <c r="AU1158" i="1"/>
  <c r="AU1187" i="1" s="1"/>
  <c r="P1158" i="1"/>
  <c r="P1187" i="1" s="1"/>
  <c r="Y1158" i="1"/>
  <c r="Y1187" i="1" s="1"/>
  <c r="AG1158" i="1"/>
  <c r="AG1187" i="1" s="1"/>
  <c r="AQ1158" i="1"/>
  <c r="AQ1187" i="1" s="1"/>
  <c r="AF1158" i="1"/>
  <c r="AF1187" i="1" s="1"/>
  <c r="AV1158" i="1"/>
  <c r="AV1187" i="1" s="1"/>
  <c r="AD1158" i="1"/>
  <c r="AD1187" i="1" s="1"/>
  <c r="AT1158" i="1"/>
  <c r="AT1187" i="1" s="1"/>
  <c r="AM1158" i="1"/>
  <c r="AM1187" i="1" s="1"/>
  <c r="BB1158" i="1"/>
  <c r="BB1187" i="1" s="1"/>
  <c r="BC1158" i="1"/>
  <c r="BC1187" i="1" s="1"/>
  <c r="AH1158" i="1"/>
  <c r="AH1187" i="1" s="1"/>
  <c r="BI1158" i="1"/>
  <c r="BI1187" i="1" s="1"/>
  <c r="BK1158" i="1"/>
  <c r="BK1187" i="1" s="1"/>
  <c r="BL1158" i="1"/>
  <c r="BL1187" i="1" s="1"/>
  <c r="BM1158" i="1"/>
  <c r="BM1187" i="1" s="1"/>
  <c r="Q1158" i="1"/>
  <c r="Q1187" i="1" s="1"/>
  <c r="T1158" i="1"/>
  <c r="T1187" i="1" s="1"/>
  <c r="AX1158" i="1"/>
  <c r="AX1187" i="1" s="1"/>
  <c r="BF1158" i="1"/>
  <c r="BF1187" i="1" s="1"/>
  <c r="BG1158" i="1"/>
  <c r="BG1187" i="1" s="1"/>
  <c r="BH1158" i="1"/>
  <c r="BH1187" i="1" s="1"/>
  <c r="AK1158" i="1"/>
  <c r="AK1187" i="1" s="1"/>
  <c r="U1158" i="1"/>
  <c r="U1187" i="1" s="1"/>
  <c r="AI1158" i="1"/>
  <c r="AI1187" i="1" s="1"/>
  <c r="AJ1158" i="1"/>
  <c r="AJ1187" i="1" s="1"/>
  <c r="AE1158" i="1"/>
  <c r="AE1187" i="1" s="1"/>
  <c r="BE1158" i="1"/>
  <c r="BE1187" i="1" s="1"/>
  <c r="BJ1158" i="1"/>
  <c r="BJ1187" i="1" s="1"/>
  <c r="L1129" i="1"/>
  <c r="AA1158" i="1"/>
  <c r="AA1187" i="1" s="1"/>
  <c r="P1152" i="1"/>
  <c r="P1181" i="1" s="1"/>
  <c r="V1152" i="1"/>
  <c r="V1181" i="1" s="1"/>
  <c r="AD1152" i="1"/>
  <c r="AD1181" i="1" s="1"/>
  <c r="Z1152" i="1"/>
  <c r="Z1181" i="1" s="1"/>
  <c r="S1152" i="1"/>
  <c r="S1181" i="1" s="1"/>
  <c r="AI1152" i="1"/>
  <c r="AI1181" i="1" s="1"/>
  <c r="AY1152" i="1"/>
  <c r="AY1181" i="1" s="1"/>
  <c r="AJ1152" i="1"/>
  <c r="AJ1181" i="1" s="1"/>
  <c r="BI1152" i="1"/>
  <c r="BI1181" i="1" s="1"/>
  <c r="AN1152" i="1"/>
  <c r="AN1181" i="1" s="1"/>
  <c r="U1152" i="1"/>
  <c r="U1181" i="1" s="1"/>
  <c r="AK1152" i="1"/>
  <c r="AK1181" i="1" s="1"/>
  <c r="BA1152" i="1"/>
  <c r="BA1181" i="1" s="1"/>
  <c r="BM1152" i="1"/>
  <c r="BM1181" i="1" s="1"/>
  <c r="Q1152" i="1"/>
  <c r="Q1181" i="1" s="1"/>
  <c r="R1152" i="1"/>
  <c r="R1181" i="1" s="1"/>
  <c r="AX1152" i="1"/>
  <c r="AX1181" i="1" s="1"/>
  <c r="AL1152" i="1"/>
  <c r="AL1181" i="1" s="1"/>
  <c r="AT1152" i="1"/>
  <c r="AT1181" i="1" s="1"/>
  <c r="W1152" i="1"/>
  <c r="W1181" i="1" s="1"/>
  <c r="AM1152" i="1"/>
  <c r="AM1181" i="1" s="1"/>
  <c r="BC1152" i="1"/>
  <c r="BC1181" i="1" s="1"/>
  <c r="AR1152" i="1"/>
  <c r="AR1181" i="1" s="1"/>
  <c r="T1152" i="1"/>
  <c r="T1181" i="1" s="1"/>
  <c r="AV1152" i="1"/>
  <c r="AV1181" i="1" s="1"/>
  <c r="X1152" i="1"/>
  <c r="X1181" i="1" s="1"/>
  <c r="AO1152" i="1"/>
  <c r="AO1181" i="1" s="1"/>
  <c r="BE1152" i="1"/>
  <c r="BE1181" i="1" s="1"/>
  <c r="BJ1152" i="1"/>
  <c r="BJ1181" i="1" s="1"/>
  <c r="BK1152" i="1"/>
  <c r="BK1181" i="1" s="1"/>
  <c r="BL1152" i="1"/>
  <c r="BL1181" i="1" s="1"/>
  <c r="BB1152" i="1"/>
  <c r="BB1181" i="1" s="1"/>
  <c r="L1123" i="1"/>
  <c r="AP1152" i="1"/>
  <c r="AP1181" i="1" s="1"/>
  <c r="AA1152" i="1"/>
  <c r="AA1181" i="1" s="1"/>
  <c r="AQ1152" i="1"/>
  <c r="AQ1181" i="1" s="1"/>
  <c r="BG1152" i="1"/>
  <c r="BG1181" i="1" s="1"/>
  <c r="AZ1152" i="1"/>
  <c r="AZ1181" i="1" s="1"/>
  <c r="Y1152" i="1"/>
  <c r="Y1181" i="1" s="1"/>
  <c r="BH1152" i="1"/>
  <c r="BH1181" i="1" s="1"/>
  <c r="AC1152" i="1"/>
  <c r="AC1181" i="1" s="1"/>
  <c r="AS1152" i="1"/>
  <c r="AS1181" i="1" s="1"/>
  <c r="O1152" i="1"/>
  <c r="AU1152" i="1"/>
  <c r="AU1181" i="1" s="1"/>
  <c r="K1123" i="1"/>
  <c r="AH1152" i="1"/>
  <c r="AH1181" i="1" s="1"/>
  <c r="BF1152" i="1"/>
  <c r="BF1181" i="1" s="1"/>
  <c r="AF1152" i="1"/>
  <c r="AF1181" i="1" s="1"/>
  <c r="AG1152" i="1"/>
  <c r="AG1181" i="1" s="1"/>
  <c r="BD1152" i="1"/>
  <c r="BD1181" i="1" s="1"/>
  <c r="AW1152" i="1"/>
  <c r="AW1181" i="1" s="1"/>
  <c r="AE1152" i="1"/>
  <c r="AE1181" i="1" s="1"/>
  <c r="AB1152" i="1"/>
  <c r="AB1181" i="1" s="1"/>
  <c r="P1263" i="1"/>
  <c r="P1321" i="1" s="1"/>
  <c r="P147" i="8"/>
  <c r="O881" i="1"/>
  <c r="O910" i="1" s="1"/>
  <c r="O823" i="1"/>
  <c r="O259" i="1"/>
  <c r="O317" i="1" s="1"/>
  <c r="O375" i="1"/>
  <c r="O1249" i="1"/>
  <c r="O1245" i="1"/>
  <c r="P597" i="1"/>
  <c r="Q1263" i="1"/>
  <c r="Q594" i="1" s="1"/>
  <c r="Q147" i="8"/>
  <c r="O813" i="1"/>
  <c r="O249" i="1"/>
  <c r="P871" i="1"/>
  <c r="P900" i="1" s="1"/>
  <c r="P249" i="1"/>
  <c r="O871" i="1"/>
  <c r="O900" i="1" s="1"/>
  <c r="O365" i="1"/>
  <c r="P365" i="1" s="1"/>
  <c r="P352" i="1"/>
  <c r="P1163" i="1"/>
  <c r="P1192" i="1" s="1"/>
  <c r="AO1163" i="1"/>
  <c r="AO1192" i="1" s="1"/>
  <c r="AB1163" i="1"/>
  <c r="AB1192" i="1" s="1"/>
  <c r="AR1163" i="1"/>
  <c r="AR1192" i="1" s="1"/>
  <c r="Z1163" i="1"/>
  <c r="Z1192" i="1" s="1"/>
  <c r="AP1163" i="1"/>
  <c r="AP1192" i="1" s="1"/>
  <c r="AQ1163" i="1"/>
  <c r="AQ1192" i="1" s="1"/>
  <c r="W1163" i="1"/>
  <c r="W1192" i="1" s="1"/>
  <c r="Q1163" i="1"/>
  <c r="Q1192" i="1" s="1"/>
  <c r="R1163" i="1"/>
  <c r="R1192" i="1" s="1"/>
  <c r="AG1163" i="1"/>
  <c r="AG1192" i="1" s="1"/>
  <c r="U1163" i="1"/>
  <c r="U1192" i="1" s="1"/>
  <c r="T1163" i="1"/>
  <c r="T1192" i="1" s="1"/>
  <c r="AF1163" i="1"/>
  <c r="AF1192" i="1" s="1"/>
  <c r="AV1163" i="1"/>
  <c r="AV1192" i="1" s="1"/>
  <c r="AD1163" i="1"/>
  <c r="AD1192" i="1" s="1"/>
  <c r="AT1163" i="1"/>
  <c r="AT1192" i="1" s="1"/>
  <c r="AI1163" i="1"/>
  <c r="AI1192" i="1" s="1"/>
  <c r="AU1163" i="1"/>
  <c r="AU1192" i="1" s="1"/>
  <c r="L1134" i="1"/>
  <c r="S1163" i="1"/>
  <c r="S1192" i="1" s="1"/>
  <c r="AK1163" i="1"/>
  <c r="AK1192" i="1" s="1"/>
  <c r="AC1163" i="1"/>
  <c r="AC1192" i="1" s="1"/>
  <c r="AJ1163" i="1"/>
  <c r="AJ1192" i="1" s="1"/>
  <c r="K1134" i="1"/>
  <c r="AH1163" i="1"/>
  <c r="AH1192" i="1" s="1"/>
  <c r="AX1163" i="1"/>
  <c r="AX1192" i="1" s="1"/>
  <c r="AA1163" i="1"/>
  <c r="AA1192" i="1" s="1"/>
  <c r="AM1163" i="1"/>
  <c r="AM1192" i="1" s="1"/>
  <c r="AY1163" i="1"/>
  <c r="AY1192" i="1" s="1"/>
  <c r="AN1163" i="1"/>
  <c r="AN1192" i="1" s="1"/>
  <c r="AW1163" i="1"/>
  <c r="AW1192" i="1" s="1"/>
  <c r="BD1163" i="1"/>
  <c r="BD1192" i="1" s="1"/>
  <c r="BH1163" i="1"/>
  <c r="BH1192" i="1" s="1"/>
  <c r="BK1163" i="1"/>
  <c r="BK1192" i="1" s="1"/>
  <c r="BL1163" i="1"/>
  <c r="BL1192" i="1" s="1"/>
  <c r="Y1163" i="1"/>
  <c r="Y1192" i="1" s="1"/>
  <c r="V1163" i="1"/>
  <c r="V1192" i="1" s="1"/>
  <c r="BB1163" i="1"/>
  <c r="BB1192" i="1" s="1"/>
  <c r="BG1163" i="1"/>
  <c r="BG1192" i="1" s="1"/>
  <c r="BM1163" i="1"/>
  <c r="BM1192" i="1" s="1"/>
  <c r="AS1163" i="1"/>
  <c r="AS1192" i="1" s="1"/>
  <c r="AL1163" i="1"/>
  <c r="AL1192" i="1" s="1"/>
  <c r="BA1163" i="1"/>
  <c r="BA1192" i="1" s="1"/>
  <c r="BE1163" i="1"/>
  <c r="BE1192" i="1" s="1"/>
  <c r="BF1163" i="1"/>
  <c r="BF1192" i="1" s="1"/>
  <c r="BI1163" i="1"/>
  <c r="BI1192" i="1" s="1"/>
  <c r="BJ1163" i="1"/>
  <c r="BJ1192" i="1" s="1"/>
  <c r="BC1163" i="1"/>
  <c r="BC1192" i="1" s="1"/>
  <c r="X1163" i="1"/>
  <c r="X1192" i="1" s="1"/>
  <c r="AE1163" i="1"/>
  <c r="AE1192" i="1" s="1"/>
  <c r="AZ1163" i="1"/>
  <c r="AZ1192" i="1" s="1"/>
  <c r="O1163" i="1"/>
  <c r="O1320" i="1"/>
  <c r="O1349" i="1" s="1"/>
  <c r="O593" i="1"/>
  <c r="Q573" i="1"/>
  <c r="T571" i="1"/>
  <c r="R1240" i="1"/>
  <c r="S1298" i="1" s="1"/>
  <c r="O824" i="1"/>
  <c r="P260" i="1"/>
  <c r="O260" i="1"/>
  <c r="P882" i="1"/>
  <c r="P911" i="1" s="1"/>
  <c r="O882" i="1"/>
  <c r="O911" i="1" s="1"/>
  <c r="O376" i="1"/>
  <c r="P376" i="1" s="1"/>
  <c r="P572" i="1"/>
  <c r="O822" i="1"/>
  <c r="P880" i="1"/>
  <c r="P909" i="1" s="1"/>
  <c r="P258" i="1"/>
  <c r="O880" i="1"/>
  <c r="O909" i="1" s="1"/>
  <c r="O258" i="1"/>
  <c r="O316" i="1" s="1"/>
  <c r="O374" i="1"/>
  <c r="P374" i="1" s="1"/>
  <c r="O810" i="1"/>
  <c r="O868" i="1"/>
  <c r="O897" i="1" s="1"/>
  <c r="O246" i="1"/>
  <c r="O362" i="1"/>
  <c r="Q1298" i="1"/>
  <c r="P1246" i="1"/>
  <c r="O1246" i="1"/>
  <c r="P586" i="1"/>
  <c r="T569" i="1"/>
  <c r="O917" i="1"/>
  <c r="O89" i="8" s="1"/>
  <c r="S1263" i="1"/>
  <c r="S594" i="1" s="1"/>
  <c r="S147" i="8"/>
  <c r="Q1164" i="1"/>
  <c r="Q1193" i="1" s="1"/>
  <c r="AE1164" i="1"/>
  <c r="AE1193" i="1" s="1"/>
  <c r="AB1164" i="1"/>
  <c r="AB1193" i="1" s="1"/>
  <c r="AR1164" i="1"/>
  <c r="AR1193" i="1" s="1"/>
  <c r="AG1164" i="1"/>
  <c r="AG1193" i="1" s="1"/>
  <c r="AS1164" i="1"/>
  <c r="AS1193" i="1" s="1"/>
  <c r="AD1164" i="1"/>
  <c r="AD1193" i="1" s="1"/>
  <c r="AT1164" i="1"/>
  <c r="AT1193" i="1" s="1"/>
  <c r="AW1164" i="1"/>
  <c r="AW1193" i="1" s="1"/>
  <c r="AY1164" i="1"/>
  <c r="AY1193" i="1" s="1"/>
  <c r="AI1164" i="1"/>
  <c r="AI1193" i="1" s="1"/>
  <c r="AA1164" i="1"/>
  <c r="AA1193" i="1" s="1"/>
  <c r="AF1164" i="1"/>
  <c r="AF1193" i="1" s="1"/>
  <c r="L1135" i="1"/>
  <c r="AO1164" i="1"/>
  <c r="AO1193" i="1" s="1"/>
  <c r="K1135" i="1"/>
  <c r="AH1164" i="1"/>
  <c r="AH1193" i="1" s="1"/>
  <c r="AX1164" i="1"/>
  <c r="AX1193" i="1" s="1"/>
  <c r="O1164" i="1"/>
  <c r="R1164" i="1"/>
  <c r="R1193" i="1" s="1"/>
  <c r="AQ1164" i="1"/>
  <c r="AQ1193" i="1" s="1"/>
  <c r="W1164" i="1"/>
  <c r="W1193" i="1" s="1"/>
  <c r="AM1164" i="1"/>
  <c r="AM1193" i="1" s="1"/>
  <c r="U1164" i="1"/>
  <c r="U1193" i="1" s="1"/>
  <c r="AJ1164" i="1"/>
  <c r="AJ1193" i="1" s="1"/>
  <c r="T1164" i="1"/>
  <c r="T1193" i="1" s="1"/>
  <c r="Y1164" i="1"/>
  <c r="Y1193" i="1" s="1"/>
  <c r="V1164" i="1"/>
  <c r="V1193" i="1" s="1"/>
  <c r="AL1164" i="1"/>
  <c r="AL1193" i="1" s="1"/>
  <c r="AV1164" i="1"/>
  <c r="AV1193" i="1" s="1"/>
  <c r="AN1164" i="1"/>
  <c r="AN1193" i="1" s="1"/>
  <c r="AP1164" i="1"/>
  <c r="AP1193" i="1" s="1"/>
  <c r="P1164" i="1"/>
  <c r="P1193" i="1" s="1"/>
  <c r="S1164" i="1"/>
  <c r="S1193" i="1" s="1"/>
  <c r="AC1164" i="1"/>
  <c r="AC1193" i="1" s="1"/>
  <c r="AZ1164" i="1"/>
  <c r="AZ1193" i="1" s="1"/>
  <c r="BA1164" i="1"/>
  <c r="BA1193" i="1" s="1"/>
  <c r="BE1164" i="1"/>
  <c r="BE1193" i="1" s="1"/>
  <c r="AU1164" i="1"/>
  <c r="AU1193" i="1" s="1"/>
  <c r="AK1164" i="1"/>
  <c r="AK1193" i="1" s="1"/>
  <c r="BB1164" i="1"/>
  <c r="BB1193" i="1" s="1"/>
  <c r="BF1164" i="1"/>
  <c r="BF1193" i="1" s="1"/>
  <c r="BH1164" i="1"/>
  <c r="BH1193" i="1" s="1"/>
  <c r="BI1164" i="1"/>
  <c r="BI1193" i="1" s="1"/>
  <c r="BJ1164" i="1"/>
  <c r="BJ1193" i="1" s="1"/>
  <c r="BM1164" i="1"/>
  <c r="BM1193" i="1" s="1"/>
  <c r="Z1164" i="1"/>
  <c r="Z1193" i="1" s="1"/>
  <c r="BD1164" i="1"/>
  <c r="BD1193" i="1" s="1"/>
  <c r="BK1164" i="1"/>
  <c r="BK1193" i="1" s="1"/>
  <c r="X1164" i="1"/>
  <c r="X1193" i="1" s="1"/>
  <c r="BC1164" i="1"/>
  <c r="BC1193" i="1" s="1"/>
  <c r="BG1164" i="1"/>
  <c r="BG1193" i="1" s="1"/>
  <c r="BL1164" i="1"/>
  <c r="BL1193" i="1" s="1"/>
  <c r="O1161" i="1"/>
  <c r="R1161" i="1"/>
  <c r="R1190" i="1" s="1"/>
  <c r="AD1161" i="1"/>
  <c r="AD1190" i="1" s="1"/>
  <c r="AL1161" i="1"/>
  <c r="AL1190" i="1" s="1"/>
  <c r="Y1161" i="1"/>
  <c r="Y1190" i="1" s="1"/>
  <c r="AO1161" i="1"/>
  <c r="AO1190" i="1" s="1"/>
  <c r="AA1161" i="1"/>
  <c r="AA1190" i="1" s="1"/>
  <c r="AQ1161" i="1"/>
  <c r="AQ1190" i="1" s="1"/>
  <c r="T1161" i="1"/>
  <c r="T1190" i="1" s="1"/>
  <c r="X1161" i="1"/>
  <c r="X1190" i="1" s="1"/>
  <c r="P1161" i="1"/>
  <c r="P1190" i="1" s="1"/>
  <c r="AP1161" i="1"/>
  <c r="AP1190" i="1" s="1"/>
  <c r="AT1161" i="1"/>
  <c r="AT1190" i="1" s="1"/>
  <c r="V1161" i="1"/>
  <c r="V1190" i="1" s="1"/>
  <c r="AC1161" i="1"/>
  <c r="AC1190" i="1" s="1"/>
  <c r="AS1161" i="1"/>
  <c r="AS1190" i="1" s="1"/>
  <c r="AE1161" i="1"/>
  <c r="AE1190" i="1" s="1"/>
  <c r="AU1161" i="1"/>
  <c r="AU1190" i="1" s="1"/>
  <c r="AR1161" i="1"/>
  <c r="AR1190" i="1" s="1"/>
  <c r="AV1161" i="1"/>
  <c r="AV1190" i="1" s="1"/>
  <c r="K1132" i="1"/>
  <c r="AY1161" i="1"/>
  <c r="AY1190" i="1" s="1"/>
  <c r="AZ1161" i="1"/>
  <c r="AZ1190" i="1" s="1"/>
  <c r="BA1161" i="1"/>
  <c r="BA1190" i="1" s="1"/>
  <c r="Q1161" i="1"/>
  <c r="Q1190" i="1" s="1"/>
  <c r="Z1161" i="1"/>
  <c r="Z1190" i="1" s="1"/>
  <c r="S1161" i="1"/>
  <c r="S1190" i="1" s="1"/>
  <c r="L1132" i="1"/>
  <c r="AG1161" i="1"/>
  <c r="AG1190" i="1" s="1"/>
  <c r="AW1161" i="1"/>
  <c r="AW1190" i="1" s="1"/>
  <c r="AI1161" i="1"/>
  <c r="AI1190" i="1" s="1"/>
  <c r="AJ1161" i="1"/>
  <c r="AJ1190" i="1" s="1"/>
  <c r="AN1161" i="1"/>
  <c r="AN1190" i="1" s="1"/>
  <c r="BC1161" i="1"/>
  <c r="BC1190" i="1" s="1"/>
  <c r="BE1161" i="1"/>
  <c r="BE1190" i="1" s="1"/>
  <c r="U1161" i="1"/>
  <c r="U1190" i="1" s="1"/>
  <c r="AB1161" i="1"/>
  <c r="AB1190" i="1" s="1"/>
  <c r="AF1161" i="1"/>
  <c r="AF1190" i="1" s="1"/>
  <c r="BG1161" i="1"/>
  <c r="BG1190" i="1" s="1"/>
  <c r="AH1161" i="1"/>
  <c r="AH1190" i="1" s="1"/>
  <c r="AK1161" i="1"/>
  <c r="AK1190" i="1" s="1"/>
  <c r="BJ1161" i="1"/>
  <c r="BJ1190" i="1" s="1"/>
  <c r="BK1161" i="1"/>
  <c r="BK1190" i="1" s="1"/>
  <c r="W1161" i="1"/>
  <c r="W1190" i="1" s="1"/>
  <c r="BB1161" i="1"/>
  <c r="BB1190" i="1" s="1"/>
  <c r="BF1161" i="1"/>
  <c r="BF1190" i="1" s="1"/>
  <c r="BH1161" i="1"/>
  <c r="BH1190" i="1" s="1"/>
  <c r="BL1161" i="1"/>
  <c r="BL1190" i="1" s="1"/>
  <c r="BI1161" i="1"/>
  <c r="BI1190" i="1" s="1"/>
  <c r="AM1161" i="1"/>
  <c r="AM1190" i="1" s="1"/>
  <c r="BD1161" i="1"/>
  <c r="BD1190" i="1" s="1"/>
  <c r="AX1161" i="1"/>
  <c r="AX1190" i="1" s="1"/>
  <c r="BM1161" i="1"/>
  <c r="BM1190" i="1" s="1"/>
  <c r="Q578" i="1"/>
  <c r="P1250" i="1"/>
  <c r="O1250" i="1"/>
  <c r="P355" i="1"/>
  <c r="R1263" i="1"/>
  <c r="R594" i="1" s="1"/>
  <c r="R147" i="8"/>
  <c r="P595" i="1"/>
  <c r="P682" i="1" s="1"/>
  <c r="O682" i="1"/>
  <c r="P1322" i="1"/>
  <c r="Q148" i="8"/>
  <c r="Q1264" i="1"/>
  <c r="BA1148" i="1" l="1"/>
  <c r="BA1177" i="1" s="1"/>
  <c r="BE1148" i="1"/>
  <c r="BE1177" i="1" s="1"/>
  <c r="Z1150" i="1"/>
  <c r="Z1179" i="1" s="1"/>
  <c r="P1150" i="1"/>
  <c r="P1179" i="1" s="1"/>
  <c r="U1150" i="1"/>
  <c r="U1179" i="1" s="1"/>
  <c r="R1150" i="1"/>
  <c r="R1179" i="1" s="1"/>
  <c r="AN1150" i="1"/>
  <c r="AN1179" i="1" s="1"/>
  <c r="AL1150" i="1"/>
  <c r="AL1179" i="1" s="1"/>
  <c r="BK1150" i="1"/>
  <c r="BK1179" i="1" s="1"/>
  <c r="O1150" i="1"/>
  <c r="O1179" i="1" s="1"/>
  <c r="Q1150" i="1"/>
  <c r="Q1179" i="1" s="1"/>
  <c r="AS1150" i="1"/>
  <c r="AS1179" i="1" s="1"/>
  <c r="AT1150" i="1"/>
  <c r="AT1179" i="1" s="1"/>
  <c r="BM1148" i="1"/>
  <c r="BM1177" i="1" s="1"/>
  <c r="X1150" i="1"/>
  <c r="X1179" i="1" s="1"/>
  <c r="AU1148" i="1"/>
  <c r="AU1177" i="1" s="1"/>
  <c r="Z1148" i="1"/>
  <c r="Z1177" i="1" s="1"/>
  <c r="AO1148" i="1"/>
  <c r="AO1177" i="1" s="1"/>
  <c r="AA1150" i="1"/>
  <c r="AA1179" i="1" s="1"/>
  <c r="AM1150" i="1"/>
  <c r="AM1179" i="1" s="1"/>
  <c r="AG1150" i="1"/>
  <c r="AG1179" i="1" s="1"/>
  <c r="AD1149" i="1"/>
  <c r="AD1178" i="1" s="1"/>
  <c r="AK1149" i="1"/>
  <c r="AK1178" i="1" s="1"/>
  <c r="BI1150" i="1"/>
  <c r="BI1179" i="1" s="1"/>
  <c r="AY1150" i="1"/>
  <c r="AY1179" i="1" s="1"/>
  <c r="AW1148" i="1"/>
  <c r="AW1177" i="1" s="1"/>
  <c r="W1148" i="1"/>
  <c r="W1177" i="1" s="1"/>
  <c r="AV1148" i="1"/>
  <c r="AV1177" i="1" s="1"/>
  <c r="AG1148" i="1"/>
  <c r="AG1177" i="1" s="1"/>
  <c r="BH1150" i="1"/>
  <c r="BH1179" i="1" s="1"/>
  <c r="BE1150" i="1"/>
  <c r="BE1179" i="1" s="1"/>
  <c r="AV1150" i="1"/>
  <c r="AV1179" i="1" s="1"/>
  <c r="AI1150" i="1"/>
  <c r="AI1179" i="1" s="1"/>
  <c r="W1150" i="1"/>
  <c r="W1179" i="1" s="1"/>
  <c r="AE1150" i="1"/>
  <c r="AE1179" i="1" s="1"/>
  <c r="AF1150" i="1"/>
  <c r="AF1179" i="1" s="1"/>
  <c r="AJ1150" i="1"/>
  <c r="AJ1179" i="1" s="1"/>
  <c r="K1121" i="1"/>
  <c r="V1150" i="1"/>
  <c r="V1179" i="1" s="1"/>
  <c r="BL1150" i="1"/>
  <c r="BL1179" i="1" s="1"/>
  <c r="L1121" i="1"/>
  <c r="BA1149" i="1"/>
  <c r="BA1178" i="1" s="1"/>
  <c r="AQ1149" i="1"/>
  <c r="AQ1178" i="1" s="1"/>
  <c r="U1149" i="1"/>
  <c r="U1178" i="1" s="1"/>
  <c r="AP1150" i="1"/>
  <c r="AP1179" i="1" s="1"/>
  <c r="AB1150" i="1"/>
  <c r="AB1179" i="1" s="1"/>
  <c r="S1150" i="1"/>
  <c r="S1179" i="1" s="1"/>
  <c r="AC1150" i="1"/>
  <c r="AC1179" i="1" s="1"/>
  <c r="AQ1150" i="1"/>
  <c r="AQ1179" i="1" s="1"/>
  <c r="Y1150" i="1"/>
  <c r="Y1179" i="1" s="1"/>
  <c r="AD1150" i="1"/>
  <c r="AD1179" i="1" s="1"/>
  <c r="BC1150" i="1"/>
  <c r="BC1179" i="1" s="1"/>
  <c r="AK1150" i="1"/>
  <c r="AK1179" i="1" s="1"/>
  <c r="AH1150" i="1"/>
  <c r="AH1179" i="1" s="1"/>
  <c r="AZ1150" i="1"/>
  <c r="AZ1179" i="1" s="1"/>
  <c r="AW1150" i="1"/>
  <c r="AW1179" i="1" s="1"/>
  <c r="BD1150" i="1"/>
  <c r="BD1179" i="1" s="1"/>
  <c r="BM1150" i="1"/>
  <c r="BM1179" i="1" s="1"/>
  <c r="BB1150" i="1"/>
  <c r="BB1179" i="1" s="1"/>
  <c r="AU1150" i="1"/>
  <c r="AU1179" i="1" s="1"/>
  <c r="BG1150" i="1"/>
  <c r="BG1179" i="1" s="1"/>
  <c r="AO1150" i="1"/>
  <c r="AO1179" i="1" s="1"/>
  <c r="BF1150" i="1"/>
  <c r="BF1179" i="1" s="1"/>
  <c r="AR1150" i="1"/>
  <c r="AR1179" i="1" s="1"/>
  <c r="BA1150" i="1"/>
  <c r="BA1179" i="1" s="1"/>
  <c r="AX1150" i="1"/>
  <c r="AX1179" i="1" s="1"/>
  <c r="T1150" i="1"/>
  <c r="T1179" i="1" s="1"/>
  <c r="BJ1150" i="1"/>
  <c r="BJ1179" i="1" s="1"/>
  <c r="BL1149" i="1"/>
  <c r="BL1178" i="1" s="1"/>
  <c r="AT1149" i="1"/>
  <c r="AT1178" i="1" s="1"/>
  <c r="S1137" i="1"/>
  <c r="AL1149" i="1"/>
  <c r="AL1178" i="1" s="1"/>
  <c r="BJ1149" i="1"/>
  <c r="BJ1178" i="1" s="1"/>
  <c r="BD1149" i="1"/>
  <c r="BD1178" i="1" s="1"/>
  <c r="AO1149" i="1"/>
  <c r="AO1178" i="1" s="1"/>
  <c r="AA1149" i="1"/>
  <c r="AA1178" i="1" s="1"/>
  <c r="Z1149" i="1"/>
  <c r="Z1178" i="1" s="1"/>
  <c r="T1149" i="1"/>
  <c r="T1178" i="1" s="1"/>
  <c r="AB1149" i="1"/>
  <c r="AB1178" i="1" s="1"/>
  <c r="BH1149" i="1"/>
  <c r="BH1178" i="1" s="1"/>
  <c r="AS1149" i="1"/>
  <c r="AS1178" i="1" s="1"/>
  <c r="V1149" i="1"/>
  <c r="V1178" i="1" s="1"/>
  <c r="BM1149" i="1"/>
  <c r="BM1178" i="1" s="1"/>
  <c r="AI1149" i="1"/>
  <c r="AI1178" i="1" s="1"/>
  <c r="AZ1149" i="1"/>
  <c r="AZ1178" i="1" s="1"/>
  <c r="BI1149" i="1"/>
  <c r="BI1178" i="1" s="1"/>
  <c r="BE1149" i="1"/>
  <c r="BE1178" i="1" s="1"/>
  <c r="AN1149" i="1"/>
  <c r="AN1178" i="1" s="1"/>
  <c r="AC1149" i="1"/>
  <c r="AC1178" i="1" s="1"/>
  <c r="S1149" i="1"/>
  <c r="S1178" i="1" s="1"/>
  <c r="R1149" i="1"/>
  <c r="R1178" i="1" s="1"/>
  <c r="BG1149" i="1"/>
  <c r="BG1178" i="1" s="1"/>
  <c r="L1120" i="1"/>
  <c r="AM1149" i="1"/>
  <c r="AM1178" i="1" s="1"/>
  <c r="AF1149" i="1"/>
  <c r="AF1178" i="1" s="1"/>
  <c r="K1120" i="1"/>
  <c r="BF1149" i="1"/>
  <c r="BF1178" i="1" s="1"/>
  <c r="Q1149" i="1"/>
  <c r="Q1178" i="1" s="1"/>
  <c r="AW1149" i="1"/>
  <c r="AW1178" i="1" s="1"/>
  <c r="AP1149" i="1"/>
  <c r="AP1178" i="1" s="1"/>
  <c r="P1149" i="1"/>
  <c r="P1178" i="1" s="1"/>
  <c r="AG1149" i="1"/>
  <c r="AG1178" i="1" s="1"/>
  <c r="AU1149" i="1"/>
  <c r="AU1178" i="1" s="1"/>
  <c r="Y1149" i="1"/>
  <c r="Y1178" i="1" s="1"/>
  <c r="AY1149" i="1"/>
  <c r="AY1178" i="1" s="1"/>
  <c r="AR1149" i="1"/>
  <c r="AR1178" i="1" s="1"/>
  <c r="AE1149" i="1"/>
  <c r="AE1178" i="1" s="1"/>
  <c r="AV1149" i="1"/>
  <c r="AV1178" i="1" s="1"/>
  <c r="AX1149" i="1"/>
  <c r="AX1178" i="1" s="1"/>
  <c r="BC1149" i="1"/>
  <c r="BC1178" i="1" s="1"/>
  <c r="AJ1149" i="1"/>
  <c r="AJ1178" i="1" s="1"/>
  <c r="W1149" i="1"/>
  <c r="W1178" i="1" s="1"/>
  <c r="BK1149" i="1"/>
  <c r="BK1178" i="1" s="1"/>
  <c r="X1149" i="1"/>
  <c r="X1178" i="1" s="1"/>
  <c r="BB1149" i="1"/>
  <c r="BB1178" i="1" s="1"/>
  <c r="AH1149" i="1"/>
  <c r="AH1178" i="1" s="1"/>
  <c r="Q1137" i="1"/>
  <c r="AB1148" i="1"/>
  <c r="AB1177" i="1" s="1"/>
  <c r="S1148" i="1"/>
  <c r="S1177" i="1" s="1"/>
  <c r="X1148" i="1"/>
  <c r="X1177" i="1" s="1"/>
  <c r="AY1148" i="1"/>
  <c r="AY1177" i="1" s="1"/>
  <c r="AD1148" i="1"/>
  <c r="AD1177" i="1" s="1"/>
  <c r="AA1148" i="1"/>
  <c r="AA1177" i="1" s="1"/>
  <c r="BK1148" i="1"/>
  <c r="BK1177" i="1" s="1"/>
  <c r="AS1148" i="1"/>
  <c r="AS1177" i="1" s="1"/>
  <c r="T1148" i="1"/>
  <c r="T1177" i="1" s="1"/>
  <c r="AH1148" i="1"/>
  <c r="AH1177" i="1" s="1"/>
  <c r="AJ1148" i="1"/>
  <c r="AJ1177" i="1" s="1"/>
  <c r="BH1148" i="1"/>
  <c r="BH1177" i="1" s="1"/>
  <c r="AR1148" i="1"/>
  <c r="AR1177" i="1" s="1"/>
  <c r="L1119" i="1"/>
  <c r="AL1148" i="1"/>
  <c r="AL1177" i="1" s="1"/>
  <c r="BJ1148" i="1"/>
  <c r="BJ1177" i="1" s="1"/>
  <c r="AE1148" i="1"/>
  <c r="AE1177" i="1" s="1"/>
  <c r="BG1148" i="1"/>
  <c r="BG1177" i="1" s="1"/>
  <c r="AQ1148" i="1"/>
  <c r="AQ1177" i="1" s="1"/>
  <c r="Y1148" i="1"/>
  <c r="Y1177" i="1" s="1"/>
  <c r="R1148" i="1"/>
  <c r="R1177" i="1" s="1"/>
  <c r="U1148" i="1"/>
  <c r="U1177" i="1" s="1"/>
  <c r="V1148" i="1"/>
  <c r="V1177" i="1" s="1"/>
  <c r="AK1148" i="1"/>
  <c r="AK1177" i="1" s="1"/>
  <c r="AX1148" i="1"/>
  <c r="AX1177" i="1" s="1"/>
  <c r="BB1148" i="1"/>
  <c r="BB1177" i="1" s="1"/>
  <c r="AT1148" i="1"/>
  <c r="AT1177" i="1" s="1"/>
  <c r="BC1148" i="1"/>
  <c r="BC1177" i="1" s="1"/>
  <c r="BL1148" i="1"/>
  <c r="BL1177" i="1" s="1"/>
  <c r="Q1148" i="1"/>
  <c r="Q1177" i="1" s="1"/>
  <c r="BI1148" i="1"/>
  <c r="BI1177" i="1" s="1"/>
  <c r="AF1148" i="1"/>
  <c r="AF1177" i="1" s="1"/>
  <c r="AZ1148" i="1"/>
  <c r="AZ1177" i="1" s="1"/>
  <c r="AM1148" i="1"/>
  <c r="AM1177" i="1" s="1"/>
  <c r="AC1148" i="1"/>
  <c r="AC1177" i="1" s="1"/>
  <c r="AI1148" i="1"/>
  <c r="AI1177" i="1" s="1"/>
  <c r="BD1148" i="1"/>
  <c r="BD1177" i="1" s="1"/>
  <c r="K1119" i="1"/>
  <c r="AN1148" i="1"/>
  <c r="AN1177" i="1" s="1"/>
  <c r="AP1148" i="1"/>
  <c r="AP1177" i="1" s="1"/>
  <c r="BF1148" i="1"/>
  <c r="BF1177" i="1" s="1"/>
  <c r="P1148" i="1"/>
  <c r="P1177" i="1" s="1"/>
  <c r="R1210" i="1"/>
  <c r="P773" i="1"/>
  <c r="P802" i="1" s="1"/>
  <c r="Q779" i="1"/>
  <c r="R1205" i="1"/>
  <c r="Q792" i="1"/>
  <c r="Q821" i="1" s="1"/>
  <c r="Q780" i="1"/>
  <c r="Q809" i="1" s="1"/>
  <c r="Q782" i="1"/>
  <c r="Q794" i="1"/>
  <c r="R194" i="1"/>
  <c r="R787" i="1" s="1"/>
  <c r="Q787" i="1"/>
  <c r="Q816" i="1" s="1"/>
  <c r="R191" i="1"/>
  <c r="S191" i="1" s="1"/>
  <c r="Q784" i="1"/>
  <c r="Q813" i="1" s="1"/>
  <c r="R196" i="1"/>
  <c r="S196" i="1" s="1"/>
  <c r="Q775" i="1"/>
  <c r="Q804" i="1" s="1"/>
  <c r="Q877" i="1"/>
  <c r="Q906" i="1" s="1"/>
  <c r="Q790" i="1"/>
  <c r="Q819" i="1" s="1"/>
  <c r="Q786" i="1"/>
  <c r="Q788" i="1"/>
  <c r="R1204" i="1"/>
  <c r="Q776" i="1"/>
  <c r="Q805" i="1" s="1"/>
  <c r="Q793" i="1"/>
  <c r="Q822" i="1" s="1"/>
  <c r="Q785" i="1"/>
  <c r="Q814" i="1" s="1"/>
  <c r="Q781" i="1"/>
  <c r="R1206" i="1"/>
  <c r="Q778" i="1"/>
  <c r="Q807" i="1" s="1"/>
  <c r="Q861" i="1"/>
  <c r="Q890" i="1" s="1"/>
  <c r="Q774" i="1"/>
  <c r="Q803" i="1" s="1"/>
  <c r="Q783" i="1"/>
  <c r="Q812" i="1" s="1"/>
  <c r="R198" i="1"/>
  <c r="Q791" i="1"/>
  <c r="Q820" i="1" s="1"/>
  <c r="Q772" i="1"/>
  <c r="Q801" i="1" s="1"/>
  <c r="T178" i="1"/>
  <c r="U1199" i="1" s="1"/>
  <c r="S771" i="1"/>
  <c r="R189" i="1"/>
  <c r="S1210" i="1" s="1"/>
  <c r="Q353" i="1"/>
  <c r="Q864" i="1"/>
  <c r="Q893" i="1" s="1"/>
  <c r="R1211" i="1"/>
  <c r="R1203" i="1"/>
  <c r="R1208" i="1"/>
  <c r="R1209" i="1"/>
  <c r="R1202" i="1"/>
  <c r="P238" i="1"/>
  <c r="P296" i="1" s="1"/>
  <c r="R1216" i="1"/>
  <c r="R181" i="1"/>
  <c r="R1214" i="1"/>
  <c r="R1218" i="1"/>
  <c r="R1221" i="1"/>
  <c r="R200" i="1"/>
  <c r="R793" i="1" s="1"/>
  <c r="R1207" i="1"/>
  <c r="R1213" i="1"/>
  <c r="Q239" i="1"/>
  <c r="Q297" i="1" s="1"/>
  <c r="Q355" i="1"/>
  <c r="R1222" i="1"/>
  <c r="R197" i="1"/>
  <c r="R184" i="1"/>
  <c r="R1215" i="1"/>
  <c r="R1212" i="1"/>
  <c r="R179" i="1"/>
  <c r="R772" i="1" s="1"/>
  <c r="R1200" i="1"/>
  <c r="R1220" i="1"/>
  <c r="R1217" i="1"/>
  <c r="Q1201" i="1"/>
  <c r="R1223" i="1"/>
  <c r="T1199" i="1"/>
  <c r="Q1233" i="1"/>
  <c r="Q146" i="8" s="1"/>
  <c r="R192" i="1"/>
  <c r="R785" i="1" s="1"/>
  <c r="R202" i="1"/>
  <c r="R193" i="1"/>
  <c r="R786" i="1" s="1"/>
  <c r="R195" i="1"/>
  <c r="R187" i="1"/>
  <c r="R185" i="1"/>
  <c r="R778" i="1" s="1"/>
  <c r="R186" i="1"/>
  <c r="O918" i="1"/>
  <c r="O90" i="8" s="1"/>
  <c r="R188" i="1"/>
  <c r="R199" i="1"/>
  <c r="Q357" i="1"/>
  <c r="P917" i="1"/>
  <c r="P89" i="8" s="1"/>
  <c r="Q241" i="1"/>
  <c r="Q299" i="1" s="1"/>
  <c r="P923" i="1"/>
  <c r="P95" i="8" s="1"/>
  <c r="P860" i="1"/>
  <c r="P889" i="1" s="1"/>
  <c r="Q863" i="1"/>
  <c r="Q892" i="1" s="1"/>
  <c r="P354" i="1"/>
  <c r="R201" i="1"/>
  <c r="R182" i="1"/>
  <c r="R190" i="1"/>
  <c r="R183" i="1"/>
  <c r="Q180" i="1"/>
  <c r="Q874" i="1"/>
  <c r="Q903" i="1" s="1"/>
  <c r="Q859" i="1"/>
  <c r="Q888" i="1" s="1"/>
  <c r="Q865" i="1"/>
  <c r="Q894" i="1" s="1"/>
  <c r="Q252" i="1"/>
  <c r="Q310" i="1" s="1"/>
  <c r="P817" i="1"/>
  <c r="Q372" i="1"/>
  <c r="Q237" i="1"/>
  <c r="Q295" i="1" s="1"/>
  <c r="P246" i="1"/>
  <c r="P304" i="1" s="1"/>
  <c r="P810" i="1"/>
  <c r="Q882" i="1"/>
  <c r="Q911" i="1" s="1"/>
  <c r="Q260" i="1"/>
  <c r="Q318" i="1" s="1"/>
  <c r="Q1250" i="1"/>
  <c r="Q1279" i="1" s="1"/>
  <c r="Q610" i="1" s="1"/>
  <c r="Q862" i="1"/>
  <c r="Q891" i="1" s="1"/>
  <c r="R1235" i="1"/>
  <c r="R1293" i="1" s="1"/>
  <c r="R577" i="1"/>
  <c r="S577" i="1" s="1"/>
  <c r="Q249" i="1"/>
  <c r="Q307" i="1" s="1"/>
  <c r="BA1147" i="1"/>
  <c r="BA1176" i="1" s="1"/>
  <c r="BE1146" i="1"/>
  <c r="BE1175" i="1" s="1"/>
  <c r="P1142" i="1"/>
  <c r="P1171" i="1" s="1"/>
  <c r="BC1147" i="1"/>
  <c r="BC1176" i="1" s="1"/>
  <c r="Q359" i="1"/>
  <c r="BB1142" i="1"/>
  <c r="BB1171" i="1" s="1"/>
  <c r="AJ1142" i="1"/>
  <c r="AJ1171" i="1" s="1"/>
  <c r="Q368" i="1"/>
  <c r="L1141" i="1"/>
  <c r="V1146" i="1"/>
  <c r="V1175" i="1" s="1"/>
  <c r="P369" i="1"/>
  <c r="Q878" i="1"/>
  <c r="Q907" i="1" s="1"/>
  <c r="AW1145" i="1"/>
  <c r="AW1174" i="1" s="1"/>
  <c r="K1141" i="1"/>
  <c r="BC1146" i="1"/>
  <c r="BC1175" i="1" s="1"/>
  <c r="P362" i="1"/>
  <c r="P868" i="1"/>
  <c r="P897" i="1" s="1"/>
  <c r="Q374" i="1"/>
  <c r="Q376" i="1"/>
  <c r="AZ1147" i="1"/>
  <c r="AZ1176" i="1" s="1"/>
  <c r="Q880" i="1"/>
  <c r="Q909" i="1" s="1"/>
  <c r="P253" i="1"/>
  <c r="P311" i="1" s="1"/>
  <c r="P875" i="1"/>
  <c r="P904" i="1" s="1"/>
  <c r="Q256" i="1"/>
  <c r="Q314" i="1" s="1"/>
  <c r="P1248" i="1"/>
  <c r="P1277" i="1" s="1"/>
  <c r="P608" i="1" s="1"/>
  <c r="Q243" i="1"/>
  <c r="Q301" i="1" s="1"/>
  <c r="AD1142" i="1"/>
  <c r="AD1171" i="1" s="1"/>
  <c r="BL1142" i="1"/>
  <c r="BL1171" i="1" s="1"/>
  <c r="AG1147" i="1"/>
  <c r="AG1176" i="1" s="1"/>
  <c r="AJ1147" i="1"/>
  <c r="AJ1176" i="1" s="1"/>
  <c r="S1142" i="1"/>
  <c r="S1171" i="1" s="1"/>
  <c r="AR1142" i="1"/>
  <c r="AR1171" i="1" s="1"/>
  <c r="X1142" i="1"/>
  <c r="X1171" i="1" s="1"/>
  <c r="T1142" i="1"/>
  <c r="T1171" i="1" s="1"/>
  <c r="K1113" i="1"/>
  <c r="AU1142" i="1"/>
  <c r="AU1171" i="1" s="1"/>
  <c r="AH1142" i="1"/>
  <c r="AH1171" i="1" s="1"/>
  <c r="Z1142" i="1"/>
  <c r="Z1171" i="1" s="1"/>
  <c r="AZ1142" i="1"/>
  <c r="AZ1171" i="1" s="1"/>
  <c r="AP1142" i="1"/>
  <c r="AP1171" i="1" s="1"/>
  <c r="AA1142" i="1"/>
  <c r="AA1171" i="1" s="1"/>
  <c r="BH1142" i="1"/>
  <c r="BH1171" i="1" s="1"/>
  <c r="BF1142" i="1"/>
  <c r="BF1171" i="1" s="1"/>
  <c r="Y1142" i="1"/>
  <c r="Y1171" i="1" s="1"/>
  <c r="BE1142" i="1"/>
  <c r="BE1171" i="1" s="1"/>
  <c r="R1142" i="1"/>
  <c r="R1171" i="1" s="1"/>
  <c r="AN1142" i="1"/>
  <c r="AN1171" i="1" s="1"/>
  <c r="AW1142" i="1"/>
  <c r="AW1171" i="1" s="1"/>
  <c r="AV1142" i="1"/>
  <c r="AV1171" i="1" s="1"/>
  <c r="AO1142" i="1"/>
  <c r="AO1171" i="1" s="1"/>
  <c r="AE1142" i="1"/>
  <c r="AE1171" i="1" s="1"/>
  <c r="AI1142" i="1"/>
  <c r="AI1171" i="1" s="1"/>
  <c r="AF1142" i="1"/>
  <c r="AF1171" i="1" s="1"/>
  <c r="BJ1142" i="1"/>
  <c r="BJ1171" i="1" s="1"/>
  <c r="AX1142" i="1"/>
  <c r="AX1171" i="1" s="1"/>
  <c r="AT1142" i="1"/>
  <c r="AT1171" i="1" s="1"/>
  <c r="BM1142" i="1"/>
  <c r="BM1171" i="1" s="1"/>
  <c r="BG1142" i="1"/>
  <c r="BG1171" i="1" s="1"/>
  <c r="AS1142" i="1"/>
  <c r="AS1171" i="1" s="1"/>
  <c r="L1113" i="1"/>
  <c r="BI1142" i="1"/>
  <c r="BI1171" i="1" s="1"/>
  <c r="AK1142" i="1"/>
  <c r="AK1171" i="1" s="1"/>
  <c r="AY1142" i="1"/>
  <c r="AY1171" i="1" s="1"/>
  <c r="BC1142" i="1"/>
  <c r="BC1171" i="1" s="1"/>
  <c r="Q1142" i="1"/>
  <c r="Q1171" i="1" s="1"/>
  <c r="U1142" i="1"/>
  <c r="U1171" i="1" s="1"/>
  <c r="BK1142" i="1"/>
  <c r="BK1171" i="1" s="1"/>
  <c r="AC1142" i="1"/>
  <c r="AC1171" i="1" s="1"/>
  <c r="AM1142" i="1"/>
  <c r="AM1171" i="1" s="1"/>
  <c r="AL1142" i="1"/>
  <c r="AL1171" i="1" s="1"/>
  <c r="W1142" i="1"/>
  <c r="W1171" i="1" s="1"/>
  <c r="AB1142" i="1"/>
  <c r="AB1171" i="1" s="1"/>
  <c r="V1142" i="1"/>
  <c r="V1171" i="1" s="1"/>
  <c r="AG1142" i="1"/>
  <c r="AG1171" i="1" s="1"/>
  <c r="BA1142" i="1"/>
  <c r="BA1171" i="1" s="1"/>
  <c r="AQ1142" i="1"/>
  <c r="AQ1171" i="1" s="1"/>
  <c r="BD1142" i="1"/>
  <c r="BD1171" i="1" s="1"/>
  <c r="P375" i="1"/>
  <c r="P363" i="1"/>
  <c r="BG1145" i="1"/>
  <c r="BG1174" i="1" s="1"/>
  <c r="Q1243" i="1"/>
  <c r="Q1272" i="1" s="1"/>
  <c r="Q603" i="1" s="1"/>
  <c r="AO1145" i="1"/>
  <c r="AO1174" i="1" s="1"/>
  <c r="AF1146" i="1"/>
  <c r="AF1175" i="1" s="1"/>
  <c r="P259" i="1"/>
  <c r="P317" i="1" s="1"/>
  <c r="P823" i="1"/>
  <c r="P939" i="1" s="1"/>
  <c r="P111" i="8" s="1"/>
  <c r="P932" i="1"/>
  <c r="P104" i="8" s="1"/>
  <c r="X1143" i="1"/>
  <c r="X1172" i="1" s="1"/>
  <c r="BF1145" i="1"/>
  <c r="BF1174" i="1" s="1"/>
  <c r="AY1145" i="1"/>
  <c r="AY1174" i="1" s="1"/>
  <c r="AJ1143" i="1"/>
  <c r="AJ1172" i="1" s="1"/>
  <c r="BE1145" i="1"/>
  <c r="BE1174" i="1" s="1"/>
  <c r="AD1146" i="1"/>
  <c r="AD1175" i="1" s="1"/>
  <c r="BJ1143" i="1"/>
  <c r="BJ1172" i="1" s="1"/>
  <c r="AH1145" i="1"/>
  <c r="AH1174" i="1" s="1"/>
  <c r="AQ1146" i="1"/>
  <c r="AQ1175" i="1" s="1"/>
  <c r="AZ1145" i="1"/>
  <c r="AZ1174" i="1" s="1"/>
  <c r="BL1143" i="1"/>
  <c r="BL1172" i="1" s="1"/>
  <c r="BB1143" i="1"/>
  <c r="BB1172" i="1" s="1"/>
  <c r="AP1143" i="1"/>
  <c r="AP1172" i="1" s="1"/>
  <c r="AC1143" i="1"/>
  <c r="AC1172" i="1" s="1"/>
  <c r="BC1143" i="1"/>
  <c r="BC1172" i="1" s="1"/>
  <c r="AE1143" i="1"/>
  <c r="AE1172" i="1" s="1"/>
  <c r="AG1143" i="1"/>
  <c r="AG1172" i="1" s="1"/>
  <c r="Y1143" i="1"/>
  <c r="Y1172" i="1" s="1"/>
  <c r="AA1143" i="1"/>
  <c r="AA1172" i="1" s="1"/>
  <c r="AO1143" i="1"/>
  <c r="AO1172" i="1" s="1"/>
  <c r="P921" i="1"/>
  <c r="P93" i="8" s="1"/>
  <c r="P269" i="8" s="1"/>
  <c r="P122" i="8" s="1"/>
  <c r="P17" i="8" s="1"/>
  <c r="AU1147" i="1"/>
  <c r="AU1176" i="1" s="1"/>
  <c r="AH1147" i="1"/>
  <c r="AH1176" i="1" s="1"/>
  <c r="P1326" i="1"/>
  <c r="P1355" i="1" s="1"/>
  <c r="BK1145" i="1"/>
  <c r="BK1174" i="1" s="1"/>
  <c r="S1145" i="1"/>
  <c r="S1174" i="1" s="1"/>
  <c r="AF1145" i="1"/>
  <c r="AF1174" i="1" s="1"/>
  <c r="AD1145" i="1"/>
  <c r="AD1174" i="1" s="1"/>
  <c r="BK1147" i="1"/>
  <c r="BK1176" i="1" s="1"/>
  <c r="BG1147" i="1"/>
  <c r="BG1176" i="1" s="1"/>
  <c r="AI1147" i="1"/>
  <c r="AI1176" i="1" s="1"/>
  <c r="AY1147" i="1"/>
  <c r="AY1176" i="1" s="1"/>
  <c r="BE1147" i="1"/>
  <c r="BE1176" i="1" s="1"/>
  <c r="S570" i="1"/>
  <c r="S1239" i="1" s="1"/>
  <c r="S1268" i="1" s="1"/>
  <c r="S599" i="1" s="1"/>
  <c r="AQ1143" i="1"/>
  <c r="AQ1172" i="1" s="1"/>
  <c r="V1143" i="1"/>
  <c r="V1172" i="1" s="1"/>
  <c r="L1114" i="1"/>
  <c r="AT1143" i="1"/>
  <c r="AT1172" i="1" s="1"/>
  <c r="W1143" i="1"/>
  <c r="W1172" i="1" s="1"/>
  <c r="AX1143" i="1"/>
  <c r="AX1172" i="1" s="1"/>
  <c r="BK1143" i="1"/>
  <c r="BK1172" i="1" s="1"/>
  <c r="AU1145" i="1"/>
  <c r="AU1174" i="1" s="1"/>
  <c r="AJ1145" i="1"/>
  <c r="AJ1174" i="1" s="1"/>
  <c r="T1145" i="1"/>
  <c r="T1174" i="1" s="1"/>
  <c r="AK1145" i="1"/>
  <c r="AK1174" i="1" s="1"/>
  <c r="R1145" i="1"/>
  <c r="R1174" i="1" s="1"/>
  <c r="BL1145" i="1"/>
  <c r="BL1174" i="1" s="1"/>
  <c r="BB1147" i="1"/>
  <c r="BB1176" i="1" s="1"/>
  <c r="AT1147" i="1"/>
  <c r="AT1176" i="1" s="1"/>
  <c r="AB1147" i="1"/>
  <c r="AB1176" i="1" s="1"/>
  <c r="K1144" i="1"/>
  <c r="AI1145" i="1"/>
  <c r="AI1174" i="1" s="1"/>
  <c r="BD1145" i="1"/>
  <c r="BD1174" i="1" s="1"/>
  <c r="Z1145" i="1"/>
  <c r="Z1174" i="1" s="1"/>
  <c r="AE1147" i="1"/>
  <c r="AE1176" i="1" s="1"/>
  <c r="AX1147" i="1"/>
  <c r="AX1176" i="1" s="1"/>
  <c r="BH1147" i="1"/>
  <c r="BH1176" i="1" s="1"/>
  <c r="Q1143" i="1"/>
  <c r="Q1172" i="1" s="1"/>
  <c r="BD1143" i="1"/>
  <c r="BD1172" i="1" s="1"/>
  <c r="BA1143" i="1"/>
  <c r="BA1172" i="1" s="1"/>
  <c r="BG1143" i="1"/>
  <c r="BG1172" i="1" s="1"/>
  <c r="AF1143" i="1"/>
  <c r="AF1172" i="1" s="1"/>
  <c r="AS1143" i="1"/>
  <c r="AS1172" i="1" s="1"/>
  <c r="BJ1145" i="1"/>
  <c r="BJ1174" i="1" s="1"/>
  <c r="AV1145" i="1"/>
  <c r="AV1174" i="1" s="1"/>
  <c r="W1145" i="1"/>
  <c r="W1174" i="1" s="1"/>
  <c r="V1145" i="1"/>
  <c r="V1174" i="1" s="1"/>
  <c r="AS1145" i="1"/>
  <c r="AS1174" i="1" s="1"/>
  <c r="Y1145" i="1"/>
  <c r="Y1174" i="1" s="1"/>
  <c r="AN1147" i="1"/>
  <c r="AN1176" i="1" s="1"/>
  <c r="AP1146" i="1"/>
  <c r="AP1175" i="1" s="1"/>
  <c r="BF1147" i="1"/>
  <c r="BF1176" i="1" s="1"/>
  <c r="T1147" i="1"/>
  <c r="T1176" i="1" s="1"/>
  <c r="BM1147" i="1"/>
  <c r="BM1176" i="1" s="1"/>
  <c r="AF1147" i="1"/>
  <c r="AF1176" i="1" s="1"/>
  <c r="X1147" i="1"/>
  <c r="X1176" i="1" s="1"/>
  <c r="AW1147" i="1"/>
  <c r="AW1176" i="1" s="1"/>
  <c r="AQ1147" i="1"/>
  <c r="AQ1176" i="1" s="1"/>
  <c r="AD1147" i="1"/>
  <c r="AD1176" i="1" s="1"/>
  <c r="AM1147" i="1"/>
  <c r="AM1176" i="1" s="1"/>
  <c r="Q358" i="1"/>
  <c r="BM1143" i="1"/>
  <c r="BM1172" i="1" s="1"/>
  <c r="Z1143" i="1"/>
  <c r="Z1172" i="1" s="1"/>
  <c r="AZ1143" i="1"/>
  <c r="AZ1172" i="1" s="1"/>
  <c r="AL1143" i="1"/>
  <c r="AL1172" i="1" s="1"/>
  <c r="AM1143" i="1"/>
  <c r="AM1172" i="1" s="1"/>
  <c r="BF1143" i="1"/>
  <c r="BF1172" i="1" s="1"/>
  <c r="AN1143" i="1"/>
  <c r="AN1172" i="1" s="1"/>
  <c r="K1114" i="1"/>
  <c r="AR1143" i="1"/>
  <c r="AR1172" i="1" s="1"/>
  <c r="AH1143" i="1"/>
  <c r="AH1172" i="1" s="1"/>
  <c r="AB1143" i="1"/>
  <c r="AB1172" i="1" s="1"/>
  <c r="T1143" i="1"/>
  <c r="T1172" i="1" s="1"/>
  <c r="AD1143" i="1"/>
  <c r="AD1172" i="1" s="1"/>
  <c r="AR1145" i="1"/>
  <c r="AR1174" i="1" s="1"/>
  <c r="BM1145" i="1"/>
  <c r="BM1174" i="1" s="1"/>
  <c r="AP1145" i="1"/>
  <c r="AP1174" i="1" s="1"/>
  <c r="AL1145" i="1"/>
  <c r="AL1174" i="1" s="1"/>
  <c r="K1116" i="1"/>
  <c r="AB1145" i="1"/>
  <c r="AB1174" i="1" s="1"/>
  <c r="AM1145" i="1"/>
  <c r="AM1174" i="1" s="1"/>
  <c r="U1145" i="1"/>
  <c r="U1174" i="1" s="1"/>
  <c r="BI1145" i="1"/>
  <c r="BI1174" i="1" s="1"/>
  <c r="BH1145" i="1"/>
  <c r="BH1174" i="1" s="1"/>
  <c r="X1145" i="1"/>
  <c r="X1174" i="1" s="1"/>
  <c r="AA1145" i="1"/>
  <c r="AA1174" i="1" s="1"/>
  <c r="AZ1146" i="1"/>
  <c r="AZ1175" i="1" s="1"/>
  <c r="AH1146" i="1"/>
  <c r="AH1175" i="1" s="1"/>
  <c r="AV1146" i="1"/>
  <c r="AV1175" i="1" s="1"/>
  <c r="BD1147" i="1"/>
  <c r="BD1176" i="1" s="1"/>
  <c r="AC1147" i="1"/>
  <c r="AC1176" i="1" s="1"/>
  <c r="BJ1147" i="1"/>
  <c r="BJ1176" i="1" s="1"/>
  <c r="K1118" i="1"/>
  <c r="V1147" i="1"/>
  <c r="V1176" i="1" s="1"/>
  <c r="Z1147" i="1"/>
  <c r="Z1176" i="1" s="1"/>
  <c r="AA1147" i="1"/>
  <c r="AA1176" i="1" s="1"/>
  <c r="L1118" i="1"/>
  <c r="P1143" i="1"/>
  <c r="P1172" i="1" s="1"/>
  <c r="AK1143" i="1"/>
  <c r="AK1172" i="1" s="1"/>
  <c r="AU1143" i="1"/>
  <c r="AU1172" i="1" s="1"/>
  <c r="AW1143" i="1"/>
  <c r="AW1172" i="1" s="1"/>
  <c r="BI1143" i="1"/>
  <c r="BI1172" i="1" s="1"/>
  <c r="BH1143" i="1"/>
  <c r="BH1172" i="1" s="1"/>
  <c r="AY1143" i="1"/>
  <c r="AY1172" i="1" s="1"/>
  <c r="U1143" i="1"/>
  <c r="U1172" i="1" s="1"/>
  <c r="AV1143" i="1"/>
  <c r="AV1172" i="1" s="1"/>
  <c r="S1143" i="1"/>
  <c r="S1172" i="1" s="1"/>
  <c r="R1143" i="1"/>
  <c r="R1172" i="1" s="1"/>
  <c r="AI1143" i="1"/>
  <c r="AI1172" i="1" s="1"/>
  <c r="BE1143" i="1"/>
  <c r="BE1172" i="1" s="1"/>
  <c r="AE1145" i="1"/>
  <c r="AE1174" i="1" s="1"/>
  <c r="BB1145" i="1"/>
  <c r="BB1174" i="1" s="1"/>
  <c r="AC1145" i="1"/>
  <c r="AC1174" i="1" s="1"/>
  <c r="BC1145" i="1"/>
  <c r="BC1174" i="1" s="1"/>
  <c r="L1116" i="1"/>
  <c r="AQ1145" i="1"/>
  <c r="AQ1174" i="1" s="1"/>
  <c r="AG1145" i="1"/>
  <c r="AG1174" i="1" s="1"/>
  <c r="AX1145" i="1"/>
  <c r="AX1174" i="1" s="1"/>
  <c r="R1137" i="1"/>
  <c r="AN1145" i="1"/>
  <c r="AN1174" i="1" s="1"/>
  <c r="BA1145" i="1"/>
  <c r="BA1174" i="1" s="1"/>
  <c r="AT1145" i="1"/>
  <c r="AT1174" i="1" s="1"/>
  <c r="BL1146" i="1"/>
  <c r="BL1175" i="1" s="1"/>
  <c r="AI1146" i="1"/>
  <c r="AI1175" i="1" s="1"/>
  <c r="O1137" i="1"/>
  <c r="P934" i="1"/>
  <c r="P106" i="8" s="1"/>
  <c r="P919" i="1"/>
  <c r="P91" i="8" s="1"/>
  <c r="P267" i="8" s="1"/>
  <c r="P120" i="8" s="1"/>
  <c r="P15" i="8" s="1"/>
  <c r="P307" i="1"/>
  <c r="P929" i="1"/>
  <c r="P101" i="8" s="1"/>
  <c r="P920" i="1"/>
  <c r="P92" i="8" s="1"/>
  <c r="O326" i="1"/>
  <c r="O413" i="1" s="1"/>
  <c r="P714" i="1"/>
  <c r="P1350" i="1"/>
  <c r="L1144" i="1"/>
  <c r="P314" i="1"/>
  <c r="Q1248" i="1"/>
  <c r="R579" i="1"/>
  <c r="R1248" i="1" s="1"/>
  <c r="O1146" i="1"/>
  <c r="P1146" i="1"/>
  <c r="P1175" i="1" s="1"/>
  <c r="R1146" i="1"/>
  <c r="R1175" i="1" s="1"/>
  <c r="Q1146" i="1"/>
  <c r="Q1175" i="1" s="1"/>
  <c r="R1298" i="1"/>
  <c r="Q258" i="1"/>
  <c r="Q316" i="1" s="1"/>
  <c r="P940" i="1"/>
  <c r="P112" i="8" s="1"/>
  <c r="Q824" i="1"/>
  <c r="AL1147" i="1"/>
  <c r="AL1176" i="1" s="1"/>
  <c r="Y1147" i="1"/>
  <c r="Y1176" i="1" s="1"/>
  <c r="BI1147" i="1"/>
  <c r="BI1176" i="1" s="1"/>
  <c r="AR1147" i="1"/>
  <c r="AR1176" i="1" s="1"/>
  <c r="U1147" i="1"/>
  <c r="U1176" i="1" s="1"/>
  <c r="AS1147" i="1"/>
  <c r="AS1176" i="1" s="1"/>
  <c r="AO1147" i="1"/>
  <c r="AO1176" i="1" s="1"/>
  <c r="AP1147" i="1"/>
  <c r="AP1176" i="1" s="1"/>
  <c r="AK1147" i="1"/>
  <c r="AK1176" i="1" s="1"/>
  <c r="W1147" i="1"/>
  <c r="W1176" i="1" s="1"/>
  <c r="BL1147" i="1"/>
  <c r="BL1176" i="1" s="1"/>
  <c r="AV1147" i="1"/>
  <c r="AV1176" i="1" s="1"/>
  <c r="Q365" i="1"/>
  <c r="Q871" i="1"/>
  <c r="Q900" i="1" s="1"/>
  <c r="Q685" i="1"/>
  <c r="Q714" i="1" s="1"/>
  <c r="AM1146" i="1"/>
  <c r="AM1175" i="1" s="1"/>
  <c r="BA1146" i="1"/>
  <c r="BA1175" i="1" s="1"/>
  <c r="BM1146" i="1"/>
  <c r="BM1175" i="1" s="1"/>
  <c r="BB1146" i="1"/>
  <c r="BB1175" i="1" s="1"/>
  <c r="U1146" i="1"/>
  <c r="U1175" i="1" s="1"/>
  <c r="BD1146" i="1"/>
  <c r="BD1175" i="1" s="1"/>
  <c r="BF1146" i="1"/>
  <c r="BF1175" i="1" s="1"/>
  <c r="Y1146" i="1"/>
  <c r="Y1175" i="1" s="1"/>
  <c r="T1146" i="1"/>
  <c r="T1175" i="1" s="1"/>
  <c r="AL1146" i="1"/>
  <c r="AL1175" i="1" s="1"/>
  <c r="L1117" i="1"/>
  <c r="BK1146" i="1"/>
  <c r="BK1175" i="1" s="1"/>
  <c r="Q240" i="1"/>
  <c r="Q298" i="1" s="1"/>
  <c r="O314" i="1"/>
  <c r="Q371" i="1"/>
  <c r="Q356" i="1"/>
  <c r="BG1146" i="1"/>
  <c r="BG1175" i="1" s="1"/>
  <c r="AX1146" i="1"/>
  <c r="AX1175" i="1" s="1"/>
  <c r="AK1146" i="1"/>
  <c r="AK1175" i="1" s="1"/>
  <c r="K1117" i="1"/>
  <c r="AO1146" i="1"/>
  <c r="AO1175" i="1" s="1"/>
  <c r="AS1146" i="1"/>
  <c r="AS1175" i="1" s="1"/>
  <c r="AY1146" i="1"/>
  <c r="AY1175" i="1" s="1"/>
  <c r="AG1146" i="1"/>
  <c r="AG1175" i="1" s="1"/>
  <c r="W1146" i="1"/>
  <c r="W1175" i="1" s="1"/>
  <c r="AR1146" i="1"/>
  <c r="AR1175" i="1" s="1"/>
  <c r="AC1146" i="1"/>
  <c r="AC1175" i="1" s="1"/>
  <c r="AJ1146" i="1"/>
  <c r="AJ1175" i="1" s="1"/>
  <c r="AT1146" i="1"/>
  <c r="AT1175" i="1" s="1"/>
  <c r="R588" i="1"/>
  <c r="R1257" i="1" s="1"/>
  <c r="T580" i="1"/>
  <c r="T1249" i="1" s="1"/>
  <c r="O1145" i="1"/>
  <c r="O1174" i="1" s="1"/>
  <c r="P1145" i="1"/>
  <c r="P1174" i="1" s="1"/>
  <c r="Q1145" i="1"/>
  <c r="Q1174" i="1" s="1"/>
  <c r="O269" i="8"/>
  <c r="O122" i="8" s="1"/>
  <c r="O17" i="8" s="1"/>
  <c r="BH1146" i="1"/>
  <c r="BH1175" i="1" s="1"/>
  <c r="X1146" i="1"/>
  <c r="X1175" i="1" s="1"/>
  <c r="AE1146" i="1"/>
  <c r="AE1175" i="1" s="1"/>
  <c r="AW1146" i="1"/>
  <c r="AW1175" i="1" s="1"/>
  <c r="AU1146" i="1"/>
  <c r="AU1175" i="1" s="1"/>
  <c r="Z1146" i="1"/>
  <c r="Z1175" i="1" s="1"/>
  <c r="BI1146" i="1"/>
  <c r="BI1175" i="1" s="1"/>
  <c r="AA1146" i="1"/>
  <c r="AA1175" i="1" s="1"/>
  <c r="AB1146" i="1"/>
  <c r="AB1175" i="1" s="1"/>
  <c r="BJ1146" i="1"/>
  <c r="BJ1175" i="1" s="1"/>
  <c r="S1146" i="1"/>
  <c r="S1175" i="1" s="1"/>
  <c r="AN1146" i="1"/>
  <c r="AN1175" i="1" s="1"/>
  <c r="O1147" i="1"/>
  <c r="O1176" i="1" s="1"/>
  <c r="P1147" i="1"/>
  <c r="P1176" i="1" s="1"/>
  <c r="Q1147" i="1"/>
  <c r="Q1176" i="1" s="1"/>
  <c r="R1147" i="1"/>
  <c r="R1176" i="1" s="1"/>
  <c r="S1147" i="1"/>
  <c r="S1176" i="1" s="1"/>
  <c r="O1308" i="1"/>
  <c r="O1279" i="1"/>
  <c r="P1308" i="1"/>
  <c r="O163" i="8"/>
  <c r="Q1247" i="1"/>
  <c r="Q1305" i="1" s="1"/>
  <c r="R578" i="1"/>
  <c r="P163" i="8"/>
  <c r="P1279" i="1"/>
  <c r="P610" i="1" s="1"/>
  <c r="T1238" i="1"/>
  <c r="U569" i="1"/>
  <c r="V569" i="1" s="1"/>
  <c r="V1238" i="1" s="1"/>
  <c r="Q1251" i="1"/>
  <c r="P1241" i="1"/>
  <c r="P1299" i="1" s="1"/>
  <c r="P589" i="1"/>
  <c r="T1240" i="1"/>
  <c r="T1298" i="1" s="1"/>
  <c r="O1192" i="1"/>
  <c r="K1163" i="1"/>
  <c r="L1163" i="1"/>
  <c r="Q352" i="1"/>
  <c r="O1303" i="1"/>
  <c r="Q1303" i="1"/>
  <c r="P1303" i="1"/>
  <c r="O158" i="8"/>
  <c r="O1274" i="1"/>
  <c r="O1181" i="1"/>
  <c r="K1152" i="1"/>
  <c r="L1152" i="1"/>
  <c r="O1187" i="1"/>
  <c r="K1158" i="1"/>
  <c r="L1158" i="1"/>
  <c r="Q152" i="8"/>
  <c r="Q1268" i="1"/>
  <c r="Q1297" i="1"/>
  <c r="R1243" i="1"/>
  <c r="P1256" i="1"/>
  <c r="P1314" i="1" s="1"/>
  <c r="Q587" i="1"/>
  <c r="O1183" i="1"/>
  <c r="L1154" i="1"/>
  <c r="K1154" i="1"/>
  <c r="O165" i="8"/>
  <c r="Q1310" i="1"/>
  <c r="O1310" i="1"/>
  <c r="O1281" i="1"/>
  <c r="P1310" i="1"/>
  <c r="O157" i="8"/>
  <c r="P1302" i="1"/>
  <c r="O1273" i="1"/>
  <c r="O1302" i="1"/>
  <c r="R584" i="1"/>
  <c r="S584" i="1" s="1"/>
  <c r="Q879" i="1"/>
  <c r="Q908" i="1" s="1"/>
  <c r="O937" i="1"/>
  <c r="S1294" i="1"/>
  <c r="R1323" i="1"/>
  <c r="R1352" i="1" s="1"/>
  <c r="R596" i="1"/>
  <c r="O1184" i="1"/>
  <c r="K1155" i="1"/>
  <c r="L1155" i="1"/>
  <c r="Q236" i="1"/>
  <c r="Q858" i="1"/>
  <c r="O1306" i="1"/>
  <c r="O1277" i="1"/>
  <c r="O161" i="8"/>
  <c r="O169" i="8"/>
  <c r="O1314" i="1"/>
  <c r="O1285" i="1"/>
  <c r="O927" i="1"/>
  <c r="P1327" i="1"/>
  <c r="P1356" i="1" s="1"/>
  <c r="Q165" i="8"/>
  <c r="Q1281" i="1"/>
  <c r="Q612" i="1" s="1"/>
  <c r="R598" i="1"/>
  <c r="O170" i="8"/>
  <c r="O1286" i="1"/>
  <c r="O1315" i="1"/>
  <c r="O239" i="8"/>
  <c r="O268" i="8" s="1"/>
  <c r="O121" i="8" s="1"/>
  <c r="O16" i="8" s="1"/>
  <c r="P1300" i="1"/>
  <c r="O155" i="8"/>
  <c r="O1271" i="1"/>
  <c r="O1300" i="1"/>
  <c r="O912" i="1"/>
  <c r="Q254" i="1"/>
  <c r="Q312" i="1" s="1"/>
  <c r="Q158" i="8"/>
  <c r="Q1274" i="1"/>
  <c r="Q605" i="1" s="1"/>
  <c r="R1233" i="1"/>
  <c r="O1194" i="1"/>
  <c r="L1165" i="1"/>
  <c r="K1165" i="1"/>
  <c r="R1321" i="1"/>
  <c r="R1350" i="1" s="1"/>
  <c r="Q159" i="8"/>
  <c r="Q1275" i="1"/>
  <c r="Q606" i="1" s="1"/>
  <c r="O308" i="1"/>
  <c r="O930" i="1"/>
  <c r="P873" i="1"/>
  <c r="P902" i="1" s="1"/>
  <c r="P251" i="1"/>
  <c r="P309" i="1" s="1"/>
  <c r="O1280" i="1"/>
  <c r="O164" i="8"/>
  <c r="O1309" i="1"/>
  <c r="P360" i="1"/>
  <c r="O302" i="1"/>
  <c r="O936" i="1"/>
  <c r="S574" i="1"/>
  <c r="T574" i="1" s="1"/>
  <c r="U574" i="1" s="1"/>
  <c r="P1255" i="1"/>
  <c r="P1313" i="1" s="1"/>
  <c r="P159" i="8"/>
  <c r="P1275" i="1"/>
  <c r="P606" i="1" s="1"/>
  <c r="S1252" i="1"/>
  <c r="Q1253" i="1"/>
  <c r="R573" i="1"/>
  <c r="S573" i="1" s="1"/>
  <c r="O929" i="1"/>
  <c r="O162" i="8"/>
  <c r="O1278" i="1"/>
  <c r="P1307" i="1"/>
  <c r="O1307" i="1"/>
  <c r="R1239" i="1"/>
  <c r="S151" i="8"/>
  <c r="S1267" i="1"/>
  <c r="T1234" i="1"/>
  <c r="U565" i="1"/>
  <c r="V565" i="1" s="1"/>
  <c r="W565" i="1" s="1"/>
  <c r="U568" i="1"/>
  <c r="V568" i="1" s="1"/>
  <c r="V1237" i="1" s="1"/>
  <c r="P313" i="1"/>
  <c r="O313" i="1"/>
  <c r="O712" i="1"/>
  <c r="O306" i="1"/>
  <c r="O310" i="1"/>
  <c r="O932" i="1"/>
  <c r="P1253" i="1"/>
  <c r="P1311" i="1" s="1"/>
  <c r="P315" i="1"/>
  <c r="P800" i="1"/>
  <c r="P811" i="1"/>
  <c r="Q1327" i="1"/>
  <c r="Q1356" i="1" s="1"/>
  <c r="O713" i="1"/>
  <c r="O1180" i="1"/>
  <c r="K1151" i="1"/>
  <c r="L1151" i="1"/>
  <c r="Q370" i="1"/>
  <c r="P312" i="1"/>
  <c r="S564" i="1"/>
  <c r="Q1321" i="1"/>
  <c r="Q1350" i="1" s="1"/>
  <c r="P593" i="1"/>
  <c r="P680" i="1" s="1"/>
  <c r="P872" i="1"/>
  <c r="P901" i="1" s="1"/>
  <c r="P250" i="1"/>
  <c r="R1325" i="1"/>
  <c r="R1354" i="1" s="1"/>
  <c r="P165" i="8"/>
  <c r="P1281" i="1"/>
  <c r="P612" i="1" s="1"/>
  <c r="P809" i="1"/>
  <c r="P1257" i="1"/>
  <c r="O1191" i="1"/>
  <c r="L1162" i="1"/>
  <c r="K1162" i="1"/>
  <c r="P203" i="1"/>
  <c r="O933" i="1"/>
  <c r="P808" i="1"/>
  <c r="P244" i="1"/>
  <c r="O1301" i="1"/>
  <c r="P1301" i="1"/>
  <c r="O1272" i="1"/>
  <c r="O156" i="8"/>
  <c r="Q242" i="1"/>
  <c r="Q300" i="1" s="1"/>
  <c r="R585" i="1"/>
  <c r="S585" i="1" s="1"/>
  <c r="P155" i="8"/>
  <c r="P1271" i="1"/>
  <c r="P602" i="1" s="1"/>
  <c r="O1193" i="1"/>
  <c r="L1164" i="1"/>
  <c r="K1164" i="1"/>
  <c r="O938" i="1"/>
  <c r="R1244" i="1"/>
  <c r="O940" i="1"/>
  <c r="Q1242" i="1"/>
  <c r="O680" i="1"/>
  <c r="O323" i="1" s="1"/>
  <c r="O261" i="1"/>
  <c r="O45" i="1" s="1"/>
  <c r="O307" i="1"/>
  <c r="P1272" i="1"/>
  <c r="P603" i="1" s="1"/>
  <c r="P156" i="8"/>
  <c r="S1265" i="1"/>
  <c r="S149" i="8"/>
  <c r="Q586" i="1"/>
  <c r="T1237" i="1"/>
  <c r="R150" i="8"/>
  <c r="R1266" i="1"/>
  <c r="Q712" i="1"/>
  <c r="Q1244" i="1"/>
  <c r="Q364" i="1"/>
  <c r="Q870" i="1"/>
  <c r="Q899" i="1" s="1"/>
  <c r="Q248" i="1"/>
  <c r="Q306" i="1" s="1"/>
  <c r="P1251" i="1"/>
  <c r="R582" i="1"/>
  <c r="P310" i="1"/>
  <c r="O315" i="1"/>
  <c r="O1189" i="1"/>
  <c r="L1160" i="1"/>
  <c r="K1160" i="1"/>
  <c r="P686" i="1"/>
  <c r="P241" i="8" s="1"/>
  <c r="O686" i="1"/>
  <c r="O305" i="1"/>
  <c r="P247" i="1"/>
  <c r="O1178" i="1"/>
  <c r="R1295" i="1"/>
  <c r="Q818" i="1"/>
  <c r="Q876" i="1"/>
  <c r="Q905" i="1" s="1"/>
  <c r="T576" i="1"/>
  <c r="P158" i="8"/>
  <c r="P1274" i="1"/>
  <c r="P605" i="1" s="1"/>
  <c r="L1170" i="1"/>
  <c r="K1170" i="1"/>
  <c r="P1305" i="1"/>
  <c r="O1276" i="1"/>
  <c r="O160" i="8"/>
  <c r="O1305" i="1"/>
  <c r="O681" i="1"/>
  <c r="S1321" i="1"/>
  <c r="S1350" i="1" s="1"/>
  <c r="P366" i="1"/>
  <c r="Q366" i="1" s="1"/>
  <c r="Q250" i="1"/>
  <c r="R1252" i="1"/>
  <c r="T583" i="1"/>
  <c r="P245" i="1"/>
  <c r="P303" i="1" s="1"/>
  <c r="O166" i="8"/>
  <c r="O1311" i="1"/>
  <c r="O1282" i="1"/>
  <c r="O796" i="1"/>
  <c r="O1185" i="1"/>
  <c r="K1156" i="1"/>
  <c r="L1156" i="1"/>
  <c r="O924" i="1"/>
  <c r="P866" i="1"/>
  <c r="P895" i="1" s="1"/>
  <c r="O1188" i="1"/>
  <c r="L1159" i="1"/>
  <c r="K1159" i="1"/>
  <c r="P922" i="1"/>
  <c r="P94" i="8" s="1"/>
  <c r="Q806" i="1"/>
  <c r="R1250" i="1"/>
  <c r="O1190" i="1"/>
  <c r="K1161" i="1"/>
  <c r="L1161" i="1"/>
  <c r="O1304" i="1"/>
  <c r="O1275" i="1"/>
  <c r="P1304" i="1"/>
  <c r="Q1304" i="1"/>
  <c r="O159" i="8"/>
  <c r="Q873" i="1"/>
  <c r="Q902" i="1" s="1"/>
  <c r="O304" i="1"/>
  <c r="O926" i="1"/>
  <c r="P316" i="1"/>
  <c r="P938" i="1"/>
  <c r="P110" i="8" s="1"/>
  <c r="O318" i="1"/>
  <c r="P318" i="1"/>
  <c r="U571" i="1"/>
  <c r="V571" i="1" s="1"/>
  <c r="V1240" i="1" s="1"/>
  <c r="R1269" i="1"/>
  <c r="R153" i="8"/>
  <c r="O377" i="1"/>
  <c r="S1245" i="1"/>
  <c r="S1249" i="1"/>
  <c r="O939" i="1"/>
  <c r="P594" i="1"/>
  <c r="P681" i="1" s="1"/>
  <c r="T1236" i="1"/>
  <c r="O1186" i="1"/>
  <c r="K1157" i="1"/>
  <c r="L1157" i="1"/>
  <c r="S1237" i="1"/>
  <c r="S1295" i="1" s="1"/>
  <c r="O935" i="1"/>
  <c r="P935" i="1"/>
  <c r="P107" i="8" s="1"/>
  <c r="Q255" i="1"/>
  <c r="P712" i="1"/>
  <c r="O714" i="1"/>
  <c r="P306" i="1"/>
  <c r="O928" i="1"/>
  <c r="P928" i="1"/>
  <c r="P100" i="8" s="1"/>
  <c r="Q572" i="1"/>
  <c r="O1270" i="1"/>
  <c r="O154" i="8"/>
  <c r="O1299" i="1"/>
  <c r="O1258" i="1"/>
  <c r="Q373" i="1"/>
  <c r="Q257" i="1"/>
  <c r="P937" i="1"/>
  <c r="P109" i="8" s="1"/>
  <c r="O1224" i="1"/>
  <c r="Q1254" i="1"/>
  <c r="R1245" i="1"/>
  <c r="R1303" i="1" s="1"/>
  <c r="R1249" i="1"/>
  <c r="P869" i="1"/>
  <c r="P898" i="1" s="1"/>
  <c r="P297" i="1"/>
  <c r="S1296" i="1"/>
  <c r="Q597" i="1"/>
  <c r="P687" i="1"/>
  <c r="P242" i="8" s="1"/>
  <c r="O687" i="1"/>
  <c r="Q687" i="1"/>
  <c r="Q242" i="8" s="1"/>
  <c r="P1273" i="1"/>
  <c r="P604" i="1" s="1"/>
  <c r="P157" i="8"/>
  <c r="Q1257" i="1"/>
  <c r="P684" i="1"/>
  <c r="P239" i="8" s="1"/>
  <c r="O883" i="1"/>
  <c r="P1254" i="1"/>
  <c r="P1312" i="1" s="1"/>
  <c r="O167" i="8"/>
  <c r="O1283" i="1"/>
  <c r="O1312" i="1"/>
  <c r="O312" i="1"/>
  <c r="O934" i="1"/>
  <c r="P162" i="8"/>
  <c r="P1278" i="1"/>
  <c r="P609" i="1" s="1"/>
  <c r="K1173" i="1"/>
  <c r="L1173" i="1"/>
  <c r="P160" i="8"/>
  <c r="P1276" i="1"/>
  <c r="P607" i="1" s="1"/>
  <c r="O168" i="8"/>
  <c r="O1313" i="1"/>
  <c r="O1284" i="1"/>
  <c r="Q872" i="1"/>
  <c r="Q901" i="1" s="1"/>
  <c r="P814" i="1"/>
  <c r="P367" i="1"/>
  <c r="P815" i="1"/>
  <c r="O931" i="1"/>
  <c r="S575" i="1"/>
  <c r="P361" i="1"/>
  <c r="P867" i="1"/>
  <c r="P896" i="1" s="1"/>
  <c r="O925" i="1"/>
  <c r="U567" i="1"/>
  <c r="Q1324" i="1"/>
  <c r="Q1353" i="1" s="1"/>
  <c r="O916" i="1"/>
  <c r="O825" i="1"/>
  <c r="O311" i="1"/>
  <c r="Q1249" i="1"/>
  <c r="P936" i="1"/>
  <c r="P108" i="8" s="1"/>
  <c r="O1182" i="1"/>
  <c r="L1153" i="1"/>
  <c r="K1153" i="1"/>
  <c r="S581" i="1"/>
  <c r="T581" i="1" s="1"/>
  <c r="P711" i="1"/>
  <c r="Q595" i="1"/>
  <c r="O267" i="8"/>
  <c r="P237" i="8"/>
  <c r="O711" i="1"/>
  <c r="O237" i="8"/>
  <c r="O325" i="1"/>
  <c r="T1235" i="1"/>
  <c r="S1235" i="1"/>
  <c r="U566" i="1"/>
  <c r="Q1322" i="1"/>
  <c r="P1351" i="1"/>
  <c r="K1150" i="1" l="1"/>
  <c r="L1150" i="1"/>
  <c r="L1149" i="1"/>
  <c r="K1149" i="1"/>
  <c r="L1177" i="1"/>
  <c r="K1177" i="1"/>
  <c r="K1148" i="1"/>
  <c r="L1148" i="1"/>
  <c r="S194" i="1"/>
  <c r="T194" i="1" s="1"/>
  <c r="U194" i="1" s="1"/>
  <c r="V1215" i="1" s="1"/>
  <c r="S189" i="1"/>
  <c r="T1210" i="1" s="1"/>
  <c r="Q935" i="1"/>
  <c r="Q107" i="8" s="1"/>
  <c r="Q919" i="1"/>
  <c r="Q91" i="8" s="1"/>
  <c r="Q267" i="8" s="1"/>
  <c r="Q120" i="8" s="1"/>
  <c r="Q15" i="8" s="1"/>
  <c r="S197" i="1"/>
  <c r="T1218" i="1" s="1"/>
  <c r="R790" i="1"/>
  <c r="R819" i="1" s="1"/>
  <c r="S1202" i="1"/>
  <c r="R779" i="1"/>
  <c r="S1217" i="1"/>
  <c r="R789" i="1"/>
  <c r="R818" i="1" s="1"/>
  <c r="R876" i="1"/>
  <c r="R905" i="1" s="1"/>
  <c r="S1211" i="1"/>
  <c r="S1220" i="1"/>
  <c r="S1206" i="1"/>
  <c r="S1214" i="1"/>
  <c r="S1219" i="1"/>
  <c r="R791" i="1"/>
  <c r="R820" i="1" s="1"/>
  <c r="S198" i="1"/>
  <c r="S791" i="1" s="1"/>
  <c r="S820" i="1" s="1"/>
  <c r="R774" i="1"/>
  <c r="R803" i="1" s="1"/>
  <c r="S1215" i="1"/>
  <c r="T787" i="1"/>
  <c r="T816" i="1" s="1"/>
  <c r="T1212" i="1"/>
  <c r="S1203" i="1"/>
  <c r="R775" i="1"/>
  <c r="R804" i="1" s="1"/>
  <c r="S1209" i="1"/>
  <c r="R781" i="1"/>
  <c r="R810" i="1" s="1"/>
  <c r="S1208" i="1"/>
  <c r="R780" i="1"/>
  <c r="R795" i="1"/>
  <c r="R824" i="1" s="1"/>
  <c r="R794" i="1"/>
  <c r="S789" i="1"/>
  <c r="R792" i="1"/>
  <c r="R821" i="1" s="1"/>
  <c r="Q773" i="1"/>
  <c r="Q802" i="1" s="1"/>
  <c r="S1222" i="1"/>
  <c r="R777" i="1"/>
  <c r="R806" i="1" s="1"/>
  <c r="R783" i="1"/>
  <c r="R812" i="1" s="1"/>
  <c r="S195" i="1"/>
  <c r="T195" i="1" s="1"/>
  <c r="U1216" i="1" s="1"/>
  <c r="S1221" i="1"/>
  <c r="R788" i="1"/>
  <c r="S784" i="1"/>
  <c r="S813" i="1" s="1"/>
  <c r="R782" i="1"/>
  <c r="R784" i="1"/>
  <c r="R813" i="1" s="1"/>
  <c r="R776" i="1"/>
  <c r="R805" i="1" s="1"/>
  <c r="S1212" i="1"/>
  <c r="U178" i="1"/>
  <c r="U771" i="1" s="1"/>
  <c r="T771" i="1"/>
  <c r="Q1262" i="1"/>
  <c r="Q1320" i="1" s="1"/>
  <c r="S181" i="1"/>
  <c r="T181" i="1" s="1"/>
  <c r="U1202" i="1" s="1"/>
  <c r="R861" i="1"/>
  <c r="R890" i="1" s="1"/>
  <c r="Q922" i="1"/>
  <c r="Q94" i="8" s="1"/>
  <c r="R355" i="1"/>
  <c r="S200" i="1"/>
  <c r="R1246" i="1"/>
  <c r="R1304" i="1" s="1"/>
  <c r="R239" i="1"/>
  <c r="R297" i="1" s="1"/>
  <c r="S187" i="1"/>
  <c r="R180" i="1"/>
  <c r="S1223" i="1"/>
  <c r="U1215" i="1"/>
  <c r="S1200" i="1"/>
  <c r="S179" i="1"/>
  <c r="S1205" i="1"/>
  <c r="S1204" i="1"/>
  <c r="S1207" i="1"/>
  <c r="S1216" i="1"/>
  <c r="S192" i="1"/>
  <c r="S1213" i="1"/>
  <c r="S1218" i="1"/>
  <c r="S202" i="1"/>
  <c r="T196" i="1"/>
  <c r="U196" i="1" s="1"/>
  <c r="V196" i="1" s="1"/>
  <c r="W1217" i="1" s="1"/>
  <c r="T1217" i="1"/>
  <c r="S184" i="1"/>
  <c r="R1201" i="1"/>
  <c r="Q1291" i="1"/>
  <c r="R1291" i="1"/>
  <c r="R872" i="1"/>
  <c r="R901" i="1" s="1"/>
  <c r="S199" i="1"/>
  <c r="S186" i="1"/>
  <c r="S185" i="1"/>
  <c r="S193" i="1"/>
  <c r="R863" i="1"/>
  <c r="R892" i="1" s="1"/>
  <c r="S188" i="1"/>
  <c r="P918" i="1"/>
  <c r="P90" i="8" s="1"/>
  <c r="P266" i="8" s="1"/>
  <c r="Q921" i="1"/>
  <c r="Q93" i="8" s="1"/>
  <c r="Q860" i="1"/>
  <c r="Q889" i="1" s="1"/>
  <c r="P271" i="8"/>
  <c r="P124" i="8" s="1"/>
  <c r="P19" i="8" s="1"/>
  <c r="Q354" i="1"/>
  <c r="Q238" i="1"/>
  <c r="Q296" i="1" s="1"/>
  <c r="Q932" i="1"/>
  <c r="Q104" i="8" s="1"/>
  <c r="S183" i="1"/>
  <c r="R241" i="1"/>
  <c r="R299" i="1" s="1"/>
  <c r="T191" i="1"/>
  <c r="S201" i="1"/>
  <c r="R240" i="1"/>
  <c r="R298" i="1" s="1"/>
  <c r="S190" i="1"/>
  <c r="S182" i="1"/>
  <c r="R357" i="1"/>
  <c r="Q936" i="1"/>
  <c r="Q108" i="8" s="1"/>
  <c r="R874" i="1"/>
  <c r="R903" i="1" s="1"/>
  <c r="Q917" i="1"/>
  <c r="Q89" i="8" s="1"/>
  <c r="Q1308" i="1"/>
  <c r="P933" i="1"/>
  <c r="P105" i="8" s="1"/>
  <c r="R859" i="1"/>
  <c r="R888" i="1" s="1"/>
  <c r="R801" i="1"/>
  <c r="Q163" i="8"/>
  <c r="R237" i="1"/>
  <c r="R295" i="1" s="1"/>
  <c r="R353" i="1"/>
  <c r="R359" i="1"/>
  <c r="P926" i="1"/>
  <c r="P98" i="8" s="1"/>
  <c r="R256" i="1"/>
  <c r="R314" i="1" s="1"/>
  <c r="Q923" i="1"/>
  <c r="Q95" i="8" s="1"/>
  <c r="Q271" i="8" s="1"/>
  <c r="Q124" i="8" s="1"/>
  <c r="Q19" i="8" s="1"/>
  <c r="R877" i="1"/>
  <c r="R906" i="1" s="1"/>
  <c r="Q940" i="1"/>
  <c r="Q112" i="8" s="1"/>
  <c r="Q920" i="1"/>
  <c r="Q92" i="8" s="1"/>
  <c r="Q369" i="1"/>
  <c r="R1308" i="1"/>
  <c r="R1264" i="1"/>
  <c r="R1322" i="1" s="1"/>
  <c r="R148" i="8"/>
  <c r="R254" i="1"/>
  <c r="R312" i="1" s="1"/>
  <c r="Q808" i="1"/>
  <c r="R255" i="1"/>
  <c r="R313" i="1" s="1"/>
  <c r="Q869" i="1"/>
  <c r="Q898" i="1" s="1"/>
  <c r="R816" i="1"/>
  <c r="R1301" i="1"/>
  <c r="Q367" i="1"/>
  <c r="R878" i="1"/>
  <c r="R907" i="1" s="1"/>
  <c r="R374" i="1"/>
  <c r="R372" i="1"/>
  <c r="Q938" i="1"/>
  <c r="Q110" i="8" s="1"/>
  <c r="Q375" i="1"/>
  <c r="S252" i="1"/>
  <c r="P161" i="8"/>
  <c r="P1306" i="1"/>
  <c r="R252" i="1"/>
  <c r="R310" i="1" s="1"/>
  <c r="Q362" i="1"/>
  <c r="R371" i="1"/>
  <c r="Q1306" i="1"/>
  <c r="R368" i="1"/>
  <c r="S874" i="1"/>
  <c r="S903" i="1" s="1"/>
  <c r="K1171" i="1"/>
  <c r="Q875" i="1"/>
  <c r="Q904" i="1" s="1"/>
  <c r="Q253" i="1"/>
  <c r="Q311" i="1" s="1"/>
  <c r="Q817" i="1"/>
  <c r="L1171" i="1"/>
  <c r="L1142" i="1"/>
  <c r="K1142" i="1"/>
  <c r="S152" i="8"/>
  <c r="Q363" i="1"/>
  <c r="R356" i="1"/>
  <c r="Q247" i="1"/>
  <c r="Q305" i="1" s="1"/>
  <c r="Q811" i="1"/>
  <c r="Q161" i="8"/>
  <c r="Q1311" i="1"/>
  <c r="Q1277" i="1"/>
  <c r="Q608" i="1" s="1"/>
  <c r="R250" i="1"/>
  <c r="R308" i="1" s="1"/>
  <c r="Q1301" i="1"/>
  <c r="S588" i="1"/>
  <c r="S1257" i="1" s="1"/>
  <c r="S1315" i="1" s="1"/>
  <c r="Q360" i="1"/>
  <c r="Q156" i="8"/>
  <c r="BE1195" i="1"/>
  <c r="BE49" i="1" s="1"/>
  <c r="BC1195" i="1"/>
  <c r="BC49" i="1" s="1"/>
  <c r="R242" i="1"/>
  <c r="R300" i="1" s="1"/>
  <c r="R864" i="1"/>
  <c r="R893" i="1" s="1"/>
  <c r="R358" i="1"/>
  <c r="AG1195" i="1"/>
  <c r="AG49" i="1" s="1"/>
  <c r="Z1195" i="1"/>
  <c r="Z49" i="1" s="1"/>
  <c r="V1195" i="1"/>
  <c r="V49" i="1" s="1"/>
  <c r="AF1195" i="1"/>
  <c r="AF49" i="1" s="1"/>
  <c r="K1137" i="1"/>
  <c r="AH1195" i="1"/>
  <c r="AH49" i="1" s="1"/>
  <c r="BE1166" i="1"/>
  <c r="AI1166" i="1"/>
  <c r="AX1195" i="1"/>
  <c r="AX49" i="1" s="1"/>
  <c r="AI1195" i="1"/>
  <c r="AI49" i="1" s="1"/>
  <c r="AD1195" i="1"/>
  <c r="AD49" i="1" s="1"/>
  <c r="AJ1195" i="1"/>
  <c r="AJ49" i="1" s="1"/>
  <c r="BK1195" i="1"/>
  <c r="BK49" i="1" s="1"/>
  <c r="Y1195" i="1"/>
  <c r="Y49" i="1" s="1"/>
  <c r="AN1195" i="1"/>
  <c r="AN49" i="1" s="1"/>
  <c r="AA1195" i="1"/>
  <c r="AA49" i="1" s="1"/>
  <c r="AW1195" i="1"/>
  <c r="AW49" i="1" s="1"/>
  <c r="AM1195" i="1"/>
  <c r="AM49" i="1" s="1"/>
  <c r="K1143" i="1"/>
  <c r="BJ1195" i="1"/>
  <c r="BJ49" i="1" s="1"/>
  <c r="X1195" i="1"/>
  <c r="X49" i="1" s="1"/>
  <c r="BF1195" i="1"/>
  <c r="BF49" i="1" s="1"/>
  <c r="BM1195" i="1"/>
  <c r="BM49" i="1" s="1"/>
  <c r="BB1195" i="1"/>
  <c r="BB49" i="1" s="1"/>
  <c r="L1143" i="1"/>
  <c r="AC1166" i="1"/>
  <c r="BC1166" i="1"/>
  <c r="AT1195" i="1"/>
  <c r="AT49" i="1" s="1"/>
  <c r="BG1195" i="1"/>
  <c r="BG49" i="1" s="1"/>
  <c r="AV1195" i="1"/>
  <c r="AV49" i="1" s="1"/>
  <c r="AP1195" i="1"/>
  <c r="AP49" i="1" s="1"/>
  <c r="AQ1195" i="1"/>
  <c r="AQ49" i="1" s="1"/>
  <c r="R865" i="1"/>
  <c r="R894" i="1" s="1"/>
  <c r="R243" i="1"/>
  <c r="R301" i="1" s="1"/>
  <c r="R807" i="1"/>
  <c r="AF1166" i="1"/>
  <c r="AT1166" i="1"/>
  <c r="AZ1166" i="1"/>
  <c r="AU1195" i="1"/>
  <c r="AU49" i="1" s="1"/>
  <c r="AY1195" i="1"/>
  <c r="AY49" i="1" s="1"/>
  <c r="L1137" i="1"/>
  <c r="AZ1195" i="1"/>
  <c r="AZ49" i="1" s="1"/>
  <c r="T570" i="1"/>
  <c r="BL1195" i="1"/>
  <c r="BL49" i="1" s="1"/>
  <c r="AD1166" i="1"/>
  <c r="V1166" i="1"/>
  <c r="AB1195" i="1"/>
  <c r="AB49" i="1" s="1"/>
  <c r="BH1195" i="1"/>
  <c r="BH49" i="1" s="1"/>
  <c r="AC1195" i="1"/>
  <c r="AC49" i="1" s="1"/>
  <c r="AN1166" i="1"/>
  <c r="AQ1166" i="1"/>
  <c r="R862" i="1"/>
  <c r="R891" i="1" s="1"/>
  <c r="AH1166" i="1"/>
  <c r="AE1195" i="1"/>
  <c r="AE49" i="1" s="1"/>
  <c r="BD1195" i="1"/>
  <c r="BD49" i="1" s="1"/>
  <c r="BA1195" i="1"/>
  <c r="BA49" i="1" s="1"/>
  <c r="O384" i="1"/>
  <c r="AS1195" i="1"/>
  <c r="AS49" i="1" s="1"/>
  <c r="AW1166" i="1"/>
  <c r="AX1166" i="1"/>
  <c r="W1195" i="1"/>
  <c r="W49" i="1" s="1"/>
  <c r="AS1166" i="1"/>
  <c r="AU1166" i="1"/>
  <c r="AE1166" i="1"/>
  <c r="BB1166" i="1"/>
  <c r="P268" i="8"/>
  <c r="P121" i="8" s="1"/>
  <c r="P16" i="8" s="1"/>
  <c r="BI1195" i="1"/>
  <c r="BI49" i="1" s="1"/>
  <c r="T1166" i="1"/>
  <c r="Q240" i="8"/>
  <c r="AV1166" i="1"/>
  <c r="S1166" i="1"/>
  <c r="AG1166" i="1"/>
  <c r="P326" i="1"/>
  <c r="P384" i="1" s="1"/>
  <c r="AP1166" i="1"/>
  <c r="U1195" i="1"/>
  <c r="U49" i="1" s="1"/>
  <c r="P930" i="1"/>
  <c r="P102" i="8" s="1"/>
  <c r="AA1166" i="1"/>
  <c r="W1166" i="1"/>
  <c r="BF1166" i="1"/>
  <c r="AK1195" i="1"/>
  <c r="AK49" i="1" s="1"/>
  <c r="BG1166" i="1"/>
  <c r="AM1166" i="1"/>
  <c r="O327" i="1"/>
  <c r="O385" i="1" s="1"/>
  <c r="AB1166" i="1"/>
  <c r="AL1195" i="1"/>
  <c r="AL49" i="1" s="1"/>
  <c r="BK1166" i="1"/>
  <c r="P1166" i="1"/>
  <c r="BL1166" i="1"/>
  <c r="Y1166" i="1"/>
  <c r="P270" i="8"/>
  <c r="P123" i="8" s="1"/>
  <c r="P18" i="8" s="1"/>
  <c r="Q937" i="1"/>
  <c r="Q109" i="8" s="1"/>
  <c r="AO1166" i="1"/>
  <c r="BI1166" i="1"/>
  <c r="AR1195" i="1"/>
  <c r="AR49" i="1" s="1"/>
  <c r="O1166" i="1"/>
  <c r="Q1166" i="1"/>
  <c r="Q308" i="1"/>
  <c r="Q1195" i="1"/>
  <c r="Q49" i="1" s="1"/>
  <c r="P235" i="8"/>
  <c r="P709" i="1"/>
  <c r="P912" i="1"/>
  <c r="L1147" i="1"/>
  <c r="R366" i="1"/>
  <c r="Z1166" i="1"/>
  <c r="S579" i="1"/>
  <c r="U580" i="1"/>
  <c r="U1249" i="1" s="1"/>
  <c r="U1307" i="1" s="1"/>
  <c r="R814" i="1"/>
  <c r="K1147" i="1"/>
  <c r="Q934" i="1"/>
  <c r="Q106" i="8" s="1"/>
  <c r="BM1166" i="1"/>
  <c r="BA1166" i="1"/>
  <c r="W569" i="1"/>
  <c r="W1238" i="1" s="1"/>
  <c r="W151" i="8" s="1"/>
  <c r="Q716" i="1"/>
  <c r="R373" i="1"/>
  <c r="BJ1166" i="1"/>
  <c r="P261" i="1"/>
  <c r="P45" i="1" s="1"/>
  <c r="R236" i="1"/>
  <c r="R822" i="1"/>
  <c r="R880" i="1"/>
  <c r="R909" i="1" s="1"/>
  <c r="R258" i="1"/>
  <c r="R316" i="1" s="1"/>
  <c r="O1175" i="1"/>
  <c r="K1175" i="1" s="1"/>
  <c r="O328" i="1"/>
  <c r="Q361" i="1"/>
  <c r="K1145" i="1"/>
  <c r="AL1166" i="1"/>
  <c r="BH1166" i="1"/>
  <c r="L1146" i="1"/>
  <c r="Q868" i="1"/>
  <c r="Q897" i="1" s="1"/>
  <c r="Q246" i="1"/>
  <c r="Q304" i="1" s="1"/>
  <c r="Q810" i="1"/>
  <c r="R882" i="1"/>
  <c r="R911" i="1" s="1"/>
  <c r="R260" i="1"/>
  <c r="R318" i="1" s="1"/>
  <c r="R376" i="1"/>
  <c r="U1166" i="1"/>
  <c r="P931" i="1"/>
  <c r="P103" i="8" s="1"/>
  <c r="L1145" i="1"/>
  <c r="AR1166" i="1"/>
  <c r="AJ1166" i="1"/>
  <c r="T1195" i="1"/>
  <c r="T49" i="1" s="1"/>
  <c r="P302" i="1"/>
  <c r="AK1166" i="1"/>
  <c r="P1224" i="1"/>
  <c r="Q866" i="1"/>
  <c r="Q895" i="1" s="1"/>
  <c r="AY1166" i="1"/>
  <c r="BD1166" i="1"/>
  <c r="R1166" i="1"/>
  <c r="X1166" i="1"/>
  <c r="Q244" i="1"/>
  <c r="Q302" i="1" s="1"/>
  <c r="R858" i="1"/>
  <c r="R887" i="1" s="1"/>
  <c r="K1146" i="1"/>
  <c r="AO1195" i="1"/>
  <c r="AO49" i="1" s="1"/>
  <c r="Q929" i="1"/>
  <c r="Q101" i="8" s="1"/>
  <c r="T1250" i="1"/>
  <c r="P236" i="8"/>
  <c r="P265" i="8" s="1"/>
  <c r="P118" i="8" s="1"/>
  <c r="P13" i="8" s="1"/>
  <c r="Q162" i="8"/>
  <c r="Q1278" i="1"/>
  <c r="Q609" i="1" s="1"/>
  <c r="O88" i="8"/>
  <c r="O941" i="1"/>
  <c r="O44" i="1" s="1"/>
  <c r="O97" i="8"/>
  <c r="L1174" i="1"/>
  <c r="K1174" i="1"/>
  <c r="L1172" i="1"/>
  <c r="K1172" i="1"/>
  <c r="Q170" i="8"/>
  <c r="Q1286" i="1"/>
  <c r="Q617" i="1" s="1"/>
  <c r="O171" i="8"/>
  <c r="O47" i="8" s="1"/>
  <c r="Q1241" i="1"/>
  <c r="Q589" i="1"/>
  <c r="S1266" i="1"/>
  <c r="S1324" i="1" s="1"/>
  <c r="S1353" i="1" s="1"/>
  <c r="S150" i="8"/>
  <c r="O98" i="8"/>
  <c r="R161" i="8"/>
  <c r="R1277" i="1"/>
  <c r="R608" i="1" s="1"/>
  <c r="U874" i="1"/>
  <c r="U903" i="1" s="1"/>
  <c r="R681" i="1"/>
  <c r="R236" i="8" s="1"/>
  <c r="P1334" i="1"/>
  <c r="P1363" i="1" s="1"/>
  <c r="O1334" i="1"/>
  <c r="O1363" i="1" s="1"/>
  <c r="O607" i="1"/>
  <c r="P305" i="1"/>
  <c r="P1280" i="1"/>
  <c r="P611" i="1" s="1"/>
  <c r="P164" i="8"/>
  <c r="Q928" i="1"/>
  <c r="Q100" i="8" s="1"/>
  <c r="R597" i="1"/>
  <c r="R684" i="1" s="1"/>
  <c r="R239" i="8" s="1"/>
  <c r="R1324" i="1"/>
  <c r="R1353" i="1" s="1"/>
  <c r="O474" i="1"/>
  <c r="O503" i="1" s="1"/>
  <c r="O445" i="1"/>
  <c r="S596" i="1"/>
  <c r="S683" i="1" s="1"/>
  <c r="S238" i="8" s="1"/>
  <c r="O709" i="1"/>
  <c r="O235" i="8"/>
  <c r="P924" i="1"/>
  <c r="P96" i="8" s="1"/>
  <c r="Q251" i="1"/>
  <c r="Q930" i="1"/>
  <c r="Q102" i="8" s="1"/>
  <c r="S1233" i="1"/>
  <c r="T564" i="1"/>
  <c r="U564" i="1" s="1"/>
  <c r="P883" i="1"/>
  <c r="Q315" i="1"/>
  <c r="T584" i="1"/>
  <c r="O104" i="8"/>
  <c r="U1234" i="1"/>
  <c r="X565" i="1"/>
  <c r="T147" i="8"/>
  <c r="T1263" i="1"/>
  <c r="T1292" i="1"/>
  <c r="R1268" i="1"/>
  <c r="R599" i="1" s="1"/>
  <c r="R152" i="8"/>
  <c r="T1307" i="1"/>
  <c r="O101" i="8"/>
  <c r="Q166" i="8"/>
  <c r="Q1282" i="1"/>
  <c r="Q613" i="1" s="1"/>
  <c r="S1281" i="1"/>
  <c r="S612" i="1" s="1"/>
  <c r="S165" i="8"/>
  <c r="Q823" i="1"/>
  <c r="Q259" i="1"/>
  <c r="Q317" i="1" s="1"/>
  <c r="Q881" i="1"/>
  <c r="Q910" i="1" s="1"/>
  <c r="T585" i="1"/>
  <c r="U585" i="1" s="1"/>
  <c r="P1309" i="1"/>
  <c r="S1195" i="1"/>
  <c r="S49" i="1" s="1"/>
  <c r="P1315" i="1"/>
  <c r="R1315" i="1"/>
  <c r="S1327" i="1"/>
  <c r="S1356" i="1" s="1"/>
  <c r="O1343" i="1"/>
  <c r="O616" i="1"/>
  <c r="O1335" i="1"/>
  <c r="O1364" i="1" s="1"/>
  <c r="P1335" i="1"/>
  <c r="O608" i="1"/>
  <c r="S236" i="1"/>
  <c r="T573" i="1"/>
  <c r="R683" i="1"/>
  <c r="R238" i="8" s="1"/>
  <c r="O1331" i="1"/>
  <c r="P1331" i="1"/>
  <c r="P1360" i="1" s="1"/>
  <c r="O604" i="1"/>
  <c r="S1310" i="1"/>
  <c r="Q1256" i="1"/>
  <c r="R587" i="1"/>
  <c r="P169" i="8"/>
  <c r="P1285" i="1"/>
  <c r="P616" i="1" s="1"/>
  <c r="R156" i="8"/>
  <c r="R1272" i="1"/>
  <c r="R603" i="1" s="1"/>
  <c r="S1297" i="1"/>
  <c r="L1181" i="1"/>
  <c r="K1181" i="1"/>
  <c r="O1332" i="1"/>
  <c r="O1361" i="1" s="1"/>
  <c r="P1332" i="1"/>
  <c r="P1361" i="1" s="1"/>
  <c r="Q1332" i="1"/>
  <c r="Q1361" i="1" s="1"/>
  <c r="O605" i="1"/>
  <c r="P377" i="1"/>
  <c r="K1192" i="1"/>
  <c r="L1192" i="1"/>
  <c r="T153" i="8"/>
  <c r="T1269" i="1"/>
  <c r="P1270" i="1"/>
  <c r="P1328" i="1" s="1"/>
  <c r="P154" i="8"/>
  <c r="P1258" i="1"/>
  <c r="U1238" i="1"/>
  <c r="R1247" i="1"/>
  <c r="S578" i="1"/>
  <c r="Q684" i="1"/>
  <c r="Q239" i="8" s="1"/>
  <c r="O106" i="8"/>
  <c r="P1283" i="1"/>
  <c r="P614" i="1" s="1"/>
  <c r="P167" i="8"/>
  <c r="P716" i="1"/>
  <c r="O242" i="8"/>
  <c r="O271" i="8" s="1"/>
  <c r="O124" i="8" s="1"/>
  <c r="O19" i="8" s="1"/>
  <c r="O330" i="1"/>
  <c r="K1179" i="1"/>
  <c r="L1179" i="1"/>
  <c r="O100" i="8"/>
  <c r="S1246" i="1"/>
  <c r="T577" i="1"/>
  <c r="U577" i="1" s="1"/>
  <c r="L1176" i="1"/>
  <c r="K1176" i="1"/>
  <c r="U1240" i="1"/>
  <c r="P1333" i="1"/>
  <c r="P1362" i="1" s="1"/>
  <c r="O1333" i="1"/>
  <c r="O1362" i="1" s="1"/>
  <c r="Q1333" i="1"/>
  <c r="Q1362" i="1" s="1"/>
  <c r="O606" i="1"/>
  <c r="O96" i="8"/>
  <c r="L1185" i="1"/>
  <c r="K1185" i="1"/>
  <c r="O1340" i="1"/>
  <c r="O1369" i="1" s="1"/>
  <c r="O613" i="1"/>
  <c r="P710" i="1"/>
  <c r="P1195" i="1"/>
  <c r="P49" i="1" s="1"/>
  <c r="L1178" i="1"/>
  <c r="K1178" i="1"/>
  <c r="K1189" i="1"/>
  <c r="L1189" i="1"/>
  <c r="T1294" i="1"/>
  <c r="R879" i="1"/>
  <c r="R908" i="1" s="1"/>
  <c r="S582" i="1"/>
  <c r="O112" i="8"/>
  <c r="O110" i="8"/>
  <c r="O1330" i="1"/>
  <c r="O1359" i="1" s="1"/>
  <c r="P1330" i="1"/>
  <c r="P1359" i="1" s="1"/>
  <c r="Q1330" i="1"/>
  <c r="O603" i="1"/>
  <c r="O105" i="8"/>
  <c r="K1191" i="1"/>
  <c r="L1191" i="1"/>
  <c r="W571" i="1"/>
  <c r="X571" i="1" s="1"/>
  <c r="P927" i="1"/>
  <c r="P99" i="8" s="1"/>
  <c r="T1243" i="1"/>
  <c r="P796" i="1"/>
  <c r="S1253" i="1"/>
  <c r="Q313" i="1"/>
  <c r="W1234" i="1"/>
  <c r="V1234" i="1"/>
  <c r="S598" i="1"/>
  <c r="S685" i="1" s="1"/>
  <c r="S240" i="8" s="1"/>
  <c r="S1325" i="1"/>
  <c r="S1354" i="1" s="1"/>
  <c r="R1307" i="1"/>
  <c r="R586" i="1"/>
  <c r="O1338" i="1"/>
  <c r="O1367" i="1" s="1"/>
  <c r="O611" i="1"/>
  <c r="O1329" i="1"/>
  <c r="O1358" i="1" s="1"/>
  <c r="P1329" i="1"/>
  <c r="P1358" i="1" s="1"/>
  <c r="O602" i="1"/>
  <c r="P713" i="1"/>
  <c r="Q800" i="1"/>
  <c r="Q203" i="1"/>
  <c r="K1184" i="1"/>
  <c r="L1184" i="1"/>
  <c r="O109" i="8"/>
  <c r="Q599" i="1"/>
  <c r="Q1326" i="1"/>
  <c r="Q1355" i="1" s="1"/>
  <c r="L1187" i="1"/>
  <c r="K1187" i="1"/>
  <c r="R352" i="1"/>
  <c r="Q164" i="8"/>
  <c r="Q1280" i="1"/>
  <c r="Q611" i="1" s="1"/>
  <c r="T1278" i="1"/>
  <c r="T609" i="1" s="1"/>
  <c r="T162" i="8"/>
  <c r="T151" i="8"/>
  <c r="T1267" i="1"/>
  <c r="T1296" i="1"/>
  <c r="Q160" i="8"/>
  <c r="Q1276" i="1"/>
  <c r="Q607" i="1" s="1"/>
  <c r="K1182" i="1"/>
  <c r="L1182" i="1"/>
  <c r="O1342" i="1"/>
  <c r="O1371" i="1" s="1"/>
  <c r="O615" i="1"/>
  <c r="O1341" i="1"/>
  <c r="O614" i="1"/>
  <c r="R158" i="8"/>
  <c r="R1274" i="1"/>
  <c r="R605" i="1" s="1"/>
  <c r="Q167" i="8"/>
  <c r="Q1283" i="1"/>
  <c r="Q614" i="1" s="1"/>
  <c r="O107" i="8"/>
  <c r="L1186" i="1"/>
  <c r="K1186" i="1"/>
  <c r="V567" i="1"/>
  <c r="W567" i="1" s="1"/>
  <c r="T149" i="8"/>
  <c r="T1265" i="1"/>
  <c r="T596" i="1" s="1"/>
  <c r="O111" i="8"/>
  <c r="S1274" i="1"/>
  <c r="S605" i="1" s="1"/>
  <c r="S158" i="8"/>
  <c r="R600" i="1"/>
  <c r="L1190" i="1"/>
  <c r="K1190" i="1"/>
  <c r="T1252" i="1"/>
  <c r="S681" i="1"/>
  <c r="S236" i="8" s="1"/>
  <c r="T1245" i="1"/>
  <c r="P715" i="1"/>
  <c r="O241" i="8"/>
  <c r="O270" i="8" s="1"/>
  <c r="O123" i="8" s="1"/>
  <c r="O18" i="8" s="1"/>
  <c r="O329" i="1"/>
  <c r="R1251" i="1"/>
  <c r="R1309" i="1" s="1"/>
  <c r="R364" i="1"/>
  <c r="T1266" i="1"/>
  <c r="T597" i="1" s="1"/>
  <c r="T150" i="8"/>
  <c r="R157" i="8"/>
  <c r="R1273" i="1"/>
  <c r="R604" i="1" s="1"/>
  <c r="K1193" i="1"/>
  <c r="L1193" i="1"/>
  <c r="R1254" i="1"/>
  <c r="S249" i="1"/>
  <c r="R871" i="1"/>
  <c r="R900" i="1" s="1"/>
  <c r="S871" i="1"/>
  <c r="S900" i="1" s="1"/>
  <c r="R249" i="1"/>
  <c r="R307" i="1" s="1"/>
  <c r="P925" i="1"/>
  <c r="P97" i="8" s="1"/>
  <c r="U583" i="1"/>
  <c r="V583" i="1" s="1"/>
  <c r="P308" i="1"/>
  <c r="R370" i="1"/>
  <c r="T575" i="1"/>
  <c r="P916" i="1"/>
  <c r="P825" i="1"/>
  <c r="U1237" i="1"/>
  <c r="V1295" i="1" s="1"/>
  <c r="W568" i="1"/>
  <c r="S876" i="1"/>
  <c r="S905" i="1" s="1"/>
  <c r="P168" i="8"/>
  <c r="P1284" i="1"/>
  <c r="P615" i="1" s="1"/>
  <c r="O102" i="8"/>
  <c r="O99" i="8"/>
  <c r="Q887" i="1"/>
  <c r="L1183" i="1"/>
  <c r="K1183" i="1"/>
  <c r="S1303" i="1"/>
  <c r="Q245" i="1"/>
  <c r="Q303" i="1" s="1"/>
  <c r="S1250" i="1"/>
  <c r="S1308" i="1" s="1"/>
  <c r="U581" i="1"/>
  <c r="V150" i="8"/>
  <c r="V1266" i="1"/>
  <c r="V597" i="1" s="1"/>
  <c r="S1254" i="1"/>
  <c r="U1236" i="1"/>
  <c r="S1244" i="1"/>
  <c r="S1302" i="1" s="1"/>
  <c r="V1269" i="1"/>
  <c r="V600" i="1" s="1"/>
  <c r="V153" i="8"/>
  <c r="O103" i="8"/>
  <c r="Q1312" i="1"/>
  <c r="O716" i="1"/>
  <c r="R162" i="8"/>
  <c r="R1278" i="1"/>
  <c r="R609" i="1" s="1"/>
  <c r="S1242" i="1"/>
  <c r="O1316" i="1"/>
  <c r="O1328" i="1"/>
  <c r="O1287" i="1"/>
  <c r="O601" i="1"/>
  <c r="O319" i="1"/>
  <c r="U1243" i="1"/>
  <c r="S162" i="8"/>
  <c r="S1278" i="1"/>
  <c r="S609" i="1" s="1"/>
  <c r="R163" i="8"/>
  <c r="R1279" i="1"/>
  <c r="R610" i="1" s="1"/>
  <c r="L1188" i="1"/>
  <c r="K1188" i="1"/>
  <c r="R1281" i="1"/>
  <c r="R612" i="1" s="1"/>
  <c r="R165" i="8"/>
  <c r="Q681" i="1"/>
  <c r="Q236" i="8" s="1"/>
  <c r="O710" i="1"/>
  <c r="O236" i="8"/>
  <c r="O265" i="8" s="1"/>
  <c r="O118" i="8" s="1"/>
  <c r="O13" i="8" s="1"/>
  <c r="O324" i="1"/>
  <c r="U576" i="1"/>
  <c r="R1327" i="1"/>
  <c r="R1356" i="1" s="1"/>
  <c r="O715" i="1"/>
  <c r="R248" i="1"/>
  <c r="Q157" i="8"/>
  <c r="Q1273" i="1"/>
  <c r="Q604" i="1" s="1"/>
  <c r="Q1255" i="1"/>
  <c r="V574" i="1"/>
  <c r="W574" i="1" s="1"/>
  <c r="Q155" i="8"/>
  <c r="Q1271" i="1"/>
  <c r="Q602" i="1" s="1"/>
  <c r="P1286" i="1"/>
  <c r="P617" i="1" s="1"/>
  <c r="P170" i="8"/>
  <c r="L1180" i="1"/>
  <c r="K1180" i="1"/>
  <c r="P166" i="8"/>
  <c r="P1282" i="1"/>
  <c r="P613" i="1" s="1"/>
  <c r="R870" i="1"/>
  <c r="R899" i="1" s="1"/>
  <c r="S1307" i="1"/>
  <c r="O1336" i="1"/>
  <c r="P1336" i="1"/>
  <c r="P1365" i="1" s="1"/>
  <c r="O609" i="1"/>
  <c r="Q1307" i="1"/>
  <c r="R1242" i="1"/>
  <c r="S1243" i="1"/>
  <c r="O108" i="8"/>
  <c r="Q867" i="1"/>
  <c r="Q896" i="1" s="1"/>
  <c r="Q1309" i="1"/>
  <c r="Q815" i="1"/>
  <c r="L1194" i="1"/>
  <c r="K1194" i="1"/>
  <c r="R1262" i="1"/>
  <c r="R146" i="8"/>
  <c r="Q1300" i="1"/>
  <c r="Q1315" i="1"/>
  <c r="O1344" i="1"/>
  <c r="O617" i="1"/>
  <c r="R685" i="1"/>
  <c r="R240" i="8" s="1"/>
  <c r="T1295" i="1"/>
  <c r="R1306" i="1"/>
  <c r="Q294" i="1"/>
  <c r="S858" i="1"/>
  <c r="S1323" i="1"/>
  <c r="S1352" i="1" s="1"/>
  <c r="R257" i="1"/>
  <c r="R315" i="1" s="1"/>
  <c r="R1253" i="1"/>
  <c r="Q1302" i="1"/>
  <c r="R1302" i="1"/>
  <c r="R1310" i="1"/>
  <c r="O1339" i="1"/>
  <c r="Q1339" i="1"/>
  <c r="Q1368" i="1" s="1"/>
  <c r="P1339" i="1"/>
  <c r="P1368" i="1" s="1"/>
  <c r="O612" i="1"/>
  <c r="R1297" i="1"/>
  <c r="R365" i="1"/>
  <c r="S365" i="1" s="1"/>
  <c r="R572" i="1"/>
  <c r="R170" i="8"/>
  <c r="R1286" i="1"/>
  <c r="R617" i="1" s="1"/>
  <c r="R1195" i="1"/>
  <c r="R49" i="1" s="1"/>
  <c r="V151" i="8"/>
  <c r="V1267" i="1"/>
  <c r="V598" i="1" s="1"/>
  <c r="O1337" i="1"/>
  <c r="O1366" i="1" s="1"/>
  <c r="Q1337" i="1"/>
  <c r="P1337" i="1"/>
  <c r="P1366" i="1" s="1"/>
  <c r="O610" i="1"/>
  <c r="U1235" i="1"/>
  <c r="U1293" i="1" s="1"/>
  <c r="O266" i="8"/>
  <c r="O120" i="8"/>
  <c r="Q682" i="1"/>
  <c r="Q711" i="1" s="1"/>
  <c r="Q1351" i="1"/>
  <c r="S1293" i="1"/>
  <c r="V566" i="1"/>
  <c r="T148" i="8"/>
  <c r="T1264" i="1"/>
  <c r="O412" i="1"/>
  <c r="P325" i="1"/>
  <c r="O383" i="1"/>
  <c r="S1264" i="1"/>
  <c r="S148" i="8"/>
  <c r="T1293" i="1"/>
  <c r="T189" i="1" l="1"/>
  <c r="T782" i="1" s="1"/>
  <c r="S782" i="1"/>
  <c r="S787" i="1"/>
  <c r="S816" i="1" s="1"/>
  <c r="S932" i="1" s="1"/>
  <c r="S104" i="8" s="1"/>
  <c r="S368" i="1"/>
  <c r="T368" i="1" s="1"/>
  <c r="U368" i="1" s="1"/>
  <c r="V194" i="1"/>
  <c r="W194" i="1" s="1"/>
  <c r="W787" i="1" s="1"/>
  <c r="T1215" i="1"/>
  <c r="U787" i="1"/>
  <c r="U816" i="1" s="1"/>
  <c r="U932" i="1" s="1"/>
  <c r="U104" i="8" s="1"/>
  <c r="S256" i="1"/>
  <c r="S314" i="1" s="1"/>
  <c r="S372" i="1"/>
  <c r="S878" i="1"/>
  <c r="S907" i="1" s="1"/>
  <c r="S936" i="1" s="1"/>
  <c r="S108" i="8" s="1"/>
  <c r="S790" i="1"/>
  <c r="S819" i="1" s="1"/>
  <c r="S877" i="1"/>
  <c r="S906" i="1" s="1"/>
  <c r="S788" i="1"/>
  <c r="T197" i="1"/>
  <c r="U197" i="1" s="1"/>
  <c r="S355" i="1"/>
  <c r="T355" i="1" s="1"/>
  <c r="R922" i="1"/>
  <c r="R94" i="8" s="1"/>
  <c r="Q593" i="1"/>
  <c r="Q680" i="1" s="1"/>
  <c r="Q235" i="8" s="1"/>
  <c r="R940" i="1"/>
  <c r="R112" i="8" s="1"/>
  <c r="T1206" i="1"/>
  <c r="S778" i="1"/>
  <c r="S807" i="1" s="1"/>
  <c r="T1223" i="1"/>
  <c r="S795" i="1"/>
  <c r="S824" i="1" s="1"/>
  <c r="T1203" i="1"/>
  <c r="S775" i="1"/>
  <c r="S804" i="1" s="1"/>
  <c r="U1212" i="1"/>
  <c r="T784" i="1"/>
  <c r="T813" i="1" s="1"/>
  <c r="S786" i="1"/>
  <c r="T861" i="1"/>
  <c r="T890" i="1" s="1"/>
  <c r="T1209" i="1"/>
  <c r="S781" i="1"/>
  <c r="T1213" i="1"/>
  <c r="S785" i="1"/>
  <c r="S814" i="1" s="1"/>
  <c r="T1216" i="1"/>
  <c r="T788" i="1"/>
  <c r="S792" i="1"/>
  <c r="S821" i="1" s="1"/>
  <c r="S777" i="1"/>
  <c r="S806" i="1" s="1"/>
  <c r="R773" i="1"/>
  <c r="R802" i="1" s="1"/>
  <c r="S783" i="1"/>
  <c r="S812" i="1" s="1"/>
  <c r="S180" i="1"/>
  <c r="S860" i="1" s="1"/>
  <c r="S889" i="1" s="1"/>
  <c r="T1221" i="1"/>
  <c r="S793" i="1"/>
  <c r="S822" i="1" s="1"/>
  <c r="T774" i="1"/>
  <c r="T803" i="1" s="1"/>
  <c r="T1219" i="1"/>
  <c r="T1222" i="1"/>
  <c r="S776" i="1"/>
  <c r="S805" i="1" s="1"/>
  <c r="T1214" i="1"/>
  <c r="T1208" i="1"/>
  <c r="S780" i="1"/>
  <c r="S794" i="1"/>
  <c r="S774" i="1"/>
  <c r="S803" i="1" s="1"/>
  <c r="T198" i="1"/>
  <c r="V789" i="1"/>
  <c r="U789" i="1"/>
  <c r="T789" i="1"/>
  <c r="S779" i="1"/>
  <c r="T179" i="1"/>
  <c r="U1200" i="1" s="1"/>
  <c r="S772" i="1"/>
  <c r="S801" i="1" s="1"/>
  <c r="V1199" i="1"/>
  <c r="V178" i="1"/>
  <c r="S239" i="1"/>
  <c r="S297" i="1" s="1"/>
  <c r="U181" i="1"/>
  <c r="R159" i="8"/>
  <c r="S861" i="1"/>
  <c r="S890" i="1" s="1"/>
  <c r="T1202" i="1"/>
  <c r="T200" i="1"/>
  <c r="R919" i="1"/>
  <c r="R91" i="8" s="1"/>
  <c r="R267" i="8" s="1"/>
  <c r="R120" i="8" s="1"/>
  <c r="R15" i="8" s="1"/>
  <c r="S353" i="1"/>
  <c r="R354" i="1"/>
  <c r="R860" i="1"/>
  <c r="R889" i="1" s="1"/>
  <c r="S237" i="1"/>
  <c r="R238" i="1"/>
  <c r="R296" i="1" s="1"/>
  <c r="S859" i="1"/>
  <c r="S888" i="1" s="1"/>
  <c r="T1200" i="1"/>
  <c r="Q1349" i="1"/>
  <c r="S872" i="1"/>
  <c r="S901" i="1" s="1"/>
  <c r="T202" i="1"/>
  <c r="R1275" i="1"/>
  <c r="R606" i="1" s="1"/>
  <c r="R693" i="1" s="1"/>
  <c r="R248" i="8" s="1"/>
  <c r="T192" i="1"/>
  <c r="T187" i="1"/>
  <c r="T1205" i="1"/>
  <c r="T184" i="1"/>
  <c r="U1217" i="1"/>
  <c r="V1217" i="1"/>
  <c r="T1220" i="1"/>
  <c r="T1207" i="1"/>
  <c r="S1201" i="1"/>
  <c r="U189" i="1"/>
  <c r="U782" i="1" s="1"/>
  <c r="T1211" i="1"/>
  <c r="T183" i="1"/>
  <c r="T1204" i="1"/>
  <c r="U1210" i="1"/>
  <c r="R930" i="1"/>
  <c r="R102" i="8" s="1"/>
  <c r="Q1335" i="1"/>
  <c r="Q1364" i="1" s="1"/>
  <c r="T186" i="1"/>
  <c r="U195" i="1"/>
  <c r="T199" i="1"/>
  <c r="T792" i="1" s="1"/>
  <c r="T190" i="1"/>
  <c r="S865" i="1"/>
  <c r="S894" i="1" s="1"/>
  <c r="T201" i="1"/>
  <c r="U191" i="1"/>
  <c r="U784" i="1" s="1"/>
  <c r="R921" i="1"/>
  <c r="R93" i="8" s="1"/>
  <c r="R269" i="8" s="1"/>
  <c r="R122" i="8" s="1"/>
  <c r="R17" i="8" s="1"/>
  <c r="T188" i="1"/>
  <c r="T193" i="1"/>
  <c r="T185" i="1"/>
  <c r="W196" i="1"/>
  <c r="S357" i="1"/>
  <c r="Q918" i="1"/>
  <c r="Q90" i="8" s="1"/>
  <c r="Q269" i="8"/>
  <c r="Q122" i="8" s="1"/>
  <c r="Q17" i="8" s="1"/>
  <c r="R595" i="1"/>
  <c r="R682" i="1" s="1"/>
  <c r="R711" i="1" s="1"/>
  <c r="T588" i="1"/>
  <c r="U588" i="1" s="1"/>
  <c r="U1257" i="1" s="1"/>
  <c r="Q265" i="8"/>
  <c r="Q118" i="8" s="1"/>
  <c r="Q13" i="8" s="1"/>
  <c r="R932" i="1"/>
  <c r="R104" i="8" s="1"/>
  <c r="S241" i="1"/>
  <c r="S299" i="1" s="1"/>
  <c r="S863" i="1"/>
  <c r="S892" i="1" s="1"/>
  <c r="T182" i="1"/>
  <c r="Q1366" i="1"/>
  <c r="Q268" i="8"/>
  <c r="Q121" i="8" s="1"/>
  <c r="Q16" i="8" s="1"/>
  <c r="R823" i="1"/>
  <c r="R259" i="1"/>
  <c r="R317" i="1" s="1"/>
  <c r="R917" i="1"/>
  <c r="R89" i="8" s="1"/>
  <c r="R265" i="8" s="1"/>
  <c r="R118" i="8" s="1"/>
  <c r="R13" i="8" s="1"/>
  <c r="R881" i="1"/>
  <c r="R910" i="1" s="1"/>
  <c r="R935" i="1"/>
  <c r="R107" i="8" s="1"/>
  <c r="Q924" i="1"/>
  <c r="Q96" i="8" s="1"/>
  <c r="S258" i="1"/>
  <c r="S316" i="1" s="1"/>
  <c r="T874" i="1"/>
  <c r="T903" i="1" s="1"/>
  <c r="T932" i="1" s="1"/>
  <c r="T252" i="1"/>
  <c r="T310" i="1" s="1"/>
  <c r="S371" i="1"/>
  <c r="S255" i="1"/>
  <c r="S313" i="1" s="1"/>
  <c r="R936" i="1"/>
  <c r="R108" i="8" s="1"/>
  <c r="S880" i="1"/>
  <c r="S909" i="1" s="1"/>
  <c r="Q927" i="1"/>
  <c r="Q99" i="8" s="1"/>
  <c r="R375" i="1"/>
  <c r="S375" i="1" s="1"/>
  <c r="S374" i="1"/>
  <c r="R363" i="1"/>
  <c r="S247" i="1"/>
  <c r="R811" i="1"/>
  <c r="R869" i="1"/>
  <c r="R898" i="1" s="1"/>
  <c r="R247" i="1"/>
  <c r="R305" i="1" s="1"/>
  <c r="S310" i="1"/>
  <c r="P1364" i="1"/>
  <c r="T365" i="1"/>
  <c r="U252" i="1"/>
  <c r="Q377" i="1"/>
  <c r="S879" i="1"/>
  <c r="S908" i="1" s="1"/>
  <c r="V580" i="1"/>
  <c r="V1249" i="1" s="1"/>
  <c r="R1335" i="1"/>
  <c r="R1364" i="1" s="1"/>
  <c r="S373" i="1"/>
  <c r="W1296" i="1"/>
  <c r="S356" i="1"/>
  <c r="W1267" i="1"/>
  <c r="W598" i="1" s="1"/>
  <c r="P1344" i="1"/>
  <c r="P1373" i="1" s="1"/>
  <c r="T871" i="1"/>
  <c r="T900" i="1" s="1"/>
  <c r="S818" i="1"/>
  <c r="S934" i="1" s="1"/>
  <c r="S106" i="8" s="1"/>
  <c r="R246" i="1"/>
  <c r="R304" i="1" s="1"/>
  <c r="Q933" i="1"/>
  <c r="Q105" i="8" s="1"/>
  <c r="S862" i="1"/>
  <c r="S891" i="1" s="1"/>
  <c r="R253" i="1"/>
  <c r="R311" i="1" s="1"/>
  <c r="R817" i="1"/>
  <c r="R875" i="1"/>
  <c r="R904" i="1" s="1"/>
  <c r="P1338" i="1"/>
  <c r="P1367" i="1" s="1"/>
  <c r="R369" i="1"/>
  <c r="Q1359" i="1"/>
  <c r="T1323" i="1"/>
  <c r="T1352" i="1" s="1"/>
  <c r="R1336" i="1"/>
  <c r="R1365" i="1" s="1"/>
  <c r="R920" i="1"/>
  <c r="R92" i="8" s="1"/>
  <c r="R268" i="8" s="1"/>
  <c r="R121" i="8" s="1"/>
  <c r="R16" i="8" s="1"/>
  <c r="T249" i="1"/>
  <c r="T307" i="1" s="1"/>
  <c r="Q1341" i="1"/>
  <c r="Q1370" i="1" s="1"/>
  <c r="R866" i="1"/>
  <c r="R895" i="1" s="1"/>
  <c r="R1337" i="1"/>
  <c r="R1366" i="1" s="1"/>
  <c r="R1339" i="1"/>
  <c r="R1368" i="1" s="1"/>
  <c r="Q1336" i="1"/>
  <c r="Q1365" i="1" s="1"/>
  <c r="S1339" i="1"/>
  <c r="S1368" i="1" s="1"/>
  <c r="Q1344" i="1"/>
  <c r="Q1373" i="1" s="1"/>
  <c r="S370" i="1"/>
  <c r="R1330" i="1"/>
  <c r="R1359" i="1" s="1"/>
  <c r="R868" i="1"/>
  <c r="R897" i="1" s="1"/>
  <c r="R926" i="1" s="1"/>
  <c r="R98" i="8" s="1"/>
  <c r="R362" i="1"/>
  <c r="S257" i="1"/>
  <c r="S315" i="1" s="1"/>
  <c r="R244" i="1"/>
  <c r="S366" i="1"/>
  <c r="R808" i="1"/>
  <c r="R360" i="1"/>
  <c r="T858" i="1"/>
  <c r="T887" i="1" s="1"/>
  <c r="T236" i="1"/>
  <c r="T294" i="1" s="1"/>
  <c r="U236" i="1"/>
  <c r="T800" i="1"/>
  <c r="T1324" i="1"/>
  <c r="T1353" i="1" s="1"/>
  <c r="R923" i="1"/>
  <c r="R95" i="8" s="1"/>
  <c r="S242" i="1"/>
  <c r="S300" i="1" s="1"/>
  <c r="S864" i="1"/>
  <c r="S893" i="1" s="1"/>
  <c r="S243" i="1"/>
  <c r="S301" i="1" s="1"/>
  <c r="X569" i="1"/>
  <c r="Y569" i="1" s="1"/>
  <c r="S240" i="1"/>
  <c r="S298" i="1" s="1"/>
  <c r="T1239" i="1"/>
  <c r="U570" i="1"/>
  <c r="S359" i="1"/>
  <c r="S358" i="1"/>
  <c r="L1175" i="1"/>
  <c r="Q326" i="1"/>
  <c r="R326" i="1" s="1"/>
  <c r="P327" i="1"/>
  <c r="P414" i="1" s="1"/>
  <c r="P413" i="1"/>
  <c r="P445" i="1" s="1"/>
  <c r="S294" i="1"/>
  <c r="R294" i="1"/>
  <c r="O414" i="1"/>
  <c r="O475" i="1" s="1"/>
  <c r="O504" i="1" s="1"/>
  <c r="Q926" i="1"/>
  <c r="Q98" i="8" s="1"/>
  <c r="P319" i="1"/>
  <c r="O532" i="1"/>
  <c r="O15" i="1" s="1"/>
  <c r="K1166" i="1"/>
  <c r="R938" i="1"/>
  <c r="R110" i="8" s="1"/>
  <c r="S882" i="1"/>
  <c r="S911" i="1" s="1"/>
  <c r="O1195" i="1"/>
  <c r="O49" i="1" s="1"/>
  <c r="L1166" i="1"/>
  <c r="R714" i="1"/>
  <c r="R937" i="1"/>
  <c r="R109" i="8" s="1"/>
  <c r="T683" i="1"/>
  <c r="T238" i="8" s="1"/>
  <c r="R1326" i="1"/>
  <c r="R1355" i="1" s="1"/>
  <c r="S1248" i="1"/>
  <c r="T579" i="1"/>
  <c r="U579" i="1" s="1"/>
  <c r="U1248" i="1" s="1"/>
  <c r="S307" i="1"/>
  <c r="T1336" i="1"/>
  <c r="T1365" i="1" s="1"/>
  <c r="S1336" i="1"/>
  <c r="S1365" i="1" s="1"/>
  <c r="S248" i="1"/>
  <c r="S306" i="1" s="1"/>
  <c r="S714" i="1"/>
  <c r="S250" i="1"/>
  <c r="S308" i="1" s="1"/>
  <c r="S870" i="1"/>
  <c r="S899" i="1" s="1"/>
  <c r="P1341" i="1"/>
  <c r="P1370" i="1" s="1"/>
  <c r="S1326" i="1"/>
  <c r="S1355" i="1" s="1"/>
  <c r="V564" i="1"/>
  <c r="V1233" i="1" s="1"/>
  <c r="O264" i="8"/>
  <c r="O117" i="8" s="1"/>
  <c r="O12" i="8" s="1"/>
  <c r="S376" i="1"/>
  <c r="S260" i="1"/>
  <c r="S318" i="1" s="1"/>
  <c r="O386" i="1"/>
  <c r="O415" i="1"/>
  <c r="P328" i="1"/>
  <c r="W1236" i="1"/>
  <c r="X567" i="1"/>
  <c r="P697" i="1"/>
  <c r="P252" i="8" s="1"/>
  <c r="P281" i="8" s="1"/>
  <c r="P134" i="8" s="1"/>
  <c r="P29" i="8" s="1"/>
  <c r="R697" i="1"/>
  <c r="R252" i="8" s="1"/>
  <c r="Q697" i="1"/>
  <c r="Q252" i="8" s="1"/>
  <c r="O697" i="1"/>
  <c r="O726" i="1" s="1"/>
  <c r="X1240" i="1"/>
  <c r="Q931" i="1"/>
  <c r="R1271" i="1"/>
  <c r="R602" i="1" s="1"/>
  <c r="R689" i="1" s="1"/>
  <c r="R244" i="8" s="1"/>
  <c r="R155" i="8"/>
  <c r="T696" i="1"/>
  <c r="T251" i="8" s="1"/>
  <c r="R696" i="1"/>
  <c r="R251" i="8" s="1"/>
  <c r="O696" i="1"/>
  <c r="P696" i="1"/>
  <c r="P251" i="8" s="1"/>
  <c r="P280" i="8" s="1"/>
  <c r="P133" i="8" s="1"/>
  <c r="P28" i="8" s="1"/>
  <c r="Q696" i="1"/>
  <c r="Q251" i="8" s="1"/>
  <c r="Q280" i="8" s="1"/>
  <c r="Q133" i="8" s="1"/>
  <c r="Q28" i="8" s="1"/>
  <c r="S696" i="1"/>
  <c r="S251" i="8" s="1"/>
  <c r="V1243" i="1"/>
  <c r="V1301" i="1" s="1"/>
  <c r="O688" i="1"/>
  <c r="O618" i="1"/>
  <c r="R1320" i="1"/>
  <c r="R1349" i="1" s="1"/>
  <c r="S1283" i="1"/>
  <c r="S614" i="1" s="1"/>
  <c r="S167" i="8"/>
  <c r="T239" i="1"/>
  <c r="V581" i="1"/>
  <c r="W581" i="1" s="1"/>
  <c r="Q883" i="1"/>
  <c r="S170" i="8"/>
  <c r="S1286" i="1"/>
  <c r="S617" i="1" s="1"/>
  <c r="S704" i="1" s="1"/>
  <c r="S259" i="8" s="1"/>
  <c r="T254" i="1"/>
  <c r="U1266" i="1"/>
  <c r="U1324" i="1" s="1"/>
  <c r="U150" i="8"/>
  <c r="P88" i="8"/>
  <c r="P941" i="1"/>
  <c r="P44" i="1" s="1"/>
  <c r="S929" i="1"/>
  <c r="S101" i="8" s="1"/>
  <c r="S572" i="1"/>
  <c r="R686" i="1"/>
  <c r="R241" i="8" s="1"/>
  <c r="S686" i="1"/>
  <c r="S241" i="8" s="1"/>
  <c r="Q686" i="1"/>
  <c r="Q241" i="8" s="1"/>
  <c r="Q270" i="8" s="1"/>
  <c r="Q123" i="8" s="1"/>
  <c r="Q18" i="8" s="1"/>
  <c r="Q825" i="1"/>
  <c r="Q916" i="1"/>
  <c r="O1373" i="1"/>
  <c r="V1263" i="1"/>
  <c r="V594" i="1" s="1"/>
  <c r="V147" i="8"/>
  <c r="W1240" i="1"/>
  <c r="S1251" i="1"/>
  <c r="T582" i="1"/>
  <c r="R710" i="1"/>
  <c r="O700" i="1"/>
  <c r="P700" i="1"/>
  <c r="P255" i="8" s="1"/>
  <c r="P284" i="8" s="1"/>
  <c r="P137" i="8" s="1"/>
  <c r="P32" i="8" s="1"/>
  <c r="Q700" i="1"/>
  <c r="Q255" i="8" s="1"/>
  <c r="Q284" i="8" s="1"/>
  <c r="Q137" i="8" s="1"/>
  <c r="Q32" i="8" s="1"/>
  <c r="Q693" i="1"/>
  <c r="Q248" i="8" s="1"/>
  <c r="P693" i="1"/>
  <c r="P248" i="8" s="1"/>
  <c r="P277" i="8" s="1"/>
  <c r="P130" i="8" s="1"/>
  <c r="P25" i="8" s="1"/>
  <c r="O693" i="1"/>
  <c r="O722" i="1" s="1"/>
  <c r="U153" i="8"/>
  <c r="U1269" i="1"/>
  <c r="V1327" i="1" s="1"/>
  <c r="V1298" i="1"/>
  <c r="U1298" i="1"/>
  <c r="T1246" i="1"/>
  <c r="T1304" i="1" s="1"/>
  <c r="S159" i="8"/>
  <c r="S1275" i="1"/>
  <c r="S606" i="1" s="1"/>
  <c r="S1304" i="1"/>
  <c r="U151" i="8"/>
  <c r="U1267" i="1"/>
  <c r="V1325" i="1" s="1"/>
  <c r="V1296" i="1"/>
  <c r="U1296" i="1"/>
  <c r="P171" i="8"/>
  <c r="P47" i="8" s="1"/>
  <c r="T600" i="1"/>
  <c r="T687" i="1" s="1"/>
  <c r="T242" i="8" s="1"/>
  <c r="T1327" i="1"/>
  <c r="T1356" i="1" s="1"/>
  <c r="T1303" i="1"/>
  <c r="P692" i="1"/>
  <c r="P247" i="8" s="1"/>
  <c r="P276" i="8" s="1"/>
  <c r="P129" i="8" s="1"/>
  <c r="P24" i="8" s="1"/>
  <c r="Q692" i="1"/>
  <c r="Q247" i="8" s="1"/>
  <c r="Q276" i="8" s="1"/>
  <c r="Q129" i="8" s="1"/>
  <c r="Q24" i="8" s="1"/>
  <c r="R692" i="1"/>
  <c r="R247" i="8" s="1"/>
  <c r="S692" i="1"/>
  <c r="S247" i="8" s="1"/>
  <c r="O692" i="1"/>
  <c r="Q691" i="1"/>
  <c r="Q246" i="8" s="1"/>
  <c r="P691" i="1"/>
  <c r="P246" i="8" s="1"/>
  <c r="P275" i="8" s="1"/>
  <c r="P128" i="8" s="1"/>
  <c r="P23" i="8" s="1"/>
  <c r="R691" i="1"/>
  <c r="R246" i="8" s="1"/>
  <c r="O691" i="1"/>
  <c r="O1360" i="1"/>
  <c r="R712" i="1"/>
  <c r="T1242" i="1"/>
  <c r="U573" i="1"/>
  <c r="Q695" i="1"/>
  <c r="Q250" i="8" s="1"/>
  <c r="P695" i="1"/>
  <c r="P250" i="8" s="1"/>
  <c r="P279" i="8" s="1"/>
  <c r="P132" i="8" s="1"/>
  <c r="P27" i="8" s="1"/>
  <c r="O695" i="1"/>
  <c r="O724" i="1" s="1"/>
  <c r="R695" i="1"/>
  <c r="R250" i="8" s="1"/>
  <c r="T1254" i="1"/>
  <c r="T1312" i="1" s="1"/>
  <c r="V585" i="1"/>
  <c r="W585" i="1" s="1"/>
  <c r="Q939" i="1"/>
  <c r="Y571" i="1"/>
  <c r="U1292" i="1"/>
  <c r="S254" i="1"/>
  <c r="R713" i="1"/>
  <c r="Q1334" i="1"/>
  <c r="Q1363" i="1" s="1"/>
  <c r="R1241" i="1"/>
  <c r="R1299" i="1" s="1"/>
  <c r="R589" i="1"/>
  <c r="R699" i="1"/>
  <c r="R254" i="8" s="1"/>
  <c r="P699" i="1"/>
  <c r="P254" i="8" s="1"/>
  <c r="P283" i="8" s="1"/>
  <c r="P136" i="8" s="1"/>
  <c r="P31" i="8" s="1"/>
  <c r="Q699" i="1"/>
  <c r="Q254" i="8" s="1"/>
  <c r="Q283" i="8" s="1"/>
  <c r="Q136" i="8" s="1"/>
  <c r="Q31" i="8" s="1"/>
  <c r="S699" i="1"/>
  <c r="S254" i="8" s="1"/>
  <c r="O699" i="1"/>
  <c r="R166" i="8"/>
  <c r="R1282" i="1"/>
  <c r="R613" i="1" s="1"/>
  <c r="R1311" i="1"/>
  <c r="S1311" i="1"/>
  <c r="W1243" i="1"/>
  <c r="R1344" i="1"/>
  <c r="R1373" i="1" s="1"/>
  <c r="U1245" i="1"/>
  <c r="U1303" i="1" s="1"/>
  <c r="V576" i="1"/>
  <c r="W576" i="1" s="1"/>
  <c r="P324" i="1"/>
  <c r="O411" i="1"/>
  <c r="O382" i="1"/>
  <c r="Q710" i="1"/>
  <c r="S155" i="8"/>
  <c r="S1271" i="1"/>
  <c r="S602" i="1" s="1"/>
  <c r="Q912" i="1"/>
  <c r="V1252" i="1"/>
  <c r="W1237" i="1"/>
  <c r="X568" i="1"/>
  <c r="T1244" i="1"/>
  <c r="R1283" i="1"/>
  <c r="R1341" i="1" s="1"/>
  <c r="R167" i="8"/>
  <c r="S1312" i="1"/>
  <c r="R1312" i="1"/>
  <c r="U575" i="1"/>
  <c r="P329" i="1"/>
  <c r="O416" i="1"/>
  <c r="O387" i="1"/>
  <c r="R687" i="1"/>
  <c r="R716" i="1" s="1"/>
  <c r="S687" i="1"/>
  <c r="S242" i="8" s="1"/>
  <c r="V1236" i="1"/>
  <c r="P1342" i="1"/>
  <c r="P1371" i="1" s="1"/>
  <c r="T1308" i="1"/>
  <c r="S352" i="1"/>
  <c r="O1368" i="1"/>
  <c r="R251" i="1"/>
  <c r="R309" i="1" s="1"/>
  <c r="S1282" i="1"/>
  <c r="S613" i="1" s="1"/>
  <c r="S166" i="8"/>
  <c r="Q690" i="1"/>
  <c r="Q245" i="8" s="1"/>
  <c r="O690" i="1"/>
  <c r="R690" i="1"/>
  <c r="R245" i="8" s="1"/>
  <c r="P690" i="1"/>
  <c r="P245" i="8" s="1"/>
  <c r="P274" i="8" s="1"/>
  <c r="P127" i="8" s="1"/>
  <c r="P22" i="8" s="1"/>
  <c r="U1295" i="1"/>
  <c r="Q925" i="1"/>
  <c r="Q97" i="8" s="1"/>
  <c r="Q1340" i="1"/>
  <c r="Q1369" i="1" s="1"/>
  <c r="R367" i="1"/>
  <c r="P1287" i="1"/>
  <c r="P601" i="1"/>
  <c r="P618" i="1" s="1"/>
  <c r="S1332" i="1"/>
  <c r="S1361" i="1" s="1"/>
  <c r="R1332" i="1"/>
  <c r="R1361" i="1" s="1"/>
  <c r="Q1331" i="1"/>
  <c r="Q1360" i="1" s="1"/>
  <c r="P703" i="1"/>
  <c r="P258" i="8" s="1"/>
  <c r="P287" i="8" s="1"/>
  <c r="P140" i="8" s="1"/>
  <c r="P35" i="8" s="1"/>
  <c r="O703" i="1"/>
  <c r="P1343" i="1"/>
  <c r="P1372" i="1" s="1"/>
  <c r="S1300" i="1"/>
  <c r="T594" i="1"/>
  <c r="T1321" i="1"/>
  <c r="T1350" i="1" s="1"/>
  <c r="Y565" i="1"/>
  <c r="U1233" i="1"/>
  <c r="V577" i="1"/>
  <c r="W577" i="1" s="1"/>
  <c r="O381" i="1"/>
  <c r="P323" i="1"/>
  <c r="O410" i="1"/>
  <c r="O1370" i="1"/>
  <c r="S800" i="1"/>
  <c r="P1316" i="1"/>
  <c r="R800" i="1"/>
  <c r="R704" i="1"/>
  <c r="R259" i="8" s="1"/>
  <c r="P704" i="1"/>
  <c r="P259" i="8" s="1"/>
  <c r="P288" i="8" s="1"/>
  <c r="P141" i="8" s="1"/>
  <c r="P36" i="8" s="1"/>
  <c r="Q704" i="1"/>
  <c r="Q259" i="8" s="1"/>
  <c r="Q288" i="8" s="1"/>
  <c r="Q141" i="8" s="1"/>
  <c r="Q36" i="8" s="1"/>
  <c r="O704" i="1"/>
  <c r="R809" i="1"/>
  <c r="Q1284" i="1"/>
  <c r="Q615" i="1" s="1"/>
  <c r="Q702" i="1" s="1"/>
  <c r="Q257" i="8" s="1"/>
  <c r="Q286" i="8" s="1"/>
  <c r="Q139" i="8" s="1"/>
  <c r="Q168" i="8"/>
  <c r="Q1313" i="1"/>
  <c r="U1272" i="1"/>
  <c r="U603" i="1" s="1"/>
  <c r="U156" i="8"/>
  <c r="O1345" i="1"/>
  <c r="S157" i="8"/>
  <c r="S1273" i="1"/>
  <c r="S604" i="1" s="1"/>
  <c r="U1265" i="1"/>
  <c r="U149" i="8"/>
  <c r="U1294" i="1"/>
  <c r="R203" i="1"/>
  <c r="U1252" i="1"/>
  <c r="R306" i="1"/>
  <c r="R164" i="8"/>
  <c r="R1280" i="1"/>
  <c r="R611" i="1" s="1"/>
  <c r="R698" i="1" s="1"/>
  <c r="R253" i="8" s="1"/>
  <c r="T158" i="8"/>
  <c r="T1274" i="1"/>
  <c r="T605" i="1" s="1"/>
  <c r="T598" i="1"/>
  <c r="T1310" i="1"/>
  <c r="Q1224" i="1"/>
  <c r="O689" i="1"/>
  <c r="O718" i="1" s="1"/>
  <c r="P689" i="1"/>
  <c r="P244" i="8" s="1"/>
  <c r="P273" i="8" s="1"/>
  <c r="P126" i="8" s="1"/>
  <c r="P21" i="8" s="1"/>
  <c r="Q689" i="1"/>
  <c r="Q244" i="8" s="1"/>
  <c r="R1255" i="1"/>
  <c r="S586" i="1"/>
  <c r="T586" i="1" s="1"/>
  <c r="W147" i="8"/>
  <c r="W1263" i="1"/>
  <c r="W594" i="1" s="1"/>
  <c r="R934" i="1"/>
  <c r="P1340" i="1"/>
  <c r="P1369" i="1" s="1"/>
  <c r="S712" i="1"/>
  <c r="V1292" i="1"/>
  <c r="W1292" i="1"/>
  <c r="X1234" i="1"/>
  <c r="X1292" i="1" s="1"/>
  <c r="U147" i="8"/>
  <c r="U1263" i="1"/>
  <c r="T1253" i="1"/>
  <c r="U584" i="1"/>
  <c r="T1233" i="1"/>
  <c r="S1291" i="1"/>
  <c r="S146" i="8"/>
  <c r="S1262" i="1"/>
  <c r="Q713" i="1"/>
  <c r="Q154" i="8"/>
  <c r="Q1270" i="1"/>
  <c r="Q1258" i="1"/>
  <c r="Q1299" i="1"/>
  <c r="O113" i="8"/>
  <c r="O44" i="8" s="1"/>
  <c r="O45" i="8" s="1"/>
  <c r="U1246" i="1"/>
  <c r="S887" i="1"/>
  <c r="R593" i="1"/>
  <c r="S156" i="8"/>
  <c r="S1272" i="1"/>
  <c r="S1301" i="1"/>
  <c r="T1301" i="1"/>
  <c r="U1301" i="1"/>
  <c r="R245" i="1"/>
  <c r="P1357" i="1"/>
  <c r="O1357" i="1"/>
  <c r="U1250" i="1"/>
  <c r="S1279" i="1"/>
  <c r="S163" i="8"/>
  <c r="Q261" i="1"/>
  <c r="Q45" i="1" s="1"/>
  <c r="X574" i="1"/>
  <c r="R928" i="1"/>
  <c r="R929" i="1"/>
  <c r="U1254" i="1"/>
  <c r="S364" i="1"/>
  <c r="T1281" i="1"/>
  <c r="T165" i="8"/>
  <c r="O701" i="1"/>
  <c r="O730" i="1" s="1"/>
  <c r="P701" i="1"/>
  <c r="P256" i="8" s="1"/>
  <c r="P285" i="8" s="1"/>
  <c r="P138" i="8" s="1"/>
  <c r="P33" i="8" s="1"/>
  <c r="Q701" i="1"/>
  <c r="Q256" i="8" s="1"/>
  <c r="Q285" i="8" s="1"/>
  <c r="Q138" i="8" s="1"/>
  <c r="Q33" i="8" s="1"/>
  <c r="O702" i="1"/>
  <c r="O731" i="1" s="1"/>
  <c r="P702" i="1"/>
  <c r="P257" i="8" s="1"/>
  <c r="P286" i="8" s="1"/>
  <c r="P139" i="8" s="1"/>
  <c r="P34" i="8" s="1"/>
  <c r="R361" i="1"/>
  <c r="U162" i="8"/>
  <c r="U1278" i="1"/>
  <c r="Q796" i="1"/>
  <c r="Q1329" i="1"/>
  <c r="Q698" i="1"/>
  <c r="Q253" i="8" s="1"/>
  <c r="Q282" i="8" s="1"/>
  <c r="Q135" i="8" s="1"/>
  <c r="Q30" i="8" s="1"/>
  <c r="O698" i="1"/>
  <c r="P698" i="1"/>
  <c r="P253" i="8" s="1"/>
  <c r="P282" i="8" s="1"/>
  <c r="P135" i="8" s="1"/>
  <c r="P30" i="8" s="1"/>
  <c r="Q1338" i="1"/>
  <c r="T1325" i="1"/>
  <c r="T1354" i="1" s="1"/>
  <c r="T1272" i="1"/>
  <c r="T603" i="1" s="1"/>
  <c r="T156" i="8"/>
  <c r="R867" i="1"/>
  <c r="P330" i="1"/>
  <c r="O417" i="1"/>
  <c r="O388" i="1"/>
  <c r="S1247" i="1"/>
  <c r="S1305" i="1" s="1"/>
  <c r="T578" i="1"/>
  <c r="U578" i="1" s="1"/>
  <c r="R160" i="8"/>
  <c r="R1276" i="1"/>
  <c r="R607" i="1" s="1"/>
  <c r="R694" i="1" s="1"/>
  <c r="R249" i="8" s="1"/>
  <c r="R1305" i="1"/>
  <c r="R1256" i="1"/>
  <c r="R1314" i="1" s="1"/>
  <c r="S587" i="1"/>
  <c r="Q169" i="8"/>
  <c r="Q1285" i="1"/>
  <c r="Q616" i="1" s="1"/>
  <c r="Q1314" i="1"/>
  <c r="R1331" i="1"/>
  <c r="R1360" i="1" s="1"/>
  <c r="O1372" i="1"/>
  <c r="R1300" i="1"/>
  <c r="W583" i="1"/>
  <c r="O1365" i="1"/>
  <c r="Q309" i="1"/>
  <c r="R815" i="1"/>
  <c r="P694" i="1"/>
  <c r="P249" i="8" s="1"/>
  <c r="P278" i="8" s="1"/>
  <c r="P131" i="8" s="1"/>
  <c r="P26" i="8" s="1"/>
  <c r="O694" i="1"/>
  <c r="O723" i="1" s="1"/>
  <c r="Q694" i="1"/>
  <c r="Q249" i="8" s="1"/>
  <c r="Q278" i="8" s="1"/>
  <c r="Q131" i="8" s="1"/>
  <c r="Q26" i="8" s="1"/>
  <c r="S710" i="1"/>
  <c r="R873" i="1"/>
  <c r="R902" i="1" s="1"/>
  <c r="S597" i="1"/>
  <c r="T163" i="8"/>
  <c r="T1279" i="1"/>
  <c r="T610" i="1" s="1"/>
  <c r="R1351" i="1"/>
  <c r="Q325" i="1"/>
  <c r="P383" i="1"/>
  <c r="O15" i="8"/>
  <c r="S1322" i="1"/>
  <c r="S1351" i="1" s="1"/>
  <c r="S595" i="1"/>
  <c r="T1322" i="1"/>
  <c r="P119" i="8"/>
  <c r="P412" i="1"/>
  <c r="V1235" i="1"/>
  <c r="V1293" i="1" s="1"/>
  <c r="W566" i="1"/>
  <c r="Q237" i="8"/>
  <c r="O444" i="1"/>
  <c r="O473" i="1"/>
  <c r="T595" i="1"/>
  <c r="O119" i="8"/>
  <c r="U148" i="8"/>
  <c r="U1264" i="1"/>
  <c r="W1215" i="1" l="1"/>
  <c r="T372" i="1"/>
  <c r="K49" i="1"/>
  <c r="I49" i="1"/>
  <c r="S935" i="1"/>
  <c r="S107" i="8" s="1"/>
  <c r="V787" i="1"/>
  <c r="V816" i="1" s="1"/>
  <c r="S238" i="1"/>
  <c r="S296" i="1" s="1"/>
  <c r="V197" i="1"/>
  <c r="V790" i="1" s="1"/>
  <c r="V819" i="1" s="1"/>
  <c r="T790" i="1"/>
  <c r="T819" i="1" s="1"/>
  <c r="U790" i="1"/>
  <c r="U1218" i="1"/>
  <c r="V1218" i="1"/>
  <c r="S354" i="1"/>
  <c r="S773" i="1"/>
  <c r="S802" i="1" s="1"/>
  <c r="S918" i="1" s="1"/>
  <c r="S90" i="8" s="1"/>
  <c r="T353" i="1"/>
  <c r="T859" i="1"/>
  <c r="T888" i="1" s="1"/>
  <c r="T180" i="1"/>
  <c r="T773" i="1" s="1"/>
  <c r="T802" i="1" s="1"/>
  <c r="T1201" i="1"/>
  <c r="U179" i="1"/>
  <c r="V1200" i="1" s="1"/>
  <c r="R270" i="8"/>
  <c r="R123" i="8" s="1"/>
  <c r="R18" i="8" s="1"/>
  <c r="R288" i="8"/>
  <c r="R141" i="8" s="1"/>
  <c r="R36" i="8" s="1"/>
  <c r="T919" i="1"/>
  <c r="T91" i="8" s="1"/>
  <c r="T267" i="8" s="1"/>
  <c r="T120" i="8" s="1"/>
  <c r="T15" i="8" s="1"/>
  <c r="U1222" i="1"/>
  <c r="T794" i="1"/>
  <c r="T823" i="1" s="1"/>
  <c r="U1204" i="1"/>
  <c r="U1219" i="1"/>
  <c r="U198" i="1"/>
  <c r="V198" i="1" s="1"/>
  <c r="T256" i="1"/>
  <c r="T314" i="1" s="1"/>
  <c r="T878" i="1"/>
  <c r="T907" i="1" s="1"/>
  <c r="T791" i="1"/>
  <c r="T820" i="1" s="1"/>
  <c r="U791" i="1"/>
  <c r="U820" i="1" s="1"/>
  <c r="T786" i="1"/>
  <c r="T815" i="1" s="1"/>
  <c r="V1216" i="1"/>
  <c r="U788" i="1"/>
  <c r="U1203" i="1"/>
  <c r="T775" i="1"/>
  <c r="T804" i="1" s="1"/>
  <c r="U1208" i="1"/>
  <c r="T780" i="1"/>
  <c r="T776" i="1"/>
  <c r="T805" i="1" s="1"/>
  <c r="T793" i="1"/>
  <c r="T822" i="1" s="1"/>
  <c r="T781" i="1"/>
  <c r="U1207" i="1"/>
  <c r="T779" i="1"/>
  <c r="U200" i="1"/>
  <c r="V200" i="1" s="1"/>
  <c r="T778" i="1"/>
  <c r="T807" i="1" s="1"/>
  <c r="T777" i="1"/>
  <c r="T806" i="1" s="1"/>
  <c r="U1213" i="1"/>
  <c r="X1217" i="1"/>
  <c r="U1211" i="1"/>
  <c r="T783" i="1"/>
  <c r="T812" i="1" s="1"/>
  <c r="X1215" i="1"/>
  <c r="V1210" i="1"/>
  <c r="V1202" i="1"/>
  <c r="U774" i="1"/>
  <c r="U803" i="1" s="1"/>
  <c r="U861" i="1"/>
  <c r="U890" i="1" s="1"/>
  <c r="U1220" i="1"/>
  <c r="U1223" i="1"/>
  <c r="W789" i="1"/>
  <c r="T785" i="1"/>
  <c r="T814" i="1" s="1"/>
  <c r="T795" i="1"/>
  <c r="T824" i="1" s="1"/>
  <c r="T237" i="1"/>
  <c r="T295" i="1" s="1"/>
  <c r="T772" i="1"/>
  <c r="T801" i="1" s="1"/>
  <c r="T297" i="1"/>
  <c r="W178" i="1"/>
  <c r="X178" i="1" s="1"/>
  <c r="V771" i="1"/>
  <c r="W1199" i="1"/>
  <c r="U1221" i="1"/>
  <c r="S919" i="1"/>
  <c r="S91" i="8" s="1"/>
  <c r="S267" i="8" s="1"/>
  <c r="S120" i="8" s="1"/>
  <c r="S15" i="8" s="1"/>
  <c r="V181" i="1"/>
  <c r="S295" i="1"/>
  <c r="S938" i="1"/>
  <c r="S110" i="8" s="1"/>
  <c r="R918" i="1"/>
  <c r="R90" i="8" s="1"/>
  <c r="S917" i="1"/>
  <c r="S89" i="8" s="1"/>
  <c r="S265" i="8" s="1"/>
  <c r="S118" i="8" s="1"/>
  <c r="S13" i="8" s="1"/>
  <c r="U187" i="1"/>
  <c r="P410" i="1"/>
  <c r="P442" i="1" s="1"/>
  <c r="U183" i="1"/>
  <c r="V1204" i="1" s="1"/>
  <c r="U192" i="1"/>
  <c r="S930" i="1"/>
  <c r="S102" i="8" s="1"/>
  <c r="T250" i="1"/>
  <c r="T308" i="1" s="1"/>
  <c r="T863" i="1"/>
  <c r="T892" i="1" s="1"/>
  <c r="T357" i="1"/>
  <c r="T241" i="1"/>
  <c r="T299" i="1" s="1"/>
  <c r="U201" i="1"/>
  <c r="V1222" i="1" s="1"/>
  <c r="U202" i="1"/>
  <c r="V189" i="1"/>
  <c r="R1333" i="1"/>
  <c r="R1362" i="1" s="1"/>
  <c r="T248" i="1"/>
  <c r="T306" i="1" s="1"/>
  <c r="X194" i="1"/>
  <c r="X787" i="1" s="1"/>
  <c r="T821" i="1"/>
  <c r="U185" i="1"/>
  <c r="U1206" i="1"/>
  <c r="V191" i="1"/>
  <c r="V1212" i="1"/>
  <c r="U193" i="1"/>
  <c r="U1214" i="1"/>
  <c r="U1209" i="1"/>
  <c r="U1205" i="1"/>
  <c r="U184" i="1"/>
  <c r="U777" i="1" s="1"/>
  <c r="U190" i="1"/>
  <c r="R278" i="8"/>
  <c r="R131" i="8" s="1"/>
  <c r="R26" i="8" s="1"/>
  <c r="U188" i="1"/>
  <c r="U781" i="1" s="1"/>
  <c r="U813" i="1"/>
  <c r="T1257" i="1"/>
  <c r="T170" i="8" s="1"/>
  <c r="X196" i="1"/>
  <c r="X789" i="1" s="1"/>
  <c r="V588" i="1"/>
  <c r="W588" i="1" s="1"/>
  <c r="X588" i="1" s="1"/>
  <c r="X1257" i="1" s="1"/>
  <c r="U199" i="1"/>
  <c r="U186" i="1"/>
  <c r="S923" i="1"/>
  <c r="S95" i="8" s="1"/>
  <c r="S271" i="8" s="1"/>
  <c r="S124" i="8" s="1"/>
  <c r="S19" i="8" s="1"/>
  <c r="V195" i="1"/>
  <c r="S921" i="1"/>
  <c r="S93" i="8" s="1"/>
  <c r="S269" i="8" s="1"/>
  <c r="S122" i="8" s="1"/>
  <c r="U182" i="1"/>
  <c r="V1203" i="1" s="1"/>
  <c r="R939" i="1"/>
  <c r="R111" i="8" s="1"/>
  <c r="R280" i="8"/>
  <c r="R133" i="8" s="1"/>
  <c r="R28" i="8" s="1"/>
  <c r="R283" i="8"/>
  <c r="R136" i="8" s="1"/>
  <c r="R31" i="8" s="1"/>
  <c r="S881" i="1"/>
  <c r="S910" i="1" s="1"/>
  <c r="S823" i="1"/>
  <c r="S259" i="1"/>
  <c r="S317" i="1" s="1"/>
  <c r="T371" i="1"/>
  <c r="T255" i="1"/>
  <c r="T313" i="1" s="1"/>
  <c r="T877" i="1"/>
  <c r="T906" i="1" s="1"/>
  <c r="T373" i="1"/>
  <c r="T879" i="1"/>
  <c r="T908" i="1" s="1"/>
  <c r="T257" i="1"/>
  <c r="T315" i="1" s="1"/>
  <c r="T881" i="1"/>
  <c r="T910" i="1" s="1"/>
  <c r="R1329" i="1"/>
  <c r="R1358" i="1" s="1"/>
  <c r="T375" i="1"/>
  <c r="Q275" i="8"/>
  <c r="Q128" i="8" s="1"/>
  <c r="Q23" i="8" s="1"/>
  <c r="T259" i="1"/>
  <c r="S1344" i="1"/>
  <c r="S1373" i="1" s="1"/>
  <c r="W1301" i="1"/>
  <c r="U365" i="1"/>
  <c r="S244" i="1"/>
  <c r="S302" i="1" s="1"/>
  <c r="U310" i="1"/>
  <c r="S866" i="1"/>
  <c r="S895" i="1" s="1"/>
  <c r="S808" i="1"/>
  <c r="S369" i="1"/>
  <c r="T818" i="1"/>
  <c r="S689" i="1"/>
  <c r="S244" i="8" s="1"/>
  <c r="S360" i="1"/>
  <c r="W1325" i="1"/>
  <c r="W1354" i="1" s="1"/>
  <c r="R927" i="1"/>
  <c r="R99" i="8" s="1"/>
  <c r="R275" i="8" s="1"/>
  <c r="R128" i="8" s="1"/>
  <c r="R23" i="8" s="1"/>
  <c r="T929" i="1"/>
  <c r="T101" i="8" s="1"/>
  <c r="S1331" i="1"/>
  <c r="S1360" i="1" s="1"/>
  <c r="S811" i="1"/>
  <c r="W580" i="1"/>
  <c r="W1249" i="1" s="1"/>
  <c r="W1278" i="1" s="1"/>
  <c r="W609" i="1" s="1"/>
  <c r="U871" i="1"/>
  <c r="U900" i="1" s="1"/>
  <c r="S305" i="1"/>
  <c r="Q34" i="8"/>
  <c r="S363" i="1"/>
  <c r="S869" i="1"/>
  <c r="S898" i="1" s="1"/>
  <c r="S280" i="8"/>
  <c r="S133" i="8" s="1"/>
  <c r="S28" i="8" s="1"/>
  <c r="S937" i="1"/>
  <c r="S109" i="8" s="1"/>
  <c r="R1224" i="1"/>
  <c r="T374" i="1"/>
  <c r="U249" i="1"/>
  <c r="U307" i="1" s="1"/>
  <c r="T356" i="1"/>
  <c r="S920" i="1"/>
  <c r="S92" i="8" s="1"/>
  <c r="T240" i="1"/>
  <c r="T298" i="1" s="1"/>
  <c r="Q281" i="8"/>
  <c r="Q134" i="8" s="1"/>
  <c r="Q29" i="8" s="1"/>
  <c r="U1277" i="1"/>
  <c r="U608" i="1" s="1"/>
  <c r="U161" i="8"/>
  <c r="T376" i="1"/>
  <c r="T872" i="1"/>
  <c r="T901" i="1" s="1"/>
  <c r="S253" i="1"/>
  <c r="S311" i="1" s="1"/>
  <c r="S875" i="1"/>
  <c r="S904" i="1" s="1"/>
  <c r="S817" i="1"/>
  <c r="U1325" i="1"/>
  <c r="U1354" i="1" s="1"/>
  <c r="T862" i="1"/>
  <c r="T891" i="1" s="1"/>
  <c r="R933" i="1"/>
  <c r="R105" i="8" s="1"/>
  <c r="R281" i="8" s="1"/>
  <c r="R134" i="8" s="1"/>
  <c r="R29" i="8" s="1"/>
  <c r="R302" i="1"/>
  <c r="R924" i="1"/>
  <c r="R96" i="8" s="1"/>
  <c r="V252" i="1"/>
  <c r="V310" i="1" s="1"/>
  <c r="X576" i="1"/>
  <c r="Y576" i="1" s="1"/>
  <c r="Z576" i="1" s="1"/>
  <c r="Z1245" i="1" s="1"/>
  <c r="V874" i="1"/>
  <c r="V903" i="1" s="1"/>
  <c r="X585" i="1"/>
  <c r="Y585" i="1" s="1"/>
  <c r="Y1254" i="1" s="1"/>
  <c r="U877" i="1"/>
  <c r="U906" i="1" s="1"/>
  <c r="T370" i="1"/>
  <c r="S1341" i="1"/>
  <c r="S1370" i="1" s="1"/>
  <c r="T364" i="1"/>
  <c r="V1310" i="1"/>
  <c r="V368" i="1"/>
  <c r="S362" i="1"/>
  <c r="S810" i="1"/>
  <c r="S868" i="1"/>
  <c r="S897" i="1" s="1"/>
  <c r="S246" i="1"/>
  <c r="S304" i="1" s="1"/>
  <c r="U858" i="1"/>
  <c r="U887" i="1" s="1"/>
  <c r="U1291" i="1"/>
  <c r="W564" i="1"/>
  <c r="X564" i="1" s="1"/>
  <c r="Y564" i="1" s="1"/>
  <c r="U294" i="1"/>
  <c r="U800" i="1"/>
  <c r="T1291" i="1"/>
  <c r="S940" i="1"/>
  <c r="S112" i="8" s="1"/>
  <c r="S288" i="8" s="1"/>
  <c r="S141" i="8" s="1"/>
  <c r="S36" i="8" s="1"/>
  <c r="X1238" i="1"/>
  <c r="X1296" i="1" s="1"/>
  <c r="X1298" i="1"/>
  <c r="P474" i="1"/>
  <c r="P503" i="1" s="1"/>
  <c r="Q413" i="1"/>
  <c r="Q474" i="1" s="1"/>
  <c r="Q503" i="1" s="1"/>
  <c r="S922" i="1"/>
  <c r="S94" i="8" s="1"/>
  <c r="S270" i="8" s="1"/>
  <c r="S123" i="8" s="1"/>
  <c r="S18" i="8" s="1"/>
  <c r="V570" i="1"/>
  <c r="U1239" i="1"/>
  <c r="T243" i="1"/>
  <c r="T301" i="1" s="1"/>
  <c r="T242" i="1"/>
  <c r="T300" i="1" s="1"/>
  <c r="T864" i="1"/>
  <c r="T893" i="1" s="1"/>
  <c r="Q327" i="1"/>
  <c r="Q385" i="1" s="1"/>
  <c r="U1327" i="1"/>
  <c r="U1356" i="1" s="1"/>
  <c r="T152" i="8"/>
  <c r="T1268" i="1"/>
  <c r="T1297" i="1"/>
  <c r="T865" i="1"/>
  <c r="T894" i="1" s="1"/>
  <c r="T358" i="1"/>
  <c r="T359" i="1"/>
  <c r="T682" i="1"/>
  <c r="T237" i="8" s="1"/>
  <c r="Q384" i="1"/>
  <c r="R413" i="1" s="1"/>
  <c r="P385" i="1"/>
  <c r="P727" i="1"/>
  <c r="Q274" i="8"/>
  <c r="Q127" i="8" s="1"/>
  <c r="Q22" i="8" s="1"/>
  <c r="O446" i="1"/>
  <c r="O533" i="1" s="1"/>
  <c r="O16" i="1" s="1"/>
  <c r="Q273" i="8"/>
  <c r="Q126" i="8" s="1"/>
  <c r="Q21" i="8" s="1"/>
  <c r="R274" i="8"/>
  <c r="R127" i="8" s="1"/>
  <c r="R22" i="8" s="1"/>
  <c r="P416" i="1"/>
  <c r="P448" i="1" s="1"/>
  <c r="P724" i="1"/>
  <c r="R721" i="1"/>
  <c r="S928" i="1"/>
  <c r="S100" i="8" s="1"/>
  <c r="S276" i="8" s="1"/>
  <c r="S129" i="8" s="1"/>
  <c r="S24" i="8" s="1"/>
  <c r="P726" i="1"/>
  <c r="P719" i="1"/>
  <c r="T312" i="1"/>
  <c r="Q725" i="1"/>
  <c r="O727" i="1"/>
  <c r="Q709" i="1"/>
  <c r="V1356" i="1"/>
  <c r="P729" i="1"/>
  <c r="U1353" i="1"/>
  <c r="P732" i="1"/>
  <c r="Q720" i="1"/>
  <c r="Q718" i="1"/>
  <c r="S733" i="1"/>
  <c r="Q724" i="1"/>
  <c r="P386" i="1"/>
  <c r="Q328" i="1"/>
  <c r="L1195" i="1"/>
  <c r="Q723" i="1"/>
  <c r="T712" i="1"/>
  <c r="R733" i="1"/>
  <c r="L49" i="1"/>
  <c r="V1324" i="1"/>
  <c r="V1353" i="1" s="1"/>
  <c r="R720" i="1"/>
  <c r="S721" i="1"/>
  <c r="P722" i="1"/>
  <c r="Q729" i="1"/>
  <c r="R725" i="1"/>
  <c r="Q726" i="1"/>
  <c r="O476" i="1"/>
  <c r="O505" i="1" s="1"/>
  <c r="O447" i="1"/>
  <c r="R727" i="1"/>
  <c r="S725" i="1"/>
  <c r="T725" i="1"/>
  <c r="P723" i="1"/>
  <c r="Q727" i="1"/>
  <c r="S361" i="1"/>
  <c r="S1329" i="1"/>
  <c r="S1358" i="1" s="1"/>
  <c r="S873" i="1"/>
  <c r="S902" i="1" s="1"/>
  <c r="K1195" i="1"/>
  <c r="P720" i="1"/>
  <c r="R722" i="1"/>
  <c r="O725" i="1"/>
  <c r="P415" i="1"/>
  <c r="T1248" i="1"/>
  <c r="T1306" i="1" s="1"/>
  <c r="V579" i="1"/>
  <c r="T260" i="1"/>
  <c r="T318" i="1" s="1"/>
  <c r="T880" i="1"/>
  <c r="T909" i="1" s="1"/>
  <c r="T258" i="1"/>
  <c r="P733" i="1"/>
  <c r="S367" i="1"/>
  <c r="T367" i="1" s="1"/>
  <c r="V1354" i="1"/>
  <c r="P411" i="1"/>
  <c r="P472" i="1" s="1"/>
  <c r="P501" i="1" s="1"/>
  <c r="R724" i="1"/>
  <c r="P725" i="1"/>
  <c r="R726" i="1"/>
  <c r="T882" i="1"/>
  <c r="T911" i="1" s="1"/>
  <c r="S1277" i="1"/>
  <c r="S1306" i="1"/>
  <c r="S161" i="8"/>
  <c r="T366" i="1"/>
  <c r="R723" i="1"/>
  <c r="T587" i="1"/>
  <c r="R169" i="8"/>
  <c r="R1285" i="1"/>
  <c r="R1343" i="1" s="1"/>
  <c r="R1372" i="1" s="1"/>
  <c r="V578" i="1"/>
  <c r="W578" i="1" s="1"/>
  <c r="X578" i="1" s="1"/>
  <c r="S160" i="8"/>
  <c r="S1276" i="1"/>
  <c r="S1334" i="1" s="1"/>
  <c r="S1363" i="1" s="1"/>
  <c r="O449" i="1"/>
  <c r="O478" i="1"/>
  <c r="O507" i="1" s="1"/>
  <c r="R896" i="1"/>
  <c r="R925" i="1" s="1"/>
  <c r="R883" i="1"/>
  <c r="P731" i="1"/>
  <c r="O257" i="8"/>
  <c r="O345" i="1"/>
  <c r="Q730" i="1"/>
  <c r="T612" i="1"/>
  <c r="T1339" i="1"/>
  <c r="T1368" i="1" s="1"/>
  <c r="S610" i="1"/>
  <c r="T1337" i="1"/>
  <c r="T1366" i="1" s="1"/>
  <c r="S1337" i="1"/>
  <c r="O1374" i="1"/>
  <c r="O50" i="1" s="1"/>
  <c r="R261" i="1"/>
  <c r="R45" i="1" s="1"/>
  <c r="T146" i="8"/>
  <c r="T1262" i="1"/>
  <c r="T1320" i="1" s="1"/>
  <c r="V1291" i="1"/>
  <c r="X1263" i="1"/>
  <c r="X1321" i="1" s="1"/>
  <c r="X1350" i="1" s="1"/>
  <c r="X147" i="8"/>
  <c r="R106" i="8"/>
  <c r="R282" i="8" s="1"/>
  <c r="R135" i="8" s="1"/>
  <c r="R30" i="8" s="1"/>
  <c r="R718" i="1"/>
  <c r="O244" i="8"/>
  <c r="O332" i="1"/>
  <c r="X583" i="1"/>
  <c r="Y583" i="1" s="1"/>
  <c r="W1250" i="1"/>
  <c r="X581" i="1"/>
  <c r="P1345" i="1"/>
  <c r="P475" i="1"/>
  <c r="P504" i="1" s="1"/>
  <c r="P446" i="1"/>
  <c r="O442" i="1"/>
  <c r="O471" i="1"/>
  <c r="O500" i="1" s="1"/>
  <c r="W1254" i="1"/>
  <c r="S203" i="1"/>
  <c r="W1321" i="1"/>
  <c r="W1350" i="1" s="1"/>
  <c r="T681" i="1"/>
  <c r="T236" i="8" s="1"/>
  <c r="O732" i="1"/>
  <c r="O258" i="8"/>
  <c r="O346" i="1"/>
  <c r="Q703" i="1"/>
  <c r="Q258" i="8" s="1"/>
  <c r="T916" i="1"/>
  <c r="R719" i="1"/>
  <c r="Q329" i="1"/>
  <c r="P387" i="1"/>
  <c r="U1244" i="1"/>
  <c r="V165" i="8"/>
  <c r="V1281" i="1"/>
  <c r="V612" i="1" s="1"/>
  <c r="O443" i="1"/>
  <c r="O472" i="1"/>
  <c r="O501" i="1" s="1"/>
  <c r="Q1367" i="1"/>
  <c r="W156" i="8"/>
  <c r="W1272" i="1"/>
  <c r="W603" i="1" s="1"/>
  <c r="O254" i="8"/>
  <c r="O342" i="1"/>
  <c r="Q111" i="8"/>
  <c r="O246" i="8"/>
  <c r="O334" i="1"/>
  <c r="O247" i="8"/>
  <c r="O335" i="1"/>
  <c r="U1308" i="1"/>
  <c r="V575" i="1"/>
  <c r="U1304" i="1"/>
  <c r="T159" i="8"/>
  <c r="T1275" i="1"/>
  <c r="U600" i="1"/>
  <c r="R1340" i="1"/>
  <c r="R1369" i="1" s="1"/>
  <c r="R700" i="1"/>
  <c r="R255" i="8" s="1"/>
  <c r="R284" i="8" s="1"/>
  <c r="R137" i="8" s="1"/>
  <c r="R32" i="8" s="1"/>
  <c r="V1307" i="1"/>
  <c r="Q715" i="1"/>
  <c r="S1241" i="1"/>
  <c r="S589" i="1"/>
  <c r="V1250" i="1"/>
  <c r="V1308" i="1" s="1"/>
  <c r="O717" i="1"/>
  <c r="O243" i="8"/>
  <c r="O705" i="1"/>
  <c r="O331" i="1"/>
  <c r="Q103" i="8"/>
  <c r="Q279" i="8" s="1"/>
  <c r="Q132" i="8" s="1"/>
  <c r="X153" i="8"/>
  <c r="X1269" i="1"/>
  <c r="X1236" i="1"/>
  <c r="X1294" i="1" s="1"/>
  <c r="Y567" i="1"/>
  <c r="U1247" i="1"/>
  <c r="Q330" i="1"/>
  <c r="P388" i="1"/>
  <c r="Q731" i="1"/>
  <c r="R101" i="8"/>
  <c r="R277" i="8" s="1"/>
  <c r="R130" i="8" s="1"/>
  <c r="R100" i="8"/>
  <c r="R276" i="8" s="1"/>
  <c r="R129" i="8" s="1"/>
  <c r="P1374" i="1"/>
  <c r="P50" i="1" s="1"/>
  <c r="X577" i="1"/>
  <c r="Y577" i="1" s="1"/>
  <c r="Z577" i="1" s="1"/>
  <c r="U170" i="8"/>
  <c r="U1286" i="1"/>
  <c r="U617" i="1" s="1"/>
  <c r="Q1287" i="1"/>
  <c r="Q601" i="1"/>
  <c r="Q618" i="1" s="1"/>
  <c r="Q1328" i="1"/>
  <c r="Q1357" i="1" s="1"/>
  <c r="S1320" i="1"/>
  <c r="S1349" i="1" s="1"/>
  <c r="S593" i="1"/>
  <c r="U594" i="1"/>
  <c r="U596" i="1"/>
  <c r="R1313" i="1"/>
  <c r="R1316" i="1" s="1"/>
  <c r="O259" i="8"/>
  <c r="O347" i="1"/>
  <c r="R796" i="1"/>
  <c r="S916" i="1"/>
  <c r="P381" i="1"/>
  <c r="Q323" i="1"/>
  <c r="U1262" i="1"/>
  <c r="U593" i="1" s="1"/>
  <c r="U146" i="8"/>
  <c r="V1321" i="1"/>
  <c r="V1350" i="1" s="1"/>
  <c r="S716" i="1"/>
  <c r="R242" i="8"/>
  <c r="R271" i="8" s="1"/>
  <c r="R124" i="8" s="1"/>
  <c r="R19" i="8" s="1"/>
  <c r="R1370" i="1"/>
  <c r="X1237" i="1"/>
  <c r="X1295" i="1" s="1"/>
  <c r="Y568" i="1"/>
  <c r="R680" i="1"/>
  <c r="R235" i="8" s="1"/>
  <c r="Q324" i="1"/>
  <c r="P382" i="1"/>
  <c r="T1311" i="1"/>
  <c r="O728" i="1"/>
  <c r="S728" i="1"/>
  <c r="Y1240" i="1"/>
  <c r="Z571" i="1"/>
  <c r="Q1343" i="1"/>
  <c r="Q1372" i="1" s="1"/>
  <c r="O250" i="8"/>
  <c r="O338" i="1"/>
  <c r="U1242" i="1"/>
  <c r="V573" i="1"/>
  <c r="W573" i="1" s="1"/>
  <c r="T155" i="8"/>
  <c r="T1271" i="1"/>
  <c r="T1300" i="1"/>
  <c r="S691" i="1"/>
  <c r="S246" i="8" s="1"/>
  <c r="Q721" i="1"/>
  <c r="S251" i="1"/>
  <c r="S309" i="1" s="1"/>
  <c r="U355" i="1"/>
  <c r="S1333" i="1"/>
  <c r="S1362" i="1" s="1"/>
  <c r="S693" i="1"/>
  <c r="S248" i="8" s="1"/>
  <c r="S277" i="8" s="1"/>
  <c r="S130" i="8" s="1"/>
  <c r="S25" i="8" s="1"/>
  <c r="S1340" i="1"/>
  <c r="S1369" i="1" s="1"/>
  <c r="O729" i="1"/>
  <c r="O255" i="8"/>
  <c r="O343" i="1"/>
  <c r="S700" i="1"/>
  <c r="S255" i="8" s="1"/>
  <c r="S284" i="8" s="1"/>
  <c r="S137" i="8" s="1"/>
  <c r="S32" i="8" s="1"/>
  <c r="S815" i="1"/>
  <c r="W1298" i="1"/>
  <c r="W153" i="8"/>
  <c r="W1269" i="1"/>
  <c r="V1294" i="1"/>
  <c r="Q1342" i="1"/>
  <c r="Q1371" i="1" s="1"/>
  <c r="T572" i="1"/>
  <c r="Q319" i="1"/>
  <c r="V1262" i="1"/>
  <c r="V593" i="1" s="1"/>
  <c r="V146" i="8"/>
  <c r="W1265" i="1"/>
  <c r="W596" i="1" s="1"/>
  <c r="W149" i="8"/>
  <c r="S1256" i="1"/>
  <c r="U609" i="1"/>
  <c r="U1336" i="1"/>
  <c r="O256" i="8"/>
  <c r="O344" i="1"/>
  <c r="X1243" i="1"/>
  <c r="U1279" i="1"/>
  <c r="U610" i="1" s="1"/>
  <c r="U163" i="8"/>
  <c r="Q1358" i="1"/>
  <c r="U159" i="8"/>
  <c r="U1275" i="1"/>
  <c r="U606" i="1" s="1"/>
  <c r="Q1316" i="1"/>
  <c r="Q171" i="8"/>
  <c r="Q47" i="8" s="1"/>
  <c r="R1334" i="1"/>
  <c r="U1253" i="1"/>
  <c r="V584" i="1"/>
  <c r="W584" i="1" s="1"/>
  <c r="T1255" i="1"/>
  <c r="R168" i="8"/>
  <c r="R1284" i="1"/>
  <c r="R1342" i="1" s="1"/>
  <c r="U165" i="8"/>
  <c r="U1281" i="1"/>
  <c r="U612" i="1" s="1"/>
  <c r="U1310" i="1"/>
  <c r="R825" i="1"/>
  <c r="R916" i="1"/>
  <c r="U1321" i="1"/>
  <c r="U1350" i="1" s="1"/>
  <c r="T870" i="1"/>
  <c r="T899" i="1" s="1"/>
  <c r="T352" i="1"/>
  <c r="V149" i="8"/>
  <c r="V1265" i="1"/>
  <c r="W1294" i="1"/>
  <c r="R614" i="1"/>
  <c r="T157" i="8"/>
  <c r="T1273" i="1"/>
  <c r="T873" i="1"/>
  <c r="T902" i="1" s="1"/>
  <c r="T251" i="1"/>
  <c r="V1245" i="1"/>
  <c r="U1274" i="1"/>
  <c r="U158" i="8"/>
  <c r="R728" i="1"/>
  <c r="T104" i="8"/>
  <c r="S312" i="1"/>
  <c r="Y574" i="1"/>
  <c r="V1254" i="1"/>
  <c r="V1312" i="1" s="1"/>
  <c r="T1302" i="1"/>
  <c r="T1332" i="1"/>
  <c r="T1361" i="1" s="1"/>
  <c r="O721" i="1"/>
  <c r="P721" i="1"/>
  <c r="Q722" i="1"/>
  <c r="O248" i="8"/>
  <c r="O336" i="1"/>
  <c r="S164" i="8"/>
  <c r="S1280" i="1"/>
  <c r="S1309" i="1"/>
  <c r="S245" i="1"/>
  <c r="Q941" i="1"/>
  <c r="Q44" i="1" s="1"/>
  <c r="Q88" i="8"/>
  <c r="Q264" i="8" s="1"/>
  <c r="Q117" i="8" s="1"/>
  <c r="R715" i="1"/>
  <c r="P688" i="1"/>
  <c r="P717" i="1" s="1"/>
  <c r="O251" i="8"/>
  <c r="O339" i="1"/>
  <c r="T684" i="1"/>
  <c r="T239" i="8" s="1"/>
  <c r="S684" i="1"/>
  <c r="S239" i="8" s="1"/>
  <c r="O249" i="8"/>
  <c r="O337" i="1"/>
  <c r="R931" i="1"/>
  <c r="R103" i="8" s="1"/>
  <c r="R279" i="8" s="1"/>
  <c r="R132" i="8" s="1"/>
  <c r="R27" i="8" s="1"/>
  <c r="W1252" i="1"/>
  <c r="T1247" i="1"/>
  <c r="P417" i="1"/>
  <c r="O253" i="8"/>
  <c r="O341" i="1"/>
  <c r="P730" i="1"/>
  <c r="U1283" i="1"/>
  <c r="U614" i="1" s="1"/>
  <c r="U167" i="8"/>
  <c r="V162" i="8"/>
  <c r="V1278" i="1"/>
  <c r="V609" i="1" s="1"/>
  <c r="W1246" i="1"/>
  <c r="S1330" i="1"/>
  <c r="T1330" i="1"/>
  <c r="T1359" i="1" s="1"/>
  <c r="U1330" i="1"/>
  <c r="U1359" i="1" s="1"/>
  <c r="S603" i="1"/>
  <c r="T166" i="8"/>
  <c r="T1282" i="1"/>
  <c r="S1255" i="1"/>
  <c r="U586" i="1"/>
  <c r="P718" i="1"/>
  <c r="T685" i="1"/>
  <c r="T240" i="8" s="1"/>
  <c r="R384" i="1"/>
  <c r="S326" i="1"/>
  <c r="O733" i="1"/>
  <c r="Q733" i="1"/>
  <c r="V1246" i="1"/>
  <c r="Y1234" i="1"/>
  <c r="Z565" i="1"/>
  <c r="AA565" i="1" s="1"/>
  <c r="Q719" i="1"/>
  <c r="O719" i="1"/>
  <c r="O245" i="8"/>
  <c r="O333" i="1"/>
  <c r="R1338" i="1"/>
  <c r="R1367" i="1" s="1"/>
  <c r="U1323" i="1"/>
  <c r="U1352" i="1" s="1"/>
  <c r="R377" i="1"/>
  <c r="T716" i="1"/>
  <c r="O448" i="1"/>
  <c r="O477" i="1"/>
  <c r="O506" i="1" s="1"/>
  <c r="W1266" i="1"/>
  <c r="W150" i="8"/>
  <c r="W1295" i="1"/>
  <c r="S867" i="1"/>
  <c r="W1245" i="1"/>
  <c r="R303" i="1"/>
  <c r="Q728" i="1"/>
  <c r="P728" i="1"/>
  <c r="R154" i="8"/>
  <c r="R1270" i="1"/>
  <c r="R1258" i="1"/>
  <c r="T167" i="8"/>
  <c r="T1283" i="1"/>
  <c r="U1312" i="1"/>
  <c r="O720" i="1"/>
  <c r="T692" i="1"/>
  <c r="T247" i="8" s="1"/>
  <c r="U598" i="1"/>
  <c r="Q277" i="8"/>
  <c r="Q130" i="8" s="1"/>
  <c r="Q25" i="8" s="1"/>
  <c r="T1251" i="1"/>
  <c r="U582" i="1"/>
  <c r="S715" i="1"/>
  <c r="P113" i="8"/>
  <c r="P44" i="8" s="1"/>
  <c r="P45" i="8" s="1"/>
  <c r="P264" i="8"/>
  <c r="U597" i="1"/>
  <c r="T876" i="1"/>
  <c r="T905" i="1" s="1"/>
  <c r="V156" i="8"/>
  <c r="V1272" i="1"/>
  <c r="V603" i="1" s="1"/>
  <c r="Y1238" i="1"/>
  <c r="Z569" i="1"/>
  <c r="O252" i="8"/>
  <c r="O340" i="1"/>
  <c r="U239" i="1"/>
  <c r="U595" i="1"/>
  <c r="V148" i="8"/>
  <c r="V1264" i="1"/>
  <c r="V1322" i="1" s="1"/>
  <c r="R237" i="8"/>
  <c r="Q412" i="1"/>
  <c r="Q266" i="8"/>
  <c r="W1235" i="1"/>
  <c r="W1293" i="1" s="1"/>
  <c r="X566" i="1"/>
  <c r="P473" i="1"/>
  <c r="P444" i="1"/>
  <c r="T1351" i="1"/>
  <c r="R325" i="1"/>
  <c r="Q383" i="1"/>
  <c r="O14" i="8"/>
  <c r="O502" i="1"/>
  <c r="P14" i="8"/>
  <c r="U1322" i="1"/>
  <c r="S682" i="1"/>
  <c r="W197" i="1" l="1"/>
  <c r="W790" i="1" s="1"/>
  <c r="U237" i="1"/>
  <c r="U295" i="1" s="1"/>
  <c r="U353" i="1"/>
  <c r="U772" i="1"/>
  <c r="U801" i="1" s="1"/>
  <c r="V255" i="1"/>
  <c r="U372" i="1"/>
  <c r="V372" i="1" s="1"/>
  <c r="U256" i="1"/>
  <c r="U314" i="1" s="1"/>
  <c r="V179" i="1"/>
  <c r="V772" i="1" s="1"/>
  <c r="V801" i="1" s="1"/>
  <c r="U859" i="1"/>
  <c r="U888" i="1" s="1"/>
  <c r="V877" i="1"/>
  <c r="V906" i="1" s="1"/>
  <c r="V935" i="1" s="1"/>
  <c r="V107" i="8" s="1"/>
  <c r="U878" i="1"/>
  <c r="U907" i="1" s="1"/>
  <c r="U936" i="1" s="1"/>
  <c r="U108" i="8" s="1"/>
  <c r="W1218" i="1"/>
  <c r="V183" i="1"/>
  <c r="W1204" i="1" s="1"/>
  <c r="U880" i="1"/>
  <c r="U909" i="1" s="1"/>
  <c r="W1219" i="1"/>
  <c r="V256" i="1"/>
  <c r="V878" i="1"/>
  <c r="V907" i="1" s="1"/>
  <c r="U1201" i="1"/>
  <c r="T917" i="1"/>
  <c r="T89" i="8" s="1"/>
  <c r="T265" i="8" s="1"/>
  <c r="T118" i="8" s="1"/>
  <c r="T13" i="8" s="1"/>
  <c r="W198" i="1"/>
  <c r="X1219" i="1" s="1"/>
  <c r="T860" i="1"/>
  <c r="T889" i="1" s="1"/>
  <c r="T918" i="1" s="1"/>
  <c r="T90" i="8" s="1"/>
  <c r="T266" i="8" s="1"/>
  <c r="T238" i="1"/>
  <c r="T296" i="1" s="1"/>
  <c r="U180" i="1"/>
  <c r="U773" i="1" s="1"/>
  <c r="U802" i="1" s="1"/>
  <c r="T354" i="1"/>
  <c r="W771" i="1"/>
  <c r="T936" i="1"/>
  <c r="T108" i="8" s="1"/>
  <c r="T922" i="1"/>
  <c r="T94" i="8" s="1"/>
  <c r="U919" i="1"/>
  <c r="U91" i="8" s="1"/>
  <c r="V1220" i="1"/>
  <c r="U792" i="1"/>
  <c r="U821" i="1" s="1"/>
  <c r="V1214" i="1"/>
  <c r="U786" i="1"/>
  <c r="U815" i="1" s="1"/>
  <c r="V1206" i="1"/>
  <c r="U778" i="1"/>
  <c r="U807" i="1" s="1"/>
  <c r="W1221" i="1"/>
  <c r="V202" i="1"/>
  <c r="W202" i="1" s="1"/>
  <c r="X202" i="1" s="1"/>
  <c r="U795" i="1"/>
  <c r="U824" i="1" s="1"/>
  <c r="V187" i="1"/>
  <c r="W1208" i="1" s="1"/>
  <c r="U780" i="1"/>
  <c r="W1202" i="1"/>
  <c r="W181" i="1"/>
  <c r="X1202" i="1" s="1"/>
  <c r="V774" i="1"/>
  <c r="V803" i="1" s="1"/>
  <c r="W1216" i="1"/>
  <c r="V788" i="1"/>
  <c r="V188" i="1"/>
  <c r="W188" i="1" s="1"/>
  <c r="X1209" i="1" s="1"/>
  <c r="U779" i="1"/>
  <c r="U808" i="1" s="1"/>
  <c r="U776" i="1"/>
  <c r="U805" i="1" s="1"/>
  <c r="U794" i="1"/>
  <c r="U823" i="1" s="1"/>
  <c r="V1221" i="1"/>
  <c r="U783" i="1"/>
  <c r="U812" i="1" s="1"/>
  <c r="U775" i="1"/>
  <c r="U804" i="1" s="1"/>
  <c r="V1213" i="1"/>
  <c r="U785" i="1"/>
  <c r="U814" i="1" s="1"/>
  <c r="V793" i="1"/>
  <c r="V822" i="1" s="1"/>
  <c r="V782" i="1"/>
  <c r="U258" i="1"/>
  <c r="U316" i="1" s="1"/>
  <c r="Y1217" i="1"/>
  <c r="W1212" i="1"/>
  <c r="V784" i="1"/>
  <c r="V813" i="1" s="1"/>
  <c r="Y1215" i="1"/>
  <c r="X1218" i="1"/>
  <c r="V791" i="1"/>
  <c r="V820" i="1" s="1"/>
  <c r="V1219" i="1"/>
  <c r="U374" i="1"/>
  <c r="V374" i="1" s="1"/>
  <c r="V1211" i="1"/>
  <c r="W1210" i="1"/>
  <c r="U793" i="1"/>
  <c r="U822" i="1" s="1"/>
  <c r="Y1199" i="1"/>
  <c r="X771" i="1"/>
  <c r="X1199" i="1"/>
  <c r="Y178" i="1"/>
  <c r="Z178" i="1" s="1"/>
  <c r="AA1199" i="1" s="1"/>
  <c r="T921" i="1"/>
  <c r="T93" i="8" s="1"/>
  <c r="T269" i="8" s="1"/>
  <c r="T122" i="8" s="1"/>
  <c r="T17" i="8" s="1"/>
  <c r="T1315" i="1"/>
  <c r="V1223" i="1"/>
  <c r="W200" i="1"/>
  <c r="X1221" i="1" s="1"/>
  <c r="V1208" i="1"/>
  <c r="V192" i="1"/>
  <c r="U872" i="1"/>
  <c r="U901" i="1" s="1"/>
  <c r="U259" i="1"/>
  <c r="U317" i="1" s="1"/>
  <c r="U357" i="1"/>
  <c r="X197" i="1"/>
  <c r="U863" i="1"/>
  <c r="U892" i="1" s="1"/>
  <c r="Y194" i="1"/>
  <c r="Y787" i="1" s="1"/>
  <c r="U241" i="1"/>
  <c r="U299" i="1" s="1"/>
  <c r="V190" i="1"/>
  <c r="V201" i="1"/>
  <c r="V794" i="1" s="1"/>
  <c r="W189" i="1"/>
  <c r="U375" i="1"/>
  <c r="T937" i="1"/>
  <c r="T109" i="8" s="1"/>
  <c r="U1315" i="1"/>
  <c r="V193" i="1"/>
  <c r="W1214" i="1" s="1"/>
  <c r="V185" i="1"/>
  <c r="W1206" i="1" s="1"/>
  <c r="V1257" i="1"/>
  <c r="V1315" i="1" s="1"/>
  <c r="V871" i="1"/>
  <c r="V900" i="1" s="1"/>
  <c r="W191" i="1"/>
  <c r="W784" i="1" s="1"/>
  <c r="V249" i="1"/>
  <c r="V186" i="1"/>
  <c r="V1207" i="1"/>
  <c r="V1205" i="1"/>
  <c r="V184" i="1"/>
  <c r="V1209" i="1"/>
  <c r="U929" i="1"/>
  <c r="U101" i="8" s="1"/>
  <c r="T1286" i="1"/>
  <c r="U1344" i="1" s="1"/>
  <c r="V199" i="1"/>
  <c r="W1220" i="1" s="1"/>
  <c r="W195" i="1"/>
  <c r="X1216" i="1" s="1"/>
  <c r="Y196" i="1"/>
  <c r="S17" i="8"/>
  <c r="S939" i="1"/>
  <c r="S111" i="8" s="1"/>
  <c r="V182" i="1"/>
  <c r="W1203" i="1" s="1"/>
  <c r="T939" i="1"/>
  <c r="T111" i="8" s="1"/>
  <c r="T317" i="1"/>
  <c r="U371" i="1"/>
  <c r="V371" i="1" s="1"/>
  <c r="W371" i="1" s="1"/>
  <c r="T363" i="1"/>
  <c r="T935" i="1"/>
  <c r="T107" i="8" s="1"/>
  <c r="T934" i="1"/>
  <c r="T106" i="8" s="1"/>
  <c r="S924" i="1"/>
  <c r="S96" i="8" s="1"/>
  <c r="W162" i="8"/>
  <c r="X1254" i="1"/>
  <c r="X167" i="8" s="1"/>
  <c r="U255" i="1"/>
  <c r="U313" i="1" s="1"/>
  <c r="U819" i="1"/>
  <c r="U935" i="1" s="1"/>
  <c r="U107" i="8" s="1"/>
  <c r="U257" i="1"/>
  <c r="U315" i="1" s="1"/>
  <c r="U373" i="1"/>
  <c r="U879" i="1"/>
  <c r="U908" i="1" s="1"/>
  <c r="X1245" i="1"/>
  <c r="X158" i="8" s="1"/>
  <c r="W1257" i="1"/>
  <c r="U242" i="1"/>
  <c r="U300" i="1" s="1"/>
  <c r="U864" i="1"/>
  <c r="U893" i="1" s="1"/>
  <c r="U881" i="1"/>
  <c r="U910" i="1" s="1"/>
  <c r="U376" i="1"/>
  <c r="U358" i="1"/>
  <c r="U806" i="1"/>
  <c r="U244" i="1"/>
  <c r="T866" i="1"/>
  <c r="T895" i="1" s="1"/>
  <c r="V365" i="1"/>
  <c r="W1307" i="1"/>
  <c r="T360" i="1"/>
  <c r="U360" i="1" s="1"/>
  <c r="U866" i="1"/>
  <c r="U895" i="1" s="1"/>
  <c r="U364" i="1"/>
  <c r="U356" i="1"/>
  <c r="S718" i="1"/>
  <c r="T244" i="1"/>
  <c r="T302" i="1" s="1"/>
  <c r="W256" i="1"/>
  <c r="T808" i="1"/>
  <c r="U367" i="1"/>
  <c r="X580" i="1"/>
  <c r="Y580" i="1" s="1"/>
  <c r="Z580" i="1" s="1"/>
  <c r="Z1249" i="1" s="1"/>
  <c r="R171" i="8"/>
  <c r="R47" i="8" s="1"/>
  <c r="W252" i="1"/>
  <c r="W310" i="1" s="1"/>
  <c r="S377" i="1"/>
  <c r="T869" i="1"/>
  <c r="T898" i="1" s="1"/>
  <c r="T811" i="1"/>
  <c r="S927" i="1"/>
  <c r="S99" i="8" s="1"/>
  <c r="S275" i="8" s="1"/>
  <c r="S128" i="8" s="1"/>
  <c r="S23" i="8" s="1"/>
  <c r="T247" i="1"/>
  <c r="T305" i="1" s="1"/>
  <c r="S268" i="8"/>
  <c r="S121" i="8" s="1"/>
  <c r="S16" i="8" s="1"/>
  <c r="T920" i="1"/>
  <c r="T92" i="8" s="1"/>
  <c r="T268" i="8" s="1"/>
  <c r="T121" i="8" s="1"/>
  <c r="T16" i="8" s="1"/>
  <c r="V932" i="1"/>
  <c r="V104" i="8" s="1"/>
  <c r="W368" i="1"/>
  <c r="X368" i="1" s="1"/>
  <c r="X151" i="8"/>
  <c r="V858" i="1"/>
  <c r="V887" i="1" s="1"/>
  <c r="V800" i="1"/>
  <c r="X1267" i="1"/>
  <c r="X1325" i="1" s="1"/>
  <c r="T930" i="1"/>
  <c r="T102" i="8" s="1"/>
  <c r="W236" i="1"/>
  <c r="V236" i="1"/>
  <c r="V294" i="1" s="1"/>
  <c r="X816" i="1"/>
  <c r="W1312" i="1"/>
  <c r="X874" i="1"/>
  <c r="X903" i="1" s="1"/>
  <c r="U873" i="1"/>
  <c r="U902" i="1" s="1"/>
  <c r="X252" i="1"/>
  <c r="S933" i="1"/>
  <c r="S105" i="8" s="1"/>
  <c r="U862" i="1"/>
  <c r="U891" i="1" s="1"/>
  <c r="U240" i="1"/>
  <c r="U298" i="1" s="1"/>
  <c r="T875" i="1"/>
  <c r="T904" i="1" s="1"/>
  <c r="T369" i="1"/>
  <c r="T253" i="1"/>
  <c r="T311" i="1" s="1"/>
  <c r="T817" i="1"/>
  <c r="W874" i="1"/>
  <c r="W903" i="1" s="1"/>
  <c r="W816" i="1"/>
  <c r="U1306" i="1"/>
  <c r="U248" i="1"/>
  <c r="U306" i="1" s="1"/>
  <c r="U870" i="1"/>
  <c r="U899" i="1" s="1"/>
  <c r="Z585" i="1"/>
  <c r="Z1254" i="1" s="1"/>
  <c r="S926" i="1"/>
  <c r="S98" i="8" s="1"/>
  <c r="Y1245" i="1"/>
  <c r="Y1274" i="1" s="1"/>
  <c r="Y605" i="1" s="1"/>
  <c r="V239" i="1"/>
  <c r="V297" i="1" s="1"/>
  <c r="Y588" i="1"/>
  <c r="Y1257" i="1" s="1"/>
  <c r="AA576" i="1"/>
  <c r="AB576" i="1" s="1"/>
  <c r="AB1245" i="1" s="1"/>
  <c r="U251" i="1"/>
  <c r="U309" i="1" s="1"/>
  <c r="V861" i="1"/>
  <c r="V890" i="1" s="1"/>
  <c r="T810" i="1"/>
  <c r="T246" i="1"/>
  <c r="T304" i="1" s="1"/>
  <c r="T868" i="1"/>
  <c r="T897" i="1" s="1"/>
  <c r="V355" i="1"/>
  <c r="U366" i="1"/>
  <c r="T362" i="1"/>
  <c r="U916" i="1"/>
  <c r="U88" i="8" s="1"/>
  <c r="W1233" i="1"/>
  <c r="W1291" i="1" s="1"/>
  <c r="T1349" i="1"/>
  <c r="P532" i="1"/>
  <c r="P15" i="1" s="1"/>
  <c r="U359" i="1"/>
  <c r="U243" i="1"/>
  <c r="U301" i="1" s="1"/>
  <c r="P443" i="1"/>
  <c r="P530" i="1" s="1"/>
  <c r="P13" i="1" s="1"/>
  <c r="R327" i="1"/>
  <c r="R414" i="1" s="1"/>
  <c r="R446" i="1" s="1"/>
  <c r="Q445" i="1"/>
  <c r="Q532" i="1" s="1"/>
  <c r="Q15" i="1" s="1"/>
  <c r="T923" i="1"/>
  <c r="T95" i="8" s="1"/>
  <c r="T271" i="8" s="1"/>
  <c r="T124" i="8" s="1"/>
  <c r="T19" i="8" s="1"/>
  <c r="U152" i="8"/>
  <c r="U1268" i="1"/>
  <c r="U1297" i="1"/>
  <c r="Q414" i="1"/>
  <c r="Q446" i="1" s="1"/>
  <c r="V1239" i="1"/>
  <c r="V1297" i="1" s="1"/>
  <c r="T599" i="1"/>
  <c r="T1326" i="1"/>
  <c r="T1355" i="1" s="1"/>
  <c r="U865" i="1"/>
  <c r="U894" i="1" s="1"/>
  <c r="W570" i="1"/>
  <c r="X570" i="1" s="1"/>
  <c r="T711" i="1"/>
  <c r="O536" i="1"/>
  <c r="O19" i="1" s="1"/>
  <c r="S720" i="1"/>
  <c r="P477" i="1"/>
  <c r="P506" i="1" s="1"/>
  <c r="R729" i="1"/>
  <c r="S931" i="1"/>
  <c r="S103" i="8" s="1"/>
  <c r="Q732" i="1"/>
  <c r="T938" i="1"/>
  <c r="T110" i="8" s="1"/>
  <c r="T940" i="1"/>
  <c r="T112" i="8" s="1"/>
  <c r="P471" i="1"/>
  <c r="P500" i="1" s="1"/>
  <c r="O534" i="1"/>
  <c r="O17" i="1" s="1"/>
  <c r="Q410" i="1"/>
  <c r="Q471" i="1" s="1"/>
  <c r="Q500" i="1" s="1"/>
  <c r="P734" i="1"/>
  <c r="T931" i="1"/>
  <c r="T103" i="8" s="1"/>
  <c r="V1320" i="1"/>
  <c r="V1349" i="1" s="1"/>
  <c r="S729" i="1"/>
  <c r="S713" i="1"/>
  <c r="O530" i="1"/>
  <c r="O13" i="1" s="1"/>
  <c r="U250" i="1"/>
  <c r="U308" i="1" s="1"/>
  <c r="S608" i="1"/>
  <c r="S1335" i="1"/>
  <c r="S1364" i="1" s="1"/>
  <c r="P476" i="1"/>
  <c r="P505" i="1" s="1"/>
  <c r="P447" i="1"/>
  <c r="V1248" i="1"/>
  <c r="R1371" i="1"/>
  <c r="P533" i="1"/>
  <c r="P16" i="1" s="1"/>
  <c r="T161" i="8"/>
  <c r="T1277" i="1"/>
  <c r="Q415" i="1"/>
  <c r="V258" i="1"/>
  <c r="W255" i="1"/>
  <c r="W819" i="1"/>
  <c r="W877" i="1"/>
  <c r="W906" i="1" s="1"/>
  <c r="Q386" i="1"/>
  <c r="R328" i="1"/>
  <c r="V880" i="1"/>
  <c r="V909" i="1" s="1"/>
  <c r="O535" i="1"/>
  <c r="O18" i="1" s="1"/>
  <c r="T714" i="1"/>
  <c r="Q417" i="1"/>
  <c r="Q449" i="1" s="1"/>
  <c r="Q416" i="1"/>
  <c r="Q448" i="1" s="1"/>
  <c r="T316" i="1"/>
  <c r="W579" i="1"/>
  <c r="X579" i="1" s="1"/>
  <c r="U260" i="1"/>
  <c r="U318" i="1" s="1"/>
  <c r="U882" i="1"/>
  <c r="U911" i="1" s="1"/>
  <c r="R474" i="1"/>
  <c r="R503" i="1" s="1"/>
  <c r="R445" i="1"/>
  <c r="O281" i="8"/>
  <c r="U1251" i="1"/>
  <c r="U1309" i="1" s="1"/>
  <c r="R1287" i="1"/>
  <c r="R601" i="1"/>
  <c r="R319" i="1"/>
  <c r="O274" i="8"/>
  <c r="W685" i="1"/>
  <c r="W240" i="8" s="1"/>
  <c r="V685" i="1"/>
  <c r="V240" i="8" s="1"/>
  <c r="W1253" i="1"/>
  <c r="P341" i="1"/>
  <c r="O428" i="1"/>
  <c r="O399" i="1"/>
  <c r="T713" i="1"/>
  <c r="Y1233" i="1"/>
  <c r="O426" i="1"/>
  <c r="P339" i="1"/>
  <c r="O397" i="1"/>
  <c r="V158" i="8"/>
  <c r="V1274" i="1"/>
  <c r="V1332" i="1" s="1"/>
  <c r="V1303" i="1"/>
  <c r="V596" i="1"/>
  <c r="W683" i="1" s="1"/>
  <c r="W238" i="8" s="1"/>
  <c r="R88" i="8"/>
  <c r="R264" i="8" s="1"/>
  <c r="R117" i="8" s="1"/>
  <c r="R941" i="1"/>
  <c r="R44" i="1" s="1"/>
  <c r="V1253" i="1"/>
  <c r="X584" i="1"/>
  <c r="Y584" i="1" s="1"/>
  <c r="Z584" i="1" s="1"/>
  <c r="U166" i="8"/>
  <c r="U1282" i="1"/>
  <c r="U1340" i="1" s="1"/>
  <c r="O431" i="1"/>
  <c r="P344" i="1"/>
  <c r="O402" i="1"/>
  <c r="W1336" i="1"/>
  <c r="U1365" i="1"/>
  <c r="U696" i="1"/>
  <c r="W696" i="1"/>
  <c r="W251" i="8" s="1"/>
  <c r="V696" i="1"/>
  <c r="V251" i="8" s="1"/>
  <c r="S169" i="8"/>
  <c r="S1285" i="1"/>
  <c r="S1314" i="1"/>
  <c r="T1241" i="1"/>
  <c r="T1299" i="1" s="1"/>
  <c r="U572" i="1"/>
  <c r="V572" i="1" s="1"/>
  <c r="T589" i="1"/>
  <c r="W600" i="1"/>
  <c r="W687" i="1" s="1"/>
  <c r="W242" i="8" s="1"/>
  <c r="W1327" i="1"/>
  <c r="W1356" i="1" s="1"/>
  <c r="V582" i="1"/>
  <c r="T721" i="1"/>
  <c r="T602" i="1"/>
  <c r="T1329" i="1"/>
  <c r="T1358" i="1" s="1"/>
  <c r="Z1240" i="1"/>
  <c r="Z1298" i="1" s="1"/>
  <c r="AA571" i="1"/>
  <c r="Q411" i="1"/>
  <c r="R1328" i="1"/>
  <c r="X1246" i="1"/>
  <c r="X1304" i="1" s="1"/>
  <c r="AA577" i="1"/>
  <c r="X149" i="8"/>
  <c r="X1265" i="1"/>
  <c r="O734" i="1"/>
  <c r="S722" i="1"/>
  <c r="T606" i="1"/>
  <c r="T1333" i="1"/>
  <c r="U1333" i="1"/>
  <c r="U1362" i="1" s="1"/>
  <c r="V1244" i="1"/>
  <c r="W575" i="1"/>
  <c r="O276" i="8"/>
  <c r="O421" i="1"/>
  <c r="P334" i="1"/>
  <c r="O392" i="1"/>
  <c r="W1308" i="1"/>
  <c r="P346" i="1"/>
  <c r="O433" i="1"/>
  <c r="O404" i="1"/>
  <c r="V681" i="1"/>
  <c r="V236" i="8" s="1"/>
  <c r="S809" i="1"/>
  <c r="S796" i="1"/>
  <c r="S1224" i="1"/>
  <c r="W163" i="8"/>
  <c r="W1279" i="1"/>
  <c r="W610" i="1" s="1"/>
  <c r="X170" i="8"/>
  <c r="X1286" i="1"/>
  <c r="X617" i="1" s="1"/>
  <c r="O286" i="8"/>
  <c r="R912" i="1"/>
  <c r="S607" i="1"/>
  <c r="T164" i="8"/>
  <c r="T1280" i="1"/>
  <c r="T1309" i="1"/>
  <c r="T1341" i="1"/>
  <c r="T614" i="1"/>
  <c r="U701" i="1" s="1"/>
  <c r="U256" i="8" s="1"/>
  <c r="P333" i="1"/>
  <c r="O420" i="1"/>
  <c r="O391" i="1"/>
  <c r="T326" i="1"/>
  <c r="S384" i="1"/>
  <c r="U685" i="1"/>
  <c r="U240" i="8" s="1"/>
  <c r="U1255" i="1"/>
  <c r="U1313" i="1" s="1"/>
  <c r="V690" i="1"/>
  <c r="V245" i="8" s="1"/>
  <c r="W690" i="1"/>
  <c r="W245" i="8" s="1"/>
  <c r="U690" i="1"/>
  <c r="U245" i="8" s="1"/>
  <c r="T690" i="1"/>
  <c r="T245" i="8" s="1"/>
  <c r="S690" i="1"/>
  <c r="S1359" i="1"/>
  <c r="W159" i="8"/>
  <c r="W1275" i="1"/>
  <c r="W606" i="1" s="1"/>
  <c r="S283" i="8"/>
  <c r="S136" i="8" s="1"/>
  <c r="S31" i="8" s="1"/>
  <c r="X1247" i="1"/>
  <c r="Y578" i="1"/>
  <c r="T160" i="8"/>
  <c r="T1276" i="1"/>
  <c r="T1305" i="1"/>
  <c r="U1305" i="1"/>
  <c r="O278" i="8"/>
  <c r="O280" i="8"/>
  <c r="O277" i="8"/>
  <c r="U1332" i="1"/>
  <c r="U1361" i="1" s="1"/>
  <c r="U605" i="1"/>
  <c r="T309" i="1"/>
  <c r="R97" i="8"/>
  <c r="T1313" i="1"/>
  <c r="Y167" i="8"/>
  <c r="Y1283" i="1"/>
  <c r="Y614" i="1" s="1"/>
  <c r="T168" i="8"/>
  <c r="T1284" i="1"/>
  <c r="T615" i="1" s="1"/>
  <c r="Q1374" i="1"/>
  <c r="Q50" i="1" s="1"/>
  <c r="P343" i="1"/>
  <c r="O430" i="1"/>
  <c r="O401" i="1"/>
  <c r="V1304" i="1"/>
  <c r="V1242" i="1"/>
  <c r="V1300" i="1" s="1"/>
  <c r="R324" i="1"/>
  <c r="Q382" i="1"/>
  <c r="Y1237" i="1"/>
  <c r="O288" i="8"/>
  <c r="Q1345" i="1"/>
  <c r="U160" i="8"/>
  <c r="U1276" i="1"/>
  <c r="U607" i="1" s="1"/>
  <c r="R1363" i="1"/>
  <c r="T928" i="1"/>
  <c r="U1311" i="1"/>
  <c r="T88" i="8"/>
  <c r="Q287" i="8"/>
  <c r="Q140" i="8" s="1"/>
  <c r="Q35" i="8" s="1"/>
  <c r="O287" i="8"/>
  <c r="T710" i="1"/>
  <c r="W681" i="1"/>
  <c r="X1252" i="1"/>
  <c r="O273" i="8"/>
  <c r="R616" i="1"/>
  <c r="V254" i="1"/>
  <c r="U876" i="1"/>
  <c r="U905" i="1" s="1"/>
  <c r="U254" i="1"/>
  <c r="U312" i="1" s="1"/>
  <c r="P117" i="8"/>
  <c r="W158" i="8"/>
  <c r="W1274" i="1"/>
  <c r="W605" i="1" s="1"/>
  <c r="W597" i="1"/>
  <c r="W1324" i="1"/>
  <c r="W1353" i="1" s="1"/>
  <c r="AA1234" i="1"/>
  <c r="AB565" i="1"/>
  <c r="Z1234" i="1"/>
  <c r="V1275" i="1"/>
  <c r="V159" i="8"/>
  <c r="S413" i="1"/>
  <c r="W1330" i="1"/>
  <c r="W1359" i="1" s="1"/>
  <c r="P449" i="1"/>
  <c r="P478" i="1"/>
  <c r="P507" i="1" s="1"/>
  <c r="V684" i="1"/>
  <c r="V239" i="8" s="1"/>
  <c r="U684" i="1"/>
  <c r="U239" i="8" s="1"/>
  <c r="Q113" i="8"/>
  <c r="Q44" i="8" s="1"/>
  <c r="Q45" i="8" s="1"/>
  <c r="Q12" i="8"/>
  <c r="S261" i="1"/>
  <c r="S45" i="1" s="1"/>
  <c r="S303" i="1"/>
  <c r="S1338" i="1"/>
  <c r="S1367" i="1" s="1"/>
  <c r="S611" i="1"/>
  <c r="P336" i="1"/>
  <c r="O423" i="1"/>
  <c r="O394" i="1"/>
  <c r="W1242" i="1"/>
  <c r="V1283" i="1"/>
  <c r="V167" i="8"/>
  <c r="Y1243" i="1"/>
  <c r="T280" i="8"/>
  <c r="T133" i="8" s="1"/>
  <c r="T28" i="8" s="1"/>
  <c r="U352" i="1"/>
  <c r="V1323" i="1"/>
  <c r="V1352" i="1" s="1"/>
  <c r="W1310" i="1"/>
  <c r="V586" i="1"/>
  <c r="W586" i="1" s="1"/>
  <c r="Z158" i="8"/>
  <c r="Z1274" i="1"/>
  <c r="Z605" i="1" s="1"/>
  <c r="X156" i="8"/>
  <c r="X1272" i="1"/>
  <c r="X603" i="1" s="1"/>
  <c r="X1301" i="1"/>
  <c r="V1336" i="1"/>
  <c r="V1365" i="1" s="1"/>
  <c r="U1271" i="1"/>
  <c r="U155" i="8"/>
  <c r="U1300" i="1"/>
  <c r="O279" i="8"/>
  <c r="Y1269" i="1"/>
  <c r="Y153" i="8"/>
  <c r="Y1298" i="1"/>
  <c r="O405" i="1"/>
  <c r="P347" i="1"/>
  <c r="O434" i="1"/>
  <c r="W1323" i="1"/>
  <c r="W1352" i="1" s="1"/>
  <c r="R24" i="8"/>
  <c r="R25" i="8"/>
  <c r="Y1236" i="1"/>
  <c r="Z567" i="1"/>
  <c r="X1327" i="1"/>
  <c r="X1356" i="1" s="1"/>
  <c r="X600" i="1"/>
  <c r="Q688" i="1"/>
  <c r="S154" i="8"/>
  <c r="S1270" i="1"/>
  <c r="S1258" i="1"/>
  <c r="S1299" i="1"/>
  <c r="O283" i="8"/>
  <c r="R709" i="1"/>
  <c r="R329" i="1"/>
  <c r="Q387" i="1"/>
  <c r="U681" i="1"/>
  <c r="W167" i="8"/>
  <c r="W1283" i="1"/>
  <c r="W614" i="1" s="1"/>
  <c r="O529" i="1"/>
  <c r="O12" i="1" s="1"/>
  <c r="T593" i="1"/>
  <c r="V680" i="1" s="1"/>
  <c r="V235" i="8" s="1"/>
  <c r="X1233" i="1"/>
  <c r="Z564" i="1"/>
  <c r="AA564" i="1" s="1"/>
  <c r="U1337" i="1"/>
  <c r="U1366" i="1" s="1"/>
  <c r="S697" i="1"/>
  <c r="S726" i="1" s="1"/>
  <c r="T697" i="1"/>
  <c r="T252" i="8" s="1"/>
  <c r="U697" i="1"/>
  <c r="U252" i="8" s="1"/>
  <c r="O432" i="1"/>
  <c r="P345" i="1"/>
  <c r="O403" i="1"/>
  <c r="W1304" i="1"/>
  <c r="Z1238" i="1"/>
  <c r="Z1296" i="1" s="1"/>
  <c r="AA569" i="1"/>
  <c r="P340" i="1"/>
  <c r="O427" i="1"/>
  <c r="O398" i="1"/>
  <c r="Y151" i="8"/>
  <c r="Y1267" i="1"/>
  <c r="Y598" i="1" s="1"/>
  <c r="Y1296" i="1"/>
  <c r="U818" i="1"/>
  <c r="U297" i="1"/>
  <c r="S896" i="1"/>
  <c r="S912" i="1" s="1"/>
  <c r="S883" i="1"/>
  <c r="Y1263" i="1"/>
  <c r="Y147" i="8"/>
  <c r="Y1292" i="1"/>
  <c r="Z1246" i="1"/>
  <c r="S168" i="8"/>
  <c r="S1284" i="1"/>
  <c r="S1342" i="1" s="1"/>
  <c r="T613" i="1"/>
  <c r="T1340" i="1"/>
  <c r="V1330" i="1"/>
  <c r="V1359" i="1" s="1"/>
  <c r="U370" i="1"/>
  <c r="O282" i="8"/>
  <c r="W1247" i="1"/>
  <c r="W1281" i="1"/>
  <c r="W612" i="1" s="1"/>
  <c r="W699" i="1" s="1"/>
  <c r="W254" i="8" s="1"/>
  <c r="W165" i="8"/>
  <c r="P337" i="1"/>
  <c r="O424" i="1"/>
  <c r="O395" i="1"/>
  <c r="P243" i="8"/>
  <c r="P705" i="1"/>
  <c r="U1341" i="1"/>
  <c r="U1370" i="1" s="1"/>
  <c r="Y1246" i="1"/>
  <c r="W1303" i="1"/>
  <c r="T604" i="1"/>
  <c r="T1331" i="1"/>
  <c r="R701" i="1"/>
  <c r="S701" i="1"/>
  <c r="S256" i="8" s="1"/>
  <c r="S285" i="8" s="1"/>
  <c r="S138" i="8" s="1"/>
  <c r="S33" i="8" s="1"/>
  <c r="T203" i="1"/>
  <c r="T245" i="1"/>
  <c r="T303" i="1" s="1"/>
  <c r="T867" i="1"/>
  <c r="R615" i="1"/>
  <c r="O285" i="8"/>
  <c r="O284" i="8"/>
  <c r="X573" i="1"/>
  <c r="P338" i="1"/>
  <c r="O425" i="1"/>
  <c r="O396" i="1"/>
  <c r="Z574" i="1"/>
  <c r="Z568" i="1"/>
  <c r="X1266" i="1"/>
  <c r="X150" i="8"/>
  <c r="R323" i="1"/>
  <c r="Q381" i="1"/>
  <c r="S88" i="8"/>
  <c r="U683" i="1"/>
  <c r="U238" i="8" s="1"/>
  <c r="Y1252" i="1"/>
  <c r="Z583" i="1"/>
  <c r="R330" i="1"/>
  <c r="Q388" i="1"/>
  <c r="Q27" i="8"/>
  <c r="P331" i="1"/>
  <c r="O418" i="1"/>
  <c r="O348" i="1"/>
  <c r="O389" i="1"/>
  <c r="O260" i="8"/>
  <c r="O272" i="8"/>
  <c r="V163" i="8"/>
  <c r="V1279" i="1"/>
  <c r="V610" i="1" s="1"/>
  <c r="V687" i="1"/>
  <c r="V242" i="8" s="1"/>
  <c r="U687" i="1"/>
  <c r="U242" i="8" s="1"/>
  <c r="P335" i="1"/>
  <c r="O422" i="1"/>
  <c r="O393" i="1"/>
  <c r="O275" i="8"/>
  <c r="O429" i="1"/>
  <c r="P342" i="1"/>
  <c r="O400" i="1"/>
  <c r="S680" i="1"/>
  <c r="U157" i="8"/>
  <c r="U1273" i="1"/>
  <c r="U1302" i="1"/>
  <c r="U1320" i="1"/>
  <c r="U1349" i="1" s="1"/>
  <c r="S1313" i="1"/>
  <c r="X1250" i="1"/>
  <c r="Y581" i="1"/>
  <c r="Z581" i="1" s="1"/>
  <c r="O419" i="1"/>
  <c r="P332" i="1"/>
  <c r="O390" i="1"/>
  <c r="X594" i="1"/>
  <c r="S1366" i="1"/>
  <c r="U1339" i="1"/>
  <c r="V1339" i="1"/>
  <c r="V1368" i="1" s="1"/>
  <c r="V699" i="1"/>
  <c r="V254" i="8" s="1"/>
  <c r="T699" i="1"/>
  <c r="U699" i="1"/>
  <c r="U254" i="8" s="1"/>
  <c r="T361" i="1"/>
  <c r="V1247" i="1"/>
  <c r="T1256" i="1"/>
  <c r="U587" i="1"/>
  <c r="S237" i="8"/>
  <c r="U1351" i="1"/>
  <c r="O531" i="1"/>
  <c r="R412" i="1"/>
  <c r="X1235" i="1"/>
  <c r="X1293" i="1" s="1"/>
  <c r="Y566" i="1"/>
  <c r="Q119" i="8"/>
  <c r="U682" i="1"/>
  <c r="U711" i="1" s="1"/>
  <c r="S325" i="1"/>
  <c r="R383" i="1"/>
  <c r="Q444" i="1"/>
  <c r="Q473" i="1"/>
  <c r="V595" i="1"/>
  <c r="R266" i="8"/>
  <c r="S711" i="1"/>
  <c r="V1351" i="1"/>
  <c r="P502" i="1"/>
  <c r="W148" i="8"/>
  <c r="W1264" i="1"/>
  <c r="W878" i="1" l="1"/>
  <c r="W907" i="1" s="1"/>
  <c r="W791" i="1"/>
  <c r="W820" i="1" s="1"/>
  <c r="X198" i="1"/>
  <c r="X878" i="1" s="1"/>
  <c r="X907" i="1" s="1"/>
  <c r="W372" i="1"/>
  <c r="V241" i="1"/>
  <c r="V299" i="1" s="1"/>
  <c r="W183" i="1"/>
  <c r="W776" i="1" s="1"/>
  <c r="W805" i="1" s="1"/>
  <c r="V357" i="1"/>
  <c r="V863" i="1"/>
  <c r="V892" i="1" s="1"/>
  <c r="V776" i="1"/>
  <c r="V805" i="1" s="1"/>
  <c r="U917" i="1"/>
  <c r="U89" i="8" s="1"/>
  <c r="W179" i="1"/>
  <c r="W772" i="1" s="1"/>
  <c r="W801" i="1" s="1"/>
  <c r="V859" i="1"/>
  <c r="V888" i="1" s="1"/>
  <c r="V917" i="1" s="1"/>
  <c r="V89" i="8" s="1"/>
  <c r="V265" i="8" s="1"/>
  <c r="V118" i="8" s="1"/>
  <c r="V13" i="8" s="1"/>
  <c r="V353" i="1"/>
  <c r="V237" i="1"/>
  <c r="V295" i="1" s="1"/>
  <c r="W1200" i="1"/>
  <c r="V314" i="1"/>
  <c r="V936" i="1"/>
  <c r="V108" i="8" s="1"/>
  <c r="W314" i="1"/>
  <c r="U938" i="1"/>
  <c r="U110" i="8" s="1"/>
  <c r="Z194" i="1"/>
  <c r="AA1215" i="1" s="1"/>
  <c r="U860" i="1"/>
  <c r="U889" i="1" s="1"/>
  <c r="U918" i="1" s="1"/>
  <c r="U90" i="8" s="1"/>
  <c r="X181" i="1"/>
  <c r="Y1202" i="1" s="1"/>
  <c r="U238" i="1"/>
  <c r="U296" i="1" s="1"/>
  <c r="V180" i="1"/>
  <c r="V773" i="1" s="1"/>
  <c r="V802" i="1" s="1"/>
  <c r="V1201" i="1"/>
  <c r="U354" i="1"/>
  <c r="W861" i="1"/>
  <c r="W890" i="1" s="1"/>
  <c r="V775" i="1"/>
  <c r="V804" i="1" s="1"/>
  <c r="V316" i="1"/>
  <c r="U267" i="8"/>
  <c r="U120" i="8" s="1"/>
  <c r="U15" i="8" s="1"/>
  <c r="Z1217" i="1"/>
  <c r="Y789" i="1"/>
  <c r="W1211" i="1"/>
  <c r="V783" i="1"/>
  <c r="V812" i="1" s="1"/>
  <c r="W782" i="1"/>
  <c r="W781" i="1"/>
  <c r="W810" i="1" s="1"/>
  <c r="W1209" i="1"/>
  <c r="W795" i="1"/>
  <c r="W1205" i="1"/>
  <c r="V777" i="1"/>
  <c r="V806" i="1" s="1"/>
  <c r="W1213" i="1"/>
  <c r="W1207" i="1"/>
  <c r="Y1218" i="1"/>
  <c r="X790" i="1"/>
  <c r="X819" i="1" s="1"/>
  <c r="W793" i="1"/>
  <c r="W822" i="1" s="1"/>
  <c r="W774" i="1"/>
  <c r="W803" i="1" s="1"/>
  <c r="V778" i="1"/>
  <c r="V807" i="1" s="1"/>
  <c r="V792" i="1"/>
  <c r="V821" i="1" s="1"/>
  <c r="X795" i="1"/>
  <c r="X1210" i="1"/>
  <c r="V785" i="1"/>
  <c r="V814" i="1" s="1"/>
  <c r="V786" i="1"/>
  <c r="V815" i="1" s="1"/>
  <c r="V250" i="1"/>
  <c r="V308" i="1" s="1"/>
  <c r="W1223" i="1"/>
  <c r="W871" i="1"/>
  <c r="W900" i="1" s="1"/>
  <c r="W1222" i="1"/>
  <c r="Z1215" i="1"/>
  <c r="W187" i="1"/>
  <c r="V779" i="1"/>
  <c r="V808" i="1" s="1"/>
  <c r="V781" i="1"/>
  <c r="V810" i="1" s="1"/>
  <c r="W788" i="1"/>
  <c r="V780" i="1"/>
  <c r="V795" i="1"/>
  <c r="V824" i="1" s="1"/>
  <c r="Z1199" i="1"/>
  <c r="Z771" i="1"/>
  <c r="Y771" i="1"/>
  <c r="T617" i="1"/>
  <c r="T704" i="1" s="1"/>
  <c r="W192" i="1"/>
  <c r="X1213" i="1" s="1"/>
  <c r="V823" i="1"/>
  <c r="X187" i="1"/>
  <c r="Y187" i="1" s="1"/>
  <c r="Z1208" i="1" s="1"/>
  <c r="W880" i="1"/>
  <c r="W909" i="1" s="1"/>
  <c r="U930" i="1"/>
  <c r="U102" i="8" s="1"/>
  <c r="X200" i="1"/>
  <c r="X793" i="1" s="1"/>
  <c r="X255" i="1"/>
  <c r="X313" i="1" s="1"/>
  <c r="W201" i="1"/>
  <c r="Y197" i="1"/>
  <c r="Y877" i="1" s="1"/>
  <c r="Y906" i="1" s="1"/>
  <c r="V929" i="1"/>
  <c r="V101" i="8" s="1"/>
  <c r="W813" i="1"/>
  <c r="X189" i="1"/>
  <c r="Y1210" i="1" s="1"/>
  <c r="V170" i="8"/>
  <c r="U921" i="1"/>
  <c r="U93" i="8" s="1"/>
  <c r="U269" i="8" s="1"/>
  <c r="U122" i="8" s="1"/>
  <c r="U17" i="8" s="1"/>
  <c r="W190" i="1"/>
  <c r="W193" i="1"/>
  <c r="X1214" i="1" s="1"/>
  <c r="W185" i="1"/>
  <c r="W778" i="1" s="1"/>
  <c r="V865" i="1"/>
  <c r="V894" i="1" s="1"/>
  <c r="V244" i="1"/>
  <c r="V302" i="1" s="1"/>
  <c r="X188" i="1"/>
  <c r="Y1209" i="1" s="1"/>
  <c r="U1373" i="1"/>
  <c r="W249" i="1"/>
  <c r="W307" i="1" s="1"/>
  <c r="W365" i="1"/>
  <c r="V257" i="1"/>
  <c r="V315" i="1" s="1"/>
  <c r="W186" i="1"/>
  <c r="V251" i="1"/>
  <c r="V309" i="1" s="1"/>
  <c r="V879" i="1"/>
  <c r="V908" i="1" s="1"/>
  <c r="V1286" i="1"/>
  <c r="V1344" i="1" s="1"/>
  <c r="V1373" i="1" s="1"/>
  <c r="V307" i="1"/>
  <c r="W1315" i="1"/>
  <c r="T1344" i="1"/>
  <c r="T1373" i="1" s="1"/>
  <c r="W184" i="1"/>
  <c r="W864" i="1" s="1"/>
  <c r="W893" i="1" s="1"/>
  <c r="Y1223" i="1"/>
  <c r="AA178" i="1"/>
  <c r="AB1199" i="1" s="1"/>
  <c r="X1223" i="1"/>
  <c r="Y202" i="1"/>
  <c r="Z1223" i="1" s="1"/>
  <c r="X191" i="1"/>
  <c r="X784" i="1" s="1"/>
  <c r="X1212" i="1"/>
  <c r="V862" i="1"/>
  <c r="V891" i="1" s="1"/>
  <c r="Z196" i="1"/>
  <c r="AA1217" i="1" s="1"/>
  <c r="X195" i="1"/>
  <c r="W199" i="1"/>
  <c r="W879" i="1" s="1"/>
  <c r="W908" i="1" s="1"/>
  <c r="X1312" i="1"/>
  <c r="X1283" i="1"/>
  <c r="X614" i="1" s="1"/>
  <c r="W182" i="1"/>
  <c r="AA1245" i="1"/>
  <c r="AA1274" i="1" s="1"/>
  <c r="Y1312" i="1"/>
  <c r="V373" i="1"/>
  <c r="V881" i="1"/>
  <c r="V910" i="1" s="1"/>
  <c r="U928" i="1"/>
  <c r="U100" i="8" s="1"/>
  <c r="V259" i="1"/>
  <c r="V317" i="1" s="1"/>
  <c r="AA580" i="1"/>
  <c r="AB580" i="1" s="1"/>
  <c r="T924" i="1"/>
  <c r="T96" i="8" s="1"/>
  <c r="W170" i="8"/>
  <c r="V866" i="1"/>
  <c r="V895" i="1" s="1"/>
  <c r="U937" i="1"/>
  <c r="U109" i="8" s="1"/>
  <c r="U285" i="8" s="1"/>
  <c r="U138" i="8" s="1"/>
  <c r="U33" i="8" s="1"/>
  <c r="W313" i="1"/>
  <c r="U939" i="1"/>
  <c r="U111" i="8" s="1"/>
  <c r="V313" i="1"/>
  <c r="U283" i="8"/>
  <c r="U136" i="8" s="1"/>
  <c r="U31" i="8" s="1"/>
  <c r="X1274" i="1"/>
  <c r="X605" i="1" s="1"/>
  <c r="X1303" i="1"/>
  <c r="V375" i="1"/>
  <c r="U302" i="1"/>
  <c r="V242" i="1"/>
  <c r="V300" i="1" s="1"/>
  <c r="W1286" i="1"/>
  <c r="W617" i="1" s="1"/>
  <c r="X1315" i="1"/>
  <c r="V864" i="1"/>
  <c r="V893" i="1" s="1"/>
  <c r="V358" i="1"/>
  <c r="U922" i="1"/>
  <c r="U94" i="8" s="1"/>
  <c r="U924" i="1"/>
  <c r="U96" i="8" s="1"/>
  <c r="W1365" i="1"/>
  <c r="V360" i="1"/>
  <c r="Z588" i="1"/>
  <c r="AA588" i="1" s="1"/>
  <c r="AB588" i="1" s="1"/>
  <c r="Y1249" i="1"/>
  <c r="Y162" i="8" s="1"/>
  <c r="X1249" i="1"/>
  <c r="X1307" i="1" s="1"/>
  <c r="V243" i="1"/>
  <c r="V301" i="1" s="1"/>
  <c r="X310" i="1"/>
  <c r="T927" i="1"/>
  <c r="T99" i="8" s="1"/>
  <c r="U362" i="1"/>
  <c r="V362" i="1" s="1"/>
  <c r="U247" i="1"/>
  <c r="U305" i="1" s="1"/>
  <c r="U811" i="1"/>
  <c r="U363" i="1"/>
  <c r="U869" i="1"/>
  <c r="U898" i="1" s="1"/>
  <c r="V876" i="1"/>
  <c r="V905" i="1" s="1"/>
  <c r="W1300" i="1"/>
  <c r="W858" i="1"/>
  <c r="W887" i="1" s="1"/>
  <c r="W800" i="1"/>
  <c r="W1262" i="1"/>
  <c r="W593" i="1" s="1"/>
  <c r="V283" i="8"/>
  <c r="V136" i="8" s="1"/>
  <c r="V31" i="8" s="1"/>
  <c r="T933" i="1"/>
  <c r="T105" i="8" s="1"/>
  <c r="T281" i="8" s="1"/>
  <c r="T134" i="8" s="1"/>
  <c r="T29" i="8" s="1"/>
  <c r="V280" i="8"/>
  <c r="V133" i="8" s="1"/>
  <c r="V28" i="8" s="1"/>
  <c r="W932" i="1"/>
  <c r="W104" i="8" s="1"/>
  <c r="Y816" i="1"/>
  <c r="V248" i="1"/>
  <c r="V306" i="1" s="1"/>
  <c r="X598" i="1"/>
  <c r="X685" i="1" s="1"/>
  <c r="V364" i="1"/>
  <c r="Y252" i="1"/>
  <c r="Y310" i="1" s="1"/>
  <c r="W239" i="1"/>
  <c r="W297" i="1" s="1"/>
  <c r="Y874" i="1"/>
  <c r="Y903" i="1" s="1"/>
  <c r="Y368" i="1"/>
  <c r="W294" i="1"/>
  <c r="X858" i="1"/>
  <c r="X887" i="1" s="1"/>
  <c r="U931" i="1"/>
  <c r="U103" i="8" s="1"/>
  <c r="X932" i="1"/>
  <c r="X104" i="8" s="1"/>
  <c r="W146" i="8"/>
  <c r="U817" i="1"/>
  <c r="V253" i="1"/>
  <c r="V260" i="1"/>
  <c r="V318" i="1" s="1"/>
  <c r="U920" i="1"/>
  <c r="U92" i="8" s="1"/>
  <c r="U268" i="8" s="1"/>
  <c r="U121" i="8" s="1"/>
  <c r="U16" i="8" s="1"/>
  <c r="U369" i="1"/>
  <c r="X687" i="1"/>
  <c r="X242" i="8" s="1"/>
  <c r="W1311" i="1"/>
  <c r="V376" i="1"/>
  <c r="V240" i="1"/>
  <c r="V298" i="1" s="1"/>
  <c r="V356" i="1"/>
  <c r="W882" i="1"/>
  <c r="W911" i="1" s="1"/>
  <c r="V882" i="1"/>
  <c r="V911" i="1" s="1"/>
  <c r="W355" i="1"/>
  <c r="U253" i="1"/>
  <c r="U311" i="1" s="1"/>
  <c r="U875" i="1"/>
  <c r="U904" i="1" s="1"/>
  <c r="AA1292" i="1"/>
  <c r="AC576" i="1"/>
  <c r="AD576" i="1" s="1"/>
  <c r="V370" i="1"/>
  <c r="V359" i="1"/>
  <c r="AA585" i="1"/>
  <c r="W258" i="1"/>
  <c r="W316" i="1" s="1"/>
  <c r="V870" i="1"/>
  <c r="V899" i="1" s="1"/>
  <c r="Y158" i="8"/>
  <c r="Z1303" i="1"/>
  <c r="V919" i="1"/>
  <c r="V91" i="8" s="1"/>
  <c r="T1224" i="1"/>
  <c r="Y1303" i="1"/>
  <c r="V872" i="1"/>
  <c r="V901" i="1" s="1"/>
  <c r="V246" i="1"/>
  <c r="U246" i="1"/>
  <c r="U810" i="1"/>
  <c r="V868" i="1"/>
  <c r="V897" i="1" s="1"/>
  <c r="T926" i="1"/>
  <c r="T98" i="8" s="1"/>
  <c r="T274" i="8" s="1"/>
  <c r="T127" i="8" s="1"/>
  <c r="T22" i="8" s="1"/>
  <c r="V366" i="1"/>
  <c r="U868" i="1"/>
  <c r="U897" i="1" s="1"/>
  <c r="V873" i="1"/>
  <c r="V902" i="1" s="1"/>
  <c r="V367" i="1"/>
  <c r="S327" i="1"/>
  <c r="T327" i="1" s="1"/>
  <c r="U923" i="1"/>
  <c r="U95" i="8" s="1"/>
  <c r="U271" i="8" s="1"/>
  <c r="U124" i="8" s="1"/>
  <c r="U19" i="8" s="1"/>
  <c r="R385" i="1"/>
  <c r="U713" i="1"/>
  <c r="T686" i="1"/>
  <c r="T241" i="8" s="1"/>
  <c r="T270" i="8" s="1"/>
  <c r="T123" i="8" s="1"/>
  <c r="T18" i="8" s="1"/>
  <c r="Y570" i="1"/>
  <c r="Y1239" i="1" s="1"/>
  <c r="X1239" i="1"/>
  <c r="Q475" i="1"/>
  <c r="W1239" i="1"/>
  <c r="V1268" i="1"/>
  <c r="V1326" i="1" s="1"/>
  <c r="V1355" i="1" s="1"/>
  <c r="V152" i="8"/>
  <c r="U599" i="1"/>
  <c r="U1326" i="1"/>
  <c r="U1355" i="1" s="1"/>
  <c r="U714" i="1"/>
  <c r="R415" i="1"/>
  <c r="R476" i="1" s="1"/>
  <c r="R505" i="1" s="1"/>
  <c r="R475" i="1"/>
  <c r="R504" i="1" s="1"/>
  <c r="P428" i="1"/>
  <c r="P489" i="1" s="1"/>
  <c r="P518" i="1" s="1"/>
  <c r="V725" i="1"/>
  <c r="Q442" i="1"/>
  <c r="Q529" i="1" s="1"/>
  <c r="Q12" i="1" s="1"/>
  <c r="P535" i="1"/>
  <c r="P18" i="1" s="1"/>
  <c r="R416" i="1"/>
  <c r="R448" i="1" s="1"/>
  <c r="U725" i="1"/>
  <c r="P529" i="1"/>
  <c r="P12" i="1" s="1"/>
  <c r="T413" i="1"/>
  <c r="V716" i="1"/>
  <c r="P424" i="1"/>
  <c r="P456" i="1" s="1"/>
  <c r="Q477" i="1"/>
  <c r="Q506" i="1" s="1"/>
  <c r="P534" i="1"/>
  <c r="P17" i="1" s="1"/>
  <c r="R410" i="1"/>
  <c r="R442" i="1" s="1"/>
  <c r="Q478" i="1"/>
  <c r="Q507" i="1" s="1"/>
  <c r="R532" i="1"/>
  <c r="R15" i="1" s="1"/>
  <c r="X1248" i="1"/>
  <c r="Y1325" i="1"/>
  <c r="Y1354" i="1" s="1"/>
  <c r="T608" i="1"/>
  <c r="T695" i="1" s="1"/>
  <c r="U1335" i="1"/>
  <c r="U1364" i="1" s="1"/>
  <c r="T701" i="1"/>
  <c r="T719" i="1"/>
  <c r="S719" i="1"/>
  <c r="P431" i="1"/>
  <c r="P463" i="1" s="1"/>
  <c r="W935" i="1"/>
  <c r="W107" i="8" s="1"/>
  <c r="W283" i="8" s="1"/>
  <c r="W136" i="8" s="1"/>
  <c r="W31" i="8" s="1"/>
  <c r="Q447" i="1"/>
  <c r="Q476" i="1"/>
  <c r="Q505" i="1" s="1"/>
  <c r="Y579" i="1"/>
  <c r="Y1248" i="1" s="1"/>
  <c r="V938" i="1"/>
  <c r="V110" i="8" s="1"/>
  <c r="V728" i="1"/>
  <c r="V713" i="1"/>
  <c r="P427" i="1"/>
  <c r="P459" i="1" s="1"/>
  <c r="U726" i="1"/>
  <c r="V818" i="1"/>
  <c r="V312" i="1"/>
  <c r="W254" i="1"/>
  <c r="W312" i="1" s="1"/>
  <c r="P433" i="1"/>
  <c r="P465" i="1" s="1"/>
  <c r="W374" i="1"/>
  <c r="T1335" i="1"/>
  <c r="T1364" i="1" s="1"/>
  <c r="W1248" i="1"/>
  <c r="W1306" i="1" s="1"/>
  <c r="X371" i="1"/>
  <c r="S695" i="1"/>
  <c r="S250" i="8" s="1"/>
  <c r="S279" i="8" s="1"/>
  <c r="S132" i="8" s="1"/>
  <c r="S27" i="8" s="1"/>
  <c r="V683" i="1"/>
  <c r="W712" i="1" s="1"/>
  <c r="P422" i="1"/>
  <c r="P454" i="1" s="1"/>
  <c r="U361" i="1"/>
  <c r="W716" i="1"/>
  <c r="S730" i="1"/>
  <c r="X1330" i="1"/>
  <c r="X1359" i="1" s="1"/>
  <c r="V714" i="1"/>
  <c r="P536" i="1"/>
  <c r="P19" i="1" s="1"/>
  <c r="R411" i="1"/>
  <c r="R472" i="1" s="1"/>
  <c r="R501" i="1" s="1"/>
  <c r="S328" i="1"/>
  <c r="R386" i="1"/>
  <c r="X877" i="1"/>
  <c r="X906" i="1" s="1"/>
  <c r="V1277" i="1"/>
  <c r="V608" i="1" s="1"/>
  <c r="V161" i="8"/>
  <c r="V1306" i="1"/>
  <c r="U940" i="1"/>
  <c r="U112" i="8" s="1"/>
  <c r="Z1250" i="1"/>
  <c r="AA581" i="1"/>
  <c r="W1255" i="1"/>
  <c r="X586" i="1"/>
  <c r="Z1253" i="1"/>
  <c r="AA584" i="1"/>
  <c r="V1241" i="1"/>
  <c r="W572" i="1"/>
  <c r="T169" i="8"/>
  <c r="T1285" i="1"/>
  <c r="T1343" i="1" s="1"/>
  <c r="P419" i="1"/>
  <c r="Q332" i="1"/>
  <c r="P390" i="1"/>
  <c r="X163" i="8"/>
  <c r="X1279" i="1"/>
  <c r="X1337" i="1" s="1"/>
  <c r="X1308" i="1"/>
  <c r="O454" i="1"/>
  <c r="O483" i="1"/>
  <c r="U716" i="1"/>
  <c r="O450" i="1"/>
  <c r="O479" i="1"/>
  <c r="O435" i="1"/>
  <c r="R417" i="1"/>
  <c r="Y1281" i="1"/>
  <c r="Y612" i="1" s="1"/>
  <c r="Y165" i="8"/>
  <c r="U712" i="1"/>
  <c r="S323" i="1"/>
  <c r="R381" i="1"/>
  <c r="X597" i="1"/>
  <c r="X1324" i="1"/>
  <c r="X1353" i="1" s="1"/>
  <c r="P425" i="1"/>
  <c r="O138" i="8"/>
  <c r="U245" i="1"/>
  <c r="T261" i="1"/>
  <c r="T45" i="1" s="1"/>
  <c r="R730" i="1"/>
  <c r="O485" i="1"/>
  <c r="O456" i="1"/>
  <c r="S615" i="1"/>
  <c r="T702" i="1" s="1"/>
  <c r="T257" i="8" s="1"/>
  <c r="T286" i="8" s="1"/>
  <c r="T139" i="8" s="1"/>
  <c r="T34" i="8" s="1"/>
  <c r="Z1275" i="1"/>
  <c r="Z606" i="1" s="1"/>
  <c r="Z159" i="8"/>
  <c r="O488" i="1"/>
  <c r="O459" i="1"/>
  <c r="Z1267" i="1"/>
  <c r="Z1325" i="1" s="1"/>
  <c r="Z1354" i="1" s="1"/>
  <c r="Z151" i="8"/>
  <c r="P432" i="1"/>
  <c r="Z1233" i="1"/>
  <c r="AB564" i="1"/>
  <c r="X1291" i="1"/>
  <c r="U710" i="1"/>
  <c r="U236" i="8"/>
  <c r="S329" i="1"/>
  <c r="R387" i="1"/>
  <c r="S1287" i="1"/>
  <c r="S601" i="1"/>
  <c r="S688" i="1" s="1"/>
  <c r="P434" i="1"/>
  <c r="Y1301" i="1"/>
  <c r="T377" i="1"/>
  <c r="P423" i="1"/>
  <c r="Y1286" i="1"/>
  <c r="Y617" i="1" s="1"/>
  <c r="Y170" i="8"/>
  <c r="Z1263" i="1"/>
  <c r="Z1321" i="1" s="1"/>
  <c r="Z147" i="8"/>
  <c r="Z1292" i="1"/>
  <c r="R703" i="1"/>
  <c r="R732" i="1" s="1"/>
  <c r="V916" i="1"/>
  <c r="Y1291" i="1"/>
  <c r="O126" i="8"/>
  <c r="W710" i="1"/>
  <c r="W236" i="8"/>
  <c r="U1369" i="1"/>
  <c r="P430" i="1"/>
  <c r="O131" i="8"/>
  <c r="W1305" i="1"/>
  <c r="T1334" i="1"/>
  <c r="T607" i="1"/>
  <c r="U694" i="1" s="1"/>
  <c r="U249" i="8" s="1"/>
  <c r="V719" i="1"/>
  <c r="X690" i="1"/>
  <c r="X245" i="8" s="1"/>
  <c r="T384" i="1"/>
  <c r="U326" i="1"/>
  <c r="W1341" i="1"/>
  <c r="W1370" i="1" s="1"/>
  <c r="T1370" i="1"/>
  <c r="S694" i="1"/>
  <c r="S723" i="1" s="1"/>
  <c r="V1337" i="1"/>
  <c r="V710" i="1"/>
  <c r="O465" i="1"/>
  <c r="O494" i="1"/>
  <c r="P421" i="1"/>
  <c r="T1362" i="1"/>
  <c r="Y1294" i="1"/>
  <c r="R1345" i="1"/>
  <c r="R1357" i="1"/>
  <c r="W725" i="1"/>
  <c r="V166" i="8"/>
  <c r="V1282" i="1"/>
  <c r="V1311" i="1"/>
  <c r="P426" i="1"/>
  <c r="Y146" i="8"/>
  <c r="Y1262" i="1"/>
  <c r="O134" i="8"/>
  <c r="W684" i="1"/>
  <c r="W239" i="8" s="1"/>
  <c r="T254" i="8"/>
  <c r="O451" i="1"/>
  <c r="O480" i="1"/>
  <c r="U604" i="1"/>
  <c r="U691" i="1" s="1"/>
  <c r="U246" i="8" s="1"/>
  <c r="P429" i="1"/>
  <c r="Q335" i="1"/>
  <c r="P393" i="1"/>
  <c r="Q331" i="1"/>
  <c r="P389" i="1"/>
  <c r="P348" i="1"/>
  <c r="S330" i="1"/>
  <c r="R388" i="1"/>
  <c r="Z1237" i="1"/>
  <c r="Z1295" i="1" s="1"/>
  <c r="AA568" i="1"/>
  <c r="Z1243" i="1"/>
  <c r="AA574" i="1"/>
  <c r="O457" i="1"/>
  <c r="O486" i="1"/>
  <c r="R256" i="8"/>
  <c r="U1331" i="1"/>
  <c r="T691" i="1"/>
  <c r="Q337" i="1"/>
  <c r="P395" i="1"/>
  <c r="O135" i="8"/>
  <c r="Q340" i="1"/>
  <c r="P398" i="1"/>
  <c r="Q345" i="1"/>
  <c r="P403" i="1"/>
  <c r="T726" i="1"/>
  <c r="AA1233" i="1"/>
  <c r="O136" i="8"/>
  <c r="S171" i="8"/>
  <c r="S47" i="8" s="1"/>
  <c r="Z1236" i="1"/>
  <c r="Z1294" i="1" s="1"/>
  <c r="AA567" i="1"/>
  <c r="Y600" i="1"/>
  <c r="O132" i="8"/>
  <c r="Z1304" i="1"/>
  <c r="V352" i="1"/>
  <c r="V614" i="1"/>
  <c r="O455" i="1"/>
  <c r="O484" i="1"/>
  <c r="S319" i="1"/>
  <c r="S474" i="1"/>
  <c r="S503" i="1" s="1"/>
  <c r="S445" i="1"/>
  <c r="AB1234" i="1"/>
  <c r="AC565" i="1"/>
  <c r="S1328" i="1"/>
  <c r="S1357" i="1" s="1"/>
  <c r="O141" i="8"/>
  <c r="S324" i="1"/>
  <c r="R382" i="1"/>
  <c r="Y1304" i="1"/>
  <c r="O491" i="1"/>
  <c r="O462" i="1"/>
  <c r="W1332" i="1"/>
  <c r="U692" i="1"/>
  <c r="W719" i="1"/>
  <c r="U168" i="8"/>
  <c r="U1284" i="1"/>
  <c r="P420" i="1"/>
  <c r="V1341" i="1"/>
  <c r="V1370" i="1" s="1"/>
  <c r="T1338" i="1"/>
  <c r="T1367" i="1" s="1"/>
  <c r="T611" i="1"/>
  <c r="T698" i="1" s="1"/>
  <c r="T253" i="8" s="1"/>
  <c r="T282" i="8" s="1"/>
  <c r="T135" i="8" s="1"/>
  <c r="T30" i="8" s="1"/>
  <c r="U1334" i="1"/>
  <c r="U1363" i="1" s="1"/>
  <c r="Q346" i="1"/>
  <c r="P404" i="1"/>
  <c r="Q334" i="1"/>
  <c r="P392" i="1"/>
  <c r="U693" i="1"/>
  <c r="U248" i="8" s="1"/>
  <c r="U277" i="8" s="1"/>
  <c r="U130" i="8" s="1"/>
  <c r="U25" i="8" s="1"/>
  <c r="T693" i="1"/>
  <c r="Q443" i="1"/>
  <c r="Q472" i="1"/>
  <c r="Q501" i="1" s="1"/>
  <c r="T1369" i="1"/>
  <c r="Z1269" i="1"/>
  <c r="Z1327" i="1" s="1"/>
  <c r="Z1356" i="1" s="1"/>
  <c r="Z153" i="8"/>
  <c r="U1329" i="1"/>
  <c r="U1358" i="1" s="1"/>
  <c r="V1251" i="1"/>
  <c r="W582" i="1"/>
  <c r="U1241" i="1"/>
  <c r="U589" i="1"/>
  <c r="U251" i="8"/>
  <c r="U613" i="1"/>
  <c r="U700" i="1" s="1"/>
  <c r="U255" i="8" s="1"/>
  <c r="U284" i="8" s="1"/>
  <c r="U137" i="8" s="1"/>
  <c r="U32" i="8" s="1"/>
  <c r="V1361" i="1"/>
  <c r="V605" i="1"/>
  <c r="Q339" i="1"/>
  <c r="P397" i="1"/>
  <c r="W166" i="8"/>
  <c r="W1282" i="1"/>
  <c r="W613" i="1" s="1"/>
  <c r="U1256" i="1"/>
  <c r="V587" i="1"/>
  <c r="V1276" i="1"/>
  <c r="V607" i="1" s="1"/>
  <c r="V160" i="8"/>
  <c r="U728" i="1"/>
  <c r="W728" i="1"/>
  <c r="Y1250" i="1"/>
  <c r="Q342" i="1"/>
  <c r="P400" i="1"/>
  <c r="O128" i="8"/>
  <c r="O125" i="8"/>
  <c r="O289" i="8"/>
  <c r="P418" i="1"/>
  <c r="O406" i="1"/>
  <c r="Z1252" i="1"/>
  <c r="Z1310" i="1" s="1"/>
  <c r="AA583" i="1"/>
  <c r="Q338" i="1"/>
  <c r="P396" i="1"/>
  <c r="R702" i="1"/>
  <c r="U1368" i="1"/>
  <c r="P260" i="8"/>
  <c r="P272" i="8"/>
  <c r="Y1310" i="1"/>
  <c r="W160" i="8"/>
  <c r="W1276" i="1"/>
  <c r="W607" i="1" s="1"/>
  <c r="U934" i="1"/>
  <c r="AA1238" i="1"/>
  <c r="AB569" i="1"/>
  <c r="O493" i="1"/>
  <c r="O464" i="1"/>
  <c r="U867" i="1"/>
  <c r="O495" i="1"/>
  <c r="O466" i="1"/>
  <c r="T1360" i="1"/>
  <c r="Q336" i="1"/>
  <c r="P394" i="1"/>
  <c r="Z162" i="8"/>
  <c r="Z1278" i="1"/>
  <c r="Z609" i="1" s="1"/>
  <c r="V1333" i="1"/>
  <c r="V606" i="1"/>
  <c r="W693" i="1" s="1"/>
  <c r="W248" i="8" s="1"/>
  <c r="P12" i="8"/>
  <c r="Y1253" i="1"/>
  <c r="T100" i="8"/>
  <c r="Y1266" i="1"/>
  <c r="Y150" i="8"/>
  <c r="Y1295" i="1"/>
  <c r="P401" i="1"/>
  <c r="Q343" i="1"/>
  <c r="T1342" i="1"/>
  <c r="Y1315" i="1"/>
  <c r="O130" i="8"/>
  <c r="O133" i="8"/>
  <c r="X1305" i="1"/>
  <c r="V1305" i="1"/>
  <c r="Y1247" i="1"/>
  <c r="Z578" i="1"/>
  <c r="AA578" i="1" s="1"/>
  <c r="S245" i="8"/>
  <c r="U719" i="1"/>
  <c r="W714" i="1"/>
  <c r="O481" i="1"/>
  <c r="O452" i="1"/>
  <c r="S925" i="1"/>
  <c r="S825" i="1"/>
  <c r="O453" i="1"/>
  <c r="O482" i="1"/>
  <c r="V157" i="8"/>
  <c r="V1273" i="1"/>
  <c r="V1331" i="1" s="1"/>
  <c r="V1302" i="1"/>
  <c r="W1333" i="1"/>
  <c r="W1362" i="1" s="1"/>
  <c r="X596" i="1"/>
  <c r="AA1246" i="1"/>
  <c r="AA1304" i="1" s="1"/>
  <c r="AB577" i="1"/>
  <c r="X1323" i="1"/>
  <c r="X1352" i="1" s="1"/>
  <c r="T689" i="1"/>
  <c r="T718" i="1" s="1"/>
  <c r="T1314" i="1"/>
  <c r="S616" i="1"/>
  <c r="S1343" i="1"/>
  <c r="Q344" i="1"/>
  <c r="P402" i="1"/>
  <c r="R113" i="8"/>
  <c r="R44" i="8" s="1"/>
  <c r="R45" i="8" s="1"/>
  <c r="R12" i="8"/>
  <c r="O487" i="1"/>
  <c r="O458" i="1"/>
  <c r="O489" i="1"/>
  <c r="O460" i="1"/>
  <c r="AB158" i="8"/>
  <c r="AB1274" i="1"/>
  <c r="AB605" i="1" s="1"/>
  <c r="T728" i="1"/>
  <c r="S1371" i="1"/>
  <c r="S235" i="8"/>
  <c r="S264" i="8" s="1"/>
  <c r="S117" i="8" s="1"/>
  <c r="S12" i="8" s="1"/>
  <c r="S709" i="1"/>
  <c r="O490" i="1"/>
  <c r="O461" i="1"/>
  <c r="Z1283" i="1"/>
  <c r="Z167" i="8"/>
  <c r="Z1312" i="1"/>
  <c r="X1242" i="1"/>
  <c r="Y573" i="1"/>
  <c r="O137" i="8"/>
  <c r="U203" i="1"/>
  <c r="T809" i="1"/>
  <c r="T796" i="1"/>
  <c r="T896" i="1"/>
  <c r="T912" i="1" s="1"/>
  <c r="T883" i="1"/>
  <c r="T319" i="1"/>
  <c r="Y1275" i="1"/>
  <c r="Y606" i="1" s="1"/>
  <c r="Y159" i="8"/>
  <c r="T700" i="1"/>
  <c r="T729" i="1" s="1"/>
  <c r="Y1321" i="1"/>
  <c r="Y1350" i="1" s="1"/>
  <c r="Y594" i="1"/>
  <c r="V697" i="1"/>
  <c r="V252" i="8" s="1"/>
  <c r="W697" i="1"/>
  <c r="W252" i="8" s="1"/>
  <c r="S252" i="8"/>
  <c r="X146" i="8"/>
  <c r="X1262" i="1"/>
  <c r="T680" i="1"/>
  <c r="U680" i="1"/>
  <c r="U235" i="8" s="1"/>
  <c r="U264" i="8" s="1"/>
  <c r="U117" i="8" s="1"/>
  <c r="U12" i="8" s="1"/>
  <c r="X681" i="1"/>
  <c r="X236" i="8" s="1"/>
  <c r="S1316" i="1"/>
  <c r="Q243" i="8"/>
  <c r="Q705" i="1"/>
  <c r="Q717" i="1"/>
  <c r="Q734" i="1" s="1"/>
  <c r="Y149" i="8"/>
  <c r="Y1265" i="1"/>
  <c r="Q347" i="1"/>
  <c r="P405" i="1"/>
  <c r="U602" i="1"/>
  <c r="V1255" i="1"/>
  <c r="V1313" i="1" s="1"/>
  <c r="Y156" i="8"/>
  <c r="Y1272" i="1"/>
  <c r="Y1330" i="1" s="1"/>
  <c r="W155" i="8"/>
  <c r="W1271" i="1"/>
  <c r="W602" i="1" s="1"/>
  <c r="S698" i="1"/>
  <c r="S727" i="1" s="1"/>
  <c r="AA1263" i="1"/>
  <c r="AA594" i="1" s="1"/>
  <c r="AA147" i="8"/>
  <c r="W1339" i="1"/>
  <c r="W1337" i="1"/>
  <c r="W1366" i="1" s="1"/>
  <c r="X165" i="8"/>
  <c r="X1281" i="1"/>
  <c r="X1339" i="1" s="1"/>
  <c r="X1310" i="1"/>
  <c r="O140" i="8"/>
  <c r="Y1327" i="1"/>
  <c r="V1271" i="1"/>
  <c r="V155" i="8"/>
  <c r="R273" i="8"/>
  <c r="R126" i="8" s="1"/>
  <c r="R21" i="8" s="1"/>
  <c r="X1276" i="1"/>
  <c r="X607" i="1" s="1"/>
  <c r="X160" i="8"/>
  <c r="Q333" i="1"/>
  <c r="P391" i="1"/>
  <c r="X1354" i="1"/>
  <c r="O139" i="8"/>
  <c r="O129" i="8"/>
  <c r="W1244" i="1"/>
  <c r="X575" i="1"/>
  <c r="X1275" i="1"/>
  <c r="X159" i="8"/>
  <c r="AA1240" i="1"/>
  <c r="AB571" i="1"/>
  <c r="T154" i="8"/>
  <c r="T1270" i="1"/>
  <c r="T1258" i="1"/>
  <c r="O463" i="1"/>
  <c r="O492" i="1"/>
  <c r="X1253" i="1"/>
  <c r="Q341" i="1"/>
  <c r="P399" i="1"/>
  <c r="O127" i="8"/>
  <c r="R618" i="1"/>
  <c r="R688" i="1"/>
  <c r="R717" i="1" s="1"/>
  <c r="U1280" i="1"/>
  <c r="U164" i="8"/>
  <c r="W595" i="1"/>
  <c r="W682" i="1" s="1"/>
  <c r="W1322" i="1"/>
  <c r="Q14" i="8"/>
  <c r="X148" i="8"/>
  <c r="X1264" i="1"/>
  <c r="O14" i="1"/>
  <c r="Q502" i="1"/>
  <c r="S412" i="1"/>
  <c r="Y1235" i="1"/>
  <c r="Z566" i="1"/>
  <c r="R119" i="8"/>
  <c r="T325" i="1"/>
  <c r="S383" i="1"/>
  <c r="R444" i="1"/>
  <c r="R473" i="1"/>
  <c r="S266" i="8"/>
  <c r="P531" i="1"/>
  <c r="T119" i="8"/>
  <c r="U237" i="8"/>
  <c r="V682" i="1"/>
  <c r="Y1219" i="1" l="1"/>
  <c r="W936" i="1"/>
  <c r="W108" i="8" s="1"/>
  <c r="Z252" i="1"/>
  <c r="Z310" i="1" s="1"/>
  <c r="W863" i="1"/>
  <c r="W892" i="1" s="1"/>
  <c r="W921" i="1" s="1"/>
  <c r="W93" i="8" s="1"/>
  <c r="W269" i="8" s="1"/>
  <c r="W122" i="8" s="1"/>
  <c r="W17" i="8" s="1"/>
  <c r="X183" i="1"/>
  <c r="Y1204" i="1" s="1"/>
  <c r="X1204" i="1"/>
  <c r="W241" i="1"/>
  <c r="W299" i="1" s="1"/>
  <c r="Y198" i="1"/>
  <c r="Y256" i="1" s="1"/>
  <c r="X372" i="1"/>
  <c r="X256" i="1"/>
  <c r="X314" i="1" s="1"/>
  <c r="X791" i="1"/>
  <c r="X820" i="1" s="1"/>
  <c r="X936" i="1" s="1"/>
  <c r="X108" i="8" s="1"/>
  <c r="AA194" i="1"/>
  <c r="AA787" i="1" s="1"/>
  <c r="AA816" i="1" s="1"/>
  <c r="W357" i="1"/>
  <c r="X357" i="1" s="1"/>
  <c r="Z368" i="1"/>
  <c r="Z874" i="1"/>
  <c r="Z903" i="1" s="1"/>
  <c r="Z787" i="1"/>
  <c r="Z816" i="1" s="1"/>
  <c r="W250" i="1"/>
  <c r="W308" i="1" s="1"/>
  <c r="W353" i="1"/>
  <c r="W859" i="1"/>
  <c r="W888" i="1" s="1"/>
  <c r="W917" i="1" s="1"/>
  <c r="W89" i="8" s="1"/>
  <c r="W265" i="8" s="1"/>
  <c r="W118" i="8" s="1"/>
  <c r="W13" i="8" s="1"/>
  <c r="X1200" i="1"/>
  <c r="V921" i="1"/>
  <c r="V93" i="8" s="1"/>
  <c r="V269" i="8" s="1"/>
  <c r="V122" i="8" s="1"/>
  <c r="V17" i="8" s="1"/>
  <c r="U265" i="8"/>
  <c r="U118" i="8" s="1"/>
  <c r="U13" i="8" s="1"/>
  <c r="X179" i="1"/>
  <c r="Y1200" i="1" s="1"/>
  <c r="W237" i="1"/>
  <c r="W295" i="1" s="1"/>
  <c r="U704" i="1"/>
  <c r="U259" i="8" s="1"/>
  <c r="U288" i="8" s="1"/>
  <c r="U141" i="8" s="1"/>
  <c r="U36" i="8" s="1"/>
  <c r="X861" i="1"/>
  <c r="X890" i="1" s="1"/>
  <c r="Y181" i="1"/>
  <c r="Z1202" i="1" s="1"/>
  <c r="X774" i="1"/>
  <c r="X803" i="1" s="1"/>
  <c r="V354" i="1"/>
  <c r="W1201" i="1"/>
  <c r="V860" i="1"/>
  <c r="V889" i="1" s="1"/>
  <c r="V918" i="1" s="1"/>
  <c r="V90" i="8" s="1"/>
  <c r="V238" i="1"/>
  <c r="V296" i="1" s="1"/>
  <c r="W180" i="1"/>
  <c r="X1201" i="1" s="1"/>
  <c r="W919" i="1"/>
  <c r="W91" i="8" s="1"/>
  <c r="W267" i="8" s="1"/>
  <c r="W120" i="8" s="1"/>
  <c r="W15" i="8" s="1"/>
  <c r="X781" i="1"/>
  <c r="W929" i="1"/>
  <c r="W101" i="8" s="1"/>
  <c r="W277" i="8" s="1"/>
  <c r="W130" i="8" s="1"/>
  <c r="W25" i="8" s="1"/>
  <c r="X193" i="1"/>
  <c r="Y1214" i="1" s="1"/>
  <c r="X1211" i="1"/>
  <c r="Z1218" i="1"/>
  <c r="X780" i="1"/>
  <c r="W785" i="1"/>
  <c r="W814" i="1" s="1"/>
  <c r="X1203" i="1"/>
  <c r="W775" i="1"/>
  <c r="W804" i="1" s="1"/>
  <c r="X192" i="1"/>
  <c r="X785" i="1" s="1"/>
  <c r="X871" i="1"/>
  <c r="X900" i="1" s="1"/>
  <c r="X1222" i="1"/>
  <c r="W794" i="1"/>
  <c r="W823" i="1" s="1"/>
  <c r="X1208" i="1"/>
  <c r="W780" i="1"/>
  <c r="X782" i="1"/>
  <c r="Y795" i="1"/>
  <c r="Z789" i="1"/>
  <c r="X1207" i="1"/>
  <c r="W779" i="1"/>
  <c r="W808" i="1" s="1"/>
  <c r="W792" i="1"/>
  <c r="W821" i="1" s="1"/>
  <c r="W937" i="1" s="1"/>
  <c r="W109" i="8" s="1"/>
  <c r="Y780" i="1"/>
  <c r="Y790" i="1"/>
  <c r="Y819" i="1" s="1"/>
  <c r="Y935" i="1" s="1"/>
  <c r="Y107" i="8" s="1"/>
  <c r="W786" i="1"/>
  <c r="W815" i="1" s="1"/>
  <c r="Y1216" i="1"/>
  <c r="Y1221" i="1"/>
  <c r="W783" i="1"/>
  <c r="W812" i="1" s="1"/>
  <c r="W777" i="1"/>
  <c r="W806" i="1" s="1"/>
  <c r="W922" i="1" s="1"/>
  <c r="W94" i="8" s="1"/>
  <c r="X788" i="1"/>
  <c r="AA771" i="1"/>
  <c r="Y1341" i="1"/>
  <c r="Y1370" i="1" s="1"/>
  <c r="U278" i="8"/>
  <c r="U131" i="8" s="1"/>
  <c r="U26" i="8" s="1"/>
  <c r="W873" i="1"/>
  <c r="W902" i="1" s="1"/>
  <c r="Y1208" i="1"/>
  <c r="W938" i="1"/>
  <c r="W110" i="8" s="1"/>
  <c r="V617" i="1"/>
  <c r="W704" i="1" s="1"/>
  <c r="W259" i="8" s="1"/>
  <c r="V939" i="1"/>
  <c r="V111" i="8" s="1"/>
  <c r="Y200" i="1"/>
  <c r="X186" i="1"/>
  <c r="Y1207" i="1" s="1"/>
  <c r="Y189" i="1"/>
  <c r="Z197" i="1"/>
  <c r="Z790" i="1" s="1"/>
  <c r="Y188" i="1"/>
  <c r="V928" i="1"/>
  <c r="V100" i="8" s="1"/>
  <c r="W881" i="1"/>
  <c r="W910" i="1" s="1"/>
  <c r="W259" i="1"/>
  <c r="W317" i="1" s="1"/>
  <c r="X201" i="1"/>
  <c r="X190" i="1"/>
  <c r="V922" i="1"/>
  <c r="V94" i="8" s="1"/>
  <c r="V923" i="1"/>
  <c r="V95" i="8" s="1"/>
  <c r="V271" i="8" s="1"/>
  <c r="V124" i="8" s="1"/>
  <c r="V19" i="8" s="1"/>
  <c r="AB178" i="1"/>
  <c r="X1206" i="1"/>
  <c r="X185" i="1"/>
  <c r="V937" i="1"/>
  <c r="V109" i="8" s="1"/>
  <c r="W244" i="1"/>
  <c r="W302" i="1" s="1"/>
  <c r="X1205" i="1"/>
  <c r="X184" i="1"/>
  <c r="X365" i="1"/>
  <c r="Y1212" i="1"/>
  <c r="Y191" i="1"/>
  <c r="Z187" i="1"/>
  <c r="AA1208" i="1" s="1"/>
  <c r="Z202" i="1"/>
  <c r="X813" i="1"/>
  <c r="X249" i="1"/>
  <c r="X307" i="1" s="1"/>
  <c r="W257" i="1"/>
  <c r="W315" i="1" s="1"/>
  <c r="X1220" i="1"/>
  <c r="W373" i="1"/>
  <c r="V920" i="1"/>
  <c r="V92" i="8" s="1"/>
  <c r="V268" i="8" s="1"/>
  <c r="V121" i="8" s="1"/>
  <c r="V16" i="8" s="1"/>
  <c r="X182" i="1"/>
  <c r="X199" i="1"/>
  <c r="Y1220" i="1" s="1"/>
  <c r="Y195" i="1"/>
  <c r="AA196" i="1"/>
  <c r="AB1217" i="1" s="1"/>
  <c r="AA158" i="8"/>
  <c r="X1341" i="1"/>
  <c r="X1370" i="1" s="1"/>
  <c r="Z1332" i="1"/>
  <c r="Z1361" i="1" s="1"/>
  <c r="W356" i="1"/>
  <c r="W240" i="1"/>
  <c r="W298" i="1" s="1"/>
  <c r="AA1303" i="1"/>
  <c r="AB1303" i="1"/>
  <c r="AA1249" i="1"/>
  <c r="AA162" i="8" s="1"/>
  <c r="V924" i="1"/>
  <c r="V96" i="8" s="1"/>
  <c r="W375" i="1"/>
  <c r="Y1332" i="1"/>
  <c r="Y1361" i="1" s="1"/>
  <c r="Y1278" i="1"/>
  <c r="Y609" i="1" s="1"/>
  <c r="AA1332" i="1"/>
  <c r="X1332" i="1"/>
  <c r="X1361" i="1" s="1"/>
  <c r="X1344" i="1"/>
  <c r="X1373" i="1" s="1"/>
  <c r="W246" i="1"/>
  <c r="W304" i="1" s="1"/>
  <c r="W1344" i="1"/>
  <c r="W1373" i="1" s="1"/>
  <c r="W358" i="1"/>
  <c r="W824" i="1"/>
  <c r="W940" i="1" s="1"/>
  <c r="W112" i="8" s="1"/>
  <c r="W242" i="1"/>
  <c r="W300" i="1" s="1"/>
  <c r="X880" i="1"/>
  <c r="X909" i="1" s="1"/>
  <c r="W866" i="1"/>
  <c r="W895" i="1" s="1"/>
  <c r="W360" i="1"/>
  <c r="X800" i="1"/>
  <c r="X916" i="1" s="1"/>
  <c r="Y858" i="1"/>
  <c r="Y887" i="1" s="1"/>
  <c r="X236" i="1"/>
  <c r="X294" i="1" s="1"/>
  <c r="Z1307" i="1"/>
  <c r="W376" i="1"/>
  <c r="V817" i="1"/>
  <c r="Z1257" i="1"/>
  <c r="Z170" i="8" s="1"/>
  <c r="S702" i="1"/>
  <c r="S257" i="8" s="1"/>
  <c r="S286" i="8" s="1"/>
  <c r="S139" i="8" s="1"/>
  <c r="S34" i="8" s="1"/>
  <c r="Y1307" i="1"/>
  <c r="X1278" i="1"/>
  <c r="X162" i="8"/>
  <c r="W364" i="1"/>
  <c r="U377" i="1"/>
  <c r="Y371" i="1"/>
  <c r="V875" i="1"/>
  <c r="V904" i="1" s="1"/>
  <c r="W248" i="1"/>
  <c r="W306" i="1" s="1"/>
  <c r="W870" i="1"/>
  <c r="W899" i="1" s="1"/>
  <c r="V369" i="1"/>
  <c r="X355" i="1"/>
  <c r="Y1344" i="1"/>
  <c r="Y1373" i="1" s="1"/>
  <c r="V934" i="1"/>
  <c r="V106" i="8" s="1"/>
  <c r="U927" i="1"/>
  <c r="U99" i="8" s="1"/>
  <c r="U275" i="8" s="1"/>
  <c r="U128" i="8" s="1"/>
  <c r="U23" i="8" s="1"/>
  <c r="W367" i="1"/>
  <c r="V363" i="1"/>
  <c r="V247" i="1"/>
  <c r="V305" i="1" s="1"/>
  <c r="V869" i="1"/>
  <c r="V898" i="1" s="1"/>
  <c r="V811" i="1"/>
  <c r="W1320" i="1"/>
  <c r="W1349" i="1" s="1"/>
  <c r="Y932" i="1"/>
  <c r="Y104" i="8" s="1"/>
  <c r="AC1245" i="1"/>
  <c r="AC1303" i="1" s="1"/>
  <c r="Z1308" i="1"/>
  <c r="Y685" i="1"/>
  <c r="Y240" i="8" s="1"/>
  <c r="W862" i="1"/>
  <c r="W891" i="1" s="1"/>
  <c r="W817" i="1"/>
  <c r="X239" i="1"/>
  <c r="X297" i="1" s="1"/>
  <c r="W359" i="1"/>
  <c r="X935" i="1"/>
  <c r="X107" i="8" s="1"/>
  <c r="X716" i="1"/>
  <c r="V930" i="1"/>
  <c r="V102" i="8" s="1"/>
  <c r="U933" i="1"/>
  <c r="U105" i="8" s="1"/>
  <c r="U281" i="8" s="1"/>
  <c r="U134" i="8" s="1"/>
  <c r="U29" i="8" s="1"/>
  <c r="V940" i="1"/>
  <c r="V112" i="8" s="1"/>
  <c r="W243" i="1"/>
  <c r="W301" i="1" s="1"/>
  <c r="W260" i="1"/>
  <c r="W318" i="1" s="1"/>
  <c r="W253" i="1"/>
  <c r="W311" i="1" s="1"/>
  <c r="V311" i="1"/>
  <c r="W370" i="1"/>
  <c r="R533" i="1"/>
  <c r="R16" i="1" s="1"/>
  <c r="X374" i="1"/>
  <c r="AB585" i="1"/>
  <c r="AC585" i="1" s="1"/>
  <c r="AC1254" i="1" s="1"/>
  <c r="AA1254" i="1"/>
  <c r="X258" i="1"/>
  <c r="X316" i="1" s="1"/>
  <c r="X822" i="1"/>
  <c r="T171" i="8"/>
  <c r="T47" i="8" s="1"/>
  <c r="U1224" i="1"/>
  <c r="V1335" i="1"/>
  <c r="V1364" i="1" s="1"/>
  <c r="W251" i="1"/>
  <c r="W309" i="1" s="1"/>
  <c r="W868" i="1"/>
  <c r="W897" i="1" s="1"/>
  <c r="W926" i="1" s="1"/>
  <c r="W98" i="8" s="1"/>
  <c r="W274" i="8" s="1"/>
  <c r="W127" i="8" s="1"/>
  <c r="W22" i="8" s="1"/>
  <c r="U261" i="1"/>
  <c r="U45" i="1" s="1"/>
  <c r="W366" i="1"/>
  <c r="U926" i="1"/>
  <c r="U98" i="8" s="1"/>
  <c r="U274" i="8" s="1"/>
  <c r="U127" i="8" s="1"/>
  <c r="U22" i="8" s="1"/>
  <c r="V926" i="1"/>
  <c r="V98" i="8" s="1"/>
  <c r="V274" i="8" s="1"/>
  <c r="V127" i="8" s="1"/>
  <c r="V22" i="8" s="1"/>
  <c r="W362" i="1"/>
  <c r="U304" i="1"/>
  <c r="V304" i="1"/>
  <c r="V931" i="1"/>
  <c r="V103" i="8" s="1"/>
  <c r="S385" i="1"/>
  <c r="T414" i="1" s="1"/>
  <c r="S414" i="1"/>
  <c r="S475" i="1" s="1"/>
  <c r="S504" i="1" s="1"/>
  <c r="P485" i="1"/>
  <c r="P514" i="1" s="1"/>
  <c r="AA1291" i="1"/>
  <c r="P492" i="1"/>
  <c r="P521" i="1" s="1"/>
  <c r="Z570" i="1"/>
  <c r="Z1239" i="1" s="1"/>
  <c r="W807" i="1"/>
  <c r="W865" i="1"/>
  <c r="W894" i="1" s="1"/>
  <c r="R471" i="1"/>
  <c r="R500" i="1" s="1"/>
  <c r="V712" i="1"/>
  <c r="P494" i="1"/>
  <c r="P523" i="1" s="1"/>
  <c r="X719" i="1"/>
  <c r="Q504" i="1"/>
  <c r="Q533" i="1" s="1"/>
  <c r="Q16" i="1" s="1"/>
  <c r="V599" i="1"/>
  <c r="Y1297" i="1"/>
  <c r="X152" i="8"/>
  <c r="X1268" i="1"/>
  <c r="Y1268" i="1"/>
  <c r="Y599" i="1" s="1"/>
  <c r="Y152" i="8"/>
  <c r="W152" i="8"/>
  <c r="W1268" i="1"/>
  <c r="W1297" i="1"/>
  <c r="X1297" i="1"/>
  <c r="U686" i="1"/>
  <c r="T715" i="1"/>
  <c r="R443" i="1"/>
  <c r="R530" i="1" s="1"/>
  <c r="R13" i="1" s="1"/>
  <c r="R477" i="1"/>
  <c r="R506" i="1" s="1"/>
  <c r="P488" i="1"/>
  <c r="P517" i="1" s="1"/>
  <c r="P460" i="1"/>
  <c r="P547" i="1" s="1"/>
  <c r="P30" i="1" s="1"/>
  <c r="Q423" i="1"/>
  <c r="Q484" i="1" s="1"/>
  <c r="Q513" i="1" s="1"/>
  <c r="R447" i="1"/>
  <c r="R534" i="1" s="1"/>
  <c r="R17" i="1" s="1"/>
  <c r="X710" i="1"/>
  <c r="S532" i="1"/>
  <c r="S15" i="1" s="1"/>
  <c r="Q428" i="1"/>
  <c r="Q460" i="1" s="1"/>
  <c r="P483" i="1"/>
  <c r="P512" i="1" s="1"/>
  <c r="Q535" i="1"/>
  <c r="Q18" i="1" s="1"/>
  <c r="T474" i="1"/>
  <c r="T503" i="1" s="1"/>
  <c r="T445" i="1"/>
  <c r="Q422" i="1"/>
  <c r="Q483" i="1" s="1"/>
  <c r="Q512" i="1" s="1"/>
  <c r="U720" i="1"/>
  <c r="Q536" i="1"/>
  <c r="Q19" i="1" s="1"/>
  <c r="Q430" i="1"/>
  <c r="Q491" i="1" s="1"/>
  <c r="Q520" i="1" s="1"/>
  <c r="R731" i="1"/>
  <c r="R734" i="1" s="1"/>
  <c r="T733" i="1"/>
  <c r="S411" i="1"/>
  <c r="S472" i="1" s="1"/>
  <c r="S501" i="1" s="1"/>
  <c r="Q425" i="1"/>
  <c r="Q486" i="1" s="1"/>
  <c r="Q515" i="1" s="1"/>
  <c r="U722" i="1"/>
  <c r="Q433" i="1"/>
  <c r="Q494" i="1" s="1"/>
  <c r="Q523" i="1" s="1"/>
  <c r="Q427" i="1"/>
  <c r="Q459" i="1" s="1"/>
  <c r="S724" i="1"/>
  <c r="T250" i="8"/>
  <c r="T279" i="8" s="1"/>
  <c r="T132" i="8" s="1"/>
  <c r="T27" i="8" s="1"/>
  <c r="T724" i="1"/>
  <c r="T328" i="1"/>
  <c r="S386" i="1"/>
  <c r="Y161" i="8"/>
  <c r="Y1277" i="1"/>
  <c r="Y608" i="1" s="1"/>
  <c r="V238" i="8"/>
  <c r="V267" i="8" s="1"/>
  <c r="V120" i="8" s="1"/>
  <c r="V15" i="8" s="1"/>
  <c r="S410" i="1"/>
  <c r="S471" i="1" s="1"/>
  <c r="S500" i="1" s="1"/>
  <c r="T1372" i="1"/>
  <c r="V695" i="1"/>
  <c r="V250" i="8" s="1"/>
  <c r="T694" i="1"/>
  <c r="T723" i="1" s="1"/>
  <c r="Y1306" i="1"/>
  <c r="U695" i="1"/>
  <c r="U250" i="8" s="1"/>
  <c r="U279" i="8" s="1"/>
  <c r="U132" i="8" s="1"/>
  <c r="U27" i="8" s="1"/>
  <c r="Z579" i="1"/>
  <c r="Z1248" i="1" s="1"/>
  <c r="W818" i="1"/>
  <c r="W876" i="1"/>
  <c r="W905" i="1" s="1"/>
  <c r="T256" i="8"/>
  <c r="T285" i="8" s="1"/>
  <c r="T138" i="8" s="1"/>
  <c r="T33" i="8" s="1"/>
  <c r="U730" i="1"/>
  <c r="T730" i="1"/>
  <c r="S415" i="1"/>
  <c r="W1277" i="1"/>
  <c r="W161" i="8"/>
  <c r="X1306" i="1"/>
  <c r="W872" i="1"/>
  <c r="W901" i="1" s="1"/>
  <c r="Q534" i="1"/>
  <c r="Q17" i="1" s="1"/>
  <c r="Y255" i="1"/>
  <c r="X1277" i="1"/>
  <c r="X608" i="1" s="1"/>
  <c r="X161" i="8"/>
  <c r="AB1257" i="1"/>
  <c r="AC588" i="1"/>
  <c r="S717" i="1"/>
  <c r="R341" i="1"/>
  <c r="Q399" i="1"/>
  <c r="X166" i="8"/>
  <c r="X1282" i="1"/>
  <c r="X1311" i="1"/>
  <c r="Z1311" i="1"/>
  <c r="AB1240" i="1"/>
  <c r="AB1298" i="1" s="1"/>
  <c r="AC571" i="1"/>
  <c r="Z1333" i="1"/>
  <c r="Z1362" i="1" s="1"/>
  <c r="O34" i="8"/>
  <c r="Q420" i="1"/>
  <c r="V1284" i="1"/>
  <c r="V168" i="8"/>
  <c r="W1313" i="1"/>
  <c r="Y596" i="1"/>
  <c r="Y683" i="1" s="1"/>
  <c r="Y238" i="8" s="1"/>
  <c r="V709" i="1"/>
  <c r="X1320" i="1"/>
  <c r="X1349" i="1" s="1"/>
  <c r="X593" i="1"/>
  <c r="X680" i="1" s="1"/>
  <c r="X235" i="8" s="1"/>
  <c r="O32" i="8"/>
  <c r="Y1323" i="1"/>
  <c r="Y1352" i="1" s="1"/>
  <c r="R344" i="1"/>
  <c r="Q402" i="1"/>
  <c r="AB1246" i="1"/>
  <c r="AC577" i="1"/>
  <c r="X683" i="1"/>
  <c r="X238" i="8" s="1"/>
  <c r="U327" i="1"/>
  <c r="T385" i="1"/>
  <c r="O510" i="1"/>
  <c r="O539" i="1" s="1"/>
  <c r="Y597" i="1"/>
  <c r="Z1341" i="1"/>
  <c r="Z1370" i="1" s="1"/>
  <c r="R336" i="1"/>
  <c r="Q394" i="1"/>
  <c r="P125" i="8"/>
  <c r="P289" i="8"/>
  <c r="Z165" i="8"/>
  <c r="Z1281" i="1"/>
  <c r="Z1339" i="1" s="1"/>
  <c r="Z1368" i="1" s="1"/>
  <c r="V1256" i="1"/>
  <c r="V1258" i="1" s="1"/>
  <c r="W587" i="1"/>
  <c r="W589" i="1" s="1"/>
  <c r="W1251" i="1"/>
  <c r="W1309" i="1" s="1"/>
  <c r="X582" i="1"/>
  <c r="Q530" i="1"/>
  <c r="Q13" i="1" s="1"/>
  <c r="T722" i="1"/>
  <c r="U247" i="8"/>
  <c r="U721" i="1"/>
  <c r="Z692" i="1"/>
  <c r="Z247" i="8" s="1"/>
  <c r="Y681" i="1"/>
  <c r="Y236" i="8" s="1"/>
  <c r="AC1234" i="1"/>
  <c r="AC1292" i="1" s="1"/>
  <c r="AD565" i="1"/>
  <c r="O27" i="8"/>
  <c r="T1316" i="1"/>
  <c r="R345" i="1"/>
  <c r="Q403" i="1"/>
  <c r="O515" i="1"/>
  <c r="O544" i="1" s="1"/>
  <c r="T330" i="1"/>
  <c r="S388" i="1"/>
  <c r="R331" i="1"/>
  <c r="Q389" i="1"/>
  <c r="Q348" i="1"/>
  <c r="W1329" i="1"/>
  <c r="W1358" i="1" s="1"/>
  <c r="Y1333" i="1"/>
  <c r="Y1362" i="1" s="1"/>
  <c r="X694" i="1"/>
  <c r="X249" i="8" s="1"/>
  <c r="U384" i="1"/>
  <c r="V326" i="1"/>
  <c r="Y1305" i="1"/>
  <c r="V1362" i="1"/>
  <c r="R258" i="8"/>
  <c r="AB1249" i="1"/>
  <c r="AC580" i="1"/>
  <c r="Y1359" i="1"/>
  <c r="AB1233" i="1"/>
  <c r="AC564" i="1"/>
  <c r="AD564" i="1" s="1"/>
  <c r="AD1233" i="1" s="1"/>
  <c r="O514" i="1"/>
  <c r="V867" i="1"/>
  <c r="R478" i="1"/>
  <c r="R507" i="1" s="1"/>
  <c r="R449" i="1"/>
  <c r="O512" i="1"/>
  <c r="Q419" i="1"/>
  <c r="V1270" i="1"/>
  <c r="V154" i="8"/>
  <c r="X1255" i="1"/>
  <c r="X1313" i="1" s="1"/>
  <c r="Y586" i="1"/>
  <c r="S243" i="8"/>
  <c r="T1328" i="1"/>
  <c r="T1287" i="1"/>
  <c r="T601" i="1"/>
  <c r="X1244" i="1"/>
  <c r="X1302" i="1" s="1"/>
  <c r="Y575" i="1"/>
  <c r="R333" i="1"/>
  <c r="Q391" i="1"/>
  <c r="V602" i="1"/>
  <c r="V689" i="1" s="1"/>
  <c r="X1368" i="1"/>
  <c r="S253" i="8"/>
  <c r="V1329" i="1"/>
  <c r="Q434" i="1"/>
  <c r="AA1321" i="1"/>
  <c r="AA1350" i="1" s="1"/>
  <c r="U729" i="1"/>
  <c r="T255" i="8"/>
  <c r="U809" i="1"/>
  <c r="U796" i="1"/>
  <c r="Y1242" i="1"/>
  <c r="Z573" i="1"/>
  <c r="Z614" i="1"/>
  <c r="Z701" i="1" s="1"/>
  <c r="Z256" i="8" s="1"/>
  <c r="V361" i="1"/>
  <c r="T244" i="8"/>
  <c r="U689" i="1"/>
  <c r="U244" i="8" s="1"/>
  <c r="AA1275" i="1"/>
  <c r="AA606" i="1" s="1"/>
  <c r="AA159" i="8"/>
  <c r="V1360" i="1"/>
  <c r="O511" i="1"/>
  <c r="O540" i="1" s="1"/>
  <c r="S97" i="8"/>
  <c r="S941" i="1"/>
  <c r="S44" i="1" s="1"/>
  <c r="S274" i="8"/>
  <c r="Z1247" i="1"/>
  <c r="O28" i="8"/>
  <c r="T1371" i="1"/>
  <c r="R343" i="1"/>
  <c r="Q401" i="1"/>
  <c r="T276" i="8"/>
  <c r="O522" i="1"/>
  <c r="AA1267" i="1"/>
  <c r="AA1325" i="1" s="1"/>
  <c r="AA151" i="8"/>
  <c r="AA1296" i="1"/>
  <c r="R257" i="8"/>
  <c r="R338" i="1"/>
  <c r="Q396" i="1"/>
  <c r="Q429" i="1"/>
  <c r="U1338" i="1"/>
  <c r="U1367" i="1" s="1"/>
  <c r="Q426" i="1"/>
  <c r="Q421" i="1"/>
  <c r="Y1308" i="1"/>
  <c r="U615" i="1"/>
  <c r="U1342" i="1"/>
  <c r="U1371" i="1" s="1"/>
  <c r="X692" i="1"/>
  <c r="X247" i="8" s="1"/>
  <c r="O520" i="1"/>
  <c r="O549" i="1" s="1"/>
  <c r="S1345" i="1"/>
  <c r="O513" i="1"/>
  <c r="O542" i="1" s="1"/>
  <c r="Y701" i="1"/>
  <c r="Y256" i="8" s="1"/>
  <c r="X701" i="1"/>
  <c r="X256" i="8" s="1"/>
  <c r="W701" i="1"/>
  <c r="W256" i="8" s="1"/>
  <c r="V701" i="1"/>
  <c r="Y687" i="1"/>
  <c r="Y242" i="8" s="1"/>
  <c r="AA1236" i="1"/>
  <c r="AA1294" i="1" s="1"/>
  <c r="AB567" i="1"/>
  <c r="Q424" i="1"/>
  <c r="Z156" i="8"/>
  <c r="Z1272" i="1"/>
  <c r="AA1237" i="1"/>
  <c r="AB568" i="1"/>
  <c r="R335" i="1"/>
  <c r="Q393" i="1"/>
  <c r="P490" i="1"/>
  <c r="P519" i="1" s="1"/>
  <c r="P461" i="1"/>
  <c r="W280" i="8"/>
  <c r="W133" i="8" s="1"/>
  <c r="W28" i="8" s="1"/>
  <c r="T283" i="8"/>
  <c r="Y1320" i="1"/>
  <c r="Y1349" i="1" s="1"/>
  <c r="Y593" i="1"/>
  <c r="O523" i="1"/>
  <c r="O552" i="1" s="1"/>
  <c r="W694" i="1"/>
  <c r="W249" i="8" s="1"/>
  <c r="U413" i="1"/>
  <c r="X1334" i="1"/>
  <c r="X1363" i="1" s="1"/>
  <c r="O26" i="8"/>
  <c r="W713" i="1"/>
  <c r="P462" i="1"/>
  <c r="P491" i="1"/>
  <c r="P520" i="1" s="1"/>
  <c r="V88" i="8"/>
  <c r="Z594" i="1"/>
  <c r="S618" i="1"/>
  <c r="S416" i="1"/>
  <c r="O517" i="1"/>
  <c r="P457" i="1"/>
  <c r="P486" i="1"/>
  <c r="P515" i="1" s="1"/>
  <c r="X684" i="1"/>
  <c r="X239" i="8" s="1"/>
  <c r="S381" i="1"/>
  <c r="T323" i="1"/>
  <c r="X1366" i="1"/>
  <c r="X610" i="1"/>
  <c r="R332" i="1"/>
  <c r="Q390" i="1"/>
  <c r="W168" i="8"/>
  <c r="W1284" i="1"/>
  <c r="W615" i="1" s="1"/>
  <c r="O22" i="8"/>
  <c r="AA153" i="8"/>
  <c r="AA1269" i="1"/>
  <c r="AA1327" i="1" s="1"/>
  <c r="AA1298" i="1"/>
  <c r="X1333" i="1"/>
  <c r="X1362" i="1" s="1"/>
  <c r="X606" i="1"/>
  <c r="X693" i="1" s="1"/>
  <c r="X248" i="8" s="1"/>
  <c r="O24" i="8"/>
  <c r="X612" i="1"/>
  <c r="Q405" i="1"/>
  <c r="R347" i="1"/>
  <c r="Q272" i="8"/>
  <c r="Q260" i="8"/>
  <c r="S281" i="8"/>
  <c r="AD1245" i="1"/>
  <c r="AE576" i="1"/>
  <c r="T925" i="1"/>
  <c r="T825" i="1"/>
  <c r="V203" i="1"/>
  <c r="S1372" i="1"/>
  <c r="S1374" i="1" s="1"/>
  <c r="S50" i="1" s="1"/>
  <c r="AA1247" i="1"/>
  <c r="AB578" i="1"/>
  <c r="O25" i="8"/>
  <c r="Y1282" i="1"/>
  <c r="Y613" i="1" s="1"/>
  <c r="Y166" i="8"/>
  <c r="O524" i="1"/>
  <c r="O553" i="1" s="1"/>
  <c r="U106" i="8"/>
  <c r="AA1252" i="1"/>
  <c r="AB583" i="1"/>
  <c r="P450" i="1"/>
  <c r="P479" i="1"/>
  <c r="P435" i="1"/>
  <c r="O20" i="8"/>
  <c r="O142" i="8"/>
  <c r="O46" i="8" s="1"/>
  <c r="O48" i="8" s="1"/>
  <c r="O51" i="8" s="1"/>
  <c r="O23" i="8"/>
  <c r="R342" i="1"/>
  <c r="Q400" i="1"/>
  <c r="R339" i="1"/>
  <c r="Q397" i="1"/>
  <c r="U280" i="8"/>
  <c r="V164" i="8"/>
  <c r="V1280" i="1"/>
  <c r="V611" i="1" s="1"/>
  <c r="V1309" i="1"/>
  <c r="Z600" i="1"/>
  <c r="R334" i="1"/>
  <c r="Q392" i="1"/>
  <c r="P452" i="1"/>
  <c r="P481" i="1"/>
  <c r="P510" i="1" s="1"/>
  <c r="W692" i="1"/>
  <c r="W247" i="8" s="1"/>
  <c r="Y1339" i="1"/>
  <c r="Y1368" i="1" s="1"/>
  <c r="AB147" i="8"/>
  <c r="AB1263" i="1"/>
  <c r="AB1292" i="1"/>
  <c r="O31" i="8"/>
  <c r="AA146" i="8"/>
  <c r="AA1262" i="1"/>
  <c r="AA593" i="1" s="1"/>
  <c r="O30" i="8"/>
  <c r="R337" i="1"/>
  <c r="Q395" i="1"/>
  <c r="Z1266" i="1"/>
  <c r="Z1324" i="1" s="1"/>
  <c r="Z1353" i="1" s="1"/>
  <c r="Z150" i="8"/>
  <c r="O509" i="1"/>
  <c r="Y1311" i="1"/>
  <c r="R1374" i="1"/>
  <c r="R50" i="1" s="1"/>
  <c r="P482" i="1"/>
  <c r="P511" i="1" s="1"/>
  <c r="P453" i="1"/>
  <c r="V1366" i="1"/>
  <c r="W1334" i="1"/>
  <c r="W1363" i="1" s="1"/>
  <c r="V1334" i="1"/>
  <c r="T1363" i="1"/>
  <c r="W680" i="1"/>
  <c r="W709" i="1" s="1"/>
  <c r="S703" i="1"/>
  <c r="S258" i="8" s="1"/>
  <c r="S287" i="8" s="1"/>
  <c r="S140" i="8" s="1"/>
  <c r="S35" i="8" s="1"/>
  <c r="Z1301" i="1"/>
  <c r="P466" i="1"/>
  <c r="P495" i="1"/>
  <c r="P524" i="1" s="1"/>
  <c r="T329" i="1"/>
  <c r="S387" i="1"/>
  <c r="Z1262" i="1"/>
  <c r="Z146" i="8"/>
  <c r="Z1291" i="1"/>
  <c r="P493" i="1"/>
  <c r="P522" i="1" s="1"/>
  <c r="P464" i="1"/>
  <c r="Z598" i="1"/>
  <c r="AA605" i="1"/>
  <c r="AB1332" i="1"/>
  <c r="U303" i="1"/>
  <c r="Y1324" i="1"/>
  <c r="Y1353" i="1" s="1"/>
  <c r="O508" i="1"/>
  <c r="O537" i="1" s="1"/>
  <c r="O496" i="1"/>
  <c r="O47" i="1" s="1"/>
  <c r="U1360" i="1"/>
  <c r="P451" i="1"/>
  <c r="P480" i="1"/>
  <c r="P509" i="1" s="1"/>
  <c r="T616" i="1"/>
  <c r="W1241" i="1"/>
  <c r="W1299" i="1" s="1"/>
  <c r="X572" i="1"/>
  <c r="AA1253" i="1"/>
  <c r="AB584" i="1"/>
  <c r="AA1250" i="1"/>
  <c r="AA1308" i="1" s="1"/>
  <c r="AB581" i="1"/>
  <c r="U611" i="1"/>
  <c r="R243" i="8"/>
  <c r="R705" i="1"/>
  <c r="O521" i="1"/>
  <c r="W1273" i="1"/>
  <c r="W157" i="8"/>
  <c r="W1302" i="1"/>
  <c r="O35" i="8"/>
  <c r="X714" i="1"/>
  <c r="X240" i="8"/>
  <c r="T727" i="1"/>
  <c r="Y603" i="1"/>
  <c r="W1368" i="1"/>
  <c r="T235" i="8"/>
  <c r="U709" i="1"/>
  <c r="X155" i="8"/>
  <c r="X1271" i="1"/>
  <c r="X1300" i="1"/>
  <c r="O519" i="1"/>
  <c r="O518" i="1"/>
  <c r="O516" i="1"/>
  <c r="Q431" i="1"/>
  <c r="V604" i="1"/>
  <c r="Y160" i="8"/>
  <c r="Y1276" i="1"/>
  <c r="Y1334" i="1" s="1"/>
  <c r="U896" i="1"/>
  <c r="U912" i="1" s="1"/>
  <c r="U883" i="1"/>
  <c r="W726" i="1"/>
  <c r="AB1238" i="1"/>
  <c r="AB1296" i="1" s="1"/>
  <c r="AC569" i="1"/>
  <c r="T259" i="8"/>
  <c r="Y163" i="8"/>
  <c r="Y1279" i="1"/>
  <c r="U169" i="8"/>
  <c r="U1285" i="1"/>
  <c r="U1270" i="1"/>
  <c r="U154" i="8"/>
  <c r="U1258" i="1"/>
  <c r="V1299" i="1"/>
  <c r="U1299" i="1"/>
  <c r="T248" i="8"/>
  <c r="V693" i="1"/>
  <c r="V248" i="8" s="1"/>
  <c r="V277" i="8" s="1"/>
  <c r="V130" i="8" s="1"/>
  <c r="V25" i="8" s="1"/>
  <c r="R346" i="1"/>
  <c r="Q404" i="1"/>
  <c r="Y692" i="1"/>
  <c r="Y247" i="8" s="1"/>
  <c r="V692" i="1"/>
  <c r="V247" i="8" s="1"/>
  <c r="T324" i="1"/>
  <c r="S382" i="1"/>
  <c r="O36" i="8"/>
  <c r="AA1257" i="1"/>
  <c r="W352" i="1"/>
  <c r="Z149" i="8"/>
  <c r="Z1265" i="1"/>
  <c r="V726" i="1"/>
  <c r="Q432" i="1"/>
  <c r="R340" i="1"/>
  <c r="Q398" i="1"/>
  <c r="T246" i="8"/>
  <c r="T720" i="1"/>
  <c r="R285" i="8"/>
  <c r="AA1243" i="1"/>
  <c r="AA1301" i="1" s="1"/>
  <c r="AB574" i="1"/>
  <c r="S417" i="1"/>
  <c r="Q418" i="1"/>
  <c r="P406" i="1"/>
  <c r="O29" i="8"/>
  <c r="P458" i="1"/>
  <c r="P487" i="1"/>
  <c r="P516" i="1" s="1"/>
  <c r="V1340" i="1"/>
  <c r="V1369" i="1" s="1"/>
  <c r="V613" i="1"/>
  <c r="W1340" i="1"/>
  <c r="W1369" i="1" s="1"/>
  <c r="U1314" i="1"/>
  <c r="T709" i="1"/>
  <c r="V694" i="1"/>
  <c r="V249" i="8" s="1"/>
  <c r="S249" i="8"/>
  <c r="O21" i="8"/>
  <c r="Z1350" i="1"/>
  <c r="P455" i="1"/>
  <c r="P484" i="1"/>
  <c r="P513" i="1" s="1"/>
  <c r="Y1356" i="1"/>
  <c r="W1361" i="1"/>
  <c r="V245" i="1"/>
  <c r="O33" i="8"/>
  <c r="W916" i="1"/>
  <c r="O467" i="1"/>
  <c r="O46" i="1" s="1"/>
  <c r="V589" i="1"/>
  <c r="Z166" i="8"/>
  <c r="Z1282" i="1"/>
  <c r="Z613" i="1" s="1"/>
  <c r="Z1279" i="1"/>
  <c r="Z610" i="1" s="1"/>
  <c r="Z163" i="8"/>
  <c r="Q531" i="1"/>
  <c r="Q14" i="1" s="1"/>
  <c r="W711" i="1"/>
  <c r="V237" i="8"/>
  <c r="U325" i="1"/>
  <c r="T383" i="1"/>
  <c r="S473" i="1"/>
  <c r="S444" i="1"/>
  <c r="V711" i="1"/>
  <c r="X595" i="1"/>
  <c r="X1322" i="1"/>
  <c r="P14" i="1"/>
  <c r="R502" i="1"/>
  <c r="R531" i="1" s="1"/>
  <c r="Y148" i="8"/>
  <c r="Y1264" i="1"/>
  <c r="Y1293" i="1"/>
  <c r="R14" i="8"/>
  <c r="Z1235" i="1"/>
  <c r="AA566" i="1"/>
  <c r="W237" i="8"/>
  <c r="W1351" i="1"/>
  <c r="U266" i="8"/>
  <c r="T14" i="8"/>
  <c r="S119" i="8"/>
  <c r="T412" i="1"/>
  <c r="Y791" i="1" l="1"/>
  <c r="Y820" i="1" s="1"/>
  <c r="Z198" i="1"/>
  <c r="X863" i="1"/>
  <c r="X892" i="1" s="1"/>
  <c r="Z1219" i="1"/>
  <c r="Y183" i="1"/>
  <c r="Y776" i="1" s="1"/>
  <c r="Y805" i="1" s="1"/>
  <c r="AA874" i="1"/>
  <c r="AA903" i="1" s="1"/>
  <c r="AA932" i="1" s="1"/>
  <c r="AA104" i="8" s="1"/>
  <c r="Y878" i="1"/>
  <c r="Y907" i="1" s="1"/>
  <c r="AB1215" i="1"/>
  <c r="Y774" i="1"/>
  <c r="Y803" i="1" s="1"/>
  <c r="Y372" i="1"/>
  <c r="X776" i="1"/>
  <c r="X805" i="1" s="1"/>
  <c r="X241" i="1"/>
  <c r="X299" i="1" s="1"/>
  <c r="W238" i="1"/>
  <c r="W296" i="1" s="1"/>
  <c r="Y314" i="1"/>
  <c r="AA252" i="1"/>
  <c r="AA310" i="1" s="1"/>
  <c r="AB194" i="1"/>
  <c r="AC1215" i="1" s="1"/>
  <c r="Y193" i="1"/>
  <c r="Z1214" i="1" s="1"/>
  <c r="AA368" i="1"/>
  <c r="Z932" i="1"/>
  <c r="Z104" i="8" s="1"/>
  <c r="X353" i="1"/>
  <c r="Y179" i="1"/>
  <c r="Y859" i="1" s="1"/>
  <c r="Y888" i="1" s="1"/>
  <c r="X859" i="1"/>
  <c r="X888" i="1" s="1"/>
  <c r="X772" i="1"/>
  <c r="X801" i="1" s="1"/>
  <c r="X237" i="1"/>
  <c r="X295" i="1" s="1"/>
  <c r="Y704" i="1"/>
  <c r="Y259" i="8" s="1"/>
  <c r="U733" i="1"/>
  <c r="X872" i="1"/>
  <c r="X901" i="1" s="1"/>
  <c r="Y192" i="1"/>
  <c r="Z1213" i="1" s="1"/>
  <c r="X786" i="1"/>
  <c r="X815" i="1" s="1"/>
  <c r="Z181" i="1"/>
  <c r="AA181" i="1" s="1"/>
  <c r="AB181" i="1" s="1"/>
  <c r="AC1202" i="1" s="1"/>
  <c r="Y861" i="1"/>
  <c r="Y890" i="1" s="1"/>
  <c r="W354" i="1"/>
  <c r="X919" i="1"/>
  <c r="X91" i="8" s="1"/>
  <c r="X267" i="8" s="1"/>
  <c r="X120" i="8" s="1"/>
  <c r="X15" i="8" s="1"/>
  <c r="X180" i="1"/>
  <c r="X773" i="1" s="1"/>
  <c r="X802" i="1" s="1"/>
  <c r="W860" i="1"/>
  <c r="W889" i="1" s="1"/>
  <c r="W773" i="1"/>
  <c r="W802" i="1" s="1"/>
  <c r="Z780" i="1"/>
  <c r="V704" i="1"/>
  <c r="V259" i="8" s="1"/>
  <c r="V288" i="8" s="1"/>
  <c r="V141" i="8" s="1"/>
  <c r="V36" i="8" s="1"/>
  <c r="AA789" i="1"/>
  <c r="X929" i="1"/>
  <c r="X101" i="8" s="1"/>
  <c r="X277" i="8" s="1"/>
  <c r="X130" i="8" s="1"/>
  <c r="X25" i="8" s="1"/>
  <c r="Z795" i="1"/>
  <c r="Z1209" i="1"/>
  <c r="X775" i="1"/>
  <c r="X804" i="1" s="1"/>
  <c r="X864" i="1"/>
  <c r="X893" i="1" s="1"/>
  <c r="X777" i="1"/>
  <c r="X806" i="1" s="1"/>
  <c r="Y1211" i="1"/>
  <c r="AA1218" i="1"/>
  <c r="Z1221" i="1"/>
  <c r="Y793" i="1"/>
  <c r="Y822" i="1" s="1"/>
  <c r="X778" i="1"/>
  <c r="X807" i="1" s="1"/>
  <c r="X779" i="1"/>
  <c r="X808" i="1" s="1"/>
  <c r="Y1213" i="1"/>
  <c r="X783" i="1"/>
  <c r="X812" i="1" s="1"/>
  <c r="AA1219" i="1"/>
  <c r="Z1212" i="1"/>
  <c r="Z1210" i="1"/>
  <c r="Y782" i="1"/>
  <c r="Y788" i="1"/>
  <c r="Z791" i="1"/>
  <c r="Z820" i="1" s="1"/>
  <c r="X792" i="1"/>
  <c r="X821" i="1" s="1"/>
  <c r="X794" i="1"/>
  <c r="X823" i="1" s="1"/>
  <c r="Z1216" i="1"/>
  <c r="Y1222" i="1"/>
  <c r="Y784" i="1"/>
  <c r="Y813" i="1" s="1"/>
  <c r="Y781" i="1"/>
  <c r="Y810" i="1" s="1"/>
  <c r="AC1199" i="1"/>
  <c r="AB771" i="1"/>
  <c r="AB800" i="1" s="1"/>
  <c r="Y374" i="1"/>
  <c r="W931" i="1"/>
  <c r="W103" i="8" s="1"/>
  <c r="X704" i="1"/>
  <c r="X259" i="8" s="1"/>
  <c r="AC178" i="1"/>
  <c r="AD1199" i="1" s="1"/>
  <c r="V276" i="8"/>
  <c r="V129" i="8" s="1"/>
  <c r="V24" i="8" s="1"/>
  <c r="Y186" i="1"/>
  <c r="Z1207" i="1" s="1"/>
  <c r="Y880" i="1"/>
  <c r="Y909" i="1" s="1"/>
  <c r="Y258" i="1"/>
  <c r="Y316" i="1" s="1"/>
  <c r="AA197" i="1"/>
  <c r="Z200" i="1"/>
  <c r="Z880" i="1" s="1"/>
  <c r="Z909" i="1" s="1"/>
  <c r="Z371" i="1"/>
  <c r="Z188" i="1"/>
  <c r="AA1209" i="1" s="1"/>
  <c r="W939" i="1"/>
  <c r="W111" i="8" s="1"/>
  <c r="Z189" i="1"/>
  <c r="X881" i="1"/>
  <c r="X910" i="1" s="1"/>
  <c r="X259" i="1"/>
  <c r="X317" i="1" s="1"/>
  <c r="X870" i="1"/>
  <c r="X899" i="1" s="1"/>
  <c r="X375" i="1"/>
  <c r="Y201" i="1"/>
  <c r="Y190" i="1"/>
  <c r="Y870" i="1" s="1"/>
  <c r="Y899" i="1" s="1"/>
  <c r="Y365" i="1"/>
  <c r="X257" i="1"/>
  <c r="X315" i="1" s="1"/>
  <c r="Y1206" i="1"/>
  <c r="Y185" i="1"/>
  <c r="Y865" i="1" s="1"/>
  <c r="Y894" i="1" s="1"/>
  <c r="Y249" i="1"/>
  <c r="Y307" i="1" s="1"/>
  <c r="Z372" i="1"/>
  <c r="Y863" i="1"/>
  <c r="Y892" i="1" s="1"/>
  <c r="Z256" i="1"/>
  <c r="Z314" i="1" s="1"/>
  <c r="AA187" i="1"/>
  <c r="Y241" i="1"/>
  <c r="X879" i="1"/>
  <c r="X908" i="1" s="1"/>
  <c r="Y1205" i="1"/>
  <c r="Y184" i="1"/>
  <c r="Y871" i="1"/>
  <c r="Y900" i="1" s="1"/>
  <c r="Y182" i="1"/>
  <c r="Y1203" i="1"/>
  <c r="AA1223" i="1"/>
  <c r="AA202" i="1"/>
  <c r="Z191" i="1"/>
  <c r="X373" i="1"/>
  <c r="X356" i="1"/>
  <c r="AD1303" i="1"/>
  <c r="Y199" i="1"/>
  <c r="Y879" i="1" s="1"/>
  <c r="Y908" i="1" s="1"/>
  <c r="AA198" i="1"/>
  <c r="Z878" i="1"/>
  <c r="Z907" i="1" s="1"/>
  <c r="AB196" i="1"/>
  <c r="AB789" i="1" s="1"/>
  <c r="W285" i="8"/>
  <c r="W138" i="8" s="1"/>
  <c r="W33" i="8" s="1"/>
  <c r="Z195" i="1"/>
  <c r="Z788" i="1" s="1"/>
  <c r="AB1361" i="1"/>
  <c r="AA1361" i="1"/>
  <c r="AA1278" i="1"/>
  <c r="AA609" i="1" s="1"/>
  <c r="AA1307" i="1"/>
  <c r="X242" i="1"/>
  <c r="X300" i="1" s="1"/>
  <c r="Y1336" i="1"/>
  <c r="Y1365" i="1" s="1"/>
  <c r="W924" i="1"/>
  <c r="W96" i="8" s="1"/>
  <c r="X358" i="1"/>
  <c r="Z1286" i="1"/>
  <c r="Z1344" i="1" s="1"/>
  <c r="Z255" i="1"/>
  <c r="Z313" i="1" s="1"/>
  <c r="X866" i="1"/>
  <c r="X895" i="1" s="1"/>
  <c r="X244" i="1"/>
  <c r="X302" i="1" s="1"/>
  <c r="Z877" i="1"/>
  <c r="Z906" i="1" s="1"/>
  <c r="Z819" i="1"/>
  <c r="X360" i="1"/>
  <c r="X248" i="1"/>
  <c r="X306" i="1" s="1"/>
  <c r="X938" i="1"/>
  <c r="X110" i="8" s="1"/>
  <c r="Z1336" i="1"/>
  <c r="Z1365" i="1" s="1"/>
  <c r="X862" i="1"/>
  <c r="X891" i="1" s="1"/>
  <c r="W689" i="1"/>
  <c r="W244" i="8" s="1"/>
  <c r="X818" i="1"/>
  <c r="Y800" i="1"/>
  <c r="Y916" i="1" s="1"/>
  <c r="Y88" i="8" s="1"/>
  <c r="V933" i="1"/>
  <c r="V105" i="8" s="1"/>
  <c r="V281" i="8" s="1"/>
  <c r="V134" i="8" s="1"/>
  <c r="V29" i="8" s="1"/>
  <c r="Y236" i="1"/>
  <c r="Y294" i="1" s="1"/>
  <c r="T731" i="1"/>
  <c r="S731" i="1"/>
  <c r="X376" i="1"/>
  <c r="X253" i="1"/>
  <c r="X311" i="1" s="1"/>
  <c r="X364" i="1"/>
  <c r="W369" i="1"/>
  <c r="Z1315" i="1"/>
  <c r="X609" i="1"/>
  <c r="X1336" i="1"/>
  <c r="X1365" i="1" s="1"/>
  <c r="W928" i="1"/>
  <c r="W100" i="8" s="1"/>
  <c r="AC1274" i="1"/>
  <c r="AC1332" i="1" s="1"/>
  <c r="AC1361" i="1" s="1"/>
  <c r="AC158" i="8"/>
  <c r="Y239" i="1"/>
  <c r="Y297" i="1" s="1"/>
  <c r="V377" i="1"/>
  <c r="Y1340" i="1"/>
  <c r="Y1369" i="1" s="1"/>
  <c r="V927" i="1"/>
  <c r="V99" i="8" s="1"/>
  <c r="AC167" i="8"/>
  <c r="AC1283" i="1"/>
  <c r="AC614" i="1" s="1"/>
  <c r="V1224" i="1"/>
  <c r="W363" i="1"/>
  <c r="W869" i="1"/>
  <c r="W898" i="1" s="1"/>
  <c r="W247" i="1"/>
  <c r="W305" i="1" s="1"/>
  <c r="W811" i="1"/>
  <c r="X240" i="1"/>
  <c r="X298" i="1" s="1"/>
  <c r="W920" i="1"/>
  <c r="W92" i="8" s="1"/>
  <c r="W268" i="8" s="1"/>
  <c r="W121" i="8" s="1"/>
  <c r="W16" i="8" s="1"/>
  <c r="Y714" i="1"/>
  <c r="AA1333" i="1"/>
  <c r="AA1362" i="1" s="1"/>
  <c r="Y355" i="1"/>
  <c r="W875" i="1"/>
  <c r="W904" i="1" s="1"/>
  <c r="W933" i="1" s="1"/>
  <c r="W105" i="8" s="1"/>
  <c r="W281" i="8" s="1"/>
  <c r="W134" i="8" s="1"/>
  <c r="W29" i="8" s="1"/>
  <c r="V278" i="8"/>
  <c r="V131" i="8" s="1"/>
  <c r="V26" i="8" s="1"/>
  <c r="W288" i="8"/>
  <c r="W141" i="8" s="1"/>
  <c r="W36" i="8" s="1"/>
  <c r="X876" i="1"/>
  <c r="X905" i="1" s="1"/>
  <c r="X254" i="1"/>
  <c r="X312" i="1" s="1"/>
  <c r="Y254" i="1"/>
  <c r="P546" i="1"/>
  <c r="P29" i="1" s="1"/>
  <c r="X824" i="1"/>
  <c r="X882" i="1"/>
  <c r="X911" i="1" s="1"/>
  <c r="X260" i="1"/>
  <c r="X318" i="1" s="1"/>
  <c r="X370" i="1"/>
  <c r="P550" i="1"/>
  <c r="P33" i="1" s="1"/>
  <c r="X814" i="1"/>
  <c r="AA1312" i="1"/>
  <c r="AA167" i="8"/>
  <c r="AA1283" i="1"/>
  <c r="AB1254" i="1"/>
  <c r="AB1312" i="1" s="1"/>
  <c r="AD585" i="1"/>
  <c r="V1314" i="1"/>
  <c r="V1316" i="1" s="1"/>
  <c r="AA570" i="1"/>
  <c r="X367" i="1"/>
  <c r="X251" i="1"/>
  <c r="X309" i="1" s="1"/>
  <c r="X362" i="1"/>
  <c r="X246" i="1"/>
  <c r="X304" i="1" s="1"/>
  <c r="X868" i="1"/>
  <c r="X897" i="1" s="1"/>
  <c r="X810" i="1"/>
  <c r="X873" i="1"/>
  <c r="X902" i="1" s="1"/>
  <c r="S446" i="1"/>
  <c r="S533" i="1" s="1"/>
  <c r="S16" i="1" s="1"/>
  <c r="P543" i="1"/>
  <c r="P26" i="1" s="1"/>
  <c r="P552" i="1"/>
  <c r="P35" i="1" s="1"/>
  <c r="Y680" i="1"/>
  <c r="Y235" i="8" s="1"/>
  <c r="Z1268" i="1"/>
  <c r="Z152" i="8"/>
  <c r="Z1297" i="1"/>
  <c r="X243" i="1"/>
  <c r="X301" i="1" s="1"/>
  <c r="X865" i="1"/>
  <c r="X894" i="1" s="1"/>
  <c r="W923" i="1"/>
  <c r="W95" i="8" s="1"/>
  <c r="W271" i="8" s="1"/>
  <c r="W124" i="8" s="1"/>
  <c r="W19" i="8" s="1"/>
  <c r="X359" i="1"/>
  <c r="R529" i="1"/>
  <c r="R12" i="1" s="1"/>
  <c r="Y1326" i="1"/>
  <c r="Y1355" i="1" s="1"/>
  <c r="X599" i="1"/>
  <c r="W1326" i="1"/>
  <c r="W1355" i="1" s="1"/>
  <c r="W599" i="1"/>
  <c r="W686" i="1" s="1"/>
  <c r="X1326" i="1"/>
  <c r="X1355" i="1" s="1"/>
  <c r="U241" i="8"/>
  <c r="U270" i="8" s="1"/>
  <c r="U123" i="8" s="1"/>
  <c r="U18" i="8" s="1"/>
  <c r="U715" i="1"/>
  <c r="V686" i="1"/>
  <c r="V241" i="8" s="1"/>
  <c r="V270" i="8" s="1"/>
  <c r="V123" i="8" s="1"/>
  <c r="V18" i="8" s="1"/>
  <c r="R535" i="1"/>
  <c r="R18" i="1" s="1"/>
  <c r="Q455" i="1"/>
  <c r="Q542" i="1" s="1"/>
  <c r="Q25" i="1" s="1"/>
  <c r="S443" i="1"/>
  <c r="S530" i="1" s="1"/>
  <c r="S13" i="1" s="1"/>
  <c r="P541" i="1"/>
  <c r="P24" i="1" s="1"/>
  <c r="U718" i="1"/>
  <c r="Q454" i="1"/>
  <c r="Q541" i="1" s="1"/>
  <c r="Q24" i="1" s="1"/>
  <c r="Q465" i="1"/>
  <c r="Q552" i="1" s="1"/>
  <c r="Q35" i="1" s="1"/>
  <c r="Y710" i="1"/>
  <c r="Q489" i="1"/>
  <c r="Q518" i="1" s="1"/>
  <c r="S732" i="1"/>
  <c r="P551" i="1"/>
  <c r="P34" i="1" s="1"/>
  <c r="Q488" i="1"/>
  <c r="Q517" i="1" s="1"/>
  <c r="Q462" i="1"/>
  <c r="Q549" i="1" s="1"/>
  <c r="Q32" i="1" s="1"/>
  <c r="Q457" i="1"/>
  <c r="Q544" i="1" s="1"/>
  <c r="Q27" i="1" s="1"/>
  <c r="P544" i="1"/>
  <c r="P27" i="1" s="1"/>
  <c r="AA1356" i="1"/>
  <c r="P549" i="1"/>
  <c r="P32" i="1" s="1"/>
  <c r="P548" i="1"/>
  <c r="P31" i="1" s="1"/>
  <c r="T532" i="1"/>
  <c r="T15" i="1" s="1"/>
  <c r="X730" i="1"/>
  <c r="V413" i="1"/>
  <c r="V244" i="8"/>
  <c r="Z1306" i="1"/>
  <c r="Z1277" i="1"/>
  <c r="Z608" i="1" s="1"/>
  <c r="Z161" i="8"/>
  <c r="T386" i="1"/>
  <c r="U328" i="1"/>
  <c r="X721" i="1"/>
  <c r="X722" i="1"/>
  <c r="V1338" i="1"/>
  <c r="V1367" i="1" s="1"/>
  <c r="T410" i="1"/>
  <c r="T442" i="1" s="1"/>
  <c r="R425" i="1"/>
  <c r="R457" i="1" s="1"/>
  <c r="S442" i="1"/>
  <c r="S529" i="1" s="1"/>
  <c r="S12" i="1" s="1"/>
  <c r="Y313" i="1"/>
  <c r="S476" i="1"/>
  <c r="S505" i="1" s="1"/>
  <c r="S447" i="1"/>
  <c r="V724" i="1"/>
  <c r="X366" i="1"/>
  <c r="X712" i="1"/>
  <c r="X250" i="1"/>
  <c r="X308" i="1" s="1"/>
  <c r="W934" i="1"/>
  <c r="W106" i="8" s="1"/>
  <c r="P542" i="1"/>
  <c r="P25" i="1" s="1"/>
  <c r="T411" i="1"/>
  <c r="T472" i="1" s="1"/>
  <c r="T501" i="1" s="1"/>
  <c r="T416" i="1"/>
  <c r="T477" i="1" s="1"/>
  <c r="T506" i="1" s="1"/>
  <c r="R426" i="1"/>
  <c r="R458" i="1" s="1"/>
  <c r="R429" i="1"/>
  <c r="R490" i="1" s="1"/>
  <c r="R519" i="1" s="1"/>
  <c r="R422" i="1"/>
  <c r="R483" i="1" s="1"/>
  <c r="R536" i="1"/>
  <c r="R19" i="1" s="1"/>
  <c r="W930" i="1"/>
  <c r="W102" i="8" s="1"/>
  <c r="W278" i="8" s="1"/>
  <c r="W131" i="8" s="1"/>
  <c r="W26" i="8" s="1"/>
  <c r="W608" i="1"/>
  <c r="Y1335" i="1"/>
  <c r="Y1364" i="1" s="1"/>
  <c r="W1335" i="1"/>
  <c r="W1364" i="1" s="1"/>
  <c r="X1335" i="1"/>
  <c r="X1364" i="1" s="1"/>
  <c r="AA579" i="1"/>
  <c r="AA1248" i="1" s="1"/>
  <c r="T249" i="8"/>
  <c r="T278" i="8" s="1"/>
  <c r="T131" i="8" s="1"/>
  <c r="T26" i="8" s="1"/>
  <c r="U723" i="1"/>
  <c r="U724" i="1"/>
  <c r="T415" i="1"/>
  <c r="O32" i="1"/>
  <c r="O36" i="1"/>
  <c r="AD146" i="8"/>
  <c r="AD1262" i="1"/>
  <c r="AD593" i="1" s="1"/>
  <c r="V700" i="1"/>
  <c r="V729" i="1" s="1"/>
  <c r="W700" i="1"/>
  <c r="W255" i="8" s="1"/>
  <c r="W284" i="8" s="1"/>
  <c r="W137" i="8" s="1"/>
  <c r="W32" i="8" s="1"/>
  <c r="Q479" i="1"/>
  <c r="Q450" i="1"/>
  <c r="Q435" i="1"/>
  <c r="Q493" i="1"/>
  <c r="Q522" i="1" s="1"/>
  <c r="Q464" i="1"/>
  <c r="Z596" i="1"/>
  <c r="X352" i="1"/>
  <c r="S346" i="1"/>
  <c r="R404" i="1"/>
  <c r="U1316" i="1"/>
  <c r="AC1238" i="1"/>
  <c r="AC1296" i="1" s="1"/>
  <c r="AD569" i="1"/>
  <c r="X602" i="1"/>
  <c r="X1329" i="1"/>
  <c r="X1358" i="1" s="1"/>
  <c r="AB1253" i="1"/>
  <c r="AB1311" i="1" s="1"/>
  <c r="AC584" i="1"/>
  <c r="X1241" i="1"/>
  <c r="Y572" i="1"/>
  <c r="Z685" i="1"/>
  <c r="Z714" i="1" s="1"/>
  <c r="O25" i="1"/>
  <c r="W721" i="1"/>
  <c r="W203" i="1"/>
  <c r="W867" i="1"/>
  <c r="AB1321" i="1"/>
  <c r="AB1350" i="1" s="1"/>
  <c r="Q125" i="8"/>
  <c r="Q289" i="8"/>
  <c r="S332" i="1"/>
  <c r="R390" i="1"/>
  <c r="X697" i="1"/>
  <c r="X726" i="1" s="1"/>
  <c r="X713" i="1"/>
  <c r="V264" i="8"/>
  <c r="V117" i="8" s="1"/>
  <c r="V12" i="8" s="1"/>
  <c r="AA150" i="8"/>
  <c r="AA1266" i="1"/>
  <c r="AA1324" i="1" s="1"/>
  <c r="AA1295" i="1"/>
  <c r="Q456" i="1"/>
  <c r="Q485" i="1"/>
  <c r="AA149" i="8"/>
  <c r="AA1265" i="1"/>
  <c r="AA1323" i="1" s="1"/>
  <c r="AA1352" i="1" s="1"/>
  <c r="AA692" i="1"/>
  <c r="AA693" i="1"/>
  <c r="AA248" i="8" s="1"/>
  <c r="T129" i="8"/>
  <c r="S343" i="1"/>
  <c r="R401" i="1"/>
  <c r="V718" i="1"/>
  <c r="V1358" i="1"/>
  <c r="S282" i="8"/>
  <c r="S333" i="1"/>
  <c r="R391" i="1"/>
  <c r="S705" i="1"/>
  <c r="Y1255" i="1"/>
  <c r="Z586" i="1"/>
  <c r="O541" i="1"/>
  <c r="AB1262" i="1"/>
  <c r="AB1320" i="1" s="1"/>
  <c r="AB146" i="8"/>
  <c r="R287" i="8"/>
  <c r="Y1363" i="1"/>
  <c r="S331" i="1"/>
  <c r="R389" i="1"/>
  <c r="R348" i="1"/>
  <c r="R432" i="1"/>
  <c r="Y693" i="1"/>
  <c r="Y722" i="1" s="1"/>
  <c r="V169" i="8"/>
  <c r="V1285" i="1"/>
  <c r="V616" i="1" s="1"/>
  <c r="R423" i="1"/>
  <c r="U414" i="1"/>
  <c r="S344" i="1"/>
  <c r="R402" i="1"/>
  <c r="AA1311" i="1"/>
  <c r="S341" i="1"/>
  <c r="R399" i="1"/>
  <c r="AB1291" i="1"/>
  <c r="AB170" i="8"/>
  <c r="AB1286" i="1"/>
  <c r="AB617" i="1" s="1"/>
  <c r="S449" i="1"/>
  <c r="S478" i="1"/>
  <c r="S507" i="1" s="1"/>
  <c r="AA1272" i="1"/>
  <c r="AA156" i="8"/>
  <c r="R138" i="8"/>
  <c r="AA170" i="8"/>
  <c r="AA1286" i="1"/>
  <c r="AB1315" i="1"/>
  <c r="U171" i="8"/>
  <c r="U47" i="8" s="1"/>
  <c r="Y610" i="1"/>
  <c r="Z1337" i="1"/>
  <c r="Z1366" i="1" s="1"/>
  <c r="Y1337" i="1"/>
  <c r="Y1366" i="1" s="1"/>
  <c r="T288" i="8"/>
  <c r="T446" i="1"/>
  <c r="T475" i="1"/>
  <c r="T504" i="1" s="1"/>
  <c r="O548" i="1"/>
  <c r="T264" i="8"/>
  <c r="W604" i="1"/>
  <c r="W691" i="1" s="1"/>
  <c r="W246" i="8" s="1"/>
  <c r="AA163" i="8"/>
  <c r="AA1279" i="1"/>
  <c r="AA610" i="1" s="1"/>
  <c r="AA1320" i="1"/>
  <c r="AA1349" i="1" s="1"/>
  <c r="Z593" i="1"/>
  <c r="AA680" i="1" s="1"/>
  <c r="AA235" i="8" s="1"/>
  <c r="V721" i="1"/>
  <c r="V722" i="1"/>
  <c r="P508" i="1"/>
  <c r="P525" i="1" s="1"/>
  <c r="P48" i="1" s="1"/>
  <c r="P496" i="1"/>
  <c r="P47" i="1" s="1"/>
  <c r="AA165" i="8"/>
  <c r="AA1281" i="1"/>
  <c r="W1331" i="1"/>
  <c r="AB1247" i="1"/>
  <c r="AB1305" i="1" s="1"/>
  <c r="AC578" i="1"/>
  <c r="O23" i="1"/>
  <c r="T97" i="8"/>
  <c r="T273" i="8" s="1"/>
  <c r="T126" i="8" s="1"/>
  <c r="T941" i="1"/>
  <c r="T44" i="1" s="1"/>
  <c r="S347" i="1"/>
  <c r="R405" i="1"/>
  <c r="U323" i="1"/>
  <c r="T381" i="1"/>
  <c r="W245" i="1"/>
  <c r="S477" i="1"/>
  <c r="S506" i="1" s="1"/>
  <c r="S448" i="1"/>
  <c r="X723" i="1"/>
  <c r="S335" i="1"/>
  <c r="R393" i="1"/>
  <c r="V809" i="1"/>
  <c r="V796" i="1"/>
  <c r="Y716" i="1"/>
  <c r="V256" i="8"/>
  <c r="W730" i="1"/>
  <c r="W722" i="1"/>
  <c r="Z160" i="8"/>
  <c r="Z1276" i="1"/>
  <c r="Z1305" i="1"/>
  <c r="AA1305" i="1"/>
  <c r="W361" i="1"/>
  <c r="Q466" i="1"/>
  <c r="Q495" i="1"/>
  <c r="Q524" i="1" s="1"/>
  <c r="U1328" i="1"/>
  <c r="U1357" i="1" s="1"/>
  <c r="T1345" i="1"/>
  <c r="T1357" i="1"/>
  <c r="S272" i="8"/>
  <c r="S260" i="8"/>
  <c r="X168" i="8"/>
  <c r="X1284" i="1"/>
  <c r="X1342" i="1" s="1"/>
  <c r="X1371" i="1" s="1"/>
  <c r="V601" i="1"/>
  <c r="V896" i="1"/>
  <c r="V912" i="1" s="1"/>
  <c r="V883" i="1"/>
  <c r="AE564" i="1"/>
  <c r="AF564" i="1" s="1"/>
  <c r="AF1233" i="1" s="1"/>
  <c r="AF1262" i="1" s="1"/>
  <c r="AB1278" i="1"/>
  <c r="AB609" i="1" s="1"/>
  <c r="AB162" i="8"/>
  <c r="AB1307" i="1"/>
  <c r="W326" i="1"/>
  <c r="V384" i="1"/>
  <c r="T417" i="1"/>
  <c r="S345" i="1"/>
  <c r="R403" i="1"/>
  <c r="AC147" i="8"/>
  <c r="AC1263" i="1"/>
  <c r="AC1321" i="1" s="1"/>
  <c r="AC1350" i="1" s="1"/>
  <c r="U276" i="8"/>
  <c r="U129" i="8" s="1"/>
  <c r="U24" i="8" s="1"/>
  <c r="W164" i="8"/>
  <c r="W1280" i="1"/>
  <c r="P20" i="8"/>
  <c r="P37" i="8" s="1"/>
  <c r="P142" i="8"/>
  <c r="P46" i="8" s="1"/>
  <c r="P48" i="8" s="1"/>
  <c r="P51" i="8" s="1"/>
  <c r="S336" i="1"/>
  <c r="R394" i="1"/>
  <c r="V1363" i="1"/>
  <c r="V327" i="1"/>
  <c r="U385" i="1"/>
  <c r="AC1246" i="1"/>
  <c r="AD577" i="1"/>
  <c r="Z1323" i="1"/>
  <c r="V615" i="1"/>
  <c r="V702" i="1" s="1"/>
  <c r="V257" i="8" s="1"/>
  <c r="V286" i="8" s="1"/>
  <c r="V139" i="8" s="1"/>
  <c r="V34" i="8" s="1"/>
  <c r="Q481" i="1"/>
  <c r="Q510" i="1" s="1"/>
  <c r="Q452" i="1"/>
  <c r="AC1240" i="1"/>
  <c r="AD571" i="1"/>
  <c r="AB153" i="8"/>
  <c r="AB1269" i="1"/>
  <c r="X613" i="1"/>
  <c r="X1340" i="1"/>
  <c r="X1369" i="1" s="1"/>
  <c r="V1342" i="1"/>
  <c r="V1371" i="1" s="1"/>
  <c r="O20" i="1"/>
  <c r="W88" i="8"/>
  <c r="V723" i="1"/>
  <c r="P545" i="1"/>
  <c r="P28" i="1" s="1"/>
  <c r="R427" i="1"/>
  <c r="U324" i="1"/>
  <c r="T382" i="1"/>
  <c r="Y721" i="1"/>
  <c r="T277" i="8"/>
  <c r="U1287" i="1"/>
  <c r="U601" i="1"/>
  <c r="U688" i="1" s="1"/>
  <c r="AB151" i="8"/>
  <c r="AB1267" i="1"/>
  <c r="Y607" i="1"/>
  <c r="V691" i="1"/>
  <c r="V720" i="1" s="1"/>
  <c r="Q463" i="1"/>
  <c r="Q492" i="1"/>
  <c r="O547" i="1"/>
  <c r="O550" i="1"/>
  <c r="R272" i="8"/>
  <c r="R260" i="8"/>
  <c r="V698" i="1"/>
  <c r="V253" i="8" s="1"/>
  <c r="V282" i="8" s="1"/>
  <c r="V135" i="8" s="1"/>
  <c r="V30" i="8" s="1"/>
  <c r="U698" i="1"/>
  <c r="AA166" i="8"/>
  <c r="AA1282" i="1"/>
  <c r="AA613" i="1" s="1"/>
  <c r="O525" i="1"/>
  <c r="O48" i="1" s="1"/>
  <c r="U319" i="1"/>
  <c r="U329" i="1"/>
  <c r="T387" i="1"/>
  <c r="P553" i="1"/>
  <c r="P36" i="1" s="1"/>
  <c r="P540" i="1"/>
  <c r="P23" i="1" s="1"/>
  <c r="R424" i="1"/>
  <c r="R421" i="1"/>
  <c r="U133" i="8"/>
  <c r="S339" i="1"/>
  <c r="R397" i="1"/>
  <c r="S342" i="1"/>
  <c r="R400" i="1"/>
  <c r="P467" i="1"/>
  <c r="P46" i="1" s="1"/>
  <c r="AA160" i="8"/>
  <c r="AA1276" i="1"/>
  <c r="AA607" i="1" s="1"/>
  <c r="AE1245" i="1"/>
  <c r="AF576" i="1"/>
  <c r="S134" i="8"/>
  <c r="R434" i="1"/>
  <c r="AA600" i="1"/>
  <c r="AA681" i="1"/>
  <c r="AA236" i="8" s="1"/>
  <c r="U445" i="1"/>
  <c r="U474" i="1"/>
  <c r="U503" i="1" s="1"/>
  <c r="T136" i="8"/>
  <c r="AB1237" i="1"/>
  <c r="AC568" i="1"/>
  <c r="AB1236" i="1"/>
  <c r="AC567" i="1"/>
  <c r="Y730" i="1"/>
  <c r="AA1315" i="1"/>
  <c r="U702" i="1"/>
  <c r="U731" i="1" s="1"/>
  <c r="Q453" i="1"/>
  <c r="Q482" i="1"/>
  <c r="Q511" i="1" s="1"/>
  <c r="V1328" i="1"/>
  <c r="R286" i="8"/>
  <c r="AA1354" i="1"/>
  <c r="AA598" i="1"/>
  <c r="S127" i="8"/>
  <c r="X88" i="8"/>
  <c r="Z1242" i="1"/>
  <c r="AA573" i="1"/>
  <c r="T284" i="8"/>
  <c r="Y1244" i="1"/>
  <c r="Z575" i="1"/>
  <c r="T688" i="1"/>
  <c r="T717" i="1" s="1"/>
  <c r="T618" i="1"/>
  <c r="Q480" i="1"/>
  <c r="Q509" i="1" s="1"/>
  <c r="Q451" i="1"/>
  <c r="T388" i="1"/>
  <c r="U330" i="1"/>
  <c r="Z721" i="1"/>
  <c r="Z1320" i="1"/>
  <c r="Z1349" i="1" s="1"/>
  <c r="V261" i="1"/>
  <c r="V45" i="1" s="1"/>
  <c r="V303" i="1"/>
  <c r="S278" i="8"/>
  <c r="Z1340" i="1"/>
  <c r="Z1369" i="1" s="1"/>
  <c r="AB1243" i="1"/>
  <c r="AC574" i="1"/>
  <c r="T275" i="8"/>
  <c r="S340" i="1"/>
  <c r="R398" i="1"/>
  <c r="V279" i="8"/>
  <c r="R433" i="1"/>
  <c r="U616" i="1"/>
  <c r="U1343" i="1"/>
  <c r="U1372" i="1" s="1"/>
  <c r="O22" i="1"/>
  <c r="O545" i="1"/>
  <c r="Y690" i="1"/>
  <c r="Y719" i="1" s="1"/>
  <c r="AB1250" i="1"/>
  <c r="AC581" i="1"/>
  <c r="W1270" i="1"/>
  <c r="W154" i="8"/>
  <c r="P538" i="1"/>
  <c r="P21" i="1" s="1"/>
  <c r="T703" i="1"/>
  <c r="T258" i="8" s="1"/>
  <c r="T287" i="8" s="1"/>
  <c r="T140" i="8" s="1"/>
  <c r="T35" i="8" s="1"/>
  <c r="X709" i="1"/>
  <c r="W235" i="8"/>
  <c r="W723" i="1"/>
  <c r="O35" i="1"/>
  <c r="O538" i="1"/>
  <c r="Z597" i="1"/>
  <c r="S337" i="1"/>
  <c r="R395" i="1"/>
  <c r="AB594" i="1"/>
  <c r="AB692" i="1"/>
  <c r="AB247" i="8" s="1"/>
  <c r="P539" i="1"/>
  <c r="P22" i="1" s="1"/>
  <c r="R392" i="1"/>
  <c r="S334" i="1"/>
  <c r="O37" i="8"/>
  <c r="O53" i="8" s="1"/>
  <c r="AB1252" i="1"/>
  <c r="AC583" i="1"/>
  <c r="AD158" i="8"/>
  <c r="AD1274" i="1"/>
  <c r="X699" i="1"/>
  <c r="X728" i="1" s="1"/>
  <c r="Y699" i="1"/>
  <c r="Y254" i="8" s="1"/>
  <c r="Y283" i="8" s="1"/>
  <c r="Y136" i="8" s="1"/>
  <c r="Y31" i="8" s="1"/>
  <c r="R419" i="1"/>
  <c r="Z1330" i="1"/>
  <c r="Z603" i="1"/>
  <c r="O27" i="1"/>
  <c r="Z687" i="1"/>
  <c r="Z730" i="1"/>
  <c r="V730" i="1"/>
  <c r="W1342" i="1"/>
  <c r="W1371" i="1" s="1"/>
  <c r="Q458" i="1"/>
  <c r="Q487" i="1"/>
  <c r="Q516" i="1" s="1"/>
  <c r="Q490" i="1"/>
  <c r="Q461" i="1"/>
  <c r="S338" i="1"/>
  <c r="R396" i="1"/>
  <c r="Z681" i="1"/>
  <c r="R430" i="1"/>
  <c r="S273" i="8"/>
  <c r="S113" i="8"/>
  <c r="S44" i="8" s="1"/>
  <c r="S45" i="8" s="1"/>
  <c r="Y155" i="8"/>
  <c r="Y1271" i="1"/>
  <c r="Y1300" i="1"/>
  <c r="U925" i="1"/>
  <c r="U825" i="1"/>
  <c r="R420" i="1"/>
  <c r="X1273" i="1"/>
  <c r="X157" i="8"/>
  <c r="AA1310" i="1"/>
  <c r="O543" i="1"/>
  <c r="O546" i="1"/>
  <c r="AC1233" i="1"/>
  <c r="AC1249" i="1"/>
  <c r="AD580" i="1"/>
  <c r="R418" i="1"/>
  <c r="Q406" i="1"/>
  <c r="AD1234" i="1"/>
  <c r="AE565" i="1"/>
  <c r="Z693" i="1"/>
  <c r="Z248" i="8" s="1"/>
  <c r="X1251" i="1"/>
  <c r="Y582" i="1"/>
  <c r="W1256" i="1"/>
  <c r="X587" i="1"/>
  <c r="X589" i="1" s="1"/>
  <c r="Z612" i="1"/>
  <c r="O551" i="1"/>
  <c r="Y684" i="1"/>
  <c r="Y239" i="8" s="1"/>
  <c r="Y712" i="1"/>
  <c r="AB159" i="8"/>
  <c r="AB1275" i="1"/>
  <c r="AB1304" i="1"/>
  <c r="R431" i="1"/>
  <c r="R428" i="1"/>
  <c r="AC1257" i="1"/>
  <c r="AD588" i="1"/>
  <c r="R14" i="1"/>
  <c r="Z1293" i="1"/>
  <c r="Y595" i="1"/>
  <c r="Y682" i="1" s="1"/>
  <c r="X1351" i="1"/>
  <c r="X682" i="1"/>
  <c r="X711" i="1" s="1"/>
  <c r="V325" i="1"/>
  <c r="U383" i="1"/>
  <c r="V266" i="8"/>
  <c r="S14" i="8"/>
  <c r="U119" i="8"/>
  <c r="AA1235" i="1"/>
  <c r="AB566" i="1"/>
  <c r="S502" i="1"/>
  <c r="T444" i="1"/>
  <c r="T473" i="1"/>
  <c r="Z1264" i="1"/>
  <c r="Z1322" i="1" s="1"/>
  <c r="Z148" i="8"/>
  <c r="Y1322" i="1"/>
  <c r="U412" i="1"/>
  <c r="X921" i="1" l="1"/>
  <c r="X93" i="8" s="1"/>
  <c r="X269" i="8" s="1"/>
  <c r="X122" i="8" s="1"/>
  <c r="X17" i="8" s="1"/>
  <c r="Y936" i="1"/>
  <c r="Y108" i="8" s="1"/>
  <c r="Y237" i="1"/>
  <c r="Y295" i="1" s="1"/>
  <c r="Z193" i="1"/>
  <c r="AA1214" i="1" s="1"/>
  <c r="Y357" i="1"/>
  <c r="Z183" i="1"/>
  <c r="Z776" i="1" s="1"/>
  <c r="Z805" i="1" s="1"/>
  <c r="Z1204" i="1"/>
  <c r="Y299" i="1"/>
  <c r="AB252" i="1"/>
  <c r="AB310" i="1" s="1"/>
  <c r="AB368" i="1"/>
  <c r="AC194" i="1"/>
  <c r="AC252" i="1" s="1"/>
  <c r="AB787" i="1"/>
  <c r="AB816" i="1" s="1"/>
  <c r="Y786" i="1"/>
  <c r="Y815" i="1" s="1"/>
  <c r="Y873" i="1"/>
  <c r="Y902" i="1" s="1"/>
  <c r="AB874" i="1"/>
  <c r="AB903" i="1" s="1"/>
  <c r="Z258" i="1"/>
  <c r="Z316" i="1" s="1"/>
  <c r="Y772" i="1"/>
  <c r="Y801" i="1" s="1"/>
  <c r="Y917" i="1" s="1"/>
  <c r="Y89" i="8" s="1"/>
  <c r="Y265" i="8" s="1"/>
  <c r="Y118" i="8" s="1"/>
  <c r="Y13" i="8" s="1"/>
  <c r="Z1200" i="1"/>
  <c r="Y353" i="1"/>
  <c r="Z179" i="1"/>
  <c r="Z772" i="1" s="1"/>
  <c r="Z801" i="1" s="1"/>
  <c r="X917" i="1"/>
  <c r="X89" i="8" s="1"/>
  <c r="X265" i="8" s="1"/>
  <c r="X118" i="8" s="1"/>
  <c r="X13" i="8" s="1"/>
  <c r="Y785" i="1"/>
  <c r="Y814" i="1" s="1"/>
  <c r="Z192" i="1"/>
  <c r="AA1213" i="1" s="1"/>
  <c r="O51" i="1"/>
  <c r="X930" i="1"/>
  <c r="X102" i="8" s="1"/>
  <c r="X278" i="8" s="1"/>
  <c r="X131" i="8" s="1"/>
  <c r="X26" i="8" s="1"/>
  <c r="Y244" i="1"/>
  <c r="Y302" i="1" s="1"/>
  <c r="Z186" i="1"/>
  <c r="AA186" i="1" s="1"/>
  <c r="Y180" i="1"/>
  <c r="Z180" i="1" s="1"/>
  <c r="Z773" i="1" s="1"/>
  <c r="AA200" i="1"/>
  <c r="AB1221" i="1" s="1"/>
  <c r="Z774" i="1"/>
  <c r="Z803" i="1" s="1"/>
  <c r="Z374" i="1"/>
  <c r="AA1202" i="1"/>
  <c r="X238" i="1"/>
  <c r="X296" i="1" s="1"/>
  <c r="X860" i="1"/>
  <c r="X889" i="1" s="1"/>
  <c r="X918" i="1" s="1"/>
  <c r="X90" i="8" s="1"/>
  <c r="Y1201" i="1"/>
  <c r="X354" i="1"/>
  <c r="Z861" i="1"/>
  <c r="Z890" i="1" s="1"/>
  <c r="Y919" i="1"/>
  <c r="Y91" i="8" s="1"/>
  <c r="Y267" i="8" s="1"/>
  <c r="Y120" i="8" s="1"/>
  <c r="Y15" i="8" s="1"/>
  <c r="W918" i="1"/>
  <c r="W90" i="8" s="1"/>
  <c r="W266" i="8" s="1"/>
  <c r="W119" i="8" s="1"/>
  <c r="V733" i="1"/>
  <c r="Y360" i="1"/>
  <c r="W733" i="1"/>
  <c r="Y866" i="1"/>
  <c r="Y895" i="1" s="1"/>
  <c r="Y778" i="1"/>
  <c r="Y807" i="1" s="1"/>
  <c r="Y923" i="1" s="1"/>
  <c r="Y95" i="8" s="1"/>
  <c r="Y271" i="8" s="1"/>
  <c r="Y124" i="8" s="1"/>
  <c r="Y19" i="8" s="1"/>
  <c r="Y783" i="1"/>
  <c r="Y812" i="1" s="1"/>
  <c r="Y928" i="1" s="1"/>
  <c r="Z781" i="1"/>
  <c r="Y792" i="1"/>
  <c r="Y821" i="1" s="1"/>
  <c r="Y937" i="1" s="1"/>
  <c r="Y109" i="8" s="1"/>
  <c r="Y285" i="8" s="1"/>
  <c r="Y138" i="8" s="1"/>
  <c r="Y33" i="8" s="1"/>
  <c r="X922" i="1"/>
  <c r="X94" i="8" s="1"/>
  <c r="AA1210" i="1"/>
  <c r="Y794" i="1"/>
  <c r="Y823" i="1" s="1"/>
  <c r="AA1216" i="1"/>
  <c r="AC1217" i="1"/>
  <c r="Z871" i="1"/>
  <c r="Z900" i="1" s="1"/>
  <c r="AC771" i="1"/>
  <c r="AC800" i="1" s="1"/>
  <c r="AA774" i="1"/>
  <c r="Y779" i="1"/>
  <c r="Y808" i="1" s="1"/>
  <c r="Z201" i="1"/>
  <c r="AA1222" i="1" s="1"/>
  <c r="AB1218" i="1"/>
  <c r="AA790" i="1"/>
  <c r="AA819" i="1" s="1"/>
  <c r="Z184" i="1"/>
  <c r="AA184" i="1" s="1"/>
  <c r="AB184" i="1" s="1"/>
  <c r="AC1205" i="1" s="1"/>
  <c r="Y777" i="1"/>
  <c r="Y806" i="1" s="1"/>
  <c r="Z1203" i="1"/>
  <c r="AB1208" i="1"/>
  <c r="AA780" i="1"/>
  <c r="AA791" i="1"/>
  <c r="AA820" i="1" s="1"/>
  <c r="Z1211" i="1"/>
  <c r="AB1202" i="1"/>
  <c r="AA1221" i="1"/>
  <c r="Z793" i="1"/>
  <c r="Z822" i="1" s="1"/>
  <c r="Z938" i="1" s="1"/>
  <c r="Z110" i="8" s="1"/>
  <c r="AB774" i="1"/>
  <c r="Z784" i="1"/>
  <c r="Z813" i="1" s="1"/>
  <c r="Z782" i="1"/>
  <c r="AA795" i="1"/>
  <c r="Y775" i="1"/>
  <c r="Y804" i="1" s="1"/>
  <c r="AD178" i="1"/>
  <c r="AE178" i="1" s="1"/>
  <c r="AF1199" i="1" s="1"/>
  <c r="Y733" i="1"/>
  <c r="X733" i="1"/>
  <c r="AB197" i="1"/>
  <c r="AC1218" i="1" s="1"/>
  <c r="AA255" i="1"/>
  <c r="AA313" i="1" s="1"/>
  <c r="X924" i="1"/>
  <c r="X96" i="8" s="1"/>
  <c r="AA877" i="1"/>
  <c r="AA906" i="1" s="1"/>
  <c r="AA371" i="1"/>
  <c r="Z182" i="1"/>
  <c r="AA188" i="1"/>
  <c r="AB188" i="1" s="1"/>
  <c r="AC1209" i="1" s="1"/>
  <c r="X939" i="1"/>
  <c r="X111" i="8" s="1"/>
  <c r="Y938" i="1"/>
  <c r="Y110" i="8" s="1"/>
  <c r="AA189" i="1"/>
  <c r="AB1210" i="1" s="1"/>
  <c r="X928" i="1"/>
  <c r="X100" i="8" s="1"/>
  <c r="X276" i="8" s="1"/>
  <c r="X129" i="8" s="1"/>
  <c r="X24" i="8" s="1"/>
  <c r="Z190" i="1"/>
  <c r="Z365" i="1"/>
  <c r="Z1222" i="1"/>
  <c r="Y242" i="1"/>
  <c r="Y300" i="1" s="1"/>
  <c r="Y881" i="1"/>
  <c r="Y910" i="1" s="1"/>
  <c r="Y375" i="1"/>
  <c r="Y259" i="1"/>
  <c r="Y317" i="1" s="1"/>
  <c r="AA183" i="1"/>
  <c r="Y358" i="1"/>
  <c r="Y921" i="1"/>
  <c r="Y93" i="8" s="1"/>
  <c r="Y269" i="8" s="1"/>
  <c r="Y122" i="8" s="1"/>
  <c r="Y17" i="8" s="1"/>
  <c r="X937" i="1"/>
  <c r="X109" i="8" s="1"/>
  <c r="X285" i="8" s="1"/>
  <c r="X138" i="8" s="1"/>
  <c r="X33" i="8" s="1"/>
  <c r="Z1206" i="1"/>
  <c r="Z185" i="1"/>
  <c r="Z778" i="1" s="1"/>
  <c r="AB187" i="1"/>
  <c r="Y864" i="1"/>
  <c r="Y893" i="1" s="1"/>
  <c r="Y373" i="1"/>
  <c r="Z936" i="1"/>
  <c r="Z108" i="8" s="1"/>
  <c r="AA696" i="1"/>
  <c r="AA251" i="8" s="1"/>
  <c r="AA280" i="8" s="1"/>
  <c r="AA133" i="8" s="1"/>
  <c r="AA28" i="8" s="1"/>
  <c r="Z1205" i="1"/>
  <c r="Y929" i="1"/>
  <c r="Y101" i="8" s="1"/>
  <c r="AA878" i="1"/>
  <c r="AA907" i="1" s="1"/>
  <c r="AB1219" i="1"/>
  <c r="Z249" i="1"/>
  <c r="Z307" i="1" s="1"/>
  <c r="Y257" i="1"/>
  <c r="Y315" i="1" s="1"/>
  <c r="Z1220" i="1"/>
  <c r="AA1212" i="1"/>
  <c r="AA191" i="1"/>
  <c r="AB1223" i="1"/>
  <c r="AB202" i="1"/>
  <c r="AB198" i="1"/>
  <c r="AA256" i="1"/>
  <c r="AA314" i="1" s="1"/>
  <c r="AC196" i="1"/>
  <c r="AC181" i="1"/>
  <c r="AA372" i="1"/>
  <c r="Z199" i="1"/>
  <c r="Z792" i="1" s="1"/>
  <c r="AA195" i="1"/>
  <c r="AC605" i="1"/>
  <c r="AC692" i="1" s="1"/>
  <c r="AA1336" i="1"/>
  <c r="AA1365" i="1" s="1"/>
  <c r="AA800" i="1"/>
  <c r="X920" i="1"/>
  <c r="X92" i="8" s="1"/>
  <c r="X268" i="8" s="1"/>
  <c r="X121" i="8" s="1"/>
  <c r="X16" i="8" s="1"/>
  <c r="AA858" i="1"/>
  <c r="AA887" i="1" s="1"/>
  <c r="Z935" i="1"/>
  <c r="Z107" i="8" s="1"/>
  <c r="Z696" i="1"/>
  <c r="Z251" i="8" s="1"/>
  <c r="Z280" i="8" s="1"/>
  <c r="Z133" i="8" s="1"/>
  <c r="Z28" i="8" s="1"/>
  <c r="Z617" i="1"/>
  <c r="Z704" i="1" s="1"/>
  <c r="AB236" i="1"/>
  <c r="Z800" i="1"/>
  <c r="AA236" i="1"/>
  <c r="Z236" i="1"/>
  <c r="Z294" i="1" s="1"/>
  <c r="Y364" i="1"/>
  <c r="Y248" i="1"/>
  <c r="Y306" i="1" s="1"/>
  <c r="AB858" i="1"/>
  <c r="AB887" i="1" s="1"/>
  <c r="AB916" i="1" s="1"/>
  <c r="AB88" i="8" s="1"/>
  <c r="Z858" i="1"/>
  <c r="Z887" i="1" s="1"/>
  <c r="X875" i="1"/>
  <c r="X904" i="1" s="1"/>
  <c r="X934" i="1"/>
  <c r="X106" i="8" s="1"/>
  <c r="X369" i="1"/>
  <c r="X817" i="1"/>
  <c r="W927" i="1"/>
  <c r="W99" i="8" s="1"/>
  <c r="W275" i="8" s="1"/>
  <c r="W128" i="8" s="1"/>
  <c r="W23" i="8" s="1"/>
  <c r="W718" i="1"/>
  <c r="V1287" i="1"/>
  <c r="S734" i="1"/>
  <c r="Z1373" i="1"/>
  <c r="Y696" i="1"/>
  <c r="Y251" i="8" s="1"/>
  <c r="X696" i="1"/>
  <c r="X251" i="8" s="1"/>
  <c r="X280" i="8" s="1"/>
  <c r="X133" i="8" s="1"/>
  <c r="X28" i="8" s="1"/>
  <c r="Z239" i="1"/>
  <c r="Z297" i="1" s="1"/>
  <c r="AA239" i="1"/>
  <c r="W261" i="1"/>
  <c r="W45" i="1" s="1"/>
  <c r="Z254" i="1"/>
  <c r="Z312" i="1" s="1"/>
  <c r="Z695" i="1"/>
  <c r="Z250" i="8" s="1"/>
  <c r="Y876" i="1"/>
  <c r="Y905" i="1" s="1"/>
  <c r="Y370" i="1"/>
  <c r="X247" i="1"/>
  <c r="X305" i="1" s="1"/>
  <c r="X811" i="1"/>
  <c r="X869" i="1"/>
  <c r="X898" i="1" s="1"/>
  <c r="X363" i="1"/>
  <c r="Y862" i="1"/>
  <c r="Y891" i="1" s="1"/>
  <c r="Y240" i="1"/>
  <c r="Y298" i="1" s="1"/>
  <c r="Y366" i="1"/>
  <c r="Y818" i="1"/>
  <c r="Y356" i="1"/>
  <c r="AB1344" i="1"/>
  <c r="AB1373" i="1" s="1"/>
  <c r="Z355" i="1"/>
  <c r="AA1337" i="1"/>
  <c r="AA1366" i="1" s="1"/>
  <c r="AC858" i="1"/>
  <c r="AC887" i="1" s="1"/>
  <c r="W1224" i="1"/>
  <c r="Z1335" i="1"/>
  <c r="Z1364" i="1" s="1"/>
  <c r="Y312" i="1"/>
  <c r="AA1344" i="1"/>
  <c r="AA1373" i="1" s="1"/>
  <c r="X361" i="1"/>
  <c r="Y868" i="1"/>
  <c r="Y897" i="1" s="1"/>
  <c r="Y926" i="1" s="1"/>
  <c r="Y98" i="8" s="1"/>
  <c r="Y367" i="1"/>
  <c r="AB579" i="1"/>
  <c r="AB1248" i="1" s="1"/>
  <c r="AB161" i="8" s="1"/>
  <c r="Y817" i="1"/>
  <c r="Y875" i="1"/>
  <c r="Y904" i="1" s="1"/>
  <c r="Y253" i="1"/>
  <c r="Y311" i="1" s="1"/>
  <c r="X940" i="1"/>
  <c r="X112" i="8" s="1"/>
  <c r="X288" i="8" s="1"/>
  <c r="X141" i="8" s="1"/>
  <c r="X36" i="8" s="1"/>
  <c r="Y260" i="1"/>
  <c r="Y318" i="1" s="1"/>
  <c r="Z882" i="1"/>
  <c r="Z911" i="1" s="1"/>
  <c r="Y376" i="1"/>
  <c r="Y882" i="1"/>
  <c r="Y911" i="1" s="1"/>
  <c r="Y824" i="1"/>
  <c r="AD1254" i="1"/>
  <c r="AE585" i="1"/>
  <c r="AA614" i="1"/>
  <c r="AA1341" i="1"/>
  <c r="AA1370" i="1" s="1"/>
  <c r="AB167" i="8"/>
  <c r="AB1283" i="1"/>
  <c r="X926" i="1"/>
  <c r="X98" i="8" s="1"/>
  <c r="X274" i="8" s="1"/>
  <c r="AC1312" i="1"/>
  <c r="AB570" i="1"/>
  <c r="AB1239" i="1" s="1"/>
  <c r="AA1239" i="1"/>
  <c r="AA1268" i="1" s="1"/>
  <c r="Y362" i="1"/>
  <c r="Y251" i="1"/>
  <c r="Y309" i="1" s="1"/>
  <c r="V1343" i="1"/>
  <c r="V1372" i="1" s="1"/>
  <c r="W702" i="1"/>
  <c r="W257" i="8" s="1"/>
  <c r="W286" i="8" s="1"/>
  <c r="W139" i="8" s="1"/>
  <c r="W34" i="8" s="1"/>
  <c r="V688" i="1"/>
  <c r="V717" i="1" s="1"/>
  <c r="X931" i="1"/>
  <c r="X103" i="8" s="1"/>
  <c r="Y246" i="1"/>
  <c r="Y304" i="1" s="1"/>
  <c r="Y709" i="1"/>
  <c r="AF146" i="8"/>
  <c r="X923" i="1"/>
  <c r="X95" i="8" s="1"/>
  <c r="X271" i="8" s="1"/>
  <c r="X124" i="8" s="1"/>
  <c r="X19" i="8" s="1"/>
  <c r="AA710" i="1"/>
  <c r="Z1326" i="1"/>
  <c r="Z1355" i="1" s="1"/>
  <c r="Z599" i="1"/>
  <c r="Z686" i="1" s="1"/>
  <c r="Z241" i="8" s="1"/>
  <c r="Y243" i="1"/>
  <c r="Y301" i="1" s="1"/>
  <c r="Y359" i="1"/>
  <c r="T471" i="1"/>
  <c r="T500" i="1" s="1"/>
  <c r="Q547" i="1"/>
  <c r="Q30" i="1" s="1"/>
  <c r="W715" i="1"/>
  <c r="W241" i="8"/>
  <c r="W270" i="8" s="1"/>
  <c r="W123" i="8" s="1"/>
  <c r="W18" i="8" s="1"/>
  <c r="V715" i="1"/>
  <c r="Y686" i="1"/>
  <c r="Y241" i="8" s="1"/>
  <c r="X686" i="1"/>
  <c r="Q546" i="1"/>
  <c r="Q29" i="1" s="1"/>
  <c r="R454" i="1"/>
  <c r="T443" i="1"/>
  <c r="T530" i="1" s="1"/>
  <c r="T13" i="1" s="1"/>
  <c r="V727" i="1"/>
  <c r="R461" i="1"/>
  <c r="R548" i="1" s="1"/>
  <c r="R31" i="1" s="1"/>
  <c r="U415" i="1"/>
  <c r="U476" i="1" s="1"/>
  <c r="U505" i="1" s="1"/>
  <c r="U417" i="1"/>
  <c r="U449" i="1" s="1"/>
  <c r="R487" i="1"/>
  <c r="R516" i="1" s="1"/>
  <c r="Y728" i="1"/>
  <c r="Q540" i="1"/>
  <c r="Q23" i="1" s="1"/>
  <c r="V474" i="1"/>
  <c r="V503" i="1" s="1"/>
  <c r="V445" i="1"/>
  <c r="W264" i="8"/>
  <c r="W117" i="8" s="1"/>
  <c r="W12" i="8" s="1"/>
  <c r="R486" i="1"/>
  <c r="R515" i="1" s="1"/>
  <c r="Q545" i="1"/>
  <c r="Q28" i="1" s="1"/>
  <c r="T732" i="1"/>
  <c r="T734" i="1" s="1"/>
  <c r="P537" i="1"/>
  <c r="P20" i="1" s="1"/>
  <c r="P37" i="1" s="1"/>
  <c r="U717" i="1"/>
  <c r="S422" i="1"/>
  <c r="S483" i="1" s="1"/>
  <c r="S512" i="1" s="1"/>
  <c r="V414" i="1"/>
  <c r="V475" i="1" s="1"/>
  <c r="V504" i="1" s="1"/>
  <c r="S432" i="1"/>
  <c r="S493" i="1" s="1"/>
  <c r="S522" i="1" s="1"/>
  <c r="T448" i="1"/>
  <c r="T535" i="1" s="1"/>
  <c r="T18" i="1" s="1"/>
  <c r="S420" i="1"/>
  <c r="S452" i="1" s="1"/>
  <c r="T476" i="1"/>
  <c r="T505" i="1" s="1"/>
  <c r="T447" i="1"/>
  <c r="AA1306" i="1"/>
  <c r="AA1277" i="1"/>
  <c r="AA161" i="8"/>
  <c r="S534" i="1"/>
  <c r="S17" i="1" s="1"/>
  <c r="Y872" i="1"/>
  <c r="Y901" i="1" s="1"/>
  <c r="Y250" i="1"/>
  <c r="Y308" i="1" s="1"/>
  <c r="S419" i="1"/>
  <c r="S480" i="1" s="1"/>
  <c r="S509" i="1" s="1"/>
  <c r="X695" i="1"/>
  <c r="X250" i="8" s="1"/>
  <c r="Y695" i="1"/>
  <c r="Y250" i="8" s="1"/>
  <c r="W695" i="1"/>
  <c r="S429" i="1"/>
  <c r="S461" i="1" s="1"/>
  <c r="P53" i="8"/>
  <c r="W413" i="1"/>
  <c r="U410" i="1"/>
  <c r="U442" i="1" s="1"/>
  <c r="V328" i="1"/>
  <c r="U386" i="1"/>
  <c r="U1374" i="1"/>
  <c r="U50" i="1" s="1"/>
  <c r="AC1286" i="1"/>
  <c r="AC170" i="8"/>
  <c r="AB606" i="1"/>
  <c r="AB1333" i="1"/>
  <c r="AB1362" i="1" s="1"/>
  <c r="X1280" i="1"/>
  <c r="X1338" i="1" s="1"/>
  <c r="X164" i="8"/>
  <c r="X1309" i="1"/>
  <c r="AE1234" i="1"/>
  <c r="AE1292" i="1" s="1"/>
  <c r="AF565" i="1"/>
  <c r="O29" i="1"/>
  <c r="O26" i="1"/>
  <c r="S425" i="1"/>
  <c r="Q519" i="1"/>
  <c r="Q548" i="1" s="1"/>
  <c r="Q31" i="1" s="1"/>
  <c r="X254" i="8"/>
  <c r="AD1332" i="1"/>
  <c r="AD605" i="1"/>
  <c r="AC1252" i="1"/>
  <c r="AC1310" i="1" s="1"/>
  <c r="AD583" i="1"/>
  <c r="S424" i="1"/>
  <c r="U703" i="1"/>
  <c r="U705" i="1" s="1"/>
  <c r="W1258" i="1"/>
  <c r="AC1250" i="1"/>
  <c r="AC1308" i="1" s="1"/>
  <c r="AD581" i="1"/>
  <c r="Y245" i="8"/>
  <c r="V132" i="8"/>
  <c r="W276" i="8"/>
  <c r="W129" i="8" s="1"/>
  <c r="W24" i="8" s="1"/>
  <c r="U388" i="1"/>
  <c r="V330" i="1"/>
  <c r="Q538" i="1"/>
  <c r="Q21" i="1" s="1"/>
  <c r="T243" i="8"/>
  <c r="T705" i="1"/>
  <c r="AA1242" i="1"/>
  <c r="AA1300" i="1" s="1"/>
  <c r="AB573" i="1"/>
  <c r="S22" i="8"/>
  <c r="R139" i="8"/>
  <c r="AB1265" i="1"/>
  <c r="AB149" i="8"/>
  <c r="AB1294" i="1"/>
  <c r="AB1266" i="1"/>
  <c r="AB150" i="8"/>
  <c r="AB1295" i="1"/>
  <c r="T31" i="8"/>
  <c r="U532" i="1"/>
  <c r="U15" i="1" s="1"/>
  <c r="AE158" i="8"/>
  <c r="AE1274" i="1"/>
  <c r="AE605" i="1" s="1"/>
  <c r="AE1303" i="1"/>
  <c r="T342" i="1"/>
  <c r="S400" i="1"/>
  <c r="S426" i="1"/>
  <c r="U416" i="1"/>
  <c r="U253" i="8"/>
  <c r="Y694" i="1"/>
  <c r="Y723" i="1" s="1"/>
  <c r="U411" i="1"/>
  <c r="AC153" i="8"/>
  <c r="AC1269" i="1"/>
  <c r="AC1327" i="1" s="1"/>
  <c r="AC1298" i="1"/>
  <c r="AC159" i="8"/>
  <c r="AC1275" i="1"/>
  <c r="AC606" i="1" s="1"/>
  <c r="AC1304" i="1"/>
  <c r="W327" i="1"/>
  <c r="V385" i="1"/>
  <c r="S423" i="1"/>
  <c r="T345" i="1"/>
  <c r="S403" i="1"/>
  <c r="W384" i="1"/>
  <c r="X326" i="1"/>
  <c r="AC1307" i="1"/>
  <c r="W1328" i="1"/>
  <c r="AA687" i="1"/>
  <c r="AA242" i="8" s="1"/>
  <c r="V925" i="1"/>
  <c r="V825" i="1"/>
  <c r="T335" i="1"/>
  <c r="S393" i="1"/>
  <c r="S535" i="1"/>
  <c r="S18" i="1" s="1"/>
  <c r="AB1310" i="1"/>
  <c r="AB1308" i="1"/>
  <c r="O31" i="1"/>
  <c r="T141" i="8"/>
  <c r="S536" i="1"/>
  <c r="S19" i="1" s="1"/>
  <c r="AA1340" i="1"/>
  <c r="AA1369" i="1" s="1"/>
  <c r="S428" i="1"/>
  <c r="R140" i="8"/>
  <c r="AB593" i="1"/>
  <c r="Z1255" i="1"/>
  <c r="AA586" i="1"/>
  <c r="AA596" i="1"/>
  <c r="AA683" i="1" s="1"/>
  <c r="AA238" i="8" s="1"/>
  <c r="Q514" i="1"/>
  <c r="Q543" i="1" s="1"/>
  <c r="Q26" i="1" s="1"/>
  <c r="AA597" i="1"/>
  <c r="AA684" i="1" s="1"/>
  <c r="AA239" i="8" s="1"/>
  <c r="R512" i="1"/>
  <c r="AA697" i="1"/>
  <c r="AA252" i="8" s="1"/>
  <c r="T332" i="1"/>
  <c r="S390" i="1"/>
  <c r="Q20" i="8"/>
  <c r="Q142" i="8"/>
  <c r="Q46" i="8" s="1"/>
  <c r="Q48" i="8" s="1"/>
  <c r="Q51" i="8" s="1"/>
  <c r="X154" i="8"/>
  <c r="X1270" i="1"/>
  <c r="X1328" i="1" s="1"/>
  <c r="X1299" i="1"/>
  <c r="W377" i="1"/>
  <c r="Q551" i="1"/>
  <c r="Q34" i="1" s="1"/>
  <c r="Q508" i="1"/>
  <c r="Q537" i="1" s="1"/>
  <c r="Q496" i="1"/>
  <c r="Q47" i="1" s="1"/>
  <c r="AA700" i="1"/>
  <c r="AA255" i="8" s="1"/>
  <c r="X700" i="1"/>
  <c r="X255" i="8" s="1"/>
  <c r="X284" i="8" s="1"/>
  <c r="X137" i="8" s="1"/>
  <c r="X32" i="8" s="1"/>
  <c r="Y700" i="1"/>
  <c r="Y255" i="8" s="1"/>
  <c r="X689" i="1"/>
  <c r="X718" i="1" s="1"/>
  <c r="R492" i="1"/>
  <c r="R521" i="1" s="1"/>
  <c r="R463" i="1"/>
  <c r="O34" i="1"/>
  <c r="W169" i="8"/>
  <c r="W171" i="8" s="1"/>
  <c r="W47" i="8" s="1"/>
  <c r="W1285" i="1"/>
  <c r="W1287" i="1" s="1"/>
  <c r="W1314" i="1"/>
  <c r="AD1249" i="1"/>
  <c r="AD1307" i="1" s="1"/>
  <c r="AE580" i="1"/>
  <c r="AC146" i="8"/>
  <c r="AC1262" i="1"/>
  <c r="AC1291" i="1"/>
  <c r="X604" i="1"/>
  <c r="U97" i="8"/>
  <c r="U941" i="1"/>
  <c r="U44" i="1" s="1"/>
  <c r="Y602" i="1"/>
  <c r="Y689" i="1" s="1"/>
  <c r="Y244" i="8" s="1"/>
  <c r="Y1329" i="1"/>
  <c r="Y1358" i="1" s="1"/>
  <c r="Z710" i="1"/>
  <c r="Z236" i="8"/>
  <c r="T338" i="1"/>
  <c r="S396" i="1"/>
  <c r="Z242" i="8"/>
  <c r="R451" i="1"/>
  <c r="R480" i="1"/>
  <c r="R509" i="1" s="1"/>
  <c r="Z699" i="1"/>
  <c r="Z254" i="8" s="1"/>
  <c r="AB681" i="1"/>
  <c r="AB710" i="1" s="1"/>
  <c r="T337" i="1"/>
  <c r="S395" i="1"/>
  <c r="Z684" i="1"/>
  <c r="Z713" i="1" s="1"/>
  <c r="S427" i="1"/>
  <c r="Z1244" i="1"/>
  <c r="Z1302" i="1" s="1"/>
  <c r="AA575" i="1"/>
  <c r="Z1271" i="1"/>
  <c r="Z155" i="8"/>
  <c r="Z1300" i="1"/>
  <c r="Z716" i="1"/>
  <c r="P51" i="1"/>
  <c r="T339" i="1"/>
  <c r="S397" i="1"/>
  <c r="R453" i="1"/>
  <c r="R482" i="1"/>
  <c r="R456" i="1"/>
  <c r="R485" i="1"/>
  <c r="R514" i="1" s="1"/>
  <c r="V329" i="1"/>
  <c r="U387" i="1"/>
  <c r="O30" i="1"/>
  <c r="V246" i="8"/>
  <c r="T130" i="8"/>
  <c r="V324" i="1"/>
  <c r="U382" i="1"/>
  <c r="Q539" i="1"/>
  <c r="T336" i="1"/>
  <c r="S394" i="1"/>
  <c r="AB721" i="1"/>
  <c r="AA722" i="1"/>
  <c r="AB1276" i="1"/>
  <c r="AB1334" i="1" s="1"/>
  <c r="AB1363" i="1" s="1"/>
  <c r="AB160" i="8"/>
  <c r="X1331" i="1"/>
  <c r="X1360" i="1" s="1"/>
  <c r="T117" i="8"/>
  <c r="AA617" i="1"/>
  <c r="T341" i="1"/>
  <c r="S399" i="1"/>
  <c r="U446" i="1"/>
  <c r="U475" i="1"/>
  <c r="U504" i="1" s="1"/>
  <c r="R484" i="1"/>
  <c r="R455" i="1"/>
  <c r="S418" i="1"/>
  <c r="R406" i="1"/>
  <c r="AD1291" i="1"/>
  <c r="O24" i="1"/>
  <c r="S135" i="8"/>
  <c r="AA1353" i="1"/>
  <c r="W896" i="1"/>
  <c r="W912" i="1" s="1"/>
  <c r="W883" i="1"/>
  <c r="AB1336" i="1"/>
  <c r="AB1365" i="1" s="1"/>
  <c r="Y1241" i="1"/>
  <c r="Z572" i="1"/>
  <c r="AC1253" i="1"/>
  <c r="AC1311" i="1" s="1"/>
  <c r="AD584" i="1"/>
  <c r="AC1267" i="1"/>
  <c r="AC1325" i="1" s="1"/>
  <c r="AC1354" i="1" s="1"/>
  <c r="AC151" i="8"/>
  <c r="Y352" i="1"/>
  <c r="R460" i="1"/>
  <c r="R489" i="1"/>
  <c r="AD1263" i="1"/>
  <c r="AD1321" i="1" s="1"/>
  <c r="AD147" i="8"/>
  <c r="AD1292" i="1"/>
  <c r="R481" i="1"/>
  <c r="R452" i="1"/>
  <c r="S126" i="8"/>
  <c r="AB165" i="8"/>
  <c r="AB1281" i="1"/>
  <c r="AB1339" i="1" s="1"/>
  <c r="S421" i="1"/>
  <c r="T334" i="1"/>
  <c r="S392" i="1"/>
  <c r="O21" i="1"/>
  <c r="W601" i="1"/>
  <c r="AB163" i="8"/>
  <c r="AB1279" i="1"/>
  <c r="AB1337" i="1" s="1"/>
  <c r="Z690" i="1"/>
  <c r="Z245" i="8" s="1"/>
  <c r="O28" i="1"/>
  <c r="V703" i="1"/>
  <c r="V258" i="8" s="1"/>
  <c r="V287" i="8" s="1"/>
  <c r="V140" i="8" s="1"/>
  <c r="V35" i="8" s="1"/>
  <c r="T340" i="1"/>
  <c r="S398" i="1"/>
  <c r="AC1243" i="1"/>
  <c r="AC1301" i="1" s="1"/>
  <c r="AD574" i="1"/>
  <c r="U243" i="8"/>
  <c r="T137" i="8"/>
  <c r="U257" i="8"/>
  <c r="AC1236" i="1"/>
  <c r="AC1294" i="1" s="1"/>
  <c r="AD567" i="1"/>
  <c r="AC1237" i="1"/>
  <c r="AC1295" i="1" s="1"/>
  <c r="AD568" i="1"/>
  <c r="R466" i="1"/>
  <c r="R495" i="1"/>
  <c r="S29" i="8"/>
  <c r="AF1245" i="1"/>
  <c r="AG576" i="1"/>
  <c r="O33" i="1"/>
  <c r="AB1325" i="1"/>
  <c r="AB598" i="1"/>
  <c r="U618" i="1"/>
  <c r="V1357" i="1"/>
  <c r="R488" i="1"/>
  <c r="R459" i="1"/>
  <c r="O554" i="1"/>
  <c r="O556" i="1" s="1"/>
  <c r="AD1240" i="1"/>
  <c r="AE571" i="1"/>
  <c r="Z1352" i="1"/>
  <c r="AD1246" i="1"/>
  <c r="AE577" i="1"/>
  <c r="Z722" i="1"/>
  <c r="AC594" i="1"/>
  <c r="AC681" i="1" s="1"/>
  <c r="AC236" i="8" s="1"/>
  <c r="T449" i="1"/>
  <c r="T478" i="1"/>
  <c r="T507" i="1" s="1"/>
  <c r="AA1334" i="1"/>
  <c r="AA1363" i="1" s="1"/>
  <c r="V618" i="1"/>
  <c r="S125" i="8"/>
  <c r="S289" i="8"/>
  <c r="Q553" i="1"/>
  <c r="Q36" i="1" s="1"/>
  <c r="Z607" i="1"/>
  <c r="V285" i="8"/>
  <c r="V323" i="1"/>
  <c r="U381" i="1"/>
  <c r="AB1301" i="1"/>
  <c r="S434" i="1"/>
  <c r="T533" i="1"/>
  <c r="T16" i="1" s="1"/>
  <c r="AA1330" i="1"/>
  <c r="AA1359" i="1" s="1"/>
  <c r="AA603" i="1"/>
  <c r="S431" i="1"/>
  <c r="Y248" i="8"/>
  <c r="T331" i="1"/>
  <c r="S389" i="1"/>
  <c r="S348" i="1"/>
  <c r="Z1334" i="1"/>
  <c r="Z1363" i="1" s="1"/>
  <c r="V171" i="8"/>
  <c r="V47" i="8" s="1"/>
  <c r="Y168" i="8"/>
  <c r="Y1284" i="1"/>
  <c r="Y1342" i="1" s="1"/>
  <c r="Y1313" i="1"/>
  <c r="T333" i="1"/>
  <c r="S391" i="1"/>
  <c r="S430" i="1"/>
  <c r="T24" i="8"/>
  <c r="Z697" i="1"/>
  <c r="Z252" i="8" s="1"/>
  <c r="X809" i="1"/>
  <c r="Y245" i="1"/>
  <c r="X203" i="1"/>
  <c r="X867" i="1"/>
  <c r="X245" i="1"/>
  <c r="Z1359" i="1"/>
  <c r="AA685" i="1"/>
  <c r="S433" i="1"/>
  <c r="Z683" i="1"/>
  <c r="Z712" i="1" s="1"/>
  <c r="Z700" i="1"/>
  <c r="Z255" i="8" s="1"/>
  <c r="W729" i="1"/>
  <c r="AD1257" i="1"/>
  <c r="AE588" i="1"/>
  <c r="Y713" i="1"/>
  <c r="X1256" i="1"/>
  <c r="X1314" i="1" s="1"/>
  <c r="Y587" i="1"/>
  <c r="Y1251" i="1"/>
  <c r="Z582" i="1"/>
  <c r="R450" i="1"/>
  <c r="R479" i="1"/>
  <c r="R435" i="1"/>
  <c r="AC162" i="8"/>
  <c r="AC1278" i="1"/>
  <c r="R491" i="1"/>
  <c r="R462" i="1"/>
  <c r="AC1315" i="1"/>
  <c r="R494" i="1"/>
  <c r="R465" i="1"/>
  <c r="T128" i="8"/>
  <c r="AB156" i="8"/>
  <c r="AB1272" i="1"/>
  <c r="S131" i="8"/>
  <c r="V319" i="1"/>
  <c r="Y157" i="8"/>
  <c r="Y1273" i="1"/>
  <c r="Y1302" i="1"/>
  <c r="V731" i="1"/>
  <c r="U28" i="8"/>
  <c r="U727" i="1"/>
  <c r="R125" i="8"/>
  <c r="R289" i="8"/>
  <c r="X264" i="8"/>
  <c r="X117" i="8" s="1"/>
  <c r="X12" i="8" s="1"/>
  <c r="Q521" i="1"/>
  <c r="Q550" i="1" s="1"/>
  <c r="W720" i="1"/>
  <c r="AB600" i="1"/>
  <c r="AB1327" i="1"/>
  <c r="W611" i="1"/>
  <c r="W1338" i="1"/>
  <c r="W1367" i="1" s="1"/>
  <c r="AE1233" i="1"/>
  <c r="AG564" i="1"/>
  <c r="X615" i="1"/>
  <c r="T1374" i="1"/>
  <c r="T50" i="1" s="1"/>
  <c r="U1345" i="1"/>
  <c r="T347" i="1"/>
  <c r="S405" i="1"/>
  <c r="T21" i="8"/>
  <c r="T113" i="8"/>
  <c r="T44" i="8" s="1"/>
  <c r="T45" i="8" s="1"/>
  <c r="AC1247" i="1"/>
  <c r="AD578" i="1"/>
  <c r="AA1339" i="1"/>
  <c r="AA1368" i="1" s="1"/>
  <c r="AA612" i="1"/>
  <c r="AB696" i="1"/>
  <c r="AB251" i="8" s="1"/>
  <c r="Z680" i="1"/>
  <c r="Z709" i="1" s="1"/>
  <c r="W1360" i="1"/>
  <c r="R33" i="8"/>
  <c r="AB1349" i="1"/>
  <c r="T344" i="1"/>
  <c r="S402" i="1"/>
  <c r="R493" i="1"/>
  <c r="R464" i="1"/>
  <c r="T343" i="1"/>
  <c r="S401" i="1"/>
  <c r="AA247" i="8"/>
  <c r="AA721" i="1"/>
  <c r="X252" i="8"/>
  <c r="Y697" i="1"/>
  <c r="Y252" i="8" s="1"/>
  <c r="W809" i="1"/>
  <c r="W796" i="1"/>
  <c r="W303" i="1"/>
  <c r="Z240" i="8"/>
  <c r="AB166" i="8"/>
  <c r="AB1282" i="1"/>
  <c r="AD1238" i="1"/>
  <c r="AE569" i="1"/>
  <c r="T346" i="1"/>
  <c r="S404" i="1"/>
  <c r="Q467" i="1"/>
  <c r="Q46" i="1" s="1"/>
  <c r="V255" i="8"/>
  <c r="Y264" i="8"/>
  <c r="Y117" i="8" s="1"/>
  <c r="Y12" i="8" s="1"/>
  <c r="AB1235" i="1"/>
  <c r="AB1293" i="1" s="1"/>
  <c r="AC566" i="1"/>
  <c r="S531" i="1"/>
  <c r="U473" i="1"/>
  <c r="U444" i="1"/>
  <c r="Y1351" i="1"/>
  <c r="U14" i="8"/>
  <c r="V119" i="8"/>
  <c r="V412" i="1"/>
  <c r="Y237" i="8"/>
  <c r="AA1293" i="1"/>
  <c r="T502" i="1"/>
  <c r="AA1264" i="1"/>
  <c r="AA148" i="8"/>
  <c r="W325" i="1"/>
  <c r="V383" i="1"/>
  <c r="Z595" i="1"/>
  <c r="X237" i="8"/>
  <c r="Y711" i="1"/>
  <c r="Z1351" i="1"/>
  <c r="AF593" i="1"/>
  <c r="Z360" i="1" l="1"/>
  <c r="Z786" i="1"/>
  <c r="Z357" i="1"/>
  <c r="Y284" i="8"/>
  <c r="Y137" i="8" s="1"/>
  <c r="Y32" i="8" s="1"/>
  <c r="AA193" i="1"/>
  <c r="AB1214" i="1" s="1"/>
  <c r="AC368" i="1"/>
  <c r="Z863" i="1"/>
  <c r="Z892" i="1" s="1"/>
  <c r="Z921" i="1" s="1"/>
  <c r="Z93" i="8" s="1"/>
  <c r="Z269" i="8" s="1"/>
  <c r="Z122" i="8" s="1"/>
  <c r="Z17" i="8" s="1"/>
  <c r="Z241" i="1"/>
  <c r="Z299" i="1" s="1"/>
  <c r="AA1204" i="1"/>
  <c r="AA880" i="1"/>
  <c r="AA909" i="1" s="1"/>
  <c r="AA258" i="1"/>
  <c r="AA316" i="1" s="1"/>
  <c r="AA793" i="1"/>
  <c r="AA822" i="1" s="1"/>
  <c r="AB200" i="1"/>
  <c r="AC1221" i="1" s="1"/>
  <c r="AA374" i="1"/>
  <c r="AC310" i="1"/>
  <c r="AC787" i="1"/>
  <c r="AC816" i="1" s="1"/>
  <c r="AD1215" i="1"/>
  <c r="Z864" i="1"/>
  <c r="Z893" i="1" s="1"/>
  <c r="AD194" i="1"/>
  <c r="AD252" i="1" s="1"/>
  <c r="AD310" i="1" s="1"/>
  <c r="AC874" i="1"/>
  <c r="AC903" i="1" s="1"/>
  <c r="Y931" i="1"/>
  <c r="Y103" i="8" s="1"/>
  <c r="Y279" i="8" s="1"/>
  <c r="Y132" i="8" s="1"/>
  <c r="Y27" i="8" s="1"/>
  <c r="AB932" i="1"/>
  <c r="AB104" i="8" s="1"/>
  <c r="AB280" i="8" s="1"/>
  <c r="AB133" i="8" s="1"/>
  <c r="AB28" i="8" s="1"/>
  <c r="AA192" i="1"/>
  <c r="AB1213" i="1" s="1"/>
  <c r="Z785" i="1"/>
  <c r="Z814" i="1" s="1"/>
  <c r="Y773" i="1"/>
  <c r="Y802" i="1" s="1"/>
  <c r="Z859" i="1"/>
  <c r="Z888" i="1" s="1"/>
  <c r="Z917" i="1" s="1"/>
  <c r="Z89" i="8" s="1"/>
  <c r="Z265" i="8" s="1"/>
  <c r="Z118" i="8" s="1"/>
  <c r="Z13" i="8" s="1"/>
  <c r="AA179" i="1"/>
  <c r="AA772" i="1" s="1"/>
  <c r="AA801" i="1" s="1"/>
  <c r="Z237" i="1"/>
  <c r="Z295" i="1" s="1"/>
  <c r="AA1200" i="1"/>
  <c r="Z353" i="1"/>
  <c r="Z866" i="1"/>
  <c r="Z895" i="1" s="1"/>
  <c r="Z244" i="1"/>
  <c r="Z302" i="1" s="1"/>
  <c r="AA1207" i="1"/>
  <c r="Z779" i="1"/>
  <c r="Z808" i="1" s="1"/>
  <c r="Y238" i="1"/>
  <c r="Y296" i="1" s="1"/>
  <c r="Z1201" i="1"/>
  <c r="Y354" i="1"/>
  <c r="Z354" i="1" s="1"/>
  <c r="Y860" i="1"/>
  <c r="Y889" i="1" s="1"/>
  <c r="Y924" i="1"/>
  <c r="Y96" i="8" s="1"/>
  <c r="Z919" i="1"/>
  <c r="Z91" i="8" s="1"/>
  <c r="AA201" i="1"/>
  <c r="AB1222" i="1" s="1"/>
  <c r="Z375" i="1"/>
  <c r="Z242" i="1"/>
  <c r="Z300" i="1" s="1"/>
  <c r="AA786" i="1"/>
  <c r="Z358" i="1"/>
  <c r="AA358" i="1" s="1"/>
  <c r="AB358" i="1" s="1"/>
  <c r="AA782" i="1"/>
  <c r="AB790" i="1"/>
  <c r="AB819" i="1" s="1"/>
  <c r="Z929" i="1"/>
  <c r="Z101" i="8" s="1"/>
  <c r="Z277" i="8" s="1"/>
  <c r="Z130" i="8" s="1"/>
  <c r="Z25" i="8" s="1"/>
  <c r="AD1217" i="1"/>
  <c r="AC789" i="1"/>
  <c r="AB795" i="1"/>
  <c r="AA1220" i="1"/>
  <c r="AA1201" i="1"/>
  <c r="AA779" i="1"/>
  <c r="AA808" i="1" s="1"/>
  <c r="Z243" i="1"/>
  <c r="Z301" i="1" s="1"/>
  <c r="AB1209" i="1"/>
  <c r="AB781" i="1"/>
  <c r="AC774" i="1"/>
  <c r="AB791" i="1"/>
  <c r="AB820" i="1" s="1"/>
  <c r="AA781" i="1"/>
  <c r="AA776" i="1"/>
  <c r="AA805" i="1" s="1"/>
  <c r="AB777" i="1"/>
  <c r="AB806" i="1" s="1"/>
  <c r="Z259" i="1"/>
  <c r="Z317" i="1" s="1"/>
  <c r="Z881" i="1"/>
  <c r="Z910" i="1" s="1"/>
  <c r="AB1212" i="1"/>
  <c r="AB1204" i="1"/>
  <c r="AA1203" i="1"/>
  <c r="Z783" i="1"/>
  <c r="Z812" i="1" s="1"/>
  <c r="AA784" i="1"/>
  <c r="AA813" i="1" s="1"/>
  <c r="AB1216" i="1"/>
  <c r="AA788" i="1"/>
  <c r="AD1202" i="1"/>
  <c r="AC1219" i="1"/>
  <c r="AC1208" i="1"/>
  <c r="AB371" i="1"/>
  <c r="AB780" i="1"/>
  <c r="AA1205" i="1"/>
  <c r="AA777" i="1"/>
  <c r="AA806" i="1" s="1"/>
  <c r="Z777" i="1"/>
  <c r="Z806" i="1" s="1"/>
  <c r="Z775" i="1"/>
  <c r="Z804" i="1" s="1"/>
  <c r="Z794" i="1"/>
  <c r="Z823" i="1" s="1"/>
  <c r="AA935" i="1"/>
  <c r="AA107" i="8" s="1"/>
  <c r="AE1199" i="1"/>
  <c r="AE771" i="1"/>
  <c r="AD771" i="1"/>
  <c r="AB877" i="1"/>
  <c r="AB906" i="1" s="1"/>
  <c r="AA863" i="1"/>
  <c r="AA892" i="1" s="1"/>
  <c r="AC197" i="1"/>
  <c r="AC255" i="1" s="1"/>
  <c r="AB255" i="1"/>
  <c r="AB313" i="1" s="1"/>
  <c r="AA182" i="1"/>
  <c r="AB182" i="1" s="1"/>
  <c r="AC1203" i="1" s="1"/>
  <c r="AA249" i="1"/>
  <c r="AA307" i="1" s="1"/>
  <c r="AB189" i="1"/>
  <c r="AC189" i="1" s="1"/>
  <c r="AD1210" i="1" s="1"/>
  <c r="AA1211" i="1"/>
  <c r="Z870" i="1"/>
  <c r="Z899" i="1" s="1"/>
  <c r="Z248" i="1"/>
  <c r="Z306" i="1" s="1"/>
  <c r="AA190" i="1"/>
  <c r="Z364" i="1"/>
  <c r="AA864" i="1"/>
  <c r="AA893" i="1" s="1"/>
  <c r="AA241" i="1"/>
  <c r="AB183" i="1"/>
  <c r="AB776" i="1" s="1"/>
  <c r="Y939" i="1"/>
  <c r="Y111" i="8" s="1"/>
  <c r="AA357" i="1"/>
  <c r="Y922" i="1"/>
  <c r="Y94" i="8" s="1"/>
  <c r="Y270" i="8" s="1"/>
  <c r="Y123" i="8" s="1"/>
  <c r="Y18" i="8" s="1"/>
  <c r="Z284" i="8"/>
  <c r="Z137" i="8" s="1"/>
  <c r="Z32" i="8" s="1"/>
  <c r="AC187" i="1"/>
  <c r="AA360" i="1"/>
  <c r="AB878" i="1"/>
  <c r="AB907" i="1" s="1"/>
  <c r="AA1206" i="1"/>
  <c r="AA185" i="1"/>
  <c r="AB704" i="1"/>
  <c r="AB259" i="8" s="1"/>
  <c r="AA244" i="1"/>
  <c r="AA871" i="1"/>
  <c r="AA900" i="1" s="1"/>
  <c r="AA365" i="1"/>
  <c r="AA866" i="1"/>
  <c r="AA895" i="1" s="1"/>
  <c r="AA936" i="1"/>
  <c r="AA108" i="8" s="1"/>
  <c r="AA284" i="8" s="1"/>
  <c r="AA137" i="8" s="1"/>
  <c r="AA32" i="8" s="1"/>
  <c r="AB1205" i="1"/>
  <c r="AA242" i="1"/>
  <c r="AC184" i="1"/>
  <c r="AC777" i="1" s="1"/>
  <c r="AB372" i="1"/>
  <c r="Z821" i="1"/>
  <c r="AB256" i="1"/>
  <c r="AB314" i="1" s="1"/>
  <c r="AB186" i="1"/>
  <c r="AB1207" i="1"/>
  <c r="AC1223" i="1"/>
  <c r="AC202" i="1"/>
  <c r="AB191" i="1"/>
  <c r="AD692" i="1"/>
  <c r="AD247" i="8" s="1"/>
  <c r="Z238" i="1"/>
  <c r="AB195" i="1"/>
  <c r="AC1216" i="1" s="1"/>
  <c r="AA199" i="1"/>
  <c r="Z373" i="1"/>
  <c r="AC188" i="1"/>
  <c r="AD1209" i="1" s="1"/>
  <c r="AD368" i="1"/>
  <c r="Z257" i="1"/>
  <c r="Z315" i="1" s="1"/>
  <c r="AA180" i="1"/>
  <c r="AA773" i="1" s="1"/>
  <c r="Z860" i="1"/>
  <c r="Z889" i="1" s="1"/>
  <c r="Z802" i="1"/>
  <c r="AC198" i="1"/>
  <c r="AD181" i="1"/>
  <c r="AD196" i="1"/>
  <c r="AE1217" i="1" s="1"/>
  <c r="AB192" i="1"/>
  <c r="Z879" i="1"/>
  <c r="Z908" i="1" s="1"/>
  <c r="AF178" i="1"/>
  <c r="AG1199" i="1" s="1"/>
  <c r="X933" i="1"/>
  <c r="X105" i="8" s="1"/>
  <c r="X281" i="8" s="1"/>
  <c r="Z283" i="8"/>
  <c r="Z136" i="8" s="1"/>
  <c r="Z31" i="8" s="1"/>
  <c r="Z916" i="1"/>
  <c r="Z88" i="8" s="1"/>
  <c r="AC916" i="1"/>
  <c r="AC88" i="8" s="1"/>
  <c r="AA294" i="1"/>
  <c r="AA916" i="1"/>
  <c r="AA88" i="8" s="1"/>
  <c r="AA264" i="8" s="1"/>
  <c r="AA117" i="8" s="1"/>
  <c r="AA12" i="8" s="1"/>
  <c r="AC236" i="1"/>
  <c r="AC294" i="1" s="1"/>
  <c r="AB294" i="1"/>
  <c r="Y934" i="1"/>
  <c r="Y106" i="8" s="1"/>
  <c r="Z862" i="1"/>
  <c r="Z891" i="1" s="1"/>
  <c r="Y369" i="1"/>
  <c r="Z369" i="1" s="1"/>
  <c r="AA876" i="1"/>
  <c r="AA905" i="1" s="1"/>
  <c r="Z725" i="1"/>
  <c r="Z818" i="1"/>
  <c r="Z876" i="1"/>
  <c r="Z905" i="1" s="1"/>
  <c r="Z367" i="1"/>
  <c r="AA704" i="1"/>
  <c r="AA259" i="8" s="1"/>
  <c r="X796" i="1"/>
  <c r="AA725" i="1"/>
  <c r="AA297" i="1"/>
  <c r="X725" i="1"/>
  <c r="Y725" i="1"/>
  <c r="Z356" i="1"/>
  <c r="AA803" i="1"/>
  <c r="AB242" i="1"/>
  <c r="Y920" i="1"/>
  <c r="Y92" i="8" s="1"/>
  <c r="Y268" i="8" s="1"/>
  <c r="Y121" i="8" s="1"/>
  <c r="Y16" i="8" s="1"/>
  <c r="X1224" i="1"/>
  <c r="AA355" i="1"/>
  <c r="AA861" i="1"/>
  <c r="AA890" i="1" s="1"/>
  <c r="AB864" i="1"/>
  <c r="AB893" i="1" s="1"/>
  <c r="AB861" i="1"/>
  <c r="AB890" i="1" s="1"/>
  <c r="X377" i="1"/>
  <c r="X261" i="1"/>
  <c r="X45" i="1" s="1"/>
  <c r="AB1277" i="1"/>
  <c r="AB608" i="1" s="1"/>
  <c r="AA1297" i="1"/>
  <c r="AE692" i="1"/>
  <c r="AE247" i="8" s="1"/>
  <c r="Z370" i="1"/>
  <c r="X927" i="1"/>
  <c r="X99" i="8" s="1"/>
  <c r="Z240" i="1"/>
  <c r="Z298" i="1" s="1"/>
  <c r="Y363" i="1"/>
  <c r="Y869" i="1"/>
  <c r="Y898" i="1" s="1"/>
  <c r="Y811" i="1"/>
  <c r="Z811" i="1"/>
  <c r="Y247" i="1"/>
  <c r="Y305" i="1" s="1"/>
  <c r="AD858" i="1"/>
  <c r="AD887" i="1" s="1"/>
  <c r="AB1306" i="1"/>
  <c r="AC579" i="1"/>
  <c r="AC1248" i="1" s="1"/>
  <c r="Z359" i="1"/>
  <c r="Z865" i="1"/>
  <c r="Z894" i="1" s="1"/>
  <c r="Y933" i="1"/>
  <c r="Y105" i="8" s="1"/>
  <c r="Y281" i="8" s="1"/>
  <c r="Y134" i="8" s="1"/>
  <c r="Y29" i="8" s="1"/>
  <c r="Y940" i="1"/>
  <c r="Y112" i="8" s="1"/>
  <c r="Y288" i="8" s="1"/>
  <c r="Y141" i="8" s="1"/>
  <c r="Y36" i="8" s="1"/>
  <c r="Y361" i="1"/>
  <c r="AA152" i="8"/>
  <c r="Z824" i="1"/>
  <c r="Z940" i="1" s="1"/>
  <c r="Z112" i="8" s="1"/>
  <c r="AA824" i="1"/>
  <c r="Z376" i="1"/>
  <c r="Z875" i="1"/>
  <c r="Z904" i="1" s="1"/>
  <c r="Z253" i="1"/>
  <c r="Z311" i="1" s="1"/>
  <c r="Z817" i="1"/>
  <c r="Z260" i="1"/>
  <c r="Z318" i="1" s="1"/>
  <c r="V1345" i="1"/>
  <c r="V243" i="8"/>
  <c r="V260" i="8" s="1"/>
  <c r="V1374" i="1"/>
  <c r="V50" i="1" s="1"/>
  <c r="AB614" i="1"/>
  <c r="AC701" i="1" s="1"/>
  <c r="AC256" i="8" s="1"/>
  <c r="AC1341" i="1"/>
  <c r="AC1370" i="1" s="1"/>
  <c r="X279" i="8"/>
  <c r="X132" i="8" s="1"/>
  <c r="X27" i="8" s="1"/>
  <c r="AD1283" i="1"/>
  <c r="AD614" i="1" s="1"/>
  <c r="AD167" i="8"/>
  <c r="AD1312" i="1"/>
  <c r="AA701" i="1"/>
  <c r="AA256" i="8" s="1"/>
  <c r="AB1297" i="1"/>
  <c r="AB1341" i="1"/>
  <c r="AB1370" i="1" s="1"/>
  <c r="AE1254" i="1"/>
  <c r="AF585" i="1"/>
  <c r="AA818" i="1"/>
  <c r="Z815" i="1"/>
  <c r="Z868" i="1"/>
  <c r="Z897" i="1" s="1"/>
  <c r="Z810" i="1"/>
  <c r="AA868" i="1"/>
  <c r="AA897" i="1" s="1"/>
  <c r="Z246" i="1"/>
  <c r="Z304" i="1" s="1"/>
  <c r="Z807" i="1"/>
  <c r="Z362" i="1"/>
  <c r="AB152" i="8"/>
  <c r="AB1268" i="1"/>
  <c r="AB599" i="1" s="1"/>
  <c r="Z251" i="1"/>
  <c r="Z309" i="1" s="1"/>
  <c r="Z873" i="1"/>
  <c r="Z902" i="1" s="1"/>
  <c r="W731" i="1"/>
  <c r="AC570" i="1"/>
  <c r="AD570" i="1" s="1"/>
  <c r="AD1239" i="1" s="1"/>
  <c r="AD1268" i="1" s="1"/>
  <c r="U478" i="1"/>
  <c r="U507" i="1" s="1"/>
  <c r="Z728" i="1"/>
  <c r="T529" i="1"/>
  <c r="T12" i="1" s="1"/>
  <c r="P554" i="1"/>
  <c r="P556" i="1" s="1"/>
  <c r="AA1326" i="1"/>
  <c r="AA599" i="1"/>
  <c r="X241" i="8"/>
  <c r="X270" i="8" s="1"/>
  <c r="X123" i="8" s="1"/>
  <c r="X18" i="8" s="1"/>
  <c r="Z715" i="1"/>
  <c r="Y715" i="1"/>
  <c r="X715" i="1"/>
  <c r="S451" i="1"/>
  <c r="S538" i="1" s="1"/>
  <c r="S454" i="1"/>
  <c r="S541" i="1" s="1"/>
  <c r="S24" i="1" s="1"/>
  <c r="V446" i="1"/>
  <c r="V533" i="1" s="1"/>
  <c r="V16" i="1" s="1"/>
  <c r="S481" i="1"/>
  <c r="S510" i="1" s="1"/>
  <c r="AD1350" i="1"/>
  <c r="V732" i="1"/>
  <c r="V734" i="1" s="1"/>
  <c r="S490" i="1"/>
  <c r="S519" i="1" s="1"/>
  <c r="R544" i="1"/>
  <c r="R27" i="1" s="1"/>
  <c r="U732" i="1"/>
  <c r="U734" i="1" s="1"/>
  <c r="AA716" i="1"/>
  <c r="T429" i="1"/>
  <c r="T461" i="1" s="1"/>
  <c r="U447" i="1"/>
  <c r="U534" i="1" s="1"/>
  <c r="U17" i="1" s="1"/>
  <c r="AC1356" i="1"/>
  <c r="U471" i="1"/>
  <c r="U500" i="1" s="1"/>
  <c r="T433" i="1"/>
  <c r="T494" i="1" s="1"/>
  <c r="T523" i="1" s="1"/>
  <c r="V416" i="1"/>
  <c r="V477" i="1" s="1"/>
  <c r="V506" i="1" s="1"/>
  <c r="T431" i="1"/>
  <c r="T492" i="1" s="1"/>
  <c r="T521" i="1" s="1"/>
  <c r="Z729" i="1"/>
  <c r="T421" i="1"/>
  <c r="T453" i="1" s="1"/>
  <c r="X729" i="1"/>
  <c r="T428" i="1"/>
  <c r="T489" i="1" s="1"/>
  <c r="T518" i="1" s="1"/>
  <c r="V417" i="1"/>
  <c r="V478" i="1" s="1"/>
  <c r="V507" i="1" s="1"/>
  <c r="Y724" i="1"/>
  <c r="R545" i="1"/>
  <c r="R28" i="1" s="1"/>
  <c r="T420" i="1"/>
  <c r="T452" i="1" s="1"/>
  <c r="V415" i="1"/>
  <c r="V476" i="1" s="1"/>
  <c r="V505" i="1" s="1"/>
  <c r="W724" i="1"/>
  <c r="X724" i="1"/>
  <c r="Y930" i="1"/>
  <c r="Y102" i="8" s="1"/>
  <c r="V532" i="1"/>
  <c r="V15" i="1" s="1"/>
  <c r="S464" i="1"/>
  <c r="S551" i="1" s="1"/>
  <c r="S34" i="1" s="1"/>
  <c r="R538" i="1"/>
  <c r="R21" i="1" s="1"/>
  <c r="X413" i="1"/>
  <c r="X474" i="1" s="1"/>
  <c r="X503" i="1" s="1"/>
  <c r="V410" i="1"/>
  <c r="V471" i="1" s="1"/>
  <c r="V500" i="1" s="1"/>
  <c r="T423" i="1"/>
  <c r="T484" i="1" s="1"/>
  <c r="T513" i="1" s="1"/>
  <c r="R550" i="1"/>
  <c r="R33" i="1" s="1"/>
  <c r="W414" i="1"/>
  <c r="W446" i="1" s="1"/>
  <c r="AA1335" i="1"/>
  <c r="AA1364" i="1" s="1"/>
  <c r="AA608" i="1"/>
  <c r="P52" i="1"/>
  <c r="T427" i="1"/>
  <c r="T488" i="1" s="1"/>
  <c r="T517" i="1" s="1"/>
  <c r="W445" i="1"/>
  <c r="W474" i="1"/>
  <c r="W503" i="1" s="1"/>
  <c r="AA726" i="1"/>
  <c r="W250" i="8"/>
  <c r="W279" i="8" s="1"/>
  <c r="W132" i="8" s="1"/>
  <c r="W27" i="8" s="1"/>
  <c r="Z724" i="1"/>
  <c r="Z250" i="1"/>
  <c r="Z308" i="1" s="1"/>
  <c r="Z366" i="1"/>
  <c r="Z872" i="1"/>
  <c r="Z901" i="1" s="1"/>
  <c r="T534" i="1"/>
  <c r="T17" i="1" s="1"/>
  <c r="T430" i="1"/>
  <c r="T462" i="1" s="1"/>
  <c r="T434" i="1"/>
  <c r="T466" i="1" s="1"/>
  <c r="O37" i="1"/>
  <c r="Y729" i="1"/>
  <c r="U533" i="1"/>
  <c r="U16" i="1" s="1"/>
  <c r="R543" i="1"/>
  <c r="R26" i="1" s="1"/>
  <c r="T425" i="1"/>
  <c r="T486" i="1" s="1"/>
  <c r="T515" i="1" s="1"/>
  <c r="T422" i="1"/>
  <c r="T454" i="1" s="1"/>
  <c r="W328" i="1"/>
  <c r="V386" i="1"/>
  <c r="Q33" i="1"/>
  <c r="Q20" i="1"/>
  <c r="Q554" i="1"/>
  <c r="Q556" i="1" s="1"/>
  <c r="U343" i="1"/>
  <c r="T401" i="1"/>
  <c r="AC1276" i="1"/>
  <c r="AC1334" i="1" s="1"/>
  <c r="AC160" i="8"/>
  <c r="AC1305" i="1"/>
  <c r="U347" i="1"/>
  <c r="T405" i="1"/>
  <c r="X702" i="1"/>
  <c r="AH564" i="1"/>
  <c r="AG1233" i="1"/>
  <c r="AG1291" i="1" s="1"/>
  <c r="R523" i="1"/>
  <c r="R552" i="1" s="1"/>
  <c r="R467" i="1"/>
  <c r="R46" i="1" s="1"/>
  <c r="Y164" i="8"/>
  <c r="Y1280" i="1"/>
  <c r="AE1257" i="1"/>
  <c r="AE1315" i="1" s="1"/>
  <c r="AF588" i="1"/>
  <c r="U333" i="1"/>
  <c r="T391" i="1"/>
  <c r="T418" i="1"/>
  <c r="S406" i="1"/>
  <c r="S20" i="8"/>
  <c r="S142" i="8"/>
  <c r="S46" i="8" s="1"/>
  <c r="S48" i="8" s="1"/>
  <c r="S51" i="8" s="1"/>
  <c r="AE1240" i="1"/>
  <c r="AF571" i="1"/>
  <c r="AG1245" i="1"/>
  <c r="AG1303" i="1" s="1"/>
  <c r="AH576" i="1"/>
  <c r="AD1237" i="1"/>
  <c r="AE568" i="1"/>
  <c r="AC149" i="8"/>
  <c r="AC1265" i="1"/>
  <c r="AC1323" i="1" s="1"/>
  <c r="AC1352" i="1" s="1"/>
  <c r="U272" i="8"/>
  <c r="AD1243" i="1"/>
  <c r="AD1301" i="1" s="1"/>
  <c r="AE574" i="1"/>
  <c r="U340" i="1"/>
  <c r="T398" i="1"/>
  <c r="AB610" i="1"/>
  <c r="S21" i="8"/>
  <c r="S479" i="1"/>
  <c r="S450" i="1"/>
  <c r="S435" i="1"/>
  <c r="U341" i="1"/>
  <c r="T399" i="1"/>
  <c r="AB607" i="1"/>
  <c r="AB694" i="1" s="1"/>
  <c r="AB249" i="8" s="1"/>
  <c r="V275" i="8"/>
  <c r="R511" i="1"/>
  <c r="R540" i="1" s="1"/>
  <c r="U273" i="8"/>
  <c r="U113" i="8"/>
  <c r="U44" i="8" s="1"/>
  <c r="U45" i="8" s="1"/>
  <c r="AC1320" i="1"/>
  <c r="AC1349" i="1" s="1"/>
  <c r="AC593" i="1"/>
  <c r="AD680" i="1" s="1"/>
  <c r="W1343" i="1"/>
  <c r="W1372" i="1" s="1"/>
  <c r="Y1299" i="1"/>
  <c r="Q37" i="8"/>
  <c r="Q53" i="8" s="1"/>
  <c r="AA1255" i="1"/>
  <c r="AA1313" i="1" s="1"/>
  <c r="AB586" i="1"/>
  <c r="AB1368" i="1"/>
  <c r="U335" i="1"/>
  <c r="T393" i="1"/>
  <c r="V97" i="8"/>
  <c r="V941" i="1"/>
  <c r="V44" i="1" s="1"/>
  <c r="AA694" i="1"/>
  <c r="AA249" i="8" s="1"/>
  <c r="Y249" i="8"/>
  <c r="U448" i="1"/>
  <c r="U477" i="1"/>
  <c r="U506" i="1" s="1"/>
  <c r="U342" i="1"/>
  <c r="T400" i="1"/>
  <c r="R34" i="8"/>
  <c r="AB1242" i="1"/>
  <c r="AC573" i="1"/>
  <c r="V705" i="1"/>
  <c r="Y274" i="8"/>
  <c r="Y127" i="8" s="1"/>
  <c r="Y22" i="8" s="1"/>
  <c r="AC1279" i="1"/>
  <c r="AC163" i="8"/>
  <c r="AC165" i="8"/>
  <c r="AC1281" i="1"/>
  <c r="AF1234" i="1"/>
  <c r="AG565" i="1"/>
  <c r="X1367" i="1"/>
  <c r="W925" i="1"/>
  <c r="W825" i="1"/>
  <c r="AE146" i="8"/>
  <c r="AE1262" i="1"/>
  <c r="AE593" i="1" s="1"/>
  <c r="AF1291" i="1"/>
  <c r="Y100" i="8"/>
  <c r="AB603" i="1"/>
  <c r="AB690" i="1" s="1"/>
  <c r="AB245" i="8" s="1"/>
  <c r="AB1330" i="1"/>
  <c r="AB1359" i="1" s="1"/>
  <c r="T23" i="8"/>
  <c r="Y1256" i="1"/>
  <c r="Y1258" i="1" s="1"/>
  <c r="Z587" i="1"/>
  <c r="Z589" i="1" s="1"/>
  <c r="Z238" i="8"/>
  <c r="AA714" i="1"/>
  <c r="AA240" i="8"/>
  <c r="X896" i="1"/>
  <c r="X912" i="1" s="1"/>
  <c r="X883" i="1"/>
  <c r="X303" i="1"/>
  <c r="X825" i="1"/>
  <c r="Y726" i="1"/>
  <c r="Y615" i="1"/>
  <c r="U331" i="1"/>
  <c r="T389" i="1"/>
  <c r="T348" i="1"/>
  <c r="S492" i="1"/>
  <c r="S463" i="1"/>
  <c r="AB725" i="1"/>
  <c r="V138" i="8"/>
  <c r="T536" i="1"/>
  <c r="T19" i="1" s="1"/>
  <c r="AE1246" i="1"/>
  <c r="AE1304" i="1" s="1"/>
  <c r="AF577" i="1"/>
  <c r="AB1354" i="1"/>
  <c r="T32" i="8"/>
  <c r="W688" i="1"/>
  <c r="U334" i="1"/>
  <c r="T392" i="1"/>
  <c r="AB612" i="1"/>
  <c r="R510" i="1"/>
  <c r="AD594" i="1"/>
  <c r="AD681" i="1" s="1"/>
  <c r="AD236" i="8" s="1"/>
  <c r="AA729" i="1"/>
  <c r="Z352" i="1"/>
  <c r="AC166" i="8"/>
  <c r="AC1282" i="1"/>
  <c r="Y154" i="8"/>
  <c r="Y1270" i="1"/>
  <c r="Z726" i="1"/>
  <c r="T12" i="8"/>
  <c r="U336" i="1"/>
  <c r="T394" i="1"/>
  <c r="Q22" i="1"/>
  <c r="W329" i="1"/>
  <c r="V387" i="1"/>
  <c r="Z602" i="1"/>
  <c r="AC247" i="8"/>
  <c r="AC721" i="1"/>
  <c r="AB236" i="8"/>
  <c r="Y718" i="1"/>
  <c r="X1258" i="1"/>
  <c r="AA713" i="1"/>
  <c r="AD1315" i="1"/>
  <c r="T36" i="8"/>
  <c r="AB1366" i="1"/>
  <c r="X327" i="1"/>
  <c r="W385" i="1"/>
  <c r="AC600" i="1"/>
  <c r="U472" i="1"/>
  <c r="U501" i="1" s="1"/>
  <c r="U443" i="1"/>
  <c r="AB596" i="1"/>
  <c r="AB1323" i="1"/>
  <c r="W330" i="1"/>
  <c r="V388" i="1"/>
  <c r="S456" i="1"/>
  <c r="S485" i="1"/>
  <c r="S514" i="1" s="1"/>
  <c r="AD1361" i="1"/>
  <c r="X283" i="8"/>
  <c r="AC1344" i="1"/>
  <c r="AC1373" i="1" s="1"/>
  <c r="AC617" i="1"/>
  <c r="AE1238" i="1"/>
  <c r="AE1296" i="1" s="1"/>
  <c r="AF569" i="1"/>
  <c r="V284" i="8"/>
  <c r="AD151" i="8"/>
  <c r="AD1267" i="1"/>
  <c r="AD1325" i="1" s="1"/>
  <c r="AD1296" i="1"/>
  <c r="U346" i="1"/>
  <c r="T404" i="1"/>
  <c r="AB613" i="1"/>
  <c r="W319" i="1"/>
  <c r="U344" i="1"/>
  <c r="T402" i="1"/>
  <c r="AD1247" i="1"/>
  <c r="AE578" i="1"/>
  <c r="R20" i="8"/>
  <c r="R142" i="8"/>
  <c r="R46" i="8" s="1"/>
  <c r="R48" i="8" s="1"/>
  <c r="R51" i="8" s="1"/>
  <c r="S26" i="8"/>
  <c r="Z733" i="1"/>
  <c r="Z1251" i="1"/>
  <c r="Z1309" i="1" s="1"/>
  <c r="AA582" i="1"/>
  <c r="X169" i="8"/>
  <c r="X171" i="8" s="1"/>
  <c r="X47" i="8" s="1"/>
  <c r="X1285" i="1"/>
  <c r="X1287" i="1" s="1"/>
  <c r="AD170" i="8"/>
  <c r="AD1286" i="1"/>
  <c r="Z245" i="1"/>
  <c r="Y303" i="1"/>
  <c r="Y203" i="1"/>
  <c r="Y867" i="1"/>
  <c r="S491" i="1"/>
  <c r="S520" i="1" s="1"/>
  <c r="S462" i="1"/>
  <c r="Y1371" i="1"/>
  <c r="S495" i="1"/>
  <c r="S524" i="1" s="1"/>
  <c r="S466" i="1"/>
  <c r="V381" i="1"/>
  <c r="W323" i="1"/>
  <c r="AD1269" i="1"/>
  <c r="AD153" i="8"/>
  <c r="R517" i="1"/>
  <c r="AF158" i="8"/>
  <c r="AF1274" i="1"/>
  <c r="R524" i="1"/>
  <c r="R553" i="1" s="1"/>
  <c r="AC1266" i="1"/>
  <c r="AC1324" i="1" s="1"/>
  <c r="AC1353" i="1" s="1"/>
  <c r="AC150" i="8"/>
  <c r="AD1236" i="1"/>
  <c r="AE567" i="1"/>
  <c r="U286" i="8"/>
  <c r="AC156" i="8"/>
  <c r="AC1272" i="1"/>
  <c r="AC603" i="1" s="1"/>
  <c r="S482" i="1"/>
  <c r="S453" i="1"/>
  <c r="AC598" i="1"/>
  <c r="AC685" i="1" s="1"/>
  <c r="AC240" i="8" s="1"/>
  <c r="Y589" i="1"/>
  <c r="S30" i="8"/>
  <c r="AB687" i="1"/>
  <c r="V411" i="1"/>
  <c r="T25" i="8"/>
  <c r="T426" i="1"/>
  <c r="AA1244" i="1"/>
  <c r="AB575" i="1"/>
  <c r="S459" i="1"/>
  <c r="S488" i="1"/>
  <c r="S517" i="1" s="1"/>
  <c r="AA690" i="1"/>
  <c r="Z719" i="1"/>
  <c r="Z239" i="8"/>
  <c r="T424" i="1"/>
  <c r="U338" i="1"/>
  <c r="T396" i="1"/>
  <c r="X691" i="1"/>
  <c r="X720" i="1" s="1"/>
  <c r="Y1331" i="1"/>
  <c r="Y1360" i="1" s="1"/>
  <c r="AE1249" i="1"/>
  <c r="AF580" i="1"/>
  <c r="W1316" i="1"/>
  <c r="X601" i="1"/>
  <c r="AB685" i="1"/>
  <c r="AB714" i="1" s="1"/>
  <c r="X127" i="8"/>
  <c r="T419" i="1"/>
  <c r="R541" i="1"/>
  <c r="Z1284" i="1"/>
  <c r="Z168" i="8"/>
  <c r="Z1313" i="1"/>
  <c r="AB680" i="1"/>
  <c r="AB235" i="8" s="1"/>
  <c r="AB264" i="8" s="1"/>
  <c r="AB117" i="8" s="1"/>
  <c r="W1357" i="1"/>
  <c r="X384" i="1"/>
  <c r="Y326" i="1"/>
  <c r="T432" i="1"/>
  <c r="S455" i="1"/>
  <c r="S484" i="1"/>
  <c r="S513" i="1" s="1"/>
  <c r="AD1304" i="1"/>
  <c r="AD1298" i="1"/>
  <c r="U282" i="8"/>
  <c r="S487" i="1"/>
  <c r="S458" i="1"/>
  <c r="AB597" i="1"/>
  <c r="AB1324" i="1"/>
  <c r="AA155" i="8"/>
  <c r="AA1271" i="1"/>
  <c r="AD1250" i="1"/>
  <c r="AE581" i="1"/>
  <c r="AE1332" i="1"/>
  <c r="AE1361" i="1" s="1"/>
  <c r="AE1263" i="1"/>
  <c r="AE1321" i="1" s="1"/>
  <c r="AE1350" i="1" s="1"/>
  <c r="AE147" i="8"/>
  <c r="Y1309" i="1"/>
  <c r="X611" i="1"/>
  <c r="X698" i="1" s="1"/>
  <c r="X253" i="8" s="1"/>
  <c r="X282" i="8" s="1"/>
  <c r="X135" i="8" s="1"/>
  <c r="X30" i="8" s="1"/>
  <c r="AC1333" i="1"/>
  <c r="AC1362" i="1" s="1"/>
  <c r="AC693" i="1"/>
  <c r="AC248" i="8" s="1"/>
  <c r="AB693" i="1"/>
  <c r="R522" i="1"/>
  <c r="Z235" i="8"/>
  <c r="AA709" i="1"/>
  <c r="Y280" i="8"/>
  <c r="W698" i="1"/>
  <c r="AB1356" i="1"/>
  <c r="Y604" i="1"/>
  <c r="AA699" i="1"/>
  <c r="AA254" i="8" s="1"/>
  <c r="Z259" i="8"/>
  <c r="R520" i="1"/>
  <c r="R549" i="1" s="1"/>
  <c r="AC1336" i="1"/>
  <c r="AC1365" i="1" s="1"/>
  <c r="AC609" i="1"/>
  <c r="R508" i="1"/>
  <c r="R496" i="1"/>
  <c r="R47" i="1" s="1"/>
  <c r="S494" i="1"/>
  <c r="S523" i="1" s="1"/>
  <c r="S465" i="1"/>
  <c r="AE1291" i="1"/>
  <c r="Y277" i="8"/>
  <c r="AC710" i="1"/>
  <c r="AD1275" i="1"/>
  <c r="AD159" i="8"/>
  <c r="R518" i="1"/>
  <c r="R547" i="1" s="1"/>
  <c r="AD1253" i="1"/>
  <c r="AE584" i="1"/>
  <c r="Z1241" i="1"/>
  <c r="AA572" i="1"/>
  <c r="R513" i="1"/>
  <c r="W324" i="1"/>
  <c r="V382" i="1"/>
  <c r="U339" i="1"/>
  <c r="T397" i="1"/>
  <c r="Z157" i="8"/>
  <c r="Z1273" i="1"/>
  <c r="U337" i="1"/>
  <c r="T395" i="1"/>
  <c r="Z1329" i="1"/>
  <c r="Z1358" i="1" s="1"/>
  <c r="AD162" i="8"/>
  <c r="AD1278" i="1"/>
  <c r="W616" i="1"/>
  <c r="W618" i="1" s="1"/>
  <c r="X244" i="8"/>
  <c r="Q525" i="1"/>
  <c r="Q48" i="1" s="1"/>
  <c r="X1357" i="1"/>
  <c r="X1316" i="1"/>
  <c r="U332" i="1"/>
  <c r="T390" i="1"/>
  <c r="AA712" i="1"/>
  <c r="AD1320" i="1"/>
  <c r="AD1349" i="1" s="1"/>
  <c r="R35" i="8"/>
  <c r="S460" i="1"/>
  <c r="S489" i="1"/>
  <c r="S518" i="1" s="1"/>
  <c r="U345" i="1"/>
  <c r="T403" i="1"/>
  <c r="AB1340" i="1"/>
  <c r="AB1369" i="1" s="1"/>
  <c r="Z694" i="1"/>
  <c r="Z249" i="8" s="1"/>
  <c r="AF1303" i="1"/>
  <c r="T272" i="8"/>
  <c r="T260" i="8"/>
  <c r="V27" i="8"/>
  <c r="U258" i="8"/>
  <c r="AD1252" i="1"/>
  <c r="AE583" i="1"/>
  <c r="S457" i="1"/>
  <c r="S486" i="1"/>
  <c r="T531" i="1"/>
  <c r="T14" i="1" s="1"/>
  <c r="AB148" i="8"/>
  <c r="AB1264" i="1"/>
  <c r="X266" i="8"/>
  <c r="AA1322" i="1"/>
  <c r="V14" i="8"/>
  <c r="S14" i="1"/>
  <c r="Z682" i="1"/>
  <c r="Z711" i="1" s="1"/>
  <c r="W412" i="1"/>
  <c r="W14" i="8"/>
  <c r="V444" i="1"/>
  <c r="V473" i="1"/>
  <c r="U502" i="1"/>
  <c r="AC1235" i="1"/>
  <c r="AD566" i="1"/>
  <c r="X325" i="1"/>
  <c r="W383" i="1"/>
  <c r="AA595" i="1"/>
  <c r="AB193" i="1" l="1"/>
  <c r="AC1214" i="1" s="1"/>
  <c r="AE194" i="1"/>
  <c r="AE1215" i="1"/>
  <c r="AA250" i="1"/>
  <c r="AA308" i="1" s="1"/>
  <c r="AD874" i="1"/>
  <c r="AD903" i="1" s="1"/>
  <c r="AD787" i="1"/>
  <c r="AD816" i="1" s="1"/>
  <c r="AA785" i="1"/>
  <c r="AA814" i="1" s="1"/>
  <c r="AA299" i="1"/>
  <c r="AC932" i="1"/>
  <c r="AC104" i="8" s="1"/>
  <c r="AA938" i="1"/>
  <c r="AA110" i="8" s="1"/>
  <c r="AC200" i="1"/>
  <c r="AC880" i="1" s="1"/>
  <c r="AC909" i="1" s="1"/>
  <c r="AB374" i="1"/>
  <c r="AB793" i="1"/>
  <c r="AB822" i="1" s="1"/>
  <c r="AA237" i="1"/>
  <c r="AA295" i="1" s="1"/>
  <c r="AB880" i="1"/>
  <c r="AB909" i="1" s="1"/>
  <c r="AB258" i="1"/>
  <c r="AB316" i="1" s="1"/>
  <c r="Z922" i="1"/>
  <c r="Z94" i="8" s="1"/>
  <c r="Z270" i="8" s="1"/>
  <c r="Z123" i="8" s="1"/>
  <c r="Z18" i="8" s="1"/>
  <c r="Y918" i="1"/>
  <c r="Y90" i="8" s="1"/>
  <c r="Y266" i="8" s="1"/>
  <c r="Y119" i="8" s="1"/>
  <c r="Z930" i="1"/>
  <c r="Z102" i="8" s="1"/>
  <c r="Z278" i="8" s="1"/>
  <c r="Z131" i="8" s="1"/>
  <c r="Z26" i="8" s="1"/>
  <c r="AB201" i="1"/>
  <c r="AC1222" i="1" s="1"/>
  <c r="AA259" i="1"/>
  <c r="AA317" i="1" s="1"/>
  <c r="AA881" i="1"/>
  <c r="AA910" i="1" s="1"/>
  <c r="AA794" i="1"/>
  <c r="AA823" i="1" s="1"/>
  <c r="AC371" i="1"/>
  <c r="AA859" i="1"/>
  <c r="AA888" i="1" s="1"/>
  <c r="AA917" i="1" s="1"/>
  <c r="AA89" i="8" s="1"/>
  <c r="AB1200" i="1"/>
  <c r="AB179" i="1"/>
  <c r="AC1200" i="1" s="1"/>
  <c r="AA353" i="1"/>
  <c r="Z924" i="1"/>
  <c r="Z96" i="8" s="1"/>
  <c r="Q51" i="1"/>
  <c r="AA302" i="1"/>
  <c r="Z296" i="1"/>
  <c r="AC877" i="1"/>
  <c r="AC906" i="1" s="1"/>
  <c r="AA375" i="1"/>
  <c r="AA300" i="1"/>
  <c r="AB786" i="1"/>
  <c r="AC193" i="1"/>
  <c r="AD1214" i="1" s="1"/>
  <c r="AB935" i="1"/>
  <c r="AB107" i="8" s="1"/>
  <c r="AC782" i="1"/>
  <c r="AB788" i="1"/>
  <c r="AA921" i="1"/>
  <c r="AA93" i="8" s="1"/>
  <c r="AA269" i="8" s="1"/>
  <c r="AA122" i="8" s="1"/>
  <c r="AA17" i="8" s="1"/>
  <c r="Z939" i="1"/>
  <c r="Z111" i="8" s="1"/>
  <c r="AC1213" i="1"/>
  <c r="AB785" i="1"/>
  <c r="AC781" i="1"/>
  <c r="AD197" i="1"/>
  <c r="AD877" i="1" s="1"/>
  <c r="AD906" i="1" s="1"/>
  <c r="AC1204" i="1"/>
  <c r="AA775" i="1"/>
  <c r="AA804" i="1" s="1"/>
  <c r="AC780" i="1"/>
  <c r="AD774" i="1"/>
  <c r="AB775" i="1"/>
  <c r="AC790" i="1"/>
  <c r="AC819" i="1" s="1"/>
  <c r="AE1202" i="1"/>
  <c r="AF1215" i="1"/>
  <c r="AE787" i="1"/>
  <c r="AE816" i="1" s="1"/>
  <c r="AB871" i="1"/>
  <c r="AB900" i="1" s="1"/>
  <c r="Z928" i="1"/>
  <c r="Z100" i="8" s="1"/>
  <c r="Z276" i="8" s="1"/>
  <c r="Z129" i="8" s="1"/>
  <c r="Z24" i="8" s="1"/>
  <c r="AC1210" i="1"/>
  <c r="AB782" i="1"/>
  <c r="AB1203" i="1"/>
  <c r="AD1218" i="1"/>
  <c r="AA792" i="1"/>
  <c r="AA821" i="1" s="1"/>
  <c r="AC791" i="1"/>
  <c r="AC820" i="1" s="1"/>
  <c r="AC795" i="1"/>
  <c r="AB779" i="1"/>
  <c r="AB808" i="1" s="1"/>
  <c r="AB784" i="1"/>
  <c r="AB813" i="1" s="1"/>
  <c r="AD789" i="1"/>
  <c r="AB1220" i="1"/>
  <c r="AC1207" i="1"/>
  <c r="AA243" i="1"/>
  <c r="AA301" i="1" s="1"/>
  <c r="AD1208" i="1"/>
  <c r="AA870" i="1"/>
  <c r="AA899" i="1" s="1"/>
  <c r="AA783" i="1"/>
  <c r="AA812" i="1" s="1"/>
  <c r="AA778" i="1"/>
  <c r="AA807" i="1" s="1"/>
  <c r="AA283" i="8"/>
  <c r="AA136" i="8" s="1"/>
  <c r="AA31" i="8" s="1"/>
  <c r="O52" i="1"/>
  <c r="Z920" i="1"/>
  <c r="Z92" i="8" s="1"/>
  <c r="Z268" i="8" s="1"/>
  <c r="Z121" i="8" s="1"/>
  <c r="Z16" i="8" s="1"/>
  <c r="AF771" i="1"/>
  <c r="AC313" i="1"/>
  <c r="AA248" i="1"/>
  <c r="AA306" i="1" s="1"/>
  <c r="AB863" i="1"/>
  <c r="AB892" i="1" s="1"/>
  <c r="AA364" i="1"/>
  <c r="AD189" i="1"/>
  <c r="AB936" i="1"/>
  <c r="AB108" i="8" s="1"/>
  <c r="AA922" i="1"/>
  <c r="AA94" i="8" s="1"/>
  <c r="AB1211" i="1"/>
  <c r="AB190" i="1"/>
  <c r="AB783" i="1" s="1"/>
  <c r="AB249" i="1"/>
  <c r="AB307" i="1" s="1"/>
  <c r="AE368" i="1"/>
  <c r="AB241" i="1"/>
  <c r="AB299" i="1" s="1"/>
  <c r="AC183" i="1"/>
  <c r="AB357" i="1"/>
  <c r="AB805" i="1"/>
  <c r="AD187" i="1"/>
  <c r="AE187" i="1" s="1"/>
  <c r="AF1208" i="1" s="1"/>
  <c r="AB300" i="1"/>
  <c r="AA257" i="1"/>
  <c r="AA315" i="1" s="1"/>
  <c r="AA354" i="1"/>
  <c r="AB1206" i="1"/>
  <c r="AB185" i="1"/>
  <c r="AA929" i="1"/>
  <c r="AA101" i="8" s="1"/>
  <c r="AA277" i="8" s="1"/>
  <c r="AA130" i="8" s="1"/>
  <c r="AA25" i="8" s="1"/>
  <c r="Z937" i="1"/>
  <c r="Z109" i="8" s="1"/>
  <c r="Z285" i="8" s="1"/>
  <c r="Z138" i="8" s="1"/>
  <c r="Z33" i="8" s="1"/>
  <c r="AC186" i="1"/>
  <c r="AD1207" i="1" s="1"/>
  <c r="AA924" i="1"/>
  <c r="AA96" i="8" s="1"/>
  <c r="AB365" i="1"/>
  <c r="AD579" i="1"/>
  <c r="AD1248" i="1" s="1"/>
  <c r="AD1205" i="1"/>
  <c r="AD184" i="1"/>
  <c r="AE874" i="1"/>
  <c r="AE903" i="1" s="1"/>
  <c r="AB360" i="1"/>
  <c r="AD1219" i="1"/>
  <c r="AB866" i="1"/>
  <c r="AB895" i="1" s="1"/>
  <c r="AA860" i="1"/>
  <c r="AA889" i="1" s="1"/>
  <c r="AB1201" i="1"/>
  <c r="AC1212" i="1"/>
  <c r="AC191" i="1"/>
  <c r="AC784" i="1" s="1"/>
  <c r="AB244" i="1"/>
  <c r="AB302" i="1" s="1"/>
  <c r="AD1223" i="1"/>
  <c r="AD202" i="1"/>
  <c r="AA879" i="1"/>
  <c r="AA908" i="1" s="1"/>
  <c r="AD721" i="1"/>
  <c r="AA373" i="1"/>
  <c r="AE196" i="1"/>
  <c r="AB180" i="1"/>
  <c r="AC1201" i="1" s="1"/>
  <c r="AA238" i="1"/>
  <c r="AA296" i="1" s="1"/>
  <c r="AA802" i="1"/>
  <c r="AC192" i="1"/>
  <c r="AD1213" i="1" s="1"/>
  <c r="AD198" i="1"/>
  <c r="AC878" i="1"/>
  <c r="AC907" i="1" s="1"/>
  <c r="AC256" i="1"/>
  <c r="AC314" i="1" s="1"/>
  <c r="AC372" i="1"/>
  <c r="Z918" i="1"/>
  <c r="Z90" i="8" s="1"/>
  <c r="AB199" i="1"/>
  <c r="AC1220" i="1" s="1"/>
  <c r="AE181" i="1"/>
  <c r="AD188" i="1"/>
  <c r="AE1209" i="1" s="1"/>
  <c r="AF194" i="1"/>
  <c r="AE252" i="1"/>
  <c r="AE310" i="1" s="1"/>
  <c r="AC182" i="1"/>
  <c r="AC195" i="1"/>
  <c r="AC788" i="1" s="1"/>
  <c r="AG178" i="1"/>
  <c r="AH1199" i="1" s="1"/>
  <c r="Z264" i="8"/>
  <c r="Z117" i="8" s="1"/>
  <c r="Z12" i="8" s="1"/>
  <c r="AA934" i="1"/>
  <c r="AA106" i="8" s="1"/>
  <c r="AB733" i="1"/>
  <c r="AD800" i="1"/>
  <c r="AD916" i="1" s="1"/>
  <c r="AD88" i="8" s="1"/>
  <c r="AD236" i="1"/>
  <c r="AD294" i="1" s="1"/>
  <c r="AE800" i="1"/>
  <c r="AA370" i="1"/>
  <c r="AB370" i="1" s="1"/>
  <c r="AA254" i="1"/>
  <c r="AA312" i="1" s="1"/>
  <c r="Z934" i="1"/>
  <c r="Z106" i="8" s="1"/>
  <c r="Y377" i="1"/>
  <c r="AC242" i="1"/>
  <c r="AC300" i="1" s="1"/>
  <c r="AB355" i="1"/>
  <c r="AC355" i="1" s="1"/>
  <c r="AA733" i="1"/>
  <c r="AA356" i="1"/>
  <c r="AB239" i="1"/>
  <c r="AB297" i="1" s="1"/>
  <c r="AB922" i="1"/>
  <c r="AB94" i="8" s="1"/>
  <c r="AB1335" i="1"/>
  <c r="AB1364" i="1" s="1"/>
  <c r="AC864" i="1"/>
  <c r="AC893" i="1" s="1"/>
  <c r="AA919" i="1"/>
  <c r="AA91" i="8" s="1"/>
  <c r="AA267" i="8" s="1"/>
  <c r="AA120" i="8" s="1"/>
  <c r="AA15" i="8" s="1"/>
  <c r="AB803" i="1"/>
  <c r="AB919" i="1" s="1"/>
  <c r="AB91" i="8" s="1"/>
  <c r="AC806" i="1"/>
  <c r="Y1224" i="1"/>
  <c r="X1343" i="1"/>
  <c r="X1345" i="1" s="1"/>
  <c r="AE721" i="1"/>
  <c r="AA1355" i="1"/>
  <c r="Y261" i="1"/>
  <c r="Y45" i="1" s="1"/>
  <c r="Y927" i="1"/>
  <c r="Y99" i="8" s="1"/>
  <c r="AC358" i="1"/>
  <c r="AA369" i="1"/>
  <c r="Z869" i="1"/>
  <c r="Z898" i="1" s="1"/>
  <c r="Z927" i="1" s="1"/>
  <c r="Z99" i="8" s="1"/>
  <c r="Z247" i="1"/>
  <c r="Z305" i="1" s="1"/>
  <c r="Z363" i="1"/>
  <c r="AA862" i="1"/>
  <c r="AA891" i="1" s="1"/>
  <c r="AE236" i="1"/>
  <c r="AE858" i="1"/>
  <c r="AE887" i="1" s="1"/>
  <c r="AB862" i="1"/>
  <c r="AB891" i="1" s="1"/>
  <c r="AA240" i="1"/>
  <c r="AA298" i="1" s="1"/>
  <c r="Z923" i="1"/>
  <c r="Z95" i="8" s="1"/>
  <c r="Z271" i="8" s="1"/>
  <c r="Z124" i="8" s="1"/>
  <c r="Z19" i="8" s="1"/>
  <c r="AB824" i="1"/>
  <c r="AB686" i="1"/>
  <c r="AB241" i="8" s="1"/>
  <c r="AA882" i="1"/>
  <c r="AA911" i="1" s="1"/>
  <c r="AA940" i="1" s="1"/>
  <c r="AA112" i="8" s="1"/>
  <c r="AA288" i="8" s="1"/>
  <c r="AA141" i="8" s="1"/>
  <c r="AA36" i="8" s="1"/>
  <c r="AA376" i="1"/>
  <c r="AB1326" i="1"/>
  <c r="AB1355" i="1" s="1"/>
  <c r="V272" i="8"/>
  <c r="V125" i="8" s="1"/>
  <c r="Z933" i="1"/>
  <c r="Z105" i="8" s="1"/>
  <c r="Z281" i="8" s="1"/>
  <c r="Z134" i="8" s="1"/>
  <c r="Z29" i="8" s="1"/>
  <c r="AC374" i="1"/>
  <c r="AD701" i="1"/>
  <c r="AD256" i="8" s="1"/>
  <c r="AB701" i="1"/>
  <c r="AB256" i="8" s="1"/>
  <c r="AD1341" i="1"/>
  <c r="AD1370" i="1" s="1"/>
  <c r="AA260" i="1"/>
  <c r="AA318" i="1" s="1"/>
  <c r="AA817" i="1"/>
  <c r="AA253" i="1"/>
  <c r="AA311" i="1" s="1"/>
  <c r="AA875" i="1"/>
  <c r="AA904" i="1" s="1"/>
  <c r="Z926" i="1"/>
  <c r="Z98" i="8" s="1"/>
  <c r="Z274" i="8" s="1"/>
  <c r="AG585" i="1"/>
  <c r="AG1254" i="1" s="1"/>
  <c r="AG167" i="8" s="1"/>
  <c r="AF1254" i="1"/>
  <c r="AB251" i="1"/>
  <c r="AA730" i="1"/>
  <c r="AA815" i="1"/>
  <c r="AE1312" i="1"/>
  <c r="AE167" i="8"/>
  <c r="AE1283" i="1"/>
  <c r="AD152" i="8"/>
  <c r="AA359" i="1"/>
  <c r="AC1239" i="1"/>
  <c r="AE570" i="1"/>
  <c r="AE1239" i="1" s="1"/>
  <c r="AE1268" i="1" s="1"/>
  <c r="Z931" i="1"/>
  <c r="Z103" i="8" s="1"/>
  <c r="Z279" i="8" s="1"/>
  <c r="Z132" i="8" s="1"/>
  <c r="AA362" i="1"/>
  <c r="AA810" i="1"/>
  <c r="AA926" i="1" s="1"/>
  <c r="AA98" i="8" s="1"/>
  <c r="AA246" i="1"/>
  <c r="AA304" i="1" s="1"/>
  <c r="AA865" i="1"/>
  <c r="AA894" i="1" s="1"/>
  <c r="AA873" i="1"/>
  <c r="AA902" i="1" s="1"/>
  <c r="AA251" i="1"/>
  <c r="AA309" i="1" s="1"/>
  <c r="AA367" i="1"/>
  <c r="AF680" i="1"/>
  <c r="AF235" i="8" s="1"/>
  <c r="U536" i="1"/>
  <c r="U19" i="1" s="1"/>
  <c r="T463" i="1"/>
  <c r="T550" i="1" s="1"/>
  <c r="T33" i="1" s="1"/>
  <c r="T483" i="1"/>
  <c r="T512" i="1" s="1"/>
  <c r="Y278" i="8"/>
  <c r="Y131" i="8" s="1"/>
  <c r="AA686" i="1"/>
  <c r="T460" i="1"/>
  <c r="T547" i="1" s="1"/>
  <c r="T30" i="1" s="1"/>
  <c r="T490" i="1"/>
  <c r="T519" i="1" s="1"/>
  <c r="T457" i="1"/>
  <c r="T544" i="1" s="1"/>
  <c r="T27" i="1" s="1"/>
  <c r="T455" i="1"/>
  <c r="T542" i="1" s="1"/>
  <c r="T25" i="1" s="1"/>
  <c r="S548" i="1"/>
  <c r="S31" i="1" s="1"/>
  <c r="T482" i="1"/>
  <c r="T511" i="1" s="1"/>
  <c r="S539" i="1"/>
  <c r="S22" i="1" s="1"/>
  <c r="T491" i="1"/>
  <c r="T520" i="1" s="1"/>
  <c r="V448" i="1"/>
  <c r="V535" i="1" s="1"/>
  <c r="V18" i="1" s="1"/>
  <c r="T495" i="1"/>
  <c r="T524" i="1" s="1"/>
  <c r="V449" i="1"/>
  <c r="V536" i="1" s="1"/>
  <c r="V19" i="1" s="1"/>
  <c r="W1345" i="1"/>
  <c r="T481" i="1"/>
  <c r="T510" i="1" s="1"/>
  <c r="T539" i="1" s="1"/>
  <c r="T22" i="1" s="1"/>
  <c r="AD1354" i="1"/>
  <c r="U529" i="1"/>
  <c r="U12" i="1" s="1"/>
  <c r="T465" i="1"/>
  <c r="T552" i="1" s="1"/>
  <c r="T35" i="1" s="1"/>
  <c r="V447" i="1"/>
  <c r="V534" i="1" s="1"/>
  <c r="V17" i="1" s="1"/>
  <c r="X445" i="1"/>
  <c r="X532" i="1" s="1"/>
  <c r="X15" i="1" s="1"/>
  <c r="U419" i="1"/>
  <c r="U480" i="1" s="1"/>
  <c r="U509" i="1" s="1"/>
  <c r="S546" i="1"/>
  <c r="S29" i="1" s="1"/>
  <c r="W417" i="1"/>
  <c r="W449" i="1" s="1"/>
  <c r="P54" i="1"/>
  <c r="V442" i="1"/>
  <c r="V529" i="1" s="1"/>
  <c r="V12" i="1" s="1"/>
  <c r="U535" i="1"/>
  <c r="U18" i="1" s="1"/>
  <c r="W475" i="1"/>
  <c r="W504" i="1" s="1"/>
  <c r="U421" i="1"/>
  <c r="U482" i="1" s="1"/>
  <c r="U511" i="1" s="1"/>
  <c r="U430" i="1"/>
  <c r="U491" i="1" s="1"/>
  <c r="O54" i="1"/>
  <c r="U427" i="1"/>
  <c r="U488" i="1" s="1"/>
  <c r="U517" i="1" s="1"/>
  <c r="W532" i="1"/>
  <c r="W15" i="1" s="1"/>
  <c r="X727" i="1"/>
  <c r="U423" i="1"/>
  <c r="U455" i="1" s="1"/>
  <c r="AC1306" i="1"/>
  <c r="AC161" i="8"/>
  <c r="AC1277" i="1"/>
  <c r="AA695" i="1"/>
  <c r="AB695" i="1"/>
  <c r="AB250" i="8" s="1"/>
  <c r="X328" i="1"/>
  <c r="W386" i="1"/>
  <c r="Z723" i="1"/>
  <c r="AC722" i="1"/>
  <c r="AB872" i="1"/>
  <c r="AB901" i="1" s="1"/>
  <c r="AA872" i="1"/>
  <c r="AA901" i="1" s="1"/>
  <c r="AA366" i="1"/>
  <c r="T459" i="1"/>
  <c r="T546" i="1" s="1"/>
  <c r="T29" i="1" s="1"/>
  <c r="AB722" i="1"/>
  <c r="U425" i="1"/>
  <c r="U457" i="1" s="1"/>
  <c r="AE1320" i="1"/>
  <c r="AE1349" i="1" s="1"/>
  <c r="X925" i="1"/>
  <c r="X97" i="8" s="1"/>
  <c r="U429" i="1"/>
  <c r="U461" i="1" s="1"/>
  <c r="U422" i="1"/>
  <c r="U454" i="1" s="1"/>
  <c r="U428" i="1"/>
  <c r="U489" i="1" s="1"/>
  <c r="U518" i="1" s="1"/>
  <c r="U434" i="1"/>
  <c r="U466" i="1" s="1"/>
  <c r="W415" i="1"/>
  <c r="R32" i="1"/>
  <c r="R30" i="1"/>
  <c r="T125" i="8"/>
  <c r="T289" i="8"/>
  <c r="V345" i="1"/>
  <c r="U403" i="1"/>
  <c r="U424" i="1"/>
  <c r="Z604" i="1"/>
  <c r="Z691" i="1" s="1"/>
  <c r="Z246" i="8" s="1"/>
  <c r="V339" i="1"/>
  <c r="U397" i="1"/>
  <c r="X324" i="1"/>
  <c r="W382" i="1"/>
  <c r="AE1253" i="1"/>
  <c r="AE1311" i="1" s="1"/>
  <c r="AF584" i="1"/>
  <c r="AD599" i="1"/>
  <c r="AD1333" i="1"/>
  <c r="AD1362" i="1" s="1"/>
  <c r="AD163" i="8"/>
  <c r="AD1279" i="1"/>
  <c r="AD1337" i="1" s="1"/>
  <c r="AD1308" i="1"/>
  <c r="AA1329" i="1"/>
  <c r="AA1358" i="1" s="1"/>
  <c r="AA602" i="1"/>
  <c r="R24" i="1"/>
  <c r="X246" i="8"/>
  <c r="T487" i="1"/>
  <c r="T516" i="1" s="1"/>
  <c r="T458" i="1"/>
  <c r="V443" i="1"/>
  <c r="V472" i="1"/>
  <c r="V501" i="1" s="1"/>
  <c r="AE1236" i="1"/>
  <c r="AE1294" i="1" s="1"/>
  <c r="AF567" i="1"/>
  <c r="AC597" i="1"/>
  <c r="AC684" i="1" s="1"/>
  <c r="AC239" i="8" s="1"/>
  <c r="S553" i="1"/>
  <c r="S36" i="1" s="1"/>
  <c r="Y896" i="1"/>
  <c r="Y912" i="1" s="1"/>
  <c r="Y883" i="1"/>
  <c r="AA867" i="1"/>
  <c r="Z303" i="1"/>
  <c r="Z203" i="1"/>
  <c r="Z867" i="1"/>
  <c r="AD617" i="1"/>
  <c r="AD704" i="1" s="1"/>
  <c r="AD259" i="8" s="1"/>
  <c r="AA1251" i="1"/>
  <c r="AB582" i="1"/>
  <c r="AE1247" i="1"/>
  <c r="AF578" i="1"/>
  <c r="AC704" i="1"/>
  <c r="AC733" i="1" s="1"/>
  <c r="AD1344" i="1"/>
  <c r="AD1373" i="1" s="1"/>
  <c r="X136" i="8"/>
  <c r="AF1332" i="1"/>
  <c r="AF1361" i="1" s="1"/>
  <c r="Z1299" i="1"/>
  <c r="X329" i="1"/>
  <c r="W387" i="1"/>
  <c r="AC613" i="1"/>
  <c r="AC700" i="1" s="1"/>
  <c r="AC255" i="8" s="1"/>
  <c r="AF1246" i="1"/>
  <c r="AG577" i="1"/>
  <c r="V33" i="8"/>
  <c r="AC1340" i="1"/>
  <c r="AC1369" i="1" s="1"/>
  <c r="V331" i="1"/>
  <c r="U389" i="1"/>
  <c r="U348" i="1"/>
  <c r="AB719" i="1"/>
  <c r="S21" i="1"/>
  <c r="X134" i="8"/>
  <c r="AC690" i="1"/>
  <c r="AC719" i="1" s="1"/>
  <c r="AC1242" i="1"/>
  <c r="AC1300" i="1" s="1"/>
  <c r="AD573" i="1"/>
  <c r="AB1353" i="1"/>
  <c r="Y1314" i="1"/>
  <c r="Y1316" i="1" s="1"/>
  <c r="AC1337" i="1"/>
  <c r="AC1366" i="1" s="1"/>
  <c r="AB697" i="1"/>
  <c r="AB726" i="1" s="1"/>
  <c r="AD1272" i="1"/>
  <c r="AD1330" i="1" s="1"/>
  <c r="AD1359" i="1" s="1"/>
  <c r="AD156" i="8"/>
  <c r="AC596" i="1"/>
  <c r="AC683" i="1" s="1"/>
  <c r="AC238" i="8" s="1"/>
  <c r="AE153" i="8"/>
  <c r="AE1269" i="1"/>
  <c r="AE600" i="1" s="1"/>
  <c r="S37" i="8"/>
  <c r="S53" i="8" s="1"/>
  <c r="V333" i="1"/>
  <c r="U391" i="1"/>
  <c r="Y611" i="1"/>
  <c r="Y1338" i="1"/>
  <c r="Y1367" i="1" s="1"/>
  <c r="AB699" i="1"/>
  <c r="AE1252" i="1"/>
  <c r="AE1310" i="1" s="1"/>
  <c r="AF583" i="1"/>
  <c r="U287" i="8"/>
  <c r="U289" i="8" s="1"/>
  <c r="W703" i="1"/>
  <c r="W258" i="8" s="1"/>
  <c r="W287" i="8" s="1"/>
  <c r="W140" i="8" s="1"/>
  <c r="W35" i="8" s="1"/>
  <c r="V337" i="1"/>
  <c r="U395" i="1"/>
  <c r="AA1241" i="1"/>
  <c r="AA1299" i="1" s="1"/>
  <c r="AB572" i="1"/>
  <c r="Y130" i="8"/>
  <c r="R525" i="1"/>
  <c r="R48" i="1" s="1"/>
  <c r="R51" i="1" s="1"/>
  <c r="R35" i="1"/>
  <c r="Y133" i="8"/>
  <c r="AE594" i="1"/>
  <c r="U135" i="8"/>
  <c r="AB723" i="1"/>
  <c r="AC876" i="1"/>
  <c r="AC905" i="1" s="1"/>
  <c r="AB254" i="1"/>
  <c r="AB876" i="1"/>
  <c r="AB905" i="1" s="1"/>
  <c r="AB818" i="1"/>
  <c r="AC818" i="1"/>
  <c r="AB240" i="8"/>
  <c r="V338" i="1"/>
  <c r="U396" i="1"/>
  <c r="AA245" i="8"/>
  <c r="AA719" i="1"/>
  <c r="AA157" i="8"/>
  <c r="AA1273" i="1"/>
  <c r="AA1331" i="1" s="1"/>
  <c r="AA1302" i="1"/>
  <c r="AC714" i="1"/>
  <c r="S511" i="1"/>
  <c r="S540" i="1" s="1"/>
  <c r="S549" i="1"/>
  <c r="S32" i="1" s="1"/>
  <c r="Z1280" i="1"/>
  <c r="Z164" i="8"/>
  <c r="U431" i="1"/>
  <c r="AB700" i="1"/>
  <c r="U433" i="1"/>
  <c r="V137" i="8"/>
  <c r="AF1238" i="1"/>
  <c r="AG569" i="1"/>
  <c r="AB1352" i="1"/>
  <c r="AA723" i="1"/>
  <c r="X414" i="1"/>
  <c r="V336" i="1"/>
  <c r="U394" i="1"/>
  <c r="AD1311" i="1"/>
  <c r="V334" i="1"/>
  <c r="U392" i="1"/>
  <c r="X688" i="1"/>
  <c r="X717" i="1" s="1"/>
  <c r="AE1275" i="1"/>
  <c r="AE159" i="8"/>
  <c r="Z1342" i="1"/>
  <c r="Z1371" i="1" s="1"/>
  <c r="X319" i="1"/>
  <c r="Z1256" i="1"/>
  <c r="Z1314" i="1" s="1"/>
  <c r="AA587" i="1"/>
  <c r="Y276" i="8"/>
  <c r="AG1234" i="1"/>
  <c r="AG1292" i="1" s="1"/>
  <c r="AH565" i="1"/>
  <c r="AC610" i="1"/>
  <c r="AB155" i="8"/>
  <c r="AB1271" i="1"/>
  <c r="AB1300" i="1"/>
  <c r="V342" i="1"/>
  <c r="U400" i="1"/>
  <c r="V273" i="8"/>
  <c r="V126" i="8" s="1"/>
  <c r="V21" i="8" s="1"/>
  <c r="V113" i="8"/>
  <c r="V44" i="8" s="1"/>
  <c r="V45" i="8" s="1"/>
  <c r="AB1255" i="1"/>
  <c r="AB1313" i="1" s="1"/>
  <c r="AC586" i="1"/>
  <c r="U126" i="8"/>
  <c r="V128" i="8"/>
  <c r="V341" i="1"/>
  <c r="U399" i="1"/>
  <c r="S467" i="1"/>
  <c r="S46" i="1" s="1"/>
  <c r="R539" i="1"/>
  <c r="V340" i="1"/>
  <c r="U398" i="1"/>
  <c r="U260" i="8"/>
  <c r="AE1237" i="1"/>
  <c r="AF568" i="1"/>
  <c r="AF1257" i="1"/>
  <c r="AG588" i="1"/>
  <c r="AE1307" i="1"/>
  <c r="AD1336" i="1"/>
  <c r="AD1365" i="1" s="1"/>
  <c r="AD609" i="1"/>
  <c r="AD696" i="1" s="1"/>
  <c r="AD251" i="8" s="1"/>
  <c r="Z154" i="8"/>
  <c r="Z1270" i="1"/>
  <c r="Z1328" i="1" s="1"/>
  <c r="AD166" i="8"/>
  <c r="AD1282" i="1"/>
  <c r="R36" i="1"/>
  <c r="Z288" i="8"/>
  <c r="S516" i="1"/>
  <c r="Z326" i="1"/>
  <c r="Y384" i="1"/>
  <c r="AD235" i="8"/>
  <c r="T480" i="1"/>
  <c r="T451" i="1"/>
  <c r="AF1249" i="1"/>
  <c r="AF1307" i="1" s="1"/>
  <c r="AG580" i="1"/>
  <c r="Y691" i="1"/>
  <c r="Y246" i="8" s="1"/>
  <c r="T456" i="1"/>
  <c r="T485" i="1"/>
  <c r="U139" i="8"/>
  <c r="AD149" i="8"/>
  <c r="AD1265" i="1"/>
  <c r="AD1294" i="1"/>
  <c r="AF605" i="1"/>
  <c r="AD600" i="1"/>
  <c r="AD687" i="1" s="1"/>
  <c r="AD242" i="8" s="1"/>
  <c r="W381" i="1"/>
  <c r="X323" i="1"/>
  <c r="X616" i="1"/>
  <c r="Z361" i="1"/>
  <c r="AD160" i="8"/>
  <c r="AD1276" i="1"/>
  <c r="V344" i="1"/>
  <c r="U402" i="1"/>
  <c r="V346" i="1"/>
  <c r="U404" i="1"/>
  <c r="AA728" i="1"/>
  <c r="AD1327" i="1"/>
  <c r="Y327" i="1"/>
  <c r="X385" i="1"/>
  <c r="R23" i="1"/>
  <c r="AA352" i="1"/>
  <c r="AD710" i="1"/>
  <c r="W243" i="8"/>
  <c r="R546" i="1"/>
  <c r="AC1330" i="1"/>
  <c r="AC1359" i="1" s="1"/>
  <c r="Z267" i="8"/>
  <c r="Z120" i="8" s="1"/>
  <c r="Z15" i="8" s="1"/>
  <c r="Y169" i="8"/>
  <c r="Y171" i="8" s="1"/>
  <c r="Y47" i="8" s="1"/>
  <c r="Y1285" i="1"/>
  <c r="Y1287" i="1" s="1"/>
  <c r="AC1339" i="1"/>
  <c r="AC1368" i="1" s="1"/>
  <c r="AC612" i="1"/>
  <c r="AF1320" i="1"/>
  <c r="AF1349" i="1" s="1"/>
  <c r="S508" i="1"/>
  <c r="S537" i="1" s="1"/>
  <c r="S496" i="1"/>
  <c r="S47" i="1" s="1"/>
  <c r="AE1243" i="1"/>
  <c r="AF574" i="1"/>
  <c r="U125" i="8"/>
  <c r="AH1245" i="1"/>
  <c r="AI576" i="1"/>
  <c r="AF1240" i="1"/>
  <c r="AG571" i="1"/>
  <c r="T479" i="1"/>
  <c r="T450" i="1"/>
  <c r="T435" i="1"/>
  <c r="AE170" i="8"/>
  <c r="AE1286" i="1"/>
  <c r="AE617" i="1" s="1"/>
  <c r="AC687" i="1"/>
  <c r="AC242" i="8" s="1"/>
  <c r="AG146" i="8"/>
  <c r="AG1262" i="1"/>
  <c r="AD1305" i="1"/>
  <c r="V343" i="1"/>
  <c r="U401" i="1"/>
  <c r="Q37" i="1"/>
  <c r="AE1298" i="1"/>
  <c r="S515" i="1"/>
  <c r="S544" i="1" s="1"/>
  <c r="AD165" i="8"/>
  <c r="AD1281" i="1"/>
  <c r="AD1310" i="1"/>
  <c r="U432" i="1"/>
  <c r="S547" i="1"/>
  <c r="S30" i="1" s="1"/>
  <c r="V332" i="1"/>
  <c r="U390" i="1"/>
  <c r="U426" i="1"/>
  <c r="W411" i="1"/>
  <c r="AD606" i="1"/>
  <c r="S552" i="1"/>
  <c r="S35" i="1" s="1"/>
  <c r="AC696" i="1"/>
  <c r="W253" i="8"/>
  <c r="W727" i="1"/>
  <c r="AB248" i="8"/>
  <c r="AE1250" i="1"/>
  <c r="AF581" i="1"/>
  <c r="AB684" i="1"/>
  <c r="S542" i="1"/>
  <c r="S25" i="1" s="1"/>
  <c r="T464" i="1"/>
  <c r="T493" i="1"/>
  <c r="Y413" i="1"/>
  <c r="W1374" i="1"/>
  <c r="W50" i="1" s="1"/>
  <c r="AB709" i="1"/>
  <c r="Z615" i="1"/>
  <c r="Z702" i="1" s="1"/>
  <c r="X22" i="8"/>
  <c r="AE1278" i="1"/>
  <c r="AE162" i="8"/>
  <c r="AB1244" i="1"/>
  <c r="AC575" i="1"/>
  <c r="AB242" i="8"/>
  <c r="R542" i="1"/>
  <c r="Y809" i="1"/>
  <c r="Y796" i="1"/>
  <c r="W410" i="1"/>
  <c r="Y319" i="1"/>
  <c r="R37" i="8"/>
  <c r="R53" i="8" s="1"/>
  <c r="R551" i="1"/>
  <c r="AD598" i="1"/>
  <c r="AE1267" i="1"/>
  <c r="AE151" i="8"/>
  <c r="S543" i="1"/>
  <c r="W388" i="1"/>
  <c r="X330" i="1"/>
  <c r="AB683" i="1"/>
  <c r="U530" i="1"/>
  <c r="U13" i="1" s="1"/>
  <c r="Z1331" i="1"/>
  <c r="Z1360" i="1" s="1"/>
  <c r="W416" i="1"/>
  <c r="Y1328" i="1"/>
  <c r="Y1357" i="1" s="1"/>
  <c r="Y601" i="1"/>
  <c r="W717" i="1"/>
  <c r="S521" i="1"/>
  <c r="U418" i="1"/>
  <c r="T406" i="1"/>
  <c r="W97" i="8"/>
  <c r="W941" i="1"/>
  <c r="W44" i="1" s="1"/>
  <c r="AF1263" i="1"/>
  <c r="AF147" i="8"/>
  <c r="AF1292" i="1"/>
  <c r="V335" i="1"/>
  <c r="U393" i="1"/>
  <c r="AA1284" i="1"/>
  <c r="AA168" i="8"/>
  <c r="Z689" i="1"/>
  <c r="AC680" i="1"/>
  <c r="AE680" i="1"/>
  <c r="AD150" i="8"/>
  <c r="AD1266" i="1"/>
  <c r="AD1324" i="1" s="1"/>
  <c r="AD1295" i="1"/>
  <c r="AG158" i="8"/>
  <c r="AG1274" i="1"/>
  <c r="U420" i="1"/>
  <c r="R537" i="1"/>
  <c r="AB716" i="1"/>
  <c r="AH1233" i="1"/>
  <c r="AI564" i="1"/>
  <c r="Y702" i="1"/>
  <c r="Y257" i="8" s="1"/>
  <c r="Y286" i="8" s="1"/>
  <c r="Y139" i="8" s="1"/>
  <c r="Y34" i="8" s="1"/>
  <c r="X257" i="8"/>
  <c r="X731" i="1"/>
  <c r="V347" i="1"/>
  <c r="U405" i="1"/>
  <c r="AC1363" i="1"/>
  <c r="AC607" i="1"/>
  <c r="Y325" i="1"/>
  <c r="X383" i="1"/>
  <c r="AD1235" i="1"/>
  <c r="AD1293" i="1" s="1"/>
  <c r="AE566" i="1"/>
  <c r="V502" i="1"/>
  <c r="AA682" i="1"/>
  <c r="AA711" i="1" s="1"/>
  <c r="AC1293" i="1"/>
  <c r="W444" i="1"/>
  <c r="W473" i="1"/>
  <c r="X119" i="8"/>
  <c r="AC148" i="8"/>
  <c r="AC1264" i="1"/>
  <c r="AC1322" i="1" s="1"/>
  <c r="Z237" i="8"/>
  <c r="AA1351" i="1"/>
  <c r="AB595" i="1"/>
  <c r="AB1322" i="1"/>
  <c r="X412" i="1"/>
  <c r="U531" i="1"/>
  <c r="AB12" i="8"/>
  <c r="AD932" i="1" l="1"/>
  <c r="AD104" i="8" s="1"/>
  <c r="AD280" i="8" s="1"/>
  <c r="AD133" i="8" s="1"/>
  <c r="AD28" i="8" s="1"/>
  <c r="AD200" i="1"/>
  <c r="AC793" i="1"/>
  <c r="AC822" i="1" s="1"/>
  <c r="AC938" i="1" s="1"/>
  <c r="AC110" i="8" s="1"/>
  <c r="AD1221" i="1"/>
  <c r="AC258" i="1"/>
  <c r="AC316" i="1" s="1"/>
  <c r="AB938" i="1"/>
  <c r="AB110" i="8" s="1"/>
  <c r="AB259" i="1"/>
  <c r="AB317" i="1" s="1"/>
  <c r="AC201" i="1"/>
  <c r="AD1222" i="1" s="1"/>
  <c r="AA939" i="1"/>
  <c r="AA111" i="8" s="1"/>
  <c r="AB375" i="1"/>
  <c r="AB881" i="1"/>
  <c r="AB910" i="1" s="1"/>
  <c r="AB794" i="1"/>
  <c r="AB823" i="1" s="1"/>
  <c r="AB353" i="1"/>
  <c r="AB237" i="1"/>
  <c r="AB295" i="1" s="1"/>
  <c r="AB772" i="1"/>
  <c r="AB801" i="1" s="1"/>
  <c r="AC179" i="1"/>
  <c r="AD179" i="1" s="1"/>
  <c r="AB859" i="1"/>
  <c r="AB888" i="1" s="1"/>
  <c r="AC935" i="1"/>
  <c r="AC107" i="8" s="1"/>
  <c r="AB929" i="1"/>
  <c r="AB101" i="8" s="1"/>
  <c r="AB277" i="8" s="1"/>
  <c r="AC786" i="1"/>
  <c r="AC815" i="1" s="1"/>
  <c r="AD371" i="1"/>
  <c r="AD193" i="1"/>
  <c r="AE1214" i="1" s="1"/>
  <c r="AB870" i="1"/>
  <c r="AB899" i="1" s="1"/>
  <c r="AD790" i="1"/>
  <c r="AD819" i="1" s="1"/>
  <c r="AD935" i="1" s="1"/>
  <c r="AD107" i="8" s="1"/>
  <c r="AB364" i="1"/>
  <c r="AD255" i="1"/>
  <c r="AD313" i="1" s="1"/>
  <c r="AB248" i="1"/>
  <c r="AB306" i="1" s="1"/>
  <c r="AE197" i="1"/>
  <c r="AF1218" i="1" s="1"/>
  <c r="AB773" i="1"/>
  <c r="AB802" i="1" s="1"/>
  <c r="AB924" i="1"/>
  <c r="AB96" i="8" s="1"/>
  <c r="AB243" i="1"/>
  <c r="AB301" i="1" s="1"/>
  <c r="AD781" i="1"/>
  <c r="AD1216" i="1"/>
  <c r="AE1219" i="1"/>
  <c r="AC813" i="1"/>
  <c r="AE1208" i="1"/>
  <c r="AD1204" i="1"/>
  <c r="AE780" i="1"/>
  <c r="AB792" i="1"/>
  <c r="AB821" i="1" s="1"/>
  <c r="AD791" i="1"/>
  <c r="AD820" i="1" s="1"/>
  <c r="AE789" i="1"/>
  <c r="AB778" i="1"/>
  <c r="AB807" i="1" s="1"/>
  <c r="AD780" i="1"/>
  <c r="AC776" i="1"/>
  <c r="AC805" i="1" s="1"/>
  <c r="AC779" i="1"/>
  <c r="AC808" i="1" s="1"/>
  <c r="AD1203" i="1"/>
  <c r="AG1215" i="1"/>
  <c r="AF787" i="1"/>
  <c r="AF816" i="1" s="1"/>
  <c r="AF1202" i="1"/>
  <c r="AF1217" i="1"/>
  <c r="AA928" i="1"/>
  <c r="AA100" i="8" s="1"/>
  <c r="AA276" i="8" s="1"/>
  <c r="AA129" i="8" s="1"/>
  <c r="AA24" i="8" s="1"/>
  <c r="AE1210" i="1"/>
  <c r="AD782" i="1"/>
  <c r="AC775" i="1"/>
  <c r="AC804" i="1" s="1"/>
  <c r="AE774" i="1"/>
  <c r="AE803" i="1" s="1"/>
  <c r="AE1205" i="1"/>
  <c r="AE1221" i="1"/>
  <c r="AD793" i="1"/>
  <c r="AD822" i="1" s="1"/>
  <c r="AD777" i="1"/>
  <c r="AD806" i="1" s="1"/>
  <c r="AE1218" i="1"/>
  <c r="AD795" i="1"/>
  <c r="AC785" i="1"/>
  <c r="AG771" i="1"/>
  <c r="AG800" i="1" s="1"/>
  <c r="Q54" i="1"/>
  <c r="AE189" i="1"/>
  <c r="AB921" i="1"/>
  <c r="AB93" i="8" s="1"/>
  <c r="AB269" i="8" s="1"/>
  <c r="AB122" i="8" s="1"/>
  <c r="AB17" i="8" s="1"/>
  <c r="AC244" i="1"/>
  <c r="AC302" i="1" s="1"/>
  <c r="AC360" i="1"/>
  <c r="AC866" i="1"/>
  <c r="AC895" i="1" s="1"/>
  <c r="AC1211" i="1"/>
  <c r="AB812" i="1"/>
  <c r="AC190" i="1"/>
  <c r="AC241" i="1"/>
  <c r="AC299" i="1" s="1"/>
  <c r="AC365" i="1"/>
  <c r="AC357" i="1"/>
  <c r="AC863" i="1"/>
  <c r="AC892" i="1" s="1"/>
  <c r="AC249" i="1"/>
  <c r="AC307" i="1" s="1"/>
  <c r="AE200" i="1"/>
  <c r="AD183" i="1"/>
  <c r="AB860" i="1"/>
  <c r="AB889" i="1" s="1"/>
  <c r="AE579" i="1"/>
  <c r="AE1248" i="1" s="1"/>
  <c r="AE1277" i="1" s="1"/>
  <c r="AD242" i="1"/>
  <c r="AD300" i="1" s="1"/>
  <c r="AE932" i="1"/>
  <c r="AE104" i="8" s="1"/>
  <c r="AC1206" i="1"/>
  <c r="AC185" i="1"/>
  <c r="AC778" i="1" s="1"/>
  <c r="AA918" i="1"/>
  <c r="AA90" i="8" s="1"/>
  <c r="AD358" i="1"/>
  <c r="AD186" i="1"/>
  <c r="AD866" i="1" s="1"/>
  <c r="AD895" i="1" s="1"/>
  <c r="AB879" i="1"/>
  <c r="AB908" i="1" s="1"/>
  <c r="AD864" i="1"/>
  <c r="AD893" i="1" s="1"/>
  <c r="AC936" i="1"/>
  <c r="AC108" i="8" s="1"/>
  <c r="AC284" i="8" s="1"/>
  <c r="AC137" i="8" s="1"/>
  <c r="AC32" i="8" s="1"/>
  <c r="AB257" i="1"/>
  <c r="AB315" i="1" s="1"/>
  <c r="AE184" i="1"/>
  <c r="AE777" i="1" s="1"/>
  <c r="AF368" i="1"/>
  <c r="AE1223" i="1"/>
  <c r="AE202" i="1"/>
  <c r="AE795" i="1" s="1"/>
  <c r="AF252" i="1"/>
  <c r="AF310" i="1" s="1"/>
  <c r="AD256" i="1"/>
  <c r="AD314" i="1" s="1"/>
  <c r="AB238" i="1"/>
  <c r="AB296" i="1" s="1"/>
  <c r="AB373" i="1"/>
  <c r="AD1212" i="1"/>
  <c r="AD191" i="1"/>
  <c r="AC871" i="1"/>
  <c r="AC900" i="1" s="1"/>
  <c r="AA937" i="1"/>
  <c r="AA109" i="8" s="1"/>
  <c r="AA285" i="8" s="1"/>
  <c r="AA138" i="8" s="1"/>
  <c r="AA33" i="8" s="1"/>
  <c r="AF187" i="1"/>
  <c r="AD195" i="1"/>
  <c r="AE188" i="1"/>
  <c r="AE781" i="1" s="1"/>
  <c r="AD372" i="1"/>
  <c r="AG194" i="1"/>
  <c r="AG787" i="1" s="1"/>
  <c r="AF874" i="1"/>
  <c r="AF903" i="1" s="1"/>
  <c r="AC199" i="1"/>
  <c r="AD1220" i="1" s="1"/>
  <c r="AE198" i="1"/>
  <c r="AD878" i="1"/>
  <c r="AD907" i="1" s="1"/>
  <c r="AD192" i="1"/>
  <c r="AF196" i="1"/>
  <c r="AF789" i="1" s="1"/>
  <c r="AD182" i="1"/>
  <c r="AF181" i="1"/>
  <c r="AC180" i="1"/>
  <c r="AB354" i="1"/>
  <c r="AH178" i="1"/>
  <c r="AE916" i="1"/>
  <c r="AE88" i="8" s="1"/>
  <c r="AE294" i="1"/>
  <c r="AB312" i="1"/>
  <c r="AC861" i="1"/>
  <c r="AC890" i="1" s="1"/>
  <c r="AC239" i="1"/>
  <c r="AC297" i="1" s="1"/>
  <c r="AC803" i="1"/>
  <c r="AB270" i="8"/>
  <c r="AB123" i="8" s="1"/>
  <c r="AB18" i="8" s="1"/>
  <c r="X1372" i="1"/>
  <c r="X1374" i="1" s="1"/>
  <c r="X50" i="1" s="1"/>
  <c r="AC922" i="1"/>
  <c r="AC94" i="8" s="1"/>
  <c r="AC370" i="1"/>
  <c r="AF800" i="1"/>
  <c r="AB814" i="1"/>
  <c r="AB930" i="1" s="1"/>
  <c r="AB102" i="8" s="1"/>
  <c r="AB278" i="8" s="1"/>
  <c r="AB131" i="8" s="1"/>
  <c r="AB26" i="8" s="1"/>
  <c r="Z1224" i="1"/>
  <c r="AB865" i="1"/>
  <c r="AB894" i="1" s="1"/>
  <c r="AB260" i="1"/>
  <c r="AB318" i="1" s="1"/>
  <c r="AB882" i="1"/>
  <c r="AB911" i="1" s="1"/>
  <c r="AB940" i="1" s="1"/>
  <c r="AB112" i="8" s="1"/>
  <c r="AB288" i="8" s="1"/>
  <c r="AB141" i="8" s="1"/>
  <c r="AB36" i="8" s="1"/>
  <c r="AC824" i="1"/>
  <c r="AD880" i="1"/>
  <c r="AD909" i="1" s="1"/>
  <c r="Y275" i="8"/>
  <c r="Y128" i="8" s="1"/>
  <c r="Y23" i="8" s="1"/>
  <c r="Z261" i="1"/>
  <c r="Z45" i="1" s="1"/>
  <c r="AD264" i="8"/>
  <c r="AD117" i="8" s="1"/>
  <c r="AD12" i="8" s="1"/>
  <c r="AA363" i="1"/>
  <c r="AB363" i="1" s="1"/>
  <c r="AB250" i="1"/>
  <c r="AB308" i="1" s="1"/>
  <c r="AF858" i="1"/>
  <c r="AF887" i="1" s="1"/>
  <c r="AB376" i="1"/>
  <c r="Z275" i="8"/>
  <c r="Z128" i="8" s="1"/>
  <c r="Z23" i="8" s="1"/>
  <c r="AF236" i="1"/>
  <c r="AF294" i="1" s="1"/>
  <c r="AG858" i="1"/>
  <c r="AG887" i="1" s="1"/>
  <c r="AB240" i="1"/>
  <c r="AA920" i="1"/>
  <c r="AA92" i="8" s="1"/>
  <c r="AA268" i="8" s="1"/>
  <c r="AA121" i="8" s="1"/>
  <c r="AA16" i="8" s="1"/>
  <c r="AB356" i="1"/>
  <c r="AG236" i="1"/>
  <c r="AA811" i="1"/>
  <c r="AA247" i="1"/>
  <c r="AA305" i="1" s="1"/>
  <c r="AA869" i="1"/>
  <c r="AA898" i="1" s="1"/>
  <c r="AB804" i="1"/>
  <c r="AB920" i="1" s="1"/>
  <c r="AB92" i="8" s="1"/>
  <c r="AE1297" i="1"/>
  <c r="AD374" i="1"/>
  <c r="AB359" i="1"/>
  <c r="AC730" i="1"/>
  <c r="AA931" i="1"/>
  <c r="AA103" i="8" s="1"/>
  <c r="AA923" i="1"/>
  <c r="AA95" i="8" s="1"/>
  <c r="AA271" i="8" s="1"/>
  <c r="AA124" i="8" s="1"/>
  <c r="AA19" i="8" s="1"/>
  <c r="AA933" i="1"/>
  <c r="AA105" i="8" s="1"/>
  <c r="AA281" i="8" s="1"/>
  <c r="AA134" i="8" s="1"/>
  <c r="AA29" i="8" s="1"/>
  <c r="AG1283" i="1"/>
  <c r="AG614" i="1" s="1"/>
  <c r="AA361" i="1"/>
  <c r="AB367" i="1"/>
  <c r="AB873" i="1"/>
  <c r="AB902" i="1" s="1"/>
  <c r="AG1312" i="1"/>
  <c r="AD730" i="1"/>
  <c r="AH585" i="1"/>
  <c r="AH1254" i="1" s="1"/>
  <c r="AH1312" i="1" s="1"/>
  <c r="AB875" i="1"/>
  <c r="AB904" i="1" s="1"/>
  <c r="AB817" i="1"/>
  <c r="AB253" i="1"/>
  <c r="AB311" i="1" s="1"/>
  <c r="AB369" i="1"/>
  <c r="AE152" i="8"/>
  <c r="AD258" i="1"/>
  <c r="AB730" i="1"/>
  <c r="AE1341" i="1"/>
  <c r="AE1370" i="1" s="1"/>
  <c r="AE614" i="1"/>
  <c r="AE701" i="1" s="1"/>
  <c r="AE256" i="8" s="1"/>
  <c r="Z377" i="1"/>
  <c r="AB815" i="1"/>
  <c r="AF1312" i="1"/>
  <c r="AF167" i="8"/>
  <c r="AF1283" i="1"/>
  <c r="AF614" i="1" s="1"/>
  <c r="AB362" i="1"/>
  <c r="AB810" i="1"/>
  <c r="AB868" i="1"/>
  <c r="AB897" i="1" s="1"/>
  <c r="AB246" i="1"/>
  <c r="AB304" i="1" s="1"/>
  <c r="AC152" i="8"/>
  <c r="AC1268" i="1"/>
  <c r="AC1297" i="1"/>
  <c r="AD1297" i="1"/>
  <c r="AE1327" i="1"/>
  <c r="AE1356" i="1" s="1"/>
  <c r="Z1258" i="1"/>
  <c r="AF570" i="1"/>
  <c r="AB309" i="1"/>
  <c r="W533" i="1"/>
  <c r="W16" i="1" s="1"/>
  <c r="U451" i="1"/>
  <c r="U538" i="1" s="1"/>
  <c r="U21" i="1" s="1"/>
  <c r="T540" i="1"/>
  <c r="T23" i="1" s="1"/>
  <c r="U483" i="1"/>
  <c r="U512" i="1" s="1"/>
  <c r="T541" i="1"/>
  <c r="T24" i="1" s="1"/>
  <c r="W478" i="1"/>
  <c r="W507" i="1" s="1"/>
  <c r="AA241" i="8"/>
  <c r="AA270" i="8" s="1"/>
  <c r="AA123" i="8" s="1"/>
  <c r="AA18" i="8" s="1"/>
  <c r="AA715" i="1"/>
  <c r="AB715" i="1"/>
  <c r="AD861" i="1"/>
  <c r="AD890" i="1" s="1"/>
  <c r="AD803" i="1"/>
  <c r="AD239" i="1"/>
  <c r="AD355" i="1"/>
  <c r="AE687" i="1"/>
  <c r="AE242" i="8" s="1"/>
  <c r="T553" i="1"/>
  <c r="T36" i="1" s="1"/>
  <c r="T548" i="1"/>
  <c r="T31" i="1" s="1"/>
  <c r="U459" i="1"/>
  <c r="U546" i="1" s="1"/>
  <c r="U29" i="1" s="1"/>
  <c r="U453" i="1"/>
  <c r="U540" i="1" s="1"/>
  <c r="U23" i="1" s="1"/>
  <c r="U495" i="1"/>
  <c r="U524" i="1" s="1"/>
  <c r="X941" i="1"/>
  <c r="X44" i="1" s="1"/>
  <c r="U484" i="1"/>
  <c r="U513" i="1" s="1"/>
  <c r="T549" i="1"/>
  <c r="T32" i="1" s="1"/>
  <c r="U462" i="1"/>
  <c r="U490" i="1"/>
  <c r="U519" i="1" s="1"/>
  <c r="X411" i="1"/>
  <c r="X443" i="1" s="1"/>
  <c r="U486" i="1"/>
  <c r="U515" i="1" s="1"/>
  <c r="AD725" i="1"/>
  <c r="Z413" i="1"/>
  <c r="Z445" i="1" s="1"/>
  <c r="V530" i="1"/>
  <c r="V13" i="1" s="1"/>
  <c r="V419" i="1"/>
  <c r="V480" i="1" s="1"/>
  <c r="V509" i="1" s="1"/>
  <c r="AB934" i="1"/>
  <c r="AB106" i="8" s="1"/>
  <c r="V420" i="1"/>
  <c r="V452" i="1" s="1"/>
  <c r="AC725" i="1"/>
  <c r="V424" i="1"/>
  <c r="V485" i="1" s="1"/>
  <c r="V514" i="1" s="1"/>
  <c r="AC934" i="1"/>
  <c r="AC106" i="8" s="1"/>
  <c r="X386" i="1"/>
  <c r="Y328" i="1"/>
  <c r="AF709" i="1"/>
  <c r="V433" i="1"/>
  <c r="V465" i="1" s="1"/>
  <c r="X410" i="1"/>
  <c r="X442" i="1" s="1"/>
  <c r="V421" i="1"/>
  <c r="V453" i="1" s="1"/>
  <c r="V425" i="1"/>
  <c r="V457" i="1" s="1"/>
  <c r="AC254" i="1"/>
  <c r="AC312" i="1" s="1"/>
  <c r="U460" i="1"/>
  <c r="U547" i="1" s="1"/>
  <c r="U30" i="1" s="1"/>
  <c r="AA930" i="1"/>
  <c r="AA102" i="8" s="1"/>
  <c r="AA278" i="8" s="1"/>
  <c r="AA131" i="8" s="1"/>
  <c r="AA26" i="8" s="1"/>
  <c r="AB366" i="1"/>
  <c r="AC872" i="1"/>
  <c r="AC901" i="1" s="1"/>
  <c r="AC608" i="1"/>
  <c r="AC1335" i="1"/>
  <c r="AC1364" i="1" s="1"/>
  <c r="W705" i="1"/>
  <c r="V426" i="1"/>
  <c r="V458" i="1" s="1"/>
  <c r="W447" i="1"/>
  <c r="W476" i="1"/>
  <c r="W505" i="1" s="1"/>
  <c r="AD1277" i="1"/>
  <c r="AD1306" i="1"/>
  <c r="AD161" i="8"/>
  <c r="Y414" i="1"/>
  <c r="Y475" i="1" s="1"/>
  <c r="Y504" i="1" s="1"/>
  <c r="V431" i="1"/>
  <c r="V463" i="1" s="1"/>
  <c r="V429" i="1"/>
  <c r="V461" i="1" s="1"/>
  <c r="T545" i="1"/>
  <c r="T28" i="1" s="1"/>
  <c r="X415" i="1"/>
  <c r="AA250" i="8"/>
  <c r="AA724" i="1"/>
  <c r="AB724" i="1"/>
  <c r="S23" i="1"/>
  <c r="Z257" i="8"/>
  <c r="Z286" i="8" s="1"/>
  <c r="Z139" i="8" s="1"/>
  <c r="Z34" i="8" s="1"/>
  <c r="S20" i="1"/>
  <c r="S27" i="1"/>
  <c r="AC694" i="1"/>
  <c r="AC249" i="8" s="1"/>
  <c r="W347" i="1"/>
  <c r="V405" i="1"/>
  <c r="AH146" i="8"/>
  <c r="AH1262" i="1"/>
  <c r="AG605" i="1"/>
  <c r="AG692" i="1" s="1"/>
  <c r="AG247" i="8" s="1"/>
  <c r="AD1353" i="1"/>
  <c r="AE709" i="1"/>
  <c r="AE235" i="8"/>
  <c r="AA615" i="1"/>
  <c r="AA702" i="1" s="1"/>
  <c r="AA257" i="8" s="1"/>
  <c r="AA286" i="8" s="1"/>
  <c r="AA139" i="8" s="1"/>
  <c r="AA34" i="8" s="1"/>
  <c r="AB238" i="8"/>
  <c r="AB712" i="1"/>
  <c r="Y925" i="1"/>
  <c r="Y825" i="1"/>
  <c r="Y445" i="1"/>
  <c r="Y474" i="1"/>
  <c r="Y503" i="1" s="1"/>
  <c r="W282" i="8"/>
  <c r="U464" i="1"/>
  <c r="U493" i="1"/>
  <c r="U522" i="1" s="1"/>
  <c r="W343" i="1"/>
  <c r="V401" i="1"/>
  <c r="Y616" i="1"/>
  <c r="Y703" i="1" s="1"/>
  <c r="Y258" i="8" s="1"/>
  <c r="Y287" i="8" s="1"/>
  <c r="Y140" i="8" s="1"/>
  <c r="Y35" i="8" s="1"/>
  <c r="Y1343" i="1"/>
  <c r="Y1345" i="1" s="1"/>
  <c r="AD1334" i="1"/>
  <c r="AD1363" i="1" s="1"/>
  <c r="AD607" i="1"/>
  <c r="AF1278" i="1"/>
  <c r="AF1336" i="1" s="1"/>
  <c r="AF1365" i="1" s="1"/>
  <c r="AF162" i="8"/>
  <c r="X618" i="1"/>
  <c r="AE1336" i="1"/>
  <c r="AE1365" i="1" s="1"/>
  <c r="Z601" i="1"/>
  <c r="Z688" i="1" s="1"/>
  <c r="AG1257" i="1"/>
  <c r="AH588" i="1"/>
  <c r="AE150" i="8"/>
  <c r="AE1266" i="1"/>
  <c r="AE597" i="1" s="1"/>
  <c r="AE1295" i="1"/>
  <c r="W340" i="1"/>
  <c r="V398" i="1"/>
  <c r="R22" i="1"/>
  <c r="W341" i="1"/>
  <c r="V399" i="1"/>
  <c r="AC1255" i="1"/>
  <c r="AC1313" i="1" s="1"/>
  <c r="AD586" i="1"/>
  <c r="W336" i="1"/>
  <c r="V394" i="1"/>
  <c r="U494" i="1"/>
  <c r="U465" i="1"/>
  <c r="Z611" i="1"/>
  <c r="Z698" i="1" s="1"/>
  <c r="Z253" i="8" s="1"/>
  <c r="Z282" i="8" s="1"/>
  <c r="Z135" i="8" s="1"/>
  <c r="Z30" i="8" s="1"/>
  <c r="AA1360" i="1"/>
  <c r="AD1356" i="1"/>
  <c r="U30" i="8"/>
  <c r="AF1321" i="1"/>
  <c r="AF1350" i="1" s="1"/>
  <c r="Y28" i="8"/>
  <c r="Y25" i="8"/>
  <c r="W337" i="1"/>
  <c r="V395" i="1"/>
  <c r="X703" i="1"/>
  <c r="X258" i="8" s="1"/>
  <c r="X287" i="8" s="1"/>
  <c r="X140" i="8" s="1"/>
  <c r="X35" i="8" s="1"/>
  <c r="AF1252" i="1"/>
  <c r="AG583" i="1"/>
  <c r="W333" i="1"/>
  <c r="V391" i="1"/>
  <c r="AE1301" i="1"/>
  <c r="V418" i="1"/>
  <c r="U406" i="1"/>
  <c r="AC716" i="1"/>
  <c r="AD733" i="1"/>
  <c r="AC259" i="8"/>
  <c r="AA896" i="1"/>
  <c r="Z896" i="1"/>
  <c r="Z912" i="1" s="1"/>
  <c r="Z883" i="1"/>
  <c r="Z809" i="1"/>
  <c r="Z796" i="1"/>
  <c r="Z319" i="1"/>
  <c r="AE1308" i="1"/>
  <c r="AE166" i="8"/>
  <c r="AE1282" i="1"/>
  <c r="AE1340" i="1" s="1"/>
  <c r="AE1369" i="1" s="1"/>
  <c r="X382" i="1"/>
  <c r="Y324" i="1"/>
  <c r="U485" i="1"/>
  <c r="U456" i="1"/>
  <c r="U481" i="1"/>
  <c r="U452" i="1"/>
  <c r="AD597" i="1"/>
  <c r="AC709" i="1"/>
  <c r="AC235" i="8"/>
  <c r="AC264" i="8" s="1"/>
  <c r="AC117" i="8" s="1"/>
  <c r="AC12" i="8" s="1"/>
  <c r="Z244" i="8"/>
  <c r="Z718" i="1"/>
  <c r="Z127" i="8"/>
  <c r="S550" i="1"/>
  <c r="W448" i="1"/>
  <c r="W477" i="1"/>
  <c r="W506" i="1" s="1"/>
  <c r="X388" i="1"/>
  <c r="Y330" i="1"/>
  <c r="AE598" i="1"/>
  <c r="AE685" i="1" s="1"/>
  <c r="AE240" i="8" s="1"/>
  <c r="AE1325" i="1"/>
  <c r="R34" i="1"/>
  <c r="AC1244" i="1"/>
  <c r="AC1302" i="1" s="1"/>
  <c r="AD575" i="1"/>
  <c r="AE609" i="1"/>
  <c r="T522" i="1"/>
  <c r="T551" i="1" s="1"/>
  <c r="T34" i="1" s="1"/>
  <c r="AB239" i="8"/>
  <c r="AF1250" i="1"/>
  <c r="AF1308" i="1" s="1"/>
  <c r="AG581" i="1"/>
  <c r="AD693" i="1"/>
  <c r="AD722" i="1" s="1"/>
  <c r="AH1291" i="1"/>
  <c r="T467" i="1"/>
  <c r="T46" i="1" s="1"/>
  <c r="AG1240" i="1"/>
  <c r="AG1298" i="1" s="1"/>
  <c r="AH571" i="1"/>
  <c r="AI1245" i="1"/>
  <c r="AI1303" i="1" s="1"/>
  <c r="AJ576" i="1"/>
  <c r="AE1272" i="1"/>
  <c r="AE156" i="8"/>
  <c r="Y26" i="8"/>
  <c r="AE1344" i="1"/>
  <c r="AE1373" i="1" s="1"/>
  <c r="AG1332" i="1"/>
  <c r="AG1361" i="1" s="1"/>
  <c r="AD1340" i="1"/>
  <c r="AD1369" i="1" s="1"/>
  <c r="AD613" i="1"/>
  <c r="Z731" i="1"/>
  <c r="AC699" i="1"/>
  <c r="AC254" i="8" s="1"/>
  <c r="U21" i="8"/>
  <c r="AG1263" i="1"/>
  <c r="AG147" i="8"/>
  <c r="Y129" i="8"/>
  <c r="AA1256" i="1"/>
  <c r="AA1314" i="1" s="1"/>
  <c r="AB587" i="1"/>
  <c r="AB589" i="1" s="1"/>
  <c r="AG1238" i="1"/>
  <c r="AG1296" i="1" s="1"/>
  <c r="AH569" i="1"/>
  <c r="AB255" i="8"/>
  <c r="U463" i="1"/>
  <c r="U492" i="1"/>
  <c r="AA274" i="8"/>
  <c r="AA127" i="8" s="1"/>
  <c r="AA22" i="8" s="1"/>
  <c r="AE681" i="1"/>
  <c r="AA589" i="1"/>
  <c r="W732" i="1"/>
  <c r="W734" i="1" s="1"/>
  <c r="AE1281" i="1"/>
  <c r="AE612" i="1" s="1"/>
  <c r="AE165" i="8"/>
  <c r="AC712" i="1"/>
  <c r="AD1242" i="1"/>
  <c r="AE573" i="1"/>
  <c r="X273" i="8"/>
  <c r="X126" i="8" s="1"/>
  <c r="X21" i="8" s="1"/>
  <c r="X113" i="8"/>
  <c r="X44" i="8" s="1"/>
  <c r="X45" i="8" s="1"/>
  <c r="W331" i="1"/>
  <c r="V389" i="1"/>
  <c r="V348" i="1"/>
  <c r="AE599" i="1"/>
  <c r="AF159" i="8"/>
  <c r="AF1275" i="1"/>
  <c r="AF1304" i="1"/>
  <c r="X416" i="1"/>
  <c r="Z1357" i="1"/>
  <c r="Z1316" i="1"/>
  <c r="AE1276" i="1"/>
  <c r="AE160" i="8"/>
  <c r="AE1305" i="1"/>
  <c r="AA203" i="1"/>
  <c r="AC713" i="1"/>
  <c r="AF1236" i="1"/>
  <c r="AG567" i="1"/>
  <c r="X275" i="8"/>
  <c r="R20" i="1"/>
  <c r="R554" i="1"/>
  <c r="R556" i="1" s="1"/>
  <c r="V422" i="1"/>
  <c r="AF594" i="1"/>
  <c r="AF681" i="1" s="1"/>
  <c r="AF236" i="8" s="1"/>
  <c r="W273" i="8"/>
  <c r="W113" i="8"/>
  <c r="W44" i="8" s="1"/>
  <c r="W45" i="8" s="1"/>
  <c r="U450" i="1"/>
  <c r="U479" i="1"/>
  <c r="U435" i="1"/>
  <c r="X417" i="1"/>
  <c r="W442" i="1"/>
  <c r="W471" i="1"/>
  <c r="W500" i="1" s="1"/>
  <c r="AB157" i="8"/>
  <c r="AB1273" i="1"/>
  <c r="AB1331" i="1" s="1"/>
  <c r="AB713" i="1"/>
  <c r="AE163" i="8"/>
  <c r="AE1279" i="1"/>
  <c r="AC251" i="8"/>
  <c r="W472" i="1"/>
  <c r="W501" i="1" s="1"/>
  <c r="W443" i="1"/>
  <c r="W332" i="1"/>
  <c r="V390" i="1"/>
  <c r="Z27" i="8"/>
  <c r="Y731" i="1"/>
  <c r="AG593" i="1"/>
  <c r="AG1320" i="1"/>
  <c r="AG1349" i="1" s="1"/>
  <c r="T508" i="1"/>
  <c r="T496" i="1"/>
  <c r="T47" i="1" s="1"/>
  <c r="U20" i="8"/>
  <c r="R29" i="1"/>
  <c r="W272" i="8"/>
  <c r="W260" i="8"/>
  <c r="AB352" i="1"/>
  <c r="Z327" i="1"/>
  <c r="Y385" i="1"/>
  <c r="W344" i="1"/>
  <c r="V402" i="1"/>
  <c r="AD716" i="1"/>
  <c r="AF692" i="1"/>
  <c r="AF247" i="8" s="1"/>
  <c r="T514" i="1"/>
  <c r="T543" i="1" s="1"/>
  <c r="T26" i="1" s="1"/>
  <c r="AG1249" i="1"/>
  <c r="AH580" i="1"/>
  <c r="AD709" i="1"/>
  <c r="AF170" i="8"/>
  <c r="AF1286" i="1"/>
  <c r="AF1237" i="1"/>
  <c r="AG568" i="1"/>
  <c r="AB168" i="8"/>
  <c r="AB1284" i="1"/>
  <c r="W342" i="1"/>
  <c r="V400" i="1"/>
  <c r="AB602" i="1"/>
  <c r="W334" i="1"/>
  <c r="V392" i="1"/>
  <c r="V289" i="8"/>
  <c r="V32" i="8"/>
  <c r="AA604" i="1"/>
  <c r="W338" i="1"/>
  <c r="V396" i="1"/>
  <c r="AB1241" i="1"/>
  <c r="AB1299" i="1" s="1"/>
  <c r="AC572" i="1"/>
  <c r="AB254" i="8"/>
  <c r="AB728" i="1"/>
  <c r="Y698" i="1"/>
  <c r="AC245" i="8"/>
  <c r="AC729" i="1"/>
  <c r="Y329" i="1"/>
  <c r="X387" i="1"/>
  <c r="AB1251" i="1"/>
  <c r="AB1309" i="1" s="1"/>
  <c r="AC582" i="1"/>
  <c r="AA245" i="1"/>
  <c r="Y720" i="1"/>
  <c r="AA689" i="1"/>
  <c r="AA244" i="8" s="1"/>
  <c r="AD610" i="1"/>
  <c r="AD697" i="1" s="1"/>
  <c r="AD252" i="8" s="1"/>
  <c r="AF1253" i="1"/>
  <c r="AG584" i="1"/>
  <c r="W339" i="1"/>
  <c r="V397" i="1"/>
  <c r="V432" i="1"/>
  <c r="X286" i="8"/>
  <c r="V434" i="1"/>
  <c r="AJ564" i="1"/>
  <c r="AI1233" i="1"/>
  <c r="W335" i="1"/>
  <c r="V393" i="1"/>
  <c r="S26" i="1"/>
  <c r="R25" i="1"/>
  <c r="U487" i="1"/>
  <c r="U458" i="1"/>
  <c r="AD612" i="1"/>
  <c r="AD1339" i="1"/>
  <c r="AD1368" i="1" s="1"/>
  <c r="V430" i="1"/>
  <c r="AF1269" i="1"/>
  <c r="AF153" i="8"/>
  <c r="AF1298" i="1"/>
  <c r="AH158" i="8"/>
  <c r="AH1274" i="1"/>
  <c r="AH1303" i="1"/>
  <c r="AF1243" i="1"/>
  <c r="AG574" i="1"/>
  <c r="S525" i="1"/>
  <c r="S48" i="1" s="1"/>
  <c r="Y688" i="1"/>
  <c r="W346" i="1"/>
  <c r="V404" i="1"/>
  <c r="Y323" i="1"/>
  <c r="X381" i="1"/>
  <c r="AD1323" i="1"/>
  <c r="AD596" i="1"/>
  <c r="U34" i="8"/>
  <c r="T509" i="1"/>
  <c r="T538" i="1" s="1"/>
  <c r="AA326" i="1"/>
  <c r="Z384" i="1"/>
  <c r="Z141" i="8"/>
  <c r="U520" i="1"/>
  <c r="V427" i="1"/>
  <c r="V428" i="1"/>
  <c r="V23" i="8"/>
  <c r="AH1234" i="1"/>
  <c r="AI565" i="1"/>
  <c r="Z1285" i="1"/>
  <c r="Z169" i="8"/>
  <c r="Z171" i="8" s="1"/>
  <c r="Z47" i="8" s="1"/>
  <c r="AA1342" i="1"/>
  <c r="AA1371" i="1" s="1"/>
  <c r="AE1333" i="1"/>
  <c r="AE1362" i="1" s="1"/>
  <c r="AE606" i="1"/>
  <c r="X243" i="8"/>
  <c r="V423" i="1"/>
  <c r="AD685" i="1"/>
  <c r="AD714" i="1" s="1"/>
  <c r="X446" i="1"/>
  <c r="X475" i="1"/>
  <c r="X504" i="1" s="1"/>
  <c r="V20" i="8"/>
  <c r="V142" i="8"/>
  <c r="V46" i="8" s="1"/>
  <c r="V48" i="8" s="1"/>
  <c r="V51" i="8" s="1"/>
  <c r="AF1267" i="1"/>
  <c r="AF598" i="1" s="1"/>
  <c r="AF151" i="8"/>
  <c r="AF1296" i="1"/>
  <c r="AB729" i="1"/>
  <c r="AA265" i="8"/>
  <c r="AA118" i="8" s="1"/>
  <c r="AA13" i="8" s="1"/>
  <c r="AB1302" i="1"/>
  <c r="S545" i="1"/>
  <c r="AA154" i="8"/>
  <c r="AA1270" i="1"/>
  <c r="U140" i="8"/>
  <c r="Z1338" i="1"/>
  <c r="Z1367" i="1" s="1"/>
  <c r="AD603" i="1"/>
  <c r="AB252" i="8"/>
  <c r="AC697" i="1"/>
  <c r="AC252" i="8" s="1"/>
  <c r="AC1271" i="1"/>
  <c r="AC155" i="8"/>
  <c r="X29" i="8"/>
  <c r="AG1246" i="1"/>
  <c r="AH577" i="1"/>
  <c r="X31" i="8"/>
  <c r="AE704" i="1"/>
  <c r="AE259" i="8" s="1"/>
  <c r="AF1247" i="1"/>
  <c r="AG578" i="1"/>
  <c r="AA164" i="8"/>
  <c r="AA1280" i="1"/>
  <c r="AA1309" i="1"/>
  <c r="AE1265" i="1"/>
  <c r="AE596" i="1" s="1"/>
  <c r="AE149" i="8"/>
  <c r="AB1329" i="1"/>
  <c r="AB1358" i="1" s="1"/>
  <c r="AD1366" i="1"/>
  <c r="Z720" i="1"/>
  <c r="W345" i="1"/>
  <c r="V403" i="1"/>
  <c r="T20" i="8"/>
  <c r="T142" i="8"/>
  <c r="T46" i="8" s="1"/>
  <c r="T48" i="8" s="1"/>
  <c r="T51" i="8" s="1"/>
  <c r="AF1315" i="1"/>
  <c r="Q52" i="1"/>
  <c r="AA237" i="8"/>
  <c r="V531" i="1"/>
  <c r="AE1235" i="1"/>
  <c r="AF566" i="1"/>
  <c r="Y412" i="1"/>
  <c r="X444" i="1"/>
  <c r="X473" i="1"/>
  <c r="AB1351" i="1"/>
  <c r="Z266" i="8"/>
  <c r="Z325" i="1"/>
  <c r="Y383" i="1"/>
  <c r="AB682" i="1"/>
  <c r="AB711" i="1" s="1"/>
  <c r="W502" i="1"/>
  <c r="AD1264" i="1"/>
  <c r="AD148" i="8"/>
  <c r="Y14" i="8"/>
  <c r="U14" i="1"/>
  <c r="AC595" i="1"/>
  <c r="AC682" i="1" s="1"/>
  <c r="X14" i="8"/>
  <c r="AC1351" i="1"/>
  <c r="AD316" i="1" l="1"/>
  <c r="AC259" i="1"/>
  <c r="AC317" i="1" s="1"/>
  <c r="AC881" i="1"/>
  <c r="AC910" i="1" s="1"/>
  <c r="AC794" i="1"/>
  <c r="AC823" i="1" s="1"/>
  <c r="AD201" i="1"/>
  <c r="AE1222" i="1" s="1"/>
  <c r="AC375" i="1"/>
  <c r="AD786" i="1"/>
  <c r="AB939" i="1"/>
  <c r="AB111" i="8" s="1"/>
  <c r="AC859" i="1"/>
  <c r="AC888" i="1" s="1"/>
  <c r="AE877" i="1"/>
  <c r="AE906" i="1" s="1"/>
  <c r="AE790" i="1"/>
  <c r="AE819" i="1" s="1"/>
  <c r="AD237" i="1"/>
  <c r="AC772" i="1"/>
  <c r="AC801" i="1" s="1"/>
  <c r="AE1200" i="1"/>
  <c r="AD772" i="1"/>
  <c r="AD801" i="1" s="1"/>
  <c r="AB917" i="1"/>
  <c r="AB89" i="8" s="1"/>
  <c r="AB265" i="8" s="1"/>
  <c r="AB118" i="8" s="1"/>
  <c r="AB13" i="8" s="1"/>
  <c r="AC353" i="1"/>
  <c r="AD353" i="1" s="1"/>
  <c r="AE179" i="1"/>
  <c r="AF179" i="1" s="1"/>
  <c r="AG1200" i="1" s="1"/>
  <c r="AD1200" i="1"/>
  <c r="AC237" i="1"/>
  <c r="AC295" i="1" s="1"/>
  <c r="AD859" i="1"/>
  <c r="AD888" i="1" s="1"/>
  <c r="S51" i="1"/>
  <c r="AC283" i="8"/>
  <c r="AC136" i="8" s="1"/>
  <c r="AC31" i="8" s="1"/>
  <c r="AE193" i="1"/>
  <c r="AE786" i="1" s="1"/>
  <c r="AB928" i="1"/>
  <c r="AB100" i="8" s="1"/>
  <c r="AB276" i="8" s="1"/>
  <c r="AB129" i="8" s="1"/>
  <c r="AB24" i="8" s="1"/>
  <c r="AF197" i="1"/>
  <c r="AF255" i="1" s="1"/>
  <c r="AE371" i="1"/>
  <c r="AE255" i="1"/>
  <c r="AE313" i="1" s="1"/>
  <c r="AC929" i="1"/>
  <c r="AC101" i="8" s="1"/>
  <c r="AC277" i="8" s="1"/>
  <c r="AC130" i="8" s="1"/>
  <c r="AC25" i="8" s="1"/>
  <c r="AE1203" i="1"/>
  <c r="AE1204" i="1"/>
  <c r="AF1210" i="1"/>
  <c r="AF780" i="1"/>
  <c r="AD788" i="1"/>
  <c r="AD817" i="1" s="1"/>
  <c r="AH1215" i="1"/>
  <c r="AF1209" i="1"/>
  <c r="AE806" i="1"/>
  <c r="AF1221" i="1"/>
  <c r="AF774" i="1"/>
  <c r="AG1208" i="1"/>
  <c r="AD1201" i="1"/>
  <c r="AC773" i="1"/>
  <c r="AC802" i="1" s="1"/>
  <c r="AF189" i="1"/>
  <c r="AG1210" i="1" s="1"/>
  <c r="AE1216" i="1"/>
  <c r="AD775" i="1"/>
  <c r="AE782" i="1"/>
  <c r="AD779" i="1"/>
  <c r="AD808" i="1" s="1"/>
  <c r="AD924" i="1" s="1"/>
  <c r="AD96" i="8" s="1"/>
  <c r="AE1213" i="1"/>
  <c r="AG1202" i="1"/>
  <c r="AG1217" i="1"/>
  <c r="AE791" i="1"/>
  <c r="AE820" i="1" s="1"/>
  <c r="AD871" i="1"/>
  <c r="AD900" i="1" s="1"/>
  <c r="AD784" i="1"/>
  <c r="AD813" i="1" s="1"/>
  <c r="AC870" i="1"/>
  <c r="AC899" i="1" s="1"/>
  <c r="AC783" i="1"/>
  <c r="AC812" i="1" s="1"/>
  <c r="AC792" i="1"/>
  <c r="AC821" i="1" s="1"/>
  <c r="AD785" i="1"/>
  <c r="AD776" i="1"/>
  <c r="AD805" i="1" s="1"/>
  <c r="AE793" i="1"/>
  <c r="AE822" i="1" s="1"/>
  <c r="AI1199" i="1"/>
  <c r="AH771" i="1"/>
  <c r="AH800" i="1" s="1"/>
  <c r="AE1335" i="1"/>
  <c r="AE161" i="8"/>
  <c r="AB918" i="1"/>
  <c r="AB90" i="8" s="1"/>
  <c r="AE608" i="1"/>
  <c r="AF579" i="1"/>
  <c r="AF1248" i="1" s="1"/>
  <c r="AF1277" i="1" s="1"/>
  <c r="AF1335" i="1" s="1"/>
  <c r="AE1306" i="1"/>
  <c r="AG816" i="1"/>
  <c r="AC924" i="1"/>
  <c r="AC96" i="8" s="1"/>
  <c r="AC248" i="1"/>
  <c r="AC306" i="1" s="1"/>
  <c r="AC364" i="1"/>
  <c r="AC921" i="1"/>
  <c r="AC93" i="8" s="1"/>
  <c r="AC269" i="8" s="1"/>
  <c r="AC122" i="8" s="1"/>
  <c r="AC17" i="8" s="1"/>
  <c r="AD922" i="1"/>
  <c r="AD94" i="8" s="1"/>
  <c r="AD357" i="1"/>
  <c r="AD1211" i="1"/>
  <c r="AD190" i="1"/>
  <c r="AG874" i="1"/>
  <c r="AG903" i="1" s="1"/>
  <c r="AE183" i="1"/>
  <c r="AF1204" i="1" s="1"/>
  <c r="AD241" i="1"/>
  <c r="AD299" i="1" s="1"/>
  <c r="AE1207" i="1"/>
  <c r="AD863" i="1"/>
  <c r="AD892" i="1" s="1"/>
  <c r="AF200" i="1"/>
  <c r="AE864" i="1"/>
  <c r="AE893" i="1" s="1"/>
  <c r="AG368" i="1"/>
  <c r="AG252" i="1"/>
  <c r="AG310" i="1" s="1"/>
  <c r="AB937" i="1"/>
  <c r="AB109" i="8" s="1"/>
  <c r="AB285" i="8" s="1"/>
  <c r="AB138" i="8" s="1"/>
  <c r="AB33" i="8" s="1"/>
  <c r="AF932" i="1"/>
  <c r="AF104" i="8" s="1"/>
  <c r="AD1206" i="1"/>
  <c r="AD185" i="1"/>
  <c r="AD360" i="1"/>
  <c r="AD244" i="1"/>
  <c r="AD302" i="1" s="1"/>
  <c r="AE186" i="1"/>
  <c r="AE242" i="1"/>
  <c r="AE300" i="1" s="1"/>
  <c r="AE358" i="1"/>
  <c r="AD249" i="1"/>
  <c r="AD307" i="1" s="1"/>
  <c r="AD365" i="1"/>
  <c r="AF1205" i="1"/>
  <c r="AF184" i="1"/>
  <c r="AF777" i="1" s="1"/>
  <c r="AC354" i="1"/>
  <c r="AE1212" i="1"/>
  <c r="AE191" i="1"/>
  <c r="AF1223" i="1"/>
  <c r="AF202" i="1"/>
  <c r="AE256" i="1"/>
  <c r="AE314" i="1" s="1"/>
  <c r="AF1219" i="1"/>
  <c r="AD936" i="1"/>
  <c r="AD108" i="8" s="1"/>
  <c r="AG181" i="1"/>
  <c r="AG196" i="1"/>
  <c r="AD199" i="1"/>
  <c r="AC879" i="1"/>
  <c r="AC908" i="1" s="1"/>
  <c r="AC373" i="1"/>
  <c r="AH194" i="1"/>
  <c r="AE372" i="1"/>
  <c r="AF188" i="1"/>
  <c r="AG187" i="1"/>
  <c r="AH1208" i="1" s="1"/>
  <c r="AG197" i="1"/>
  <c r="AH1218" i="1" s="1"/>
  <c r="AD180" i="1"/>
  <c r="AC238" i="1"/>
  <c r="AC296" i="1" s="1"/>
  <c r="AC860" i="1"/>
  <c r="AC889" i="1" s="1"/>
  <c r="AE182" i="1"/>
  <c r="AF1203" i="1" s="1"/>
  <c r="AE192" i="1"/>
  <c r="AF1213" i="1" s="1"/>
  <c r="AC257" i="1"/>
  <c r="AC315" i="1" s="1"/>
  <c r="AF198" i="1"/>
  <c r="AF791" i="1" s="1"/>
  <c r="AE878" i="1"/>
  <c r="AE907" i="1" s="1"/>
  <c r="AE195" i="1"/>
  <c r="AI178" i="1"/>
  <c r="AE264" i="8"/>
  <c r="AE117" i="8" s="1"/>
  <c r="AE12" i="8" s="1"/>
  <c r="AC919" i="1"/>
  <c r="AC91" i="8" s="1"/>
  <c r="AC267" i="8" s="1"/>
  <c r="AC120" i="8" s="1"/>
  <c r="AC15" i="8" s="1"/>
  <c r="AD297" i="1"/>
  <c r="AA1224" i="1"/>
  <c r="AF916" i="1"/>
  <c r="AF88" i="8" s="1"/>
  <c r="AF264" i="8" s="1"/>
  <c r="AF117" i="8" s="1"/>
  <c r="AC260" i="1"/>
  <c r="AC318" i="1" s="1"/>
  <c r="AF701" i="1"/>
  <c r="AF730" i="1" s="1"/>
  <c r="AE258" i="1"/>
  <c r="AE316" i="1" s="1"/>
  <c r="AA377" i="1"/>
  <c r="AD938" i="1"/>
  <c r="AD110" i="8" s="1"/>
  <c r="AA912" i="1"/>
  <c r="AB923" i="1"/>
  <c r="AB95" i="8" s="1"/>
  <c r="AB271" i="8" s="1"/>
  <c r="AB124" i="8" s="1"/>
  <c r="AB19" i="8" s="1"/>
  <c r="AD882" i="1"/>
  <c r="AD911" i="1" s="1"/>
  <c r="AC240" i="1"/>
  <c r="AC298" i="1" s="1"/>
  <c r="AC882" i="1"/>
  <c r="AC911" i="1" s="1"/>
  <c r="AC940" i="1" s="1"/>
  <c r="AC112" i="8" s="1"/>
  <c r="AC288" i="8" s="1"/>
  <c r="AC376" i="1"/>
  <c r="AE374" i="1"/>
  <c r="AC356" i="1"/>
  <c r="AC862" i="1"/>
  <c r="AC891" i="1" s="1"/>
  <c r="AC920" i="1" s="1"/>
  <c r="AC92" i="8" s="1"/>
  <c r="AC268" i="8" s="1"/>
  <c r="AC121" i="8" s="1"/>
  <c r="AC16" i="8" s="1"/>
  <c r="AA883" i="1"/>
  <c r="AG916" i="1"/>
  <c r="AG88" i="8" s="1"/>
  <c r="AH167" i="8"/>
  <c r="AG294" i="1"/>
  <c r="AE880" i="1"/>
  <c r="AE909" i="1" s="1"/>
  <c r="AA261" i="1"/>
  <c r="AA45" i="1" s="1"/>
  <c r="AH236" i="1"/>
  <c r="AH294" i="1" s="1"/>
  <c r="AH858" i="1"/>
  <c r="AH887" i="1" s="1"/>
  <c r="AA927" i="1"/>
  <c r="AA99" i="8" s="1"/>
  <c r="AB298" i="1"/>
  <c r="AC875" i="1"/>
  <c r="AC904" i="1" s="1"/>
  <c r="AB361" i="1"/>
  <c r="AB377" i="1" s="1"/>
  <c r="AB811" i="1"/>
  <c r="AB247" i="1"/>
  <c r="AB305" i="1" s="1"/>
  <c r="AB869" i="1"/>
  <c r="AB898" i="1" s="1"/>
  <c r="AA1258" i="1"/>
  <c r="AD824" i="1"/>
  <c r="AG1341" i="1"/>
  <c r="AG1370" i="1" s="1"/>
  <c r="AA279" i="8"/>
  <c r="AA132" i="8" s="1"/>
  <c r="AA27" i="8" s="1"/>
  <c r="AB931" i="1"/>
  <c r="AB103" i="8" s="1"/>
  <c r="AB279" i="8" s="1"/>
  <c r="AB132" i="8" s="1"/>
  <c r="AB27" i="8" s="1"/>
  <c r="AB933" i="1"/>
  <c r="AB105" i="8" s="1"/>
  <c r="AB281" i="8" s="1"/>
  <c r="AD875" i="1"/>
  <c r="AD904" i="1" s="1"/>
  <c r="AD253" i="1"/>
  <c r="AC369" i="1"/>
  <c r="AD369" i="1" s="1"/>
  <c r="AI585" i="1"/>
  <c r="AH1283" i="1"/>
  <c r="AH1341" i="1" s="1"/>
  <c r="AH1370" i="1" s="1"/>
  <c r="AC367" i="1"/>
  <c r="AC873" i="1"/>
  <c r="AC902" i="1" s="1"/>
  <c r="AC931" i="1" s="1"/>
  <c r="AC103" i="8" s="1"/>
  <c r="AC251" i="1"/>
  <c r="AC309" i="1" s="1"/>
  <c r="AC253" i="1"/>
  <c r="AC311" i="1" s="1"/>
  <c r="AC817" i="1"/>
  <c r="AD260" i="1"/>
  <c r="AE730" i="1"/>
  <c r="AF1341" i="1"/>
  <c r="AF1370" i="1" s="1"/>
  <c r="AC362" i="1"/>
  <c r="AC243" i="1"/>
  <c r="AC301" i="1" s="1"/>
  <c r="AC865" i="1"/>
  <c r="AC894" i="1" s="1"/>
  <c r="AC807" i="1"/>
  <c r="AC359" i="1"/>
  <c r="AC814" i="1"/>
  <c r="AC930" i="1" s="1"/>
  <c r="AC102" i="8" s="1"/>
  <c r="AC278" i="8" s="1"/>
  <c r="AC131" i="8" s="1"/>
  <c r="AC810" i="1"/>
  <c r="AC868" i="1"/>
  <c r="AC897" i="1" s="1"/>
  <c r="AB926" i="1"/>
  <c r="AB98" i="8" s="1"/>
  <c r="AB274" i="8" s="1"/>
  <c r="AB127" i="8" s="1"/>
  <c r="AB22" i="8" s="1"/>
  <c r="AC250" i="1"/>
  <c r="AC308" i="1" s="1"/>
  <c r="AF1239" i="1"/>
  <c r="AG570" i="1"/>
  <c r="AC599" i="1"/>
  <c r="AE686" i="1" s="1"/>
  <c r="AE241" i="8" s="1"/>
  <c r="AC1326" i="1"/>
  <c r="AC1355" i="1" s="1"/>
  <c r="AE1326" i="1"/>
  <c r="AE1355" i="1" s="1"/>
  <c r="AD1326" i="1"/>
  <c r="AD1355" i="1" s="1"/>
  <c r="AC246" i="1"/>
  <c r="AC304" i="1" s="1"/>
  <c r="U541" i="1"/>
  <c r="U24" i="1" s="1"/>
  <c r="AE716" i="1"/>
  <c r="AE239" i="1"/>
  <c r="AE297" i="1" s="1"/>
  <c r="AE861" i="1"/>
  <c r="AE890" i="1" s="1"/>
  <c r="AE919" i="1" s="1"/>
  <c r="AE91" i="8" s="1"/>
  <c r="V482" i="1"/>
  <c r="V511" i="1" s="1"/>
  <c r="V540" i="1" s="1"/>
  <c r="V456" i="1"/>
  <c r="V543" i="1" s="1"/>
  <c r="V26" i="1" s="1"/>
  <c r="V494" i="1"/>
  <c r="V523" i="1" s="1"/>
  <c r="W536" i="1"/>
  <c r="W19" i="1" s="1"/>
  <c r="AD919" i="1"/>
  <c r="AD91" i="8" s="1"/>
  <c r="AE355" i="1"/>
  <c r="U548" i="1"/>
  <c r="U31" i="1" s="1"/>
  <c r="AE1324" i="1"/>
  <c r="AE1353" i="1" s="1"/>
  <c r="U544" i="1"/>
  <c r="U27" i="1" s="1"/>
  <c r="V481" i="1"/>
  <c r="V510" i="1" s="1"/>
  <c r="V492" i="1"/>
  <c r="V521" i="1" s="1"/>
  <c r="U553" i="1"/>
  <c r="U36" i="1" s="1"/>
  <c r="Z474" i="1"/>
  <c r="Z503" i="1" s="1"/>
  <c r="X472" i="1"/>
  <c r="X501" i="1" s="1"/>
  <c r="V451" i="1"/>
  <c r="V538" i="1" s="1"/>
  <c r="V21" i="1" s="1"/>
  <c r="V487" i="1"/>
  <c r="V516" i="1" s="1"/>
  <c r="V490" i="1"/>
  <c r="V519" i="1" s="1"/>
  <c r="W419" i="1"/>
  <c r="W480" i="1" s="1"/>
  <c r="W509" i="1" s="1"/>
  <c r="Y532" i="1"/>
  <c r="Y15" i="1" s="1"/>
  <c r="X471" i="1"/>
  <c r="X500" i="1" s="1"/>
  <c r="AA413" i="1"/>
  <c r="W433" i="1"/>
  <c r="W494" i="1" s="1"/>
  <c r="W523" i="1" s="1"/>
  <c r="Y415" i="1"/>
  <c r="Y476" i="1" s="1"/>
  <c r="Y505" i="1" s="1"/>
  <c r="X705" i="1"/>
  <c r="X732" i="1"/>
  <c r="X734" i="1" s="1"/>
  <c r="W534" i="1"/>
  <c r="W17" i="1" s="1"/>
  <c r="Y417" i="1"/>
  <c r="Y478" i="1" s="1"/>
  <c r="Y507" i="1" s="1"/>
  <c r="W432" i="1"/>
  <c r="W464" i="1" s="1"/>
  <c r="Y416" i="1"/>
  <c r="Y477" i="1" s="1"/>
  <c r="Y506" i="1" s="1"/>
  <c r="W529" i="1"/>
  <c r="W12" i="1" s="1"/>
  <c r="AA1316" i="1"/>
  <c r="X533" i="1"/>
  <c r="X16" i="1" s="1"/>
  <c r="W422" i="1"/>
  <c r="W454" i="1" s="1"/>
  <c r="W425" i="1"/>
  <c r="W457" i="1" s="1"/>
  <c r="Z414" i="1"/>
  <c r="Z446" i="1" s="1"/>
  <c r="Y446" i="1"/>
  <c r="Y533" i="1" s="1"/>
  <c r="Y16" i="1" s="1"/>
  <c r="W535" i="1"/>
  <c r="W18" i="1" s="1"/>
  <c r="W420" i="1"/>
  <c r="W481" i="1" s="1"/>
  <c r="W510" i="1" s="1"/>
  <c r="W434" i="1"/>
  <c r="W466" i="1" s="1"/>
  <c r="AD608" i="1"/>
  <c r="AD1335" i="1"/>
  <c r="AD1364" i="1" s="1"/>
  <c r="W530" i="1"/>
  <c r="W13" i="1" s="1"/>
  <c r="V486" i="1"/>
  <c r="V515" i="1" s="1"/>
  <c r="V544" i="1" s="1"/>
  <c r="V27" i="1" s="1"/>
  <c r="X476" i="1"/>
  <c r="X505" i="1" s="1"/>
  <c r="X447" i="1"/>
  <c r="AC695" i="1"/>
  <c r="V37" i="8"/>
  <c r="V53" i="8" s="1"/>
  <c r="Y1372" i="1"/>
  <c r="Y1374" i="1" s="1"/>
  <c r="Y50" i="1" s="1"/>
  <c r="W423" i="1"/>
  <c r="W455" i="1" s="1"/>
  <c r="W428" i="1"/>
  <c r="W460" i="1" s="1"/>
  <c r="U551" i="1"/>
  <c r="U34" i="1" s="1"/>
  <c r="AC723" i="1"/>
  <c r="AD872" i="1"/>
  <c r="AD901" i="1" s="1"/>
  <c r="AC366" i="1"/>
  <c r="Z328" i="1"/>
  <c r="Y386" i="1"/>
  <c r="T21" i="1"/>
  <c r="AG159" i="8"/>
  <c r="AG1275" i="1"/>
  <c r="AG1333" i="1" s="1"/>
  <c r="AC602" i="1"/>
  <c r="AC689" i="1" s="1"/>
  <c r="AC244" i="8" s="1"/>
  <c r="AA1338" i="1"/>
  <c r="AA1367" i="1" s="1"/>
  <c r="U35" i="8"/>
  <c r="U37" i="8" s="1"/>
  <c r="AA601" i="1"/>
  <c r="AB1360" i="1"/>
  <c r="V484" i="1"/>
  <c r="V455" i="1"/>
  <c r="X272" i="8"/>
  <c r="X260" i="8"/>
  <c r="AH1263" i="1"/>
  <c r="AH147" i="8"/>
  <c r="AH1292" i="1"/>
  <c r="AB130" i="8"/>
  <c r="AD1352" i="1"/>
  <c r="Y381" i="1"/>
  <c r="Z323" i="1"/>
  <c r="AH605" i="1"/>
  <c r="AF1327" i="1"/>
  <c r="AF600" i="1"/>
  <c r="V491" i="1"/>
  <c r="V462" i="1"/>
  <c r="AD370" i="1"/>
  <c r="V495" i="1"/>
  <c r="V524" i="1" s="1"/>
  <c r="V466" i="1"/>
  <c r="X139" i="8"/>
  <c r="V464" i="1"/>
  <c r="V493" i="1"/>
  <c r="X339" i="1"/>
  <c r="W397" i="1"/>
  <c r="AF1282" i="1"/>
  <c r="AF166" i="8"/>
  <c r="AF1311" i="1"/>
  <c r="AB164" i="8"/>
  <c r="AB1280" i="1"/>
  <c r="AB611" i="1" s="1"/>
  <c r="AB283" i="8"/>
  <c r="AB1270" i="1"/>
  <c r="AB154" i="8"/>
  <c r="X338" i="1"/>
  <c r="W396" i="1"/>
  <c r="AG1278" i="1"/>
  <c r="AG162" i="8"/>
  <c r="AG1307" i="1"/>
  <c r="AF721" i="1"/>
  <c r="AA327" i="1"/>
  <c r="Z385" i="1"/>
  <c r="AC352" i="1"/>
  <c r="W125" i="8"/>
  <c r="W289" i="8"/>
  <c r="X332" i="1"/>
  <c r="W390" i="1"/>
  <c r="AE610" i="1"/>
  <c r="AE697" i="1" s="1"/>
  <c r="AE252" i="8" s="1"/>
  <c r="AE1337" i="1"/>
  <c r="AE1366" i="1" s="1"/>
  <c r="U467" i="1"/>
  <c r="U46" i="1" s="1"/>
  <c r="AB809" i="1"/>
  <c r="AC245" i="1"/>
  <c r="AB203" i="1"/>
  <c r="AB245" i="1"/>
  <c r="AB867" i="1"/>
  <c r="AE1334" i="1"/>
  <c r="AE1363" i="1" s="1"/>
  <c r="AE607" i="1"/>
  <c r="AE694" i="1" s="1"/>
  <c r="AE249" i="8" s="1"/>
  <c r="AG1304" i="1"/>
  <c r="AD1271" i="1"/>
  <c r="AD155" i="8"/>
  <c r="AD1300" i="1"/>
  <c r="AB284" i="8"/>
  <c r="AA169" i="8"/>
  <c r="AA171" i="8" s="1"/>
  <c r="AA47" i="8" s="1"/>
  <c r="AA1285" i="1"/>
  <c r="AA616" i="1" s="1"/>
  <c r="AJ1245" i="1"/>
  <c r="AK576" i="1"/>
  <c r="AF1279" i="1"/>
  <c r="AF163" i="8"/>
  <c r="AE714" i="1"/>
  <c r="Z330" i="1"/>
  <c r="Y388" i="1"/>
  <c r="Z22" i="8"/>
  <c r="AD684" i="1"/>
  <c r="AE684" i="1"/>
  <c r="AE239" i="8" s="1"/>
  <c r="U510" i="1"/>
  <c r="U539" i="1" s="1"/>
  <c r="U514" i="1"/>
  <c r="U543" i="1" s="1"/>
  <c r="U26" i="1" s="1"/>
  <c r="Y411" i="1"/>
  <c r="AH1332" i="1"/>
  <c r="AH1361" i="1" s="1"/>
  <c r="Z243" i="8"/>
  <c r="V450" i="1"/>
  <c r="V479" i="1"/>
  <c r="V435" i="1"/>
  <c r="X333" i="1"/>
  <c r="W391" i="1"/>
  <c r="AF165" i="8"/>
  <c r="AF1281" i="1"/>
  <c r="AF1310" i="1"/>
  <c r="W424" i="1"/>
  <c r="AF1344" i="1"/>
  <c r="AF1373" i="1" s="1"/>
  <c r="AC1329" i="1"/>
  <c r="AC1358" i="1" s="1"/>
  <c r="AB1342" i="1"/>
  <c r="AB1371" i="1" s="1"/>
  <c r="AC726" i="1"/>
  <c r="X341" i="1"/>
  <c r="W399" i="1"/>
  <c r="W427" i="1"/>
  <c r="Z717" i="1"/>
  <c r="Z1343" i="1"/>
  <c r="Z1372" i="1" s="1"/>
  <c r="Z1374" i="1" s="1"/>
  <c r="Z50" i="1" s="1"/>
  <c r="Y732" i="1"/>
  <c r="W430" i="1"/>
  <c r="Y618" i="1"/>
  <c r="AA731" i="1"/>
  <c r="AG721" i="1"/>
  <c r="T37" i="8"/>
  <c r="T53" i="8" s="1"/>
  <c r="U542" i="1"/>
  <c r="AD690" i="1"/>
  <c r="AD245" i="8" s="1"/>
  <c r="AE254" i="1"/>
  <c r="AD818" i="1"/>
  <c r="AD876" i="1"/>
  <c r="AD905" i="1" s="1"/>
  <c r="AD254" i="1"/>
  <c r="AD312" i="1" s="1"/>
  <c r="V459" i="1"/>
  <c r="V488" i="1"/>
  <c r="AE1323" i="1"/>
  <c r="AE1352" i="1" s="1"/>
  <c r="AF1272" i="1"/>
  <c r="AF156" i="8"/>
  <c r="AI1262" i="1"/>
  <c r="AI146" i="8"/>
  <c r="AI1291" i="1"/>
  <c r="AD726" i="1"/>
  <c r="Y253" i="8"/>
  <c r="AA691" i="1"/>
  <c r="AA246" i="8" s="1"/>
  <c r="AF150" i="8"/>
  <c r="AF1266" i="1"/>
  <c r="AF1295" i="1"/>
  <c r="U142" i="8"/>
  <c r="U46" i="8" s="1"/>
  <c r="U48" i="8" s="1"/>
  <c r="U51" i="8" s="1"/>
  <c r="X478" i="1"/>
  <c r="X507" i="1" s="1"/>
  <c r="X449" i="1"/>
  <c r="R37" i="1"/>
  <c r="X128" i="8"/>
  <c r="AF149" i="8"/>
  <c r="AF1265" i="1"/>
  <c r="AF596" i="1" s="1"/>
  <c r="AF683" i="1" s="1"/>
  <c r="AF238" i="8" s="1"/>
  <c r="AF1294" i="1"/>
  <c r="AA303" i="1"/>
  <c r="W418" i="1"/>
  <c r="V406" i="1"/>
  <c r="U521" i="1"/>
  <c r="U550" i="1" s="1"/>
  <c r="U33" i="1" s="1"/>
  <c r="AH1238" i="1"/>
  <c r="AI569" i="1"/>
  <c r="AE1339" i="1"/>
  <c r="AE1368" i="1" s="1"/>
  <c r="AI158" i="8"/>
  <c r="AI1274" i="1"/>
  <c r="AI1332" i="1" s="1"/>
  <c r="AI1361" i="1" s="1"/>
  <c r="AG1269" i="1"/>
  <c r="AG153" i="8"/>
  <c r="AC157" i="8"/>
  <c r="AC1273" i="1"/>
  <c r="S33" i="1"/>
  <c r="Z925" i="1"/>
  <c r="Z825" i="1"/>
  <c r="X337" i="1"/>
  <c r="W395" i="1"/>
  <c r="X340" i="1"/>
  <c r="W398" i="1"/>
  <c r="AH1257" i="1"/>
  <c r="AI588" i="1"/>
  <c r="AD699" i="1"/>
  <c r="AD254" i="8" s="1"/>
  <c r="AD283" i="8" s="1"/>
  <c r="AD136" i="8" s="1"/>
  <c r="AD31" i="8" s="1"/>
  <c r="X343" i="1"/>
  <c r="W401" i="1"/>
  <c r="AD694" i="1"/>
  <c r="AD249" i="8" s="1"/>
  <c r="AA611" i="1"/>
  <c r="AA698" i="1" s="1"/>
  <c r="AA253" i="8" s="1"/>
  <c r="AA282" i="8" s="1"/>
  <c r="AA135" i="8" s="1"/>
  <c r="AA30" i="8" s="1"/>
  <c r="AH1246" i="1"/>
  <c r="AI577" i="1"/>
  <c r="S28" i="1"/>
  <c r="AD240" i="8"/>
  <c r="AI1234" i="1"/>
  <c r="AJ565" i="1"/>
  <c r="V460" i="1"/>
  <c r="V489" i="1"/>
  <c r="Z36" i="8"/>
  <c r="AE683" i="1"/>
  <c r="AE238" i="8" s="1"/>
  <c r="AD683" i="1"/>
  <c r="Y243" i="8"/>
  <c r="Y705" i="1"/>
  <c r="X335" i="1"/>
  <c r="W393" i="1"/>
  <c r="AK564" i="1"/>
  <c r="AJ1233" i="1"/>
  <c r="AG1253" i="1"/>
  <c r="AH584" i="1"/>
  <c r="AC1251" i="1"/>
  <c r="AD582" i="1"/>
  <c r="Z329" i="1"/>
  <c r="Y387" i="1"/>
  <c r="W421" i="1"/>
  <c r="W429" i="1"/>
  <c r="AF617" i="1"/>
  <c r="AH1249" i="1"/>
  <c r="AI580" i="1"/>
  <c r="W431" i="1"/>
  <c r="T525" i="1"/>
  <c r="T48" i="1" s="1"/>
  <c r="T51" i="1" s="1"/>
  <c r="AC280" i="8"/>
  <c r="AF710" i="1"/>
  <c r="AA809" i="1"/>
  <c r="AA796" i="1"/>
  <c r="X477" i="1"/>
  <c r="X506" i="1" s="1"/>
  <c r="X448" i="1"/>
  <c r="AF606" i="1"/>
  <c r="AF693" i="1" s="1"/>
  <c r="AF248" i="8" s="1"/>
  <c r="AF1333" i="1"/>
  <c r="AF1362" i="1" s="1"/>
  <c r="X331" i="1"/>
  <c r="W389" i="1"/>
  <c r="W348" i="1"/>
  <c r="AE1242" i="1"/>
  <c r="AF573" i="1"/>
  <c r="AE236" i="8"/>
  <c r="AE710" i="1"/>
  <c r="AB1256" i="1"/>
  <c r="AC587" i="1"/>
  <c r="AC589" i="1" s="1"/>
  <c r="AG594" i="1"/>
  <c r="AD700" i="1"/>
  <c r="AF1301" i="1"/>
  <c r="AD248" i="8"/>
  <c r="AG1250" i="1"/>
  <c r="AH581" i="1"/>
  <c r="AE696" i="1"/>
  <c r="AG701" i="1"/>
  <c r="AG256" i="8" s="1"/>
  <c r="AE733" i="1"/>
  <c r="AG1252" i="1"/>
  <c r="AH583" i="1"/>
  <c r="AG1321" i="1"/>
  <c r="AG1350" i="1" s="1"/>
  <c r="X336" i="1"/>
  <c r="W394" i="1"/>
  <c r="AD1255" i="1"/>
  <c r="AE586" i="1"/>
  <c r="Z1287" i="1"/>
  <c r="AF609" i="1"/>
  <c r="AC728" i="1"/>
  <c r="Y97" i="8"/>
  <c r="Y941" i="1"/>
  <c r="Y44" i="1" s="1"/>
  <c r="AF1325" i="1"/>
  <c r="AF1354" i="1" s="1"/>
  <c r="X347" i="1"/>
  <c r="W405" i="1"/>
  <c r="AG1247" i="1"/>
  <c r="AG1305" i="1" s="1"/>
  <c r="AH578" i="1"/>
  <c r="X345" i="1"/>
  <c r="W403" i="1"/>
  <c r="AF160" i="8"/>
  <c r="AF1276" i="1"/>
  <c r="AF607" i="1" s="1"/>
  <c r="AF1305" i="1"/>
  <c r="Z616" i="1"/>
  <c r="Z618" i="1" s="1"/>
  <c r="AA384" i="1"/>
  <c r="AB326" i="1"/>
  <c r="Y410" i="1"/>
  <c r="X346" i="1"/>
  <c r="W404" i="1"/>
  <c r="AG1243" i="1"/>
  <c r="AH574" i="1"/>
  <c r="U516" i="1"/>
  <c r="U545" i="1" s="1"/>
  <c r="W426" i="1"/>
  <c r="AA718" i="1"/>
  <c r="Z727" i="1"/>
  <c r="Y727" i="1"/>
  <c r="AC1241" i="1"/>
  <c r="AD572" i="1"/>
  <c r="AF685" i="1"/>
  <c r="AF240" i="8" s="1"/>
  <c r="X334" i="1"/>
  <c r="W392" i="1"/>
  <c r="AB689" i="1"/>
  <c r="AB244" i="8" s="1"/>
  <c r="X342" i="1"/>
  <c r="W400" i="1"/>
  <c r="AB615" i="1"/>
  <c r="AG1237" i="1"/>
  <c r="AG1295" i="1" s="1"/>
  <c r="AH568" i="1"/>
  <c r="X344" i="1"/>
  <c r="W402" i="1"/>
  <c r="AG680" i="1"/>
  <c r="AG235" i="8" s="1"/>
  <c r="AB604" i="1"/>
  <c r="U508" i="1"/>
  <c r="U496" i="1"/>
  <c r="U47" i="1" s="1"/>
  <c r="W126" i="8"/>
  <c r="V483" i="1"/>
  <c r="V512" i="1" s="1"/>
  <c r="V454" i="1"/>
  <c r="AG1236" i="1"/>
  <c r="AH567" i="1"/>
  <c r="AG1267" i="1"/>
  <c r="AG598" i="1" s="1"/>
  <c r="AG151" i="8"/>
  <c r="Y24" i="8"/>
  <c r="AE1330" i="1"/>
  <c r="AE1359" i="1" s="1"/>
  <c r="AE603" i="1"/>
  <c r="AH1240" i="1"/>
  <c r="AI571" i="1"/>
  <c r="T537" i="1"/>
  <c r="AE693" i="1"/>
  <c r="AE248" i="8" s="1"/>
  <c r="AB268" i="8"/>
  <c r="AB121" i="8" s="1"/>
  <c r="AB16" i="8" s="1"/>
  <c r="AD1244" i="1"/>
  <c r="AE575" i="1"/>
  <c r="AE1354" i="1"/>
  <c r="Z324" i="1"/>
  <c r="Y382" i="1"/>
  <c r="AE613" i="1"/>
  <c r="AE699" i="1"/>
  <c r="AE254" i="8" s="1"/>
  <c r="U523" i="1"/>
  <c r="AC168" i="8"/>
  <c r="AC1284" i="1"/>
  <c r="AG170" i="8"/>
  <c r="AG1286" i="1"/>
  <c r="AG1315" i="1"/>
  <c r="U549" i="1"/>
  <c r="AA1328" i="1"/>
  <c r="W135" i="8"/>
  <c r="AB267" i="8"/>
  <c r="AB120" i="8" s="1"/>
  <c r="AB15" i="8" s="1"/>
  <c r="Y717" i="1"/>
  <c r="AH593" i="1"/>
  <c r="AH1320" i="1"/>
  <c r="AH1349" i="1" s="1"/>
  <c r="S554" i="1"/>
  <c r="S556" i="1" s="1"/>
  <c r="W531" i="1"/>
  <c r="W14" i="1" s="1"/>
  <c r="Z119" i="8"/>
  <c r="AA266" i="8"/>
  <c r="AD1322" i="1"/>
  <c r="AD595" i="1"/>
  <c r="AD682" i="1" s="1"/>
  <c r="Y444" i="1"/>
  <c r="Y473" i="1"/>
  <c r="AE148" i="8"/>
  <c r="AE1264" i="1"/>
  <c r="AE1293" i="1"/>
  <c r="Z412" i="1"/>
  <c r="AC237" i="8"/>
  <c r="AC711" i="1"/>
  <c r="AB237" i="8"/>
  <c r="AA325" i="1"/>
  <c r="Z383" i="1"/>
  <c r="X502" i="1"/>
  <c r="AF1235" i="1"/>
  <c r="AG566" i="1"/>
  <c r="V14" i="1"/>
  <c r="AE859" i="1" l="1"/>
  <c r="AE888" i="1" s="1"/>
  <c r="AF237" i="1"/>
  <c r="AG179" i="1"/>
  <c r="AH1200" i="1" s="1"/>
  <c r="AF772" i="1"/>
  <c r="AF801" i="1" s="1"/>
  <c r="AC939" i="1"/>
  <c r="AC111" i="8" s="1"/>
  <c r="AD259" i="1"/>
  <c r="AD317" i="1" s="1"/>
  <c r="AF877" i="1"/>
  <c r="AF906" i="1" s="1"/>
  <c r="AD375" i="1"/>
  <c r="AE201" i="1"/>
  <c r="AE794" i="1" s="1"/>
  <c r="AE823" i="1" s="1"/>
  <c r="AD794" i="1"/>
  <c r="AD823" i="1" s="1"/>
  <c r="AD881" i="1"/>
  <c r="AD910" i="1" s="1"/>
  <c r="AF193" i="1"/>
  <c r="AG193" i="1" s="1"/>
  <c r="AG786" i="1" s="1"/>
  <c r="AF1214" i="1"/>
  <c r="AG1218" i="1"/>
  <c r="AC917" i="1"/>
  <c r="AC89" i="8" s="1"/>
  <c r="AC265" i="8" s="1"/>
  <c r="AC118" i="8" s="1"/>
  <c r="AC13" i="8" s="1"/>
  <c r="AE935" i="1"/>
  <c r="AE107" i="8" s="1"/>
  <c r="AE283" i="8" s="1"/>
  <c r="AE136" i="8" s="1"/>
  <c r="AE31" i="8" s="1"/>
  <c r="AF859" i="1"/>
  <c r="AF888" i="1" s="1"/>
  <c r="AE353" i="1"/>
  <c r="AF353" i="1" s="1"/>
  <c r="AF1200" i="1"/>
  <c r="AE772" i="1"/>
  <c r="AE801" i="1" s="1"/>
  <c r="AD917" i="1"/>
  <c r="AD89" i="8" s="1"/>
  <c r="AE237" i="1"/>
  <c r="AE295" i="1" s="1"/>
  <c r="AD295" i="1"/>
  <c r="AD778" i="1"/>
  <c r="AD807" i="1" s="1"/>
  <c r="AG189" i="1"/>
  <c r="AH1210" i="1" s="1"/>
  <c r="AF790" i="1"/>
  <c r="AF819" i="1" s="1"/>
  <c r="AF371" i="1"/>
  <c r="AG371" i="1" s="1"/>
  <c r="AF313" i="1"/>
  <c r="AE776" i="1"/>
  <c r="AE805" i="1" s="1"/>
  <c r="AE775" i="1"/>
  <c r="AE804" i="1" s="1"/>
  <c r="AC928" i="1"/>
  <c r="AC100" i="8" s="1"/>
  <c r="AC276" i="8" s="1"/>
  <c r="AC129" i="8" s="1"/>
  <c r="AD929" i="1"/>
  <c r="AD101" i="8" s="1"/>
  <c r="AD277" i="8" s="1"/>
  <c r="AE922" i="1"/>
  <c r="AE94" i="8" s="1"/>
  <c r="AE270" i="8" s="1"/>
  <c r="AE123" i="8" s="1"/>
  <c r="AE18" i="8" s="1"/>
  <c r="AF1207" i="1"/>
  <c r="AD248" i="1"/>
  <c r="AD306" i="1" s="1"/>
  <c r="AD792" i="1"/>
  <c r="AD821" i="1" s="1"/>
  <c r="AG790" i="1"/>
  <c r="AG819" i="1" s="1"/>
  <c r="AG774" i="1"/>
  <c r="AF1216" i="1"/>
  <c r="AG1209" i="1"/>
  <c r="AF781" i="1"/>
  <c r="AD783" i="1"/>
  <c r="AD812" i="1" s="1"/>
  <c r="AE1201" i="1"/>
  <c r="AE784" i="1"/>
  <c r="AE813" i="1" s="1"/>
  <c r="AD773" i="1"/>
  <c r="AD802" i="1" s="1"/>
  <c r="AE785" i="1"/>
  <c r="AF782" i="1"/>
  <c r="AF793" i="1"/>
  <c r="AF822" i="1" s="1"/>
  <c r="AH1202" i="1"/>
  <c r="AE249" i="1"/>
  <c r="AE307" i="1" s="1"/>
  <c r="AG1221" i="1"/>
  <c r="AG579" i="1"/>
  <c r="AG1248" i="1" s="1"/>
  <c r="AG1277" i="1" s="1"/>
  <c r="AG1335" i="1" s="1"/>
  <c r="AE1220" i="1"/>
  <c r="AF358" i="1"/>
  <c r="AF608" i="1"/>
  <c r="AF695" i="1" s="1"/>
  <c r="AF250" i="8" s="1"/>
  <c r="AI1215" i="1"/>
  <c r="AH787" i="1"/>
  <c r="AH816" i="1" s="1"/>
  <c r="AH1217" i="1"/>
  <c r="AF795" i="1"/>
  <c r="AG789" i="1"/>
  <c r="AE779" i="1"/>
  <c r="AE808" i="1" s="1"/>
  <c r="AE788" i="1"/>
  <c r="AE817" i="1" s="1"/>
  <c r="AG780" i="1"/>
  <c r="AJ1199" i="1"/>
  <c r="AI771" i="1"/>
  <c r="AI800" i="1" s="1"/>
  <c r="AD364" i="1"/>
  <c r="AE1364" i="1"/>
  <c r="AF161" i="8"/>
  <c r="AF1306" i="1"/>
  <c r="AF1364" i="1" s="1"/>
  <c r="AE357" i="1"/>
  <c r="AG932" i="1"/>
  <c r="AG104" i="8" s="1"/>
  <c r="AD870" i="1"/>
  <c r="AD899" i="1" s="1"/>
  <c r="AE241" i="1"/>
  <c r="AE299" i="1" s="1"/>
  <c r="AE938" i="1"/>
  <c r="AE110" i="8" s="1"/>
  <c r="AF374" i="1"/>
  <c r="AG200" i="1"/>
  <c r="AH1221" i="1" s="1"/>
  <c r="AF183" i="1"/>
  <c r="AE1211" i="1"/>
  <c r="AE190" i="1"/>
  <c r="AE863" i="1"/>
  <c r="AE892" i="1" s="1"/>
  <c r="AD921" i="1"/>
  <c r="AD93" i="8" s="1"/>
  <c r="AD269" i="8" s="1"/>
  <c r="AD122" i="8" s="1"/>
  <c r="AD17" i="8" s="1"/>
  <c r="AE866" i="1"/>
  <c r="AE895" i="1" s="1"/>
  <c r="AF186" i="1"/>
  <c r="AG1207" i="1" s="1"/>
  <c r="AE244" i="1"/>
  <c r="AE302" i="1" s="1"/>
  <c r="AE360" i="1"/>
  <c r="AE365" i="1"/>
  <c r="AE1206" i="1"/>
  <c r="AE185" i="1"/>
  <c r="AD243" i="1"/>
  <c r="AD301" i="1" s="1"/>
  <c r="AE871" i="1"/>
  <c r="AE900" i="1" s="1"/>
  <c r="AC918" i="1"/>
  <c r="AC90" i="8" s="1"/>
  <c r="AC266" i="8" s="1"/>
  <c r="AG1205" i="1"/>
  <c r="AF242" i="1"/>
  <c r="AF300" i="1" s="1"/>
  <c r="AG184" i="1"/>
  <c r="AF806" i="1"/>
  <c r="AF864" i="1"/>
  <c r="AF893" i="1" s="1"/>
  <c r="AH368" i="1"/>
  <c r="AE253" i="1"/>
  <c r="AE311" i="1" s="1"/>
  <c r="AG1223" i="1"/>
  <c r="AG202" i="1"/>
  <c r="AG795" i="1" s="1"/>
  <c r="AD879" i="1"/>
  <c r="AD908" i="1" s="1"/>
  <c r="AD373" i="1"/>
  <c r="AF820" i="1"/>
  <c r="AG1219" i="1"/>
  <c r="AH252" i="1"/>
  <c r="AH310" i="1" s="1"/>
  <c r="AD257" i="1"/>
  <c r="AD315" i="1" s="1"/>
  <c r="AF1212" i="1"/>
  <c r="AF191" i="1"/>
  <c r="AF249" i="1" s="1"/>
  <c r="AC937" i="1"/>
  <c r="AC109" i="8" s="1"/>
  <c r="AC285" i="8" s="1"/>
  <c r="AC138" i="8" s="1"/>
  <c r="AC33" i="8" s="1"/>
  <c r="AD860" i="1"/>
  <c r="AD889" i="1" s="1"/>
  <c r="AF195" i="1"/>
  <c r="AG1216" i="1" s="1"/>
  <c r="AF192" i="1"/>
  <c r="AF182" i="1"/>
  <c r="AH197" i="1"/>
  <c r="AH255" i="1" s="1"/>
  <c r="AG877" i="1"/>
  <c r="AG906" i="1" s="1"/>
  <c r="AG255" i="1"/>
  <c r="AG313" i="1" s="1"/>
  <c r="AI236" i="1"/>
  <c r="AI294" i="1" s="1"/>
  <c r="AG198" i="1"/>
  <c r="AF878" i="1"/>
  <c r="AF907" i="1" s="1"/>
  <c r="AF256" i="1"/>
  <c r="AF314" i="1" s="1"/>
  <c r="AE199" i="1"/>
  <c r="AE792" i="1" s="1"/>
  <c r="AH196" i="1"/>
  <c r="AH181" i="1"/>
  <c r="AI1202" i="1" s="1"/>
  <c r="AG188" i="1"/>
  <c r="AI194" i="1"/>
  <c r="AH874" i="1"/>
  <c r="AH903" i="1" s="1"/>
  <c r="AE936" i="1"/>
  <c r="AE108" i="8" s="1"/>
  <c r="AE180" i="1"/>
  <c r="AD354" i="1"/>
  <c r="AD238" i="1"/>
  <c r="AD296" i="1" s="1"/>
  <c r="AH187" i="1"/>
  <c r="AI1208" i="1" s="1"/>
  <c r="AF372" i="1"/>
  <c r="AJ178" i="1"/>
  <c r="AD940" i="1"/>
  <c r="AD112" i="8" s="1"/>
  <c r="AD288" i="8" s="1"/>
  <c r="AD141" i="8" s="1"/>
  <c r="AD36" i="8" s="1"/>
  <c r="AD318" i="1"/>
  <c r="AB796" i="1"/>
  <c r="AC933" i="1"/>
  <c r="AC105" i="8" s="1"/>
  <c r="AC281" i="8" s="1"/>
  <c r="AC134" i="8" s="1"/>
  <c r="AC29" i="8" s="1"/>
  <c r="AF256" i="8"/>
  <c r="AG264" i="8"/>
  <c r="AG117" i="8" s="1"/>
  <c r="AG12" i="8" s="1"/>
  <c r="AD376" i="1"/>
  <c r="AE882" i="1"/>
  <c r="AE911" i="1" s="1"/>
  <c r="AF861" i="1"/>
  <c r="AF890" i="1" s="1"/>
  <c r="AI858" i="1"/>
  <c r="AI887" i="1" s="1"/>
  <c r="AE876" i="1"/>
  <c r="AE905" i="1" s="1"/>
  <c r="AB1224" i="1"/>
  <c r="AB261" i="1"/>
  <c r="AB45" i="1" s="1"/>
  <c r="AH916" i="1"/>
  <c r="AH88" i="8" s="1"/>
  <c r="AE369" i="1"/>
  <c r="AD804" i="1"/>
  <c r="AD240" i="1"/>
  <c r="AD298" i="1" s="1"/>
  <c r="AD862" i="1"/>
  <c r="AD891" i="1" s="1"/>
  <c r="AD356" i="1"/>
  <c r="AC363" i="1"/>
  <c r="AF355" i="1"/>
  <c r="AF803" i="1"/>
  <c r="AF880" i="1"/>
  <c r="AF909" i="1" s="1"/>
  <c r="AB927" i="1"/>
  <c r="AB99" i="8" s="1"/>
  <c r="AC811" i="1"/>
  <c r="AC247" i="1"/>
  <c r="AC305" i="1" s="1"/>
  <c r="AC869" i="1"/>
  <c r="AC898" i="1" s="1"/>
  <c r="AF258" i="1"/>
  <c r="AF316" i="1" s="1"/>
  <c r="AE875" i="1"/>
  <c r="AE904" i="1" s="1"/>
  <c r="AH614" i="1"/>
  <c r="AH701" i="1" s="1"/>
  <c r="AH256" i="8" s="1"/>
  <c r="AB1338" i="1"/>
  <c r="AB1367" i="1" s="1"/>
  <c r="AC926" i="1"/>
  <c r="AC98" i="8" s="1"/>
  <c r="AC274" i="8" s="1"/>
  <c r="AC127" i="8" s="1"/>
  <c r="AC22" i="8" s="1"/>
  <c r="AI1254" i="1"/>
  <c r="AJ585" i="1"/>
  <c r="AD933" i="1"/>
  <c r="AD105" i="8" s="1"/>
  <c r="AD281" i="8" s="1"/>
  <c r="AD134" i="8" s="1"/>
  <c r="AD29" i="8" s="1"/>
  <c r="AD873" i="1"/>
  <c r="AD902" i="1" s="1"/>
  <c r="AE251" i="1"/>
  <c r="AD815" i="1"/>
  <c r="AD251" i="1"/>
  <c r="AD309" i="1" s="1"/>
  <c r="AD362" i="1"/>
  <c r="AD367" i="1"/>
  <c r="AD311" i="1"/>
  <c r="AD865" i="1"/>
  <c r="AD894" i="1" s="1"/>
  <c r="AC361" i="1"/>
  <c r="AC809" i="1"/>
  <c r="AA1343" i="1"/>
  <c r="AA1372" i="1" s="1"/>
  <c r="AD359" i="1"/>
  <c r="AF239" i="1"/>
  <c r="AF152" i="8"/>
  <c r="AF1297" i="1"/>
  <c r="AF1268" i="1"/>
  <c r="AF694" i="1"/>
  <c r="AF249" i="8" s="1"/>
  <c r="AD366" i="1"/>
  <c r="AC686" i="1"/>
  <c r="AC715" i="1" s="1"/>
  <c r="AD686" i="1"/>
  <c r="AD241" i="8" s="1"/>
  <c r="AD270" i="8" s="1"/>
  <c r="AD123" i="8" s="1"/>
  <c r="AD18" i="8" s="1"/>
  <c r="AD810" i="1"/>
  <c r="AD868" i="1"/>
  <c r="AD897" i="1" s="1"/>
  <c r="AD246" i="1"/>
  <c r="AD304" i="1" s="1"/>
  <c r="AC923" i="1"/>
  <c r="AC95" i="8" s="1"/>
  <c r="AC271" i="8" s="1"/>
  <c r="AC124" i="8" s="1"/>
  <c r="AC19" i="8" s="1"/>
  <c r="AD814" i="1"/>
  <c r="AD930" i="1" s="1"/>
  <c r="AD102" i="8" s="1"/>
  <c r="AD278" i="8" s="1"/>
  <c r="AD131" i="8" s="1"/>
  <c r="AD26" i="8" s="1"/>
  <c r="AH570" i="1"/>
  <c r="AG1239" i="1"/>
  <c r="V552" i="1"/>
  <c r="V35" i="1" s="1"/>
  <c r="V545" i="1"/>
  <c r="V28" i="1" s="1"/>
  <c r="W483" i="1"/>
  <c r="W512" i="1" s="1"/>
  <c r="W452" i="1"/>
  <c r="W539" i="1" s="1"/>
  <c r="W22" i="1" s="1"/>
  <c r="V539" i="1"/>
  <c r="V22" i="1" s="1"/>
  <c r="AE267" i="8"/>
  <c r="AE120" i="8" s="1"/>
  <c r="AE15" i="8" s="1"/>
  <c r="W493" i="1"/>
  <c r="W522" i="1" s="1"/>
  <c r="X530" i="1"/>
  <c r="X13" i="1" s="1"/>
  <c r="V550" i="1"/>
  <c r="V33" i="1" s="1"/>
  <c r="Z475" i="1"/>
  <c r="Z504" i="1" s="1"/>
  <c r="X423" i="1"/>
  <c r="X455" i="1" s="1"/>
  <c r="X428" i="1"/>
  <c r="X460" i="1" s="1"/>
  <c r="Z532" i="1"/>
  <c r="Z15" i="1" s="1"/>
  <c r="W465" i="1"/>
  <c r="W552" i="1" s="1"/>
  <c r="W35" i="1" s="1"/>
  <c r="W495" i="1"/>
  <c r="W524" i="1" s="1"/>
  <c r="Y449" i="1"/>
  <c r="Y536" i="1" s="1"/>
  <c r="Y19" i="1" s="1"/>
  <c r="W489" i="1"/>
  <c r="W518" i="1" s="1"/>
  <c r="W486" i="1"/>
  <c r="W515" i="1" s="1"/>
  <c r="Y448" i="1"/>
  <c r="Y535" i="1" s="1"/>
  <c r="Y18" i="1" s="1"/>
  <c r="W451" i="1"/>
  <c r="W538" i="1" s="1"/>
  <c r="AE713" i="1"/>
  <c r="AB413" i="1"/>
  <c r="AB445" i="1" s="1"/>
  <c r="X529" i="1"/>
  <c r="X12" i="1" s="1"/>
  <c r="U53" i="8"/>
  <c r="AD728" i="1"/>
  <c r="AA474" i="1"/>
  <c r="AA503" i="1" s="1"/>
  <c r="AA445" i="1"/>
  <c r="AG730" i="1"/>
  <c r="Y447" i="1"/>
  <c r="Y534" i="1" s="1"/>
  <c r="Y17" i="1" s="1"/>
  <c r="W484" i="1"/>
  <c r="W513" i="1" s="1"/>
  <c r="Z410" i="1"/>
  <c r="Z471" i="1" s="1"/>
  <c r="Z500" i="1" s="1"/>
  <c r="Y734" i="1"/>
  <c r="X534" i="1"/>
  <c r="X17" i="1" s="1"/>
  <c r="X419" i="1"/>
  <c r="X451" i="1" s="1"/>
  <c r="AC724" i="1"/>
  <c r="AC250" i="8"/>
  <c r="AC279" i="8" s="1"/>
  <c r="AC132" i="8" s="1"/>
  <c r="X429" i="1"/>
  <c r="X490" i="1" s="1"/>
  <c r="X519" i="1" s="1"/>
  <c r="X421" i="1"/>
  <c r="X482" i="1" s="1"/>
  <c r="X511" i="1" s="1"/>
  <c r="X535" i="1"/>
  <c r="X18" i="1" s="1"/>
  <c r="X422" i="1"/>
  <c r="X454" i="1" s="1"/>
  <c r="X430" i="1"/>
  <c r="X491" i="1" s="1"/>
  <c r="X520" i="1" s="1"/>
  <c r="X420" i="1"/>
  <c r="X452" i="1" s="1"/>
  <c r="Z417" i="1"/>
  <c r="Z449" i="1" s="1"/>
  <c r="Z415" i="1"/>
  <c r="X431" i="1"/>
  <c r="X463" i="1" s="1"/>
  <c r="X427" i="1"/>
  <c r="X488" i="1" s="1"/>
  <c r="X517" i="1" s="1"/>
  <c r="Z1345" i="1"/>
  <c r="AE695" i="1"/>
  <c r="AE250" i="8" s="1"/>
  <c r="Z386" i="1"/>
  <c r="AA328" i="1"/>
  <c r="Z411" i="1"/>
  <c r="Z472" i="1" s="1"/>
  <c r="Z501" i="1" s="1"/>
  <c r="AG709" i="1"/>
  <c r="S37" i="1"/>
  <c r="X424" i="1"/>
  <c r="X456" i="1" s="1"/>
  <c r="AA414" i="1"/>
  <c r="AA446" i="1" s="1"/>
  <c r="AD250" i="1"/>
  <c r="AD308" i="1" s="1"/>
  <c r="AD695" i="1"/>
  <c r="AD250" i="8" s="1"/>
  <c r="U28" i="1"/>
  <c r="AA324" i="1"/>
  <c r="Z382" i="1"/>
  <c r="AD1273" i="1"/>
  <c r="AD157" i="8"/>
  <c r="AD1302" i="1"/>
  <c r="V548" i="1"/>
  <c r="AE728" i="1"/>
  <c r="AH1236" i="1"/>
  <c r="AH1294" i="1" s="1"/>
  <c r="AI567" i="1"/>
  <c r="U525" i="1"/>
  <c r="U48" i="1" s="1"/>
  <c r="U51" i="1" s="1"/>
  <c r="Y344" i="1"/>
  <c r="X402" i="1"/>
  <c r="Y334" i="1"/>
  <c r="X392" i="1"/>
  <c r="AC1270" i="1"/>
  <c r="AC1328" i="1" s="1"/>
  <c r="AC154" i="8"/>
  <c r="AC1299" i="1"/>
  <c r="W458" i="1"/>
  <c r="W487" i="1"/>
  <c r="W516" i="1" s="1"/>
  <c r="AH1243" i="1"/>
  <c r="AH1301" i="1" s="1"/>
  <c r="AI574" i="1"/>
  <c r="X433" i="1"/>
  <c r="AB384" i="1"/>
  <c r="AC326" i="1"/>
  <c r="X432" i="1"/>
  <c r="AD168" i="8"/>
  <c r="AD1284" i="1"/>
  <c r="AD1342" i="1" s="1"/>
  <c r="AD1313" i="1"/>
  <c r="AG165" i="8"/>
  <c r="AG1281" i="1"/>
  <c r="AG1339" i="1" s="1"/>
  <c r="AE251" i="8"/>
  <c r="AF696" i="1"/>
  <c r="AF251" i="8" s="1"/>
  <c r="AF280" i="8" s="1"/>
  <c r="AF133" i="8" s="1"/>
  <c r="AF28" i="8" s="1"/>
  <c r="AD255" i="8"/>
  <c r="AE700" i="1"/>
  <c r="AE255" i="8" s="1"/>
  <c r="AD729" i="1"/>
  <c r="AC1256" i="1"/>
  <c r="AC1314" i="1" s="1"/>
  <c r="AD587" i="1"/>
  <c r="AD589" i="1" s="1"/>
  <c r="AF1242" i="1"/>
  <c r="AF1300" i="1" s="1"/>
  <c r="AG573" i="1"/>
  <c r="W463" i="1"/>
  <c r="W492" i="1"/>
  <c r="AH162" i="8"/>
  <c r="AH1278" i="1"/>
  <c r="AH1336" i="1" s="1"/>
  <c r="W482" i="1"/>
  <c r="W511" i="1" s="1"/>
  <c r="W453" i="1"/>
  <c r="AA329" i="1"/>
  <c r="Z387" i="1"/>
  <c r="AG166" i="8"/>
  <c r="AG1282" i="1"/>
  <c r="Y343" i="1"/>
  <c r="X401" i="1"/>
  <c r="AF1334" i="1"/>
  <c r="AF1363" i="1" s="1"/>
  <c r="Y340" i="1"/>
  <c r="X398" i="1"/>
  <c r="AG1325" i="1"/>
  <c r="AG1354" i="1" s="1"/>
  <c r="AG1301" i="1"/>
  <c r="AA720" i="1"/>
  <c r="AI593" i="1"/>
  <c r="AI680" i="1" s="1"/>
  <c r="AI235" i="8" s="1"/>
  <c r="AI1320" i="1"/>
  <c r="AI1349" i="1" s="1"/>
  <c r="AC26" i="8"/>
  <c r="AB702" i="1"/>
  <c r="AB257" i="8" s="1"/>
  <c r="W488" i="1"/>
  <c r="W517" i="1" s="1"/>
  <c r="W459" i="1"/>
  <c r="V508" i="1"/>
  <c r="V537" i="1" s="1"/>
  <c r="V496" i="1"/>
  <c r="V47" i="1" s="1"/>
  <c r="AD239" i="8"/>
  <c r="AD713" i="1"/>
  <c r="AJ1274" i="1"/>
  <c r="AJ158" i="8"/>
  <c r="AJ1303" i="1"/>
  <c r="AD602" i="1"/>
  <c r="AD689" i="1" s="1"/>
  <c r="AD244" i="8" s="1"/>
  <c r="AD1329" i="1"/>
  <c r="AD1358" i="1" s="1"/>
  <c r="AE723" i="1"/>
  <c r="AC303" i="1"/>
  <c r="AC203" i="1"/>
  <c r="AB825" i="1"/>
  <c r="U537" i="1"/>
  <c r="AD352" i="1"/>
  <c r="Y338" i="1"/>
  <c r="X396" i="1"/>
  <c r="AB601" i="1"/>
  <c r="AB688" i="1" s="1"/>
  <c r="AB136" i="8"/>
  <c r="AC1309" i="1"/>
  <c r="Y339" i="1"/>
  <c r="X397" i="1"/>
  <c r="AE370" i="1"/>
  <c r="V520" i="1"/>
  <c r="V549" i="1" s="1"/>
  <c r="V32" i="1" s="1"/>
  <c r="AH692" i="1"/>
  <c r="AH247" i="8" s="1"/>
  <c r="AB25" i="8"/>
  <c r="AH594" i="1"/>
  <c r="AH681" i="1" s="1"/>
  <c r="AH236" i="8" s="1"/>
  <c r="AH1321" i="1"/>
  <c r="AH1350" i="1" s="1"/>
  <c r="V513" i="1"/>
  <c r="V542" i="1" s="1"/>
  <c r="V25" i="1" s="1"/>
  <c r="AA618" i="1"/>
  <c r="AA688" i="1"/>
  <c r="U22" i="1"/>
  <c r="AH153" i="8"/>
  <c r="AH1269" i="1"/>
  <c r="AH1298" i="1"/>
  <c r="AH1237" i="1"/>
  <c r="AH1295" i="1" s="1"/>
  <c r="AI568" i="1"/>
  <c r="AB718" i="1"/>
  <c r="Y346" i="1"/>
  <c r="X404" i="1"/>
  <c r="AB134" i="8"/>
  <c r="Y345" i="1"/>
  <c r="X403" i="1"/>
  <c r="X434" i="1"/>
  <c r="AG859" i="1"/>
  <c r="AH1250" i="1"/>
  <c r="AI581" i="1"/>
  <c r="AG681" i="1"/>
  <c r="AG710" i="1" s="1"/>
  <c r="AE155" i="8"/>
  <c r="AE1271" i="1"/>
  <c r="AA925" i="1"/>
  <c r="AA825" i="1"/>
  <c r="AF704" i="1"/>
  <c r="AF259" i="8" s="1"/>
  <c r="W461" i="1"/>
  <c r="W490" i="1"/>
  <c r="W519" i="1" s="1"/>
  <c r="Y335" i="1"/>
  <c r="X393" i="1"/>
  <c r="AD238" i="8"/>
  <c r="V518" i="1"/>
  <c r="V547" i="1" s="1"/>
  <c r="AI1263" i="1"/>
  <c r="AI147" i="8"/>
  <c r="AB698" i="1"/>
  <c r="AB253" i="8" s="1"/>
  <c r="AB282" i="8" s="1"/>
  <c r="AB135" i="8" s="1"/>
  <c r="AB30" i="8" s="1"/>
  <c r="AA727" i="1"/>
  <c r="AD723" i="1"/>
  <c r="AI1257" i="1"/>
  <c r="AI1315" i="1" s="1"/>
  <c r="AJ588" i="1"/>
  <c r="Z97" i="8"/>
  <c r="Z941" i="1"/>
  <c r="Z44" i="1" s="1"/>
  <c r="AC1331" i="1"/>
  <c r="AC1360" i="1" s="1"/>
  <c r="AC604" i="1"/>
  <c r="AC691" i="1" s="1"/>
  <c r="AC246" i="8" s="1"/>
  <c r="AI605" i="1"/>
  <c r="AH1267" i="1"/>
  <c r="AH1325" i="1" s="1"/>
  <c r="AH151" i="8"/>
  <c r="AH1296" i="1"/>
  <c r="AF712" i="1"/>
  <c r="X23" i="8"/>
  <c r="AG685" i="1"/>
  <c r="AG240" i="8" s="1"/>
  <c r="AA275" i="8"/>
  <c r="Y282" i="8"/>
  <c r="AF876" i="1"/>
  <c r="AF905" i="1" s="1"/>
  <c r="AE312" i="1"/>
  <c r="AE690" i="1"/>
  <c r="AE245" i="8" s="1"/>
  <c r="W491" i="1"/>
  <c r="W520" i="1" s="1"/>
  <c r="W462" i="1"/>
  <c r="Y333" i="1"/>
  <c r="X391" i="1"/>
  <c r="V467" i="1"/>
  <c r="V46" i="1" s="1"/>
  <c r="Z388" i="1"/>
  <c r="AA330" i="1"/>
  <c r="AF610" i="1"/>
  <c r="AE1300" i="1"/>
  <c r="AB303" i="1"/>
  <c r="Y332" i="1"/>
  <c r="X390" i="1"/>
  <c r="W20" i="8"/>
  <c r="W142" i="8"/>
  <c r="W46" i="8" s="1"/>
  <c r="W48" i="8" s="1"/>
  <c r="W51" i="8" s="1"/>
  <c r="AH1307" i="1"/>
  <c r="AG609" i="1"/>
  <c r="AG696" i="1" s="1"/>
  <c r="AG251" i="8" s="1"/>
  <c r="AG1336" i="1"/>
  <c r="AG1365" i="1" s="1"/>
  <c r="V522" i="1"/>
  <c r="V551" i="1" s="1"/>
  <c r="X34" i="8"/>
  <c r="AB1328" i="1"/>
  <c r="U32" i="1"/>
  <c r="AG617" i="1"/>
  <c r="T20" i="1"/>
  <c r="T554" i="1"/>
  <c r="T556" i="1" s="1"/>
  <c r="AG1265" i="1"/>
  <c r="AG1323" i="1" s="1"/>
  <c r="AG149" i="8"/>
  <c r="W21" i="8"/>
  <c r="AH680" i="1"/>
  <c r="AH235" i="8" s="1"/>
  <c r="AD1241" i="1"/>
  <c r="AE572" i="1"/>
  <c r="AG1272" i="1"/>
  <c r="AG156" i="8"/>
  <c r="Y442" i="1"/>
  <c r="Y471" i="1"/>
  <c r="Y500" i="1" s="1"/>
  <c r="AH1247" i="1"/>
  <c r="AI578" i="1"/>
  <c r="Y347" i="1"/>
  <c r="X405" i="1"/>
  <c r="AE1255" i="1"/>
  <c r="AF586" i="1"/>
  <c r="AH1252" i="1"/>
  <c r="AI583" i="1"/>
  <c r="AE725" i="1"/>
  <c r="AB169" i="8"/>
  <c r="AB171" i="8" s="1"/>
  <c r="AB47" i="8" s="1"/>
  <c r="AB1285" i="1"/>
  <c r="AB1287" i="1" s="1"/>
  <c r="AB1314" i="1"/>
  <c r="X418" i="1"/>
  <c r="W406" i="1"/>
  <c r="AI1249" i="1"/>
  <c r="AI1307" i="1" s="1"/>
  <c r="AJ580" i="1"/>
  <c r="AD1251" i="1"/>
  <c r="AD1309" i="1" s="1"/>
  <c r="AE582" i="1"/>
  <c r="AJ1291" i="1"/>
  <c r="AJ1262" i="1"/>
  <c r="AJ593" i="1" s="1"/>
  <c r="AJ146" i="8"/>
  <c r="AD712" i="1"/>
  <c r="AE722" i="1"/>
  <c r="AI1246" i="1"/>
  <c r="AJ577" i="1"/>
  <c r="AH1286" i="1"/>
  <c r="AH170" i="8"/>
  <c r="AH1315" i="1"/>
  <c r="Y337" i="1"/>
  <c r="X395" i="1"/>
  <c r="AG600" i="1"/>
  <c r="AG687" i="1" s="1"/>
  <c r="AG242" i="8" s="1"/>
  <c r="W479" i="1"/>
  <c r="W450" i="1"/>
  <c r="W435" i="1"/>
  <c r="AF1324" i="1"/>
  <c r="AF597" i="1"/>
  <c r="AB691" i="1"/>
  <c r="AB246" i="8" s="1"/>
  <c r="AF1323" i="1"/>
  <c r="AF1352" i="1" s="1"/>
  <c r="AF603" i="1"/>
  <c r="AF1330" i="1"/>
  <c r="AF1359" i="1" s="1"/>
  <c r="U25" i="1"/>
  <c r="Y341" i="1"/>
  <c r="X399" i="1"/>
  <c r="AG1310" i="1"/>
  <c r="AE726" i="1"/>
  <c r="AB327" i="1"/>
  <c r="AA385" i="1"/>
  <c r="AB1258" i="1"/>
  <c r="AG1311" i="1"/>
  <c r="AF613" i="1"/>
  <c r="AF1340" i="1"/>
  <c r="AF1369" i="1" s="1"/>
  <c r="V553" i="1"/>
  <c r="AF687" i="1"/>
  <c r="AI1292" i="1"/>
  <c r="X125" i="8"/>
  <c r="X289" i="8"/>
  <c r="AA1287" i="1"/>
  <c r="AG606" i="1"/>
  <c r="W30" i="8"/>
  <c r="AA1357" i="1"/>
  <c r="AC1342" i="1"/>
  <c r="AC1371" i="1" s="1"/>
  <c r="AC615" i="1"/>
  <c r="AC141" i="8"/>
  <c r="AE1244" i="1"/>
  <c r="AF575" i="1"/>
  <c r="AI1240" i="1"/>
  <c r="AJ571" i="1"/>
  <c r="AG1344" i="1"/>
  <c r="AG1373" i="1" s="1"/>
  <c r="V23" i="1"/>
  <c r="V541" i="1"/>
  <c r="AG1266" i="1"/>
  <c r="AG597" i="1" s="1"/>
  <c r="AG150" i="8"/>
  <c r="Y342" i="1"/>
  <c r="X400" i="1"/>
  <c r="AA703" i="1"/>
  <c r="AA258" i="8" s="1"/>
  <c r="AA287" i="8" s="1"/>
  <c r="AA140" i="8" s="1"/>
  <c r="AA35" i="8" s="1"/>
  <c r="Z703" i="1"/>
  <c r="AG160" i="8"/>
  <c r="AG1276" i="1"/>
  <c r="Y273" i="8"/>
  <c r="Y126" i="8" s="1"/>
  <c r="Y21" i="8" s="1"/>
  <c r="Y113" i="8"/>
  <c r="Y44" i="8" s="1"/>
  <c r="Y45" i="8" s="1"/>
  <c r="Y336" i="1"/>
  <c r="X394" i="1"/>
  <c r="U552" i="1"/>
  <c r="AG1279" i="1"/>
  <c r="AG610" i="1" s="1"/>
  <c r="AG163" i="8"/>
  <c r="AG1308" i="1"/>
  <c r="Y331" i="1"/>
  <c r="X389" i="1"/>
  <c r="X348" i="1"/>
  <c r="AF722" i="1"/>
  <c r="AC133" i="8"/>
  <c r="Z416" i="1"/>
  <c r="AC1280" i="1"/>
  <c r="AC164" i="8"/>
  <c r="AH1253" i="1"/>
  <c r="AH1311" i="1" s="1"/>
  <c r="AI584" i="1"/>
  <c r="AK1233" i="1"/>
  <c r="AL564" i="1"/>
  <c r="Y272" i="8"/>
  <c r="Y260" i="8"/>
  <c r="AJ1234" i="1"/>
  <c r="AK565" i="1"/>
  <c r="AF714" i="1"/>
  <c r="AH159" i="8"/>
  <c r="AH1275" i="1"/>
  <c r="AE712" i="1"/>
  <c r="AI1238" i="1"/>
  <c r="AJ569" i="1"/>
  <c r="AH1304" i="1"/>
  <c r="AA319" i="1"/>
  <c r="AG1294" i="1"/>
  <c r="R54" i="1"/>
  <c r="R52" i="1"/>
  <c r="X536" i="1"/>
  <c r="X19" i="1" s="1"/>
  <c r="V517" i="1"/>
  <c r="AD934" i="1"/>
  <c r="AD106" i="8" s="1"/>
  <c r="AE818" i="1"/>
  <c r="AD719" i="1"/>
  <c r="W456" i="1"/>
  <c r="W485" i="1"/>
  <c r="W514" i="1" s="1"/>
  <c r="AF612" i="1"/>
  <c r="AF1339" i="1"/>
  <c r="AF1368" i="1" s="1"/>
  <c r="Z272" i="8"/>
  <c r="Y443" i="1"/>
  <c r="Y472" i="1"/>
  <c r="Y501" i="1" s="1"/>
  <c r="AK1245" i="1"/>
  <c r="AL576" i="1"/>
  <c r="AB137" i="8"/>
  <c r="AG1362" i="1"/>
  <c r="AB896" i="1"/>
  <c r="AB912" i="1" s="1"/>
  <c r="AB883" i="1"/>
  <c r="AC867" i="1"/>
  <c r="AF1337" i="1"/>
  <c r="AF1366" i="1" s="1"/>
  <c r="X425" i="1"/>
  <c r="X426" i="1"/>
  <c r="AF1356" i="1"/>
  <c r="AG1327" i="1"/>
  <c r="AG1356" i="1" s="1"/>
  <c r="Z381" i="1"/>
  <c r="AA323" i="1"/>
  <c r="AC718" i="1"/>
  <c r="AG1235" i="1"/>
  <c r="AG1293" i="1" s="1"/>
  <c r="AH566" i="1"/>
  <c r="AA412" i="1"/>
  <c r="AD237" i="8"/>
  <c r="AD1351" i="1"/>
  <c r="AF1264" i="1"/>
  <c r="AF1322" i="1" s="1"/>
  <c r="AF148" i="8"/>
  <c r="AB325" i="1"/>
  <c r="AA383" i="1"/>
  <c r="Y502" i="1"/>
  <c r="AD711" i="1"/>
  <c r="AB266" i="8"/>
  <c r="Z444" i="1"/>
  <c r="Z473" i="1"/>
  <c r="AF1293" i="1"/>
  <c r="AE595" i="1"/>
  <c r="AE1322" i="1"/>
  <c r="AA119" i="8"/>
  <c r="X531" i="1"/>
  <c r="Z14" i="8"/>
  <c r="AF12" i="8"/>
  <c r="AE917" i="1" l="1"/>
  <c r="AF1222" i="1"/>
  <c r="AF935" i="1"/>
  <c r="AF107" i="8" s="1"/>
  <c r="AG237" i="1"/>
  <c r="AG295" i="1" s="1"/>
  <c r="AH179" i="1"/>
  <c r="AI1200" i="1" s="1"/>
  <c r="AG772" i="1"/>
  <c r="AG801" i="1" s="1"/>
  <c r="AG353" i="1"/>
  <c r="AG1214" i="1"/>
  <c r="AF786" i="1"/>
  <c r="AE259" i="1"/>
  <c r="AE317" i="1" s="1"/>
  <c r="AE881" i="1"/>
  <c r="AE910" i="1" s="1"/>
  <c r="AE939" i="1" s="1"/>
  <c r="AE111" i="8" s="1"/>
  <c r="AE375" i="1"/>
  <c r="AF201" i="1"/>
  <c r="AG1222" i="1" s="1"/>
  <c r="AD939" i="1"/>
  <c r="AD111" i="8" s="1"/>
  <c r="AF295" i="1"/>
  <c r="AH859" i="1"/>
  <c r="AH888" i="1" s="1"/>
  <c r="AH189" i="1"/>
  <c r="AI1210" i="1" s="1"/>
  <c r="AG782" i="1"/>
  <c r="AG608" i="1"/>
  <c r="AG695" i="1" s="1"/>
  <c r="AG250" i="8" s="1"/>
  <c r="AG161" i="8"/>
  <c r="AH780" i="1"/>
  <c r="AF357" i="1"/>
  <c r="AI1217" i="1"/>
  <c r="AH1219" i="1"/>
  <c r="AE364" i="1"/>
  <c r="AG791" i="1"/>
  <c r="AG820" i="1" s="1"/>
  <c r="AE783" i="1"/>
  <c r="AE812" i="1" s="1"/>
  <c r="AF784" i="1"/>
  <c r="AF813" i="1" s="1"/>
  <c r="AG1306" i="1"/>
  <c r="AG1364" i="1" s="1"/>
  <c r="AH1214" i="1"/>
  <c r="AF1220" i="1"/>
  <c r="AG864" i="1"/>
  <c r="AG893" i="1" s="1"/>
  <c r="AF785" i="1"/>
  <c r="AF814" i="1" s="1"/>
  <c r="AI787" i="1"/>
  <c r="AI816" i="1" s="1"/>
  <c r="AF779" i="1"/>
  <c r="AF808" i="1" s="1"/>
  <c r="AH1209" i="1"/>
  <c r="AG781" i="1"/>
  <c r="AF1201" i="1"/>
  <c r="AI1218" i="1"/>
  <c r="AF307" i="1"/>
  <c r="AH1223" i="1"/>
  <c r="AG1204" i="1"/>
  <c r="AF776" i="1"/>
  <c r="AF805" i="1" s="1"/>
  <c r="AG777" i="1"/>
  <c r="AG806" i="1" s="1"/>
  <c r="AH790" i="1"/>
  <c r="AH819" i="1" s="1"/>
  <c r="AG1213" i="1"/>
  <c r="AH579" i="1"/>
  <c r="AH1248" i="1" s="1"/>
  <c r="AH1306" i="1" s="1"/>
  <c r="AJ1215" i="1"/>
  <c r="AG1203" i="1"/>
  <c r="AF775" i="1"/>
  <c r="AF1206" i="1"/>
  <c r="AE778" i="1"/>
  <c r="AE807" i="1" s="1"/>
  <c r="AH782" i="1"/>
  <c r="AH774" i="1"/>
  <c r="AG793" i="1"/>
  <c r="AG822" i="1" s="1"/>
  <c r="AF788" i="1"/>
  <c r="AF817" i="1" s="1"/>
  <c r="AE773" i="1"/>
  <c r="AE802" i="1" s="1"/>
  <c r="AH789" i="1"/>
  <c r="S52" i="1"/>
  <c r="AJ771" i="1"/>
  <c r="AJ800" i="1" s="1"/>
  <c r="AK1199" i="1"/>
  <c r="AF241" i="1"/>
  <c r="AF299" i="1" s="1"/>
  <c r="AF863" i="1"/>
  <c r="AF892" i="1" s="1"/>
  <c r="AG183" i="1"/>
  <c r="AG863" i="1" s="1"/>
  <c r="AG892" i="1" s="1"/>
  <c r="AG280" i="8"/>
  <c r="AG133" i="8" s="1"/>
  <c r="AG28" i="8" s="1"/>
  <c r="AD928" i="1"/>
  <c r="AD100" i="8" s="1"/>
  <c r="AD276" i="8" s="1"/>
  <c r="AD129" i="8" s="1"/>
  <c r="AD24" i="8" s="1"/>
  <c r="AH200" i="1"/>
  <c r="AH258" i="1" s="1"/>
  <c r="AG880" i="1"/>
  <c r="AG909" i="1" s="1"/>
  <c r="AG374" i="1"/>
  <c r="AG258" i="1"/>
  <c r="AG316" i="1" s="1"/>
  <c r="AE248" i="1"/>
  <c r="AE306" i="1" s="1"/>
  <c r="AE870" i="1"/>
  <c r="AE899" i="1" s="1"/>
  <c r="AE924" i="1"/>
  <c r="AE96" i="8" s="1"/>
  <c r="AE921" i="1"/>
  <c r="AE93" i="8" s="1"/>
  <c r="AE269" i="8" s="1"/>
  <c r="AE122" i="8" s="1"/>
  <c r="AE17" i="8" s="1"/>
  <c r="AF1211" i="1"/>
  <c r="AF190" i="1"/>
  <c r="AG186" i="1"/>
  <c r="AG244" i="1" s="1"/>
  <c r="AH202" i="1"/>
  <c r="AF360" i="1"/>
  <c r="AF244" i="1"/>
  <c r="AF302" i="1" s="1"/>
  <c r="AF866" i="1"/>
  <c r="AF895" i="1" s="1"/>
  <c r="AF185" i="1"/>
  <c r="AE929" i="1"/>
  <c r="AE101" i="8" s="1"/>
  <c r="AE277" i="8" s="1"/>
  <c r="AE130" i="8" s="1"/>
  <c r="AE25" i="8" s="1"/>
  <c r="AD937" i="1"/>
  <c r="AD109" i="8" s="1"/>
  <c r="AD285" i="8" s="1"/>
  <c r="AD138" i="8" s="1"/>
  <c r="AD918" i="1"/>
  <c r="AD90" i="8" s="1"/>
  <c r="AD266" i="8" s="1"/>
  <c r="AG372" i="1"/>
  <c r="AF253" i="1"/>
  <c r="AF311" i="1" s="1"/>
  <c r="AH932" i="1"/>
  <c r="AH104" i="8" s="1"/>
  <c r="AF936" i="1"/>
  <c r="AF108" i="8" s="1"/>
  <c r="AG256" i="1"/>
  <c r="AG314" i="1" s="1"/>
  <c r="AE257" i="1"/>
  <c r="AE315" i="1" s="1"/>
  <c r="AH371" i="1"/>
  <c r="AE821" i="1"/>
  <c r="AF922" i="1"/>
  <c r="AF94" i="8" s="1"/>
  <c r="AH1205" i="1"/>
  <c r="AH184" i="1"/>
  <c r="AG242" i="1"/>
  <c r="AG300" i="1" s="1"/>
  <c r="AG358" i="1"/>
  <c r="AE879" i="1"/>
  <c r="AE908" i="1" s="1"/>
  <c r="AE373" i="1"/>
  <c r="AG1212" i="1"/>
  <c r="AF871" i="1"/>
  <c r="AF900" i="1" s="1"/>
  <c r="AG191" i="1"/>
  <c r="AG784" i="1" s="1"/>
  <c r="AF365" i="1"/>
  <c r="AE354" i="1"/>
  <c r="AE860" i="1"/>
  <c r="AE889" i="1" s="1"/>
  <c r="AE284" i="8"/>
  <c r="AE137" i="8" s="1"/>
  <c r="AE32" i="8" s="1"/>
  <c r="AI252" i="1"/>
  <c r="AI310" i="1" s="1"/>
  <c r="AH188" i="1"/>
  <c r="AI1209" i="1" s="1"/>
  <c r="AH193" i="1"/>
  <c r="AI181" i="1"/>
  <c r="AF199" i="1"/>
  <c r="AI197" i="1"/>
  <c r="AH313" i="1"/>
  <c r="AH877" i="1"/>
  <c r="AH906" i="1" s="1"/>
  <c r="AG192" i="1"/>
  <c r="AH1213" i="1" s="1"/>
  <c r="AJ194" i="1"/>
  <c r="AI874" i="1"/>
  <c r="AI903" i="1" s="1"/>
  <c r="AH198" i="1"/>
  <c r="AG878" i="1"/>
  <c r="AG907" i="1" s="1"/>
  <c r="AI368" i="1"/>
  <c r="AF180" i="1"/>
  <c r="AF773" i="1" s="1"/>
  <c r="AE238" i="1"/>
  <c r="AE296" i="1" s="1"/>
  <c r="AI196" i="1"/>
  <c r="AJ1217" i="1" s="1"/>
  <c r="AG935" i="1"/>
  <c r="AG107" i="8" s="1"/>
  <c r="AG182" i="1"/>
  <c r="AG195" i="1"/>
  <c r="AI187" i="1"/>
  <c r="AK178" i="1"/>
  <c r="AK771" i="1" s="1"/>
  <c r="AC377" i="1"/>
  <c r="AE376" i="1"/>
  <c r="AH1277" i="1"/>
  <c r="AH1335" i="1" s="1"/>
  <c r="AC1224" i="1"/>
  <c r="AE824" i="1"/>
  <c r="AE940" i="1" s="1"/>
  <c r="AE112" i="8" s="1"/>
  <c r="AE288" i="8" s="1"/>
  <c r="AE141" i="8" s="1"/>
  <c r="AE36" i="8" s="1"/>
  <c r="AE260" i="1"/>
  <c r="AE318" i="1" s="1"/>
  <c r="AI916" i="1"/>
  <c r="AI88" i="8" s="1"/>
  <c r="AI264" i="8" s="1"/>
  <c r="AG803" i="1"/>
  <c r="AF919" i="1"/>
  <c r="AF91" i="8" s="1"/>
  <c r="AF267" i="8" s="1"/>
  <c r="AF120" i="8" s="1"/>
  <c r="AF15" i="8" s="1"/>
  <c r="AD869" i="1"/>
  <c r="AD898" i="1" s="1"/>
  <c r="AH730" i="1"/>
  <c r="AG861" i="1"/>
  <c r="AG890" i="1" s="1"/>
  <c r="AG239" i="1"/>
  <c r="AG297" i="1" s="1"/>
  <c r="AJ236" i="1"/>
  <c r="AJ294" i="1" s="1"/>
  <c r="AE934" i="1"/>
  <c r="AE106" i="8" s="1"/>
  <c r="AE356" i="1"/>
  <c r="AF369" i="1"/>
  <c r="AF875" i="1"/>
  <c r="AF904" i="1" s="1"/>
  <c r="AJ858" i="1"/>
  <c r="AJ887" i="1" s="1"/>
  <c r="AH264" i="8"/>
  <c r="AH117" i="8" s="1"/>
  <c r="AH12" i="8" s="1"/>
  <c r="AF938" i="1"/>
  <c r="AF110" i="8" s="1"/>
  <c r="AB275" i="8"/>
  <c r="AB128" i="8" s="1"/>
  <c r="AB23" i="8" s="1"/>
  <c r="AD920" i="1"/>
  <c r="AD92" i="8" s="1"/>
  <c r="AD268" i="8" s="1"/>
  <c r="AD121" i="8" s="1"/>
  <c r="AD16" i="8" s="1"/>
  <c r="AE240" i="1"/>
  <c r="AE298" i="1" s="1"/>
  <c r="AE862" i="1"/>
  <c r="AE891" i="1" s="1"/>
  <c r="AE920" i="1" s="1"/>
  <c r="AE92" i="8" s="1"/>
  <c r="AE268" i="8" s="1"/>
  <c r="AE121" i="8" s="1"/>
  <c r="AE16" i="8" s="1"/>
  <c r="AF240" i="1"/>
  <c r="AE367" i="1"/>
  <c r="AG355" i="1"/>
  <c r="AC261" i="1"/>
  <c r="AC45" i="1" s="1"/>
  <c r="AC927" i="1"/>
  <c r="AC99" i="8" s="1"/>
  <c r="AC275" i="8" s="1"/>
  <c r="AC128" i="8" s="1"/>
  <c r="AC23" i="8" s="1"/>
  <c r="AD811" i="1"/>
  <c r="AD247" i="1"/>
  <c r="AD305" i="1" s="1"/>
  <c r="AE362" i="1"/>
  <c r="AE933" i="1"/>
  <c r="AE105" i="8" s="1"/>
  <c r="AE281" i="8" s="1"/>
  <c r="AE134" i="8" s="1"/>
  <c r="AE29" i="8" s="1"/>
  <c r="AD363" i="1"/>
  <c r="AD923" i="1"/>
  <c r="AD95" i="8" s="1"/>
  <c r="AD271" i="8" s="1"/>
  <c r="AD124" i="8" s="1"/>
  <c r="AD19" i="8" s="1"/>
  <c r="AG697" i="1"/>
  <c r="AG252" i="8" s="1"/>
  <c r="AE309" i="1"/>
  <c r="AA1345" i="1"/>
  <c r="AA1374" i="1"/>
  <c r="AA50" i="1" s="1"/>
  <c r="AD361" i="1"/>
  <c r="AI1283" i="1"/>
  <c r="AI1312" i="1"/>
  <c r="AI167" i="8"/>
  <c r="AE815" i="1"/>
  <c r="AD931" i="1"/>
  <c r="AD103" i="8" s="1"/>
  <c r="AD279" i="8" s="1"/>
  <c r="AD132" i="8" s="1"/>
  <c r="AD27" i="8" s="1"/>
  <c r="AE873" i="1"/>
  <c r="AE902" i="1" s="1"/>
  <c r="AK585" i="1"/>
  <c r="AJ1254" i="1"/>
  <c r="AJ1312" i="1" s="1"/>
  <c r="AF723" i="1"/>
  <c r="AF297" i="1"/>
  <c r="AC796" i="1"/>
  <c r="AD926" i="1"/>
  <c r="AD98" i="8" s="1"/>
  <c r="AD274" i="8" s="1"/>
  <c r="AD127" i="8" s="1"/>
  <c r="AD22" i="8" s="1"/>
  <c r="AE715" i="1"/>
  <c r="AE865" i="1"/>
  <c r="AE894" i="1" s="1"/>
  <c r="AE243" i="1"/>
  <c r="AE301" i="1" s="1"/>
  <c r="AE359" i="1"/>
  <c r="AF1326" i="1"/>
  <c r="AF1355" i="1" s="1"/>
  <c r="AF599" i="1"/>
  <c r="AF686" i="1" s="1"/>
  <c r="AF241" i="8" s="1"/>
  <c r="AG152" i="8"/>
  <c r="AG1268" i="1"/>
  <c r="AE868" i="1"/>
  <c r="AE897" i="1" s="1"/>
  <c r="AE810" i="1"/>
  <c r="AE246" i="1"/>
  <c r="AE304" i="1" s="1"/>
  <c r="AC241" i="8"/>
  <c r="AC270" i="8" s="1"/>
  <c r="AC123" i="8" s="1"/>
  <c r="AC18" i="8" s="1"/>
  <c r="AD715" i="1"/>
  <c r="AH1239" i="1"/>
  <c r="AI570" i="1"/>
  <c r="AG1297" i="1"/>
  <c r="AJ680" i="1"/>
  <c r="AJ235" i="8" s="1"/>
  <c r="W541" i="1"/>
  <c r="W24" i="1" s="1"/>
  <c r="AH861" i="1"/>
  <c r="AH890" i="1" s="1"/>
  <c r="X489" i="1"/>
  <c r="X518" i="1" s="1"/>
  <c r="W551" i="1"/>
  <c r="W34" i="1" s="1"/>
  <c r="X459" i="1"/>
  <c r="X546" i="1" s="1"/>
  <c r="X29" i="1" s="1"/>
  <c r="X461" i="1"/>
  <c r="X548" i="1" s="1"/>
  <c r="X31" i="1" s="1"/>
  <c r="X484" i="1"/>
  <c r="X513" i="1" s="1"/>
  <c r="X480" i="1"/>
  <c r="X509" i="1" s="1"/>
  <c r="Z533" i="1"/>
  <c r="Z16" i="1" s="1"/>
  <c r="X485" i="1"/>
  <c r="X514" i="1" s="1"/>
  <c r="AB474" i="1"/>
  <c r="AB503" i="1" s="1"/>
  <c r="AB532" i="1" s="1"/>
  <c r="AB15" i="1" s="1"/>
  <c r="AB731" i="1"/>
  <c r="X481" i="1"/>
  <c r="X510" i="1" s="1"/>
  <c r="AA475" i="1"/>
  <c r="AA504" i="1" s="1"/>
  <c r="X462" i="1"/>
  <c r="X549" i="1" s="1"/>
  <c r="X32" i="1" s="1"/>
  <c r="W544" i="1"/>
  <c r="W27" i="1" s="1"/>
  <c r="AI709" i="1"/>
  <c r="W553" i="1"/>
  <c r="W36" i="1" s="1"/>
  <c r="X483" i="1"/>
  <c r="X512" i="1" s="1"/>
  <c r="X492" i="1"/>
  <c r="X521" i="1" s="1"/>
  <c r="Z478" i="1"/>
  <c r="Z507" i="1" s="1"/>
  <c r="W547" i="1"/>
  <c r="W30" i="1" s="1"/>
  <c r="AF724" i="1"/>
  <c r="W542" i="1"/>
  <c r="W25" i="1" s="1"/>
  <c r="AF725" i="1"/>
  <c r="AG1352" i="1"/>
  <c r="Y423" i="1"/>
  <c r="Y484" i="1" s="1"/>
  <c r="Y513" i="1" s="1"/>
  <c r="X453" i="1"/>
  <c r="X540" i="1" s="1"/>
  <c r="X23" i="1" s="1"/>
  <c r="Y421" i="1"/>
  <c r="Y453" i="1" s="1"/>
  <c r="AA415" i="1"/>
  <c r="AA476" i="1" s="1"/>
  <c r="AA505" i="1" s="1"/>
  <c r="AG714" i="1"/>
  <c r="W549" i="1"/>
  <c r="W32" i="1" s="1"/>
  <c r="Y432" i="1"/>
  <c r="Y493" i="1" s="1"/>
  <c r="Y522" i="1" s="1"/>
  <c r="W545" i="1"/>
  <c r="W28" i="1" s="1"/>
  <c r="AA532" i="1"/>
  <c r="AA15" i="1" s="1"/>
  <c r="Z442" i="1"/>
  <c r="Z529" i="1" s="1"/>
  <c r="Z12" i="1" s="1"/>
  <c r="Y426" i="1"/>
  <c r="Y458" i="1" s="1"/>
  <c r="Y434" i="1"/>
  <c r="Y495" i="1" s="1"/>
  <c r="Y524" i="1" s="1"/>
  <c r="Y422" i="1"/>
  <c r="Y454" i="1" s="1"/>
  <c r="Y429" i="1"/>
  <c r="Y461" i="1" s="1"/>
  <c r="AE729" i="1"/>
  <c r="Y419" i="1"/>
  <c r="Y480" i="1" s="1"/>
  <c r="Y509" i="1" s="1"/>
  <c r="Y427" i="1"/>
  <c r="Y459" i="1" s="1"/>
  <c r="Y431" i="1"/>
  <c r="Y492" i="1" s="1"/>
  <c r="Y521" i="1" s="1"/>
  <c r="AA386" i="1"/>
  <c r="AB328" i="1"/>
  <c r="S54" i="1"/>
  <c r="Z443" i="1"/>
  <c r="Z530" i="1" s="1"/>
  <c r="Z13" i="1" s="1"/>
  <c r="AH721" i="1"/>
  <c r="AE724" i="1"/>
  <c r="AE250" i="1"/>
  <c r="AE308" i="1" s="1"/>
  <c r="AE366" i="1"/>
  <c r="AE814" i="1"/>
  <c r="AH1354" i="1"/>
  <c r="W546" i="1"/>
  <c r="W29" i="1" s="1"/>
  <c r="AA411" i="1"/>
  <c r="AA472" i="1" s="1"/>
  <c r="AA501" i="1" s="1"/>
  <c r="AE872" i="1"/>
  <c r="AE901" i="1" s="1"/>
  <c r="Z476" i="1"/>
  <c r="Z505" i="1" s="1"/>
  <c r="Z447" i="1"/>
  <c r="AD724" i="1"/>
  <c r="X458" i="1"/>
  <c r="X487" i="1"/>
  <c r="X516" i="1" s="1"/>
  <c r="X457" i="1"/>
  <c r="X486" i="1"/>
  <c r="X515" i="1" s="1"/>
  <c r="AD809" i="1"/>
  <c r="W543" i="1"/>
  <c r="W26" i="1" s="1"/>
  <c r="AL1233" i="1"/>
  <c r="AM564" i="1"/>
  <c r="AH1282" i="1"/>
  <c r="AH166" i="8"/>
  <c r="Z448" i="1"/>
  <c r="Z477" i="1"/>
  <c r="Z506" i="1" s="1"/>
  <c r="AG684" i="1"/>
  <c r="AG239" i="8" s="1"/>
  <c r="AF1244" i="1"/>
  <c r="AF1302" i="1" s="1"/>
  <c r="AG575" i="1"/>
  <c r="X20" i="8"/>
  <c r="X37" i="8" s="1"/>
  <c r="X142" i="8"/>
  <c r="X46" i="8" s="1"/>
  <c r="X48" i="8" s="1"/>
  <c r="X51" i="8" s="1"/>
  <c r="AG716" i="1"/>
  <c r="AI159" i="8"/>
  <c r="AI1275" i="1"/>
  <c r="AI606" i="1" s="1"/>
  <c r="AE1251" i="1"/>
  <c r="AF582" i="1"/>
  <c r="X450" i="1"/>
  <c r="X479" i="1"/>
  <c r="X435" i="1"/>
  <c r="AE168" i="8"/>
  <c r="AE1284" i="1"/>
  <c r="AE1342" i="1" s="1"/>
  <c r="AH160" i="8"/>
  <c r="AH1276" i="1"/>
  <c r="AH1334" i="1" s="1"/>
  <c r="AH1305" i="1"/>
  <c r="AE1241" i="1"/>
  <c r="AE1299" i="1" s="1"/>
  <c r="AF572" i="1"/>
  <c r="T37" i="1"/>
  <c r="AH709" i="1"/>
  <c r="AB1357" i="1"/>
  <c r="W37" i="8"/>
  <c r="W53" i="8" s="1"/>
  <c r="AB319" i="1"/>
  <c r="AG1334" i="1"/>
  <c r="AG1363" i="1" s="1"/>
  <c r="AF697" i="1"/>
  <c r="AF252" i="8" s="1"/>
  <c r="Y420" i="1"/>
  <c r="Z113" i="8"/>
  <c r="Z44" i="8" s="1"/>
  <c r="Z45" i="8" s="1"/>
  <c r="Z273" i="8"/>
  <c r="Z126" i="8" s="1"/>
  <c r="Z21" i="8" s="1"/>
  <c r="AJ1257" i="1"/>
  <c r="AK588" i="1"/>
  <c r="W548" i="1"/>
  <c r="W31" i="1" s="1"/>
  <c r="AG704" i="1"/>
  <c r="AG259" i="8" s="1"/>
  <c r="AA97" i="8"/>
  <c r="AA941" i="1"/>
  <c r="AA44" i="1" s="1"/>
  <c r="AG236" i="8"/>
  <c r="Y433" i="1"/>
  <c r="AC702" i="1"/>
  <c r="AC257" i="8" s="1"/>
  <c r="AC286" i="8" s="1"/>
  <c r="AC139" i="8" s="1"/>
  <c r="AC34" i="8" s="1"/>
  <c r="AH1327" i="1"/>
  <c r="AH1356" i="1" s="1"/>
  <c r="AH600" i="1"/>
  <c r="AA243" i="8"/>
  <c r="AA705" i="1"/>
  <c r="AF370" i="1"/>
  <c r="AB727" i="1"/>
  <c r="AE352" i="1"/>
  <c r="AG1337" i="1"/>
  <c r="AG1366" i="1" s="1"/>
  <c r="AD245" i="1"/>
  <c r="AC319" i="1"/>
  <c r="AI1304" i="1"/>
  <c r="AJ1320" i="1"/>
  <c r="AJ1349" i="1" s="1"/>
  <c r="AF1353" i="1"/>
  <c r="Z340" i="1"/>
  <c r="Y398" i="1"/>
  <c r="Y430" i="1"/>
  <c r="AG613" i="1"/>
  <c r="AG700" i="1" s="1"/>
  <c r="AG255" i="8" s="1"/>
  <c r="AG1242" i="1"/>
  <c r="AH573" i="1"/>
  <c r="AE1313" i="1"/>
  <c r="X464" i="1"/>
  <c r="X493" i="1"/>
  <c r="X522" i="1" s="1"/>
  <c r="AI1243" i="1"/>
  <c r="AJ574" i="1"/>
  <c r="AC601" i="1"/>
  <c r="AI1236" i="1"/>
  <c r="AJ567" i="1"/>
  <c r="AE719" i="1"/>
  <c r="AA381" i="1"/>
  <c r="AB323" i="1"/>
  <c r="AL1245" i="1"/>
  <c r="AL1303" i="1" s="1"/>
  <c r="AM576" i="1"/>
  <c r="AJ1238" i="1"/>
  <c r="AJ1296" i="1" s="1"/>
  <c r="AK569" i="1"/>
  <c r="AJ1263" i="1"/>
  <c r="AJ1321" i="1" s="1"/>
  <c r="AJ147" i="8"/>
  <c r="AK1291" i="1"/>
  <c r="AK1262" i="1"/>
  <c r="AK146" i="8"/>
  <c r="U35" i="1"/>
  <c r="Z258" i="8"/>
  <c r="Z705" i="1"/>
  <c r="Z732" i="1"/>
  <c r="Z734" i="1" s="1"/>
  <c r="AJ1240" i="1"/>
  <c r="AJ1298" i="1" s="1"/>
  <c r="AK571" i="1"/>
  <c r="AE157" i="8"/>
  <c r="AE1273" i="1"/>
  <c r="AE1331" i="1" s="1"/>
  <c r="AC36" i="8"/>
  <c r="V36" i="1"/>
  <c r="AB414" i="1"/>
  <c r="AE89" i="8"/>
  <c r="AG1368" i="1"/>
  <c r="Y428" i="1"/>
  <c r="AF684" i="1"/>
  <c r="AF713" i="1" s="1"/>
  <c r="Y424" i="1"/>
  <c r="AI162" i="8"/>
  <c r="AI1278" i="1"/>
  <c r="AI1336" i="1" s="1"/>
  <c r="AI1365" i="1" s="1"/>
  <c r="AB1316" i="1"/>
  <c r="AH165" i="8"/>
  <c r="AH1281" i="1"/>
  <c r="AH1339" i="1" s="1"/>
  <c r="AG1330" i="1"/>
  <c r="AG1359" i="1" s="1"/>
  <c r="AG603" i="1"/>
  <c r="AG690" i="1" s="1"/>
  <c r="AG245" i="8" s="1"/>
  <c r="AH1344" i="1"/>
  <c r="AH1373" i="1" s="1"/>
  <c r="Z333" i="1"/>
  <c r="Y391" i="1"/>
  <c r="AA128" i="8"/>
  <c r="AC720" i="1"/>
  <c r="AI594" i="1"/>
  <c r="AI681" i="1" s="1"/>
  <c r="AI236" i="8" s="1"/>
  <c r="AG888" i="1"/>
  <c r="Z346" i="1"/>
  <c r="Y404" i="1"/>
  <c r="AI1237" i="1"/>
  <c r="AJ568" i="1"/>
  <c r="AB243" i="8"/>
  <c r="AI1321" i="1"/>
  <c r="AI1350" i="1" s="1"/>
  <c r="U20" i="1"/>
  <c r="U554" i="1"/>
  <c r="U556" i="1" s="1"/>
  <c r="AD1224" i="1"/>
  <c r="AE867" i="1"/>
  <c r="AD203" i="1"/>
  <c r="AD867" i="1"/>
  <c r="AK1303" i="1"/>
  <c r="V525" i="1"/>
  <c r="V48" i="1" s="1"/>
  <c r="V51" i="1" s="1"/>
  <c r="AH1310" i="1"/>
  <c r="AB286" i="8"/>
  <c r="AG693" i="1"/>
  <c r="AG248" i="8" s="1"/>
  <c r="Z343" i="1"/>
  <c r="Y401" i="1"/>
  <c r="AD1256" i="1"/>
  <c r="AD1258" i="1" s="1"/>
  <c r="AE587" i="1"/>
  <c r="AC384" i="1"/>
  <c r="AD326" i="1"/>
  <c r="AH1272" i="1"/>
  <c r="AH156" i="8"/>
  <c r="AD1331" i="1"/>
  <c r="AD1360" i="1" s="1"/>
  <c r="AD604" i="1"/>
  <c r="AA410" i="1"/>
  <c r="AB32" i="8"/>
  <c r="Y530" i="1"/>
  <c r="Y13" i="1" s="1"/>
  <c r="AH1333" i="1"/>
  <c r="AH1362" i="1" s="1"/>
  <c r="AH606" i="1"/>
  <c r="AH693" i="1" s="1"/>
  <c r="AH248" i="8" s="1"/>
  <c r="AI1253" i="1"/>
  <c r="AJ584" i="1"/>
  <c r="AC28" i="8"/>
  <c r="Y418" i="1"/>
  <c r="X406" i="1"/>
  <c r="AG607" i="1"/>
  <c r="Z342" i="1"/>
  <c r="Y400" i="1"/>
  <c r="AF242" i="8"/>
  <c r="V34" i="1"/>
  <c r="AC327" i="1"/>
  <c r="AB385" i="1"/>
  <c r="Z341" i="1"/>
  <c r="Y399" i="1"/>
  <c r="W467" i="1"/>
  <c r="W46" i="1" s="1"/>
  <c r="Z337" i="1"/>
  <c r="Y395" i="1"/>
  <c r="AH617" i="1"/>
  <c r="AD164" i="8"/>
  <c r="AD1280" i="1"/>
  <c r="AD1338" i="1" s="1"/>
  <c r="AD1367" i="1" s="1"/>
  <c r="AF1255" i="1"/>
  <c r="AG586" i="1"/>
  <c r="AE1302" i="1"/>
  <c r="AD154" i="8"/>
  <c r="AD1270" i="1"/>
  <c r="AG596" i="1"/>
  <c r="Z332" i="1"/>
  <c r="Y390" i="1"/>
  <c r="AA732" i="1"/>
  <c r="AB330" i="1"/>
  <c r="AA388" i="1"/>
  <c r="AG254" i="1"/>
  <c r="AF818" i="1"/>
  <c r="AF934" i="1" s="1"/>
  <c r="AF106" i="8" s="1"/>
  <c r="AF254" i="1"/>
  <c r="AF312" i="1" s="1"/>
  <c r="Y135" i="8"/>
  <c r="AI1296" i="1"/>
  <c r="AH598" i="1"/>
  <c r="AI1286" i="1"/>
  <c r="AI1344" i="1" s="1"/>
  <c r="AI1373" i="1" s="1"/>
  <c r="AI170" i="8"/>
  <c r="Z335" i="1"/>
  <c r="Y393" i="1"/>
  <c r="AF733" i="1"/>
  <c r="AE602" i="1"/>
  <c r="AE1329" i="1"/>
  <c r="AE1358" i="1" s="1"/>
  <c r="AI1250" i="1"/>
  <c r="AJ581" i="1"/>
  <c r="X466" i="1"/>
  <c r="X495" i="1"/>
  <c r="X524" i="1" s="1"/>
  <c r="Z345" i="1"/>
  <c r="Y403" i="1"/>
  <c r="AB29" i="8"/>
  <c r="AH710" i="1"/>
  <c r="Z339" i="1"/>
  <c r="Y397" i="1"/>
  <c r="AB31" i="8"/>
  <c r="Y425" i="1"/>
  <c r="AC825" i="1"/>
  <c r="AC24" i="8"/>
  <c r="AA416" i="1"/>
  <c r="W540" i="1"/>
  <c r="W23" i="1" s="1"/>
  <c r="AF155" i="8"/>
  <c r="AF1271" i="1"/>
  <c r="AD284" i="8"/>
  <c r="AD130" i="8"/>
  <c r="AE280" i="8"/>
  <c r="AD1371" i="1"/>
  <c r="AD615" i="1"/>
  <c r="AC413" i="1"/>
  <c r="AC1357" i="1"/>
  <c r="AC1316" i="1"/>
  <c r="AC1258" i="1"/>
  <c r="Z334" i="1"/>
  <c r="Y392" i="1"/>
  <c r="Z344" i="1"/>
  <c r="Y402" i="1"/>
  <c r="W21" i="1"/>
  <c r="AH1265" i="1"/>
  <c r="AH149" i="8"/>
  <c r="AG1340" i="1"/>
  <c r="AG1369" i="1" s="1"/>
  <c r="AC896" i="1"/>
  <c r="AC912" i="1" s="1"/>
  <c r="AC883" i="1"/>
  <c r="AK158" i="8"/>
  <c r="AK1274" i="1"/>
  <c r="AK1332" i="1" s="1"/>
  <c r="Z125" i="8"/>
  <c r="AF699" i="1"/>
  <c r="AF254" i="8" s="1"/>
  <c r="AI1267" i="1"/>
  <c r="AI151" i="8"/>
  <c r="AK1234" i="1"/>
  <c r="AK1292" i="1" s="1"/>
  <c r="AL565" i="1"/>
  <c r="Y125" i="8"/>
  <c r="Y289" i="8"/>
  <c r="AC611" i="1"/>
  <c r="Z331" i="1"/>
  <c r="Y389" i="1"/>
  <c r="Y348" i="1"/>
  <c r="Z336" i="1"/>
  <c r="Y394" i="1"/>
  <c r="V24" i="1"/>
  <c r="AI1269" i="1"/>
  <c r="AI1327" i="1" s="1"/>
  <c r="AI153" i="8"/>
  <c r="AJ1292" i="1"/>
  <c r="AF716" i="1"/>
  <c r="AD265" i="8"/>
  <c r="AD118" i="8" s="1"/>
  <c r="AD13" i="8" s="1"/>
  <c r="AG1324" i="1"/>
  <c r="AG1353" i="1" s="1"/>
  <c r="W508" i="1"/>
  <c r="W496" i="1"/>
  <c r="W47" i="1" s="1"/>
  <c r="AJ1246" i="1"/>
  <c r="AK577" i="1"/>
  <c r="V30" i="1"/>
  <c r="AJ1249" i="1"/>
  <c r="AK580" i="1"/>
  <c r="AB616" i="1"/>
  <c r="AB618" i="1" s="1"/>
  <c r="AB1343" i="1"/>
  <c r="AB1345" i="1" s="1"/>
  <c r="AI1252" i="1"/>
  <c r="AJ583" i="1"/>
  <c r="Z347" i="1"/>
  <c r="Y405" i="1"/>
  <c r="AI1247" i="1"/>
  <c r="AJ578" i="1"/>
  <c r="Y529" i="1"/>
  <c r="Y12" i="1" s="1"/>
  <c r="AF917" i="1"/>
  <c r="AC1338" i="1"/>
  <c r="AG725" i="1"/>
  <c r="AH1365" i="1"/>
  <c r="AA417" i="1"/>
  <c r="V20" i="1"/>
  <c r="AD267" i="8"/>
  <c r="AD120" i="8" s="1"/>
  <c r="AD15" i="8" s="1"/>
  <c r="AH1279" i="1"/>
  <c r="AH163" i="8"/>
  <c r="AH1308" i="1"/>
  <c r="AH1266" i="1"/>
  <c r="AH597" i="1" s="1"/>
  <c r="AH150" i="8"/>
  <c r="AC27" i="8"/>
  <c r="AI1298" i="1"/>
  <c r="AA717" i="1"/>
  <c r="AI692" i="1"/>
  <c r="AI247" i="8" s="1"/>
  <c r="AB717" i="1"/>
  <c r="AD1299" i="1"/>
  <c r="Z338" i="1"/>
  <c r="Y396" i="1"/>
  <c r="AB925" i="1"/>
  <c r="AD718" i="1"/>
  <c r="AJ1332" i="1"/>
  <c r="AJ1361" i="1" s="1"/>
  <c r="AJ605" i="1"/>
  <c r="AF690" i="1"/>
  <c r="AF245" i="8" s="1"/>
  <c r="V546" i="1"/>
  <c r="AB329" i="1"/>
  <c r="AA387" i="1"/>
  <c r="AH609" i="1"/>
  <c r="AH696" i="1" s="1"/>
  <c r="AH251" i="8" s="1"/>
  <c r="W521" i="1"/>
  <c r="W550" i="1" s="1"/>
  <c r="AC1285" i="1"/>
  <c r="AC1287" i="1" s="1"/>
  <c r="AC169" i="8"/>
  <c r="AC171" i="8" s="1"/>
  <c r="AC47" i="8" s="1"/>
  <c r="AF700" i="1"/>
  <c r="AF255" i="8" s="1"/>
  <c r="AG612" i="1"/>
  <c r="X494" i="1"/>
  <c r="X523" i="1" s="1"/>
  <c r="X465" i="1"/>
  <c r="AB720" i="1"/>
  <c r="V31" i="1"/>
  <c r="AB324" i="1"/>
  <c r="AA382" i="1"/>
  <c r="Y531" i="1"/>
  <c r="Y14" i="1" s="1"/>
  <c r="AC325" i="1"/>
  <c r="AB383" i="1"/>
  <c r="AE1351" i="1"/>
  <c r="AA473" i="1"/>
  <c r="AA444" i="1"/>
  <c r="X14" i="1"/>
  <c r="AA14" i="8"/>
  <c r="AC119" i="8"/>
  <c r="AH1235" i="1"/>
  <c r="AI566" i="1"/>
  <c r="Z502" i="1"/>
  <c r="AE682" i="1"/>
  <c r="AE711" i="1" s="1"/>
  <c r="AF1351" i="1"/>
  <c r="AB119" i="8"/>
  <c r="AB412" i="1"/>
  <c r="AF595" i="1"/>
  <c r="AG1264" i="1"/>
  <c r="AG148" i="8"/>
  <c r="AF283" i="8" l="1"/>
  <c r="AI179" i="1"/>
  <c r="AI772" i="1" s="1"/>
  <c r="AI801" i="1" s="1"/>
  <c r="AH353" i="1"/>
  <c r="AI353" i="1" s="1"/>
  <c r="AH772" i="1"/>
  <c r="AH801" i="1" s="1"/>
  <c r="AH917" i="1" s="1"/>
  <c r="AH89" i="8" s="1"/>
  <c r="AH265" i="8" s="1"/>
  <c r="AH118" i="8" s="1"/>
  <c r="AH13" i="8" s="1"/>
  <c r="AH237" i="1"/>
  <c r="AH295" i="1" s="1"/>
  <c r="AG201" i="1"/>
  <c r="AG794" i="1" s="1"/>
  <c r="AG823" i="1" s="1"/>
  <c r="AI189" i="1"/>
  <c r="AJ189" i="1" s="1"/>
  <c r="AK1210" i="1" s="1"/>
  <c r="AF375" i="1"/>
  <c r="AF259" i="1"/>
  <c r="AF317" i="1" s="1"/>
  <c r="AF794" i="1"/>
  <c r="AF823" i="1" s="1"/>
  <c r="AF881" i="1"/>
  <c r="AF910" i="1" s="1"/>
  <c r="AF778" i="1"/>
  <c r="AF807" i="1" s="1"/>
  <c r="AF364" i="1"/>
  <c r="AI859" i="1"/>
  <c r="AI888" i="1" s="1"/>
  <c r="AI579" i="1"/>
  <c r="AJ579" i="1" s="1"/>
  <c r="AH186" i="1"/>
  <c r="AH779" i="1" s="1"/>
  <c r="AH808" i="1" s="1"/>
  <c r="AI237" i="1"/>
  <c r="AG357" i="1"/>
  <c r="AJ179" i="1"/>
  <c r="AJ859" i="1" s="1"/>
  <c r="AJ888" i="1" s="1"/>
  <c r="AJ1200" i="1"/>
  <c r="AG922" i="1"/>
  <c r="AG94" i="8" s="1"/>
  <c r="AH1364" i="1"/>
  <c r="AH1203" i="1"/>
  <c r="AG775" i="1"/>
  <c r="AJ1210" i="1"/>
  <c r="AH864" i="1"/>
  <c r="AH893" i="1" s="1"/>
  <c r="AH777" i="1"/>
  <c r="AH806" i="1" s="1"/>
  <c r="AI1223" i="1"/>
  <c r="AI782" i="1"/>
  <c r="AH161" i="8"/>
  <c r="AI200" i="1"/>
  <c r="AI880" i="1" s="1"/>
  <c r="AI909" i="1" s="1"/>
  <c r="AJ1202" i="1"/>
  <c r="AH191" i="1"/>
  <c r="AI191" i="1" s="1"/>
  <c r="AJ1212" i="1" s="1"/>
  <c r="AH1207" i="1"/>
  <c r="AG779" i="1"/>
  <c r="AG808" i="1" s="1"/>
  <c r="AH374" i="1"/>
  <c r="AH793" i="1"/>
  <c r="AH822" i="1" s="1"/>
  <c r="AH795" i="1"/>
  <c r="AH781" i="1"/>
  <c r="AG785" i="1"/>
  <c r="AI790" i="1"/>
  <c r="AI819" i="1" s="1"/>
  <c r="AH791" i="1"/>
  <c r="AH820" i="1" s="1"/>
  <c r="AI1214" i="1"/>
  <c r="AF792" i="1"/>
  <c r="AF821" i="1" s="1"/>
  <c r="AJ787" i="1"/>
  <c r="AJ816" i="1" s="1"/>
  <c r="AG776" i="1"/>
  <c r="AG805" i="1" s="1"/>
  <c r="AG921" i="1" s="1"/>
  <c r="AG93" i="8" s="1"/>
  <c r="AG269" i="8" s="1"/>
  <c r="AG122" i="8" s="1"/>
  <c r="AG17" i="8" s="1"/>
  <c r="AH786" i="1"/>
  <c r="AI789" i="1"/>
  <c r="AG1220" i="1"/>
  <c r="AJ1208" i="1"/>
  <c r="AH1216" i="1"/>
  <c r="AJ1218" i="1"/>
  <c r="AI1221" i="1"/>
  <c r="AH1204" i="1"/>
  <c r="AF783" i="1"/>
  <c r="AF812" i="1" s="1"/>
  <c r="AG788" i="1"/>
  <c r="AG817" i="1" s="1"/>
  <c r="AI774" i="1"/>
  <c r="AI803" i="1" s="1"/>
  <c r="AI780" i="1"/>
  <c r="AL1199" i="1"/>
  <c r="AF921" i="1"/>
  <c r="AF93" i="8" s="1"/>
  <c r="AF269" i="8" s="1"/>
  <c r="AF122" i="8" s="1"/>
  <c r="AF17" i="8" s="1"/>
  <c r="AH183" i="1"/>
  <c r="AH241" i="1" s="1"/>
  <c r="AH880" i="1"/>
  <c r="AH909" i="1" s="1"/>
  <c r="AG241" i="1"/>
  <c r="AG299" i="1" s="1"/>
  <c r="AH316" i="1"/>
  <c r="AG938" i="1"/>
  <c r="AG110" i="8" s="1"/>
  <c r="AH280" i="8"/>
  <c r="AH133" i="8" s="1"/>
  <c r="AH28" i="8" s="1"/>
  <c r="AF870" i="1"/>
  <c r="AF899" i="1" s="1"/>
  <c r="AF929" i="1"/>
  <c r="AF101" i="8" s="1"/>
  <c r="AF277" i="8" s="1"/>
  <c r="AF130" i="8" s="1"/>
  <c r="AF25" i="8" s="1"/>
  <c r="AE928" i="1"/>
  <c r="AE100" i="8" s="1"/>
  <c r="AE276" i="8" s="1"/>
  <c r="AE129" i="8" s="1"/>
  <c r="AE24" i="8" s="1"/>
  <c r="AG360" i="1"/>
  <c r="AG1211" i="1"/>
  <c r="AF248" i="1"/>
  <c r="AF306" i="1" s="1"/>
  <c r="AG190" i="1"/>
  <c r="AG870" i="1" s="1"/>
  <c r="AG899" i="1" s="1"/>
  <c r="AI202" i="1"/>
  <c r="AJ1223" i="1" s="1"/>
  <c r="AG866" i="1"/>
  <c r="AG895" i="1" s="1"/>
  <c r="AG365" i="1"/>
  <c r="AH358" i="1"/>
  <c r="AF924" i="1"/>
  <c r="AF96" i="8" s="1"/>
  <c r="AG302" i="1"/>
  <c r="AG1206" i="1"/>
  <c r="AG185" i="1"/>
  <c r="AF270" i="8"/>
  <c r="AF123" i="8" s="1"/>
  <c r="AF18" i="8" s="1"/>
  <c r="AD33" i="8"/>
  <c r="AF284" i="8"/>
  <c r="AF137" i="8" s="1"/>
  <c r="AF32" i="8" s="1"/>
  <c r="AE937" i="1"/>
  <c r="AE109" i="8" s="1"/>
  <c r="AE285" i="8" s="1"/>
  <c r="AE138" i="8" s="1"/>
  <c r="AE33" i="8" s="1"/>
  <c r="AH935" i="1"/>
  <c r="AH107" i="8" s="1"/>
  <c r="AG871" i="1"/>
  <c r="AG900" i="1" s="1"/>
  <c r="AG813" i="1"/>
  <c r="AG875" i="1"/>
  <c r="AG904" i="1" s="1"/>
  <c r="AI1205" i="1"/>
  <c r="AI184" i="1"/>
  <c r="AI777" i="1" s="1"/>
  <c r="AH242" i="1"/>
  <c r="AH300" i="1" s="1"/>
  <c r="AH1212" i="1"/>
  <c r="AG249" i="1"/>
  <c r="AG307" i="1" s="1"/>
  <c r="AF860" i="1"/>
  <c r="AF889" i="1" s="1"/>
  <c r="AG1201" i="1"/>
  <c r="AJ874" i="1"/>
  <c r="AJ903" i="1" s="1"/>
  <c r="AK1215" i="1"/>
  <c r="AH878" i="1"/>
  <c r="AH907" i="1" s="1"/>
  <c r="AI1219" i="1"/>
  <c r="AK800" i="1"/>
  <c r="AE918" i="1"/>
  <c r="AE90" i="8" s="1"/>
  <c r="AH256" i="1"/>
  <c r="AH314" i="1" s="1"/>
  <c r="AG936" i="1"/>
  <c r="AG108" i="8" s="1"/>
  <c r="AG284" i="8" s="1"/>
  <c r="AG137" i="8" s="1"/>
  <c r="AG32" i="8" s="1"/>
  <c r="AI932" i="1"/>
  <c r="AI104" i="8" s="1"/>
  <c r="AH195" i="1"/>
  <c r="AG180" i="1"/>
  <c r="AF238" i="1"/>
  <c r="AF296" i="1" s="1"/>
  <c r="AF802" i="1"/>
  <c r="AF354" i="1"/>
  <c r="AK194" i="1"/>
  <c r="AG199" i="1"/>
  <c r="AH1220" i="1" s="1"/>
  <c r="AF373" i="1"/>
  <c r="AJ196" i="1"/>
  <c r="AI193" i="1"/>
  <c r="AG369" i="1"/>
  <c r="AF879" i="1"/>
  <c r="AF908" i="1" s="1"/>
  <c r="AH182" i="1"/>
  <c r="AI1203" i="1" s="1"/>
  <c r="AH192" i="1"/>
  <c r="AI1213" i="1" s="1"/>
  <c r="AJ197" i="1"/>
  <c r="AJ790" i="1" s="1"/>
  <c r="AI255" i="1"/>
  <c r="AI313" i="1" s="1"/>
  <c r="AI371" i="1"/>
  <c r="AI877" i="1"/>
  <c r="AI906" i="1" s="1"/>
  <c r="AJ181" i="1"/>
  <c r="AJ368" i="1"/>
  <c r="AJ252" i="1"/>
  <c r="AJ310" i="1" s="1"/>
  <c r="AF257" i="1"/>
  <c r="AF315" i="1" s="1"/>
  <c r="AJ187" i="1"/>
  <c r="AI198" i="1"/>
  <c r="AH372" i="1"/>
  <c r="AI188" i="1"/>
  <c r="AL178" i="1"/>
  <c r="AH608" i="1"/>
  <c r="AH695" i="1" s="1"/>
  <c r="AH250" i="8" s="1"/>
  <c r="AD927" i="1"/>
  <c r="AD99" i="8" s="1"/>
  <c r="AG253" i="1"/>
  <c r="AG311" i="1" s="1"/>
  <c r="AK858" i="1"/>
  <c r="AK887" i="1" s="1"/>
  <c r="AG919" i="1"/>
  <c r="AG91" i="8" s="1"/>
  <c r="AG824" i="1"/>
  <c r="AF824" i="1"/>
  <c r="AF260" i="1"/>
  <c r="AF318" i="1" s="1"/>
  <c r="AF882" i="1"/>
  <c r="AF911" i="1" s="1"/>
  <c r="AG260" i="1"/>
  <c r="AF376" i="1"/>
  <c r="AH239" i="1"/>
  <c r="AH297" i="1" s="1"/>
  <c r="AH355" i="1"/>
  <c r="AI355" i="1" s="1"/>
  <c r="AH803" i="1"/>
  <c r="AH919" i="1" s="1"/>
  <c r="AH91" i="8" s="1"/>
  <c r="AJ916" i="1"/>
  <c r="AJ88" i="8" s="1"/>
  <c r="AJ264" i="8" s="1"/>
  <c r="AJ117" i="8" s="1"/>
  <c r="AF933" i="1"/>
  <c r="AF105" i="8" s="1"/>
  <c r="AF281" i="8" s="1"/>
  <c r="AF134" i="8" s="1"/>
  <c r="AF862" i="1"/>
  <c r="AF891" i="1" s="1"/>
  <c r="AK236" i="1"/>
  <c r="AK294" i="1" s="1"/>
  <c r="AF298" i="1"/>
  <c r="AG250" i="1"/>
  <c r="AD377" i="1"/>
  <c r="AF356" i="1"/>
  <c r="AF804" i="1"/>
  <c r="AE811" i="1"/>
  <c r="AE869" i="1"/>
  <c r="AE898" i="1" s="1"/>
  <c r="AE247" i="1"/>
  <c r="AE305" i="1" s="1"/>
  <c r="AD796" i="1"/>
  <c r="AF359" i="1"/>
  <c r="AD261" i="1"/>
  <c r="AD45" i="1" s="1"/>
  <c r="AG869" i="1"/>
  <c r="AG898" i="1" s="1"/>
  <c r="AE363" i="1"/>
  <c r="AF873" i="1"/>
  <c r="AF902" i="1" s="1"/>
  <c r="AF815" i="1"/>
  <c r="AG815" i="1"/>
  <c r="AF251" i="1"/>
  <c r="AF309" i="1" s="1"/>
  <c r="AI614" i="1"/>
  <c r="AI1341" i="1"/>
  <c r="AI1370" i="1" s="1"/>
  <c r="AK1254" i="1"/>
  <c r="AK1312" i="1" s="1"/>
  <c r="AL585" i="1"/>
  <c r="AE931" i="1"/>
  <c r="AE103" i="8" s="1"/>
  <c r="AE279" i="8" s="1"/>
  <c r="AE132" i="8" s="1"/>
  <c r="AE27" i="8" s="1"/>
  <c r="AJ167" i="8"/>
  <c r="AJ1283" i="1"/>
  <c r="AJ614" i="1" s="1"/>
  <c r="AF367" i="1"/>
  <c r="AF715" i="1"/>
  <c r="AG876" i="1"/>
  <c r="AG905" i="1" s="1"/>
  <c r="AI861" i="1"/>
  <c r="AI890" i="1" s="1"/>
  <c r="AE923" i="1"/>
  <c r="AE95" i="8" s="1"/>
  <c r="AE271" i="8" s="1"/>
  <c r="AE124" i="8" s="1"/>
  <c r="AE19" i="8" s="1"/>
  <c r="AH152" i="8"/>
  <c r="AH1297" i="1"/>
  <c r="AH1268" i="1"/>
  <c r="AF810" i="1"/>
  <c r="AG868" i="1"/>
  <c r="AG897" i="1" s="1"/>
  <c r="AF362" i="1"/>
  <c r="AF868" i="1"/>
  <c r="AF897" i="1" s="1"/>
  <c r="AE245" i="1"/>
  <c r="AG1326" i="1"/>
  <c r="AG1355" i="1" s="1"/>
  <c r="AG599" i="1"/>
  <c r="AG686" i="1" s="1"/>
  <c r="AG241" i="8" s="1"/>
  <c r="AF243" i="1"/>
  <c r="AF301" i="1" s="1"/>
  <c r="AE926" i="1"/>
  <c r="AE98" i="8" s="1"/>
  <c r="AE274" i="8" s="1"/>
  <c r="AE127" i="8" s="1"/>
  <c r="AE22" i="8" s="1"/>
  <c r="AF865" i="1"/>
  <c r="AF894" i="1" s="1"/>
  <c r="AI1239" i="1"/>
  <c r="AJ570" i="1"/>
  <c r="AF246" i="1"/>
  <c r="AF304" i="1" s="1"/>
  <c r="Y455" i="1"/>
  <c r="Y542" i="1" s="1"/>
  <c r="Y25" i="1" s="1"/>
  <c r="AJ709" i="1"/>
  <c r="X541" i="1"/>
  <c r="X24" i="1" s="1"/>
  <c r="X542" i="1"/>
  <c r="X25" i="1" s="1"/>
  <c r="Y482" i="1"/>
  <c r="Y511" i="1" s="1"/>
  <c r="Y464" i="1"/>
  <c r="Y551" i="1" s="1"/>
  <c r="Y34" i="1" s="1"/>
  <c r="AA533" i="1"/>
  <c r="AA16" i="1" s="1"/>
  <c r="X547" i="1"/>
  <c r="X30" i="1" s="1"/>
  <c r="X543" i="1"/>
  <c r="X26" i="1" s="1"/>
  <c r="AI239" i="1"/>
  <c r="X539" i="1"/>
  <c r="X22" i="1" s="1"/>
  <c r="X538" i="1"/>
  <c r="X21" i="1" s="1"/>
  <c r="Y466" i="1"/>
  <c r="Y553" i="1" s="1"/>
  <c r="Y36" i="1" s="1"/>
  <c r="AA734" i="1"/>
  <c r="Y488" i="1"/>
  <c r="Y517" i="1" s="1"/>
  <c r="AA443" i="1"/>
  <c r="AA530" i="1" s="1"/>
  <c r="AA13" i="1" s="1"/>
  <c r="Y463" i="1"/>
  <c r="Y550" i="1" s="1"/>
  <c r="Y33" i="1" s="1"/>
  <c r="U37" i="1"/>
  <c r="X550" i="1"/>
  <c r="X33" i="1" s="1"/>
  <c r="Y487" i="1"/>
  <c r="Y516" i="1" s="1"/>
  <c r="Z536" i="1"/>
  <c r="Z19" i="1" s="1"/>
  <c r="AA447" i="1"/>
  <c r="AA534" i="1" s="1"/>
  <c r="AA17" i="1" s="1"/>
  <c r="Z433" i="1"/>
  <c r="Z465" i="1" s="1"/>
  <c r="Y483" i="1"/>
  <c r="Y512" i="1" s="1"/>
  <c r="Y451" i="1"/>
  <c r="Y538" i="1" s="1"/>
  <c r="Y21" i="1" s="1"/>
  <c r="Z425" i="1"/>
  <c r="Z457" i="1" s="1"/>
  <c r="AF728" i="1"/>
  <c r="AE1360" i="1"/>
  <c r="Z424" i="1"/>
  <c r="Z485" i="1" s="1"/>
  <c r="Z514" i="1" s="1"/>
  <c r="AC731" i="1"/>
  <c r="Z422" i="1"/>
  <c r="Z483" i="1" s="1"/>
  <c r="Z512" i="1" s="1"/>
  <c r="Z428" i="1"/>
  <c r="Z489" i="1" s="1"/>
  <c r="Z518" i="1" s="1"/>
  <c r="X544" i="1"/>
  <c r="X27" i="1" s="1"/>
  <c r="AB415" i="1"/>
  <c r="AB476" i="1" s="1"/>
  <c r="AB505" i="1" s="1"/>
  <c r="AI1356" i="1"/>
  <c r="Y490" i="1"/>
  <c r="Y519" i="1" s="1"/>
  <c r="AE930" i="1"/>
  <c r="AE102" i="8" s="1"/>
  <c r="Z429" i="1"/>
  <c r="Z490" i="1" s="1"/>
  <c r="Z519" i="1" s="1"/>
  <c r="AE361" i="1"/>
  <c r="AF361" i="1" s="1"/>
  <c r="AG726" i="1"/>
  <c r="Z430" i="1"/>
  <c r="Z491" i="1" s="1"/>
  <c r="Z520" i="1" s="1"/>
  <c r="AD303" i="1"/>
  <c r="AD319" i="1" s="1"/>
  <c r="Z534" i="1"/>
  <c r="Z17" i="1" s="1"/>
  <c r="AF872" i="1"/>
  <c r="AF901" i="1" s="1"/>
  <c r="AF930" i="1" s="1"/>
  <c r="AF102" i="8" s="1"/>
  <c r="AF278" i="8" s="1"/>
  <c r="AF131" i="8" s="1"/>
  <c r="AF26" i="8" s="1"/>
  <c r="AF366" i="1"/>
  <c r="AC328" i="1"/>
  <c r="AB386" i="1"/>
  <c r="X553" i="1"/>
  <c r="X36" i="1" s="1"/>
  <c r="AG733" i="1"/>
  <c r="Z423" i="1"/>
  <c r="Z455" i="1" s="1"/>
  <c r="Z419" i="1"/>
  <c r="Z480" i="1" s="1"/>
  <c r="Z509" i="1" s="1"/>
  <c r="AI1333" i="1"/>
  <c r="AI1362" i="1" s="1"/>
  <c r="X551" i="1"/>
  <c r="X34" i="1" s="1"/>
  <c r="Z535" i="1"/>
  <c r="Z18" i="1" s="1"/>
  <c r="AF250" i="1"/>
  <c r="W33" i="1"/>
  <c r="AB411" i="1"/>
  <c r="X552" i="1"/>
  <c r="AB416" i="1"/>
  <c r="V29" i="1"/>
  <c r="V37" i="1" s="1"/>
  <c r="AJ692" i="1"/>
  <c r="AJ247" i="8" s="1"/>
  <c r="V554" i="1"/>
  <c r="V556" i="1" s="1"/>
  <c r="AA449" i="1"/>
  <c r="AA478" i="1"/>
  <c r="AA507" i="1" s="1"/>
  <c r="AC1343" i="1"/>
  <c r="AC1372" i="1" s="1"/>
  <c r="AJ162" i="8"/>
  <c r="AJ1278" i="1"/>
  <c r="AJ1336" i="1" s="1"/>
  <c r="AJ1307" i="1"/>
  <c r="W525" i="1"/>
  <c r="W48" i="1" s="1"/>
  <c r="W51" i="1" s="1"/>
  <c r="AF719" i="1"/>
  <c r="AL1234" i="1"/>
  <c r="AL1292" i="1" s="1"/>
  <c r="AM565" i="1"/>
  <c r="AG699" i="1"/>
  <c r="AG254" i="8" s="1"/>
  <c r="AG283" i="8" s="1"/>
  <c r="AG136" i="8" s="1"/>
  <c r="AG31" i="8" s="1"/>
  <c r="AK605" i="1"/>
  <c r="AK692" i="1" s="1"/>
  <c r="AK247" i="8" s="1"/>
  <c r="Z421" i="1"/>
  <c r="AE133" i="8"/>
  <c r="AF602" i="1"/>
  <c r="AA477" i="1"/>
  <c r="AA506" i="1" s="1"/>
  <c r="AA448" i="1"/>
  <c r="AC925" i="1"/>
  <c r="Z426" i="1"/>
  <c r="Z432" i="1"/>
  <c r="Y30" i="8"/>
  <c r="AB417" i="1"/>
  <c r="AH1337" i="1"/>
  <c r="AH1366" i="1" s="1"/>
  <c r="AH1323" i="1"/>
  <c r="AA341" i="1"/>
  <c r="Z399" i="1"/>
  <c r="AC414" i="1"/>
  <c r="AA342" i="1"/>
  <c r="Z400" i="1"/>
  <c r="AG694" i="1"/>
  <c r="AG249" i="8" s="1"/>
  <c r="AH603" i="1"/>
  <c r="AH690" i="1" s="1"/>
  <c r="AH245" i="8" s="1"/>
  <c r="AE1256" i="1"/>
  <c r="AE1314" i="1" s="1"/>
  <c r="AF587" i="1"/>
  <c r="AF589" i="1" s="1"/>
  <c r="AA343" i="1"/>
  <c r="Z401" i="1"/>
  <c r="AE203" i="1"/>
  <c r="AB272" i="8"/>
  <c r="AI150" i="8"/>
  <c r="AI1266" i="1"/>
  <c r="AI597" i="1" s="1"/>
  <c r="AI684" i="1" s="1"/>
  <c r="AI239" i="8" s="1"/>
  <c r="AI1295" i="1"/>
  <c r="Z420" i="1"/>
  <c r="AH1330" i="1"/>
  <c r="AH1359" i="1" s="1"/>
  <c r="AH612" i="1"/>
  <c r="AH699" i="1" s="1"/>
  <c r="AH254" i="8" s="1"/>
  <c r="Y456" i="1"/>
  <c r="Y485" i="1"/>
  <c r="Y514" i="1" s="1"/>
  <c r="Y460" i="1"/>
  <c r="Y489" i="1"/>
  <c r="Y518" i="1" s="1"/>
  <c r="AB446" i="1"/>
  <c r="AB475" i="1"/>
  <c r="AB504" i="1" s="1"/>
  <c r="AI693" i="1"/>
  <c r="AI248" i="8" s="1"/>
  <c r="AK593" i="1"/>
  <c r="AK1320" i="1"/>
  <c r="AK1349" i="1" s="1"/>
  <c r="AK1238" i="1"/>
  <c r="AL569" i="1"/>
  <c r="AB410" i="1"/>
  <c r="AC688" i="1"/>
  <c r="AC717" i="1" s="1"/>
  <c r="AI156" i="8"/>
  <c r="AI1272" i="1"/>
  <c r="AI1330" i="1" s="1"/>
  <c r="AI1301" i="1"/>
  <c r="AE1371" i="1"/>
  <c r="AG370" i="1"/>
  <c r="AA272" i="8"/>
  <c r="AA260" i="8"/>
  <c r="AK1257" i="1"/>
  <c r="AK1315" i="1" s="1"/>
  <c r="AL588" i="1"/>
  <c r="AF726" i="1"/>
  <c r="T54" i="1"/>
  <c r="T52" i="1"/>
  <c r="AE589" i="1"/>
  <c r="AH1363" i="1"/>
  <c r="AH607" i="1"/>
  <c r="AH613" i="1"/>
  <c r="AH1340" i="1"/>
  <c r="AH1369" i="1" s="1"/>
  <c r="AD825" i="1"/>
  <c r="X545" i="1"/>
  <c r="AC324" i="1"/>
  <c r="AB382" i="1"/>
  <c r="AC329" i="1"/>
  <c r="AB387" i="1"/>
  <c r="AB97" i="8"/>
  <c r="AB941" i="1"/>
  <c r="AB44" i="1" s="1"/>
  <c r="AF89" i="8"/>
  <c r="AI160" i="8"/>
  <c r="AI1276" i="1"/>
  <c r="AI1281" i="1"/>
  <c r="AI165" i="8"/>
  <c r="AB703" i="1"/>
  <c r="AJ1275" i="1"/>
  <c r="AJ159" i="8"/>
  <c r="AF729" i="1"/>
  <c r="AI600" i="1"/>
  <c r="AI687" i="1" s="1"/>
  <c r="AI242" i="8" s="1"/>
  <c r="Z418" i="1"/>
  <c r="Y406" i="1"/>
  <c r="AC698" i="1"/>
  <c r="AC253" i="8" s="1"/>
  <c r="AC282" i="8" s="1"/>
  <c r="AC135" i="8" s="1"/>
  <c r="AC30" i="8" s="1"/>
  <c r="Z20" i="8"/>
  <c r="AA334" i="1"/>
  <c r="Z392" i="1"/>
  <c r="AC1367" i="1"/>
  <c r="AA339" i="1"/>
  <c r="Z397" i="1"/>
  <c r="AD702" i="1"/>
  <c r="AD257" i="8" s="1"/>
  <c r="AD286" i="8" s="1"/>
  <c r="AD139" i="8" s="1"/>
  <c r="AD34" i="8" s="1"/>
  <c r="AA345" i="1"/>
  <c r="Z403" i="1"/>
  <c r="AF1329" i="1"/>
  <c r="AF1358" i="1" s="1"/>
  <c r="AH818" i="1"/>
  <c r="AG312" i="1"/>
  <c r="AC330" i="1"/>
  <c r="AB388" i="1"/>
  <c r="AF168" i="8"/>
  <c r="AF1284" i="1"/>
  <c r="AF1342" i="1" s="1"/>
  <c r="W537" i="1"/>
  <c r="AD327" i="1"/>
  <c r="AC385" i="1"/>
  <c r="Y479" i="1"/>
  <c r="Y450" i="1"/>
  <c r="Y435" i="1"/>
  <c r="AJ1253" i="1"/>
  <c r="AK584" i="1"/>
  <c r="AA442" i="1"/>
  <c r="AA471" i="1"/>
  <c r="AA500" i="1" s="1"/>
  <c r="AD691" i="1"/>
  <c r="AD246" i="8" s="1"/>
  <c r="AE326" i="1"/>
  <c r="AD384" i="1"/>
  <c r="AD169" i="8"/>
  <c r="AD171" i="8" s="1"/>
  <c r="AD47" i="8" s="1"/>
  <c r="AD1285" i="1"/>
  <c r="AD616" i="1" s="1"/>
  <c r="AD1314" i="1"/>
  <c r="AD1316" i="1" s="1"/>
  <c r="AK1361" i="1"/>
  <c r="AE896" i="1"/>
  <c r="AD896" i="1"/>
  <c r="AD912" i="1" s="1"/>
  <c r="AD883" i="1"/>
  <c r="AH704" i="1"/>
  <c r="AH259" i="8" s="1"/>
  <c r="AJ1350" i="1"/>
  <c r="AA333" i="1"/>
  <c r="Z391" i="1"/>
  <c r="AB1372" i="1"/>
  <c r="AB1374" i="1" s="1"/>
  <c r="AB50" i="1" s="1"/>
  <c r="AI609" i="1"/>
  <c r="AE604" i="1"/>
  <c r="AE691" i="1" s="1"/>
  <c r="AE246" i="8" s="1"/>
  <c r="AJ153" i="8"/>
  <c r="AJ1269" i="1"/>
  <c r="AJ600" i="1" s="1"/>
  <c r="AM1245" i="1"/>
  <c r="AN576" i="1"/>
  <c r="AJ1236" i="1"/>
  <c r="AJ1294" i="1" s="1"/>
  <c r="AK567" i="1"/>
  <c r="AD1328" i="1"/>
  <c r="AD1357" i="1" s="1"/>
  <c r="AH1242" i="1"/>
  <c r="AH1300" i="1" s="1"/>
  <c r="AI573" i="1"/>
  <c r="AG729" i="1"/>
  <c r="Y491" i="1"/>
  <c r="Y520" i="1" s="1"/>
  <c r="Y462" i="1"/>
  <c r="Y494" i="1"/>
  <c r="Y523" i="1" s="1"/>
  <c r="Y465" i="1"/>
  <c r="AA273" i="8"/>
  <c r="AA126" i="8" s="1"/>
  <c r="AA21" i="8" s="1"/>
  <c r="AA113" i="8"/>
  <c r="AA44" i="8" s="1"/>
  <c r="AA45" i="8" s="1"/>
  <c r="AI721" i="1"/>
  <c r="AF1241" i="1"/>
  <c r="AG572" i="1"/>
  <c r="X53" i="8"/>
  <c r="AF1273" i="1"/>
  <c r="AF157" i="8"/>
  <c r="AM1233" i="1"/>
  <c r="AN564" i="1"/>
  <c r="AA338" i="1"/>
  <c r="Z396" i="1"/>
  <c r="Z434" i="1"/>
  <c r="AA336" i="1"/>
  <c r="Z394" i="1"/>
  <c r="AA331" i="1"/>
  <c r="Z389" i="1"/>
  <c r="Z348" i="1"/>
  <c r="AK1263" i="1"/>
  <c r="AK147" i="8"/>
  <c r="AI598" i="1"/>
  <c r="AI685" i="1" s="1"/>
  <c r="AI240" i="8" s="1"/>
  <c r="AI1325" i="1"/>
  <c r="AI1354" i="1" s="1"/>
  <c r="AF136" i="8"/>
  <c r="Z431" i="1"/>
  <c r="AD137" i="8"/>
  <c r="Y486" i="1"/>
  <c r="Y515" i="1" s="1"/>
  <c r="Y457" i="1"/>
  <c r="AJ1250" i="1"/>
  <c r="AJ1308" i="1" s="1"/>
  <c r="AK581" i="1"/>
  <c r="AA335" i="1"/>
  <c r="Z393" i="1"/>
  <c r="AG818" i="1"/>
  <c r="AA332" i="1"/>
  <c r="Z390" i="1"/>
  <c r="AA337" i="1"/>
  <c r="Z395" i="1"/>
  <c r="AH1324" i="1"/>
  <c r="AH1353" i="1" s="1"/>
  <c r="AH722" i="1"/>
  <c r="AD413" i="1"/>
  <c r="AJ1304" i="1"/>
  <c r="AB139" i="8"/>
  <c r="AH1368" i="1"/>
  <c r="AJ1237" i="1"/>
  <c r="AK568" i="1"/>
  <c r="AA346" i="1"/>
  <c r="Z404" i="1"/>
  <c r="AI710" i="1"/>
  <c r="AA23" i="8"/>
  <c r="AI1310" i="1"/>
  <c r="AG719" i="1"/>
  <c r="AH684" i="1"/>
  <c r="AH239" i="8" s="1"/>
  <c r="AG722" i="1"/>
  <c r="Z287" i="8"/>
  <c r="Z260" i="8"/>
  <c r="AJ151" i="8"/>
  <c r="AJ1267" i="1"/>
  <c r="AJ1325" i="1" s="1"/>
  <c r="AJ1354" i="1" s="1"/>
  <c r="AL158" i="8"/>
  <c r="AL1274" i="1"/>
  <c r="AJ1243" i="1"/>
  <c r="AK574" i="1"/>
  <c r="Z427" i="1"/>
  <c r="AF352" i="1"/>
  <c r="AH687" i="1"/>
  <c r="AG917" i="1"/>
  <c r="AJ170" i="8"/>
  <c r="AJ1286" i="1"/>
  <c r="AJ1344" i="1" s="1"/>
  <c r="AJ1315" i="1"/>
  <c r="Y452" i="1"/>
  <c r="Y481" i="1"/>
  <c r="Y510" i="1" s="1"/>
  <c r="AF1313" i="1"/>
  <c r="AE615" i="1"/>
  <c r="AE702" i="1" s="1"/>
  <c r="AE257" i="8" s="1"/>
  <c r="AE286" i="8" s="1"/>
  <c r="AE139" i="8" s="1"/>
  <c r="AE34" i="8" s="1"/>
  <c r="X508" i="1"/>
  <c r="X525" i="1" s="1"/>
  <c r="X48" i="1" s="1"/>
  <c r="X496" i="1"/>
  <c r="X47" i="1" s="1"/>
  <c r="AF1251" i="1"/>
  <c r="AF1309" i="1" s="1"/>
  <c r="AG582" i="1"/>
  <c r="AL146" i="8"/>
  <c r="AL1291" i="1"/>
  <c r="AL1262" i="1"/>
  <c r="AL1320" i="1" s="1"/>
  <c r="AC616" i="1"/>
  <c r="AH725" i="1"/>
  <c r="AH610" i="1"/>
  <c r="AJ1247" i="1"/>
  <c r="AK578" i="1"/>
  <c r="AA347" i="1"/>
  <c r="Z405" i="1"/>
  <c r="AJ1252" i="1"/>
  <c r="AK583" i="1"/>
  <c r="AK1249" i="1"/>
  <c r="AL580" i="1"/>
  <c r="AK1246" i="1"/>
  <c r="AL577" i="1"/>
  <c r="Y20" i="8"/>
  <c r="Y142" i="8"/>
  <c r="Y46" i="8" s="1"/>
  <c r="Y48" i="8" s="1"/>
  <c r="Y51" i="8" s="1"/>
  <c r="AH596" i="1"/>
  <c r="AA344" i="1"/>
  <c r="Z402" i="1"/>
  <c r="AC445" i="1"/>
  <c r="AC474" i="1"/>
  <c r="AC503" i="1" s="1"/>
  <c r="AD25" i="8"/>
  <c r="AI1279" i="1"/>
  <c r="AI163" i="8"/>
  <c r="AI1308" i="1"/>
  <c r="AE689" i="1"/>
  <c r="AE244" i="8" s="1"/>
  <c r="AI617" i="1"/>
  <c r="AH685" i="1"/>
  <c r="AH240" i="8" s="1"/>
  <c r="AG683" i="1"/>
  <c r="AG712" i="1" s="1"/>
  <c r="AD601" i="1"/>
  <c r="AG1255" i="1"/>
  <c r="AH586" i="1"/>
  <c r="AD611" i="1"/>
  <c r="AI166" i="8"/>
  <c r="AI1282" i="1"/>
  <c r="AI1311" i="1"/>
  <c r="AF239" i="8"/>
  <c r="AE265" i="8"/>
  <c r="AE118" i="8" s="1"/>
  <c r="AE13" i="8" s="1"/>
  <c r="AK1240" i="1"/>
  <c r="AL571" i="1"/>
  <c r="AJ594" i="1"/>
  <c r="AC323" i="1"/>
  <c r="AB381" i="1"/>
  <c r="AI149" i="8"/>
  <c r="AI1265" i="1"/>
  <c r="AI1294" i="1"/>
  <c r="AG155" i="8"/>
  <c r="AG1271" i="1"/>
  <c r="AG602" i="1" s="1"/>
  <c r="AG1300" i="1"/>
  <c r="AA340" i="1"/>
  <c r="Z398" i="1"/>
  <c r="AE154" i="8"/>
  <c r="AE1270" i="1"/>
  <c r="AI1305" i="1"/>
  <c r="X467" i="1"/>
  <c r="X46" i="1" s="1"/>
  <c r="AE164" i="8"/>
  <c r="AE1280" i="1"/>
  <c r="AE1309" i="1"/>
  <c r="AG724" i="1"/>
  <c r="AG1244" i="1"/>
  <c r="AH575" i="1"/>
  <c r="AG713" i="1"/>
  <c r="Z531" i="1"/>
  <c r="Z14" i="1" s="1"/>
  <c r="AG595" i="1"/>
  <c r="AG1322" i="1"/>
  <c r="AB14" i="8"/>
  <c r="AD325" i="1"/>
  <c r="AC383" i="1"/>
  <c r="AD119" i="8"/>
  <c r="AB444" i="1"/>
  <c r="AB473" i="1"/>
  <c r="AF682" i="1"/>
  <c r="AI1235" i="1"/>
  <c r="AI1293" i="1" s="1"/>
  <c r="AJ566" i="1"/>
  <c r="AA502" i="1"/>
  <c r="AE237" i="8"/>
  <c r="AH1264" i="1"/>
  <c r="AH148" i="8"/>
  <c r="AH1293" i="1"/>
  <c r="AC14" i="8"/>
  <c r="AC412" i="1"/>
  <c r="AI117" i="8"/>
  <c r="AI917" i="1" l="1"/>
  <c r="AI89" i="8" s="1"/>
  <c r="AI265" i="8" s="1"/>
  <c r="AI118" i="8" s="1"/>
  <c r="AI13" i="8" s="1"/>
  <c r="AH1222" i="1"/>
  <c r="AG259" i="1"/>
  <c r="AG317" i="1" s="1"/>
  <c r="AH201" i="1"/>
  <c r="AI1222" i="1" s="1"/>
  <c r="AG881" i="1"/>
  <c r="AG910" i="1" s="1"/>
  <c r="AG939" i="1" s="1"/>
  <c r="AG111" i="8" s="1"/>
  <c r="AI295" i="1"/>
  <c r="AG375" i="1"/>
  <c r="AF939" i="1"/>
  <c r="AF111" i="8" s="1"/>
  <c r="AJ237" i="1"/>
  <c r="AJ295" i="1" s="1"/>
  <c r="AJ353" i="1"/>
  <c r="AI186" i="1"/>
  <c r="AI866" i="1" s="1"/>
  <c r="AI895" i="1" s="1"/>
  <c r="AH866" i="1"/>
  <c r="AH895" i="1" s="1"/>
  <c r="AH924" i="1" s="1"/>
  <c r="AH96" i="8" s="1"/>
  <c r="AJ200" i="1"/>
  <c r="AK1221" i="1" s="1"/>
  <c r="AH244" i="1"/>
  <c r="AH302" i="1" s="1"/>
  <c r="AG364" i="1"/>
  <c r="AI258" i="1"/>
  <c r="AI316" i="1" s="1"/>
  <c r="AI374" i="1"/>
  <c r="AI1207" i="1"/>
  <c r="AH360" i="1"/>
  <c r="AH871" i="1"/>
  <c r="AH900" i="1" s="1"/>
  <c r="AI1248" i="1"/>
  <c r="AI1306" i="1" s="1"/>
  <c r="AH863" i="1"/>
  <c r="AH892" i="1" s="1"/>
  <c r="AI183" i="1"/>
  <c r="AH357" i="1"/>
  <c r="AI1212" i="1"/>
  <c r="AI793" i="1"/>
  <c r="AI822" i="1" s="1"/>
  <c r="AI938" i="1" s="1"/>
  <c r="AI110" i="8" s="1"/>
  <c r="AG270" i="8"/>
  <c r="AG123" i="8" s="1"/>
  <c r="AG18" i="8" s="1"/>
  <c r="AH249" i="1"/>
  <c r="AH307" i="1" s="1"/>
  <c r="AH365" i="1"/>
  <c r="AI365" i="1" s="1"/>
  <c r="AH784" i="1"/>
  <c r="AH813" i="1" s="1"/>
  <c r="AK179" i="1"/>
  <c r="AK237" i="1" s="1"/>
  <c r="AK1200" i="1"/>
  <c r="AJ772" i="1"/>
  <c r="AJ801" i="1" s="1"/>
  <c r="AJ917" i="1" s="1"/>
  <c r="AJ89" i="8" s="1"/>
  <c r="AG924" i="1"/>
  <c r="AG96" i="8" s="1"/>
  <c r="AH922" i="1"/>
  <c r="AH94" i="8" s="1"/>
  <c r="AL1215" i="1"/>
  <c r="AH1201" i="1"/>
  <c r="AJ1219" i="1"/>
  <c r="AI791" i="1"/>
  <c r="AI820" i="1" s="1"/>
  <c r="AJ789" i="1"/>
  <c r="AJ782" i="1"/>
  <c r="AJ780" i="1"/>
  <c r="AH776" i="1"/>
  <c r="AH805" i="1" s="1"/>
  <c r="AG792" i="1"/>
  <c r="AG821" i="1" s="1"/>
  <c r="AG778" i="1"/>
  <c r="AG807" i="1" s="1"/>
  <c r="AI795" i="1"/>
  <c r="AI824" i="1" s="1"/>
  <c r="AK1218" i="1"/>
  <c r="AI1216" i="1"/>
  <c r="AJ1214" i="1"/>
  <c r="AG783" i="1"/>
  <c r="AG812" i="1" s="1"/>
  <c r="AG928" i="1" s="1"/>
  <c r="AG100" i="8" s="1"/>
  <c r="AI784" i="1"/>
  <c r="AI813" i="1" s="1"/>
  <c r="AI781" i="1"/>
  <c r="AJ1221" i="1"/>
  <c r="AH775" i="1"/>
  <c r="AK1208" i="1"/>
  <c r="AJ774" i="1"/>
  <c r="AJ803" i="1" s="1"/>
  <c r="AK1217" i="1"/>
  <c r="AG773" i="1"/>
  <c r="AG802" i="1" s="1"/>
  <c r="AJ202" i="1"/>
  <c r="AK1223" i="1" s="1"/>
  <c r="AG248" i="1"/>
  <c r="AG306" i="1" s="1"/>
  <c r="AI358" i="1"/>
  <c r="AK787" i="1"/>
  <c r="AK816" i="1" s="1"/>
  <c r="AJ1209" i="1"/>
  <c r="AJ1207" i="1"/>
  <c r="AI1204" i="1"/>
  <c r="AI786" i="1"/>
  <c r="AH785" i="1"/>
  <c r="AH788" i="1"/>
  <c r="AH817" i="1" s="1"/>
  <c r="U52" i="1"/>
  <c r="V52" i="1"/>
  <c r="AF928" i="1"/>
  <c r="AF100" i="8" s="1"/>
  <c r="AF276" i="8" s="1"/>
  <c r="AF129" i="8" s="1"/>
  <c r="AF24" i="8" s="1"/>
  <c r="AM1199" i="1"/>
  <c r="AL771" i="1"/>
  <c r="AL800" i="1" s="1"/>
  <c r="AH938" i="1"/>
  <c r="AH110" i="8" s="1"/>
  <c r="AH299" i="1"/>
  <c r="AH1211" i="1"/>
  <c r="AH190" i="1"/>
  <c r="AH783" i="1" s="1"/>
  <c r="AF937" i="1"/>
  <c r="AF109" i="8" s="1"/>
  <c r="AF285" i="8" s="1"/>
  <c r="AF138" i="8" s="1"/>
  <c r="AF33" i="8" s="1"/>
  <c r="AG243" i="1"/>
  <c r="AG301" i="1" s="1"/>
  <c r="AG865" i="1"/>
  <c r="AG894" i="1" s="1"/>
  <c r="AG359" i="1"/>
  <c r="AH1206" i="1"/>
  <c r="AH185" i="1"/>
  <c r="AI1206" i="1" s="1"/>
  <c r="AJ355" i="1"/>
  <c r="AG933" i="1"/>
  <c r="AG105" i="8" s="1"/>
  <c r="AG281" i="8" s="1"/>
  <c r="AG134" i="8" s="1"/>
  <c r="AG29" i="8" s="1"/>
  <c r="AJ932" i="1"/>
  <c r="AJ104" i="8" s="1"/>
  <c r="AK916" i="1"/>
  <c r="AK88" i="8" s="1"/>
  <c r="AG929" i="1"/>
  <c r="AG101" i="8" s="1"/>
  <c r="AG277" i="8" s="1"/>
  <c r="AG130" i="8" s="1"/>
  <c r="AG25" i="8" s="1"/>
  <c r="AK368" i="1"/>
  <c r="AG879" i="1"/>
  <c r="AG908" i="1" s="1"/>
  <c r="AH283" i="8"/>
  <c r="AH136" i="8" s="1"/>
  <c r="AH31" i="8" s="1"/>
  <c r="AG257" i="1"/>
  <c r="AG315" i="1" s="1"/>
  <c r="AG373" i="1"/>
  <c r="AJ371" i="1"/>
  <c r="AI806" i="1"/>
  <c r="AJ191" i="1"/>
  <c r="AK1212" i="1" s="1"/>
  <c r="AF918" i="1"/>
  <c r="AF90" i="8" s="1"/>
  <c r="AH936" i="1"/>
  <c r="AH108" i="8" s="1"/>
  <c r="AI242" i="1"/>
  <c r="AI300" i="1" s="1"/>
  <c r="AJ1205" i="1"/>
  <c r="AJ184" i="1"/>
  <c r="AI864" i="1"/>
  <c r="AI893" i="1" s="1"/>
  <c r="AI372" i="1"/>
  <c r="AG860" i="1"/>
  <c r="AG889" i="1" s="1"/>
  <c r="AG354" i="1"/>
  <c r="AK1202" i="1"/>
  <c r="AJ239" i="1"/>
  <c r="AJ297" i="1" s="1"/>
  <c r="AJ188" i="1"/>
  <c r="AK197" i="1"/>
  <c r="AJ877" i="1"/>
  <c r="AJ906" i="1" s="1"/>
  <c r="AJ819" i="1"/>
  <c r="AI182" i="1"/>
  <c r="AH259" i="1"/>
  <c r="AL194" i="1"/>
  <c r="AM1215" i="1" s="1"/>
  <c r="AI195" i="1"/>
  <c r="AK874" i="1"/>
  <c r="AK903" i="1" s="1"/>
  <c r="AJ198" i="1"/>
  <c r="AI878" i="1"/>
  <c r="AI907" i="1" s="1"/>
  <c r="AI256" i="1"/>
  <c r="AI314" i="1" s="1"/>
  <c r="AK187" i="1"/>
  <c r="AL1208" i="1" s="1"/>
  <c r="AK181" i="1"/>
  <c r="AL1202" i="1" s="1"/>
  <c r="AJ861" i="1"/>
  <c r="AJ890" i="1" s="1"/>
  <c r="AK196" i="1"/>
  <c r="AL1217" i="1" s="1"/>
  <c r="AH199" i="1"/>
  <c r="AG238" i="1"/>
  <c r="AG296" i="1" s="1"/>
  <c r="AK189" i="1"/>
  <c r="AJ255" i="1"/>
  <c r="AJ313" i="1" s="1"/>
  <c r="AI935" i="1"/>
  <c r="AI107" i="8" s="1"/>
  <c r="AI192" i="1"/>
  <c r="AH180" i="1"/>
  <c r="AI1201" i="1" s="1"/>
  <c r="AJ193" i="1"/>
  <c r="AK252" i="1"/>
  <c r="AK310" i="1" s="1"/>
  <c r="AM178" i="1"/>
  <c r="AN1199" i="1" s="1"/>
  <c r="AD275" i="8"/>
  <c r="AD128" i="8" s="1"/>
  <c r="AD23" i="8" s="1"/>
  <c r="AH369" i="1"/>
  <c r="AH253" i="1"/>
  <c r="AH311" i="1" s="1"/>
  <c r="AH875" i="1"/>
  <c r="AH904" i="1" s="1"/>
  <c r="AG862" i="1"/>
  <c r="AG891" i="1" s="1"/>
  <c r="AG376" i="1"/>
  <c r="AH376" i="1" s="1"/>
  <c r="AK579" i="1"/>
  <c r="AJ1248" i="1"/>
  <c r="AE377" i="1"/>
  <c r="AE1224" i="1"/>
  <c r="AG872" i="1"/>
  <c r="AG901" i="1" s="1"/>
  <c r="AG366" i="1"/>
  <c r="AG240" i="1"/>
  <c r="AG298" i="1" s="1"/>
  <c r="AE1258" i="1"/>
  <c r="AH824" i="1"/>
  <c r="AF920" i="1"/>
  <c r="AF92" i="8" s="1"/>
  <c r="AF268" i="8" s="1"/>
  <c r="AF121" i="8" s="1"/>
  <c r="AF16" i="8" s="1"/>
  <c r="AE261" i="1"/>
  <c r="AE45" i="1" s="1"/>
  <c r="AH882" i="1"/>
  <c r="AH911" i="1" s="1"/>
  <c r="AI297" i="1"/>
  <c r="AG882" i="1"/>
  <c r="AG911" i="1" s="1"/>
  <c r="AG940" i="1" s="1"/>
  <c r="AG112" i="8" s="1"/>
  <c r="AG288" i="8" s="1"/>
  <c r="AG141" i="8" s="1"/>
  <c r="AG36" i="8" s="1"/>
  <c r="AG318" i="1"/>
  <c r="AH260" i="1"/>
  <c r="AH318" i="1" s="1"/>
  <c r="AF940" i="1"/>
  <c r="AF112" i="8" s="1"/>
  <c r="AF288" i="8" s="1"/>
  <c r="AF141" i="8" s="1"/>
  <c r="AF245" i="1"/>
  <c r="AF303" i="1" s="1"/>
  <c r="AH873" i="1"/>
  <c r="AH902" i="1" s="1"/>
  <c r="AG246" i="1"/>
  <c r="AG304" i="1" s="1"/>
  <c r="AH811" i="1"/>
  <c r="AI873" i="1"/>
  <c r="AI902" i="1" s="1"/>
  <c r="AG367" i="1"/>
  <c r="AE912" i="1"/>
  <c r="AE883" i="1"/>
  <c r="AF363" i="1"/>
  <c r="AF377" i="1" s="1"/>
  <c r="AG356" i="1"/>
  <c r="AH240" i="1"/>
  <c r="AG804" i="1"/>
  <c r="AL858" i="1"/>
  <c r="AL887" i="1" s="1"/>
  <c r="AL236" i="1"/>
  <c r="AL294" i="1" s="1"/>
  <c r="AE796" i="1"/>
  <c r="AG814" i="1"/>
  <c r="AG811" i="1"/>
  <c r="AG927" i="1" s="1"/>
  <c r="AG99" i="8" s="1"/>
  <c r="AG247" i="1"/>
  <c r="AF869" i="1"/>
  <c r="AF898" i="1" s="1"/>
  <c r="AF811" i="1"/>
  <c r="AF247" i="1"/>
  <c r="AF305" i="1" s="1"/>
  <c r="AE927" i="1"/>
  <c r="AE99" i="8" s="1"/>
  <c r="AE275" i="8" s="1"/>
  <c r="AE128" i="8" s="1"/>
  <c r="AE23" i="8" s="1"/>
  <c r="AF923" i="1"/>
  <c r="AF95" i="8" s="1"/>
  <c r="AF271" i="8" s="1"/>
  <c r="AF124" i="8" s="1"/>
  <c r="AF19" i="8" s="1"/>
  <c r="AE303" i="1"/>
  <c r="AE319" i="1" s="1"/>
  <c r="AI919" i="1"/>
  <c r="AI91" i="8" s="1"/>
  <c r="AJ687" i="1"/>
  <c r="AJ242" i="8" s="1"/>
  <c r="AG251" i="1"/>
  <c r="AG309" i="1" s="1"/>
  <c r="AK167" i="8"/>
  <c r="AK1283" i="1"/>
  <c r="AJ701" i="1"/>
  <c r="AJ256" i="8" s="1"/>
  <c r="AI701" i="1"/>
  <c r="AF931" i="1"/>
  <c r="AF103" i="8" s="1"/>
  <c r="AF279" i="8" s="1"/>
  <c r="AF132" i="8" s="1"/>
  <c r="AD1343" i="1"/>
  <c r="AD1345" i="1" s="1"/>
  <c r="AG873" i="1"/>
  <c r="AG902" i="1" s="1"/>
  <c r="AG931" i="1" s="1"/>
  <c r="AG103" i="8" s="1"/>
  <c r="AG279" i="8" s="1"/>
  <c r="AG132" i="8" s="1"/>
  <c r="AG27" i="8" s="1"/>
  <c r="AJ1341" i="1"/>
  <c r="AJ1370" i="1" s="1"/>
  <c r="AM585" i="1"/>
  <c r="AL1254" i="1"/>
  <c r="AG934" i="1"/>
  <c r="AG106" i="8" s="1"/>
  <c r="AG715" i="1"/>
  <c r="AG362" i="1"/>
  <c r="AI152" i="8"/>
  <c r="AI1268" i="1"/>
  <c r="AH1326" i="1"/>
  <c r="AH1355" i="1" s="1"/>
  <c r="AH599" i="1"/>
  <c r="AH686" i="1" s="1"/>
  <c r="AH241" i="8" s="1"/>
  <c r="AJ1239" i="1"/>
  <c r="AJ1297" i="1" s="1"/>
  <c r="AK570" i="1"/>
  <c r="AI1297" i="1"/>
  <c r="AF926" i="1"/>
  <c r="AF98" i="8" s="1"/>
  <c r="AF274" i="8" s="1"/>
  <c r="AF127" i="8" s="1"/>
  <c r="AF22" i="8" s="1"/>
  <c r="AG810" i="1"/>
  <c r="AG926" i="1" s="1"/>
  <c r="AG98" i="8" s="1"/>
  <c r="AG274" i="8" s="1"/>
  <c r="AG127" i="8" s="1"/>
  <c r="AG22" i="8" s="1"/>
  <c r="Y540" i="1"/>
  <c r="Y23" i="1" s="1"/>
  <c r="U54" i="1"/>
  <c r="AH733" i="1"/>
  <c r="Z451" i="1"/>
  <c r="Z538" i="1" s="1"/>
  <c r="Y546" i="1"/>
  <c r="Y29" i="1" s="1"/>
  <c r="Z494" i="1"/>
  <c r="Z523" i="1" s="1"/>
  <c r="Z456" i="1"/>
  <c r="Z543" i="1" s="1"/>
  <c r="Z26" i="1" s="1"/>
  <c r="AG728" i="1"/>
  <c r="Y541" i="1"/>
  <c r="Y24" i="1" s="1"/>
  <c r="Z454" i="1"/>
  <c r="Z541" i="1" s="1"/>
  <c r="Z24" i="1" s="1"/>
  <c r="Z462" i="1"/>
  <c r="Z549" i="1" s="1"/>
  <c r="Z32" i="1" s="1"/>
  <c r="AE809" i="1"/>
  <c r="AE825" i="1" s="1"/>
  <c r="Z486" i="1"/>
  <c r="Z515" i="1" s="1"/>
  <c r="AC1374" i="1"/>
  <c r="AC50" i="1" s="1"/>
  <c r="Y545" i="1"/>
  <c r="Y28" i="1" s="1"/>
  <c r="AB447" i="1"/>
  <c r="AB534" i="1" s="1"/>
  <c r="AB17" i="1" s="1"/>
  <c r="AA421" i="1"/>
  <c r="AA453" i="1" s="1"/>
  <c r="Y548" i="1"/>
  <c r="Y31" i="1" s="1"/>
  <c r="Z461" i="1"/>
  <c r="Z548" i="1" s="1"/>
  <c r="Z31" i="1" s="1"/>
  <c r="Z484" i="1"/>
  <c r="Z513" i="1" s="1"/>
  <c r="Z542" i="1" s="1"/>
  <c r="Z25" i="1" s="1"/>
  <c r="Y37" i="8"/>
  <c r="Y53" i="8" s="1"/>
  <c r="Y552" i="1"/>
  <c r="Y35" i="1" s="1"/>
  <c r="AJ721" i="1"/>
  <c r="AA433" i="1"/>
  <c r="AA465" i="1" s="1"/>
  <c r="AA423" i="1"/>
  <c r="AA484" i="1" s="1"/>
  <c r="AA513" i="1" s="1"/>
  <c r="AG308" i="1"/>
  <c r="AA424" i="1"/>
  <c r="AA456" i="1" s="1"/>
  <c r="AA419" i="1"/>
  <c r="AA451" i="1" s="1"/>
  <c r="AE413" i="1"/>
  <c r="AE445" i="1" s="1"/>
  <c r="AH724" i="1"/>
  <c r="Y543" i="1"/>
  <c r="Y26" i="1" s="1"/>
  <c r="Z460" i="1"/>
  <c r="Z547" i="1" s="1"/>
  <c r="Z30" i="1" s="1"/>
  <c r="AE718" i="1"/>
  <c r="AA425" i="1"/>
  <c r="AA457" i="1" s="1"/>
  <c r="AD414" i="1"/>
  <c r="AD475" i="1" s="1"/>
  <c r="AD504" i="1" s="1"/>
  <c r="AA432" i="1"/>
  <c r="AA493" i="1" s="1"/>
  <c r="AA522" i="1" s="1"/>
  <c r="AA426" i="1"/>
  <c r="AA458" i="1" s="1"/>
  <c r="AB533" i="1"/>
  <c r="AB16" i="1" s="1"/>
  <c r="AE278" i="8"/>
  <c r="AE131" i="8" s="1"/>
  <c r="AE26" i="8" s="1"/>
  <c r="AD328" i="1"/>
  <c r="AC386" i="1"/>
  <c r="AC416" i="1"/>
  <c r="AC477" i="1" s="1"/>
  <c r="AC506" i="1" s="1"/>
  <c r="AA428" i="1"/>
  <c r="AA460" i="1" s="1"/>
  <c r="AF308" i="1"/>
  <c r="AD1287" i="1"/>
  <c r="X537" i="1"/>
  <c r="X20" i="1" s="1"/>
  <c r="AA422" i="1"/>
  <c r="AA454" i="1" s="1"/>
  <c r="Y549" i="1"/>
  <c r="Y32" i="1" s="1"/>
  <c r="AA420" i="1"/>
  <c r="AA481" i="1" s="1"/>
  <c r="AA510" i="1" s="1"/>
  <c r="AI722" i="1"/>
  <c r="AA535" i="1"/>
  <c r="AA18" i="1" s="1"/>
  <c r="AA536" i="1"/>
  <c r="AA19" i="1" s="1"/>
  <c r="AC415" i="1"/>
  <c r="AH1244" i="1"/>
  <c r="AH1302" i="1" s="1"/>
  <c r="AI575" i="1"/>
  <c r="AE611" i="1"/>
  <c r="AE1338" i="1"/>
  <c r="AE1367" i="1" s="1"/>
  <c r="AK153" i="8"/>
  <c r="AK1269" i="1"/>
  <c r="AK1298" i="1"/>
  <c r="AD618" i="1"/>
  <c r="AC532" i="1"/>
  <c r="AC15" i="1" s="1"/>
  <c r="AL1246" i="1"/>
  <c r="AL1304" i="1" s="1"/>
  <c r="AM577" i="1"/>
  <c r="AK1278" i="1"/>
  <c r="AK162" i="8"/>
  <c r="AJ165" i="8"/>
  <c r="AJ1281" i="1"/>
  <c r="AJ612" i="1" s="1"/>
  <c r="AJ1310" i="1"/>
  <c r="AK1247" i="1"/>
  <c r="AL578" i="1"/>
  <c r="AK1304" i="1"/>
  <c r="AG1251" i="1"/>
  <c r="AG1309" i="1" s="1"/>
  <c r="AH582" i="1"/>
  <c r="AH242" i="8"/>
  <c r="AK1237" i="1"/>
  <c r="AL568" i="1"/>
  <c r="AB332" i="1"/>
  <c r="AA390" i="1"/>
  <c r="AB335" i="1"/>
  <c r="AA393" i="1"/>
  <c r="AJ1279" i="1"/>
  <c r="AJ1337" i="1" s="1"/>
  <c r="AJ1366" i="1" s="1"/>
  <c r="AJ163" i="8"/>
  <c r="Z463" i="1"/>
  <c r="Z492" i="1"/>
  <c r="Z521" i="1" s="1"/>
  <c r="AF31" i="8"/>
  <c r="AK594" i="1"/>
  <c r="AK681" i="1" s="1"/>
  <c r="AK236" i="8" s="1"/>
  <c r="AK1321" i="1"/>
  <c r="AK1350" i="1" s="1"/>
  <c r="AH713" i="1"/>
  <c r="AB338" i="1"/>
  <c r="AA396" i="1"/>
  <c r="AJ149" i="8"/>
  <c r="AJ1265" i="1"/>
  <c r="AJ1323" i="1" s="1"/>
  <c r="AJ1352" i="1" s="1"/>
  <c r="AE720" i="1"/>
  <c r="AJ166" i="8"/>
  <c r="AJ1282" i="1"/>
  <c r="AJ613" i="1" s="1"/>
  <c r="AJ1311" i="1"/>
  <c r="AD698" i="1"/>
  <c r="AD253" i="8" s="1"/>
  <c r="AD282" i="8" s="1"/>
  <c r="AD135" i="8" s="1"/>
  <c r="AD30" i="8" s="1"/>
  <c r="Z450" i="1"/>
  <c r="Z479" i="1"/>
  <c r="Z435" i="1"/>
  <c r="AJ1333" i="1"/>
  <c r="AJ1362" i="1" s="1"/>
  <c r="AJ606" i="1"/>
  <c r="AB258" i="8"/>
  <c r="AB705" i="1"/>
  <c r="AB732" i="1"/>
  <c r="AB734" i="1" s="1"/>
  <c r="AF265" i="8"/>
  <c r="AF118" i="8" s="1"/>
  <c r="AF13" i="8" s="1"/>
  <c r="AI249" i="1"/>
  <c r="AI871" i="1"/>
  <c r="AI900" i="1" s="1"/>
  <c r="AJ1305" i="1"/>
  <c r="V54" i="1"/>
  <c r="AL1257" i="1"/>
  <c r="AM588" i="1"/>
  <c r="Y547" i="1"/>
  <c r="AB125" i="8"/>
  <c r="AF1256" i="1"/>
  <c r="AF1258" i="1" s="1"/>
  <c r="AG587" i="1"/>
  <c r="AG589" i="1" s="1"/>
  <c r="AH694" i="1"/>
  <c r="AH249" i="8" s="1"/>
  <c r="AG723" i="1"/>
  <c r="AB341" i="1"/>
  <c r="AA399" i="1"/>
  <c r="AF689" i="1"/>
  <c r="AF244" i="8" s="1"/>
  <c r="AD731" i="1"/>
  <c r="Z482" i="1"/>
  <c r="Z511" i="1" s="1"/>
  <c r="Z453" i="1"/>
  <c r="AM1234" i="1"/>
  <c r="AN565" i="1"/>
  <c r="AK1307" i="1"/>
  <c r="AG157" i="8"/>
  <c r="AG1273" i="1"/>
  <c r="AG604" i="1" s="1"/>
  <c r="AG1302" i="1"/>
  <c r="AE601" i="1"/>
  <c r="AE688" i="1" s="1"/>
  <c r="AA427" i="1"/>
  <c r="AI613" i="1"/>
  <c r="AG168" i="8"/>
  <c r="AG1284" i="1"/>
  <c r="AI610" i="1"/>
  <c r="AI697" i="1" s="1"/>
  <c r="AI252" i="8" s="1"/>
  <c r="AA431" i="1"/>
  <c r="AH683" i="1"/>
  <c r="AH238" i="8" s="1"/>
  <c r="AH267" i="8" s="1"/>
  <c r="AH120" i="8" s="1"/>
  <c r="AH15" i="8" s="1"/>
  <c r="AG352" i="1"/>
  <c r="AK1243" i="1"/>
  <c r="AL574" i="1"/>
  <c r="AL605" i="1"/>
  <c r="AL1332" i="1"/>
  <c r="AL1361" i="1" s="1"/>
  <c r="AJ598" i="1"/>
  <c r="AJ681" i="1"/>
  <c r="AJ236" i="8" s="1"/>
  <c r="AB346" i="1"/>
  <c r="AA404" i="1"/>
  <c r="AB337" i="1"/>
  <c r="AA395" i="1"/>
  <c r="AD32" i="8"/>
  <c r="AI714" i="1"/>
  <c r="AB336" i="1"/>
  <c r="AA394" i="1"/>
  <c r="AO564" i="1"/>
  <c r="AN1233" i="1"/>
  <c r="AF154" i="8"/>
  <c r="AF1270" i="1"/>
  <c r="AF1328" i="1" s="1"/>
  <c r="AF1299" i="1"/>
  <c r="AI1242" i="1"/>
  <c r="AJ573" i="1"/>
  <c r="AN1245" i="1"/>
  <c r="AN1303" i="1" s="1"/>
  <c r="AO576" i="1"/>
  <c r="AA529" i="1"/>
  <c r="AA12" i="1" s="1"/>
  <c r="Y467" i="1"/>
  <c r="Y46" i="1" s="1"/>
  <c r="W20" i="1"/>
  <c r="W37" i="1" s="1"/>
  <c r="W554" i="1"/>
  <c r="W556" i="1" s="1"/>
  <c r="AB334" i="1"/>
  <c r="AA392" i="1"/>
  <c r="AI716" i="1"/>
  <c r="AI607" i="1"/>
  <c r="AI694" i="1" s="1"/>
  <c r="AI249" i="8" s="1"/>
  <c r="X28" i="1"/>
  <c r="AI1340" i="1"/>
  <c r="AI1369" i="1" s="1"/>
  <c r="AI1334" i="1"/>
  <c r="AI1363" i="1" s="1"/>
  <c r="AH370" i="1"/>
  <c r="AI603" i="1"/>
  <c r="AI690" i="1" s="1"/>
  <c r="AI245" i="8" s="1"/>
  <c r="AI1339" i="1"/>
  <c r="AI1368" i="1" s="1"/>
  <c r="AI713" i="1"/>
  <c r="AA430" i="1"/>
  <c r="AE169" i="8"/>
  <c r="AE171" i="8" s="1"/>
  <c r="AE47" i="8" s="1"/>
  <c r="AE1285" i="1"/>
  <c r="AE1287" i="1" s="1"/>
  <c r="AA429" i="1"/>
  <c r="AC475" i="1"/>
  <c r="AC504" i="1" s="1"/>
  <c r="AC446" i="1"/>
  <c r="Z458" i="1"/>
  <c r="Z487" i="1"/>
  <c r="Z516" i="1" s="1"/>
  <c r="AC97" i="8"/>
  <c r="AC941" i="1"/>
  <c r="AC44" i="1" s="1"/>
  <c r="AJ1365" i="1"/>
  <c r="AB448" i="1"/>
  <c r="AB477" i="1"/>
  <c r="AB506" i="1" s="1"/>
  <c r="X35" i="1"/>
  <c r="AB472" i="1"/>
  <c r="AB501" i="1" s="1"/>
  <c r="AB443" i="1"/>
  <c r="X51" i="1"/>
  <c r="AB340" i="1"/>
  <c r="AA398" i="1"/>
  <c r="AI596" i="1"/>
  <c r="AC410" i="1"/>
  <c r="AL1240" i="1"/>
  <c r="AM571" i="1"/>
  <c r="AE1328" i="1"/>
  <c r="AG238" i="8"/>
  <c r="AI704" i="1"/>
  <c r="AI259" i="8" s="1"/>
  <c r="AB344" i="1"/>
  <c r="AA402" i="1"/>
  <c r="AK1275" i="1"/>
  <c r="AK159" i="8"/>
  <c r="AK1252" i="1"/>
  <c r="AK1310" i="1" s="1"/>
  <c r="AL583" i="1"/>
  <c r="AA434" i="1"/>
  <c r="AJ160" i="8"/>
  <c r="AJ1276" i="1"/>
  <c r="AJ1334" i="1" s="1"/>
  <c r="AL593" i="1"/>
  <c r="AL680" i="1" s="1"/>
  <c r="AL235" i="8" s="1"/>
  <c r="AF164" i="8"/>
  <c r="AF1280" i="1"/>
  <c r="AF611" i="1" s="1"/>
  <c r="Y539" i="1"/>
  <c r="Y22" i="1" s="1"/>
  <c r="AJ1373" i="1"/>
  <c r="Z140" i="8"/>
  <c r="Z289" i="8"/>
  <c r="AJ1266" i="1"/>
  <c r="AJ150" i="8"/>
  <c r="AJ1295" i="1"/>
  <c r="AK1250" i="1"/>
  <c r="AL581" i="1"/>
  <c r="Y544" i="1"/>
  <c r="AA418" i="1"/>
  <c r="Z406" i="1"/>
  <c r="Z495" i="1"/>
  <c r="Z524" i="1" s="1"/>
  <c r="Z466" i="1"/>
  <c r="AE1316" i="1"/>
  <c r="AM1291" i="1"/>
  <c r="AM146" i="8"/>
  <c r="AM1262" i="1"/>
  <c r="AM593" i="1" s="1"/>
  <c r="AH1271" i="1"/>
  <c r="AH602" i="1" s="1"/>
  <c r="AH155" i="8"/>
  <c r="AK1236" i="1"/>
  <c r="AL567" i="1"/>
  <c r="AM1274" i="1"/>
  <c r="AM605" i="1" s="1"/>
  <c r="AM158" i="8"/>
  <c r="AM1303" i="1"/>
  <c r="AB333" i="1"/>
  <c r="AA391" i="1"/>
  <c r="AF326" i="1"/>
  <c r="AE384" i="1"/>
  <c r="AD720" i="1"/>
  <c r="Y508" i="1"/>
  <c r="Y525" i="1" s="1"/>
  <c r="Y48" i="1" s="1"/>
  <c r="Y496" i="1"/>
  <c r="Y47" i="1" s="1"/>
  <c r="AE327" i="1"/>
  <c r="AD385" i="1"/>
  <c r="AF615" i="1"/>
  <c r="AF702" i="1" s="1"/>
  <c r="AF257" i="8" s="1"/>
  <c r="AF286" i="8" s="1"/>
  <c r="AF139" i="8" s="1"/>
  <c r="AF34" i="8" s="1"/>
  <c r="AC417" i="1"/>
  <c r="AI818" i="1"/>
  <c r="AH254" i="1"/>
  <c r="AH312" i="1" s="1"/>
  <c r="AH876" i="1"/>
  <c r="AH905" i="1" s="1"/>
  <c r="AH934" i="1" s="1"/>
  <c r="AH106" i="8" s="1"/>
  <c r="AB345" i="1"/>
  <c r="AA403" i="1"/>
  <c r="AB339" i="1"/>
  <c r="AA397" i="1"/>
  <c r="AC727" i="1"/>
  <c r="AJ1327" i="1"/>
  <c r="AJ1356" i="1" s="1"/>
  <c r="AC703" i="1"/>
  <c r="AC258" i="8" s="1"/>
  <c r="AC287" i="8" s="1"/>
  <c r="AC140" i="8" s="1"/>
  <c r="AC35" i="8" s="1"/>
  <c r="AD703" i="1"/>
  <c r="AD258" i="8" s="1"/>
  <c r="AD287" i="8" s="1"/>
  <c r="AD140" i="8" s="1"/>
  <c r="AD35" i="8" s="1"/>
  <c r="AC387" i="1"/>
  <c r="AD329" i="1"/>
  <c r="AC411" i="1"/>
  <c r="AD324" i="1"/>
  <c r="AC382" i="1"/>
  <c r="AK1286" i="1"/>
  <c r="AK170" i="8"/>
  <c r="AA125" i="8"/>
  <c r="AA289" i="8"/>
  <c r="AD688" i="1"/>
  <c r="AL1238" i="1"/>
  <c r="AM569" i="1"/>
  <c r="AK680" i="1"/>
  <c r="AI1337" i="1"/>
  <c r="AI1366" i="1" s="1"/>
  <c r="AB343" i="1"/>
  <c r="AA401" i="1"/>
  <c r="AB342" i="1"/>
  <c r="AA400" i="1"/>
  <c r="AI1324" i="1"/>
  <c r="AI1353" i="1" s="1"/>
  <c r="AH1352" i="1"/>
  <c r="AB478" i="1"/>
  <c r="AB507" i="1" s="1"/>
  <c r="AB449" i="1"/>
  <c r="Z464" i="1"/>
  <c r="Z493" i="1"/>
  <c r="Z522" i="1" s="1"/>
  <c r="AK721" i="1"/>
  <c r="AL1263" i="1"/>
  <c r="AL147" i="8"/>
  <c r="AC1345" i="1"/>
  <c r="AD323" i="1"/>
  <c r="AC381" i="1"/>
  <c r="AH1255" i="1"/>
  <c r="AI586" i="1"/>
  <c r="AH714" i="1"/>
  <c r="AG689" i="1"/>
  <c r="AG244" i="8" s="1"/>
  <c r="AL1249" i="1"/>
  <c r="AM580" i="1"/>
  <c r="AB347" i="1"/>
  <c r="AA405" i="1"/>
  <c r="AH697" i="1"/>
  <c r="AH252" i="8" s="1"/>
  <c r="AL1349" i="1"/>
  <c r="AE731" i="1"/>
  <c r="AF1371" i="1"/>
  <c r="AJ617" i="1"/>
  <c r="AG89" i="8"/>
  <c r="AH716" i="1"/>
  <c r="Z488" i="1"/>
  <c r="Z517" i="1" s="1"/>
  <c r="Z459" i="1"/>
  <c r="AJ1272" i="1"/>
  <c r="AJ156" i="8"/>
  <c r="AB34" i="8"/>
  <c r="AD474" i="1"/>
  <c r="AD503" i="1" s="1"/>
  <c r="AD445" i="1"/>
  <c r="AG1329" i="1"/>
  <c r="AG1358" i="1" s="1"/>
  <c r="AB331" i="1"/>
  <c r="AA389" i="1"/>
  <c r="AA348" i="1"/>
  <c r="AI1323" i="1"/>
  <c r="AI1352" i="1" s="1"/>
  <c r="AF1331" i="1"/>
  <c r="AF1360" i="1" s="1"/>
  <c r="AF604" i="1"/>
  <c r="AG1241" i="1"/>
  <c r="AH572" i="1"/>
  <c r="AF29" i="8"/>
  <c r="AG1313" i="1"/>
  <c r="AK1253" i="1"/>
  <c r="AL584" i="1"/>
  <c r="AC388" i="1"/>
  <c r="AD330" i="1"/>
  <c r="AI612" i="1"/>
  <c r="AB273" i="8"/>
  <c r="AB126" i="8" s="1"/>
  <c r="AB21" i="8" s="1"/>
  <c r="AB113" i="8"/>
  <c r="AB44" i="8" s="1"/>
  <c r="AB45" i="8" s="1"/>
  <c r="AD925" i="1"/>
  <c r="AH700" i="1"/>
  <c r="AH255" i="8" s="1"/>
  <c r="AJ1301" i="1"/>
  <c r="AI1359" i="1"/>
  <c r="AC243" i="8"/>
  <c r="AC618" i="1"/>
  <c r="AB471" i="1"/>
  <c r="AB500" i="1" s="1"/>
  <c r="AB442" i="1"/>
  <c r="AK151" i="8"/>
  <c r="AK1267" i="1"/>
  <c r="AK1296" i="1"/>
  <c r="AH728" i="1"/>
  <c r="Z481" i="1"/>
  <c r="Z510" i="1" s="1"/>
  <c r="Z452" i="1"/>
  <c r="AG245" i="1"/>
  <c r="AF203" i="1"/>
  <c r="AF867" i="1"/>
  <c r="AH719" i="1"/>
  <c r="AE28" i="8"/>
  <c r="AJ609" i="1"/>
  <c r="AI696" i="1"/>
  <c r="AI251" i="8" s="1"/>
  <c r="AI280" i="8" s="1"/>
  <c r="AI133" i="8" s="1"/>
  <c r="AI28" i="8" s="1"/>
  <c r="AC444" i="1"/>
  <c r="AC473" i="1"/>
  <c r="AE266" i="8"/>
  <c r="AJ1235" i="1"/>
  <c r="AK566" i="1"/>
  <c r="AD412" i="1"/>
  <c r="AG1351" i="1"/>
  <c r="AG682" i="1"/>
  <c r="AH595" i="1"/>
  <c r="AI148" i="8"/>
  <c r="AI1264" i="1"/>
  <c r="AI1322" i="1" s="1"/>
  <c r="AE325" i="1"/>
  <c r="AD383" i="1"/>
  <c r="AA531" i="1"/>
  <c r="AH1322" i="1"/>
  <c r="AF237" i="8"/>
  <c r="AB502" i="1"/>
  <c r="AD14" i="8"/>
  <c r="AF711" i="1"/>
  <c r="AJ12" i="8"/>
  <c r="AI12" i="8"/>
  <c r="AH794" i="1" l="1"/>
  <c r="AH823" i="1" s="1"/>
  <c r="AH317" i="1"/>
  <c r="AH375" i="1"/>
  <c r="AH881" i="1"/>
  <c r="AH910" i="1" s="1"/>
  <c r="AI201" i="1"/>
  <c r="AI244" i="1"/>
  <c r="AI302" i="1" s="1"/>
  <c r="AI1277" i="1"/>
  <c r="AI608" i="1" s="1"/>
  <c r="AJ258" i="1"/>
  <c r="AJ316" i="1" s="1"/>
  <c r="AK202" i="1"/>
  <c r="AL1223" i="1" s="1"/>
  <c r="AK353" i="1"/>
  <c r="AK295" i="1"/>
  <c r="AI360" i="1"/>
  <c r="AI779" i="1"/>
  <c r="AI808" i="1" s="1"/>
  <c r="AI924" i="1" s="1"/>
  <c r="AI96" i="8" s="1"/>
  <c r="AJ186" i="1"/>
  <c r="AK200" i="1"/>
  <c r="AL1221" i="1" s="1"/>
  <c r="AJ793" i="1"/>
  <c r="AJ822" i="1" s="1"/>
  <c r="AJ374" i="1"/>
  <c r="AJ880" i="1"/>
  <c r="AJ909" i="1" s="1"/>
  <c r="AI161" i="8"/>
  <c r="AH929" i="1"/>
  <c r="AH101" i="8" s="1"/>
  <c r="AH277" i="8" s="1"/>
  <c r="AH130" i="8" s="1"/>
  <c r="AH25" i="8" s="1"/>
  <c r="AJ1204" i="1"/>
  <c r="AI307" i="1"/>
  <c r="AH921" i="1"/>
  <c r="AH93" i="8" s="1"/>
  <c r="AH269" i="8" s="1"/>
  <c r="AH122" i="8" s="1"/>
  <c r="AH17" i="8" s="1"/>
  <c r="AI357" i="1"/>
  <c r="AI863" i="1"/>
  <c r="AI892" i="1" s="1"/>
  <c r="AJ183" i="1"/>
  <c r="AJ863" i="1" s="1"/>
  <c r="AJ892" i="1" s="1"/>
  <c r="AI776" i="1"/>
  <c r="AI805" i="1" s="1"/>
  <c r="AI241" i="1"/>
  <c r="AI299" i="1" s="1"/>
  <c r="AI185" i="1"/>
  <c r="AJ1206" i="1" s="1"/>
  <c r="AL787" i="1"/>
  <c r="AL816" i="1" s="1"/>
  <c r="AL1200" i="1"/>
  <c r="AL179" i="1"/>
  <c r="AK772" i="1"/>
  <c r="AK801" i="1" s="1"/>
  <c r="AK859" i="1"/>
  <c r="AK888" i="1" s="1"/>
  <c r="AH270" i="8"/>
  <c r="AH123" i="8" s="1"/>
  <c r="AH18" i="8" s="1"/>
  <c r="AL1210" i="1"/>
  <c r="AJ1216" i="1"/>
  <c r="AJ791" i="1"/>
  <c r="AJ820" i="1" s="1"/>
  <c r="AH778" i="1"/>
  <c r="AH807" i="1" s="1"/>
  <c r="AJ1213" i="1"/>
  <c r="AH879" i="1"/>
  <c r="AH908" i="1" s="1"/>
  <c r="AH792" i="1"/>
  <c r="AH821" i="1" s="1"/>
  <c r="AL1218" i="1"/>
  <c r="AH870" i="1"/>
  <c r="AH899" i="1" s="1"/>
  <c r="AM771" i="1"/>
  <c r="AM800" i="1" s="1"/>
  <c r="AK789" i="1"/>
  <c r="AK790" i="1"/>
  <c r="AK819" i="1" s="1"/>
  <c r="AJ784" i="1"/>
  <c r="AJ813" i="1" s="1"/>
  <c r="AK780" i="1"/>
  <c r="AI775" i="1"/>
  <c r="AJ786" i="1"/>
  <c r="AK782" i="1"/>
  <c r="AH773" i="1"/>
  <c r="AH802" i="1" s="1"/>
  <c r="AK1214" i="1"/>
  <c r="AK1219" i="1"/>
  <c r="AJ1203" i="1"/>
  <c r="AK774" i="1"/>
  <c r="AK803" i="1" s="1"/>
  <c r="AJ777" i="1"/>
  <c r="AJ806" i="1" s="1"/>
  <c r="AI785" i="1"/>
  <c r="AI788" i="1"/>
  <c r="AI817" i="1" s="1"/>
  <c r="AK1207" i="1"/>
  <c r="AJ779" i="1"/>
  <c r="AJ808" i="1" s="1"/>
  <c r="AK1209" i="1"/>
  <c r="AJ781" i="1"/>
  <c r="AJ795" i="1"/>
  <c r="W54" i="1"/>
  <c r="AJ249" i="1"/>
  <c r="AJ307" i="1" s="1"/>
  <c r="AH812" i="1"/>
  <c r="AH364" i="1"/>
  <c r="AK255" i="1"/>
  <c r="AK313" i="1" s="1"/>
  <c r="AH865" i="1"/>
  <c r="AH894" i="1" s="1"/>
  <c r="AH359" i="1"/>
  <c r="AG276" i="8"/>
  <c r="AG129" i="8" s="1"/>
  <c r="AG24" i="8" s="1"/>
  <c r="AL874" i="1"/>
  <c r="AL903" i="1" s="1"/>
  <c r="AG923" i="1"/>
  <c r="AG95" i="8" s="1"/>
  <c r="AG271" i="8" s="1"/>
  <c r="AG124" i="8" s="1"/>
  <c r="AG19" i="8" s="1"/>
  <c r="AI1211" i="1"/>
  <c r="AH248" i="1"/>
  <c r="AH306" i="1" s="1"/>
  <c r="AI190" i="1"/>
  <c r="AH373" i="1"/>
  <c r="AG937" i="1"/>
  <c r="AG109" i="8" s="1"/>
  <c r="AG285" i="8" s="1"/>
  <c r="AG138" i="8" s="1"/>
  <c r="AG33" i="8" s="1"/>
  <c r="AH243" i="1"/>
  <c r="AH301" i="1" s="1"/>
  <c r="AG918" i="1"/>
  <c r="AG90" i="8" s="1"/>
  <c r="AK861" i="1"/>
  <c r="AK890" i="1" s="1"/>
  <c r="AL368" i="1"/>
  <c r="AI881" i="1"/>
  <c r="AI910" i="1" s="1"/>
  <c r="AK191" i="1"/>
  <c r="AJ878" i="1"/>
  <c r="AJ907" i="1" s="1"/>
  <c r="AK932" i="1"/>
  <c r="AK104" i="8" s="1"/>
  <c r="AJ919" i="1"/>
  <c r="AJ91" i="8" s="1"/>
  <c r="AH284" i="8"/>
  <c r="AH137" i="8" s="1"/>
  <c r="AH32" i="8" s="1"/>
  <c r="AI875" i="1"/>
  <c r="AI904" i="1" s="1"/>
  <c r="AI922" i="1"/>
  <c r="AI94" i="8" s="1"/>
  <c r="AI253" i="1"/>
  <c r="AI311" i="1" s="1"/>
  <c r="AI369" i="1"/>
  <c r="AK1205" i="1"/>
  <c r="AJ242" i="1"/>
  <c r="AJ300" i="1" s="1"/>
  <c r="AJ864" i="1"/>
  <c r="AJ893" i="1" s="1"/>
  <c r="AK184" i="1"/>
  <c r="AJ358" i="1"/>
  <c r="AI1220" i="1"/>
  <c r="AK355" i="1"/>
  <c r="AK239" i="1"/>
  <c r="AK297" i="1" s="1"/>
  <c r="AM236" i="1"/>
  <c r="AM294" i="1" s="1"/>
  <c r="AK877" i="1"/>
  <c r="AK906" i="1" s="1"/>
  <c r="AH933" i="1"/>
  <c r="AH105" i="8" s="1"/>
  <c r="AH281" i="8" s="1"/>
  <c r="AH134" i="8" s="1"/>
  <c r="AH29" i="8" s="1"/>
  <c r="AL196" i="1"/>
  <c r="AL789" i="1" s="1"/>
  <c r="AM194" i="1"/>
  <c r="AJ182" i="1"/>
  <c r="AK1203" i="1" s="1"/>
  <c r="AL252" i="1"/>
  <c r="AL310" i="1" s="1"/>
  <c r="AK193" i="1"/>
  <c r="AI180" i="1"/>
  <c r="AJ1201" i="1" s="1"/>
  <c r="AH860" i="1"/>
  <c r="AH889" i="1" s="1"/>
  <c r="AH354" i="1"/>
  <c r="AH238" i="1"/>
  <c r="AH296" i="1" s="1"/>
  <c r="AJ192" i="1"/>
  <c r="AL189" i="1"/>
  <c r="AM1210" i="1" s="1"/>
  <c r="AI199" i="1"/>
  <c r="AH257" i="1"/>
  <c r="AH315" i="1" s="1"/>
  <c r="AL181" i="1"/>
  <c r="AI936" i="1"/>
  <c r="AI108" i="8" s="1"/>
  <c r="AK198" i="1"/>
  <c r="AJ256" i="1"/>
  <c r="AJ314" i="1" s="1"/>
  <c r="AJ372" i="1"/>
  <c r="AJ935" i="1"/>
  <c r="AJ107" i="8" s="1"/>
  <c r="AM858" i="1"/>
  <c r="AM887" i="1" s="1"/>
  <c r="AJ866" i="1"/>
  <c r="AJ895" i="1" s="1"/>
  <c r="AJ195" i="1"/>
  <c r="AL197" i="1"/>
  <c r="AL790" i="1" s="1"/>
  <c r="AK188" i="1"/>
  <c r="AL187" i="1"/>
  <c r="AK371" i="1"/>
  <c r="AN178" i="1"/>
  <c r="AG920" i="1"/>
  <c r="AG92" i="8" s="1"/>
  <c r="AG268" i="8" s="1"/>
  <c r="AG121" i="8" s="1"/>
  <c r="AG16" i="8" s="1"/>
  <c r="AG930" i="1"/>
  <c r="AG102" i="8" s="1"/>
  <c r="AG278" i="8" s="1"/>
  <c r="AG131" i="8" s="1"/>
  <c r="AG26" i="8" s="1"/>
  <c r="AH247" i="1"/>
  <c r="AH305" i="1" s="1"/>
  <c r="AH298" i="1"/>
  <c r="AJ161" i="8"/>
  <c r="AJ1277" i="1"/>
  <c r="AJ1306" i="1"/>
  <c r="AH940" i="1"/>
  <c r="AH112" i="8" s="1"/>
  <c r="AH288" i="8" s="1"/>
  <c r="AH141" i="8" s="1"/>
  <c r="AH36" i="8" s="1"/>
  <c r="AK1248" i="1"/>
  <c r="AL579" i="1"/>
  <c r="AH366" i="1"/>
  <c r="AI815" i="1"/>
  <c r="AI931" i="1" s="1"/>
  <c r="AI103" i="8" s="1"/>
  <c r="AH804" i="1"/>
  <c r="AH367" i="1"/>
  <c r="AI367" i="1" s="1"/>
  <c r="AH862" i="1"/>
  <c r="AH891" i="1" s="1"/>
  <c r="AJ873" i="1"/>
  <c r="AJ902" i="1" s="1"/>
  <c r="AI251" i="1"/>
  <c r="AI240" i="1"/>
  <c r="AI298" i="1" s="1"/>
  <c r="AK258" i="1"/>
  <c r="AF36" i="8"/>
  <c r="AJ247" i="1"/>
  <c r="AI376" i="1"/>
  <c r="AJ260" i="1"/>
  <c r="AI882" i="1"/>
  <c r="AI911" i="1" s="1"/>
  <c r="AI940" i="1" s="1"/>
  <c r="AI112" i="8" s="1"/>
  <c r="AI288" i="8" s="1"/>
  <c r="AI141" i="8" s="1"/>
  <c r="AI36" i="8" s="1"/>
  <c r="AI260" i="1"/>
  <c r="AI318" i="1" s="1"/>
  <c r="AH869" i="1"/>
  <c r="AH898" i="1" s="1"/>
  <c r="AH927" i="1" s="1"/>
  <c r="AH99" i="8" s="1"/>
  <c r="AG363" i="1"/>
  <c r="AH363" i="1" s="1"/>
  <c r="AH815" i="1"/>
  <c r="AH931" i="1" s="1"/>
  <c r="AH103" i="8" s="1"/>
  <c r="AH279" i="8" s="1"/>
  <c r="AH132" i="8" s="1"/>
  <c r="AH27" i="8" s="1"/>
  <c r="AH251" i="1"/>
  <c r="AH356" i="1"/>
  <c r="AI356" i="1" s="1"/>
  <c r="AL916" i="1"/>
  <c r="AL88" i="8" s="1"/>
  <c r="AL264" i="8" s="1"/>
  <c r="AL117" i="8" s="1"/>
  <c r="AF261" i="1"/>
  <c r="AF45" i="1" s="1"/>
  <c r="AG1331" i="1"/>
  <c r="AG1360" i="1" s="1"/>
  <c r="AG305" i="1"/>
  <c r="AH814" i="1"/>
  <c r="AH250" i="1"/>
  <c r="AH308" i="1" s="1"/>
  <c r="AH872" i="1"/>
  <c r="AH901" i="1" s="1"/>
  <c r="AF1224" i="1"/>
  <c r="AJ700" i="1"/>
  <c r="AJ255" i="8" s="1"/>
  <c r="AF927" i="1"/>
  <c r="AF99" i="8" s="1"/>
  <c r="AD1372" i="1"/>
  <c r="AD1374" i="1" s="1"/>
  <c r="AD50" i="1" s="1"/>
  <c r="AJ716" i="1"/>
  <c r="AG261" i="1"/>
  <c r="AG45" i="1" s="1"/>
  <c r="AF27" i="8"/>
  <c r="AK614" i="1"/>
  <c r="AK1341" i="1"/>
  <c r="AK1370" i="1" s="1"/>
  <c r="AL1283" i="1"/>
  <c r="AL614" i="1" s="1"/>
  <c r="AL1312" i="1"/>
  <c r="AL167" i="8"/>
  <c r="AM1254" i="1"/>
  <c r="AN585" i="1"/>
  <c r="AI256" i="8"/>
  <c r="AJ730" i="1"/>
  <c r="AI730" i="1"/>
  <c r="AI246" i="1"/>
  <c r="AH246" i="1"/>
  <c r="AH304" i="1" s="1"/>
  <c r="AJ365" i="1"/>
  <c r="AI700" i="1"/>
  <c r="AI255" i="8" s="1"/>
  <c r="AH810" i="1"/>
  <c r="AH362" i="1"/>
  <c r="AH868" i="1"/>
  <c r="AH897" i="1" s="1"/>
  <c r="AH715" i="1"/>
  <c r="AI1326" i="1"/>
  <c r="AI1355" i="1" s="1"/>
  <c r="AI599" i="1"/>
  <c r="AI686" i="1" s="1"/>
  <c r="AI241" i="8" s="1"/>
  <c r="AG796" i="1"/>
  <c r="AJ1268" i="1"/>
  <c r="AJ599" i="1" s="1"/>
  <c r="AJ152" i="8"/>
  <c r="AL570" i="1"/>
  <c r="AK1239" i="1"/>
  <c r="Z552" i="1"/>
  <c r="Z35" i="1" s="1"/>
  <c r="AA464" i="1"/>
  <c r="AA551" i="1" s="1"/>
  <c r="AA34" i="1" s="1"/>
  <c r="Z544" i="1"/>
  <c r="Z27" i="1" s="1"/>
  <c r="AE925" i="1"/>
  <c r="AE941" i="1" s="1"/>
  <c r="AE44" i="1" s="1"/>
  <c r="AA482" i="1"/>
  <c r="AA511" i="1" s="1"/>
  <c r="AJ710" i="1"/>
  <c r="AD446" i="1"/>
  <c r="AD533" i="1" s="1"/>
  <c r="AD16" i="1" s="1"/>
  <c r="X554" i="1"/>
  <c r="X556" i="1" s="1"/>
  <c r="Z550" i="1"/>
  <c r="Z33" i="1" s="1"/>
  <c r="AA486" i="1"/>
  <c r="AA515" i="1" s="1"/>
  <c r="AH723" i="1"/>
  <c r="AD727" i="1"/>
  <c r="AA483" i="1"/>
  <c r="AA512" i="1" s="1"/>
  <c r="AA485" i="1"/>
  <c r="AA514" i="1" s="1"/>
  <c r="AC448" i="1"/>
  <c r="AC535" i="1" s="1"/>
  <c r="AC18" i="1" s="1"/>
  <c r="AE474" i="1"/>
  <c r="AE503" i="1" s="1"/>
  <c r="AA494" i="1"/>
  <c r="AA523" i="1" s="1"/>
  <c r="AA455" i="1"/>
  <c r="AA542" i="1" s="1"/>
  <c r="AA25" i="1" s="1"/>
  <c r="AD410" i="1"/>
  <c r="AD471" i="1" s="1"/>
  <c r="AD500" i="1" s="1"/>
  <c r="X37" i="1"/>
  <c r="AB420" i="1"/>
  <c r="AB452" i="1" s="1"/>
  <c r="AA452" i="1"/>
  <c r="AA539" i="1" s="1"/>
  <c r="AA22" i="1" s="1"/>
  <c r="Z546" i="1"/>
  <c r="Z29" i="1" s="1"/>
  <c r="AB530" i="1"/>
  <c r="AB13" i="1" s="1"/>
  <c r="AA487" i="1"/>
  <c r="AA516" i="1" s="1"/>
  <c r="AD415" i="1"/>
  <c r="AD447" i="1" s="1"/>
  <c r="AA489" i="1"/>
  <c r="AA518" i="1" s="1"/>
  <c r="AA480" i="1"/>
  <c r="AA509" i="1" s="1"/>
  <c r="AH726" i="1"/>
  <c r="AB430" i="1"/>
  <c r="AB491" i="1" s="1"/>
  <c r="AB520" i="1" s="1"/>
  <c r="AD411" i="1"/>
  <c r="AD443" i="1" s="1"/>
  <c r="AB535" i="1"/>
  <c r="AB18" i="1" s="1"/>
  <c r="AC732" i="1"/>
  <c r="AC734" i="1" s="1"/>
  <c r="AD416" i="1"/>
  <c r="AD477" i="1" s="1"/>
  <c r="AD506" i="1" s="1"/>
  <c r="AC533" i="1"/>
  <c r="AC16" i="1" s="1"/>
  <c r="AF718" i="1"/>
  <c r="AJ871" i="1"/>
  <c r="AJ900" i="1" s="1"/>
  <c r="AC447" i="1"/>
  <c r="AC476" i="1"/>
  <c r="AC505" i="1" s="1"/>
  <c r="AH729" i="1"/>
  <c r="AD417" i="1"/>
  <c r="AD449" i="1" s="1"/>
  <c r="AB536" i="1"/>
  <c r="AB19" i="1" s="1"/>
  <c r="AB429" i="1"/>
  <c r="AB490" i="1" s="1"/>
  <c r="AB519" i="1" s="1"/>
  <c r="AB427" i="1"/>
  <c r="AB459" i="1" s="1"/>
  <c r="AB421" i="1"/>
  <c r="AB453" i="1" s="1"/>
  <c r="AJ1339" i="1"/>
  <c r="AJ1368" i="1" s="1"/>
  <c r="AE328" i="1"/>
  <c r="AD386" i="1"/>
  <c r="AC705" i="1"/>
  <c r="AB426" i="1"/>
  <c r="AB487" i="1" s="1"/>
  <c r="AB516" i="1" s="1"/>
  <c r="AE414" i="1"/>
  <c r="AE446" i="1" s="1"/>
  <c r="AG1224" i="1"/>
  <c r="AH867" i="1"/>
  <c r="AG303" i="1"/>
  <c r="AG203" i="1"/>
  <c r="AG867" i="1"/>
  <c r="Z539" i="1"/>
  <c r="Z22" i="1" s="1"/>
  <c r="AC272" i="8"/>
  <c r="AC260" i="8"/>
  <c r="AI699" i="1"/>
  <c r="AI254" i="8" s="1"/>
  <c r="AI283" i="8" s="1"/>
  <c r="AI136" i="8" s="1"/>
  <c r="AI31" i="8" s="1"/>
  <c r="AJ699" i="1"/>
  <c r="AJ254" i="8" s="1"/>
  <c r="AG1270" i="1"/>
  <c r="AG1328" i="1" s="1"/>
  <c r="AG154" i="8"/>
  <c r="AC331" i="1"/>
  <c r="AB389" i="1"/>
  <c r="AB348" i="1"/>
  <c r="AD532" i="1"/>
  <c r="AD15" i="1" s="1"/>
  <c r="AB434" i="1"/>
  <c r="AL162" i="8"/>
  <c r="AL1278" i="1"/>
  <c r="AC342" i="1"/>
  <c r="AB400" i="1"/>
  <c r="AL151" i="8"/>
  <c r="AL1267" i="1"/>
  <c r="AL1325" i="1" s="1"/>
  <c r="AL1296" i="1"/>
  <c r="AD243" i="8"/>
  <c r="AD705" i="1"/>
  <c r="AE329" i="1"/>
  <c r="AD387" i="1"/>
  <c r="AB432" i="1"/>
  <c r="AJ254" i="1"/>
  <c r="AI876" i="1"/>
  <c r="AI905" i="1" s="1"/>
  <c r="AI934" i="1" s="1"/>
  <c r="AI106" i="8" s="1"/>
  <c r="AF413" i="1"/>
  <c r="AL1236" i="1"/>
  <c r="AL1294" i="1" s="1"/>
  <c r="AM567" i="1"/>
  <c r="Z553" i="1"/>
  <c r="Z36" i="1" s="1"/>
  <c r="AA450" i="1"/>
  <c r="AA479" i="1"/>
  <c r="AA435" i="1"/>
  <c r="AK163" i="8"/>
  <c r="AK1279" i="1"/>
  <c r="AK1308" i="1"/>
  <c r="AM1320" i="1"/>
  <c r="AM1349" i="1" s="1"/>
  <c r="AL1252" i="1"/>
  <c r="AL1310" i="1" s="1"/>
  <c r="AM583" i="1"/>
  <c r="AB431" i="1"/>
  <c r="AC273" i="8"/>
  <c r="AC126" i="8" s="1"/>
  <c r="AC21" i="8" s="1"/>
  <c r="AC113" i="8"/>
  <c r="AC44" i="8" s="1"/>
  <c r="AC45" i="8" s="1"/>
  <c r="AA462" i="1"/>
  <c r="AA491" i="1"/>
  <c r="AA520" i="1" s="1"/>
  <c r="AI719" i="1"/>
  <c r="Y51" i="1"/>
  <c r="AN158" i="8"/>
  <c r="AN1274" i="1"/>
  <c r="AN1332" i="1" s="1"/>
  <c r="AN1361" i="1" s="1"/>
  <c r="AJ1242" i="1"/>
  <c r="AJ1300" i="1" s="1"/>
  <c r="AK573" i="1"/>
  <c r="AF601" i="1"/>
  <c r="AP564" i="1"/>
  <c r="AO1233" i="1"/>
  <c r="AB423" i="1"/>
  <c r="AB424" i="1"/>
  <c r="AC346" i="1"/>
  <c r="AB404" i="1"/>
  <c r="AJ265" i="8"/>
  <c r="AJ118" i="8" s="1"/>
  <c r="AJ13" i="8" s="1"/>
  <c r="AL1243" i="1"/>
  <c r="AM574" i="1"/>
  <c r="AH712" i="1"/>
  <c r="AI726" i="1"/>
  <c r="AE717" i="1"/>
  <c r="AM147" i="8"/>
  <c r="AM1263" i="1"/>
  <c r="AM1321" i="1" s="1"/>
  <c r="AM1292" i="1"/>
  <c r="Z540" i="1"/>
  <c r="Z23" i="1" s="1"/>
  <c r="AC341" i="1"/>
  <c r="AB399" i="1"/>
  <c r="AG1256" i="1"/>
  <c r="AG1258" i="1" s="1"/>
  <c r="AH587" i="1"/>
  <c r="AH589" i="1" s="1"/>
  <c r="AJ693" i="1"/>
  <c r="AJ248" i="8" s="1"/>
  <c r="Z508" i="1"/>
  <c r="Z525" i="1" s="1"/>
  <c r="Z48" i="1" s="1"/>
  <c r="Z496" i="1"/>
  <c r="Z47" i="1" s="1"/>
  <c r="AB425" i="1"/>
  <c r="AL1321" i="1"/>
  <c r="AL1350" i="1" s="1"/>
  <c r="AJ610" i="1"/>
  <c r="AB419" i="1"/>
  <c r="AH1251" i="1"/>
  <c r="AH1309" i="1" s="1"/>
  <c r="AI582" i="1"/>
  <c r="AH1329" i="1"/>
  <c r="AH1358" i="1" s="1"/>
  <c r="AM1246" i="1"/>
  <c r="AN577" i="1"/>
  <c r="AI1244" i="1"/>
  <c r="AJ575" i="1"/>
  <c r="AF896" i="1"/>
  <c r="AF912" i="1" s="1"/>
  <c r="AF883" i="1"/>
  <c r="AK598" i="1"/>
  <c r="AK685" i="1" s="1"/>
  <c r="AK240" i="8" s="1"/>
  <c r="AD97" i="8"/>
  <c r="AD941" i="1"/>
  <c r="AD44" i="1" s="1"/>
  <c r="AK166" i="8"/>
  <c r="AK1282" i="1"/>
  <c r="AK1311" i="1"/>
  <c r="AG361" i="1"/>
  <c r="AC347" i="1"/>
  <c r="AB405" i="1"/>
  <c r="AI1255" i="1"/>
  <c r="AJ586" i="1"/>
  <c r="AK709" i="1"/>
  <c r="AK235" i="8"/>
  <c r="AK264" i="8" s="1"/>
  <c r="AK117" i="8" s="1"/>
  <c r="AC345" i="1"/>
  <c r="AB403" i="1"/>
  <c r="AF731" i="1"/>
  <c r="AG326" i="1"/>
  <c r="AF384" i="1"/>
  <c r="AM680" i="1"/>
  <c r="AL709" i="1"/>
  <c r="AJ607" i="1"/>
  <c r="AJ694" i="1" s="1"/>
  <c r="AJ249" i="8" s="1"/>
  <c r="AK606" i="1"/>
  <c r="AC344" i="1"/>
  <c r="AB402" i="1"/>
  <c r="AJ704" i="1"/>
  <c r="AJ259" i="8" s="1"/>
  <c r="AL1269" i="1"/>
  <c r="AL153" i="8"/>
  <c r="AI683" i="1"/>
  <c r="AI254" i="1"/>
  <c r="AI312" i="1" s="1"/>
  <c r="AA461" i="1"/>
  <c r="AA490" i="1"/>
  <c r="AA519" i="1" s="1"/>
  <c r="AI370" i="1"/>
  <c r="AK1344" i="1"/>
  <c r="AK1373" i="1" s="1"/>
  <c r="Y537" i="1"/>
  <c r="AF1357" i="1"/>
  <c r="AG1299" i="1"/>
  <c r="AC336" i="1"/>
  <c r="AB394" i="1"/>
  <c r="AC337" i="1"/>
  <c r="AB395" i="1"/>
  <c r="AK1272" i="1"/>
  <c r="AK1330" i="1" s="1"/>
  <c r="AK156" i="8"/>
  <c r="AH352" i="1"/>
  <c r="AH1313" i="1"/>
  <c r="AL1298" i="1"/>
  <c r="AB20" i="8"/>
  <c r="Y30" i="1"/>
  <c r="AK1301" i="1"/>
  <c r="Z467" i="1"/>
  <c r="Z46" i="1" s="1"/>
  <c r="AC338" i="1"/>
  <c r="AB396" i="1"/>
  <c r="AC332" i="1"/>
  <c r="AB390" i="1"/>
  <c r="AL1237" i="1"/>
  <c r="AM568" i="1"/>
  <c r="AK1276" i="1"/>
  <c r="AK160" i="8"/>
  <c r="AL1275" i="1"/>
  <c r="AL1333" i="1" s="1"/>
  <c r="AL1362" i="1" s="1"/>
  <c r="AL159" i="8"/>
  <c r="AE698" i="1"/>
  <c r="AE253" i="8" s="1"/>
  <c r="AE282" i="8" s="1"/>
  <c r="AE135" i="8" s="1"/>
  <c r="AE30" i="8" s="1"/>
  <c r="AJ696" i="1"/>
  <c r="AJ251" i="8" s="1"/>
  <c r="AJ280" i="8" s="1"/>
  <c r="AJ133" i="8" s="1"/>
  <c r="AJ28" i="8" s="1"/>
  <c r="AF809" i="1"/>
  <c r="AF796" i="1"/>
  <c r="AJ603" i="1"/>
  <c r="AJ1330" i="1"/>
  <c r="AJ1359" i="1" s="1"/>
  <c r="AM1249" i="1"/>
  <c r="AN580" i="1"/>
  <c r="AD381" i="1"/>
  <c r="AE323" i="1"/>
  <c r="AG718" i="1"/>
  <c r="Z551" i="1"/>
  <c r="AC343" i="1"/>
  <c r="AB401" i="1"/>
  <c r="AM1238" i="1"/>
  <c r="AN569" i="1"/>
  <c r="AE243" i="8"/>
  <c r="AA20" i="8"/>
  <c r="AA37" i="8" s="1"/>
  <c r="AA142" i="8"/>
  <c r="AA46" i="8" s="1"/>
  <c r="AA48" i="8" s="1"/>
  <c r="AA51" i="8" s="1"/>
  <c r="AE324" i="1"/>
  <c r="AD382" i="1"/>
  <c r="AC339" i="1"/>
  <c r="AB397" i="1"/>
  <c r="AC449" i="1"/>
  <c r="AC478" i="1"/>
  <c r="AC507" i="1" s="1"/>
  <c r="AE385" i="1"/>
  <c r="AF327" i="1"/>
  <c r="AG691" i="1"/>
  <c r="AG246" i="8" s="1"/>
  <c r="AG275" i="8" s="1"/>
  <c r="AG128" i="8" s="1"/>
  <c r="AG23" i="8" s="1"/>
  <c r="AC333" i="1"/>
  <c r="AB391" i="1"/>
  <c r="AK149" i="8"/>
  <c r="AK1265" i="1"/>
  <c r="AK1294" i="1"/>
  <c r="AJ597" i="1"/>
  <c r="AJ1324" i="1"/>
  <c r="AJ1353" i="1" s="1"/>
  <c r="AK165" i="8"/>
  <c r="AK1281" i="1"/>
  <c r="AG267" i="8"/>
  <c r="AG120" i="8" s="1"/>
  <c r="AG15" i="8" s="1"/>
  <c r="AE1357" i="1"/>
  <c r="Z545" i="1"/>
  <c r="Z28" i="1" s="1"/>
  <c r="AE1343" i="1"/>
  <c r="AE1372" i="1" s="1"/>
  <c r="AE616" i="1"/>
  <c r="AC334" i="1"/>
  <c r="AB392" i="1"/>
  <c r="Z21" i="1"/>
  <c r="AO1245" i="1"/>
  <c r="AP576" i="1"/>
  <c r="AI155" i="8"/>
  <c r="AI1271" i="1"/>
  <c r="AI1300" i="1"/>
  <c r="AL692" i="1"/>
  <c r="AL247" i="8" s="1"/>
  <c r="AA492" i="1"/>
  <c r="AA521" i="1" s="1"/>
  <c r="AA463" i="1"/>
  <c r="AG1342" i="1"/>
  <c r="AG1371" i="1" s="1"/>
  <c r="AG615" i="1"/>
  <c r="AA459" i="1"/>
  <c r="AA488" i="1"/>
  <c r="AA517" i="1" s="1"/>
  <c r="AN1234" i="1"/>
  <c r="AO565" i="1"/>
  <c r="AH689" i="1"/>
  <c r="AH244" i="8" s="1"/>
  <c r="AF169" i="8"/>
  <c r="AF171" i="8" s="1"/>
  <c r="AF47" i="8" s="1"/>
  <c r="AF1285" i="1"/>
  <c r="AF1314" i="1"/>
  <c r="AM1257" i="1"/>
  <c r="AM1315" i="1" s="1"/>
  <c r="AN588" i="1"/>
  <c r="AJ1363" i="1"/>
  <c r="AB287" i="8"/>
  <c r="AB289" i="8" s="1"/>
  <c r="AB260" i="8"/>
  <c r="AK1333" i="1"/>
  <c r="AK1362" i="1" s="1"/>
  <c r="AK1325" i="1"/>
  <c r="AK1354" i="1" s="1"/>
  <c r="AB422" i="1"/>
  <c r="AK1305" i="1"/>
  <c r="AG164" i="8"/>
  <c r="AG1280" i="1"/>
  <c r="AG611" i="1" s="1"/>
  <c r="AD717" i="1"/>
  <c r="AK1327" i="1"/>
  <c r="AK1356" i="1" s="1"/>
  <c r="AK600" i="1"/>
  <c r="AF1338" i="1"/>
  <c r="AF1367" i="1" s="1"/>
  <c r="AH157" i="8"/>
  <c r="AH1273" i="1"/>
  <c r="AM692" i="1"/>
  <c r="AM247" i="8" s="1"/>
  <c r="AJ1340" i="1"/>
  <c r="AJ1369" i="1" s="1"/>
  <c r="AF319" i="1"/>
  <c r="AB529" i="1"/>
  <c r="AB12" i="1" s="1"/>
  <c r="AE330" i="1"/>
  <c r="AD388" i="1"/>
  <c r="AL1253" i="1"/>
  <c r="AM584" i="1"/>
  <c r="AH1241" i="1"/>
  <c r="AI572" i="1"/>
  <c r="AB418" i="1"/>
  <c r="AA406" i="1"/>
  <c r="AG265" i="8"/>
  <c r="AG118" i="8" s="1"/>
  <c r="AG13" i="8" s="1"/>
  <c r="AH168" i="8"/>
  <c r="AH1284" i="1"/>
  <c r="AL594" i="1"/>
  <c r="AL681" i="1" s="1"/>
  <c r="AL236" i="8" s="1"/>
  <c r="AK617" i="1"/>
  <c r="AC472" i="1"/>
  <c r="AC501" i="1" s="1"/>
  <c r="AC443" i="1"/>
  <c r="AF691" i="1"/>
  <c r="AF246" i="8" s="1"/>
  <c r="Y27" i="1"/>
  <c r="AL1250" i="1"/>
  <c r="AM581" i="1"/>
  <c r="Z35" i="8"/>
  <c r="Z142" i="8"/>
  <c r="Z46" i="8" s="1"/>
  <c r="Z48" i="8" s="1"/>
  <c r="Z51" i="8" s="1"/>
  <c r="AA466" i="1"/>
  <c r="AA495" i="1"/>
  <c r="AA524" i="1" s="1"/>
  <c r="AI733" i="1"/>
  <c r="AM1240" i="1"/>
  <c r="AM1298" i="1" s="1"/>
  <c r="AN571" i="1"/>
  <c r="AC442" i="1"/>
  <c r="AC471" i="1"/>
  <c r="AC500" i="1" s="1"/>
  <c r="AC340" i="1"/>
  <c r="AB398" i="1"/>
  <c r="AI723" i="1"/>
  <c r="W52" i="1"/>
  <c r="AI725" i="1"/>
  <c r="AN1262" i="1"/>
  <c r="AN1291" i="1"/>
  <c r="AN146" i="8"/>
  <c r="AB433" i="1"/>
  <c r="AJ685" i="1"/>
  <c r="AJ240" i="8" s="1"/>
  <c r="AM1332" i="1"/>
  <c r="AM1361" i="1" s="1"/>
  <c r="AB428" i="1"/>
  <c r="AL1307" i="1"/>
  <c r="AL170" i="8"/>
  <c r="AL1286" i="1"/>
  <c r="AL1315" i="1"/>
  <c r="AI929" i="1"/>
  <c r="AI101" i="8" s="1"/>
  <c r="AI277" i="8" s="1"/>
  <c r="AI130" i="8" s="1"/>
  <c r="AI25" i="8" s="1"/>
  <c r="AF698" i="1"/>
  <c r="AF253" i="8" s="1"/>
  <c r="AF282" i="8" s="1"/>
  <c r="AF135" i="8" s="1"/>
  <c r="AF30" i="8" s="1"/>
  <c r="AD732" i="1"/>
  <c r="AJ596" i="1"/>
  <c r="AJ683" i="1" s="1"/>
  <c r="AJ238" i="8" s="1"/>
  <c r="AK710" i="1"/>
  <c r="AC335" i="1"/>
  <c r="AB393" i="1"/>
  <c r="AK1266" i="1"/>
  <c r="AK150" i="8"/>
  <c r="AK1295" i="1"/>
  <c r="AL1247" i="1"/>
  <c r="AM578" i="1"/>
  <c r="AK1336" i="1"/>
  <c r="AK1365" i="1" s="1"/>
  <c r="AK609" i="1"/>
  <c r="AH1351" i="1"/>
  <c r="AE412" i="1"/>
  <c r="AH682" i="1"/>
  <c r="AH711" i="1" s="1"/>
  <c r="AK1235" i="1"/>
  <c r="AK1293" i="1" s="1"/>
  <c r="AL566" i="1"/>
  <c r="AI1351" i="1"/>
  <c r="AF325" i="1"/>
  <c r="AE383" i="1"/>
  <c r="AG237" i="8"/>
  <c r="AJ1264" i="1"/>
  <c r="AJ1322" i="1" s="1"/>
  <c r="AJ148" i="8"/>
  <c r="AJ1293" i="1"/>
  <c r="AE119" i="8"/>
  <c r="AC502" i="1"/>
  <c r="AF266" i="8"/>
  <c r="AA14" i="1"/>
  <c r="AI595" i="1"/>
  <c r="AG711" i="1"/>
  <c r="AD444" i="1"/>
  <c r="AD473" i="1"/>
  <c r="AB531" i="1"/>
  <c r="AI375" i="1" l="1"/>
  <c r="AI794" i="1"/>
  <c r="AI823" i="1" s="1"/>
  <c r="AH939" i="1"/>
  <c r="AH111" i="8" s="1"/>
  <c r="AJ1222" i="1"/>
  <c r="AJ201" i="1"/>
  <c r="AK1222" i="1" s="1"/>
  <c r="AI259" i="1"/>
  <c r="AI317" i="1" s="1"/>
  <c r="AL202" i="1"/>
  <c r="AL795" i="1" s="1"/>
  <c r="AI778" i="1"/>
  <c r="AI807" i="1" s="1"/>
  <c r="AK795" i="1"/>
  <c r="AK316" i="1"/>
  <c r="AK880" i="1"/>
  <c r="AK909" i="1" s="1"/>
  <c r="AK793" i="1"/>
  <c r="AK822" i="1" s="1"/>
  <c r="AJ360" i="1"/>
  <c r="AI1335" i="1"/>
  <c r="AI1364" i="1" s="1"/>
  <c r="AL200" i="1"/>
  <c r="AL793" i="1" s="1"/>
  <c r="AL822" i="1" s="1"/>
  <c r="AK374" i="1"/>
  <c r="AJ244" i="1"/>
  <c r="AJ302" i="1" s="1"/>
  <c r="AK186" i="1"/>
  <c r="AK779" i="1" s="1"/>
  <c r="AK808" i="1" s="1"/>
  <c r="AJ938" i="1"/>
  <c r="AJ110" i="8" s="1"/>
  <c r="AI243" i="1"/>
  <c r="AI301" i="1" s="1"/>
  <c r="AI865" i="1"/>
  <c r="AI894" i="1" s="1"/>
  <c r="AI359" i="1"/>
  <c r="AK183" i="1"/>
  <c r="AK241" i="1" s="1"/>
  <c r="AJ241" i="1"/>
  <c r="AJ299" i="1" s="1"/>
  <c r="AK1204" i="1"/>
  <c r="AJ776" i="1"/>
  <c r="AJ805" i="1" s="1"/>
  <c r="AJ921" i="1" s="1"/>
  <c r="AJ93" i="8" s="1"/>
  <c r="AJ269" i="8" s="1"/>
  <c r="AJ122" i="8" s="1"/>
  <c r="AJ17" i="8" s="1"/>
  <c r="AJ357" i="1"/>
  <c r="AI921" i="1"/>
  <c r="AI93" i="8" s="1"/>
  <c r="AI269" i="8" s="1"/>
  <c r="AI122" i="8" s="1"/>
  <c r="AI17" i="8" s="1"/>
  <c r="AJ185" i="1"/>
  <c r="AJ865" i="1" s="1"/>
  <c r="AJ894" i="1" s="1"/>
  <c r="AM1200" i="1"/>
  <c r="AL772" i="1"/>
  <c r="AL801" i="1" s="1"/>
  <c r="AM179" i="1"/>
  <c r="AM772" i="1" s="1"/>
  <c r="AM801" i="1" s="1"/>
  <c r="AL237" i="1"/>
  <c r="AL295" i="1" s="1"/>
  <c r="AL353" i="1"/>
  <c r="AL859" i="1"/>
  <c r="AL888" i="1" s="1"/>
  <c r="AK917" i="1"/>
  <c r="AK89" i="8" s="1"/>
  <c r="AK265" i="8" s="1"/>
  <c r="AK118" i="8" s="1"/>
  <c r="AK13" i="8" s="1"/>
  <c r="AH923" i="1"/>
  <c r="AH95" i="8" s="1"/>
  <c r="AH271" i="8" s="1"/>
  <c r="AH124" i="8" s="1"/>
  <c r="AH19" i="8" s="1"/>
  <c r="AH937" i="1"/>
  <c r="AH109" i="8" s="1"/>
  <c r="AH285" i="8" s="1"/>
  <c r="AH138" i="8" s="1"/>
  <c r="AH33" i="8" s="1"/>
  <c r="AK1213" i="1"/>
  <c r="AJ785" i="1"/>
  <c r="AI773" i="1"/>
  <c r="AI802" i="1" s="1"/>
  <c r="AK777" i="1"/>
  <c r="AK806" i="1" s="1"/>
  <c r="AL782" i="1"/>
  <c r="AM1218" i="1"/>
  <c r="AM1223" i="1"/>
  <c r="AL1212" i="1"/>
  <c r="AK784" i="1"/>
  <c r="AK813" i="1" s="1"/>
  <c r="AK781" i="1"/>
  <c r="AK786" i="1"/>
  <c r="AK815" i="1" s="1"/>
  <c r="AK791" i="1"/>
  <c r="AK820" i="1" s="1"/>
  <c r="AL1209" i="1"/>
  <c r="AM1202" i="1"/>
  <c r="AL774" i="1"/>
  <c r="AL803" i="1" s="1"/>
  <c r="AJ788" i="1"/>
  <c r="AJ817" i="1" s="1"/>
  <c r="AM1208" i="1"/>
  <c r="AN1215" i="1"/>
  <c r="AM787" i="1"/>
  <c r="AM816" i="1" s="1"/>
  <c r="AM252" i="1"/>
  <c r="AM310" i="1" s="1"/>
  <c r="AJ1220" i="1"/>
  <c r="AI792" i="1"/>
  <c r="AI821" i="1" s="1"/>
  <c r="AM1217" i="1"/>
  <c r="AL1214" i="1"/>
  <c r="AI870" i="1"/>
  <c r="AI899" i="1" s="1"/>
  <c r="AI783" i="1"/>
  <c r="AI812" i="1" s="1"/>
  <c r="AH928" i="1"/>
  <c r="AH100" i="8" s="1"/>
  <c r="AH276" i="8" s="1"/>
  <c r="AH129" i="8" s="1"/>
  <c r="AH24" i="8" s="1"/>
  <c r="AJ794" i="1"/>
  <c r="AJ823" i="1" s="1"/>
  <c r="AJ775" i="1"/>
  <c r="AL780" i="1"/>
  <c r="X54" i="1"/>
  <c r="AO1199" i="1"/>
  <c r="AN771" i="1"/>
  <c r="AN800" i="1" s="1"/>
  <c r="AI248" i="1"/>
  <c r="AI306" i="1" s="1"/>
  <c r="AI364" i="1"/>
  <c r="AJ936" i="1"/>
  <c r="AJ108" i="8" s="1"/>
  <c r="AJ284" i="8" s="1"/>
  <c r="AJ137" i="8" s="1"/>
  <c r="AJ32" i="8" s="1"/>
  <c r="AL932" i="1"/>
  <c r="AL104" i="8" s="1"/>
  <c r="AJ1211" i="1"/>
  <c r="AJ190" i="1"/>
  <c r="AJ783" i="1" s="1"/>
  <c r="AJ812" i="1" s="1"/>
  <c r="AL191" i="1"/>
  <c r="AL880" i="1"/>
  <c r="AL909" i="1" s="1"/>
  <c r="AJ369" i="1"/>
  <c r="AM368" i="1"/>
  <c r="AI933" i="1"/>
  <c r="AI105" i="8" s="1"/>
  <c r="AI281" i="8" s="1"/>
  <c r="AI134" i="8" s="1"/>
  <c r="AI29" i="8" s="1"/>
  <c r="AI939" i="1"/>
  <c r="AI111" i="8" s="1"/>
  <c r="AJ267" i="8"/>
  <c r="AJ120" i="8" s="1"/>
  <c r="AJ15" i="8" s="1"/>
  <c r="AK919" i="1"/>
  <c r="AK91" i="8" s="1"/>
  <c r="AJ922" i="1"/>
  <c r="AJ94" i="8" s="1"/>
  <c r="AN858" i="1"/>
  <c r="AN887" i="1" s="1"/>
  <c r="AI257" i="1"/>
  <c r="AI315" i="1" s="1"/>
  <c r="AL371" i="1"/>
  <c r="AK358" i="1"/>
  <c r="AL1205" i="1"/>
  <c r="AK864" i="1"/>
  <c r="AK893" i="1" s="1"/>
  <c r="AK242" i="1"/>
  <c r="AK300" i="1" s="1"/>
  <c r="AL184" i="1"/>
  <c r="AI270" i="8"/>
  <c r="AI123" i="8" s="1"/>
  <c r="AI18" i="8" s="1"/>
  <c r="AJ253" i="1"/>
  <c r="AJ311" i="1" s="1"/>
  <c r="AK1216" i="1"/>
  <c r="AL861" i="1"/>
  <c r="AL890" i="1" s="1"/>
  <c r="AK256" i="1"/>
  <c r="AK314" i="1" s="1"/>
  <c r="AL1219" i="1"/>
  <c r="AI354" i="1"/>
  <c r="AL355" i="1"/>
  <c r="AL239" i="1"/>
  <c r="AL297" i="1" s="1"/>
  <c r="AK935" i="1"/>
  <c r="AK107" i="8" s="1"/>
  <c r="AK372" i="1"/>
  <c r="AK878" i="1"/>
  <c r="AK907" i="1" s="1"/>
  <c r="AI879" i="1"/>
  <c r="AI908" i="1" s="1"/>
  <c r="AI373" i="1"/>
  <c r="AM916" i="1"/>
  <c r="AM88" i="8" s="1"/>
  <c r="AJ283" i="8"/>
  <c r="AJ136" i="8" s="1"/>
  <c r="AJ31" i="8" s="1"/>
  <c r="AJ924" i="1"/>
  <c r="AJ96" i="8" s="1"/>
  <c r="AH918" i="1"/>
  <c r="AH90" i="8" s="1"/>
  <c r="AM187" i="1"/>
  <c r="AL188" i="1"/>
  <c r="AM1209" i="1" s="1"/>
  <c r="AN236" i="1"/>
  <c r="AN294" i="1" s="1"/>
  <c r="AM197" i="1"/>
  <c r="AL255" i="1"/>
  <c r="AL313" i="1" s="1"/>
  <c r="AL819" i="1"/>
  <c r="AL877" i="1"/>
  <c r="AL906" i="1" s="1"/>
  <c r="AM181" i="1"/>
  <c r="AN1202" i="1" s="1"/>
  <c r="AI860" i="1"/>
  <c r="AI889" i="1" s="1"/>
  <c r="AN194" i="1"/>
  <c r="AN787" i="1" s="1"/>
  <c r="AM874" i="1"/>
  <c r="AM903" i="1" s="1"/>
  <c r="AM196" i="1"/>
  <c r="AK195" i="1"/>
  <c r="AJ875" i="1"/>
  <c r="AJ904" i="1" s="1"/>
  <c r="AL198" i="1"/>
  <c r="AL791" i="1" s="1"/>
  <c r="AM189" i="1"/>
  <c r="AL193" i="1"/>
  <c r="AJ180" i="1"/>
  <c r="AJ773" i="1" s="1"/>
  <c r="AI238" i="1"/>
  <c r="AI296" i="1" s="1"/>
  <c r="AI284" i="8"/>
  <c r="AI137" i="8" s="1"/>
  <c r="AI32" i="8" s="1"/>
  <c r="AK201" i="1"/>
  <c r="AJ881" i="1"/>
  <c r="AJ910" i="1" s="1"/>
  <c r="AJ199" i="1"/>
  <c r="AK192" i="1"/>
  <c r="AL1213" i="1" s="1"/>
  <c r="AK182" i="1"/>
  <c r="AO178" i="1"/>
  <c r="AI309" i="1"/>
  <c r="AH920" i="1"/>
  <c r="AH92" i="8" s="1"/>
  <c r="AH268" i="8" s="1"/>
  <c r="AH121" i="8" s="1"/>
  <c r="AH16" i="8" s="1"/>
  <c r="AJ367" i="1"/>
  <c r="AK367" i="1" s="1"/>
  <c r="AK251" i="1"/>
  <c r="AJ1326" i="1"/>
  <c r="AJ1355" i="1" s="1"/>
  <c r="AL1248" i="1"/>
  <c r="AM579" i="1"/>
  <c r="AM1248" i="1" s="1"/>
  <c r="AM161" i="8" s="1"/>
  <c r="AK161" i="8"/>
  <c r="AK1277" i="1"/>
  <c r="AK1306" i="1"/>
  <c r="AJ1335" i="1"/>
  <c r="AJ1364" i="1" s="1"/>
  <c r="AJ608" i="1"/>
  <c r="AJ251" i="1"/>
  <c r="AJ309" i="1" s="1"/>
  <c r="AJ815" i="1"/>
  <c r="AJ931" i="1" s="1"/>
  <c r="AJ103" i="8" s="1"/>
  <c r="AI695" i="1"/>
  <c r="AI250" i="8" s="1"/>
  <c r="AI279" i="8" s="1"/>
  <c r="AI132" i="8" s="1"/>
  <c r="AI27" i="8" s="1"/>
  <c r="AI247" i="1"/>
  <c r="AI305" i="1" s="1"/>
  <c r="AI804" i="1"/>
  <c r="AI811" i="1"/>
  <c r="AI869" i="1"/>
  <c r="AI898" i="1" s="1"/>
  <c r="AI363" i="1"/>
  <c r="AJ363" i="1" s="1"/>
  <c r="AI862" i="1"/>
  <c r="AI891" i="1" s="1"/>
  <c r="AG377" i="1"/>
  <c r="AJ318" i="1"/>
  <c r="AH309" i="1"/>
  <c r="AJ376" i="1"/>
  <c r="AJ882" i="1"/>
  <c r="AJ911" i="1" s="1"/>
  <c r="AJ824" i="1"/>
  <c r="AG1314" i="1"/>
  <c r="AG1316" i="1" s="1"/>
  <c r="AK365" i="1"/>
  <c r="AH930" i="1"/>
  <c r="AH102" i="8" s="1"/>
  <c r="AH278" i="8" s="1"/>
  <c r="AH131" i="8" s="1"/>
  <c r="AH26" i="8" s="1"/>
  <c r="AI814" i="1"/>
  <c r="AI872" i="1"/>
  <c r="AI901" i="1" s="1"/>
  <c r="AI250" i="1"/>
  <c r="AI308" i="1" s="1"/>
  <c r="AI366" i="1"/>
  <c r="AF275" i="8"/>
  <c r="AF128" i="8" s="1"/>
  <c r="AF23" i="8" s="1"/>
  <c r="AJ370" i="1"/>
  <c r="AI304" i="1"/>
  <c r="AG809" i="1"/>
  <c r="AG825" i="1" s="1"/>
  <c r="AI362" i="1"/>
  <c r="AI868" i="1"/>
  <c r="AI897" i="1" s="1"/>
  <c r="AL701" i="1"/>
  <c r="AL256" i="8" s="1"/>
  <c r="AK701" i="1"/>
  <c r="AK256" i="8" s="1"/>
  <c r="AM1283" i="1"/>
  <c r="AM614" i="1" s="1"/>
  <c r="AM701" i="1" s="1"/>
  <c r="AM256" i="8" s="1"/>
  <c r="AM167" i="8"/>
  <c r="AN1254" i="1"/>
  <c r="AO585" i="1"/>
  <c r="AO1254" i="1" s="1"/>
  <c r="AO1283" i="1" s="1"/>
  <c r="AM1312" i="1"/>
  <c r="AL1341" i="1"/>
  <c r="AL1370" i="1" s="1"/>
  <c r="AJ729" i="1"/>
  <c r="AI729" i="1"/>
  <c r="AH926" i="1"/>
  <c r="AH98" i="8" s="1"/>
  <c r="AH274" i="8" s="1"/>
  <c r="AH127" i="8" s="1"/>
  <c r="AH22" i="8" s="1"/>
  <c r="AJ686" i="1"/>
  <c r="AJ241" i="8" s="1"/>
  <c r="AI810" i="1"/>
  <c r="AL1239" i="1"/>
  <c r="AM570" i="1"/>
  <c r="AM1239" i="1" s="1"/>
  <c r="AM152" i="8" s="1"/>
  <c r="AH361" i="1"/>
  <c r="AH377" i="1" s="1"/>
  <c r="AJ869" i="1"/>
  <c r="AJ898" i="1" s="1"/>
  <c r="AI715" i="1"/>
  <c r="AK873" i="1"/>
  <c r="AK902" i="1" s="1"/>
  <c r="AK1268" i="1"/>
  <c r="AK1297" i="1"/>
  <c r="AK152" i="8"/>
  <c r="AA540" i="1"/>
  <c r="AA23" i="1" s="1"/>
  <c r="AB481" i="1"/>
  <c r="AB510" i="1" s="1"/>
  <c r="AE97" i="8"/>
  <c r="AE113" i="8" s="1"/>
  <c r="AE44" i="8" s="1"/>
  <c r="AE45" i="8" s="1"/>
  <c r="AB482" i="1"/>
  <c r="AB511" i="1" s="1"/>
  <c r="AA541" i="1"/>
  <c r="AA24" i="1" s="1"/>
  <c r="AD442" i="1"/>
  <c r="AD529" i="1" s="1"/>
  <c r="AD12" i="1" s="1"/>
  <c r="AD472" i="1"/>
  <c r="AD501" i="1" s="1"/>
  <c r="Z537" i="1"/>
  <c r="Z20" i="1" s="1"/>
  <c r="AD448" i="1"/>
  <c r="AD535" i="1" s="1"/>
  <c r="AD18" i="1" s="1"/>
  <c r="AA544" i="1"/>
  <c r="AA27" i="1" s="1"/>
  <c r="AC530" i="1"/>
  <c r="AC13" i="1" s="1"/>
  <c r="AC426" i="1"/>
  <c r="AC458" i="1" s="1"/>
  <c r="AA552" i="1"/>
  <c r="AA35" i="1" s="1"/>
  <c r="AA538" i="1"/>
  <c r="AA21" i="1" s="1"/>
  <c r="AE475" i="1"/>
  <c r="AE504" i="1" s="1"/>
  <c r="AE532" i="1"/>
  <c r="AE15" i="1" s="1"/>
  <c r="AJ728" i="1"/>
  <c r="AM1350" i="1"/>
  <c r="AA543" i="1"/>
  <c r="AA26" i="1" s="1"/>
  <c r="AB461" i="1"/>
  <c r="AB548" i="1" s="1"/>
  <c r="AB31" i="1" s="1"/>
  <c r="AB458" i="1"/>
  <c r="AB545" i="1" s="1"/>
  <c r="AB28" i="1" s="1"/>
  <c r="AJ929" i="1"/>
  <c r="AJ101" i="8" s="1"/>
  <c r="AJ277" i="8" s="1"/>
  <c r="AJ130" i="8" s="1"/>
  <c r="AJ25" i="8" s="1"/>
  <c r="X52" i="1"/>
  <c r="AD478" i="1"/>
  <c r="AD507" i="1" s="1"/>
  <c r="AB462" i="1"/>
  <c r="AB549" i="1" s="1"/>
  <c r="AB32" i="1" s="1"/>
  <c r="AE417" i="1"/>
  <c r="AE478" i="1" s="1"/>
  <c r="AE507" i="1" s="1"/>
  <c r="AA548" i="1"/>
  <c r="AA31" i="1" s="1"/>
  <c r="AG413" i="1"/>
  <c r="AG474" i="1" s="1"/>
  <c r="AG503" i="1" s="1"/>
  <c r="AC534" i="1"/>
  <c r="AC17" i="1" s="1"/>
  <c r="AB488" i="1"/>
  <c r="AB517" i="1" s="1"/>
  <c r="AD476" i="1"/>
  <c r="AD505" i="1" s="1"/>
  <c r="AA547" i="1"/>
  <c r="AA30" i="1" s="1"/>
  <c r="AC422" i="1"/>
  <c r="AC483" i="1" s="1"/>
  <c r="AC512" i="1" s="1"/>
  <c r="AJ733" i="1"/>
  <c r="AC433" i="1"/>
  <c r="AC494" i="1" s="1"/>
  <c r="AC523" i="1" s="1"/>
  <c r="AL1354" i="1"/>
  <c r="AC429" i="1"/>
  <c r="AC461" i="1" s="1"/>
  <c r="AA545" i="1"/>
  <c r="AA28" i="1" s="1"/>
  <c r="AA546" i="1"/>
  <c r="AA29" i="1" s="1"/>
  <c r="AA550" i="1"/>
  <c r="AA33" i="1" s="1"/>
  <c r="AF414" i="1"/>
  <c r="AF446" i="1" s="1"/>
  <c r="AC430" i="1"/>
  <c r="AC462" i="1" s="1"/>
  <c r="AC431" i="1"/>
  <c r="AC463" i="1" s="1"/>
  <c r="AF328" i="1"/>
  <c r="AE386" i="1"/>
  <c r="AC529" i="1"/>
  <c r="AC12" i="1" s="1"/>
  <c r="AM721" i="1"/>
  <c r="AC427" i="1"/>
  <c r="AC488" i="1" s="1"/>
  <c r="AC517" i="1" s="1"/>
  <c r="AA553" i="1"/>
  <c r="AA36" i="1" s="1"/>
  <c r="AC421" i="1"/>
  <c r="AC453" i="1" s="1"/>
  <c r="AC536" i="1"/>
  <c r="AC19" i="1" s="1"/>
  <c r="AC423" i="1"/>
  <c r="AC455" i="1" s="1"/>
  <c r="AJ811" i="1"/>
  <c r="AE1345" i="1"/>
  <c r="AC419" i="1"/>
  <c r="AC480" i="1" s="1"/>
  <c r="AC509" i="1" s="1"/>
  <c r="AC424" i="1"/>
  <c r="AC485" i="1" s="1"/>
  <c r="AC514" i="1" s="1"/>
  <c r="AC434" i="1"/>
  <c r="AC495" i="1" s="1"/>
  <c r="AC524" i="1" s="1"/>
  <c r="AC428" i="1"/>
  <c r="AC460" i="1" s="1"/>
  <c r="AE415" i="1"/>
  <c r="AL160" i="8"/>
  <c r="AL1276" i="1"/>
  <c r="AL1334" i="1" s="1"/>
  <c r="AL1305" i="1"/>
  <c r="AJ714" i="1"/>
  <c r="AN1320" i="1"/>
  <c r="AN1349" i="1" s="1"/>
  <c r="AN593" i="1"/>
  <c r="AN680" i="1" s="1"/>
  <c r="AN235" i="8" s="1"/>
  <c r="AK696" i="1"/>
  <c r="AK251" i="8" s="1"/>
  <c r="AK280" i="8" s="1"/>
  <c r="AK133" i="8" s="1"/>
  <c r="AK28" i="8" s="1"/>
  <c r="AD340" i="1"/>
  <c r="AC398" i="1"/>
  <c r="AK704" i="1"/>
  <c r="AK259" i="8" s="1"/>
  <c r="AF720" i="1"/>
  <c r="AB483" i="1"/>
  <c r="AB512" i="1" s="1"/>
  <c r="AB454" i="1"/>
  <c r="AN1257" i="1"/>
  <c r="AN1315" i="1" s="1"/>
  <c r="AO588" i="1"/>
  <c r="AO1234" i="1"/>
  <c r="AO1292" i="1" s="1"/>
  <c r="AP565" i="1"/>
  <c r="AL721" i="1"/>
  <c r="AO1274" i="1"/>
  <c r="AO158" i="8"/>
  <c r="AO1303" i="1"/>
  <c r="AD334" i="1"/>
  <c r="AC392" i="1"/>
  <c r="AE703" i="1"/>
  <c r="AJ684" i="1"/>
  <c r="AF324" i="1"/>
  <c r="AE382" i="1"/>
  <c r="AM151" i="8"/>
  <c r="AM1267" i="1"/>
  <c r="AF323" i="1"/>
  <c r="AE381" i="1"/>
  <c r="AJ725" i="1"/>
  <c r="AD338" i="1"/>
  <c r="AC396" i="1"/>
  <c r="Y20" i="1"/>
  <c r="Y37" i="1" s="1"/>
  <c r="Y554" i="1"/>
  <c r="Y556" i="1" s="1"/>
  <c r="AK1334" i="1"/>
  <c r="AK1363" i="1" s="1"/>
  <c r="AC432" i="1"/>
  <c r="AN1246" i="1"/>
  <c r="AN1304" i="1" s="1"/>
  <c r="AO577" i="1"/>
  <c r="AH164" i="8"/>
  <c r="AH1280" i="1"/>
  <c r="AJ697" i="1"/>
  <c r="AJ252" i="8" s="1"/>
  <c r="AB457" i="1"/>
  <c r="AB486" i="1"/>
  <c r="AB515" i="1" s="1"/>
  <c r="AM1243" i="1"/>
  <c r="AN574" i="1"/>
  <c r="AO1262" i="1"/>
  <c r="AO146" i="8"/>
  <c r="AO1291" i="1"/>
  <c r="AF1287" i="1"/>
  <c r="AJ690" i="1"/>
  <c r="AJ245" i="8" s="1"/>
  <c r="AM1252" i="1"/>
  <c r="AN583" i="1"/>
  <c r="AA467" i="1"/>
  <c r="AA46" i="1" s="1"/>
  <c r="AD272" i="8"/>
  <c r="AD260" i="8"/>
  <c r="AD331" i="1"/>
  <c r="AC389" i="1"/>
  <c r="AC348" i="1"/>
  <c r="AK597" i="1"/>
  <c r="AD335" i="1"/>
  <c r="AC393" i="1"/>
  <c r="AM153" i="8"/>
  <c r="AM1269" i="1"/>
  <c r="AM1327" i="1" s="1"/>
  <c r="AM1356" i="1" s="1"/>
  <c r="AM1250" i="1"/>
  <c r="AN581" i="1"/>
  <c r="AH615" i="1"/>
  <c r="AH702" i="1" s="1"/>
  <c r="AH257" i="8" s="1"/>
  <c r="AH286" i="8" s="1"/>
  <c r="AH139" i="8" s="1"/>
  <c r="AH34" i="8" s="1"/>
  <c r="AB479" i="1"/>
  <c r="AB450" i="1"/>
  <c r="AB435" i="1"/>
  <c r="AM1253" i="1"/>
  <c r="AN584" i="1"/>
  <c r="AF330" i="1"/>
  <c r="AE388" i="1"/>
  <c r="AK687" i="1"/>
  <c r="AK242" i="8" s="1"/>
  <c r="AD734" i="1"/>
  <c r="AG698" i="1"/>
  <c r="AG253" i="8" s="1"/>
  <c r="AG282" i="8" s="1"/>
  <c r="AG135" i="8" s="1"/>
  <c r="AG30" i="8" s="1"/>
  <c r="AI1329" i="1"/>
  <c r="AI1358" i="1" s="1"/>
  <c r="AI602" i="1"/>
  <c r="AE1374" i="1"/>
  <c r="AE50" i="1" s="1"/>
  <c r="AK1324" i="1"/>
  <c r="AK1353" i="1" s="1"/>
  <c r="AH718" i="1"/>
  <c r="AC420" i="1"/>
  <c r="AD339" i="1"/>
  <c r="AC397" i="1"/>
  <c r="AA53" i="8"/>
  <c r="AE272" i="8"/>
  <c r="AE410" i="1"/>
  <c r="AM1278" i="1"/>
  <c r="AM162" i="8"/>
  <c r="AL606" i="1"/>
  <c r="AL693" i="1" s="1"/>
  <c r="AL248" i="8" s="1"/>
  <c r="AL1266" i="1"/>
  <c r="AL597" i="1" s="1"/>
  <c r="AL150" i="8"/>
  <c r="AL1295" i="1"/>
  <c r="AD332" i="1"/>
  <c r="AC390" i="1"/>
  <c r="AG702" i="1"/>
  <c r="AG257" i="8" s="1"/>
  <c r="AG286" i="8" s="1"/>
  <c r="AG139" i="8" s="1"/>
  <c r="AG34" i="8" s="1"/>
  <c r="AK603" i="1"/>
  <c r="AD336" i="1"/>
  <c r="AC394" i="1"/>
  <c r="AI238" i="8"/>
  <c r="AI712" i="1"/>
  <c r="AL1327" i="1"/>
  <c r="AL1356" i="1" s="1"/>
  <c r="AL600" i="1"/>
  <c r="AL687" i="1" s="1"/>
  <c r="AL242" i="8" s="1"/>
  <c r="AD345" i="1"/>
  <c r="AC403" i="1"/>
  <c r="AK714" i="1"/>
  <c r="AI157" i="8"/>
  <c r="AI1273" i="1"/>
  <c r="AI1331" i="1" s="1"/>
  <c r="AI1302" i="1"/>
  <c r="AM1275" i="1"/>
  <c r="AM159" i="8"/>
  <c r="AM1304" i="1"/>
  <c r="AB480" i="1"/>
  <c r="AB509" i="1" s="1"/>
  <c r="AB451" i="1"/>
  <c r="AK693" i="1"/>
  <c r="AK248" i="8" s="1"/>
  <c r="AG169" i="8"/>
  <c r="AG171" i="8" s="1"/>
  <c r="AG47" i="8" s="1"/>
  <c r="AG1285" i="1"/>
  <c r="AG1287" i="1" s="1"/>
  <c r="AN1292" i="1"/>
  <c r="AL156" i="8"/>
  <c r="AL1272" i="1"/>
  <c r="AL1301" i="1"/>
  <c r="AB485" i="1"/>
  <c r="AB514" i="1" s="1"/>
  <c r="AB456" i="1"/>
  <c r="AB484" i="1"/>
  <c r="AB513" i="1" s="1"/>
  <c r="AB455" i="1"/>
  <c r="AP1233" i="1"/>
  <c r="AQ564" i="1"/>
  <c r="AH1299" i="1"/>
  <c r="AJ155" i="8"/>
  <c r="AJ1271" i="1"/>
  <c r="AJ1329" i="1" s="1"/>
  <c r="AJ1358" i="1" s="1"/>
  <c r="AL149" i="8"/>
  <c r="AL1265" i="1"/>
  <c r="AL1323" i="1" s="1"/>
  <c r="AL1352" i="1" s="1"/>
  <c r="AK876" i="1"/>
  <c r="AK905" i="1" s="1"/>
  <c r="AJ312" i="1"/>
  <c r="AJ876" i="1"/>
  <c r="AJ905" i="1" s="1"/>
  <c r="AJ818" i="1"/>
  <c r="AE416" i="1"/>
  <c r="AL598" i="1"/>
  <c r="AD342" i="1"/>
  <c r="AC400" i="1"/>
  <c r="AB466" i="1"/>
  <c r="AB495" i="1"/>
  <c r="AB524" i="1" s="1"/>
  <c r="AI728" i="1"/>
  <c r="AG319" i="1"/>
  <c r="AM1247" i="1"/>
  <c r="AN578" i="1"/>
  <c r="AL617" i="1"/>
  <c r="AL1344" i="1"/>
  <c r="AL1373" i="1" s="1"/>
  <c r="AB489" i="1"/>
  <c r="AB518" i="1" s="1"/>
  <c r="AB460" i="1"/>
  <c r="AL1279" i="1"/>
  <c r="AL1337" i="1" s="1"/>
  <c r="AL163" i="8"/>
  <c r="AL710" i="1"/>
  <c r="AI1241" i="1"/>
  <c r="AI1299" i="1" s="1"/>
  <c r="AJ572" i="1"/>
  <c r="AM170" i="8"/>
  <c r="AM1286" i="1"/>
  <c r="AM617" i="1" s="1"/>
  <c r="AN1263" i="1"/>
  <c r="AN147" i="8"/>
  <c r="AG720" i="1"/>
  <c r="AH1342" i="1"/>
  <c r="AH1371" i="1" s="1"/>
  <c r="AF1343" i="1"/>
  <c r="AF1372" i="1" s="1"/>
  <c r="AF1374" i="1" s="1"/>
  <c r="AF50" i="1" s="1"/>
  <c r="AK1339" i="1"/>
  <c r="AK1368" i="1" s="1"/>
  <c r="AK612" i="1"/>
  <c r="AK596" i="1"/>
  <c r="AK1323" i="1"/>
  <c r="AK1352" i="1" s="1"/>
  <c r="AD333" i="1"/>
  <c r="AC391" i="1"/>
  <c r="AN1238" i="1"/>
  <c r="AO569" i="1"/>
  <c r="Z34" i="1"/>
  <c r="AF925" i="1"/>
  <c r="AF825" i="1"/>
  <c r="AK607" i="1"/>
  <c r="AK694" i="1" s="1"/>
  <c r="AK249" i="8" s="1"/>
  <c r="AK1359" i="1"/>
  <c r="AI352" i="1"/>
  <c r="AG1357" i="1"/>
  <c r="AF1316" i="1"/>
  <c r="AM709" i="1"/>
  <c r="AM235" i="8"/>
  <c r="AJ1255" i="1"/>
  <c r="AK586" i="1"/>
  <c r="AK1340" i="1"/>
  <c r="AK1369" i="1" s="1"/>
  <c r="AK613" i="1"/>
  <c r="AD273" i="8"/>
  <c r="AD126" i="8" s="1"/>
  <c r="AD21" i="8" s="1"/>
  <c r="AD113" i="8"/>
  <c r="AD44" i="8" s="1"/>
  <c r="AD45" i="8" s="1"/>
  <c r="AG1338" i="1"/>
  <c r="AG1367" i="1" s="1"/>
  <c r="AI1251" i="1"/>
  <c r="AJ582" i="1"/>
  <c r="AE618" i="1"/>
  <c r="AD346" i="1"/>
  <c r="AC404" i="1"/>
  <c r="AN605" i="1"/>
  <c r="AL1281" i="1"/>
  <c r="AL165" i="8"/>
  <c r="AL1308" i="1"/>
  <c r="AI1313" i="1"/>
  <c r="AF329" i="1"/>
  <c r="AE387" i="1"/>
  <c r="AM1307" i="1"/>
  <c r="AG601" i="1"/>
  <c r="AG688" i="1" s="1"/>
  <c r="AG896" i="1"/>
  <c r="AG912" i="1" s="1"/>
  <c r="AG883" i="1"/>
  <c r="AH1224" i="1"/>
  <c r="AH203" i="1"/>
  <c r="AH245" i="1"/>
  <c r="AH261" i="1" s="1"/>
  <c r="AH45" i="1" s="1"/>
  <c r="AJ712" i="1"/>
  <c r="AK871" i="1"/>
  <c r="AK900" i="1" s="1"/>
  <c r="AK249" i="1"/>
  <c r="AK307" i="1" s="1"/>
  <c r="AB465" i="1"/>
  <c r="AB494" i="1"/>
  <c r="AB523" i="1" s="1"/>
  <c r="AN1240" i="1"/>
  <c r="AO571" i="1"/>
  <c r="Z37" i="8"/>
  <c r="Z53" i="8" s="1"/>
  <c r="AH154" i="8"/>
  <c r="AH1270" i="1"/>
  <c r="AL166" i="8"/>
  <c r="AL1282" i="1"/>
  <c r="AL613" i="1" s="1"/>
  <c r="AL1311" i="1"/>
  <c r="AH896" i="1"/>
  <c r="AH912" i="1" s="1"/>
  <c r="AH883" i="1"/>
  <c r="AH1331" i="1"/>
  <c r="AH1360" i="1" s="1"/>
  <c r="AH604" i="1"/>
  <c r="AB140" i="8"/>
  <c r="AF616" i="1"/>
  <c r="AF618" i="1" s="1"/>
  <c r="AP1245" i="1"/>
  <c r="AQ576" i="1"/>
  <c r="AG327" i="1"/>
  <c r="AF385" i="1"/>
  <c r="AE411" i="1"/>
  <c r="AD343" i="1"/>
  <c r="AC401" i="1"/>
  <c r="AN1249" i="1"/>
  <c r="AO580" i="1"/>
  <c r="AM1237" i="1"/>
  <c r="AN568" i="1"/>
  <c r="AC425" i="1"/>
  <c r="Z51" i="1"/>
  <c r="AD337" i="1"/>
  <c r="AC395" i="1"/>
  <c r="AD344" i="1"/>
  <c r="AC402" i="1"/>
  <c r="AJ723" i="1"/>
  <c r="AF727" i="1"/>
  <c r="AH326" i="1"/>
  <c r="AG384" i="1"/>
  <c r="AI1284" i="1"/>
  <c r="AI615" i="1" s="1"/>
  <c r="AI168" i="8"/>
  <c r="AD347" i="1"/>
  <c r="AC405" i="1"/>
  <c r="AJ1244" i="1"/>
  <c r="AJ1302" i="1" s="1"/>
  <c r="AK575" i="1"/>
  <c r="AE727" i="1"/>
  <c r="AJ722" i="1"/>
  <c r="AH1256" i="1"/>
  <c r="AI587" i="1"/>
  <c r="AI589" i="1" s="1"/>
  <c r="AD341" i="1"/>
  <c r="AC399" i="1"/>
  <c r="AM594" i="1"/>
  <c r="AF688" i="1"/>
  <c r="AF717" i="1" s="1"/>
  <c r="AK1242" i="1"/>
  <c r="AL573" i="1"/>
  <c r="AA549" i="1"/>
  <c r="AA32" i="1" s="1"/>
  <c r="AB463" i="1"/>
  <c r="AB492" i="1"/>
  <c r="AB521" i="1" s="1"/>
  <c r="AK1337" i="1"/>
  <c r="AK1366" i="1" s="1"/>
  <c r="AK610" i="1"/>
  <c r="AA508" i="1"/>
  <c r="AA525" i="1" s="1"/>
  <c r="AA48" i="1" s="1"/>
  <c r="AA496" i="1"/>
  <c r="AA47" i="1" s="1"/>
  <c r="AM1236" i="1"/>
  <c r="AN567" i="1"/>
  <c r="AF445" i="1"/>
  <c r="AF474" i="1"/>
  <c r="AF503" i="1" s="1"/>
  <c r="AB493" i="1"/>
  <c r="AB522" i="1" s="1"/>
  <c r="AB464" i="1"/>
  <c r="AM1296" i="1"/>
  <c r="AL609" i="1"/>
  <c r="AL1336" i="1"/>
  <c r="AL1365" i="1" s="1"/>
  <c r="AC418" i="1"/>
  <c r="AB406" i="1"/>
  <c r="AC125" i="8"/>
  <c r="AC289" i="8"/>
  <c r="AC531" i="1"/>
  <c r="AC14" i="1" s="1"/>
  <c r="AB14" i="1"/>
  <c r="AD502" i="1"/>
  <c r="AD531" i="1" s="1"/>
  <c r="AG266" i="8"/>
  <c r="AF412" i="1"/>
  <c r="AK1264" i="1"/>
  <c r="AK148" i="8"/>
  <c r="AG325" i="1"/>
  <c r="AF383" i="1"/>
  <c r="AH237" i="8"/>
  <c r="AE444" i="1"/>
  <c r="AE473" i="1"/>
  <c r="AE14" i="8"/>
  <c r="AJ595" i="1"/>
  <c r="AI682" i="1"/>
  <c r="AF119" i="8"/>
  <c r="AJ1351" i="1"/>
  <c r="AL1235" i="1"/>
  <c r="AM566" i="1"/>
  <c r="AK12" i="8"/>
  <c r="AL12" i="8"/>
  <c r="AK357" i="1" l="1"/>
  <c r="AM202" i="1"/>
  <c r="AJ375" i="1"/>
  <c r="AJ259" i="1"/>
  <c r="AJ317" i="1" s="1"/>
  <c r="AI923" i="1"/>
  <c r="AI95" i="8" s="1"/>
  <c r="AI271" i="8" s="1"/>
  <c r="AI124" i="8" s="1"/>
  <c r="AI19" i="8" s="1"/>
  <c r="AK244" i="1"/>
  <c r="AK302" i="1" s="1"/>
  <c r="AK866" i="1"/>
  <c r="AK895" i="1" s="1"/>
  <c r="AK924" i="1" s="1"/>
  <c r="AK96" i="8" s="1"/>
  <c r="AL1207" i="1"/>
  <c r="AL186" i="1"/>
  <c r="AM1207" i="1" s="1"/>
  <c r="AK1206" i="1"/>
  <c r="AK776" i="1"/>
  <c r="AK805" i="1" s="1"/>
  <c r="AK863" i="1"/>
  <c r="AK892" i="1" s="1"/>
  <c r="AK360" i="1"/>
  <c r="AL360" i="1" s="1"/>
  <c r="AL374" i="1"/>
  <c r="AM859" i="1"/>
  <c r="AM888" i="1" s="1"/>
  <c r="AM917" i="1" s="1"/>
  <c r="AM89" i="8" s="1"/>
  <c r="AK938" i="1"/>
  <c r="AK110" i="8" s="1"/>
  <c r="AM200" i="1"/>
  <c r="AM793" i="1" s="1"/>
  <c r="AM822" i="1" s="1"/>
  <c r="AL183" i="1"/>
  <c r="AM1204" i="1" s="1"/>
  <c r="AL258" i="1"/>
  <c r="AL316" i="1" s="1"/>
  <c r="AM1221" i="1"/>
  <c r="AL1204" i="1"/>
  <c r="AJ359" i="1"/>
  <c r="AJ243" i="1"/>
  <c r="AJ301" i="1" s="1"/>
  <c r="AM353" i="1"/>
  <c r="AJ778" i="1"/>
  <c r="AJ807" i="1" s="1"/>
  <c r="AJ923" i="1" s="1"/>
  <c r="AJ95" i="8" s="1"/>
  <c r="AJ271" i="8" s="1"/>
  <c r="AJ124" i="8" s="1"/>
  <c r="AJ19" i="8" s="1"/>
  <c r="AK185" i="1"/>
  <c r="AK865" i="1" s="1"/>
  <c r="AK894" i="1" s="1"/>
  <c r="AK299" i="1"/>
  <c r="AL917" i="1"/>
  <c r="AL89" i="8" s="1"/>
  <c r="AL265" i="8" s="1"/>
  <c r="AL118" i="8" s="1"/>
  <c r="AL13" i="8" s="1"/>
  <c r="AM237" i="1"/>
  <c r="AM295" i="1" s="1"/>
  <c r="AN1200" i="1"/>
  <c r="AN179" i="1"/>
  <c r="AI928" i="1"/>
  <c r="AI100" i="8" s="1"/>
  <c r="AI276" i="8" s="1"/>
  <c r="AI129" i="8" s="1"/>
  <c r="AI24" i="8" s="1"/>
  <c r="AL1222" i="1"/>
  <c r="AK794" i="1"/>
  <c r="AK823" i="1" s="1"/>
  <c r="AN1218" i="1"/>
  <c r="AN1223" i="1"/>
  <c r="AK775" i="1"/>
  <c r="AK1201" i="1"/>
  <c r="AN1217" i="1"/>
  <c r="AM789" i="1"/>
  <c r="AK785" i="1"/>
  <c r="AL784" i="1"/>
  <c r="AL813" i="1" s="1"/>
  <c r="AN1210" i="1"/>
  <c r="AN1208" i="1"/>
  <c r="AM184" i="1"/>
  <c r="AM864" i="1" s="1"/>
  <c r="AM893" i="1" s="1"/>
  <c r="AK1220" i="1"/>
  <c r="AJ792" i="1"/>
  <c r="AJ821" i="1" s="1"/>
  <c r="AO1215" i="1"/>
  <c r="AJ870" i="1"/>
  <c r="AJ899" i="1" s="1"/>
  <c r="AJ928" i="1" s="1"/>
  <c r="AJ100" i="8" s="1"/>
  <c r="AJ276" i="8" s="1"/>
  <c r="AJ129" i="8" s="1"/>
  <c r="AJ24" i="8" s="1"/>
  <c r="AM774" i="1"/>
  <c r="AM803" i="1" s="1"/>
  <c r="AM782" i="1"/>
  <c r="AK788" i="1"/>
  <c r="AK817" i="1" s="1"/>
  <c r="AM790" i="1"/>
  <c r="AM819" i="1" s="1"/>
  <c r="AM780" i="1"/>
  <c r="AL777" i="1"/>
  <c r="AL806" i="1" s="1"/>
  <c r="AM795" i="1"/>
  <c r="AL1203" i="1"/>
  <c r="AM1214" i="1"/>
  <c r="AL786" i="1"/>
  <c r="AL815" i="1" s="1"/>
  <c r="AM1212" i="1"/>
  <c r="AL781" i="1"/>
  <c r="Y54" i="1"/>
  <c r="AO771" i="1"/>
  <c r="AO800" i="1" s="1"/>
  <c r="AP1199" i="1"/>
  <c r="AJ364" i="1"/>
  <c r="AM191" i="1"/>
  <c r="AM249" i="1" s="1"/>
  <c r="AJ270" i="8"/>
  <c r="AJ123" i="8" s="1"/>
  <c r="AJ18" i="8" s="1"/>
  <c r="AN202" i="1"/>
  <c r="AO1223" i="1" s="1"/>
  <c r="AK1211" i="1"/>
  <c r="AK190" i="1"/>
  <c r="AJ248" i="1"/>
  <c r="AJ306" i="1" s="1"/>
  <c r="AL938" i="1"/>
  <c r="AL110" i="8" s="1"/>
  <c r="AL249" i="1"/>
  <c r="AL307" i="1" s="1"/>
  <c r="AJ257" i="1"/>
  <c r="AJ315" i="1" s="1"/>
  <c r="AM932" i="1"/>
  <c r="AM104" i="8" s="1"/>
  <c r="AL919" i="1"/>
  <c r="AL91" i="8" s="1"/>
  <c r="AN874" i="1"/>
  <c r="AN903" i="1" s="1"/>
  <c r="AM355" i="1"/>
  <c r="AN916" i="1"/>
  <c r="AN88" i="8" s="1"/>
  <c r="AN264" i="8" s="1"/>
  <c r="AN816" i="1"/>
  <c r="AJ373" i="1"/>
  <c r="AJ933" i="1"/>
  <c r="AJ105" i="8" s="1"/>
  <c r="AJ281" i="8" s="1"/>
  <c r="AJ134" i="8" s="1"/>
  <c r="AJ29" i="8" s="1"/>
  <c r="AN368" i="1"/>
  <c r="AL242" i="1"/>
  <c r="AL300" i="1" s="1"/>
  <c r="AJ879" i="1"/>
  <c r="AJ908" i="1" s="1"/>
  <c r="AK922" i="1"/>
  <c r="AK94" i="8" s="1"/>
  <c r="AL358" i="1"/>
  <c r="AM1205" i="1"/>
  <c r="AL864" i="1"/>
  <c r="AL893" i="1" s="1"/>
  <c r="AN252" i="1"/>
  <c r="AN310" i="1" s="1"/>
  <c r="AK369" i="1"/>
  <c r="AL1216" i="1"/>
  <c r="AL878" i="1"/>
  <c r="AL907" i="1" s="1"/>
  <c r="AM1219" i="1"/>
  <c r="AM264" i="8"/>
  <c r="AM117" i="8" s="1"/>
  <c r="AM12" i="8" s="1"/>
  <c r="AK936" i="1"/>
  <c r="AK108" i="8" s="1"/>
  <c r="AI937" i="1"/>
  <c r="AI109" i="8" s="1"/>
  <c r="AI285" i="8" s="1"/>
  <c r="AI138" i="8" s="1"/>
  <c r="AI33" i="8" s="1"/>
  <c r="AL372" i="1"/>
  <c r="AL256" i="1"/>
  <c r="AL314" i="1" s="1"/>
  <c r="AL820" i="1"/>
  <c r="AO236" i="1"/>
  <c r="AO294" i="1" s="1"/>
  <c r="AI918" i="1"/>
  <c r="AI90" i="8" s="1"/>
  <c r="AO858" i="1"/>
  <c r="AO887" i="1" s="1"/>
  <c r="AL195" i="1"/>
  <c r="AN197" i="1"/>
  <c r="AO1218" i="1" s="1"/>
  <c r="AM877" i="1"/>
  <c r="AM906" i="1" s="1"/>
  <c r="AM371" i="1"/>
  <c r="AM255" i="1"/>
  <c r="AM313" i="1" s="1"/>
  <c r="AL182" i="1"/>
  <c r="AK375" i="1"/>
  <c r="AM188" i="1"/>
  <c r="AK180" i="1"/>
  <c r="AJ238" i="1"/>
  <c r="AJ296" i="1" s="1"/>
  <c r="AN187" i="1"/>
  <c r="AO1208" i="1" s="1"/>
  <c r="AK253" i="1"/>
  <c r="AK311" i="1" s="1"/>
  <c r="AK875" i="1"/>
  <c r="AK904" i="1" s="1"/>
  <c r="AM239" i="1"/>
  <c r="AM297" i="1" s="1"/>
  <c r="AK199" i="1"/>
  <c r="AJ939" i="1"/>
  <c r="AJ111" i="8" s="1"/>
  <c r="AM193" i="1"/>
  <c r="AM786" i="1" s="1"/>
  <c r="AM198" i="1"/>
  <c r="AL201" i="1"/>
  <c r="AK259" i="1"/>
  <c r="AN181" i="1"/>
  <c r="AO1202" i="1" s="1"/>
  <c r="AM861" i="1"/>
  <c r="AM890" i="1" s="1"/>
  <c r="AL192" i="1"/>
  <c r="AL785" i="1" s="1"/>
  <c r="AK881" i="1"/>
  <c r="AK910" i="1" s="1"/>
  <c r="AJ802" i="1"/>
  <c r="AN189" i="1"/>
  <c r="AO1210" i="1" s="1"/>
  <c r="AJ860" i="1"/>
  <c r="AJ889" i="1" s="1"/>
  <c r="AN196" i="1"/>
  <c r="AO194" i="1"/>
  <c r="AL935" i="1"/>
  <c r="AL107" i="8" s="1"/>
  <c r="AJ354" i="1"/>
  <c r="AP178" i="1"/>
  <c r="AM1277" i="1"/>
  <c r="AM608" i="1" s="1"/>
  <c r="AJ305" i="1"/>
  <c r="AN579" i="1"/>
  <c r="AN1248" i="1" s="1"/>
  <c r="AN1306" i="1" s="1"/>
  <c r="AM1306" i="1"/>
  <c r="AJ356" i="1"/>
  <c r="AI920" i="1"/>
  <c r="AI92" i="8" s="1"/>
  <c r="AI268" i="8" s="1"/>
  <c r="AI121" i="8" s="1"/>
  <c r="AI16" i="8" s="1"/>
  <c r="AI927" i="1"/>
  <c r="AI99" i="8" s="1"/>
  <c r="AI724" i="1"/>
  <c r="AK309" i="1"/>
  <c r="AJ862" i="1"/>
  <c r="AJ891" i="1" s="1"/>
  <c r="AJ695" i="1"/>
  <c r="AJ804" i="1"/>
  <c r="AK862" i="1"/>
  <c r="AK891" i="1" s="1"/>
  <c r="AK608" i="1"/>
  <c r="AK1335" i="1"/>
  <c r="AK1364" i="1" s="1"/>
  <c r="AL1306" i="1"/>
  <c r="AL161" i="8"/>
  <c r="AL1277" i="1"/>
  <c r="AJ240" i="1"/>
  <c r="AJ298" i="1" s="1"/>
  <c r="AL367" i="1"/>
  <c r="AK376" i="1"/>
  <c r="AJ940" i="1"/>
  <c r="AJ112" i="8" s="1"/>
  <c r="AJ288" i="8" s="1"/>
  <c r="AJ141" i="8" s="1"/>
  <c r="AJ36" i="8" s="1"/>
  <c r="AK882" i="1"/>
  <c r="AK911" i="1" s="1"/>
  <c r="AK260" i="1"/>
  <c r="AK318" i="1" s="1"/>
  <c r="AK824" i="1"/>
  <c r="AK240" i="1"/>
  <c r="AJ366" i="1"/>
  <c r="AO167" i="8"/>
  <c r="AI930" i="1"/>
  <c r="AI102" i="8" s="1"/>
  <c r="AI278" i="8" s="1"/>
  <c r="AI131" i="8" s="1"/>
  <c r="AI26" i="8" s="1"/>
  <c r="AJ814" i="1"/>
  <c r="AJ250" i="1"/>
  <c r="AJ308" i="1" s="1"/>
  <c r="AJ872" i="1"/>
  <c r="AJ901" i="1" s="1"/>
  <c r="AK370" i="1"/>
  <c r="AM704" i="1"/>
  <c r="AM259" i="8" s="1"/>
  <c r="AM1344" i="1"/>
  <c r="AM1373" i="1" s="1"/>
  <c r="AJ927" i="1"/>
  <c r="AJ99" i="8" s="1"/>
  <c r="AK730" i="1"/>
  <c r="AL730" i="1"/>
  <c r="AN167" i="8"/>
  <c r="AO1312" i="1"/>
  <c r="AN1283" i="1"/>
  <c r="AO1341" i="1" s="1"/>
  <c r="AN1312" i="1"/>
  <c r="AJ715" i="1"/>
  <c r="AI926" i="1"/>
  <c r="AI98" i="8" s="1"/>
  <c r="AI274" i="8" s="1"/>
  <c r="AI127" i="8" s="1"/>
  <c r="AI22" i="8" s="1"/>
  <c r="AM1341" i="1"/>
  <c r="AM1370" i="1" s="1"/>
  <c r="AP585" i="1"/>
  <c r="AP1254" i="1" s="1"/>
  <c r="AP167" i="8" s="1"/>
  <c r="AN570" i="1"/>
  <c r="AJ810" i="1"/>
  <c r="AJ246" i="1"/>
  <c r="AJ304" i="1" s="1"/>
  <c r="AJ868" i="1"/>
  <c r="AJ897" i="1" s="1"/>
  <c r="AK810" i="1"/>
  <c r="AM1268" i="1"/>
  <c r="AM599" i="1" s="1"/>
  <c r="AJ362" i="1"/>
  <c r="AK931" i="1"/>
  <c r="AK103" i="8" s="1"/>
  <c r="AL1324" i="1"/>
  <c r="AL1353" i="1" s="1"/>
  <c r="AL1297" i="1"/>
  <c r="AL1268" i="1"/>
  <c r="AM1297" i="1"/>
  <c r="AL152" i="8"/>
  <c r="AK1326" i="1"/>
  <c r="AK1355" i="1" s="1"/>
  <c r="AK599" i="1"/>
  <c r="AB539" i="1"/>
  <c r="AB22" i="1" s="1"/>
  <c r="AE273" i="8"/>
  <c r="AE126" i="8" s="1"/>
  <c r="AE21" i="8" s="1"/>
  <c r="AC465" i="1"/>
  <c r="AC552" i="1" s="1"/>
  <c r="AC35" i="1" s="1"/>
  <c r="AB540" i="1"/>
  <c r="AB23" i="1" s="1"/>
  <c r="AC491" i="1"/>
  <c r="AC520" i="1" s="1"/>
  <c r="Z554" i="1"/>
  <c r="Z556" i="1" s="1"/>
  <c r="AD530" i="1"/>
  <c r="AD13" i="1" s="1"/>
  <c r="AC466" i="1"/>
  <c r="AC553" i="1" s="1"/>
  <c r="AC36" i="1" s="1"/>
  <c r="AE533" i="1"/>
  <c r="AE16" i="1" s="1"/>
  <c r="AN709" i="1"/>
  <c r="AD536" i="1"/>
  <c r="AD19" i="1" s="1"/>
  <c r="AD434" i="1"/>
  <c r="AD466" i="1" s="1"/>
  <c r="AC459" i="1"/>
  <c r="AC546" i="1" s="1"/>
  <c r="AC29" i="1" s="1"/>
  <c r="AC489" i="1"/>
  <c r="AC518" i="1" s="1"/>
  <c r="AC487" i="1"/>
  <c r="AC516" i="1" s="1"/>
  <c r="AC482" i="1"/>
  <c r="AC511" i="1" s="1"/>
  <c r="AC492" i="1"/>
  <c r="AC521" i="1" s="1"/>
  <c r="AC456" i="1"/>
  <c r="AC543" i="1" s="1"/>
  <c r="AC26" i="1" s="1"/>
  <c r="AC484" i="1"/>
  <c r="AC513" i="1" s="1"/>
  <c r="AB546" i="1"/>
  <c r="AB29" i="1" s="1"/>
  <c r="AF475" i="1"/>
  <c r="AF504" i="1" s="1"/>
  <c r="AE449" i="1"/>
  <c r="AE536" i="1" s="1"/>
  <c r="AE19" i="1" s="1"/>
  <c r="AC454" i="1"/>
  <c r="AC541" i="1" s="1"/>
  <c r="AC24" i="1" s="1"/>
  <c r="AK716" i="1"/>
  <c r="AJ719" i="1"/>
  <c r="AD425" i="1"/>
  <c r="AD486" i="1" s="1"/>
  <c r="AD515" i="1" s="1"/>
  <c r="AD428" i="1"/>
  <c r="AD460" i="1" s="1"/>
  <c r="AD422" i="1"/>
  <c r="AD483" i="1" s="1"/>
  <c r="AD512" i="1" s="1"/>
  <c r="AB544" i="1"/>
  <c r="AB27" i="1" s="1"/>
  <c r="AC451" i="1"/>
  <c r="AC538" i="1" s="1"/>
  <c r="AC21" i="1" s="1"/>
  <c r="AD427" i="1"/>
  <c r="AD488" i="1" s="1"/>
  <c r="AD517" i="1" s="1"/>
  <c r="AF415" i="1"/>
  <c r="AF447" i="1" s="1"/>
  <c r="AG445" i="1"/>
  <c r="AG532" i="1" s="1"/>
  <c r="AG15" i="1" s="1"/>
  <c r="AD426" i="1"/>
  <c r="AD458" i="1" s="1"/>
  <c r="AC490" i="1"/>
  <c r="AC519" i="1" s="1"/>
  <c r="AD534" i="1"/>
  <c r="AD17" i="1" s="1"/>
  <c r="Y52" i="1"/>
  <c r="AK929" i="1"/>
  <c r="AK101" i="8" s="1"/>
  <c r="AK277" i="8" s="1"/>
  <c r="AK130" i="8" s="1"/>
  <c r="AK25" i="8" s="1"/>
  <c r="AF416" i="1"/>
  <c r="AF477" i="1" s="1"/>
  <c r="AF506" i="1" s="1"/>
  <c r="AL871" i="1"/>
  <c r="AL900" i="1" s="1"/>
  <c r="AF417" i="1"/>
  <c r="AF449" i="1" s="1"/>
  <c r="AF532" i="1"/>
  <c r="AF15" i="1" s="1"/>
  <c r="AB551" i="1"/>
  <c r="AB34" i="1" s="1"/>
  <c r="AD431" i="1"/>
  <c r="AD463" i="1" s="1"/>
  <c r="AG414" i="1"/>
  <c r="AG446" i="1" s="1"/>
  <c r="AB547" i="1"/>
  <c r="AB30" i="1" s="1"/>
  <c r="AB538" i="1"/>
  <c r="AB21" i="1" s="1"/>
  <c r="AD423" i="1"/>
  <c r="AD484" i="1" s="1"/>
  <c r="AD513" i="1" s="1"/>
  <c r="AD419" i="1"/>
  <c r="AD451" i="1" s="1"/>
  <c r="AE476" i="1"/>
  <c r="AE505" i="1" s="1"/>
  <c r="AE447" i="1"/>
  <c r="AD430" i="1"/>
  <c r="AD491" i="1" s="1"/>
  <c r="AD520" i="1" s="1"/>
  <c r="AD433" i="1"/>
  <c r="AD465" i="1" s="1"/>
  <c r="AD420" i="1"/>
  <c r="AD452" i="1" s="1"/>
  <c r="AF386" i="1"/>
  <c r="AG328" i="1"/>
  <c r="AJ934" i="1"/>
  <c r="AJ106" i="8" s="1"/>
  <c r="AK1244" i="1"/>
  <c r="AK1302" i="1" s="1"/>
  <c r="AL575" i="1"/>
  <c r="AK811" i="1"/>
  <c r="AO1249" i="1"/>
  <c r="AP580" i="1"/>
  <c r="AK363" i="1"/>
  <c r="AN1298" i="1"/>
  <c r="AH691" i="1"/>
  <c r="AH246" i="8" s="1"/>
  <c r="AH275" i="8" s="1"/>
  <c r="AH128" i="8" s="1"/>
  <c r="AH23" i="8" s="1"/>
  <c r="AI867" i="1"/>
  <c r="AH809" i="1"/>
  <c r="AH796" i="1"/>
  <c r="AG717" i="1"/>
  <c r="AE346" i="1"/>
  <c r="AD404" i="1"/>
  <c r="AI164" i="8"/>
  <c r="AI1280" i="1"/>
  <c r="AI1338" i="1" s="1"/>
  <c r="AI1309" i="1"/>
  <c r="AL1340" i="1"/>
  <c r="AL1369" i="1" s="1"/>
  <c r="AO1238" i="1"/>
  <c r="AO1296" i="1" s="1"/>
  <c r="AP569" i="1"/>
  <c r="AL1339" i="1"/>
  <c r="AL1368" i="1" s="1"/>
  <c r="AB553" i="1"/>
  <c r="AB36" i="1" s="1"/>
  <c r="AP1291" i="1"/>
  <c r="AP146" i="8"/>
  <c r="AP1262" i="1"/>
  <c r="AB542" i="1"/>
  <c r="AB25" i="1" s="1"/>
  <c r="AG616" i="1"/>
  <c r="AG703" i="1" s="1"/>
  <c r="AG258" i="8" s="1"/>
  <c r="AG287" i="8" s="1"/>
  <c r="AG140" i="8" s="1"/>
  <c r="AG35" i="8" s="1"/>
  <c r="AM1333" i="1"/>
  <c r="AM1362" i="1" s="1"/>
  <c r="AM606" i="1"/>
  <c r="AI361" i="1"/>
  <c r="AI377" i="1" s="1"/>
  <c r="AD432" i="1"/>
  <c r="AI267" i="8"/>
  <c r="AI120" i="8" s="1"/>
  <c r="AI15" i="8" s="1"/>
  <c r="AE336" i="1"/>
  <c r="AD394" i="1"/>
  <c r="AM1295" i="1"/>
  <c r="AL722" i="1"/>
  <c r="AK690" i="1"/>
  <c r="AK245" i="8" s="1"/>
  <c r="AE339" i="1"/>
  <c r="AD397" i="1"/>
  <c r="AI702" i="1"/>
  <c r="AI257" i="8" s="1"/>
  <c r="AI286" i="8" s="1"/>
  <c r="AI139" i="8" s="1"/>
  <c r="AI34" i="8" s="1"/>
  <c r="AM166" i="8"/>
  <c r="AM1282" i="1"/>
  <c r="AM613" i="1" s="1"/>
  <c r="AM700" i="1" s="1"/>
  <c r="AM255" i="8" s="1"/>
  <c r="AN1250" i="1"/>
  <c r="AO581" i="1"/>
  <c r="AE335" i="1"/>
  <c r="AD393" i="1"/>
  <c r="AM1281" i="1"/>
  <c r="AM612" i="1" s="1"/>
  <c r="AM165" i="8"/>
  <c r="AM1310" i="1"/>
  <c r="AM1272" i="1"/>
  <c r="AM1330" i="1" s="1"/>
  <c r="AM156" i="8"/>
  <c r="AM1301" i="1"/>
  <c r="AK697" i="1"/>
  <c r="AK252" i="8" s="1"/>
  <c r="AF410" i="1"/>
  <c r="AF411" i="1"/>
  <c r="AJ239" i="8"/>
  <c r="AK684" i="1"/>
  <c r="AK239" i="8" s="1"/>
  <c r="AJ713" i="1"/>
  <c r="AE258" i="8"/>
  <c r="AE705" i="1"/>
  <c r="AE732" i="1"/>
  <c r="AE734" i="1" s="1"/>
  <c r="AD421" i="1"/>
  <c r="AO1257" i="1"/>
  <c r="AP588" i="1"/>
  <c r="AN1236" i="1"/>
  <c r="AN1294" i="1" s="1"/>
  <c r="AO567" i="1"/>
  <c r="AC479" i="1"/>
  <c r="AC450" i="1"/>
  <c r="AC435" i="1"/>
  <c r="AM1265" i="1"/>
  <c r="AM149" i="8"/>
  <c r="AM1294" i="1"/>
  <c r="AB550" i="1"/>
  <c r="AB33" i="1" s="1"/>
  <c r="AL1242" i="1"/>
  <c r="AL1300" i="1" s="1"/>
  <c r="AM573" i="1"/>
  <c r="AE341" i="1"/>
  <c r="AD399" i="1"/>
  <c r="AH1285" i="1"/>
  <c r="AH1287" i="1" s="1"/>
  <c r="AH169" i="8"/>
  <c r="AH171" i="8" s="1"/>
  <c r="AH47" i="8" s="1"/>
  <c r="AH1314" i="1"/>
  <c r="AH1316" i="1" s="1"/>
  <c r="AE347" i="1"/>
  <c r="AD405" i="1"/>
  <c r="AH413" i="1"/>
  <c r="AK869" i="1"/>
  <c r="AK898" i="1" s="1"/>
  <c r="AE344" i="1"/>
  <c r="AD402" i="1"/>
  <c r="AC457" i="1"/>
  <c r="AC486" i="1"/>
  <c r="AC515" i="1" s="1"/>
  <c r="AM150" i="8"/>
  <c r="AM1266" i="1"/>
  <c r="AE343" i="1"/>
  <c r="AD401" i="1"/>
  <c r="AG385" i="1"/>
  <c r="AH327" i="1"/>
  <c r="AQ1245" i="1"/>
  <c r="AQ1303" i="1" s="1"/>
  <c r="AR576" i="1"/>
  <c r="AO1240" i="1"/>
  <c r="AP571" i="1"/>
  <c r="AB552" i="1"/>
  <c r="AB35" i="1" s="1"/>
  <c r="AG329" i="1"/>
  <c r="AF387" i="1"/>
  <c r="AL251" i="1"/>
  <c r="AL309" i="1" s="1"/>
  <c r="AL873" i="1"/>
  <c r="AL902" i="1" s="1"/>
  <c r="AK700" i="1"/>
  <c r="AK255" i="8" s="1"/>
  <c r="AL700" i="1"/>
  <c r="AL255" i="8" s="1"/>
  <c r="AJ168" i="8"/>
  <c r="AJ1284" i="1"/>
  <c r="AJ615" i="1" s="1"/>
  <c r="AJ1313" i="1"/>
  <c r="AK723" i="1"/>
  <c r="AE333" i="1"/>
  <c r="AD391" i="1"/>
  <c r="AM681" i="1"/>
  <c r="AM236" i="8" s="1"/>
  <c r="AL610" i="1"/>
  <c r="AL697" i="1" s="1"/>
  <c r="AL252" i="8" s="1"/>
  <c r="AL685" i="1"/>
  <c r="AL240" i="8" s="1"/>
  <c r="AJ602" i="1"/>
  <c r="AJ689" i="1" s="1"/>
  <c r="AJ244" i="8" s="1"/>
  <c r="AL603" i="1"/>
  <c r="AL1330" i="1"/>
  <c r="AL1359" i="1" s="1"/>
  <c r="AI1360" i="1"/>
  <c r="AF1345" i="1"/>
  <c r="AE345" i="1"/>
  <c r="AD403" i="1"/>
  <c r="AK722" i="1"/>
  <c r="AE332" i="1"/>
  <c r="AD390" i="1"/>
  <c r="AM609" i="1"/>
  <c r="AM1336" i="1"/>
  <c r="AM1365" i="1" s="1"/>
  <c r="AE125" i="8"/>
  <c r="AC481" i="1"/>
  <c r="AC510" i="1" s="1"/>
  <c r="AC452" i="1"/>
  <c r="AG731" i="1"/>
  <c r="AF388" i="1"/>
  <c r="AG330" i="1"/>
  <c r="AH731" i="1"/>
  <c r="AM163" i="8"/>
  <c r="AM1279" i="1"/>
  <c r="AM600" i="1"/>
  <c r="AD418" i="1"/>
  <c r="AC406" i="1"/>
  <c r="AA51" i="1"/>
  <c r="AM1308" i="1"/>
  <c r="AO593" i="1"/>
  <c r="AO680" i="1" s="1"/>
  <c r="AO709" i="1" s="1"/>
  <c r="AO1320" i="1"/>
  <c r="AO1349" i="1" s="1"/>
  <c r="AO1246" i="1"/>
  <c r="AP577" i="1"/>
  <c r="AL696" i="1"/>
  <c r="AL251" i="8" s="1"/>
  <c r="AL280" i="8" s="1"/>
  <c r="AL133" i="8" s="1"/>
  <c r="AL28" i="8" s="1"/>
  <c r="AG323" i="1"/>
  <c r="AF381" i="1"/>
  <c r="AF382" i="1"/>
  <c r="AG324" i="1"/>
  <c r="AL684" i="1"/>
  <c r="AL239" i="8" s="1"/>
  <c r="AE334" i="1"/>
  <c r="AD392" i="1"/>
  <c r="AP1303" i="1"/>
  <c r="AP1234" i="1"/>
  <c r="AQ565" i="1"/>
  <c r="AL1363" i="1"/>
  <c r="AL607" i="1"/>
  <c r="AC20" i="8"/>
  <c r="AC37" i="8" s="1"/>
  <c r="AC142" i="8"/>
  <c r="AC46" i="8" s="1"/>
  <c r="AC48" i="8" s="1"/>
  <c r="AC51" i="8" s="1"/>
  <c r="AJ1273" i="1"/>
  <c r="AJ157" i="8"/>
  <c r="AI326" i="1"/>
  <c r="AH384" i="1"/>
  <c r="AD424" i="1"/>
  <c r="AN162" i="8"/>
  <c r="AN1278" i="1"/>
  <c r="AN1307" i="1"/>
  <c r="AE443" i="1"/>
  <c r="AE472" i="1"/>
  <c r="AE501" i="1" s="1"/>
  <c r="AH1258" i="1"/>
  <c r="AH303" i="1"/>
  <c r="AL1366" i="1"/>
  <c r="AL612" i="1"/>
  <c r="AL699" i="1" s="1"/>
  <c r="AL254" i="8" s="1"/>
  <c r="AN692" i="1"/>
  <c r="AN247" i="8" s="1"/>
  <c r="AJ1251" i="1"/>
  <c r="AK582" i="1"/>
  <c r="AJ352" i="1"/>
  <c r="AF97" i="8"/>
  <c r="AF941" i="1"/>
  <c r="AF44" i="1" s="1"/>
  <c r="AN1267" i="1"/>
  <c r="AN1325" i="1" s="1"/>
  <c r="AN151" i="8"/>
  <c r="AK699" i="1"/>
  <c r="AK254" i="8" s="1"/>
  <c r="AK283" i="8" s="1"/>
  <c r="AK136" i="8" s="1"/>
  <c r="AK31" i="8" s="1"/>
  <c r="AN594" i="1"/>
  <c r="AN681" i="1" s="1"/>
  <c r="AN236" i="8" s="1"/>
  <c r="AN1321" i="1"/>
  <c r="AN1350" i="1" s="1"/>
  <c r="AJ1241" i="1"/>
  <c r="AK572" i="1"/>
  <c r="AN1247" i="1"/>
  <c r="AO578" i="1"/>
  <c r="AD429" i="1"/>
  <c r="AL596" i="1"/>
  <c r="AL683" i="1" s="1"/>
  <c r="AL238" i="8" s="1"/>
  <c r="AB543" i="1"/>
  <c r="AB26" i="1" s="1"/>
  <c r="AE471" i="1"/>
  <c r="AE500" i="1" s="1"/>
  <c r="AE442" i="1"/>
  <c r="AG727" i="1"/>
  <c r="AN1253" i="1"/>
  <c r="AO584" i="1"/>
  <c r="AB467" i="1"/>
  <c r="AB46" i="1" s="1"/>
  <c r="AE331" i="1"/>
  <c r="AD389" i="1"/>
  <c r="AD348" i="1"/>
  <c r="AA537" i="1"/>
  <c r="AN1252" i="1"/>
  <c r="AO583" i="1"/>
  <c r="AN1243" i="1"/>
  <c r="AO574" i="1"/>
  <c r="AJ726" i="1"/>
  <c r="AN159" i="8"/>
  <c r="AN1275" i="1"/>
  <c r="AC464" i="1"/>
  <c r="AC493" i="1"/>
  <c r="AC522" i="1" s="1"/>
  <c r="Z37" i="1"/>
  <c r="AE338" i="1"/>
  <c r="AD396" i="1"/>
  <c r="AM598" i="1"/>
  <c r="AM1325" i="1"/>
  <c r="AM1354" i="1" s="1"/>
  <c r="AG1343" i="1"/>
  <c r="AO605" i="1"/>
  <c r="AO1332" i="1"/>
  <c r="AO1361" i="1" s="1"/>
  <c r="AN170" i="8"/>
  <c r="AN1286" i="1"/>
  <c r="AL704" i="1"/>
  <c r="AL259" i="8" s="1"/>
  <c r="AK733" i="1"/>
  <c r="AM730" i="1"/>
  <c r="AM1311" i="1"/>
  <c r="AK155" i="8"/>
  <c r="AK1271" i="1"/>
  <c r="AK1300" i="1"/>
  <c r="AF243" i="8"/>
  <c r="AG243" i="8"/>
  <c r="AI1256" i="1"/>
  <c r="AI1258" i="1" s="1"/>
  <c r="AJ587" i="1"/>
  <c r="AL811" i="1"/>
  <c r="AK247" i="1"/>
  <c r="AK305" i="1" s="1"/>
  <c r="AE337" i="1"/>
  <c r="AD395" i="1"/>
  <c r="AN1237" i="1"/>
  <c r="AO568" i="1"/>
  <c r="AP158" i="8"/>
  <c r="AP1274" i="1"/>
  <c r="AI1342" i="1"/>
  <c r="AI1371" i="1" s="1"/>
  <c r="AB35" i="8"/>
  <c r="AB142" i="8"/>
  <c r="AB46" i="8" s="1"/>
  <c r="AB48" i="8" s="1"/>
  <c r="AB51" i="8" s="1"/>
  <c r="AH1328" i="1"/>
  <c r="AH1357" i="1" s="1"/>
  <c r="AH601" i="1"/>
  <c r="AN153" i="8"/>
  <c r="AN1269" i="1"/>
  <c r="AI1224" i="1"/>
  <c r="AI203" i="1"/>
  <c r="AI245" i="1"/>
  <c r="AI261" i="1" s="1"/>
  <c r="AI45" i="1" s="1"/>
  <c r="AK1255" i="1"/>
  <c r="AL586" i="1"/>
  <c r="AI1270" i="1"/>
  <c r="AI154" i="8"/>
  <c r="AM160" i="8"/>
  <c r="AM1276" i="1"/>
  <c r="AG925" i="1"/>
  <c r="AE342" i="1"/>
  <c r="AD400" i="1"/>
  <c r="AE448" i="1"/>
  <c r="AE477" i="1"/>
  <c r="AE506" i="1" s="1"/>
  <c r="AL254" i="1"/>
  <c r="AK254" i="1"/>
  <c r="AK312" i="1" s="1"/>
  <c r="AK818" i="1"/>
  <c r="AK934" i="1" s="1"/>
  <c r="AK106" i="8" s="1"/>
  <c r="AR564" i="1"/>
  <c r="AQ1233" i="1"/>
  <c r="AI604" i="1"/>
  <c r="AL716" i="1"/>
  <c r="AI689" i="1"/>
  <c r="AI244" i="8" s="1"/>
  <c r="AB508" i="1"/>
  <c r="AB525" i="1" s="1"/>
  <c r="AB48" i="1" s="1"/>
  <c r="AB496" i="1"/>
  <c r="AB47" i="1" s="1"/>
  <c r="AO614" i="1"/>
  <c r="AD125" i="8"/>
  <c r="AD289" i="8"/>
  <c r="AH611" i="1"/>
  <c r="AH1338" i="1"/>
  <c r="AH1367" i="1" s="1"/>
  <c r="AK683" i="1"/>
  <c r="AK238" i="8" s="1"/>
  <c r="AK267" i="8" s="1"/>
  <c r="AK120" i="8" s="1"/>
  <c r="AK15" i="8" s="1"/>
  <c r="AN1296" i="1"/>
  <c r="AF703" i="1"/>
  <c r="AF258" i="8" s="1"/>
  <c r="AF287" i="8" s="1"/>
  <c r="AF140" i="8" s="1"/>
  <c r="AF35" i="8" s="1"/>
  <c r="AO147" i="8"/>
  <c r="AO1263" i="1"/>
  <c r="AB541" i="1"/>
  <c r="AB24" i="1" s="1"/>
  <c r="AE340" i="1"/>
  <c r="AD398" i="1"/>
  <c r="AM1305" i="1"/>
  <c r="AK725" i="1"/>
  <c r="AL365" i="1"/>
  <c r="AH325" i="1"/>
  <c r="AG383" i="1"/>
  <c r="AI237" i="8"/>
  <c r="AD14" i="1"/>
  <c r="AK595" i="1"/>
  <c r="AK1322" i="1"/>
  <c r="AF473" i="1"/>
  <c r="AF444" i="1"/>
  <c r="AM1235" i="1"/>
  <c r="AM1293" i="1" s="1"/>
  <c r="AN566" i="1"/>
  <c r="AH266" i="8"/>
  <c r="AG119" i="8"/>
  <c r="AL1264" i="1"/>
  <c r="AL148" i="8"/>
  <c r="AL1293" i="1"/>
  <c r="AF14" i="8"/>
  <c r="AE502" i="1"/>
  <c r="AG412" i="1"/>
  <c r="AJ682" i="1"/>
  <c r="AI711" i="1"/>
  <c r="AK317" i="1" l="1"/>
  <c r="AL776" i="1"/>
  <c r="AL805" i="1" s="1"/>
  <c r="AK243" i="1"/>
  <c r="AK301" i="1" s="1"/>
  <c r="AL866" i="1"/>
  <c r="AL895" i="1" s="1"/>
  <c r="AL244" i="1"/>
  <c r="AL302" i="1" s="1"/>
  <c r="AL779" i="1"/>
  <c r="AL808" i="1" s="1"/>
  <c r="AM186" i="1"/>
  <c r="AN1207" i="1" s="1"/>
  <c r="AK921" i="1"/>
  <c r="AK93" i="8" s="1"/>
  <c r="AK269" i="8" s="1"/>
  <c r="AK122" i="8" s="1"/>
  <c r="AK17" i="8" s="1"/>
  <c r="AK359" i="1"/>
  <c r="AL241" i="1"/>
  <c r="AL299" i="1" s="1"/>
  <c r="AL863" i="1"/>
  <c r="AL892" i="1" s="1"/>
  <c r="AL357" i="1"/>
  <c r="AM183" i="1"/>
  <c r="AM776" i="1" s="1"/>
  <c r="AM805" i="1" s="1"/>
  <c r="AK778" i="1"/>
  <c r="AK807" i="1" s="1"/>
  <c r="AK923" i="1" s="1"/>
  <c r="AK95" i="8" s="1"/>
  <c r="AK271" i="8" s="1"/>
  <c r="AK124" i="8" s="1"/>
  <c r="AK19" i="8" s="1"/>
  <c r="AL185" i="1"/>
  <c r="AL1206" i="1"/>
  <c r="AM880" i="1"/>
  <c r="AM909" i="1" s="1"/>
  <c r="AM938" i="1" s="1"/>
  <c r="AM110" i="8" s="1"/>
  <c r="AN200" i="1"/>
  <c r="AN793" i="1" s="1"/>
  <c r="AN822" i="1" s="1"/>
  <c r="AM374" i="1"/>
  <c r="AM258" i="1"/>
  <c r="AM316" i="1" s="1"/>
  <c r="AN1221" i="1"/>
  <c r="AM265" i="8"/>
  <c r="AM118" i="8" s="1"/>
  <c r="AM13" i="8" s="1"/>
  <c r="AN184" i="1"/>
  <c r="AO1205" i="1" s="1"/>
  <c r="AN1205" i="1"/>
  <c r="AM358" i="1"/>
  <c r="AM242" i="1"/>
  <c r="AM300" i="1" s="1"/>
  <c r="AN782" i="1"/>
  <c r="AO1200" i="1"/>
  <c r="AO179" i="1"/>
  <c r="AP1200" i="1" s="1"/>
  <c r="AN772" i="1"/>
  <c r="AN801" i="1" s="1"/>
  <c r="AN353" i="1"/>
  <c r="AN859" i="1"/>
  <c r="AN888" i="1" s="1"/>
  <c r="AN237" i="1"/>
  <c r="AN295" i="1" s="1"/>
  <c r="AN790" i="1"/>
  <c r="AN819" i="1" s="1"/>
  <c r="AO1217" i="1"/>
  <c r="AL1201" i="1"/>
  <c r="AM1203" i="1"/>
  <c r="AN774" i="1"/>
  <c r="AN803" i="1" s="1"/>
  <c r="AM781" i="1"/>
  <c r="AN789" i="1"/>
  <c r="AK773" i="1"/>
  <c r="AK802" i="1" s="1"/>
  <c r="AM777" i="1"/>
  <c r="AM806" i="1" s="1"/>
  <c r="AM922" i="1" s="1"/>
  <c r="AM94" i="8" s="1"/>
  <c r="AN1209" i="1"/>
  <c r="AP1215" i="1"/>
  <c r="AM1213" i="1"/>
  <c r="AK783" i="1"/>
  <c r="AK812" i="1" s="1"/>
  <c r="AN780" i="1"/>
  <c r="AN795" i="1"/>
  <c r="AN1212" i="1"/>
  <c r="AM784" i="1"/>
  <c r="AM813" i="1" s="1"/>
  <c r="AN191" i="1"/>
  <c r="AO1212" i="1" s="1"/>
  <c r="AN1219" i="1"/>
  <c r="AM791" i="1"/>
  <c r="AM820" i="1" s="1"/>
  <c r="AL1220" i="1"/>
  <c r="AK792" i="1"/>
  <c r="AK821" i="1" s="1"/>
  <c r="AN1214" i="1"/>
  <c r="AM1216" i="1"/>
  <c r="AL794" i="1"/>
  <c r="AL823" i="1" s="1"/>
  <c r="AL775" i="1"/>
  <c r="AL804" i="1" s="1"/>
  <c r="AO787" i="1"/>
  <c r="AO816" i="1" s="1"/>
  <c r="AL788" i="1"/>
  <c r="AL817" i="1" s="1"/>
  <c r="AQ1199" i="1"/>
  <c r="AP771" i="1"/>
  <c r="AP800" i="1" s="1"/>
  <c r="AK364" i="1"/>
  <c r="AO202" i="1"/>
  <c r="AP202" i="1" s="1"/>
  <c r="AQ1223" i="1" s="1"/>
  <c r="AN932" i="1"/>
  <c r="AN104" i="8" s="1"/>
  <c r="AO252" i="1"/>
  <c r="AO310" i="1" s="1"/>
  <c r="AL1211" i="1"/>
  <c r="AL190" i="1"/>
  <c r="AK870" i="1"/>
  <c r="AK899" i="1" s="1"/>
  <c r="AL240" i="1"/>
  <c r="AL298" i="1" s="1"/>
  <c r="AK248" i="1"/>
  <c r="AK306" i="1" s="1"/>
  <c r="AN255" i="1"/>
  <c r="AN313" i="1" s="1"/>
  <c r="AL267" i="8"/>
  <c r="AL120" i="8" s="1"/>
  <c r="AL15" i="8" s="1"/>
  <c r="AL922" i="1"/>
  <c r="AL94" i="8" s="1"/>
  <c r="AJ937" i="1"/>
  <c r="AJ109" i="8" s="1"/>
  <c r="AJ285" i="8" s="1"/>
  <c r="AJ138" i="8" s="1"/>
  <c r="AJ33" i="8" s="1"/>
  <c r="AL875" i="1"/>
  <c r="AL904" i="1" s="1"/>
  <c r="AL369" i="1"/>
  <c r="AN861" i="1"/>
  <c r="AN890" i="1" s="1"/>
  <c r="AK257" i="1"/>
  <c r="AK315" i="1" s="1"/>
  <c r="AN161" i="8"/>
  <c r="AL936" i="1"/>
  <c r="AL108" i="8" s="1"/>
  <c r="AL284" i="8" s="1"/>
  <c r="AL137" i="8" s="1"/>
  <c r="AL32" i="8" s="1"/>
  <c r="AN1277" i="1"/>
  <c r="AN608" i="1" s="1"/>
  <c r="AM372" i="1"/>
  <c r="AK879" i="1"/>
  <c r="AK908" i="1" s="1"/>
  <c r="AK238" i="1"/>
  <c r="AK296" i="1" s="1"/>
  <c r="AM256" i="1"/>
  <c r="AM314" i="1" s="1"/>
  <c r="AN371" i="1"/>
  <c r="AO368" i="1"/>
  <c r="AO874" i="1"/>
  <c r="AO903" i="1" s="1"/>
  <c r="AK354" i="1"/>
  <c r="AK373" i="1"/>
  <c r="AL881" i="1"/>
  <c r="AL910" i="1" s="1"/>
  <c r="AM1222" i="1"/>
  <c r="AN877" i="1"/>
  <c r="AN906" i="1" s="1"/>
  <c r="AK284" i="8"/>
  <c r="AK137" i="8" s="1"/>
  <c r="AK32" i="8" s="1"/>
  <c r="AO916" i="1"/>
  <c r="AO88" i="8" s="1"/>
  <c r="AL259" i="1"/>
  <c r="AL317" i="1" s="1"/>
  <c r="AM878" i="1"/>
  <c r="AM907" i="1" s="1"/>
  <c r="AK860" i="1"/>
  <c r="AK889" i="1" s="1"/>
  <c r="AL375" i="1"/>
  <c r="AP236" i="1"/>
  <c r="AP294" i="1" s="1"/>
  <c r="AL283" i="8"/>
  <c r="AL136" i="8" s="1"/>
  <c r="AL31" i="8" s="1"/>
  <c r="AK933" i="1"/>
  <c r="AK105" i="8" s="1"/>
  <c r="AK281" i="8" s="1"/>
  <c r="AK134" i="8" s="1"/>
  <c r="AK29" i="8" s="1"/>
  <c r="AM919" i="1"/>
  <c r="AM91" i="8" s="1"/>
  <c r="AN355" i="1"/>
  <c r="AK939" i="1"/>
  <c r="AK111" i="8" s="1"/>
  <c r="AO187" i="1"/>
  <c r="AM182" i="1"/>
  <c r="AN1203" i="1" s="1"/>
  <c r="AM1335" i="1"/>
  <c r="AM1364" i="1" s="1"/>
  <c r="AM244" i="1"/>
  <c r="AJ918" i="1"/>
  <c r="AJ90" i="8" s="1"/>
  <c r="AM192" i="1"/>
  <c r="AN198" i="1"/>
  <c r="AL199" i="1"/>
  <c r="AL180" i="1"/>
  <c r="AM935" i="1"/>
  <c r="AM107" i="8" s="1"/>
  <c r="AM195" i="1"/>
  <c r="AL253" i="1"/>
  <c r="AL311" i="1" s="1"/>
  <c r="AO189" i="1"/>
  <c r="AO181" i="1"/>
  <c r="AO774" i="1" s="1"/>
  <c r="AN239" i="1"/>
  <c r="AN297" i="1" s="1"/>
  <c r="AP194" i="1"/>
  <c r="AO196" i="1"/>
  <c r="AP1217" i="1" s="1"/>
  <c r="AM201" i="1"/>
  <c r="AM794" i="1" s="1"/>
  <c r="AN193" i="1"/>
  <c r="AN188" i="1"/>
  <c r="AO197" i="1"/>
  <c r="AQ178" i="1"/>
  <c r="AR1199" i="1" s="1"/>
  <c r="AP858" i="1"/>
  <c r="AP887" i="1" s="1"/>
  <c r="AO579" i="1"/>
  <c r="AO1248" i="1" s="1"/>
  <c r="AO1277" i="1" s="1"/>
  <c r="AK356" i="1"/>
  <c r="AL356" i="1" s="1"/>
  <c r="AJ920" i="1"/>
  <c r="AJ92" i="8" s="1"/>
  <c r="AJ268" i="8" s="1"/>
  <c r="AJ121" i="8" s="1"/>
  <c r="AJ16" i="8" s="1"/>
  <c r="AK804" i="1"/>
  <c r="AK920" i="1" s="1"/>
  <c r="AK92" i="8" s="1"/>
  <c r="AK268" i="8" s="1"/>
  <c r="AK121" i="8" s="1"/>
  <c r="AK16" i="8" s="1"/>
  <c r="AK298" i="1"/>
  <c r="AL1335" i="1"/>
  <c r="AL1364" i="1" s="1"/>
  <c r="AL608" i="1"/>
  <c r="AL695" i="1" s="1"/>
  <c r="AL250" i="8" s="1"/>
  <c r="AJ250" i="8"/>
  <c r="AJ279" i="8" s="1"/>
  <c r="AJ132" i="8" s="1"/>
  <c r="AJ27" i="8" s="1"/>
  <c r="AJ724" i="1"/>
  <c r="AK695" i="1"/>
  <c r="AK250" i="8" s="1"/>
  <c r="AK279" i="8" s="1"/>
  <c r="AK132" i="8" s="1"/>
  <c r="AK27" i="8" s="1"/>
  <c r="AJ930" i="1"/>
  <c r="AJ102" i="8" s="1"/>
  <c r="AJ278" i="8" s="1"/>
  <c r="AJ131" i="8" s="1"/>
  <c r="AJ26" i="8" s="1"/>
  <c r="AM367" i="1"/>
  <c r="AL376" i="1"/>
  <c r="AK940" i="1"/>
  <c r="AK112" i="8" s="1"/>
  <c r="AK288" i="8" s="1"/>
  <c r="AK141" i="8" s="1"/>
  <c r="AK36" i="8" s="1"/>
  <c r="AL260" i="1"/>
  <c r="AL318" i="1" s="1"/>
  <c r="AL882" i="1"/>
  <c r="AL911" i="1" s="1"/>
  <c r="AL824" i="1"/>
  <c r="AL862" i="1"/>
  <c r="AL891" i="1" s="1"/>
  <c r="AP1283" i="1"/>
  <c r="AP1341" i="1" s="1"/>
  <c r="AP1312" i="1"/>
  <c r="AM1326" i="1"/>
  <c r="AM1355" i="1" s="1"/>
  <c r="AK250" i="1"/>
  <c r="AK308" i="1" s="1"/>
  <c r="AK872" i="1"/>
  <c r="AK901" i="1" s="1"/>
  <c r="AK366" i="1"/>
  <c r="AK814" i="1"/>
  <c r="AK362" i="1"/>
  <c r="AO1370" i="1"/>
  <c r="AN614" i="1"/>
  <c r="AN701" i="1" s="1"/>
  <c r="AN256" i="8" s="1"/>
  <c r="AN1341" i="1"/>
  <c r="AN1370" i="1" s="1"/>
  <c r="AM365" i="1"/>
  <c r="AM1340" i="1"/>
  <c r="AM1369" i="1" s="1"/>
  <c r="AM699" i="1"/>
  <c r="AM254" i="8" s="1"/>
  <c r="AQ585" i="1"/>
  <c r="AJ926" i="1"/>
  <c r="AJ98" i="8" s="1"/>
  <c r="AJ274" i="8" s="1"/>
  <c r="AJ127" i="8" s="1"/>
  <c r="AJ22" i="8" s="1"/>
  <c r="AM251" i="1"/>
  <c r="AM309" i="1" s="1"/>
  <c r="AK868" i="1"/>
  <c r="AK897" i="1" s="1"/>
  <c r="AK926" i="1" s="1"/>
  <c r="AK98" i="8" s="1"/>
  <c r="AK274" i="8" s="1"/>
  <c r="AK127" i="8" s="1"/>
  <c r="AK22" i="8" s="1"/>
  <c r="AK246" i="1"/>
  <c r="AK304" i="1" s="1"/>
  <c r="AO570" i="1"/>
  <c r="AN1239" i="1"/>
  <c r="AL929" i="1"/>
  <c r="AL101" i="8" s="1"/>
  <c r="AL277" i="8" s="1"/>
  <c r="AL130" i="8" s="1"/>
  <c r="AL25" i="8" s="1"/>
  <c r="AK686" i="1"/>
  <c r="AK241" i="8" s="1"/>
  <c r="AK270" i="8" s="1"/>
  <c r="AK123" i="8" s="1"/>
  <c r="AK18" i="8" s="1"/>
  <c r="AL599" i="1"/>
  <c r="AL686" i="1" s="1"/>
  <c r="AL241" i="8" s="1"/>
  <c r="AL1326" i="1"/>
  <c r="AL1355" i="1" s="1"/>
  <c r="AC542" i="1"/>
  <c r="AC25" i="1" s="1"/>
  <c r="AC550" i="1"/>
  <c r="AC33" i="1" s="1"/>
  <c r="AC549" i="1"/>
  <c r="AC32" i="1" s="1"/>
  <c r="AD459" i="1"/>
  <c r="AD546" i="1" s="1"/>
  <c r="AD29" i="1" s="1"/>
  <c r="AD457" i="1"/>
  <c r="AD544" i="1" s="1"/>
  <c r="AD27" i="1" s="1"/>
  <c r="AD494" i="1"/>
  <c r="AD523" i="1" s="1"/>
  <c r="AG475" i="1"/>
  <c r="AG504" i="1" s="1"/>
  <c r="AC545" i="1"/>
  <c r="AC28" i="1" s="1"/>
  <c r="AK719" i="1"/>
  <c r="AD495" i="1"/>
  <c r="AD524" i="1" s="1"/>
  <c r="AC547" i="1"/>
  <c r="AC30" i="1" s="1"/>
  <c r="AF533" i="1"/>
  <c r="AF16" i="1" s="1"/>
  <c r="AC540" i="1"/>
  <c r="AC23" i="1" s="1"/>
  <c r="AF448" i="1"/>
  <c r="AF535" i="1" s="1"/>
  <c r="AF18" i="1" s="1"/>
  <c r="AD454" i="1"/>
  <c r="AD541" i="1" s="1"/>
  <c r="AD24" i="1" s="1"/>
  <c r="AD487" i="1"/>
  <c r="AD516" i="1" s="1"/>
  <c r="AD455" i="1"/>
  <c r="AD542" i="1" s="1"/>
  <c r="AD25" i="1" s="1"/>
  <c r="AD481" i="1"/>
  <c r="AD510" i="1" s="1"/>
  <c r="AD489" i="1"/>
  <c r="AD518" i="1" s="1"/>
  <c r="AO235" i="8"/>
  <c r="AK713" i="1"/>
  <c r="AD462" i="1"/>
  <c r="AD549" i="1" s="1"/>
  <c r="AD32" i="1" s="1"/>
  <c r="AD492" i="1"/>
  <c r="AD521" i="1" s="1"/>
  <c r="AE534" i="1"/>
  <c r="AE17" i="1" s="1"/>
  <c r="AF476" i="1"/>
  <c r="AF505" i="1" s="1"/>
  <c r="AC544" i="1"/>
  <c r="AC27" i="1" s="1"/>
  <c r="AG415" i="1"/>
  <c r="AG447" i="1" s="1"/>
  <c r="AM710" i="1"/>
  <c r="AK726" i="1"/>
  <c r="AE432" i="1"/>
  <c r="AE493" i="1" s="1"/>
  <c r="AE522" i="1" s="1"/>
  <c r="AI303" i="1"/>
  <c r="AI319" i="1" s="1"/>
  <c r="AF478" i="1"/>
  <c r="AF507" i="1" s="1"/>
  <c r="AD480" i="1"/>
  <c r="AD509" i="1" s="1"/>
  <c r="AC548" i="1"/>
  <c r="AC31" i="1" s="1"/>
  <c r="AH414" i="1"/>
  <c r="AH475" i="1" s="1"/>
  <c r="AH504" i="1" s="1"/>
  <c r="AL729" i="1"/>
  <c r="AC53" i="8"/>
  <c r="AL869" i="1"/>
  <c r="AL898" i="1" s="1"/>
  <c r="AL927" i="1" s="1"/>
  <c r="AL99" i="8" s="1"/>
  <c r="AN721" i="1"/>
  <c r="AE535" i="1"/>
  <c r="AE18" i="1" s="1"/>
  <c r="AI413" i="1"/>
  <c r="AI445" i="1" s="1"/>
  <c r="AE420" i="1"/>
  <c r="AE481" i="1" s="1"/>
  <c r="AE510" i="1" s="1"/>
  <c r="AK729" i="1"/>
  <c r="AE427" i="1"/>
  <c r="AE459" i="1" s="1"/>
  <c r="AE431" i="1"/>
  <c r="AE463" i="1" s="1"/>
  <c r="AE434" i="1"/>
  <c r="AE495" i="1" s="1"/>
  <c r="AE524" i="1" s="1"/>
  <c r="AG386" i="1"/>
  <c r="AH328" i="1"/>
  <c r="AE430" i="1"/>
  <c r="AE462" i="1" s="1"/>
  <c r="AF340" i="1"/>
  <c r="AE398" i="1"/>
  <c r="AD20" i="8"/>
  <c r="AD37" i="8" s="1"/>
  <c r="AD142" i="8"/>
  <c r="AD46" i="8" s="1"/>
  <c r="AD48" i="8" s="1"/>
  <c r="AD51" i="8" s="1"/>
  <c r="AL1255" i="1"/>
  <c r="AL1313" i="1" s="1"/>
  <c r="AM586" i="1"/>
  <c r="AB37" i="8"/>
  <c r="AB53" i="8" s="1"/>
  <c r="AL370" i="1"/>
  <c r="AL247" i="1"/>
  <c r="AL305" i="1" s="1"/>
  <c r="AF272" i="8"/>
  <c r="AF260" i="8"/>
  <c r="Z54" i="1"/>
  <c r="AA20" i="1"/>
  <c r="AA37" i="1" s="1"/>
  <c r="AA554" i="1"/>
  <c r="AA556" i="1" s="1"/>
  <c r="AE529" i="1"/>
  <c r="AE12" i="1" s="1"/>
  <c r="AO1247" i="1"/>
  <c r="AO1305" i="1" s="1"/>
  <c r="AP578" i="1"/>
  <c r="AO1321" i="1"/>
  <c r="AO1350" i="1" s="1"/>
  <c r="AN598" i="1"/>
  <c r="AN685" i="1" s="1"/>
  <c r="AN240" i="8" s="1"/>
  <c r="AK352" i="1"/>
  <c r="AL728" i="1"/>
  <c r="AH319" i="1"/>
  <c r="AN609" i="1"/>
  <c r="AN1336" i="1"/>
  <c r="AN1365" i="1" s="1"/>
  <c r="AJ604" i="1"/>
  <c r="AJ691" i="1" s="1"/>
  <c r="AJ246" i="8" s="1"/>
  <c r="AJ275" i="8" s="1"/>
  <c r="AJ128" i="8" s="1"/>
  <c r="AJ23" i="8" s="1"/>
  <c r="AJ1331" i="1"/>
  <c r="AJ1360" i="1" s="1"/>
  <c r="AH324" i="1"/>
  <c r="AG382" i="1"/>
  <c r="AO159" i="8"/>
  <c r="AO1275" i="1"/>
  <c r="AO1333" i="1" s="1"/>
  <c r="AO1304" i="1"/>
  <c r="AH330" i="1"/>
  <c r="AG388" i="1"/>
  <c r="AF345" i="1"/>
  <c r="AE403" i="1"/>
  <c r="AK1329" i="1"/>
  <c r="AK1358" i="1" s="1"/>
  <c r="AL714" i="1"/>
  <c r="AM307" i="1"/>
  <c r="AM871" i="1"/>
  <c r="AM900" i="1" s="1"/>
  <c r="AO153" i="8"/>
  <c r="AO1269" i="1"/>
  <c r="AO600" i="1" s="1"/>
  <c r="AM1324" i="1"/>
  <c r="AM1353" i="1" s="1"/>
  <c r="AM597" i="1"/>
  <c r="Z52" i="1"/>
  <c r="AH445" i="1"/>
  <c r="AH474" i="1"/>
  <c r="AH503" i="1" s="1"/>
  <c r="AL725" i="1"/>
  <c r="AN149" i="8"/>
  <c r="AN1265" i="1"/>
  <c r="AD453" i="1"/>
  <c r="AD482" i="1"/>
  <c r="AD511" i="1" s="1"/>
  <c r="AD464" i="1"/>
  <c r="AD493" i="1"/>
  <c r="AD522" i="1" s="1"/>
  <c r="AG732" i="1"/>
  <c r="AG734" i="1" s="1"/>
  <c r="AO1267" i="1"/>
  <c r="AO151" i="8"/>
  <c r="AI611" i="1"/>
  <c r="AI698" i="1" s="1"/>
  <c r="AI253" i="8" s="1"/>
  <c r="AI282" i="8" s="1"/>
  <c r="AI135" i="8" s="1"/>
  <c r="AI30" i="8" s="1"/>
  <c r="AG618" i="1"/>
  <c r="AI731" i="1"/>
  <c r="AL1244" i="1"/>
  <c r="AM575" i="1"/>
  <c r="AI601" i="1"/>
  <c r="AI688" i="1" s="1"/>
  <c r="AK712" i="1"/>
  <c r="AK1284" i="1"/>
  <c r="AK168" i="8"/>
  <c r="AI809" i="1"/>
  <c r="AI796" i="1"/>
  <c r="AN600" i="1"/>
  <c r="AI1328" i="1"/>
  <c r="AN150" i="8"/>
  <c r="AN1266" i="1"/>
  <c r="AG705" i="1"/>
  <c r="AK602" i="1"/>
  <c r="AC551" i="1"/>
  <c r="AC34" i="1" s="1"/>
  <c r="AO1243" i="1"/>
  <c r="AO1301" i="1" s="1"/>
  <c r="AP574" i="1"/>
  <c r="AN165" i="8"/>
  <c r="AN1281" i="1"/>
  <c r="AB51" i="1"/>
  <c r="AN166" i="8"/>
  <c r="AN1282" i="1"/>
  <c r="AN1340" i="1" s="1"/>
  <c r="AN1276" i="1"/>
  <c r="AN607" i="1" s="1"/>
  <c r="AN160" i="8"/>
  <c r="AL733" i="1"/>
  <c r="AJ1270" i="1"/>
  <c r="AJ154" i="8"/>
  <c r="AJ1299" i="1"/>
  <c r="AK1251" i="1"/>
  <c r="AL582" i="1"/>
  <c r="AO692" i="1"/>
  <c r="AO247" i="8" s="1"/>
  <c r="AE530" i="1"/>
  <c r="AE13" i="1" s="1"/>
  <c r="AD456" i="1"/>
  <c r="AD485" i="1"/>
  <c r="AD514" i="1" s="1"/>
  <c r="AI384" i="1"/>
  <c r="AJ326" i="1"/>
  <c r="AL694" i="1"/>
  <c r="AL249" i="8" s="1"/>
  <c r="AN1305" i="1"/>
  <c r="AQ1234" i="1"/>
  <c r="AQ1292" i="1" s="1"/>
  <c r="AR565" i="1"/>
  <c r="AG411" i="1"/>
  <c r="AN1327" i="1"/>
  <c r="AN1356" i="1" s="1"/>
  <c r="AG417" i="1"/>
  <c r="AE20" i="8"/>
  <c r="AN1295" i="1"/>
  <c r="AM685" i="1"/>
  <c r="AM240" i="8" s="1"/>
  <c r="AL726" i="1"/>
  <c r="AM733" i="1"/>
  <c r="AF333" i="1"/>
  <c r="AE391" i="1"/>
  <c r="AK1313" i="1"/>
  <c r="AG416" i="1"/>
  <c r="AQ1274" i="1"/>
  <c r="AQ605" i="1" s="1"/>
  <c r="AQ158" i="8"/>
  <c r="AF343" i="1"/>
  <c r="AE401" i="1"/>
  <c r="AF344" i="1"/>
  <c r="AE402" i="1"/>
  <c r="AH1343" i="1"/>
  <c r="AH1345" i="1" s="1"/>
  <c r="AH616" i="1"/>
  <c r="AH618" i="1" s="1"/>
  <c r="AM1242" i="1"/>
  <c r="AN573" i="1"/>
  <c r="AP1257" i="1"/>
  <c r="AQ588" i="1"/>
  <c r="AE287" i="8"/>
  <c r="AE260" i="8"/>
  <c r="AF471" i="1"/>
  <c r="AF500" i="1" s="1"/>
  <c r="AF442" i="1"/>
  <c r="AM1359" i="1"/>
  <c r="AO1250" i="1"/>
  <c r="AO1308" i="1" s="1"/>
  <c r="AP581" i="1"/>
  <c r="AE426" i="1"/>
  <c r="AL713" i="1"/>
  <c r="AJ361" i="1"/>
  <c r="AL876" i="1"/>
  <c r="AL905" i="1" s="1"/>
  <c r="AM696" i="1"/>
  <c r="AM251" i="8" s="1"/>
  <c r="AM280" i="8" s="1"/>
  <c r="AM133" i="8" s="1"/>
  <c r="AM28" i="8" s="1"/>
  <c r="AJ1309" i="1"/>
  <c r="AH688" i="1"/>
  <c r="AH717" i="1" s="1"/>
  <c r="AJ245" i="1"/>
  <c r="AJ261" i="1" s="1"/>
  <c r="AJ45" i="1" s="1"/>
  <c r="AF732" i="1"/>
  <c r="AF734" i="1" s="1"/>
  <c r="AO1278" i="1"/>
  <c r="AO609" i="1" s="1"/>
  <c r="AO162" i="8"/>
  <c r="AO1307" i="1"/>
  <c r="AK927" i="1"/>
  <c r="AK99" i="8" s="1"/>
  <c r="AK1273" i="1"/>
  <c r="AK157" i="8"/>
  <c r="AI718" i="1"/>
  <c r="AQ1291" i="1"/>
  <c r="AQ1262" i="1"/>
  <c r="AQ1320" i="1" s="1"/>
  <c r="AQ146" i="8"/>
  <c r="AM818" i="1"/>
  <c r="AL312" i="1"/>
  <c r="AL818" i="1"/>
  <c r="AE429" i="1"/>
  <c r="AG97" i="8"/>
  <c r="AG941" i="1"/>
  <c r="AG44" i="1" s="1"/>
  <c r="AJ867" i="1"/>
  <c r="AE424" i="1"/>
  <c r="AJ1256" i="1"/>
  <c r="AJ1314" i="1" s="1"/>
  <c r="AK587" i="1"/>
  <c r="AK589" i="1" s="1"/>
  <c r="AG272" i="8"/>
  <c r="AG260" i="8"/>
  <c r="AG1372" i="1"/>
  <c r="AG1374" i="1" s="1"/>
  <c r="AG50" i="1" s="1"/>
  <c r="AG1345" i="1"/>
  <c r="AN1354" i="1"/>
  <c r="AE425" i="1"/>
  <c r="AN606" i="1"/>
  <c r="AN693" i="1" s="1"/>
  <c r="AN248" i="8" s="1"/>
  <c r="AE418" i="1"/>
  <c r="AD406" i="1"/>
  <c r="AB537" i="1"/>
  <c r="AJ589" i="1"/>
  <c r="AN710" i="1"/>
  <c r="AK728" i="1"/>
  <c r="AF273" i="8"/>
  <c r="AF126" i="8" s="1"/>
  <c r="AF21" i="8" s="1"/>
  <c r="AF113" i="8"/>
  <c r="AF44" i="8" s="1"/>
  <c r="AF45" i="8" s="1"/>
  <c r="AE421" i="1"/>
  <c r="AG410" i="1"/>
  <c r="AP1246" i="1"/>
  <c r="AQ577" i="1"/>
  <c r="AC539" i="1"/>
  <c r="AC22" i="1" s="1"/>
  <c r="AE419" i="1"/>
  <c r="AH329" i="1"/>
  <c r="AG387" i="1"/>
  <c r="AP1240" i="1"/>
  <c r="AQ571" i="1"/>
  <c r="AI327" i="1"/>
  <c r="AH385" i="1"/>
  <c r="AF347" i="1"/>
  <c r="AE405" i="1"/>
  <c r="AI1314" i="1"/>
  <c r="AE428" i="1"/>
  <c r="AL155" i="8"/>
  <c r="AL1271" i="1"/>
  <c r="AC467" i="1"/>
  <c r="AC46" i="1" s="1"/>
  <c r="AO1236" i="1"/>
  <c r="AP567" i="1"/>
  <c r="AM603" i="1"/>
  <c r="AM690" i="1" s="1"/>
  <c r="AM245" i="8" s="1"/>
  <c r="AE422" i="1"/>
  <c r="AN1279" i="1"/>
  <c r="AN610" i="1" s="1"/>
  <c r="AN163" i="8"/>
  <c r="AN1308" i="1"/>
  <c r="AM729" i="1"/>
  <c r="AF339" i="1"/>
  <c r="AE397" i="1"/>
  <c r="AE423" i="1"/>
  <c r="AN1333" i="1"/>
  <c r="AN1362" i="1" s="1"/>
  <c r="AM693" i="1"/>
  <c r="AM248" i="8" s="1"/>
  <c r="AP1320" i="1"/>
  <c r="AP1349" i="1" s="1"/>
  <c r="AP593" i="1"/>
  <c r="AP680" i="1" s="1"/>
  <c r="AP709" i="1" s="1"/>
  <c r="AP1238" i="1"/>
  <c r="AQ569" i="1"/>
  <c r="AI1367" i="1"/>
  <c r="AE433" i="1"/>
  <c r="AH925" i="1"/>
  <c r="AH825" i="1"/>
  <c r="AI896" i="1"/>
  <c r="AI912" i="1" s="1"/>
  <c r="AI883" i="1"/>
  <c r="AL363" i="1"/>
  <c r="AO594" i="1"/>
  <c r="AH698" i="1"/>
  <c r="AH253" i="8" s="1"/>
  <c r="AH282" i="8" s="1"/>
  <c r="AH135" i="8" s="1"/>
  <c r="AH30" i="8" s="1"/>
  <c r="AS564" i="1"/>
  <c r="AR1233" i="1"/>
  <c r="AF342" i="1"/>
  <c r="AE400" i="1"/>
  <c r="AM607" i="1"/>
  <c r="AJ1224" i="1"/>
  <c r="AJ203" i="1"/>
  <c r="AP605" i="1"/>
  <c r="AO1237" i="1"/>
  <c r="AP568" i="1"/>
  <c r="AF337" i="1"/>
  <c r="AE395" i="1"/>
  <c r="AI169" i="8"/>
  <c r="AI171" i="8" s="1"/>
  <c r="AI47" i="8" s="1"/>
  <c r="AI1285" i="1"/>
  <c r="AF705" i="1"/>
  <c r="AN617" i="1"/>
  <c r="AP1332" i="1"/>
  <c r="AP1361" i="1" s="1"/>
  <c r="AF338" i="1"/>
  <c r="AE396" i="1"/>
  <c r="AN156" i="8"/>
  <c r="AN1272" i="1"/>
  <c r="AN1301" i="1"/>
  <c r="AO1252" i="1"/>
  <c r="AP583" i="1"/>
  <c r="AF331" i="1"/>
  <c r="AE389" i="1"/>
  <c r="AE348" i="1"/>
  <c r="AO1253" i="1"/>
  <c r="AP584" i="1"/>
  <c r="AL712" i="1"/>
  <c r="AD461" i="1"/>
  <c r="AD490" i="1"/>
  <c r="AD519" i="1" s="1"/>
  <c r="AK1241" i="1"/>
  <c r="AL572" i="1"/>
  <c r="AJ164" i="8"/>
  <c r="AJ1280" i="1"/>
  <c r="AK245" i="1"/>
  <c r="AM1334" i="1"/>
  <c r="AM1363" i="1" s="1"/>
  <c r="AP147" i="8"/>
  <c r="AP1263" i="1"/>
  <c r="AP594" i="1" s="1"/>
  <c r="AP1292" i="1"/>
  <c r="AF334" i="1"/>
  <c r="AE392" i="1"/>
  <c r="AH323" i="1"/>
  <c r="AG381" i="1"/>
  <c r="AD450" i="1"/>
  <c r="AD479" i="1"/>
  <c r="AD435" i="1"/>
  <c r="AM610" i="1"/>
  <c r="AM1337" i="1"/>
  <c r="AM1366" i="1" s="1"/>
  <c r="AF332" i="1"/>
  <c r="AE390" i="1"/>
  <c r="AL690" i="1"/>
  <c r="AL245" i="8" s="1"/>
  <c r="AJ718" i="1"/>
  <c r="AL931" i="1"/>
  <c r="AL103" i="8" s="1"/>
  <c r="AM815" i="1"/>
  <c r="AM873" i="1"/>
  <c r="AM902" i="1" s="1"/>
  <c r="AR1245" i="1"/>
  <c r="AS576" i="1"/>
  <c r="AJ702" i="1"/>
  <c r="AJ257" i="8" s="1"/>
  <c r="AJ286" i="8" s="1"/>
  <c r="AJ139" i="8" s="1"/>
  <c r="AJ34" i="8" s="1"/>
  <c r="AF341" i="1"/>
  <c r="AE399" i="1"/>
  <c r="AM1323" i="1"/>
  <c r="AM1352" i="1" s="1"/>
  <c r="AM596" i="1"/>
  <c r="AC508" i="1"/>
  <c r="AC525" i="1" s="1"/>
  <c r="AC48" i="1" s="1"/>
  <c r="AC496" i="1"/>
  <c r="AC47" i="1" s="1"/>
  <c r="AO1298" i="1"/>
  <c r="AO1286" i="1"/>
  <c r="AO170" i="8"/>
  <c r="AO1315" i="1"/>
  <c r="AF472" i="1"/>
  <c r="AF501" i="1" s="1"/>
  <c r="AF443" i="1"/>
  <c r="AN1311" i="1"/>
  <c r="AN1310" i="1"/>
  <c r="AF335" i="1"/>
  <c r="AE393" i="1"/>
  <c r="AM687" i="1"/>
  <c r="AM242" i="8" s="1"/>
  <c r="AF336" i="1"/>
  <c r="AE394" i="1"/>
  <c r="AN1344" i="1"/>
  <c r="AN1373" i="1" s="1"/>
  <c r="AM1339" i="1"/>
  <c r="AM1368" i="1" s="1"/>
  <c r="AF346" i="1"/>
  <c r="AE404" i="1"/>
  <c r="AI691" i="1"/>
  <c r="AI246" i="8" s="1"/>
  <c r="AI275" i="8" s="1"/>
  <c r="AI128" i="8" s="1"/>
  <c r="AI23" i="8" s="1"/>
  <c r="AH720" i="1"/>
  <c r="AJ1342" i="1"/>
  <c r="AJ1371" i="1" s="1"/>
  <c r="AP1249" i="1"/>
  <c r="AQ580" i="1"/>
  <c r="AH119" i="8"/>
  <c r="AN1235" i="1"/>
  <c r="AO566" i="1"/>
  <c r="AK1351" i="1"/>
  <c r="AI325" i="1"/>
  <c r="AH383" i="1"/>
  <c r="AG14" i="8"/>
  <c r="AM148" i="8"/>
  <c r="AM1264" i="1"/>
  <c r="AM1322" i="1" s="1"/>
  <c r="AI266" i="8"/>
  <c r="AK682" i="1"/>
  <c r="AK711" i="1" s="1"/>
  <c r="AJ237" i="8"/>
  <c r="AG444" i="1"/>
  <c r="AG473" i="1"/>
  <c r="AL1322" i="1"/>
  <c r="AL595" i="1"/>
  <c r="AF502" i="1"/>
  <c r="AJ711" i="1"/>
  <c r="AH412" i="1"/>
  <c r="AE531" i="1"/>
  <c r="AN117" i="8"/>
  <c r="AL921" i="1" l="1"/>
  <c r="AL93" i="8" s="1"/>
  <c r="AL269" i="8" s="1"/>
  <c r="AL122" i="8" s="1"/>
  <c r="AL17" i="8" s="1"/>
  <c r="AM866" i="1"/>
  <c r="AM895" i="1" s="1"/>
  <c r="AM360" i="1"/>
  <c r="AM779" i="1"/>
  <c r="AM808" i="1" s="1"/>
  <c r="AN186" i="1"/>
  <c r="AM863" i="1"/>
  <c r="AM892" i="1" s="1"/>
  <c r="AM921" i="1" s="1"/>
  <c r="AM93" i="8" s="1"/>
  <c r="AM269" i="8" s="1"/>
  <c r="AM122" i="8" s="1"/>
  <c r="AM17" i="8" s="1"/>
  <c r="AM302" i="1"/>
  <c r="AM241" i="1"/>
  <c r="AM299" i="1" s="1"/>
  <c r="AN1204" i="1"/>
  <c r="AL924" i="1"/>
  <c r="AL96" i="8" s="1"/>
  <c r="AN183" i="1"/>
  <c r="AN776" i="1" s="1"/>
  <c r="AN805" i="1" s="1"/>
  <c r="AL359" i="1"/>
  <c r="AM357" i="1"/>
  <c r="AL243" i="1"/>
  <c r="AL301" i="1" s="1"/>
  <c r="AL778" i="1"/>
  <c r="AL807" i="1" s="1"/>
  <c r="AM185" i="1"/>
  <c r="AN185" i="1" s="1"/>
  <c r="AN778" i="1" s="1"/>
  <c r="AN807" i="1" s="1"/>
  <c r="AL865" i="1"/>
  <c r="AL894" i="1" s="1"/>
  <c r="AM1206" i="1"/>
  <c r="AN880" i="1"/>
  <c r="AN909" i="1" s="1"/>
  <c r="AN938" i="1" s="1"/>
  <c r="AN110" i="8" s="1"/>
  <c r="AN258" i="1"/>
  <c r="AN316" i="1" s="1"/>
  <c r="AO1221" i="1"/>
  <c r="AO200" i="1"/>
  <c r="AO258" i="1" s="1"/>
  <c r="AN374" i="1"/>
  <c r="AO184" i="1"/>
  <c r="AO864" i="1" s="1"/>
  <c r="AO893" i="1" s="1"/>
  <c r="AO237" i="1"/>
  <c r="AO295" i="1" s="1"/>
  <c r="AN242" i="1"/>
  <c r="AN300" i="1" s="1"/>
  <c r="AN358" i="1"/>
  <c r="AN864" i="1"/>
  <c r="AN893" i="1" s="1"/>
  <c r="AN777" i="1"/>
  <c r="AN806" i="1" s="1"/>
  <c r="AP179" i="1"/>
  <c r="AQ1200" i="1" s="1"/>
  <c r="AN1206" i="1"/>
  <c r="AO353" i="1"/>
  <c r="AN917" i="1"/>
  <c r="AN89" i="8" s="1"/>
  <c r="AN265" i="8" s="1"/>
  <c r="AN118" i="8" s="1"/>
  <c r="AN13" i="8" s="1"/>
  <c r="AO772" i="1"/>
  <c r="AO801" i="1" s="1"/>
  <c r="AO859" i="1"/>
  <c r="AO888" i="1" s="1"/>
  <c r="AO191" i="1"/>
  <c r="AP1212" i="1" s="1"/>
  <c r="AM775" i="1"/>
  <c r="AM804" i="1" s="1"/>
  <c r="AK928" i="1"/>
  <c r="AK100" i="8" s="1"/>
  <c r="AK276" i="8" s="1"/>
  <c r="AK129" i="8" s="1"/>
  <c r="AK24" i="8" s="1"/>
  <c r="AK918" i="1"/>
  <c r="AK90" i="8" s="1"/>
  <c r="AP1210" i="1"/>
  <c r="AO782" i="1"/>
  <c r="AO1214" i="1"/>
  <c r="AQ1215" i="1"/>
  <c r="AM1211" i="1"/>
  <c r="AN791" i="1"/>
  <c r="AN820" i="1" s="1"/>
  <c r="AN781" i="1"/>
  <c r="AN1213" i="1"/>
  <c r="AM1220" i="1"/>
  <c r="AL792" i="1"/>
  <c r="AL821" i="1" s="1"/>
  <c r="AN786" i="1"/>
  <c r="AN815" i="1" s="1"/>
  <c r="AN784" i="1"/>
  <c r="AN813" i="1" s="1"/>
  <c r="AO795" i="1"/>
  <c r="AM785" i="1"/>
  <c r="AO1209" i="1"/>
  <c r="AN1216" i="1"/>
  <c r="AM788" i="1"/>
  <c r="AM817" i="1" s="1"/>
  <c r="AP1223" i="1"/>
  <c r="AP795" i="1"/>
  <c r="AN1335" i="1"/>
  <c r="AN1364" i="1" s="1"/>
  <c r="AP1218" i="1"/>
  <c r="AO790" i="1"/>
  <c r="AO819" i="1" s="1"/>
  <c r="AN1222" i="1"/>
  <c r="AP1202" i="1"/>
  <c r="AO1207" i="1"/>
  <c r="AP1208" i="1"/>
  <c r="AN779" i="1"/>
  <c r="AN808" i="1" s="1"/>
  <c r="AL773" i="1"/>
  <c r="AL802" i="1" s="1"/>
  <c r="AP787" i="1"/>
  <c r="AP816" i="1" s="1"/>
  <c r="AO777" i="1"/>
  <c r="AO806" i="1" s="1"/>
  <c r="AO780" i="1"/>
  <c r="AL783" i="1"/>
  <c r="AL812" i="1" s="1"/>
  <c r="AO789" i="1"/>
  <c r="AA52" i="1"/>
  <c r="AQ771" i="1"/>
  <c r="AQ800" i="1" s="1"/>
  <c r="AM253" i="1"/>
  <c r="AM311" i="1" s="1"/>
  <c r="AL248" i="1"/>
  <c r="AL306" i="1" s="1"/>
  <c r="AO932" i="1"/>
  <c r="AO104" i="8" s="1"/>
  <c r="AL364" i="1"/>
  <c r="AL870" i="1"/>
  <c r="AL899" i="1" s="1"/>
  <c r="AM190" i="1"/>
  <c r="AM240" i="1"/>
  <c r="AM298" i="1" s="1"/>
  <c r="AL933" i="1"/>
  <c r="AL105" i="8" s="1"/>
  <c r="AL281" i="8" s="1"/>
  <c r="AL134" i="8" s="1"/>
  <c r="AL29" i="8" s="1"/>
  <c r="AM875" i="1"/>
  <c r="AM904" i="1" s="1"/>
  <c r="AM369" i="1"/>
  <c r="AO239" i="1"/>
  <c r="AO297" i="1" s="1"/>
  <c r="AL270" i="8"/>
  <c r="AL123" i="8" s="1"/>
  <c r="AL18" i="8" s="1"/>
  <c r="AK937" i="1"/>
  <c r="AK109" i="8" s="1"/>
  <c r="AK285" i="8" s="1"/>
  <c r="AK138" i="8" s="1"/>
  <c r="AK33" i="8" s="1"/>
  <c r="AN935" i="1"/>
  <c r="AN107" i="8" s="1"/>
  <c r="AN919" i="1"/>
  <c r="AN91" i="8" s="1"/>
  <c r="AM936" i="1"/>
  <c r="AM108" i="8" s="1"/>
  <c r="AM284" i="8" s="1"/>
  <c r="AM137" i="8" s="1"/>
  <c r="AM32" i="8" s="1"/>
  <c r="AL879" i="1"/>
  <c r="AL908" i="1" s="1"/>
  <c r="AL257" i="1"/>
  <c r="AL315" i="1" s="1"/>
  <c r="AO161" i="8"/>
  <c r="AO803" i="1"/>
  <c r="AO355" i="1"/>
  <c r="AL373" i="1"/>
  <c r="AO1306" i="1"/>
  <c r="AN244" i="1"/>
  <c r="AN302" i="1" s="1"/>
  <c r="AM1201" i="1"/>
  <c r="AN372" i="1"/>
  <c r="AO1219" i="1"/>
  <c r="AP579" i="1"/>
  <c r="AP1248" i="1" s="1"/>
  <c r="AP161" i="8" s="1"/>
  <c r="AN360" i="1"/>
  <c r="AL939" i="1"/>
  <c r="AL111" i="8" s="1"/>
  <c r="AO264" i="8"/>
  <c r="AO117" i="8" s="1"/>
  <c r="AP916" i="1"/>
  <c r="AP88" i="8" s="1"/>
  <c r="AQ858" i="1"/>
  <c r="AQ887" i="1" s="1"/>
  <c r="AN251" i="1"/>
  <c r="AN309" i="1" s="1"/>
  <c r="AQ236" i="1"/>
  <c r="AQ294" i="1" s="1"/>
  <c r="AM283" i="8"/>
  <c r="AM136" i="8" s="1"/>
  <c r="AM31" i="8" s="1"/>
  <c r="AO193" i="1"/>
  <c r="AP196" i="1"/>
  <c r="AQ1217" i="1" s="1"/>
  <c r="AN195" i="1"/>
  <c r="AN192" i="1"/>
  <c r="AN785" i="1" s="1"/>
  <c r="AL354" i="1"/>
  <c r="AP197" i="1"/>
  <c r="AO371" i="1"/>
  <c r="AO255" i="1"/>
  <c r="AO313" i="1" s="1"/>
  <c r="AO877" i="1"/>
  <c r="AO906" i="1" s="1"/>
  <c r="AO188" i="1"/>
  <c r="AP1209" i="1" s="1"/>
  <c r="AQ194" i="1"/>
  <c r="AP187" i="1"/>
  <c r="AP874" i="1"/>
  <c r="AP903" i="1" s="1"/>
  <c r="AP368" i="1"/>
  <c r="AN201" i="1"/>
  <c r="AM259" i="1"/>
  <c r="AM317" i="1" s="1"/>
  <c r="AM823" i="1"/>
  <c r="AM881" i="1"/>
  <c r="AM910" i="1" s="1"/>
  <c r="AP189" i="1"/>
  <c r="AQ1210" i="1" s="1"/>
  <c r="AM199" i="1"/>
  <c r="AO186" i="1"/>
  <c r="AN866" i="1"/>
  <c r="AN895" i="1" s="1"/>
  <c r="AQ202" i="1"/>
  <c r="AR1223" i="1" s="1"/>
  <c r="AO198" i="1"/>
  <c r="AP1219" i="1" s="1"/>
  <c r="AN256" i="1"/>
  <c r="AN314" i="1" s="1"/>
  <c r="AN878" i="1"/>
  <c r="AN907" i="1" s="1"/>
  <c r="AP252" i="1"/>
  <c r="AP310" i="1" s="1"/>
  <c r="AP181" i="1"/>
  <c r="AO183" i="1"/>
  <c r="AP1204" i="1" s="1"/>
  <c r="AM180" i="1"/>
  <c r="AL860" i="1"/>
  <c r="AL889" i="1" s="1"/>
  <c r="AL238" i="1"/>
  <c r="AL296" i="1" s="1"/>
  <c r="AO861" i="1"/>
  <c r="AO890" i="1" s="1"/>
  <c r="AN182" i="1"/>
  <c r="AM375" i="1"/>
  <c r="AR178" i="1"/>
  <c r="AP614" i="1"/>
  <c r="AP701" i="1" s="1"/>
  <c r="AP256" i="8" s="1"/>
  <c r="AM376" i="1"/>
  <c r="AL724" i="1"/>
  <c r="AL279" i="8"/>
  <c r="AL132" i="8" s="1"/>
  <c r="AL27" i="8" s="1"/>
  <c r="AN824" i="1"/>
  <c r="AM260" i="1"/>
  <c r="AM318" i="1" s="1"/>
  <c r="AK724" i="1"/>
  <c r="AM695" i="1"/>
  <c r="AM250" i="8" s="1"/>
  <c r="AM862" i="1"/>
  <c r="AM891" i="1" s="1"/>
  <c r="AM356" i="1"/>
  <c r="AL920" i="1"/>
  <c r="AL92" i="8" s="1"/>
  <c r="AL268" i="8" s="1"/>
  <c r="AL121" i="8" s="1"/>
  <c r="AL16" i="8" s="1"/>
  <c r="AM882" i="1"/>
  <c r="AM911" i="1" s="1"/>
  <c r="AN260" i="1"/>
  <c r="AM824" i="1"/>
  <c r="AL940" i="1"/>
  <c r="AL112" i="8" s="1"/>
  <c r="AL288" i="8" s="1"/>
  <c r="AL141" i="8" s="1"/>
  <c r="AL36" i="8" s="1"/>
  <c r="AK930" i="1"/>
  <c r="AK102" i="8" s="1"/>
  <c r="AK278" i="8" s="1"/>
  <c r="AK131" i="8" s="1"/>
  <c r="AK26" i="8" s="1"/>
  <c r="AP1370" i="1"/>
  <c r="AO1336" i="1"/>
  <c r="AO1365" i="1" s="1"/>
  <c r="AL366" i="1"/>
  <c r="AL814" i="1"/>
  <c r="AL250" i="1"/>
  <c r="AL308" i="1" s="1"/>
  <c r="AL872" i="1"/>
  <c r="AL901" i="1" s="1"/>
  <c r="AN730" i="1"/>
  <c r="AN365" i="1"/>
  <c r="AM363" i="1"/>
  <c r="AO696" i="1"/>
  <c r="AO251" i="8" s="1"/>
  <c r="AM728" i="1"/>
  <c r="AK261" i="1"/>
  <c r="AK45" i="1" s="1"/>
  <c r="AM254" i="1"/>
  <c r="AM312" i="1" s="1"/>
  <c r="AN697" i="1"/>
  <c r="AN252" i="8" s="1"/>
  <c r="AQ1254" i="1"/>
  <c r="AR585" i="1"/>
  <c r="AO701" i="1"/>
  <c r="AL246" i="1"/>
  <c r="AL304" i="1" s="1"/>
  <c r="AL868" i="1"/>
  <c r="AL897" i="1" s="1"/>
  <c r="AM810" i="1"/>
  <c r="AL810" i="1"/>
  <c r="AL362" i="1"/>
  <c r="AN152" i="8"/>
  <c r="AN1268" i="1"/>
  <c r="AN1297" i="1"/>
  <c r="AN1337" i="1"/>
  <c r="AN1366" i="1" s="1"/>
  <c r="AQ1332" i="1"/>
  <c r="AQ1361" i="1" s="1"/>
  <c r="AO1239" i="1"/>
  <c r="AO1297" i="1" s="1"/>
  <c r="AP570" i="1"/>
  <c r="AL715" i="1"/>
  <c r="AN871" i="1"/>
  <c r="AN900" i="1" s="1"/>
  <c r="AM686" i="1"/>
  <c r="AM241" i="8" s="1"/>
  <c r="AM270" i="8" s="1"/>
  <c r="AM123" i="8" s="1"/>
  <c r="AM18" i="8" s="1"/>
  <c r="AK715" i="1"/>
  <c r="AN1334" i="1"/>
  <c r="AN1363" i="1" s="1"/>
  <c r="AE464" i="1"/>
  <c r="AE551" i="1" s="1"/>
  <c r="AE34" i="1" s="1"/>
  <c r="AD550" i="1"/>
  <c r="AD33" i="1" s="1"/>
  <c r="AG533" i="1"/>
  <c r="AG16" i="1" s="1"/>
  <c r="AD552" i="1"/>
  <c r="AD35" i="1" s="1"/>
  <c r="AO1327" i="1"/>
  <c r="AO1356" i="1" s="1"/>
  <c r="AD553" i="1"/>
  <c r="AD36" i="1" s="1"/>
  <c r="AH446" i="1"/>
  <c r="AH533" i="1" s="1"/>
  <c r="AH16" i="1" s="1"/>
  <c r="AF536" i="1"/>
  <c r="AF19" i="1" s="1"/>
  <c r="AE492" i="1"/>
  <c r="AE521" i="1" s="1"/>
  <c r="AE491" i="1"/>
  <c r="AE520" i="1" s="1"/>
  <c r="AD538" i="1"/>
  <c r="AD21" i="1" s="1"/>
  <c r="AJ303" i="1"/>
  <c r="AJ319" i="1" s="1"/>
  <c r="AD545" i="1"/>
  <c r="AD28" i="1" s="1"/>
  <c r="AD547" i="1"/>
  <c r="AD30" i="1" s="1"/>
  <c r="AE452" i="1"/>
  <c r="AE539" i="1" s="1"/>
  <c r="AE22" i="1" s="1"/>
  <c r="AD539" i="1"/>
  <c r="AD22" i="1" s="1"/>
  <c r="AE466" i="1"/>
  <c r="AE553" i="1" s="1"/>
  <c r="AE36" i="1" s="1"/>
  <c r="AI474" i="1"/>
  <c r="AI503" i="1" s="1"/>
  <c r="AP235" i="8"/>
  <c r="AM714" i="1"/>
  <c r="AG476" i="1"/>
  <c r="AG505" i="1" s="1"/>
  <c r="AF534" i="1"/>
  <c r="AF17" i="1" s="1"/>
  <c r="AH1372" i="1"/>
  <c r="AH1374" i="1" s="1"/>
  <c r="AH50" i="1" s="1"/>
  <c r="AF419" i="1"/>
  <c r="AF451" i="1" s="1"/>
  <c r="AF434" i="1"/>
  <c r="AF495" i="1" s="1"/>
  <c r="AF524" i="1" s="1"/>
  <c r="AF529" i="1"/>
  <c r="AF12" i="1" s="1"/>
  <c r="AF423" i="1"/>
  <c r="AF484" i="1" s="1"/>
  <c r="AF513" i="1" s="1"/>
  <c r="AF422" i="1"/>
  <c r="AF454" i="1" s="1"/>
  <c r="AN1369" i="1"/>
  <c r="AM929" i="1"/>
  <c r="AM101" i="8" s="1"/>
  <c r="AM277" i="8" s="1"/>
  <c r="AM130" i="8" s="1"/>
  <c r="AM25" i="8" s="1"/>
  <c r="AF427" i="1"/>
  <c r="AF459" i="1" s="1"/>
  <c r="AE488" i="1"/>
  <c r="AE517" i="1" s="1"/>
  <c r="AD551" i="1"/>
  <c r="AD34" i="1" s="1"/>
  <c r="AD540" i="1"/>
  <c r="AD23" i="1" s="1"/>
  <c r="AF530" i="1"/>
  <c r="AF13" i="1" s="1"/>
  <c r="AL934" i="1"/>
  <c r="AL106" i="8" s="1"/>
  <c r="AH415" i="1"/>
  <c r="AF420" i="1"/>
  <c r="AF452" i="1" s="1"/>
  <c r="AD543" i="1"/>
  <c r="AD26" i="1" s="1"/>
  <c r="AD548" i="1"/>
  <c r="AD31" i="1" s="1"/>
  <c r="AL719" i="1"/>
  <c r="AH410" i="1"/>
  <c r="AH442" i="1" s="1"/>
  <c r="AI414" i="1"/>
  <c r="AI446" i="1" s="1"/>
  <c r="AD53" i="8"/>
  <c r="AF429" i="1"/>
  <c r="AF490" i="1" s="1"/>
  <c r="AF519" i="1" s="1"/>
  <c r="AH416" i="1"/>
  <c r="AH477" i="1" s="1"/>
  <c r="AH506" i="1" s="1"/>
  <c r="AF430" i="1"/>
  <c r="AF491" i="1" s="1"/>
  <c r="AF520" i="1" s="1"/>
  <c r="AH386" i="1"/>
  <c r="AI328" i="1"/>
  <c r="AG341" i="1"/>
  <c r="AF399" i="1"/>
  <c r="AS1245" i="1"/>
  <c r="AS1303" i="1" s="1"/>
  <c r="AT576" i="1"/>
  <c r="AM931" i="1"/>
  <c r="AM103" i="8" s="1"/>
  <c r="AG334" i="1"/>
  <c r="AF392" i="1"/>
  <c r="AJ611" i="1"/>
  <c r="AK1270" i="1"/>
  <c r="AK154" i="8"/>
  <c r="AO1282" i="1"/>
  <c r="AO1340" i="1" s="1"/>
  <c r="AO166" i="8"/>
  <c r="AG331" i="1"/>
  <c r="AF389" i="1"/>
  <c r="AF348" i="1"/>
  <c r="AG338" i="1"/>
  <c r="AF396" i="1"/>
  <c r="AI616" i="1"/>
  <c r="AI618" i="1" s="1"/>
  <c r="AG337" i="1"/>
  <c r="AF395" i="1"/>
  <c r="AF426" i="1"/>
  <c r="AO1265" i="1"/>
  <c r="AO149" i="8"/>
  <c r="AO1294" i="1"/>
  <c r="AL602" i="1"/>
  <c r="AL689" i="1" s="1"/>
  <c r="AL244" i="8" s="1"/>
  <c r="AL1329" i="1"/>
  <c r="AL1358" i="1" s="1"/>
  <c r="AI1316" i="1"/>
  <c r="AP1269" i="1"/>
  <c r="AP153" i="8"/>
  <c r="AP1298" i="1"/>
  <c r="AI329" i="1"/>
  <c r="AH387" i="1"/>
  <c r="AJ731" i="1"/>
  <c r="AE451" i="1"/>
  <c r="AE480" i="1"/>
  <c r="AE509" i="1" s="1"/>
  <c r="AQ1246" i="1"/>
  <c r="AQ1304" i="1" s="1"/>
  <c r="AR577" i="1"/>
  <c r="AG442" i="1"/>
  <c r="AG471" i="1"/>
  <c r="AG500" i="1" s="1"/>
  <c r="AP692" i="1"/>
  <c r="AP247" i="8" s="1"/>
  <c r="AE461" i="1"/>
  <c r="AE490" i="1"/>
  <c r="AE519" i="1" s="1"/>
  <c r="AK604" i="1"/>
  <c r="AK361" i="1"/>
  <c r="AK377" i="1" s="1"/>
  <c r="AP1250" i="1"/>
  <c r="AQ581" i="1"/>
  <c r="AH703" i="1"/>
  <c r="AH258" i="8" s="1"/>
  <c r="AH287" i="8" s="1"/>
  <c r="AH140" i="8" s="1"/>
  <c r="AH35" i="8" s="1"/>
  <c r="AQ147" i="8"/>
  <c r="AQ1263" i="1"/>
  <c r="AQ1321" i="1" s="1"/>
  <c r="AQ1350" i="1" s="1"/>
  <c r="AM694" i="1"/>
  <c r="AM249" i="8" s="1"/>
  <c r="AN694" i="1"/>
  <c r="AN249" i="8" s="1"/>
  <c r="AJ384" i="1"/>
  <c r="AK326" i="1"/>
  <c r="AJ601" i="1"/>
  <c r="AO1311" i="1"/>
  <c r="AN613" i="1"/>
  <c r="AO156" i="8"/>
  <c r="AO1272" i="1"/>
  <c r="AO603" i="1" s="1"/>
  <c r="AK689" i="1"/>
  <c r="AK244" i="8" s="1"/>
  <c r="AI1357" i="1"/>
  <c r="AI717" i="1"/>
  <c r="AL157" i="8"/>
  <c r="AL1273" i="1"/>
  <c r="AL604" i="1" s="1"/>
  <c r="AL1302" i="1"/>
  <c r="AM725" i="1"/>
  <c r="AO1362" i="1"/>
  <c r="AO606" i="1"/>
  <c r="AN696" i="1"/>
  <c r="AN251" i="8" s="1"/>
  <c r="AN280" i="8" s="1"/>
  <c r="AN133" i="8" s="1"/>
  <c r="AN28" i="8" s="1"/>
  <c r="AO681" i="1"/>
  <c r="AO236" i="8" s="1"/>
  <c r="AG340" i="1"/>
  <c r="AF398" i="1"/>
  <c r="AP162" i="8"/>
  <c r="AP1278" i="1"/>
  <c r="AP1336" i="1" s="1"/>
  <c r="AP1307" i="1"/>
  <c r="AG336" i="1"/>
  <c r="AF394" i="1"/>
  <c r="AO1344" i="1"/>
  <c r="AO1373" i="1" s="1"/>
  <c r="AO617" i="1"/>
  <c r="AO704" i="1" s="1"/>
  <c r="AO259" i="8" s="1"/>
  <c r="AD508" i="1"/>
  <c r="AD525" i="1" s="1"/>
  <c r="AD48" i="1" s="1"/>
  <c r="AD496" i="1"/>
  <c r="AD47" i="1" s="1"/>
  <c r="AP1252" i="1"/>
  <c r="AP1310" i="1" s="1"/>
  <c r="AQ583" i="1"/>
  <c r="AN1330" i="1"/>
  <c r="AN1359" i="1" s="1"/>
  <c r="AN603" i="1"/>
  <c r="AP1237" i="1"/>
  <c r="AQ568" i="1"/>
  <c r="AI243" i="8"/>
  <c r="AG342" i="1"/>
  <c r="AF400" i="1"/>
  <c r="AE455" i="1"/>
  <c r="AE484" i="1"/>
  <c r="AE513" i="1" s="1"/>
  <c r="AG339" i="1"/>
  <c r="AF397" i="1"/>
  <c r="AE483" i="1"/>
  <c r="AE512" i="1" s="1"/>
  <c r="AE454" i="1"/>
  <c r="AC51" i="1"/>
  <c r="AO1295" i="1"/>
  <c r="AE453" i="1"/>
  <c r="AE482" i="1"/>
  <c r="AE511" i="1" s="1"/>
  <c r="AB20" i="1"/>
  <c r="AB37" i="1" s="1"/>
  <c r="AB554" i="1"/>
  <c r="AB556" i="1" s="1"/>
  <c r="AE486" i="1"/>
  <c r="AE515" i="1" s="1"/>
  <c r="AE457" i="1"/>
  <c r="AJ169" i="8"/>
  <c r="AJ171" i="8" s="1"/>
  <c r="AJ47" i="8" s="1"/>
  <c r="AJ1285" i="1"/>
  <c r="AJ896" i="1"/>
  <c r="AJ912" i="1" s="1"/>
  <c r="AJ883" i="1"/>
  <c r="AN254" i="1"/>
  <c r="AM876" i="1"/>
  <c r="AM905" i="1" s="1"/>
  <c r="AM934" i="1" s="1"/>
  <c r="AM106" i="8" s="1"/>
  <c r="AQ593" i="1"/>
  <c r="AQ680" i="1" s="1"/>
  <c r="AQ709" i="1" s="1"/>
  <c r="AQ1257" i="1"/>
  <c r="AQ1315" i="1" s="1"/>
  <c r="AR588" i="1"/>
  <c r="AN1242" i="1"/>
  <c r="AN1300" i="1" s="1"/>
  <c r="AO573" i="1"/>
  <c r="AF431" i="1"/>
  <c r="AG448" i="1"/>
  <c r="AG477" i="1"/>
  <c r="AG506" i="1" s="1"/>
  <c r="AN873" i="1"/>
  <c r="AN902" i="1" s="1"/>
  <c r="AG333" i="1"/>
  <c r="AF391" i="1"/>
  <c r="AG478" i="1"/>
  <c r="AG507" i="1" s="1"/>
  <c r="AG449" i="1"/>
  <c r="AG472" i="1"/>
  <c r="AG501" i="1" s="1"/>
  <c r="AG443" i="1"/>
  <c r="AJ413" i="1"/>
  <c r="AL1251" i="1"/>
  <c r="AM582" i="1"/>
  <c r="AJ1316" i="1"/>
  <c r="AN1324" i="1"/>
  <c r="AN1353" i="1" s="1"/>
  <c r="AN597" i="1"/>
  <c r="AN684" i="1" s="1"/>
  <c r="AN239" i="8" s="1"/>
  <c r="AI1287" i="1"/>
  <c r="AH532" i="1"/>
  <c r="AH15" i="1" s="1"/>
  <c r="AH417" i="1"/>
  <c r="AK1331" i="1"/>
  <c r="AK1360" i="1" s="1"/>
  <c r="AP1247" i="1"/>
  <c r="AP1305" i="1" s="1"/>
  <c r="AQ578" i="1"/>
  <c r="AO721" i="1"/>
  <c r="AF125" i="8"/>
  <c r="AF289" i="8"/>
  <c r="AM370" i="1"/>
  <c r="AM1255" i="1"/>
  <c r="AN586" i="1"/>
  <c r="AF433" i="1"/>
  <c r="AG335" i="1"/>
  <c r="AF393" i="1"/>
  <c r="AR1274" i="1"/>
  <c r="AR1332" i="1" s="1"/>
  <c r="AR158" i="8"/>
  <c r="AR1303" i="1"/>
  <c r="AG332" i="1"/>
  <c r="AF390" i="1"/>
  <c r="AD467" i="1"/>
  <c r="AD46" i="1" s="1"/>
  <c r="AH381" i="1"/>
  <c r="AI323" i="1"/>
  <c r="AP1253" i="1"/>
  <c r="AQ584" i="1"/>
  <c r="AR146" i="8"/>
  <c r="AR1262" i="1"/>
  <c r="AR593" i="1" s="1"/>
  <c r="AH727" i="1"/>
  <c r="AP681" i="1"/>
  <c r="AP236" i="8" s="1"/>
  <c r="AE494" i="1"/>
  <c r="AE523" i="1" s="1"/>
  <c r="AE465" i="1"/>
  <c r="AQ1238" i="1"/>
  <c r="AQ1296" i="1" s="1"/>
  <c r="AR569" i="1"/>
  <c r="AM722" i="1"/>
  <c r="AO1310" i="1"/>
  <c r="AM719" i="1"/>
  <c r="AP1236" i="1"/>
  <c r="AQ567" i="1"/>
  <c r="AC537" i="1"/>
  <c r="AE460" i="1"/>
  <c r="AE489" i="1"/>
  <c r="AE518" i="1" s="1"/>
  <c r="AP159" i="8"/>
  <c r="AP1275" i="1"/>
  <c r="AP1304" i="1"/>
  <c r="AN367" i="1"/>
  <c r="AO608" i="1"/>
  <c r="AO695" i="1" s="1"/>
  <c r="AO250" i="8" s="1"/>
  <c r="AG125" i="8"/>
  <c r="AE456" i="1"/>
  <c r="AE485" i="1"/>
  <c r="AE514" i="1" s="1"/>
  <c r="AQ1349" i="1"/>
  <c r="AO1335" i="1"/>
  <c r="AO1279" i="1"/>
  <c r="AO163" i="8"/>
  <c r="AE140" i="8"/>
  <c r="AE289" i="8"/>
  <c r="AM1271" i="1"/>
  <c r="AM155" i="8"/>
  <c r="AM1300" i="1"/>
  <c r="AG344" i="1"/>
  <c r="AF402" i="1"/>
  <c r="AK867" i="1"/>
  <c r="AL723" i="1"/>
  <c r="AP1321" i="1"/>
  <c r="AP1350" i="1" s="1"/>
  <c r="AJ1258" i="1"/>
  <c r="AN1339" i="1"/>
  <c r="AN1368" i="1" s="1"/>
  <c r="AN612" i="1"/>
  <c r="AP1243" i="1"/>
  <c r="AP1301" i="1" s="1"/>
  <c r="AQ574" i="1"/>
  <c r="AN687" i="1"/>
  <c r="AN242" i="8" s="1"/>
  <c r="AO687" i="1"/>
  <c r="AO242" i="8" s="1"/>
  <c r="AI925" i="1"/>
  <c r="AI825" i="1"/>
  <c r="AM1244" i="1"/>
  <c r="AN575" i="1"/>
  <c r="AN596" i="1"/>
  <c r="AN1323" i="1"/>
  <c r="AN1352" i="1" s="1"/>
  <c r="AM684" i="1"/>
  <c r="AM239" i="8" s="1"/>
  <c r="AN249" i="1"/>
  <c r="AN307" i="1" s="1"/>
  <c r="AF432" i="1"/>
  <c r="AI330" i="1"/>
  <c r="AH388" i="1"/>
  <c r="AH411" i="1"/>
  <c r="AL352" i="1"/>
  <c r="AN714" i="1"/>
  <c r="AO160" i="8"/>
  <c r="AO1276" i="1"/>
  <c r="AJ1328" i="1"/>
  <c r="AJ1357" i="1" s="1"/>
  <c r="AN695" i="1"/>
  <c r="AN250" i="8" s="1"/>
  <c r="AQ1249" i="1"/>
  <c r="AR580" i="1"/>
  <c r="AG346" i="1"/>
  <c r="AF404" i="1"/>
  <c r="AF428" i="1"/>
  <c r="AM697" i="1"/>
  <c r="AM252" i="8" s="1"/>
  <c r="AF421" i="1"/>
  <c r="AL1241" i="1"/>
  <c r="AL1299" i="1" s="1"/>
  <c r="AM572" i="1"/>
  <c r="AF418" i="1"/>
  <c r="AE406" i="1"/>
  <c r="AO1281" i="1"/>
  <c r="AO165" i="8"/>
  <c r="AF425" i="1"/>
  <c r="AN704" i="1"/>
  <c r="AN259" i="8" s="1"/>
  <c r="AF424" i="1"/>
  <c r="AO150" i="8"/>
  <c r="AO1266" i="1"/>
  <c r="AO1324" i="1" s="1"/>
  <c r="AJ809" i="1"/>
  <c r="AJ796" i="1"/>
  <c r="AK1224" i="1"/>
  <c r="AK303" i="1"/>
  <c r="AK203" i="1"/>
  <c r="AS1233" i="1"/>
  <c r="AS1291" i="1" s="1"/>
  <c r="AT564" i="1"/>
  <c r="AH97" i="8"/>
  <c r="AH941" i="1"/>
  <c r="AH44" i="1" s="1"/>
  <c r="AP151" i="8"/>
  <c r="AP1267" i="1"/>
  <c r="AP598" i="1" s="1"/>
  <c r="AP1296" i="1"/>
  <c r="AI1343" i="1"/>
  <c r="AI1345" i="1" s="1"/>
  <c r="AG347" i="1"/>
  <c r="AF405" i="1"/>
  <c r="AJ327" i="1"/>
  <c r="AI385" i="1"/>
  <c r="AQ1240" i="1"/>
  <c r="AR571" i="1"/>
  <c r="AM683" i="1"/>
  <c r="AM238" i="8" s="1"/>
  <c r="AM267" i="8" s="1"/>
  <c r="AM120" i="8" s="1"/>
  <c r="AM15" i="8" s="1"/>
  <c r="AE479" i="1"/>
  <c r="AE450" i="1"/>
  <c r="AE435" i="1"/>
  <c r="AN722" i="1"/>
  <c r="AK1256" i="1"/>
  <c r="AL587" i="1"/>
  <c r="AL589" i="1" s="1"/>
  <c r="AG113" i="8"/>
  <c r="AG44" i="8" s="1"/>
  <c r="AG45" i="8" s="1"/>
  <c r="AG273" i="8"/>
  <c r="AG126" i="8" s="1"/>
  <c r="AG21" i="8" s="1"/>
  <c r="AR1291" i="1"/>
  <c r="AI720" i="1"/>
  <c r="AH243" i="8"/>
  <c r="AE487" i="1"/>
  <c r="AE516" i="1" s="1"/>
  <c r="AE458" i="1"/>
  <c r="AP170" i="8"/>
  <c r="AP1286" i="1"/>
  <c r="AP1344" i="1" s="1"/>
  <c r="AP1315" i="1"/>
  <c r="AG343" i="1"/>
  <c r="AF401" i="1"/>
  <c r="AR1234" i="1"/>
  <c r="AS565" i="1"/>
  <c r="AQ692" i="1"/>
  <c r="AQ247" i="8" s="1"/>
  <c r="AK164" i="8"/>
  <c r="AK1280" i="1"/>
  <c r="AK1309" i="1"/>
  <c r="AK615" i="1"/>
  <c r="AK1342" i="1"/>
  <c r="AK1371" i="1" s="1"/>
  <c r="AJ1338" i="1"/>
  <c r="AJ1367" i="1" s="1"/>
  <c r="AI727" i="1"/>
  <c r="AO598" i="1"/>
  <c r="AO1325" i="1"/>
  <c r="AO1354" i="1" s="1"/>
  <c r="AG345" i="1"/>
  <c r="AF403" i="1"/>
  <c r="AM716" i="1"/>
  <c r="AK1299" i="1"/>
  <c r="AI324" i="1"/>
  <c r="AH382" i="1"/>
  <c r="AJ720" i="1"/>
  <c r="AJ377" i="1"/>
  <c r="AA54" i="1"/>
  <c r="AM247" i="1"/>
  <c r="AM305" i="1" s="1"/>
  <c r="AM869" i="1"/>
  <c r="AM898" i="1" s="1"/>
  <c r="AM811" i="1"/>
  <c r="AL1284" i="1"/>
  <c r="AL168" i="8"/>
  <c r="AM1351" i="1"/>
  <c r="AF531" i="1"/>
  <c r="AE14" i="1"/>
  <c r="AH473" i="1"/>
  <c r="AH444" i="1"/>
  <c r="AL682" i="1"/>
  <c r="AL711" i="1" s="1"/>
  <c r="AN1264" i="1"/>
  <c r="AN148" i="8"/>
  <c r="AN1293" i="1"/>
  <c r="AH14" i="8"/>
  <c r="AL1351" i="1"/>
  <c r="AM595" i="1"/>
  <c r="AM682" i="1" s="1"/>
  <c r="AI412" i="1"/>
  <c r="AG502" i="1"/>
  <c r="AJ266" i="8"/>
  <c r="AK237" i="8"/>
  <c r="AI119" i="8"/>
  <c r="AJ325" i="1"/>
  <c r="AI383" i="1"/>
  <c r="AO1235" i="1"/>
  <c r="AP566" i="1"/>
  <c r="AN12" i="8"/>
  <c r="AM924" i="1" l="1"/>
  <c r="AM96" i="8" s="1"/>
  <c r="AN241" i="1"/>
  <c r="AN299" i="1" s="1"/>
  <c r="AN863" i="1"/>
  <c r="AN892" i="1" s="1"/>
  <c r="AN921" i="1" s="1"/>
  <c r="AN93" i="8" s="1"/>
  <c r="AN269" i="8" s="1"/>
  <c r="AN122" i="8" s="1"/>
  <c r="AN17" i="8" s="1"/>
  <c r="AO1204" i="1"/>
  <c r="AN357" i="1"/>
  <c r="AL923" i="1"/>
  <c r="AL95" i="8" s="1"/>
  <c r="AL271" i="8" s="1"/>
  <c r="AL124" i="8" s="1"/>
  <c r="AL19" i="8" s="1"/>
  <c r="AM778" i="1"/>
  <c r="AM807" i="1" s="1"/>
  <c r="AM243" i="1"/>
  <c r="AM301" i="1" s="1"/>
  <c r="AM865" i="1"/>
  <c r="AM894" i="1" s="1"/>
  <c r="AM359" i="1"/>
  <c r="AN359" i="1" s="1"/>
  <c r="AO374" i="1"/>
  <c r="AP772" i="1"/>
  <c r="AP801" i="1" s="1"/>
  <c r="AP859" i="1"/>
  <c r="AP888" i="1" s="1"/>
  <c r="AP200" i="1"/>
  <c r="AQ1221" i="1" s="1"/>
  <c r="AO793" i="1"/>
  <c r="AO822" i="1" s="1"/>
  <c r="AP1221" i="1"/>
  <c r="AO880" i="1"/>
  <c r="AO909" i="1" s="1"/>
  <c r="AO316" i="1"/>
  <c r="AO358" i="1"/>
  <c r="AP184" i="1"/>
  <c r="AP864" i="1" s="1"/>
  <c r="AP893" i="1" s="1"/>
  <c r="AP1205" i="1"/>
  <c r="AO242" i="1"/>
  <c r="AO300" i="1" s="1"/>
  <c r="AQ179" i="1"/>
  <c r="AR1200" i="1" s="1"/>
  <c r="AP237" i="1"/>
  <c r="AP295" i="1" s="1"/>
  <c r="AN922" i="1"/>
  <c r="AN94" i="8" s="1"/>
  <c r="AP353" i="1"/>
  <c r="AN865" i="1"/>
  <c r="AN894" i="1" s="1"/>
  <c r="AN923" i="1" s="1"/>
  <c r="AN95" i="8" s="1"/>
  <c r="AN271" i="8" s="1"/>
  <c r="AN124" i="8" s="1"/>
  <c r="AN19" i="8" s="1"/>
  <c r="AO185" i="1"/>
  <c r="AO778" i="1" s="1"/>
  <c r="AO807" i="1" s="1"/>
  <c r="AO1206" i="1"/>
  <c r="AN243" i="1"/>
  <c r="AN301" i="1" s="1"/>
  <c r="AO781" i="1"/>
  <c r="AO917" i="1"/>
  <c r="AO89" i="8" s="1"/>
  <c r="AO265" i="8" s="1"/>
  <c r="AO118" i="8" s="1"/>
  <c r="AO13" i="8" s="1"/>
  <c r="AO784" i="1"/>
  <c r="AO813" i="1" s="1"/>
  <c r="AP191" i="1"/>
  <c r="AQ191" i="1" s="1"/>
  <c r="AQ368" i="1"/>
  <c r="AQ795" i="1"/>
  <c r="AR1215" i="1"/>
  <c r="AO1203" i="1"/>
  <c r="AQ1208" i="1"/>
  <c r="AN788" i="1"/>
  <c r="AN817" i="1" s="1"/>
  <c r="AP1214" i="1"/>
  <c r="AM783" i="1"/>
  <c r="AM812" i="1" s="1"/>
  <c r="AO779" i="1"/>
  <c r="AO808" i="1" s="1"/>
  <c r="AN1220" i="1"/>
  <c r="AO1213" i="1"/>
  <c r="AO791" i="1"/>
  <c r="AO820" i="1" s="1"/>
  <c r="AO776" i="1"/>
  <c r="AO805" i="1" s="1"/>
  <c r="AO786" i="1"/>
  <c r="AO815" i="1" s="1"/>
  <c r="AN775" i="1"/>
  <c r="AN804" i="1" s="1"/>
  <c r="AP789" i="1"/>
  <c r="AP782" i="1"/>
  <c r="AM773" i="1"/>
  <c r="AM802" i="1" s="1"/>
  <c r="AQ1202" i="1"/>
  <c r="AO1222" i="1"/>
  <c r="AP877" i="1"/>
  <c r="AP906" i="1" s="1"/>
  <c r="AP790" i="1"/>
  <c r="AP819" i="1" s="1"/>
  <c r="AO1216" i="1"/>
  <c r="AP774" i="1"/>
  <c r="AP803" i="1" s="1"/>
  <c r="AP780" i="1"/>
  <c r="AN794" i="1"/>
  <c r="AN823" i="1" s="1"/>
  <c r="AQ787" i="1"/>
  <c r="AQ816" i="1" s="1"/>
  <c r="AM792" i="1"/>
  <c r="AM821" i="1" s="1"/>
  <c r="AB54" i="1"/>
  <c r="AS1199" i="1"/>
  <c r="AR771" i="1"/>
  <c r="AR800" i="1" s="1"/>
  <c r="AN369" i="1"/>
  <c r="AM933" i="1"/>
  <c r="AM105" i="8" s="1"/>
  <c r="AM281" i="8" s="1"/>
  <c r="AM134" i="8" s="1"/>
  <c r="AM29" i="8" s="1"/>
  <c r="AM364" i="1"/>
  <c r="AL928" i="1"/>
  <c r="AL100" i="8" s="1"/>
  <c r="AL276" i="8" s="1"/>
  <c r="AL129" i="8" s="1"/>
  <c r="AL24" i="8" s="1"/>
  <c r="AM248" i="1"/>
  <c r="AM306" i="1" s="1"/>
  <c r="AO922" i="1"/>
  <c r="AO94" i="8" s="1"/>
  <c r="AN1211" i="1"/>
  <c r="AN190" i="1"/>
  <c r="AN783" i="1" s="1"/>
  <c r="AO280" i="8"/>
  <c r="AO133" i="8" s="1"/>
  <c r="AO28" i="8" s="1"/>
  <c r="AM870" i="1"/>
  <c r="AM899" i="1" s="1"/>
  <c r="AQ252" i="1"/>
  <c r="AQ310" i="1" s="1"/>
  <c r="AP861" i="1"/>
  <c r="AP890" i="1" s="1"/>
  <c r="AP239" i="1"/>
  <c r="AP297" i="1" s="1"/>
  <c r="AN375" i="1"/>
  <c r="AP1306" i="1"/>
  <c r="AM373" i="1"/>
  <c r="AO1364" i="1"/>
  <c r="AL937" i="1"/>
  <c r="AL109" i="8" s="1"/>
  <c r="AL285" i="8" s="1"/>
  <c r="AL138" i="8" s="1"/>
  <c r="AL33" i="8" s="1"/>
  <c r="AM257" i="1"/>
  <c r="AM315" i="1" s="1"/>
  <c r="AP932" i="1"/>
  <c r="AP104" i="8" s="1"/>
  <c r="AM879" i="1"/>
  <c r="AM908" i="1" s="1"/>
  <c r="AO919" i="1"/>
  <c r="AO91" i="8" s="1"/>
  <c r="AP355" i="1"/>
  <c r="AL918" i="1"/>
  <c r="AL90" i="8" s="1"/>
  <c r="AP1277" i="1"/>
  <c r="AP1335" i="1" s="1"/>
  <c r="AN875" i="1"/>
  <c r="AN904" i="1" s="1"/>
  <c r="AQ579" i="1"/>
  <c r="AM860" i="1"/>
  <c r="AM889" i="1" s="1"/>
  <c r="AN1201" i="1"/>
  <c r="AO360" i="1"/>
  <c r="AP1207" i="1"/>
  <c r="AP255" i="1"/>
  <c r="AP313" i="1" s="1"/>
  <c r="AQ1218" i="1"/>
  <c r="AO866" i="1"/>
  <c r="AO895" i="1" s="1"/>
  <c r="AP264" i="8"/>
  <c r="AP117" i="8" s="1"/>
  <c r="AQ916" i="1"/>
  <c r="AQ88" i="8" s="1"/>
  <c r="AP371" i="1"/>
  <c r="AO256" i="1"/>
  <c r="AO314" i="1" s="1"/>
  <c r="AR236" i="1"/>
  <c r="AR294" i="1" s="1"/>
  <c r="AR858" i="1"/>
  <c r="AR887" i="1" s="1"/>
  <c r="AN924" i="1"/>
  <c r="AN96" i="8" s="1"/>
  <c r="AO935" i="1"/>
  <c r="AO107" i="8" s="1"/>
  <c r="AQ187" i="1"/>
  <c r="AP188" i="1"/>
  <c r="AM354" i="1"/>
  <c r="AQ181" i="1"/>
  <c r="AP186" i="1"/>
  <c r="AQ1207" i="1" s="1"/>
  <c r="AO244" i="1"/>
  <c r="AO302" i="1" s="1"/>
  <c r="AQ189" i="1"/>
  <c r="AR1210" i="1" s="1"/>
  <c r="AR194" i="1"/>
  <c r="AS1215" i="1" s="1"/>
  <c r="AO372" i="1"/>
  <c r="AN180" i="1"/>
  <c r="AN860" i="1" s="1"/>
  <c r="AN889" i="1" s="1"/>
  <c r="AP183" i="1"/>
  <c r="AO863" i="1"/>
  <c r="AO892" i="1" s="1"/>
  <c r="AO357" i="1"/>
  <c r="AO241" i="1"/>
  <c r="AO878" i="1"/>
  <c r="AO907" i="1" s="1"/>
  <c r="AN936" i="1"/>
  <c r="AN108" i="8" s="1"/>
  <c r="AR202" i="1"/>
  <c r="AQ197" i="1"/>
  <c r="AO192" i="1"/>
  <c r="AO785" i="1" s="1"/>
  <c r="AO195" i="1"/>
  <c r="AN253" i="1"/>
  <c r="AN311" i="1" s="1"/>
  <c r="AP193" i="1"/>
  <c r="AO182" i="1"/>
  <c r="AO201" i="1"/>
  <c r="AN881" i="1"/>
  <c r="AN910" i="1" s="1"/>
  <c r="AN259" i="1"/>
  <c r="AN317" i="1" s="1"/>
  <c r="AM238" i="1"/>
  <c r="AM296" i="1" s="1"/>
  <c r="AP198" i="1"/>
  <c r="AQ1219" i="1" s="1"/>
  <c r="AN199" i="1"/>
  <c r="AN792" i="1" s="1"/>
  <c r="AM939" i="1"/>
  <c r="AM111" i="8" s="1"/>
  <c r="AQ196" i="1"/>
  <c r="AQ874" i="1"/>
  <c r="AQ903" i="1" s="1"/>
  <c r="AS178" i="1"/>
  <c r="AN318" i="1"/>
  <c r="AP882" i="1"/>
  <c r="AP911" i="1" s="1"/>
  <c r="AN376" i="1"/>
  <c r="AM279" i="8"/>
  <c r="AM132" i="8" s="1"/>
  <c r="AM27" i="8" s="1"/>
  <c r="AM920" i="1"/>
  <c r="AM92" i="8" s="1"/>
  <c r="AM268" i="8" s="1"/>
  <c r="AM121" i="8" s="1"/>
  <c r="AM16" i="8" s="1"/>
  <c r="AN882" i="1"/>
  <c r="AN911" i="1" s="1"/>
  <c r="AN940" i="1" s="1"/>
  <c r="AN112" i="8" s="1"/>
  <c r="AN288" i="8" s="1"/>
  <c r="AN141" i="8" s="1"/>
  <c r="AN36" i="8" s="1"/>
  <c r="AM724" i="1"/>
  <c r="AM940" i="1"/>
  <c r="AM112" i="8" s="1"/>
  <c r="AM288" i="8" s="1"/>
  <c r="AM141" i="8" s="1"/>
  <c r="AM36" i="8" s="1"/>
  <c r="AO260" i="1"/>
  <c r="AO318" i="1" s="1"/>
  <c r="AN356" i="1"/>
  <c r="AN862" i="1"/>
  <c r="AN891" i="1" s="1"/>
  <c r="AP824" i="1"/>
  <c r="AO882" i="1"/>
  <c r="AO911" i="1" s="1"/>
  <c r="AN240" i="1"/>
  <c r="AN298" i="1" s="1"/>
  <c r="AP260" i="1"/>
  <c r="AO824" i="1"/>
  <c r="AL930" i="1"/>
  <c r="AL102" i="8" s="1"/>
  <c r="AL278" i="8" s="1"/>
  <c r="AL131" i="8" s="1"/>
  <c r="AL26" i="8" s="1"/>
  <c r="AM814" i="1"/>
  <c r="AM872" i="1"/>
  <c r="AM901" i="1" s="1"/>
  <c r="AM250" i="1"/>
  <c r="AM308" i="1" s="1"/>
  <c r="AI703" i="1"/>
  <c r="AI258" i="8" s="1"/>
  <c r="AI287" i="8" s="1"/>
  <c r="AI140" i="8" s="1"/>
  <c r="AI35" i="8" s="1"/>
  <c r="AM366" i="1"/>
  <c r="AR1254" i="1"/>
  <c r="AS585" i="1"/>
  <c r="AM362" i="1"/>
  <c r="AQ1312" i="1"/>
  <c r="AQ167" i="8"/>
  <c r="AQ1283" i="1"/>
  <c r="AO256" i="8"/>
  <c r="AO730" i="1"/>
  <c r="AP1239" i="1"/>
  <c r="AQ570" i="1"/>
  <c r="AL1331" i="1"/>
  <c r="AL1360" i="1" s="1"/>
  <c r="AN599" i="1"/>
  <c r="AN1326" i="1"/>
  <c r="AN1355" i="1" s="1"/>
  <c r="AM246" i="1"/>
  <c r="AM304" i="1" s="1"/>
  <c r="AM868" i="1"/>
  <c r="AM897" i="1" s="1"/>
  <c r="AM926" i="1" s="1"/>
  <c r="AM98" i="8" s="1"/>
  <c r="AM274" i="8" s="1"/>
  <c r="AM127" i="8" s="1"/>
  <c r="AM22" i="8" s="1"/>
  <c r="AO1268" i="1"/>
  <c r="AO152" i="8"/>
  <c r="AL926" i="1"/>
  <c r="AL98" i="8" s="1"/>
  <c r="AL274" i="8" s="1"/>
  <c r="AL127" i="8" s="1"/>
  <c r="AL22" i="8" s="1"/>
  <c r="AO1330" i="1"/>
  <c r="AO1359" i="1" s="1"/>
  <c r="AN929" i="1"/>
  <c r="AN101" i="8" s="1"/>
  <c r="AN277" i="8" s="1"/>
  <c r="AN130" i="8" s="1"/>
  <c r="AN25" i="8" s="1"/>
  <c r="AP1325" i="1"/>
  <c r="AP1354" i="1" s="1"/>
  <c r="AO367" i="1"/>
  <c r="AM715" i="1"/>
  <c r="AN370" i="1"/>
  <c r="AO873" i="1"/>
  <c r="AO902" i="1" s="1"/>
  <c r="AR680" i="1"/>
  <c r="AR709" i="1" s="1"/>
  <c r="AE549" i="1"/>
  <c r="AE32" i="1" s="1"/>
  <c r="AF466" i="1"/>
  <c r="AF553" i="1" s="1"/>
  <c r="AF36" i="1" s="1"/>
  <c r="AH448" i="1"/>
  <c r="AH535" i="1" s="1"/>
  <c r="AH18" i="1" s="1"/>
  <c r="AH471" i="1"/>
  <c r="AH500" i="1" s="1"/>
  <c r="AF461" i="1"/>
  <c r="AF548" i="1" s="1"/>
  <c r="AF31" i="1" s="1"/>
  <c r="AE550" i="1"/>
  <c r="AE33" i="1" s="1"/>
  <c r="AQ235" i="8"/>
  <c r="AO710" i="1"/>
  <c r="AD537" i="1"/>
  <c r="AD554" i="1" s="1"/>
  <c r="AD556" i="1" s="1"/>
  <c r="AF488" i="1"/>
  <c r="AF517" i="1" s="1"/>
  <c r="AO1353" i="1"/>
  <c r="AF480" i="1"/>
  <c r="AF509" i="1" s="1"/>
  <c r="AF455" i="1"/>
  <c r="AF542" i="1" s="1"/>
  <c r="AF25" i="1" s="1"/>
  <c r="AG534" i="1"/>
  <c r="AG17" i="1" s="1"/>
  <c r="AI532" i="1"/>
  <c r="AI15" i="1" s="1"/>
  <c r="AG424" i="1"/>
  <c r="AG485" i="1" s="1"/>
  <c r="AG514" i="1" s="1"/>
  <c r="AG419" i="1"/>
  <c r="AG480" i="1" s="1"/>
  <c r="AG509" i="1" s="1"/>
  <c r="AO725" i="1"/>
  <c r="AE543" i="1"/>
  <c r="AE26" i="1" s="1"/>
  <c r="AI475" i="1"/>
  <c r="AI504" i="1" s="1"/>
  <c r="AF483" i="1"/>
  <c r="AF512" i="1" s="1"/>
  <c r="AE541" i="1"/>
  <c r="AE24" i="1" s="1"/>
  <c r="AG423" i="1"/>
  <c r="AG455" i="1" s="1"/>
  <c r="AN723" i="1"/>
  <c r="AE544" i="1"/>
  <c r="AE27" i="1" s="1"/>
  <c r="AP721" i="1"/>
  <c r="AE540" i="1"/>
  <c r="AE23" i="1" s="1"/>
  <c r="AB52" i="1"/>
  <c r="AG420" i="1"/>
  <c r="AG481" i="1" s="1"/>
  <c r="AG510" i="1" s="1"/>
  <c r="AE546" i="1"/>
  <c r="AE29" i="1" s="1"/>
  <c r="AI415" i="1"/>
  <c r="AI447" i="1" s="1"/>
  <c r="AG421" i="1"/>
  <c r="AG482" i="1" s="1"/>
  <c r="AG511" i="1" s="1"/>
  <c r="AH705" i="1"/>
  <c r="AF462" i="1"/>
  <c r="AF549" i="1" s="1"/>
  <c r="AF32" i="1" s="1"/>
  <c r="AF481" i="1"/>
  <c r="AF510" i="1" s="1"/>
  <c r="AJ414" i="1"/>
  <c r="AJ475" i="1" s="1"/>
  <c r="AJ504" i="1" s="1"/>
  <c r="AG426" i="1"/>
  <c r="AG458" i="1" s="1"/>
  <c r="AG434" i="1"/>
  <c r="AG466" i="1" s="1"/>
  <c r="AN725" i="1"/>
  <c r="AJ328" i="1"/>
  <c r="AI386" i="1"/>
  <c r="AH476" i="1"/>
  <c r="AH505" i="1" s="1"/>
  <c r="AH447" i="1"/>
  <c r="AG529" i="1"/>
  <c r="AG12" i="1" s="1"/>
  <c r="AM927" i="1"/>
  <c r="AM99" i="8" s="1"/>
  <c r="AN733" i="1"/>
  <c r="AG433" i="1"/>
  <c r="AG465" i="1" s="1"/>
  <c r="AI417" i="1"/>
  <c r="AI478" i="1" s="1"/>
  <c r="AI507" i="1" s="1"/>
  <c r="AG422" i="1"/>
  <c r="AG483" i="1" s="1"/>
  <c r="AG512" i="1" s="1"/>
  <c r="AG530" i="1"/>
  <c r="AG13" i="1" s="1"/>
  <c r="AO1369" i="1"/>
  <c r="AE548" i="1"/>
  <c r="AE31" i="1" s="1"/>
  <c r="AO811" i="1"/>
  <c r="AN869" i="1"/>
  <c r="AN898" i="1" s="1"/>
  <c r="AN247" i="1"/>
  <c r="AN305" i="1" s="1"/>
  <c r="AI382" i="1"/>
  <c r="AJ324" i="1"/>
  <c r="AH345" i="1"/>
  <c r="AG403" i="1"/>
  <c r="AH343" i="1"/>
  <c r="AG401" i="1"/>
  <c r="AP617" i="1"/>
  <c r="AK1285" i="1"/>
  <c r="AK1287" i="1" s="1"/>
  <c r="AK169" i="8"/>
  <c r="AK171" i="8" s="1"/>
  <c r="AK47" i="8" s="1"/>
  <c r="AE467" i="1"/>
  <c r="AE46" i="1" s="1"/>
  <c r="AL809" i="1"/>
  <c r="AL796" i="1"/>
  <c r="AO597" i="1"/>
  <c r="AF457" i="1"/>
  <c r="AF486" i="1"/>
  <c r="AF515" i="1" s="1"/>
  <c r="AL1270" i="1"/>
  <c r="AL1328" i="1" s="1"/>
  <c r="AL1357" i="1" s="1"/>
  <c r="AL154" i="8"/>
  <c r="AR1249" i="1"/>
  <c r="AR1307" i="1" s="1"/>
  <c r="AS580" i="1"/>
  <c r="AH472" i="1"/>
  <c r="AH501" i="1" s="1"/>
  <c r="AH443" i="1"/>
  <c r="AL245" i="1"/>
  <c r="AL261" i="1" s="1"/>
  <c r="AL45" i="1" s="1"/>
  <c r="AQ1243" i="1"/>
  <c r="AR574" i="1"/>
  <c r="AK896" i="1"/>
  <c r="AK912" i="1" s="1"/>
  <c r="AK883" i="1"/>
  <c r="AG20" i="8"/>
  <c r="AG37" i="8" s="1"/>
  <c r="AG142" i="8"/>
  <c r="AG46" i="8" s="1"/>
  <c r="AG48" i="8" s="1"/>
  <c r="AG51" i="8" s="1"/>
  <c r="AP606" i="1"/>
  <c r="AP693" i="1" s="1"/>
  <c r="AP248" i="8" s="1"/>
  <c r="AP1333" i="1"/>
  <c r="AP1362" i="1" s="1"/>
  <c r="AQ1236" i="1"/>
  <c r="AQ1294" i="1" s="1"/>
  <c r="AR567" i="1"/>
  <c r="AR1238" i="1"/>
  <c r="AS569" i="1"/>
  <c r="AD51" i="1"/>
  <c r="AF20" i="8"/>
  <c r="AF37" i="8" s="1"/>
  <c r="AF142" i="8"/>
  <c r="AF46" i="8" s="1"/>
  <c r="AF48" i="8" s="1"/>
  <c r="AF51" i="8" s="1"/>
  <c r="AP160" i="8"/>
  <c r="AP1276" i="1"/>
  <c r="AP1334" i="1" s="1"/>
  <c r="AP1363" i="1" s="1"/>
  <c r="AM1251" i="1"/>
  <c r="AM1309" i="1" s="1"/>
  <c r="AN582" i="1"/>
  <c r="AN1271" i="1"/>
  <c r="AN155" i="8"/>
  <c r="AJ616" i="1"/>
  <c r="AJ618" i="1" s="1"/>
  <c r="AP150" i="8"/>
  <c r="AP1266" i="1"/>
  <c r="AP1324" i="1" s="1"/>
  <c r="AP1295" i="1"/>
  <c r="AO690" i="1"/>
  <c r="AO245" i="8" s="1"/>
  <c r="AN690" i="1"/>
  <c r="AN245" i="8" s="1"/>
  <c r="AQ1252" i="1"/>
  <c r="AR583" i="1"/>
  <c r="AQ1307" i="1"/>
  <c r="AH340" i="1"/>
  <c r="AG398" i="1"/>
  <c r="AN700" i="1"/>
  <c r="AN255" i="8" s="1"/>
  <c r="AJ688" i="1"/>
  <c r="AL326" i="1"/>
  <c r="AK384" i="1"/>
  <c r="AQ1250" i="1"/>
  <c r="AQ1308" i="1" s="1"/>
  <c r="AR581" i="1"/>
  <c r="AL361" i="1"/>
  <c r="AL377" i="1" s="1"/>
  <c r="AQ1275" i="1"/>
  <c r="AQ606" i="1" s="1"/>
  <c r="AQ159" i="8"/>
  <c r="AQ1298" i="1"/>
  <c r="AL718" i="1"/>
  <c r="AN726" i="1"/>
  <c r="AH338" i="1"/>
  <c r="AG396" i="1"/>
  <c r="AO613" i="1"/>
  <c r="AK1328" i="1"/>
  <c r="AK1357" i="1" s="1"/>
  <c r="AK601" i="1"/>
  <c r="AJ698" i="1"/>
  <c r="AJ253" i="8" s="1"/>
  <c r="AJ282" i="8" s="1"/>
  <c r="AJ135" i="8" s="1"/>
  <c r="AJ30" i="8" s="1"/>
  <c r="AS158" i="8"/>
  <c r="AS1274" i="1"/>
  <c r="AN811" i="1"/>
  <c r="AR1263" i="1"/>
  <c r="AR1321" i="1" s="1"/>
  <c r="AR147" i="8"/>
  <c r="AR1292" i="1"/>
  <c r="AP1373" i="1"/>
  <c r="AE545" i="1"/>
  <c r="AE28" i="1" s="1"/>
  <c r="AE508" i="1"/>
  <c r="AE525" i="1" s="1"/>
  <c r="AE48" i="1" s="1"/>
  <c r="AE496" i="1"/>
  <c r="AE47" i="1" s="1"/>
  <c r="AK809" i="1"/>
  <c r="AK796" i="1"/>
  <c r="AQ1269" i="1"/>
  <c r="AQ1327" i="1" s="1"/>
  <c r="AQ153" i="8"/>
  <c r="AH347" i="1"/>
  <c r="AG405" i="1"/>
  <c r="AT1233" i="1"/>
  <c r="AU564" i="1"/>
  <c r="AF479" i="1"/>
  <c r="AF450" i="1"/>
  <c r="AF435" i="1"/>
  <c r="AF453" i="1"/>
  <c r="AF482" i="1"/>
  <c r="AF511" i="1" s="1"/>
  <c r="AM726" i="1"/>
  <c r="AF489" i="1"/>
  <c r="AF518" i="1" s="1"/>
  <c r="AF460" i="1"/>
  <c r="AN724" i="1"/>
  <c r="AO607" i="1"/>
  <c r="AO1334" i="1"/>
  <c r="AO1363" i="1" s="1"/>
  <c r="AM352" i="1"/>
  <c r="AF464" i="1"/>
  <c r="AF493" i="1"/>
  <c r="AF522" i="1" s="1"/>
  <c r="AN1244" i="1"/>
  <c r="AN1302" i="1" s="1"/>
  <c r="AO575" i="1"/>
  <c r="AP1272" i="1"/>
  <c r="AP156" i="8"/>
  <c r="AN699" i="1"/>
  <c r="AN254" i="8" s="1"/>
  <c r="AN283" i="8" s="1"/>
  <c r="AN136" i="8" s="1"/>
  <c r="AN31" i="8" s="1"/>
  <c r="AO1339" i="1"/>
  <c r="AO1368" i="1" s="1"/>
  <c r="AG431" i="1"/>
  <c r="AM602" i="1"/>
  <c r="AE35" i="8"/>
  <c r="AE37" i="8" s="1"/>
  <c r="AE142" i="8"/>
  <c r="AE46" i="8" s="1"/>
  <c r="AE48" i="8" s="1"/>
  <c r="AE51" i="8" s="1"/>
  <c r="AE547" i="1"/>
  <c r="AE30" i="1" s="1"/>
  <c r="AQ1253" i="1"/>
  <c r="AR584" i="1"/>
  <c r="AP710" i="1"/>
  <c r="AR605" i="1"/>
  <c r="AF494" i="1"/>
  <c r="AF523" i="1" s="1"/>
  <c r="AF465" i="1"/>
  <c r="AM168" i="8"/>
  <c r="AM1284" i="1"/>
  <c r="AM615" i="1" s="1"/>
  <c r="AM1313" i="1"/>
  <c r="AH449" i="1"/>
  <c r="AH478" i="1"/>
  <c r="AH507" i="1" s="1"/>
  <c r="AN713" i="1"/>
  <c r="AH333" i="1"/>
  <c r="AG391" i="1"/>
  <c r="AG535" i="1"/>
  <c r="AG18" i="1" s="1"/>
  <c r="AF463" i="1"/>
  <c r="AF492" i="1"/>
  <c r="AF521" i="1" s="1"/>
  <c r="AN876" i="1"/>
  <c r="AN905" i="1" s="1"/>
  <c r="AE542" i="1"/>
  <c r="AE25" i="1" s="1"/>
  <c r="AN363" i="1"/>
  <c r="AG429" i="1"/>
  <c r="AI272" i="8"/>
  <c r="AP1281" i="1"/>
  <c r="AP612" i="1" s="1"/>
  <c r="AP165" i="8"/>
  <c r="AO251" i="1"/>
  <c r="AO309" i="1" s="1"/>
  <c r="AM712" i="1"/>
  <c r="AH336" i="1"/>
  <c r="AG394" i="1"/>
  <c r="AO693" i="1"/>
  <c r="AO248" i="8" s="1"/>
  <c r="AK718" i="1"/>
  <c r="AJ1287" i="1"/>
  <c r="AK413" i="1"/>
  <c r="AQ594" i="1"/>
  <c r="AK1314" i="1"/>
  <c r="AK1316" i="1" s="1"/>
  <c r="AI416" i="1"/>
  <c r="AP730" i="1"/>
  <c r="AI1372" i="1"/>
  <c r="AI1374" i="1" s="1"/>
  <c r="AI50" i="1" s="1"/>
  <c r="AP1294" i="1"/>
  <c r="AO596" i="1"/>
  <c r="AO1323" i="1"/>
  <c r="AO1352" i="1" s="1"/>
  <c r="AH337" i="1"/>
  <c r="AG395" i="1"/>
  <c r="AH334" i="1"/>
  <c r="AG392" i="1"/>
  <c r="AG428" i="1"/>
  <c r="AK702" i="1"/>
  <c r="AK257" i="8" s="1"/>
  <c r="AK286" i="8" s="1"/>
  <c r="AK139" i="8" s="1"/>
  <c r="AK34" i="8" s="1"/>
  <c r="AL1342" i="1"/>
  <c r="AL1371" i="1" s="1"/>
  <c r="AK611" i="1"/>
  <c r="AH272" i="8"/>
  <c r="AH260" i="8"/>
  <c r="AH273" i="8"/>
  <c r="AH126" i="8" s="1"/>
  <c r="AH21" i="8" s="1"/>
  <c r="AH113" i="8"/>
  <c r="AH44" i="8" s="1"/>
  <c r="AH45" i="8" s="1"/>
  <c r="AS146" i="8"/>
  <c r="AS1262" i="1"/>
  <c r="AK319" i="1"/>
  <c r="AJ925" i="1"/>
  <c r="AJ825" i="1"/>
  <c r="AF456" i="1"/>
  <c r="AF485" i="1"/>
  <c r="AF514" i="1" s="1"/>
  <c r="AM1241" i="1"/>
  <c r="AN572" i="1"/>
  <c r="AQ162" i="8"/>
  <c r="AQ1278" i="1"/>
  <c r="AQ1336" i="1" s="1"/>
  <c r="AO871" i="1"/>
  <c r="AO900" i="1" s="1"/>
  <c r="AO249" i="1"/>
  <c r="AO307" i="1" s="1"/>
  <c r="AM157" i="8"/>
  <c r="AM1273" i="1"/>
  <c r="AI97" i="8"/>
  <c r="AI941" i="1"/>
  <c r="AI44" i="1" s="1"/>
  <c r="AQ721" i="1"/>
  <c r="AH344" i="1"/>
  <c r="AG402" i="1"/>
  <c r="AO724" i="1"/>
  <c r="AP1265" i="1"/>
  <c r="AP149" i="8"/>
  <c r="AQ1267" i="1"/>
  <c r="AQ151" i="8"/>
  <c r="AN683" i="1"/>
  <c r="AN238" i="8" s="1"/>
  <c r="AN267" i="8" s="1"/>
  <c r="AN120" i="8" s="1"/>
  <c r="AN15" i="8" s="1"/>
  <c r="AI381" i="1"/>
  <c r="AJ323" i="1"/>
  <c r="AR1361" i="1"/>
  <c r="AO716" i="1"/>
  <c r="AK1338" i="1"/>
  <c r="AK1367" i="1" s="1"/>
  <c r="AL164" i="8"/>
  <c r="AL1280" i="1"/>
  <c r="AL1309" i="1"/>
  <c r="AJ474" i="1"/>
  <c r="AJ503" i="1" s="1"/>
  <c r="AJ445" i="1"/>
  <c r="AO1242" i="1"/>
  <c r="AP573" i="1"/>
  <c r="AR1257" i="1"/>
  <c r="AR1315" i="1" s="1"/>
  <c r="AS588" i="1"/>
  <c r="AR1320" i="1"/>
  <c r="AR1349" i="1" s="1"/>
  <c r="AN312" i="1"/>
  <c r="AN818" i="1"/>
  <c r="AH342" i="1"/>
  <c r="AG400" i="1"/>
  <c r="AQ1237" i="1"/>
  <c r="AQ1295" i="1" s="1"/>
  <c r="AR568" i="1"/>
  <c r="AN931" i="1"/>
  <c r="AN103" i="8" s="1"/>
  <c r="AO733" i="1"/>
  <c r="AP1365" i="1"/>
  <c r="AP609" i="1"/>
  <c r="AJ1343" i="1"/>
  <c r="AJ1372" i="1" s="1"/>
  <c r="AJ1374" i="1" s="1"/>
  <c r="AJ50" i="1" s="1"/>
  <c r="AP163" i="8"/>
  <c r="AP1279" i="1"/>
  <c r="AP1337" i="1" s="1"/>
  <c r="AP1308" i="1"/>
  <c r="AK691" i="1"/>
  <c r="AK246" i="8" s="1"/>
  <c r="AK275" i="8" s="1"/>
  <c r="AK128" i="8" s="1"/>
  <c r="AK23" i="8" s="1"/>
  <c r="AL691" i="1"/>
  <c r="AL246" i="8" s="1"/>
  <c r="AL275" i="8" s="1"/>
  <c r="AL128" i="8" s="1"/>
  <c r="AL23" i="8" s="1"/>
  <c r="AJ329" i="1"/>
  <c r="AI387" i="1"/>
  <c r="AP600" i="1"/>
  <c r="AP1327" i="1"/>
  <c r="AP1356" i="1" s="1"/>
  <c r="AF458" i="1"/>
  <c r="AF487" i="1"/>
  <c r="AF516" i="1" s="1"/>
  <c r="AG418" i="1"/>
  <c r="AF406" i="1"/>
  <c r="AK1258" i="1"/>
  <c r="AT1245" i="1"/>
  <c r="AU576" i="1"/>
  <c r="AH341" i="1"/>
  <c r="AG399" i="1"/>
  <c r="AL615" i="1"/>
  <c r="AI411" i="1"/>
  <c r="AG432" i="1"/>
  <c r="AO685" i="1"/>
  <c r="AO240" i="8" s="1"/>
  <c r="AP685" i="1"/>
  <c r="AP240" i="8" s="1"/>
  <c r="AS1234" i="1"/>
  <c r="AT565" i="1"/>
  <c r="AG430" i="1"/>
  <c r="AL1256" i="1"/>
  <c r="AM587" i="1"/>
  <c r="AM589" i="1" s="1"/>
  <c r="AR1240" i="1"/>
  <c r="AS571" i="1"/>
  <c r="AK327" i="1"/>
  <c r="AJ385" i="1"/>
  <c r="AL1224" i="1"/>
  <c r="AL203" i="1"/>
  <c r="AL867" i="1"/>
  <c r="AO612" i="1"/>
  <c r="AH346" i="1"/>
  <c r="AG404" i="1"/>
  <c r="AI388" i="1"/>
  <c r="AJ330" i="1"/>
  <c r="AM713" i="1"/>
  <c r="AN716" i="1"/>
  <c r="AO610" i="1"/>
  <c r="AO1337" i="1"/>
  <c r="AO1366" i="1" s="1"/>
  <c r="AG289" i="8"/>
  <c r="AC20" i="1"/>
  <c r="AC37" i="1" s="1"/>
  <c r="AC554" i="1"/>
  <c r="AC556" i="1" s="1"/>
  <c r="AE552" i="1"/>
  <c r="AE35" i="1" s="1"/>
  <c r="AP166" i="8"/>
  <c r="AP1282" i="1"/>
  <c r="AI410" i="1"/>
  <c r="AH332" i="1"/>
  <c r="AG390" i="1"/>
  <c r="AH335" i="1"/>
  <c r="AG393" i="1"/>
  <c r="AN1255" i="1"/>
  <c r="AO586" i="1"/>
  <c r="AQ1247" i="1"/>
  <c r="AR578" i="1"/>
  <c r="AO365" i="1"/>
  <c r="AP1311" i="1"/>
  <c r="AG536" i="1"/>
  <c r="AG19" i="1" s="1"/>
  <c r="AQ1286" i="1"/>
  <c r="AQ617" i="1" s="1"/>
  <c r="AQ170" i="8"/>
  <c r="AH339" i="1"/>
  <c r="AG397" i="1"/>
  <c r="AG427" i="1"/>
  <c r="AM1329" i="1"/>
  <c r="AM1358" i="1" s="1"/>
  <c r="AM1302" i="1"/>
  <c r="AH732" i="1"/>
  <c r="AH734" i="1" s="1"/>
  <c r="AR1246" i="1"/>
  <c r="AS577" i="1"/>
  <c r="AE538" i="1"/>
  <c r="AE21" i="1" s="1"/>
  <c r="AM723" i="1"/>
  <c r="AG425" i="1"/>
  <c r="AH331" i="1"/>
  <c r="AG389" i="1"/>
  <c r="AG348" i="1"/>
  <c r="AK325" i="1"/>
  <c r="AJ383" i="1"/>
  <c r="AK266" i="8"/>
  <c r="AM237" i="8"/>
  <c r="AM711" i="1"/>
  <c r="AO1293" i="1"/>
  <c r="AH502" i="1"/>
  <c r="AP1235" i="1"/>
  <c r="AP1293" i="1" s="1"/>
  <c r="AQ566" i="1"/>
  <c r="AI14" i="8"/>
  <c r="AG531" i="1"/>
  <c r="AI444" i="1"/>
  <c r="AI473" i="1"/>
  <c r="AN1322" i="1"/>
  <c r="AN595" i="1"/>
  <c r="AN682" i="1" s="1"/>
  <c r="AO1264" i="1"/>
  <c r="AO148" i="8"/>
  <c r="AJ412" i="1"/>
  <c r="AJ119" i="8"/>
  <c r="AL237" i="8"/>
  <c r="AF14" i="1"/>
  <c r="AO12" i="8"/>
  <c r="AO299" i="1" l="1"/>
  <c r="AP880" i="1"/>
  <c r="AP909" i="1" s="1"/>
  <c r="AP258" i="1"/>
  <c r="AP316" i="1" s="1"/>
  <c r="AM923" i="1"/>
  <c r="AM95" i="8" s="1"/>
  <c r="AM271" i="8" s="1"/>
  <c r="AM124" i="8" s="1"/>
  <c r="AM19" i="8" s="1"/>
  <c r="AP917" i="1"/>
  <c r="AP89" i="8" s="1"/>
  <c r="AP265" i="8" s="1"/>
  <c r="AP118" i="8" s="1"/>
  <c r="AP13" i="8" s="1"/>
  <c r="AQ772" i="1"/>
  <c r="AQ801" i="1" s="1"/>
  <c r="AP374" i="1"/>
  <c r="AQ200" i="1"/>
  <c r="AR200" i="1" s="1"/>
  <c r="AP793" i="1"/>
  <c r="AP822" i="1" s="1"/>
  <c r="AQ237" i="1"/>
  <c r="AQ295" i="1" s="1"/>
  <c r="AO938" i="1"/>
  <c r="AO110" i="8" s="1"/>
  <c r="AP242" i="1"/>
  <c r="AP300" i="1" s="1"/>
  <c r="AP358" i="1"/>
  <c r="AQ1205" i="1"/>
  <c r="AQ184" i="1"/>
  <c r="AQ242" i="1" s="1"/>
  <c r="AP777" i="1"/>
  <c r="AP806" i="1" s="1"/>
  <c r="AP922" i="1" s="1"/>
  <c r="AP94" i="8" s="1"/>
  <c r="AQ859" i="1"/>
  <c r="AQ888" i="1" s="1"/>
  <c r="AR179" i="1"/>
  <c r="AR772" i="1" s="1"/>
  <c r="AR801" i="1" s="1"/>
  <c r="AQ353" i="1"/>
  <c r="AO865" i="1"/>
  <c r="AO894" i="1" s="1"/>
  <c r="AO923" i="1" s="1"/>
  <c r="AO95" i="8" s="1"/>
  <c r="AO271" i="8" s="1"/>
  <c r="AO124" i="8" s="1"/>
  <c r="AO19" i="8" s="1"/>
  <c r="AP185" i="1"/>
  <c r="AP243" i="1" s="1"/>
  <c r="AP1206" i="1"/>
  <c r="AO243" i="1"/>
  <c r="AO301" i="1" s="1"/>
  <c r="AO359" i="1"/>
  <c r="AP784" i="1"/>
  <c r="AP813" i="1" s="1"/>
  <c r="AQ1212" i="1"/>
  <c r="AQ782" i="1"/>
  <c r="AP935" i="1"/>
  <c r="AP107" i="8" s="1"/>
  <c r="AN933" i="1"/>
  <c r="AN105" i="8" s="1"/>
  <c r="AN281" i="8" s="1"/>
  <c r="AN134" i="8" s="1"/>
  <c r="AN29" i="8" s="1"/>
  <c r="AP1216" i="1"/>
  <c r="AR1212" i="1"/>
  <c r="AQ784" i="1"/>
  <c r="AQ1204" i="1"/>
  <c r="AR1208" i="1"/>
  <c r="AO788" i="1"/>
  <c r="AO817" i="1" s="1"/>
  <c r="AN773" i="1"/>
  <c r="AN802" i="1" s="1"/>
  <c r="AN918" i="1" s="1"/>
  <c r="AN90" i="8" s="1"/>
  <c r="AP776" i="1"/>
  <c r="AP805" i="1" s="1"/>
  <c r="AR787" i="1"/>
  <c r="AR816" i="1" s="1"/>
  <c r="AP779" i="1"/>
  <c r="AP808" i="1" s="1"/>
  <c r="AS1223" i="1"/>
  <c r="AR795" i="1"/>
  <c r="AP791" i="1"/>
  <c r="AP820" i="1" s="1"/>
  <c r="AR1217" i="1"/>
  <c r="AQ789" i="1"/>
  <c r="AO1220" i="1"/>
  <c r="AP1203" i="1"/>
  <c r="AP1213" i="1"/>
  <c r="AQ790" i="1"/>
  <c r="AQ819" i="1" s="1"/>
  <c r="AO775" i="1"/>
  <c r="AO804" i="1" s="1"/>
  <c r="AR1218" i="1"/>
  <c r="AR1202" i="1"/>
  <c r="AQ774" i="1"/>
  <c r="AQ803" i="1" s="1"/>
  <c r="AQ1209" i="1"/>
  <c r="AP781" i="1"/>
  <c r="AP810" i="1" s="1"/>
  <c r="AP786" i="1"/>
  <c r="AP815" i="1" s="1"/>
  <c r="AO794" i="1"/>
  <c r="AO823" i="1" s="1"/>
  <c r="AQ780" i="1"/>
  <c r="AC52" i="1"/>
  <c r="AT1199" i="1"/>
  <c r="AS771" i="1"/>
  <c r="AS800" i="1" s="1"/>
  <c r="AP919" i="1"/>
  <c r="AP91" i="8" s="1"/>
  <c r="AN364" i="1"/>
  <c r="AP608" i="1"/>
  <c r="AP695" i="1" s="1"/>
  <c r="AP250" i="8" s="1"/>
  <c r="AM928" i="1"/>
  <c r="AM100" i="8" s="1"/>
  <c r="AM276" i="8" s="1"/>
  <c r="AM129" i="8" s="1"/>
  <c r="AM24" i="8" s="1"/>
  <c r="AN248" i="1"/>
  <c r="AN306" i="1" s="1"/>
  <c r="AO1211" i="1"/>
  <c r="AN870" i="1"/>
  <c r="AN899" i="1" s="1"/>
  <c r="AO190" i="1"/>
  <c r="AP1211" i="1" s="1"/>
  <c r="AN812" i="1"/>
  <c r="AP1364" i="1"/>
  <c r="AQ932" i="1"/>
  <c r="AQ104" i="8" s="1"/>
  <c r="AO931" i="1"/>
  <c r="AO103" i="8" s="1"/>
  <c r="AO279" i="8" s="1"/>
  <c r="AO132" i="8" s="1"/>
  <c r="AO27" i="8" s="1"/>
  <c r="AM937" i="1"/>
  <c r="AM109" i="8" s="1"/>
  <c r="AM285" i="8" s="1"/>
  <c r="AM138" i="8" s="1"/>
  <c r="AM33" i="8" s="1"/>
  <c r="AN373" i="1"/>
  <c r="AN257" i="1"/>
  <c r="AN315" i="1" s="1"/>
  <c r="AQ355" i="1"/>
  <c r="AR252" i="1"/>
  <c r="AR310" i="1" s="1"/>
  <c r="AR368" i="1"/>
  <c r="AM918" i="1"/>
  <c r="AM90" i="8" s="1"/>
  <c r="AM266" i="8" s="1"/>
  <c r="AR579" i="1"/>
  <c r="AQ1248" i="1"/>
  <c r="AO259" i="1"/>
  <c r="AO317" i="1" s="1"/>
  <c r="AP1222" i="1"/>
  <c r="AO1201" i="1"/>
  <c r="AO875" i="1"/>
  <c r="AO904" i="1" s="1"/>
  <c r="AQ861" i="1"/>
  <c r="AQ890" i="1" s="1"/>
  <c r="AO924" i="1"/>
  <c r="AO96" i="8" s="1"/>
  <c r="AO369" i="1"/>
  <c r="AO253" i="1"/>
  <c r="AO311" i="1" s="1"/>
  <c r="AQ239" i="1"/>
  <c r="AQ297" i="1" s="1"/>
  <c r="AP251" i="1"/>
  <c r="AP309" i="1" s="1"/>
  <c r="AQ1214" i="1"/>
  <c r="AQ264" i="8"/>
  <c r="AQ117" i="8" s="1"/>
  <c r="AN821" i="1"/>
  <c r="AP357" i="1"/>
  <c r="AR916" i="1"/>
  <c r="AR88" i="8" s="1"/>
  <c r="AN879" i="1"/>
  <c r="AN908" i="1" s="1"/>
  <c r="AQ371" i="1"/>
  <c r="AP863" i="1"/>
  <c r="AP892" i="1" s="1"/>
  <c r="AO936" i="1"/>
  <c r="AO108" i="8" s="1"/>
  <c r="AN920" i="1"/>
  <c r="AN92" i="8" s="1"/>
  <c r="AN268" i="8" s="1"/>
  <c r="AN121" i="8" s="1"/>
  <c r="AN16" i="8" s="1"/>
  <c r="AN284" i="8"/>
  <c r="AN137" i="8" s="1"/>
  <c r="AN32" i="8" s="1"/>
  <c r="AN939" i="1"/>
  <c r="AN111" i="8" s="1"/>
  <c r="AP192" i="1"/>
  <c r="AP785" i="1" s="1"/>
  <c r="AS202" i="1"/>
  <c r="AT1223" i="1" s="1"/>
  <c r="AS194" i="1"/>
  <c r="AT1215" i="1" s="1"/>
  <c r="AR874" i="1"/>
  <c r="AR903" i="1" s="1"/>
  <c r="AQ186" i="1"/>
  <c r="AP866" i="1"/>
  <c r="AP895" i="1" s="1"/>
  <c r="AP244" i="1"/>
  <c r="AP302" i="1" s="1"/>
  <c r="AP360" i="1"/>
  <c r="AR196" i="1"/>
  <c r="AQ198" i="1"/>
  <c r="AP256" i="1"/>
  <c r="AP314" i="1" s="1"/>
  <c r="AP878" i="1"/>
  <c r="AP907" i="1" s="1"/>
  <c r="AO881" i="1"/>
  <c r="AO910" i="1" s="1"/>
  <c r="AP182" i="1"/>
  <c r="AQ255" i="1"/>
  <c r="AQ313" i="1" s="1"/>
  <c r="AO180" i="1"/>
  <c r="AN354" i="1"/>
  <c r="AR187" i="1"/>
  <c r="AR780" i="1" s="1"/>
  <c r="AS236" i="1"/>
  <c r="AS294" i="1" s="1"/>
  <c r="AO199" i="1"/>
  <c r="AO792" i="1" s="1"/>
  <c r="AQ193" i="1"/>
  <c r="AP195" i="1"/>
  <c r="AQ1216" i="1" s="1"/>
  <c r="AQ183" i="1"/>
  <c r="AQ776" i="1" s="1"/>
  <c r="AP241" i="1"/>
  <c r="AP299" i="1" s="1"/>
  <c r="AP372" i="1"/>
  <c r="AR189" i="1"/>
  <c r="AR782" i="1" s="1"/>
  <c r="AS858" i="1"/>
  <c r="AS887" i="1" s="1"/>
  <c r="AP201" i="1"/>
  <c r="AQ1222" i="1" s="1"/>
  <c r="AR197" i="1"/>
  <c r="AQ877" i="1"/>
  <c r="AQ906" i="1" s="1"/>
  <c r="AO921" i="1"/>
  <c r="AO93" i="8" s="1"/>
  <c r="AO269" i="8" s="1"/>
  <c r="AO122" i="8" s="1"/>
  <c r="AO17" i="8" s="1"/>
  <c r="AN238" i="1"/>
  <c r="AN296" i="1" s="1"/>
  <c r="AR181" i="1"/>
  <c r="AQ188" i="1"/>
  <c r="AR191" i="1"/>
  <c r="AS1212" i="1" s="1"/>
  <c r="AO375" i="1"/>
  <c r="AT178" i="1"/>
  <c r="AP940" i="1"/>
  <c r="AP112" i="8" s="1"/>
  <c r="AO376" i="1"/>
  <c r="AP376" i="1" s="1"/>
  <c r="AQ376" i="1" s="1"/>
  <c r="AP318" i="1"/>
  <c r="AO240" i="1"/>
  <c r="AO298" i="1" s="1"/>
  <c r="AO862" i="1"/>
  <c r="AO891" i="1" s="1"/>
  <c r="AN366" i="1"/>
  <c r="AO940" i="1"/>
  <c r="AO112" i="8" s="1"/>
  <c r="AO288" i="8" s="1"/>
  <c r="AO141" i="8" s="1"/>
  <c r="AO36" i="8" s="1"/>
  <c r="AQ882" i="1"/>
  <c r="AQ911" i="1" s="1"/>
  <c r="AQ260" i="1"/>
  <c r="AQ318" i="1" s="1"/>
  <c r="AQ824" i="1"/>
  <c r="AO356" i="1"/>
  <c r="AM930" i="1"/>
  <c r="AM102" i="8" s="1"/>
  <c r="AM278" i="8" s="1"/>
  <c r="AM131" i="8" s="1"/>
  <c r="AM26" i="8" s="1"/>
  <c r="AO869" i="1"/>
  <c r="AO898" i="1" s="1"/>
  <c r="AO927" i="1" s="1"/>
  <c r="AO99" i="8" s="1"/>
  <c r="AO363" i="1"/>
  <c r="AO370" i="1"/>
  <c r="AI260" i="8"/>
  <c r="AI705" i="1"/>
  <c r="AQ693" i="1"/>
  <c r="AQ248" i="8" s="1"/>
  <c r="AI732" i="1"/>
  <c r="AI734" i="1" s="1"/>
  <c r="AN814" i="1"/>
  <c r="AN250" i="1"/>
  <c r="AN308" i="1" s="1"/>
  <c r="AN872" i="1"/>
  <c r="AN901" i="1" s="1"/>
  <c r="AP249" i="1"/>
  <c r="AP307" i="1" s="1"/>
  <c r="AP365" i="1"/>
  <c r="AM1342" i="1"/>
  <c r="AM1371" i="1" s="1"/>
  <c r="AP871" i="1"/>
  <c r="AP900" i="1" s="1"/>
  <c r="AS1254" i="1"/>
  <c r="AS1312" i="1" s="1"/>
  <c r="AT585" i="1"/>
  <c r="AT1254" i="1" s="1"/>
  <c r="AT167" i="8" s="1"/>
  <c r="AQ1341" i="1"/>
  <c r="AQ1370" i="1" s="1"/>
  <c r="AQ614" i="1"/>
  <c r="AR1312" i="1"/>
  <c r="AR167" i="8"/>
  <c r="AR1283" i="1"/>
  <c r="AD20" i="1"/>
  <c r="AD37" i="1" s="1"/>
  <c r="AN868" i="1"/>
  <c r="AN897" i="1" s="1"/>
  <c r="AN246" i="1"/>
  <c r="AN304" i="1" s="1"/>
  <c r="AO810" i="1"/>
  <c r="AN810" i="1"/>
  <c r="AN686" i="1"/>
  <c r="AN241" i="8" s="1"/>
  <c r="AN270" i="8" s="1"/>
  <c r="AN123" i="8" s="1"/>
  <c r="AN18" i="8" s="1"/>
  <c r="AP1297" i="1"/>
  <c r="AP1268" i="1"/>
  <c r="AP152" i="8"/>
  <c r="AO254" i="1"/>
  <c r="AO312" i="1" s="1"/>
  <c r="AN362" i="1"/>
  <c r="AQ1239" i="1"/>
  <c r="AR570" i="1"/>
  <c r="AO599" i="1"/>
  <c r="AO1326" i="1"/>
  <c r="AO1355" i="1" s="1"/>
  <c r="AK1343" i="1"/>
  <c r="AK1345" i="1" s="1"/>
  <c r="AR235" i="8"/>
  <c r="AI476" i="1"/>
  <c r="AI505" i="1" s="1"/>
  <c r="AG456" i="1"/>
  <c r="AG543" i="1" s="1"/>
  <c r="AG26" i="1" s="1"/>
  <c r="AO929" i="1"/>
  <c r="AO101" i="8" s="1"/>
  <c r="AO277" i="8" s="1"/>
  <c r="AO130" i="8" s="1"/>
  <c r="AO25" i="8" s="1"/>
  <c r="AF538" i="1"/>
  <c r="AF21" i="1" s="1"/>
  <c r="AG494" i="1"/>
  <c r="AG523" i="1" s="1"/>
  <c r="AG453" i="1"/>
  <c r="AG540" i="1" s="1"/>
  <c r="AG23" i="1" s="1"/>
  <c r="AF541" i="1"/>
  <c r="AF24" i="1" s="1"/>
  <c r="AG487" i="1"/>
  <c r="AG516" i="1" s="1"/>
  <c r="AH529" i="1"/>
  <c r="AH12" i="1" s="1"/>
  <c r="AR1350" i="1"/>
  <c r="AG484" i="1"/>
  <c r="AG513" i="1" s="1"/>
  <c r="AG451" i="1"/>
  <c r="AG538" i="1" s="1"/>
  <c r="AG21" i="1" s="1"/>
  <c r="AJ446" i="1"/>
  <c r="AJ533" i="1" s="1"/>
  <c r="AJ16" i="1" s="1"/>
  <c r="AG454" i="1"/>
  <c r="AG541" i="1" s="1"/>
  <c r="AG24" i="1" s="1"/>
  <c r="AI533" i="1"/>
  <c r="AI16" i="1" s="1"/>
  <c r="AF546" i="1"/>
  <c r="AF29" i="1" s="1"/>
  <c r="AC54" i="1"/>
  <c r="AG452" i="1"/>
  <c r="AG539" i="1" s="1"/>
  <c r="AG22" i="1" s="1"/>
  <c r="AL303" i="1"/>
  <c r="AL319" i="1" s="1"/>
  <c r="AI449" i="1"/>
  <c r="AI536" i="1" s="1"/>
  <c r="AI19" i="1" s="1"/>
  <c r="AH423" i="1"/>
  <c r="AH484" i="1" s="1"/>
  <c r="AH513" i="1" s="1"/>
  <c r="AN927" i="1"/>
  <c r="AN99" i="8" s="1"/>
  <c r="AH425" i="1"/>
  <c r="AH486" i="1" s="1"/>
  <c r="AH515" i="1" s="1"/>
  <c r="AG495" i="1"/>
  <c r="AG524" i="1" s="1"/>
  <c r="AO719" i="1"/>
  <c r="AH434" i="1"/>
  <c r="AH466" i="1" s="1"/>
  <c r="AL413" i="1"/>
  <c r="AL474" i="1" s="1"/>
  <c r="AL503" i="1" s="1"/>
  <c r="AF539" i="1"/>
  <c r="AF22" i="1" s="1"/>
  <c r="AN934" i="1"/>
  <c r="AN106" i="8" s="1"/>
  <c r="AP1353" i="1"/>
  <c r="AG53" i="8"/>
  <c r="AH428" i="1"/>
  <c r="AH460" i="1" s="1"/>
  <c r="AJ532" i="1"/>
  <c r="AJ15" i="1" s="1"/>
  <c r="AJ410" i="1"/>
  <c r="AJ442" i="1" s="1"/>
  <c r="AH424" i="1"/>
  <c r="AH456" i="1" s="1"/>
  <c r="AF550" i="1"/>
  <c r="AF33" i="1" s="1"/>
  <c r="AH427" i="1"/>
  <c r="AH488" i="1" s="1"/>
  <c r="AH517" i="1" s="1"/>
  <c r="AJ415" i="1"/>
  <c r="AJ386" i="1"/>
  <c r="AK328" i="1"/>
  <c r="AF545" i="1"/>
  <c r="AF28" i="1" s="1"/>
  <c r="AF552" i="1"/>
  <c r="AF35" i="1" s="1"/>
  <c r="AF547" i="1"/>
  <c r="AF30" i="1" s="1"/>
  <c r="AN729" i="1"/>
  <c r="AH530" i="1"/>
  <c r="AH13" i="1" s="1"/>
  <c r="AH432" i="1"/>
  <c r="AH493" i="1" s="1"/>
  <c r="AH522" i="1" s="1"/>
  <c r="AH534" i="1"/>
  <c r="AH17" i="1" s="1"/>
  <c r="AH419" i="1"/>
  <c r="AH451" i="1" s="1"/>
  <c r="AN719" i="1"/>
  <c r="AH418" i="1"/>
  <c r="AG406" i="1"/>
  <c r="AI339" i="1"/>
  <c r="AH397" i="1"/>
  <c r="AR1247" i="1"/>
  <c r="AR1305" i="1" s="1"/>
  <c r="AS578" i="1"/>
  <c r="AH422" i="1"/>
  <c r="AI471" i="1"/>
  <c r="AI500" i="1" s="1"/>
  <c r="AI442" i="1"/>
  <c r="AO697" i="1"/>
  <c r="AO252" i="8" s="1"/>
  <c r="AH433" i="1"/>
  <c r="AK414" i="1"/>
  <c r="AR153" i="8"/>
  <c r="AR1269" i="1"/>
  <c r="AT1234" i="1"/>
  <c r="AT1292" i="1" s="1"/>
  <c r="AU565" i="1"/>
  <c r="AU1245" i="1"/>
  <c r="AU1303" i="1" s="1"/>
  <c r="AV576" i="1"/>
  <c r="AK329" i="1"/>
  <c r="AJ387" i="1"/>
  <c r="AP1366" i="1"/>
  <c r="AL720" i="1"/>
  <c r="AP696" i="1"/>
  <c r="AP251" i="8" s="1"/>
  <c r="AP280" i="8" s="1"/>
  <c r="AP133" i="8" s="1"/>
  <c r="AP28" i="8" s="1"/>
  <c r="AR1237" i="1"/>
  <c r="AR1295" i="1" s="1"/>
  <c r="AS568" i="1"/>
  <c r="AI342" i="1"/>
  <c r="AH400" i="1"/>
  <c r="AR1286" i="1"/>
  <c r="AR1344" i="1" s="1"/>
  <c r="AR1373" i="1" s="1"/>
  <c r="AR170" i="8"/>
  <c r="AJ381" i="1"/>
  <c r="AK323" i="1"/>
  <c r="AQ1325" i="1"/>
  <c r="AQ1354" i="1" s="1"/>
  <c r="AQ598" i="1"/>
  <c r="AP596" i="1"/>
  <c r="AI344" i="1"/>
  <c r="AH402" i="1"/>
  <c r="AJ97" i="8"/>
  <c r="AJ941" i="1"/>
  <c r="AJ44" i="1" s="1"/>
  <c r="AH125" i="8"/>
  <c r="AH289" i="8"/>
  <c r="AL702" i="1"/>
  <c r="AL257" i="8" s="1"/>
  <c r="AL286" i="8" s="1"/>
  <c r="AL139" i="8" s="1"/>
  <c r="AL34" i="8" s="1"/>
  <c r="AH421" i="1"/>
  <c r="AR1298" i="1"/>
  <c r="AI333" i="1"/>
  <c r="AH391" i="1"/>
  <c r="AN1313" i="1"/>
  <c r="AP603" i="1"/>
  <c r="AP1330" i="1"/>
  <c r="AP1359" i="1" s="1"/>
  <c r="AN157" i="8"/>
  <c r="AN1273" i="1"/>
  <c r="AF467" i="1"/>
  <c r="AF46" i="1" s="1"/>
  <c r="AT1291" i="1"/>
  <c r="AT146" i="8"/>
  <c r="AT1262" i="1"/>
  <c r="AT593" i="1" s="1"/>
  <c r="AR594" i="1"/>
  <c r="AR681" i="1" s="1"/>
  <c r="AR236" i="8" s="1"/>
  <c r="AS605" i="1"/>
  <c r="AS692" i="1" s="1"/>
  <c r="AS247" i="8" s="1"/>
  <c r="AK698" i="1"/>
  <c r="AK253" i="8" s="1"/>
  <c r="AK282" i="8" s="1"/>
  <c r="AK135" i="8" s="1"/>
  <c r="AK30" i="8" s="1"/>
  <c r="AP1340" i="1"/>
  <c r="AP1369" i="1" s="1"/>
  <c r="AK688" i="1"/>
  <c r="AK717" i="1" s="1"/>
  <c r="AQ1281" i="1"/>
  <c r="AQ165" i="8"/>
  <c r="AQ1310" i="1"/>
  <c r="AP597" i="1"/>
  <c r="AP684" i="1" s="1"/>
  <c r="AP239" i="8" s="1"/>
  <c r="AQ1305" i="1"/>
  <c r="AS1238" i="1"/>
  <c r="AS1296" i="1" s="1"/>
  <c r="AT569" i="1"/>
  <c r="AR1236" i="1"/>
  <c r="AS567" i="1"/>
  <c r="AP722" i="1"/>
  <c r="AQ1333" i="1"/>
  <c r="AQ1362" i="1" s="1"/>
  <c r="AH430" i="1"/>
  <c r="AI345" i="1"/>
  <c r="AH403" i="1"/>
  <c r="AO247" i="1"/>
  <c r="AO305" i="1" s="1"/>
  <c r="AS1332" i="1"/>
  <c r="AS1361" i="1" s="1"/>
  <c r="AI331" i="1"/>
  <c r="AH389" i="1"/>
  <c r="AH348" i="1"/>
  <c r="AQ160" i="8"/>
  <c r="AQ1276" i="1"/>
  <c r="AO1255" i="1"/>
  <c r="AP586" i="1"/>
  <c r="AI335" i="1"/>
  <c r="AH393" i="1"/>
  <c r="AK330" i="1"/>
  <c r="AJ388" i="1"/>
  <c r="AI346" i="1"/>
  <c r="AH404" i="1"/>
  <c r="AL896" i="1"/>
  <c r="AL912" i="1" s="1"/>
  <c r="AL883" i="1"/>
  <c r="AM1224" i="1"/>
  <c r="AN867" i="1"/>
  <c r="AM203" i="1"/>
  <c r="AK385" i="1"/>
  <c r="AL327" i="1"/>
  <c r="AO714" i="1"/>
  <c r="AP687" i="1"/>
  <c r="AP242" i="8" s="1"/>
  <c r="AM867" i="1"/>
  <c r="AN279" i="8"/>
  <c r="AN132" i="8" s="1"/>
  <c r="AN27" i="8" s="1"/>
  <c r="AP1242" i="1"/>
  <c r="AP1300" i="1" s="1"/>
  <c r="AQ573" i="1"/>
  <c r="AI273" i="8"/>
  <c r="AI126" i="8" s="1"/>
  <c r="AI21" i="8" s="1"/>
  <c r="AI113" i="8"/>
  <c r="AI44" i="8" s="1"/>
  <c r="AI45" i="8" s="1"/>
  <c r="AQ609" i="1"/>
  <c r="AN1241" i="1"/>
  <c r="AO572" i="1"/>
  <c r="AM702" i="1"/>
  <c r="AM257" i="8" s="1"/>
  <c r="AM286" i="8" s="1"/>
  <c r="AM139" i="8" s="1"/>
  <c r="AM34" i="8" s="1"/>
  <c r="AI334" i="1"/>
  <c r="AH392" i="1"/>
  <c r="AQ681" i="1"/>
  <c r="AQ236" i="8" s="1"/>
  <c r="AO722" i="1"/>
  <c r="AO683" i="1"/>
  <c r="AO238" i="8" s="1"/>
  <c r="AO267" i="8" s="1"/>
  <c r="AO120" i="8" s="1"/>
  <c r="AO15" i="8" s="1"/>
  <c r="AP873" i="1"/>
  <c r="AP902" i="1" s="1"/>
  <c r="AM245" i="1"/>
  <c r="AM261" i="1" s="1"/>
  <c r="AM45" i="1" s="1"/>
  <c r="AR1253" i="1"/>
  <c r="AR1311" i="1" s="1"/>
  <c r="AS584" i="1"/>
  <c r="AO694" i="1"/>
  <c r="AO249" i="8" s="1"/>
  <c r="AF508" i="1"/>
  <c r="AF525" i="1" s="1"/>
  <c r="AF48" i="1" s="1"/>
  <c r="AF496" i="1"/>
  <c r="AF47" i="1" s="1"/>
  <c r="AM361" i="1"/>
  <c r="AJ243" i="8"/>
  <c r="AJ703" i="1"/>
  <c r="AJ258" i="8" s="1"/>
  <c r="AJ287" i="8" s="1"/>
  <c r="AJ140" i="8" s="1"/>
  <c r="AJ35" i="8" s="1"/>
  <c r="AM164" i="8"/>
  <c r="AM1280" i="1"/>
  <c r="AP607" i="1"/>
  <c r="AP694" i="1" s="1"/>
  <c r="AP249" i="8" s="1"/>
  <c r="AP1339" i="1"/>
  <c r="AP1368" i="1" s="1"/>
  <c r="AL601" i="1"/>
  <c r="AK616" i="1"/>
  <c r="AK618" i="1" s="1"/>
  <c r="AI343" i="1"/>
  <c r="AH401" i="1"/>
  <c r="AK324" i="1"/>
  <c r="AJ382" i="1"/>
  <c r="AG457" i="1"/>
  <c r="AG486" i="1"/>
  <c r="AG515" i="1" s="1"/>
  <c r="AS1246" i="1"/>
  <c r="AS1304" i="1" s="1"/>
  <c r="AT577" i="1"/>
  <c r="AG459" i="1"/>
  <c r="AG488" i="1"/>
  <c r="AG517" i="1" s="1"/>
  <c r="AP613" i="1"/>
  <c r="AP700" i="1" s="1"/>
  <c r="AP255" i="8" s="1"/>
  <c r="AJ417" i="1"/>
  <c r="AS1240" i="1"/>
  <c r="AT571" i="1"/>
  <c r="AM1256" i="1"/>
  <c r="AM1258" i="1" s="1"/>
  <c r="AN587" i="1"/>
  <c r="AS147" i="8"/>
  <c r="AS1263" i="1"/>
  <c r="AG464" i="1"/>
  <c r="AG493" i="1"/>
  <c r="AG522" i="1" s="1"/>
  <c r="AT158" i="8"/>
  <c r="AT1274" i="1"/>
  <c r="AT1303" i="1"/>
  <c r="AG479" i="1"/>
  <c r="AG450" i="1"/>
  <c r="AG435" i="1"/>
  <c r="AP610" i="1"/>
  <c r="AQ1266" i="1"/>
  <c r="AQ150" i="8"/>
  <c r="AP818" i="1"/>
  <c r="AO876" i="1"/>
  <c r="AO905" i="1" s="1"/>
  <c r="AS1257" i="1"/>
  <c r="AT588" i="1"/>
  <c r="AO155" i="8"/>
  <c r="AO1271" i="1"/>
  <c r="AO1300" i="1"/>
  <c r="AL611" i="1"/>
  <c r="AM604" i="1"/>
  <c r="AM1331" i="1"/>
  <c r="AM1360" i="1" s="1"/>
  <c r="AF543" i="1"/>
  <c r="AF26" i="1" s="1"/>
  <c r="AI337" i="1"/>
  <c r="AH395" i="1"/>
  <c r="AP1323" i="1"/>
  <c r="AP1352" i="1" s="1"/>
  <c r="AK474" i="1"/>
  <c r="AK503" i="1" s="1"/>
  <c r="AK445" i="1"/>
  <c r="AI336" i="1"/>
  <c r="AH394" i="1"/>
  <c r="AI125" i="8"/>
  <c r="AH536" i="1"/>
  <c r="AH19" i="1" s="1"/>
  <c r="AM689" i="1"/>
  <c r="AM244" i="8" s="1"/>
  <c r="AO699" i="1"/>
  <c r="AO254" i="8" s="1"/>
  <c r="AO283" i="8" s="1"/>
  <c r="AO136" i="8" s="1"/>
  <c r="AO31" i="8" s="1"/>
  <c r="AN728" i="1"/>
  <c r="AO1244" i="1"/>
  <c r="AP575" i="1"/>
  <c r="AN352" i="1"/>
  <c r="AF540" i="1"/>
  <c r="AF23" i="1" s="1"/>
  <c r="AQ600" i="1"/>
  <c r="AK925" i="1"/>
  <c r="AK825" i="1"/>
  <c r="AS1292" i="1"/>
  <c r="AQ1344" i="1"/>
  <c r="AQ1373" i="1" s="1"/>
  <c r="AQ1356" i="1"/>
  <c r="AR1250" i="1"/>
  <c r="AS581" i="1"/>
  <c r="AN602" i="1"/>
  <c r="AN1329" i="1"/>
  <c r="AN1358" i="1" s="1"/>
  <c r="AR151" i="8"/>
  <c r="AR1267" i="1"/>
  <c r="AR1296" i="1"/>
  <c r="AQ149" i="8"/>
  <c r="AQ1265" i="1"/>
  <c r="AQ596" i="1" s="1"/>
  <c r="AR1243" i="1"/>
  <c r="AS574" i="1"/>
  <c r="AS1249" i="1"/>
  <c r="AT580" i="1"/>
  <c r="AL825" i="1"/>
  <c r="AE51" i="1"/>
  <c r="AJ411" i="1"/>
  <c r="AR1275" i="1"/>
  <c r="AR159" i="8"/>
  <c r="AR1304" i="1"/>
  <c r="AH426" i="1"/>
  <c r="AN168" i="8"/>
  <c r="AN1284" i="1"/>
  <c r="AI332" i="1"/>
  <c r="AH390" i="1"/>
  <c r="AL169" i="8"/>
  <c r="AL171" i="8" s="1"/>
  <c r="AL47" i="8" s="1"/>
  <c r="AL1285" i="1"/>
  <c r="AG462" i="1"/>
  <c r="AG491" i="1"/>
  <c r="AG520" i="1" s="1"/>
  <c r="AI472" i="1"/>
  <c r="AI501" i="1" s="1"/>
  <c r="AI443" i="1"/>
  <c r="AI341" i="1"/>
  <c r="AH399" i="1"/>
  <c r="AJ416" i="1"/>
  <c r="AK720" i="1"/>
  <c r="AH429" i="1"/>
  <c r="AO818" i="1"/>
  <c r="AH431" i="1"/>
  <c r="AM154" i="8"/>
  <c r="AM1270" i="1"/>
  <c r="AM1299" i="1"/>
  <c r="AS593" i="1"/>
  <c r="AS680" i="1" s="1"/>
  <c r="AS709" i="1" s="1"/>
  <c r="AS1320" i="1"/>
  <c r="AS1349" i="1" s="1"/>
  <c r="AK731" i="1"/>
  <c r="AG489" i="1"/>
  <c r="AG518" i="1" s="1"/>
  <c r="AG460" i="1"/>
  <c r="AL1338" i="1"/>
  <c r="AL1367" i="1" s="1"/>
  <c r="AI477" i="1"/>
  <c r="AI506" i="1" s="1"/>
  <c r="AI448" i="1"/>
  <c r="AG461" i="1"/>
  <c r="AG490" i="1"/>
  <c r="AG519" i="1" s="1"/>
  <c r="AH420" i="1"/>
  <c r="AR692" i="1"/>
  <c r="AR247" i="8" s="1"/>
  <c r="AQ166" i="8"/>
  <c r="AQ1282" i="1"/>
  <c r="AQ613" i="1" s="1"/>
  <c r="AQ1311" i="1"/>
  <c r="AE53" i="8"/>
  <c r="AG463" i="1"/>
  <c r="AG492" i="1"/>
  <c r="AG521" i="1" s="1"/>
  <c r="AP699" i="1"/>
  <c r="AP254" i="8" s="1"/>
  <c r="AL1314" i="1"/>
  <c r="AF551" i="1"/>
  <c r="AF34" i="1" s="1"/>
  <c r="AJ1345" i="1"/>
  <c r="AU1233" i="1"/>
  <c r="AV564" i="1"/>
  <c r="AI347" i="1"/>
  <c r="AH405" i="1"/>
  <c r="AJ727" i="1"/>
  <c r="AI338" i="1"/>
  <c r="AH396" i="1"/>
  <c r="AQ1279" i="1"/>
  <c r="AQ163" i="8"/>
  <c r="AM326" i="1"/>
  <c r="AL384" i="1"/>
  <c r="AJ717" i="1"/>
  <c r="AO700" i="1"/>
  <c r="AO255" i="8" s="1"/>
  <c r="AI340" i="1"/>
  <c r="AH398" i="1"/>
  <c r="AQ1365" i="1"/>
  <c r="AR1252" i="1"/>
  <c r="AS583" i="1"/>
  <c r="AN1251" i="1"/>
  <c r="AO582" i="1"/>
  <c r="AF53" i="8"/>
  <c r="AP367" i="1"/>
  <c r="AQ1272" i="1"/>
  <c r="AQ156" i="8"/>
  <c r="AQ1301" i="1"/>
  <c r="AN712" i="1"/>
  <c r="AR162" i="8"/>
  <c r="AR1278" i="1"/>
  <c r="AL1258" i="1"/>
  <c r="AF544" i="1"/>
  <c r="AF27" i="1" s="1"/>
  <c r="AO684" i="1"/>
  <c r="AO239" i="8" s="1"/>
  <c r="AP714" i="1"/>
  <c r="AE537" i="1"/>
  <c r="AP704" i="1"/>
  <c r="AP259" i="8" s="1"/>
  <c r="AQ704" i="1"/>
  <c r="AQ259" i="8" s="1"/>
  <c r="AN1351" i="1"/>
  <c r="AN237" i="8"/>
  <c r="AJ14" i="8"/>
  <c r="AJ444" i="1"/>
  <c r="AJ473" i="1"/>
  <c r="AQ1235" i="1"/>
  <c r="AR566" i="1"/>
  <c r="AH531" i="1"/>
  <c r="AK412" i="1"/>
  <c r="AO1322" i="1"/>
  <c r="AG14" i="1"/>
  <c r="AP1264" i="1"/>
  <c r="AP1322" i="1" s="1"/>
  <c r="AP148" i="8"/>
  <c r="AK119" i="8"/>
  <c r="AL325" i="1"/>
  <c r="AK383" i="1"/>
  <c r="AL266" i="8"/>
  <c r="AN711" i="1"/>
  <c r="AI502" i="1"/>
  <c r="AI531" i="1" s="1"/>
  <c r="AO595" i="1"/>
  <c r="AP12" i="8"/>
  <c r="AP938" i="1" l="1"/>
  <c r="AP110" i="8" s="1"/>
  <c r="AQ917" i="1"/>
  <c r="AQ89" i="8" s="1"/>
  <c r="AQ265" i="8" s="1"/>
  <c r="AQ118" i="8" s="1"/>
  <c r="AQ13" i="8" s="1"/>
  <c r="AQ793" i="1"/>
  <c r="AQ822" i="1" s="1"/>
  <c r="AR184" i="1"/>
  <c r="AR777" i="1" s="1"/>
  <c r="AR806" i="1" s="1"/>
  <c r="AR1205" i="1"/>
  <c r="AQ258" i="1"/>
  <c r="AQ316" i="1" s="1"/>
  <c r="AQ880" i="1"/>
  <c r="AQ909" i="1" s="1"/>
  <c r="AQ374" i="1"/>
  <c r="AR374" i="1" s="1"/>
  <c r="AR1221" i="1"/>
  <c r="AQ864" i="1"/>
  <c r="AQ893" i="1" s="1"/>
  <c r="AQ358" i="1"/>
  <c r="AQ300" i="1"/>
  <c r="AQ777" i="1"/>
  <c r="AQ806" i="1" s="1"/>
  <c r="AS179" i="1"/>
  <c r="AT1200" i="1" s="1"/>
  <c r="AR237" i="1"/>
  <c r="AR295" i="1" s="1"/>
  <c r="AR859" i="1"/>
  <c r="AR888" i="1" s="1"/>
  <c r="AR917" i="1" s="1"/>
  <c r="AR89" i="8" s="1"/>
  <c r="AR265" i="8" s="1"/>
  <c r="AR118" i="8" s="1"/>
  <c r="AR13" i="8" s="1"/>
  <c r="AR353" i="1"/>
  <c r="AS1200" i="1"/>
  <c r="AP301" i="1"/>
  <c r="AQ185" i="1"/>
  <c r="AR185" i="1" s="1"/>
  <c r="AS1206" i="1" s="1"/>
  <c r="AP359" i="1"/>
  <c r="AQ1206" i="1"/>
  <c r="AP865" i="1"/>
  <c r="AP894" i="1" s="1"/>
  <c r="AP778" i="1"/>
  <c r="AP807" i="1" s="1"/>
  <c r="AP929" i="1"/>
  <c r="AP101" i="8" s="1"/>
  <c r="AP277" i="8" s="1"/>
  <c r="AP130" i="8" s="1"/>
  <c r="AP25" i="8" s="1"/>
  <c r="AS184" i="1"/>
  <c r="AT1205" i="1" s="1"/>
  <c r="AO364" i="1"/>
  <c r="AP788" i="1"/>
  <c r="AP817" i="1" s="1"/>
  <c r="AP283" i="8"/>
  <c r="AP136" i="8" s="1"/>
  <c r="AP31" i="8" s="1"/>
  <c r="AR1207" i="1"/>
  <c r="AQ779" i="1"/>
  <c r="AQ808" i="1" s="1"/>
  <c r="AS1202" i="1"/>
  <c r="AS1210" i="1"/>
  <c r="AR1204" i="1"/>
  <c r="AP775" i="1"/>
  <c r="AP804" i="1" s="1"/>
  <c r="AO783" i="1"/>
  <c r="AO812" i="1" s="1"/>
  <c r="AQ781" i="1"/>
  <c r="AR793" i="1"/>
  <c r="AR822" i="1" s="1"/>
  <c r="AS1217" i="1"/>
  <c r="AQ1213" i="1"/>
  <c r="AS1218" i="1"/>
  <c r="AR790" i="1"/>
  <c r="AR819" i="1" s="1"/>
  <c r="AS1208" i="1"/>
  <c r="AQ1203" i="1"/>
  <c r="AR1219" i="1"/>
  <c r="AS787" i="1"/>
  <c r="AS816" i="1" s="1"/>
  <c r="AR789" i="1"/>
  <c r="AO773" i="1"/>
  <c r="AO802" i="1" s="1"/>
  <c r="AP794" i="1"/>
  <c r="AP823" i="1" s="1"/>
  <c r="AR1214" i="1"/>
  <c r="AQ786" i="1"/>
  <c r="AQ815" i="1" s="1"/>
  <c r="AR774" i="1"/>
  <c r="AR803" i="1" s="1"/>
  <c r="AR1209" i="1"/>
  <c r="AP1220" i="1"/>
  <c r="AP1201" i="1"/>
  <c r="AS1221" i="1"/>
  <c r="AQ791" i="1"/>
  <c r="AQ820" i="1" s="1"/>
  <c r="AS795" i="1"/>
  <c r="AS824" i="1" s="1"/>
  <c r="AR784" i="1"/>
  <c r="AD52" i="1"/>
  <c r="AU1199" i="1"/>
  <c r="AT771" i="1"/>
  <c r="AT800" i="1" s="1"/>
  <c r="AR932" i="1"/>
  <c r="AR104" i="8" s="1"/>
  <c r="AR864" i="1"/>
  <c r="AR893" i="1" s="1"/>
  <c r="AN928" i="1"/>
  <c r="AN100" i="8" s="1"/>
  <c r="AN276" i="8" s="1"/>
  <c r="AN129" i="8" s="1"/>
  <c r="AN24" i="8" s="1"/>
  <c r="AO248" i="1"/>
  <c r="AO306" i="1" s="1"/>
  <c r="AO870" i="1"/>
  <c r="AO899" i="1" s="1"/>
  <c r="AO257" i="1"/>
  <c r="AO315" i="1" s="1"/>
  <c r="AP190" i="1"/>
  <c r="AO933" i="1"/>
  <c r="AO105" i="8" s="1"/>
  <c r="AO281" i="8" s="1"/>
  <c r="AO134" i="8" s="1"/>
  <c r="AO29" i="8" s="1"/>
  <c r="AS368" i="1"/>
  <c r="AO879" i="1"/>
  <c r="AO908" i="1" s="1"/>
  <c r="AO373" i="1"/>
  <c r="AP924" i="1"/>
  <c r="AP96" i="8" s="1"/>
  <c r="AS874" i="1"/>
  <c r="AS903" i="1" s="1"/>
  <c r="AO821" i="1"/>
  <c r="AR880" i="1"/>
  <c r="AR909" i="1" s="1"/>
  <c r="AP253" i="1"/>
  <c r="AP311" i="1" s="1"/>
  <c r="AS252" i="1"/>
  <c r="AS310" i="1" s="1"/>
  <c r="AQ919" i="1"/>
  <c r="AQ91" i="8" s="1"/>
  <c r="AQ161" i="8"/>
  <c r="AQ1277" i="1"/>
  <c r="AQ1306" i="1"/>
  <c r="AS579" i="1"/>
  <c r="AR1248" i="1"/>
  <c r="AP369" i="1"/>
  <c r="AP921" i="1"/>
  <c r="AP93" i="8" s="1"/>
  <c r="AP269" i="8" s="1"/>
  <c r="AP122" i="8" s="1"/>
  <c r="AP17" i="8" s="1"/>
  <c r="AN937" i="1"/>
  <c r="AN109" i="8" s="1"/>
  <c r="AN285" i="8" s="1"/>
  <c r="AN138" i="8" s="1"/>
  <c r="AN33" i="8" s="1"/>
  <c r="AO284" i="8"/>
  <c r="AO137" i="8" s="1"/>
  <c r="AO32" i="8" s="1"/>
  <c r="AR264" i="8"/>
  <c r="AR117" i="8" s="1"/>
  <c r="AQ244" i="1"/>
  <c r="AQ302" i="1" s="1"/>
  <c r="AT858" i="1"/>
  <c r="AT887" i="1" s="1"/>
  <c r="AT236" i="1"/>
  <c r="AT294" i="1" s="1"/>
  <c r="AS916" i="1"/>
  <c r="AS88" i="8" s="1"/>
  <c r="AO939" i="1"/>
  <c r="AO111" i="8" s="1"/>
  <c r="AP936" i="1"/>
  <c r="AP108" i="8" s="1"/>
  <c r="AP284" i="8" s="1"/>
  <c r="AP137" i="8" s="1"/>
  <c r="AP32" i="8" s="1"/>
  <c r="AS197" i="1"/>
  <c r="AR877" i="1"/>
  <c r="AR906" i="1" s="1"/>
  <c r="AR255" i="1"/>
  <c r="AR313" i="1" s="1"/>
  <c r="AQ201" i="1"/>
  <c r="AP259" i="1"/>
  <c r="AP317" i="1" s="1"/>
  <c r="AP881" i="1"/>
  <c r="AP910" i="1" s="1"/>
  <c r="AQ372" i="1"/>
  <c r="AQ360" i="1"/>
  <c r="AT194" i="1"/>
  <c r="AU1215" i="1" s="1"/>
  <c r="AQ192" i="1"/>
  <c r="AR1213" i="1" s="1"/>
  <c r="AS191" i="1"/>
  <c r="AT1212" i="1" s="1"/>
  <c r="AS181" i="1"/>
  <c r="AR186" i="1"/>
  <c r="AR861" i="1"/>
  <c r="AR890" i="1" s="1"/>
  <c r="AS187" i="1"/>
  <c r="AP180" i="1"/>
  <c r="AO238" i="1"/>
  <c r="AO296" i="1" s="1"/>
  <c r="AO860" i="1"/>
  <c r="AO889" i="1" s="1"/>
  <c r="AQ182" i="1"/>
  <c r="AS200" i="1"/>
  <c r="AT202" i="1"/>
  <c r="AR183" i="1"/>
  <c r="AQ805" i="1"/>
  <c r="AQ241" i="1"/>
  <c r="AQ299" i="1" s="1"/>
  <c r="AQ357" i="1"/>
  <c r="AQ863" i="1"/>
  <c r="AQ892" i="1" s="1"/>
  <c r="AR193" i="1"/>
  <c r="AS1214" i="1" s="1"/>
  <c r="AR198" i="1"/>
  <c r="AQ878" i="1"/>
  <c r="AQ907" i="1" s="1"/>
  <c r="AQ251" i="1"/>
  <c r="AQ309" i="1" s="1"/>
  <c r="AR355" i="1"/>
  <c r="AR239" i="1"/>
  <c r="AR297" i="1" s="1"/>
  <c r="AP375" i="1"/>
  <c r="AR188" i="1"/>
  <c r="AQ935" i="1"/>
  <c r="AQ107" i="8" s="1"/>
  <c r="AQ256" i="1"/>
  <c r="AQ314" i="1" s="1"/>
  <c r="AS189" i="1"/>
  <c r="AQ195" i="1"/>
  <c r="AP875" i="1"/>
  <c r="AP904" i="1" s="1"/>
  <c r="AP199" i="1"/>
  <c r="AO354" i="1"/>
  <c r="AR258" i="1"/>
  <c r="AS196" i="1"/>
  <c r="AT1217" i="1" s="1"/>
  <c r="AQ866" i="1"/>
  <c r="AQ895" i="1" s="1"/>
  <c r="AR371" i="1"/>
  <c r="AP288" i="8"/>
  <c r="AP141" i="8" s="1"/>
  <c r="AP36" i="8" s="1"/>
  <c r="AU178" i="1"/>
  <c r="AR376" i="1"/>
  <c r="AS376" i="1" s="1"/>
  <c r="AQ365" i="1"/>
  <c r="AO920" i="1"/>
  <c r="AO92" i="8" s="1"/>
  <c r="AO268" i="8" s="1"/>
  <c r="AO121" i="8" s="1"/>
  <c r="AO16" i="8" s="1"/>
  <c r="AR824" i="1"/>
  <c r="AR882" i="1"/>
  <c r="AR911" i="1" s="1"/>
  <c r="AP356" i="1"/>
  <c r="AR260" i="1"/>
  <c r="AR318" i="1" s="1"/>
  <c r="AP862" i="1"/>
  <c r="AP891" i="1" s="1"/>
  <c r="AP240" i="1"/>
  <c r="AP298" i="1" s="1"/>
  <c r="AQ940" i="1"/>
  <c r="AQ112" i="8" s="1"/>
  <c r="AQ288" i="8" s="1"/>
  <c r="AQ141" i="8" s="1"/>
  <c r="AQ36" i="8" s="1"/>
  <c r="AQ722" i="1"/>
  <c r="AS882" i="1"/>
  <c r="AS911" i="1" s="1"/>
  <c r="AS260" i="1"/>
  <c r="AN930" i="1"/>
  <c r="AN102" i="8" s="1"/>
  <c r="AN278" i="8" s="1"/>
  <c r="AN131" i="8" s="1"/>
  <c r="AN26" i="8" s="1"/>
  <c r="AP246" i="1"/>
  <c r="AT1283" i="1"/>
  <c r="AT614" i="1" s="1"/>
  <c r="AN361" i="1"/>
  <c r="AN377" i="1" s="1"/>
  <c r="AO366" i="1"/>
  <c r="AO814" i="1"/>
  <c r="AO872" i="1"/>
  <c r="AO901" i="1" s="1"/>
  <c r="AO250" i="1"/>
  <c r="AO308" i="1" s="1"/>
  <c r="AQ868" i="1"/>
  <c r="AQ897" i="1" s="1"/>
  <c r="AP868" i="1"/>
  <c r="AP897" i="1" s="1"/>
  <c r="AP926" i="1" s="1"/>
  <c r="AP98" i="8" s="1"/>
  <c r="AO868" i="1"/>
  <c r="AO897" i="1" s="1"/>
  <c r="AO926" i="1" s="1"/>
  <c r="AO98" i="8" s="1"/>
  <c r="AO274" i="8" s="1"/>
  <c r="AO127" i="8" s="1"/>
  <c r="AO22" i="8" s="1"/>
  <c r="AT1312" i="1"/>
  <c r="AU585" i="1"/>
  <c r="AN715" i="1"/>
  <c r="AK1372" i="1"/>
  <c r="AK1374" i="1" s="1"/>
  <c r="AK50" i="1" s="1"/>
  <c r="AQ367" i="1"/>
  <c r="AQ873" i="1"/>
  <c r="AQ902" i="1" s="1"/>
  <c r="AD54" i="1"/>
  <c r="AR614" i="1"/>
  <c r="AR701" i="1" s="1"/>
  <c r="AR256" i="8" s="1"/>
  <c r="AR1341" i="1"/>
  <c r="AR1370" i="1" s="1"/>
  <c r="AQ701" i="1"/>
  <c r="AS1283" i="1"/>
  <c r="AS614" i="1" s="1"/>
  <c r="AS167" i="8"/>
  <c r="AN926" i="1"/>
  <c r="AN98" i="8" s="1"/>
  <c r="AN274" i="8" s="1"/>
  <c r="AN127" i="8" s="1"/>
  <c r="AN22" i="8" s="1"/>
  <c r="AS570" i="1"/>
  <c r="AR1239" i="1"/>
  <c r="AR1297" i="1" s="1"/>
  <c r="AO686" i="1"/>
  <c r="AO241" i="8" s="1"/>
  <c r="AO270" i="8" s="1"/>
  <c r="AO123" i="8" s="1"/>
  <c r="AO18" i="8" s="1"/>
  <c r="AQ1297" i="1"/>
  <c r="AQ152" i="8"/>
  <c r="AQ1268" i="1"/>
  <c r="AQ599" i="1" s="1"/>
  <c r="AO362" i="1"/>
  <c r="AP362" i="1" s="1"/>
  <c r="AO246" i="1"/>
  <c r="AO304" i="1" s="1"/>
  <c r="AP599" i="1"/>
  <c r="AP1326" i="1"/>
  <c r="AP1355" i="1" s="1"/>
  <c r="AM377" i="1"/>
  <c r="AT1320" i="1"/>
  <c r="AT1349" i="1" s="1"/>
  <c r="AI534" i="1"/>
  <c r="AI17" i="1" s="1"/>
  <c r="AH457" i="1"/>
  <c r="AH544" i="1" s="1"/>
  <c r="AH27" i="1" s="1"/>
  <c r="AG552" i="1"/>
  <c r="AG35" i="1" s="1"/>
  <c r="AH489" i="1"/>
  <c r="AH518" i="1" s="1"/>
  <c r="AH464" i="1"/>
  <c r="AH551" i="1" s="1"/>
  <c r="AH34" i="1" s="1"/>
  <c r="AG545" i="1"/>
  <c r="AG28" i="1" s="1"/>
  <c r="AG542" i="1"/>
  <c r="AG25" i="1" s="1"/>
  <c r="AH459" i="1"/>
  <c r="AH546" i="1" s="1"/>
  <c r="AH29" i="1" s="1"/>
  <c r="AJ471" i="1"/>
  <c r="AJ500" i="1" s="1"/>
  <c r="AH455" i="1"/>
  <c r="AH542" i="1" s="1"/>
  <c r="AH25" i="1" s="1"/>
  <c r="AH495" i="1"/>
  <c r="AH524" i="1" s="1"/>
  <c r="AL445" i="1"/>
  <c r="AL532" i="1" s="1"/>
  <c r="AL15" i="1" s="1"/>
  <c r="AL925" i="1"/>
  <c r="AL97" i="8" s="1"/>
  <c r="AH480" i="1"/>
  <c r="AH509" i="1" s="1"/>
  <c r="AS235" i="8"/>
  <c r="AI424" i="1"/>
  <c r="AI485" i="1" s="1"/>
  <c r="AI514" i="1" s="1"/>
  <c r="AG548" i="1"/>
  <c r="AG31" i="1" s="1"/>
  <c r="AG549" i="1"/>
  <c r="AG32" i="1" s="1"/>
  <c r="AI289" i="8"/>
  <c r="AI422" i="1"/>
  <c r="AI454" i="1" s="1"/>
  <c r="AI432" i="1"/>
  <c r="AI464" i="1" s="1"/>
  <c r="AK416" i="1"/>
  <c r="AK477" i="1" s="1"/>
  <c r="AK506" i="1" s="1"/>
  <c r="AG553" i="1"/>
  <c r="AG36" i="1" s="1"/>
  <c r="AM413" i="1"/>
  <c r="AM474" i="1" s="1"/>
  <c r="AM503" i="1" s="1"/>
  <c r="AI425" i="1"/>
  <c r="AI486" i="1" s="1"/>
  <c r="AI515" i="1" s="1"/>
  <c r="AO712" i="1"/>
  <c r="AI429" i="1"/>
  <c r="AI461" i="1" s="1"/>
  <c r="AK415" i="1"/>
  <c r="AG544" i="1"/>
  <c r="AG27" i="1" s="1"/>
  <c r="AH485" i="1"/>
  <c r="AH514" i="1" s="1"/>
  <c r="AR721" i="1"/>
  <c r="AO934" i="1"/>
  <c r="AO106" i="8" s="1"/>
  <c r="AI427" i="1"/>
  <c r="AI459" i="1" s="1"/>
  <c r="AI535" i="1"/>
  <c r="AI18" i="1" s="1"/>
  <c r="AM731" i="1"/>
  <c r="AK532" i="1"/>
  <c r="AK15" i="1" s="1"/>
  <c r="AI419" i="1"/>
  <c r="AI451" i="1" s="1"/>
  <c r="AM718" i="1"/>
  <c r="AQ710" i="1"/>
  <c r="AL328" i="1"/>
  <c r="AK386" i="1"/>
  <c r="AO723" i="1"/>
  <c r="AI433" i="1"/>
  <c r="AI465" i="1" s="1"/>
  <c r="AI430" i="1"/>
  <c r="AI491" i="1" s="1"/>
  <c r="AI520" i="1" s="1"/>
  <c r="AP724" i="1"/>
  <c r="AJ447" i="1"/>
  <c r="AJ476" i="1"/>
  <c r="AJ505" i="1" s="1"/>
  <c r="AG551" i="1"/>
  <c r="AG34" i="1" s="1"/>
  <c r="AI421" i="1"/>
  <c r="AI482" i="1" s="1"/>
  <c r="AI511" i="1" s="1"/>
  <c r="AK417" i="1"/>
  <c r="AK478" i="1" s="1"/>
  <c r="AK507" i="1" s="1"/>
  <c r="AJ347" i="1"/>
  <c r="AI405" i="1"/>
  <c r="AW564" i="1"/>
  <c r="AV1233" i="1"/>
  <c r="AH490" i="1"/>
  <c r="AH519" i="1" s="1"/>
  <c r="AH461" i="1"/>
  <c r="AJ472" i="1"/>
  <c r="AJ501" i="1" s="1"/>
  <c r="AJ443" i="1"/>
  <c r="AS162" i="8"/>
  <c r="AS1278" i="1"/>
  <c r="AS609" i="1" s="1"/>
  <c r="AS1307" i="1"/>
  <c r="AS1243" i="1"/>
  <c r="AS1301" i="1" s="1"/>
  <c r="AT574" i="1"/>
  <c r="AN689" i="1"/>
  <c r="AN244" i="8" s="1"/>
  <c r="AI20" i="8"/>
  <c r="AI37" i="8" s="1"/>
  <c r="AI142" i="8"/>
  <c r="AI46" i="8" s="1"/>
  <c r="AI48" i="8" s="1"/>
  <c r="AI51" i="8" s="1"/>
  <c r="AS170" i="8"/>
  <c r="AS1286" i="1"/>
  <c r="AS1344" i="1" s="1"/>
  <c r="AS1315" i="1"/>
  <c r="AQ876" i="1"/>
  <c r="AQ905" i="1" s="1"/>
  <c r="AP254" i="1"/>
  <c r="AP312" i="1" s="1"/>
  <c r="AT1240" i="1"/>
  <c r="AT1298" i="1" s="1"/>
  <c r="AU571" i="1"/>
  <c r="AO728" i="1"/>
  <c r="AL324" i="1"/>
  <c r="AK382" i="1"/>
  <c r="AL688" i="1"/>
  <c r="AN1270" i="1"/>
  <c r="AN1328" i="1" s="1"/>
  <c r="AN154" i="8"/>
  <c r="AN1299" i="1"/>
  <c r="AN896" i="1"/>
  <c r="AN912" i="1" s="1"/>
  <c r="AN883" i="1"/>
  <c r="AP1271" i="1"/>
  <c r="AP1329" i="1" s="1"/>
  <c r="AP1358" i="1" s="1"/>
  <c r="AP155" i="8"/>
  <c r="AM896" i="1"/>
  <c r="AM912" i="1" s="1"/>
  <c r="AM883" i="1"/>
  <c r="AN1224" i="1"/>
  <c r="AO245" i="1"/>
  <c r="AN203" i="1"/>
  <c r="AN245" i="1"/>
  <c r="AN261" i="1" s="1"/>
  <c r="AN45" i="1" s="1"/>
  <c r="AP1255" i="1"/>
  <c r="AQ586" i="1"/>
  <c r="AQ607" i="1"/>
  <c r="AQ1334" i="1"/>
  <c r="AQ1363" i="1" s="1"/>
  <c r="AI418" i="1"/>
  <c r="AH406" i="1"/>
  <c r="AQ869" i="1"/>
  <c r="AQ898" i="1" s="1"/>
  <c r="AP247" i="1"/>
  <c r="AP305" i="1" s="1"/>
  <c r="AP811" i="1"/>
  <c r="AT1238" i="1"/>
  <c r="AU569" i="1"/>
  <c r="AP713" i="1"/>
  <c r="AQ612" i="1"/>
  <c r="AQ1339" i="1"/>
  <c r="AQ1368" i="1" s="1"/>
  <c r="AS1321" i="1"/>
  <c r="AS1350" i="1" s="1"/>
  <c r="AF537" i="1"/>
  <c r="AN604" i="1"/>
  <c r="AN691" i="1" s="1"/>
  <c r="AN246" i="8" s="1"/>
  <c r="AN275" i="8" s="1"/>
  <c r="AN128" i="8" s="1"/>
  <c r="AN23" i="8" s="1"/>
  <c r="AN1331" i="1"/>
  <c r="AN1360" i="1" s="1"/>
  <c r="AJ333" i="1"/>
  <c r="AI391" i="1"/>
  <c r="AJ273" i="8"/>
  <c r="AJ126" i="8" s="1"/>
  <c r="AJ21" i="8" s="1"/>
  <c r="AJ113" i="8"/>
  <c r="AJ44" i="8" s="1"/>
  <c r="AJ45" i="8" s="1"/>
  <c r="AK410" i="1"/>
  <c r="AJ342" i="1"/>
  <c r="AI400" i="1"/>
  <c r="AK387" i="1"/>
  <c r="AL329" i="1"/>
  <c r="AU1234" i="1"/>
  <c r="AV565" i="1"/>
  <c r="AP697" i="1"/>
  <c r="AP252" i="8" s="1"/>
  <c r="AO726" i="1"/>
  <c r="AS1247" i="1"/>
  <c r="AT578" i="1"/>
  <c r="AI426" i="1"/>
  <c r="AH479" i="1"/>
  <c r="AH450" i="1"/>
  <c r="AH435" i="1"/>
  <c r="AQ603" i="1"/>
  <c r="AQ690" i="1" s="1"/>
  <c r="AQ245" i="8" s="1"/>
  <c r="AN1280" i="1"/>
  <c r="AN1338" i="1" s="1"/>
  <c r="AN164" i="8"/>
  <c r="AN1309" i="1"/>
  <c r="AS1252" i="1"/>
  <c r="AS1310" i="1" s="1"/>
  <c r="AT583" i="1"/>
  <c r="AN326" i="1"/>
  <c r="AM384" i="1"/>
  <c r="AU1291" i="1"/>
  <c r="AU1262" i="1"/>
  <c r="AU146" i="8"/>
  <c r="AH481" i="1"/>
  <c r="AH510" i="1" s="1"/>
  <c r="AH452" i="1"/>
  <c r="AG547" i="1"/>
  <c r="AG30" i="1" s="1"/>
  <c r="AH463" i="1"/>
  <c r="AH492" i="1"/>
  <c r="AH521" i="1" s="1"/>
  <c r="AI428" i="1"/>
  <c r="AN615" i="1"/>
  <c r="AN1342" i="1"/>
  <c r="AN1371" i="1" s="1"/>
  <c r="AR1333" i="1"/>
  <c r="AR1362" i="1" s="1"/>
  <c r="AR606" i="1"/>
  <c r="AO352" i="1"/>
  <c r="AO157" i="8"/>
  <c r="AO1273" i="1"/>
  <c r="AO1302" i="1"/>
  <c r="AI423" i="1"/>
  <c r="AL1316" i="1"/>
  <c r="AM691" i="1"/>
  <c r="AM246" i="8" s="1"/>
  <c r="AM275" i="8" s="1"/>
  <c r="AM128" i="8" s="1"/>
  <c r="AM23" i="8" s="1"/>
  <c r="AO602" i="1"/>
  <c r="AO689" i="1" s="1"/>
  <c r="AO244" i="8" s="1"/>
  <c r="AO1329" i="1"/>
  <c r="AO1358" i="1" s="1"/>
  <c r="AT605" i="1"/>
  <c r="AT1332" i="1"/>
  <c r="AT1361" i="1" s="1"/>
  <c r="AN1256" i="1"/>
  <c r="AN1314" i="1" s="1"/>
  <c r="AO587" i="1"/>
  <c r="AO589" i="1" s="1"/>
  <c r="AJ449" i="1"/>
  <c r="AJ478" i="1"/>
  <c r="AJ507" i="1" s="1"/>
  <c r="AQ733" i="1"/>
  <c r="AM1338" i="1"/>
  <c r="AM1367" i="1" s="1"/>
  <c r="AM611" i="1"/>
  <c r="AM698" i="1" s="1"/>
  <c r="AM253" i="8" s="1"/>
  <c r="AM282" i="8" s="1"/>
  <c r="AM135" i="8" s="1"/>
  <c r="AM30" i="8" s="1"/>
  <c r="AK703" i="1"/>
  <c r="AK258" i="8" s="1"/>
  <c r="AK287" i="8" s="1"/>
  <c r="AK140" i="8" s="1"/>
  <c r="AK35" i="8" s="1"/>
  <c r="AJ732" i="1"/>
  <c r="AJ734" i="1" s="1"/>
  <c r="AL698" i="1"/>
  <c r="AL253" i="8" s="1"/>
  <c r="AL282" i="8" s="1"/>
  <c r="AL135" i="8" s="1"/>
  <c r="AL30" i="8" s="1"/>
  <c r="AS1253" i="1"/>
  <c r="AS1311" i="1" s="1"/>
  <c r="AT584" i="1"/>
  <c r="AQ1323" i="1"/>
  <c r="AQ1352" i="1" s="1"/>
  <c r="AJ334" i="1"/>
  <c r="AI392" i="1"/>
  <c r="AQ687" i="1"/>
  <c r="AQ242" i="8" s="1"/>
  <c r="AP716" i="1"/>
  <c r="AJ346" i="1"/>
  <c r="AI404" i="1"/>
  <c r="AJ331" i="1"/>
  <c r="AI389" i="1"/>
  <c r="AI348" i="1"/>
  <c r="AH491" i="1"/>
  <c r="AH520" i="1" s="1"/>
  <c r="AH462" i="1"/>
  <c r="AS1236" i="1"/>
  <c r="AT567" i="1"/>
  <c r="AK243" i="8"/>
  <c r="AO729" i="1"/>
  <c r="AP690" i="1"/>
  <c r="AP245" i="8" s="1"/>
  <c r="AP363" i="1"/>
  <c r="AK727" i="1"/>
  <c r="AR249" i="1"/>
  <c r="AQ871" i="1"/>
  <c r="AQ900" i="1" s="1"/>
  <c r="AQ813" i="1"/>
  <c r="AQ249" i="1"/>
  <c r="AQ307" i="1" s="1"/>
  <c r="AI431" i="1"/>
  <c r="AR617" i="1"/>
  <c r="AS1237" i="1"/>
  <c r="AT568" i="1"/>
  <c r="AQ696" i="1"/>
  <c r="AQ251" i="8" s="1"/>
  <c r="AQ280" i="8" s="1"/>
  <c r="AQ133" i="8" s="1"/>
  <c r="AQ28" i="8" s="1"/>
  <c r="AU1274" i="1"/>
  <c r="AU605" i="1" s="1"/>
  <c r="AU158" i="8"/>
  <c r="AR1327" i="1"/>
  <c r="AR1356" i="1" s="1"/>
  <c r="AR600" i="1"/>
  <c r="AR687" i="1" s="1"/>
  <c r="AR242" i="8" s="1"/>
  <c r="AH494" i="1"/>
  <c r="AH523" i="1" s="1"/>
  <c r="AH465" i="1"/>
  <c r="AI529" i="1"/>
  <c r="AI12" i="1" s="1"/>
  <c r="AJ339" i="1"/>
  <c r="AI397" i="1"/>
  <c r="AP370" i="1"/>
  <c r="AQ370" i="1" s="1"/>
  <c r="AP733" i="1"/>
  <c r="AE20" i="1"/>
  <c r="AE37" i="1" s="1"/>
  <c r="AE554" i="1"/>
  <c r="AE556" i="1" s="1"/>
  <c r="AO713" i="1"/>
  <c r="AR609" i="1"/>
  <c r="AQ1337" i="1"/>
  <c r="AQ1366" i="1" s="1"/>
  <c r="AQ610" i="1"/>
  <c r="AM1328" i="1"/>
  <c r="AM601" i="1"/>
  <c r="AJ341" i="1"/>
  <c r="AI399" i="1"/>
  <c r="AL1343" i="1"/>
  <c r="AL1345" i="1" s="1"/>
  <c r="AL616" i="1"/>
  <c r="AL703" i="1" s="1"/>
  <c r="AL258" i="8" s="1"/>
  <c r="AL287" i="8" s="1"/>
  <c r="AL140" i="8" s="1"/>
  <c r="AL35" i="8" s="1"/>
  <c r="AH487" i="1"/>
  <c r="AH516" i="1" s="1"/>
  <c r="AH458" i="1"/>
  <c r="AR156" i="8"/>
  <c r="AR1272" i="1"/>
  <c r="AR603" i="1" s="1"/>
  <c r="AR1301" i="1"/>
  <c r="AR598" i="1"/>
  <c r="AS1250" i="1"/>
  <c r="AS1308" i="1" s="1"/>
  <c r="AT581" i="1"/>
  <c r="AK97" i="8"/>
  <c r="AK941" i="1"/>
  <c r="AK44" i="1" s="1"/>
  <c r="AJ336" i="1"/>
  <c r="AI394" i="1"/>
  <c r="AP876" i="1"/>
  <c r="AP905" i="1" s="1"/>
  <c r="AP934" i="1" s="1"/>
  <c r="AP106" i="8" s="1"/>
  <c r="AG467" i="1"/>
  <c r="AG46" i="1" s="1"/>
  <c r="AS1269" i="1"/>
  <c r="AS153" i="8"/>
  <c r="AS1298" i="1"/>
  <c r="AT1246" i="1"/>
  <c r="AU577" i="1"/>
  <c r="AL1287" i="1"/>
  <c r="AJ705" i="1"/>
  <c r="AP931" i="1"/>
  <c r="AP103" i="8" s="1"/>
  <c r="AP279" i="8" s="1"/>
  <c r="AP132" i="8" s="1"/>
  <c r="AP27" i="8" s="1"/>
  <c r="AN589" i="1"/>
  <c r="AQ1242" i="1"/>
  <c r="AQ1300" i="1" s="1"/>
  <c r="AR573" i="1"/>
  <c r="AM327" i="1"/>
  <c r="AL385" i="1"/>
  <c r="AO168" i="8"/>
  <c r="AO1284" i="1"/>
  <c r="AS1267" i="1"/>
  <c r="AS598" i="1" s="1"/>
  <c r="AS151" i="8"/>
  <c r="AR710" i="1"/>
  <c r="AQ1330" i="1"/>
  <c r="AQ1359" i="1" s="1"/>
  <c r="AH20" i="8"/>
  <c r="AH37" i="8" s="1"/>
  <c r="AH142" i="8"/>
  <c r="AH46" i="8" s="1"/>
  <c r="AH48" i="8" s="1"/>
  <c r="AH51" i="8" s="1"/>
  <c r="AJ344" i="1"/>
  <c r="AI402" i="1"/>
  <c r="AQ683" i="1"/>
  <c r="AQ238" i="8" s="1"/>
  <c r="AP683" i="1"/>
  <c r="AP238" i="8" s="1"/>
  <c r="AP267" i="8" s="1"/>
  <c r="AP120" i="8" s="1"/>
  <c r="AP15" i="8" s="1"/>
  <c r="AM809" i="1"/>
  <c r="AM796" i="1"/>
  <c r="AR1266" i="1"/>
  <c r="AR150" i="8"/>
  <c r="AT147" i="8"/>
  <c r="AT1263" i="1"/>
  <c r="AT594" i="1" s="1"/>
  <c r="AR160" i="8"/>
  <c r="AR1276" i="1"/>
  <c r="AO1251" i="1"/>
  <c r="AO1309" i="1" s="1"/>
  <c r="AP582" i="1"/>
  <c r="AR1281" i="1"/>
  <c r="AR165" i="8"/>
  <c r="AR1310" i="1"/>
  <c r="AJ340" i="1"/>
  <c r="AI398" i="1"/>
  <c r="AJ338" i="1"/>
  <c r="AI396" i="1"/>
  <c r="AI434" i="1"/>
  <c r="AG550" i="1"/>
  <c r="AG33" i="1" s="1"/>
  <c r="AP728" i="1"/>
  <c r="AJ477" i="1"/>
  <c r="AJ506" i="1" s="1"/>
  <c r="AJ448" i="1"/>
  <c r="AI530" i="1"/>
  <c r="AI13" i="1" s="1"/>
  <c r="AJ332" i="1"/>
  <c r="AI390" i="1"/>
  <c r="AT1249" i="1"/>
  <c r="AU580" i="1"/>
  <c r="AR163" i="8"/>
  <c r="AR1279" i="1"/>
  <c r="AR1308" i="1"/>
  <c r="AP1244" i="1"/>
  <c r="AQ575" i="1"/>
  <c r="AJ337" i="1"/>
  <c r="AI395" i="1"/>
  <c r="AT1257" i="1"/>
  <c r="AU588" i="1"/>
  <c r="AQ1324" i="1"/>
  <c r="AQ1353" i="1" s="1"/>
  <c r="AQ597" i="1"/>
  <c r="AG508" i="1"/>
  <c r="AG525" i="1" s="1"/>
  <c r="AG48" i="1" s="1"/>
  <c r="AG496" i="1"/>
  <c r="AG47" i="1" s="1"/>
  <c r="AS594" i="1"/>
  <c r="AM1285" i="1"/>
  <c r="AM616" i="1" s="1"/>
  <c r="AM169" i="8"/>
  <c r="AM171" i="8" s="1"/>
  <c r="AM47" i="8" s="1"/>
  <c r="AM1314" i="1"/>
  <c r="AQ1340" i="1"/>
  <c r="AQ1369" i="1" s="1"/>
  <c r="AP729" i="1"/>
  <c r="AG546" i="1"/>
  <c r="AG29" i="1" s="1"/>
  <c r="AS159" i="8"/>
  <c r="AS1275" i="1"/>
  <c r="AK411" i="1"/>
  <c r="AJ343" i="1"/>
  <c r="AI401" i="1"/>
  <c r="AP723" i="1"/>
  <c r="AQ700" i="1"/>
  <c r="AQ255" i="8" s="1"/>
  <c r="AJ272" i="8"/>
  <c r="AJ260" i="8"/>
  <c r="AR166" i="8"/>
  <c r="AR1282" i="1"/>
  <c r="AO1241" i="1"/>
  <c r="AP572" i="1"/>
  <c r="AR1336" i="1"/>
  <c r="AR1365" i="1" s="1"/>
  <c r="AL414" i="1"/>
  <c r="AM303" i="1"/>
  <c r="AL330" i="1"/>
  <c r="AK388" i="1"/>
  <c r="AJ335" i="1"/>
  <c r="AI393" i="1"/>
  <c r="AP869" i="1"/>
  <c r="AP898" i="1" s="1"/>
  <c r="AJ345" i="1"/>
  <c r="AI403" i="1"/>
  <c r="AR1265" i="1"/>
  <c r="AR149" i="8"/>
  <c r="AR1294" i="1"/>
  <c r="AS721" i="1"/>
  <c r="AT680" i="1"/>
  <c r="AF51" i="1"/>
  <c r="AI420" i="1"/>
  <c r="AH453" i="1"/>
  <c r="AH482" i="1"/>
  <c r="AH511" i="1" s="1"/>
  <c r="AQ685" i="1"/>
  <c r="AQ240" i="8" s="1"/>
  <c r="AR1325" i="1"/>
  <c r="AR1354" i="1" s="1"/>
  <c r="AL323" i="1"/>
  <c r="AK381" i="1"/>
  <c r="AP725" i="1"/>
  <c r="AV1245" i="1"/>
  <c r="AW576" i="1"/>
  <c r="AL731" i="1"/>
  <c r="AK446" i="1"/>
  <c r="AK475" i="1"/>
  <c r="AK504" i="1" s="1"/>
  <c r="AH483" i="1"/>
  <c r="AH512" i="1" s="1"/>
  <c r="AH454" i="1"/>
  <c r="AO1313" i="1"/>
  <c r="AO1351" i="1"/>
  <c r="AP1351" i="1"/>
  <c r="AM119" i="8"/>
  <c r="AL119" i="8"/>
  <c r="AK14" i="8"/>
  <c r="AR1235" i="1"/>
  <c r="AS566" i="1"/>
  <c r="AN266" i="8"/>
  <c r="AL412" i="1"/>
  <c r="AK444" i="1"/>
  <c r="AK473" i="1"/>
  <c r="AM325" i="1"/>
  <c r="AL383" i="1"/>
  <c r="AP595" i="1"/>
  <c r="AH14" i="1"/>
  <c r="AQ148" i="8"/>
  <c r="AQ1264" i="1"/>
  <c r="AQ1293" i="1"/>
  <c r="AI14" i="1"/>
  <c r="AO682" i="1"/>
  <c r="AJ502" i="1"/>
  <c r="AQ12" i="8"/>
  <c r="AR316" i="1" l="1"/>
  <c r="AQ938" i="1"/>
  <c r="AQ110" i="8" s="1"/>
  <c r="AR358" i="1"/>
  <c r="AS358" i="1" s="1"/>
  <c r="AR242" i="1"/>
  <c r="AR300" i="1" s="1"/>
  <c r="AS1205" i="1"/>
  <c r="AS772" i="1"/>
  <c r="AS801" i="1" s="1"/>
  <c r="AS242" i="1"/>
  <c r="AT179" i="1"/>
  <c r="AU1200" i="1" s="1"/>
  <c r="AQ922" i="1"/>
  <c r="AQ94" i="8" s="1"/>
  <c r="AS859" i="1"/>
  <c r="AS888" i="1" s="1"/>
  <c r="AS237" i="1"/>
  <c r="AS353" i="1"/>
  <c r="AQ865" i="1"/>
  <c r="AQ894" i="1" s="1"/>
  <c r="AQ778" i="1"/>
  <c r="AQ807" i="1" s="1"/>
  <c r="AQ243" i="1"/>
  <c r="AQ301" i="1" s="1"/>
  <c r="AP923" i="1"/>
  <c r="AP95" i="8" s="1"/>
  <c r="AP271" i="8" s="1"/>
  <c r="AP124" i="8" s="1"/>
  <c r="AP19" i="8" s="1"/>
  <c r="AQ359" i="1"/>
  <c r="AR359" i="1" s="1"/>
  <c r="AR1206" i="1"/>
  <c r="AT184" i="1"/>
  <c r="AT777" i="1" s="1"/>
  <c r="AT806" i="1" s="1"/>
  <c r="AS864" i="1"/>
  <c r="AS893" i="1" s="1"/>
  <c r="AS777" i="1"/>
  <c r="AS806" i="1" s="1"/>
  <c r="AR786" i="1"/>
  <c r="AR815" i="1" s="1"/>
  <c r="AR778" i="1"/>
  <c r="AR807" i="1" s="1"/>
  <c r="AS784" i="1"/>
  <c r="AR938" i="1"/>
  <c r="AR110" i="8" s="1"/>
  <c r="AT1218" i="1"/>
  <c r="AS790" i="1"/>
  <c r="AS819" i="1" s="1"/>
  <c r="AR1216" i="1"/>
  <c r="AS1209" i="1"/>
  <c r="AR781" i="1"/>
  <c r="AR810" i="1" s="1"/>
  <c r="AS861" i="1"/>
  <c r="AS890" i="1" s="1"/>
  <c r="AP783" i="1"/>
  <c r="AP812" i="1" s="1"/>
  <c r="AQ794" i="1"/>
  <c r="AQ823" i="1" s="1"/>
  <c r="AR791" i="1"/>
  <c r="AR820" i="1" s="1"/>
  <c r="AQ1220" i="1"/>
  <c r="AU1223" i="1"/>
  <c r="AQ1201" i="1"/>
  <c r="AT1210" i="1"/>
  <c r="AS1204" i="1"/>
  <c r="AS793" i="1"/>
  <c r="AS822" i="1" s="1"/>
  <c r="AR919" i="1"/>
  <c r="AR91" i="8" s="1"/>
  <c r="AQ785" i="1"/>
  <c r="AT787" i="1"/>
  <c r="AT816" i="1" s="1"/>
  <c r="AR1203" i="1"/>
  <c r="AR1222" i="1"/>
  <c r="AT795" i="1"/>
  <c r="AT824" i="1" s="1"/>
  <c r="AQ775" i="1"/>
  <c r="AQ804" i="1" s="1"/>
  <c r="AP792" i="1"/>
  <c r="AP821" i="1" s="1"/>
  <c r="AR779" i="1"/>
  <c r="AR808" i="1" s="1"/>
  <c r="AS1219" i="1"/>
  <c r="AT1208" i="1"/>
  <c r="AS780" i="1"/>
  <c r="AR776" i="1"/>
  <c r="AR805" i="1" s="1"/>
  <c r="AQ788" i="1"/>
  <c r="AQ817" i="1" s="1"/>
  <c r="AP773" i="1"/>
  <c r="AP802" i="1" s="1"/>
  <c r="AS789" i="1"/>
  <c r="AS774" i="1"/>
  <c r="AS803" i="1" s="1"/>
  <c r="AS782" i="1"/>
  <c r="AV1199" i="1"/>
  <c r="AU771" i="1"/>
  <c r="AU800" i="1" s="1"/>
  <c r="AO937" i="1"/>
  <c r="AO109" i="8" s="1"/>
  <c r="AO285" i="8" s="1"/>
  <c r="AO138" i="8" s="1"/>
  <c r="AO33" i="8" s="1"/>
  <c r="AR922" i="1"/>
  <c r="AR94" i="8" s="1"/>
  <c r="AP248" i="1"/>
  <c r="AP306" i="1" s="1"/>
  <c r="AP870" i="1"/>
  <c r="AP899" i="1" s="1"/>
  <c r="AP364" i="1"/>
  <c r="AT252" i="1"/>
  <c r="AT310" i="1" s="1"/>
  <c r="AO928" i="1"/>
  <c r="AO100" i="8" s="1"/>
  <c r="AO276" i="8" s="1"/>
  <c r="AO129" i="8" s="1"/>
  <c r="AO24" i="8" s="1"/>
  <c r="AP933" i="1"/>
  <c r="AP105" i="8" s="1"/>
  <c r="AP281" i="8" s="1"/>
  <c r="AP134" i="8" s="1"/>
  <c r="AP29" i="8" s="1"/>
  <c r="AS932" i="1"/>
  <c r="AS104" i="8" s="1"/>
  <c r="AT376" i="1"/>
  <c r="AQ1211" i="1"/>
  <c r="AQ190" i="1"/>
  <c r="AQ248" i="1" s="1"/>
  <c r="AP257" i="1"/>
  <c r="AP315" i="1" s="1"/>
  <c r="AQ267" i="8"/>
  <c r="AQ120" i="8" s="1"/>
  <c r="AQ15" i="8" s="1"/>
  <c r="AT368" i="1"/>
  <c r="AS371" i="1"/>
  <c r="AQ240" i="1"/>
  <c r="AQ298" i="1" s="1"/>
  <c r="AS1248" i="1"/>
  <c r="AT579" i="1"/>
  <c r="AP373" i="1"/>
  <c r="AR1277" i="1"/>
  <c r="AR161" i="8"/>
  <c r="AR1306" i="1"/>
  <c r="AQ608" i="1"/>
  <c r="AQ695" i="1" s="1"/>
  <c r="AQ250" i="8" s="1"/>
  <c r="AQ1335" i="1"/>
  <c r="AQ1364" i="1" s="1"/>
  <c r="AQ375" i="1"/>
  <c r="AS374" i="1"/>
  <c r="AT1221" i="1"/>
  <c r="AS355" i="1"/>
  <c r="AT1202" i="1"/>
  <c r="AR866" i="1"/>
  <c r="AR895" i="1" s="1"/>
  <c r="AS1207" i="1"/>
  <c r="AQ875" i="1"/>
  <c r="AQ904" i="1" s="1"/>
  <c r="AP879" i="1"/>
  <c r="AP908" i="1" s="1"/>
  <c r="AS255" i="1"/>
  <c r="AS313" i="1" s="1"/>
  <c r="AP920" i="1"/>
  <c r="AP92" i="8" s="1"/>
  <c r="AP268" i="8" s="1"/>
  <c r="AP121" i="8" s="1"/>
  <c r="AP16" i="8" s="1"/>
  <c r="AP354" i="1"/>
  <c r="AS264" i="8"/>
  <c r="AS117" i="8" s="1"/>
  <c r="AS880" i="1"/>
  <c r="AS909" i="1" s="1"/>
  <c r="AP238" i="1"/>
  <c r="AP296" i="1" s="1"/>
  <c r="AP860" i="1"/>
  <c r="AP889" i="1" s="1"/>
  <c r="AR360" i="1"/>
  <c r="AR244" i="1"/>
  <c r="AR302" i="1" s="1"/>
  <c r="AS239" i="1"/>
  <c r="AQ369" i="1"/>
  <c r="AQ253" i="1"/>
  <c r="AQ311" i="1" s="1"/>
  <c r="AR357" i="1"/>
  <c r="AS258" i="1"/>
  <c r="AS316" i="1" s="1"/>
  <c r="AT916" i="1"/>
  <c r="AT88" i="8" s="1"/>
  <c r="AQ936" i="1"/>
  <c r="AQ108" i="8" s="1"/>
  <c r="AQ284" i="8" s="1"/>
  <c r="AQ137" i="8" s="1"/>
  <c r="AQ32" i="8" s="1"/>
  <c r="AO918" i="1"/>
  <c r="AO90" i="8" s="1"/>
  <c r="AQ921" i="1"/>
  <c r="AQ93" i="8" s="1"/>
  <c r="AQ269" i="8" s="1"/>
  <c r="AQ122" i="8" s="1"/>
  <c r="AQ17" i="8" s="1"/>
  <c r="AQ924" i="1"/>
  <c r="AQ96" i="8" s="1"/>
  <c r="AT189" i="1"/>
  <c r="AS198" i="1"/>
  <c r="AR878" i="1"/>
  <c r="AR907" i="1" s="1"/>
  <c r="AS183" i="1"/>
  <c r="AR241" i="1"/>
  <c r="AR299" i="1" s="1"/>
  <c r="AT187" i="1"/>
  <c r="AT780" i="1" s="1"/>
  <c r="AP939" i="1"/>
  <c r="AP111" i="8" s="1"/>
  <c r="AS185" i="1"/>
  <c r="AS778" i="1" s="1"/>
  <c r="AT196" i="1"/>
  <c r="AU1217" i="1" s="1"/>
  <c r="AS188" i="1"/>
  <c r="AR182" i="1"/>
  <c r="AR775" i="1" s="1"/>
  <c r="AS186" i="1"/>
  <c r="AT1207" i="1" s="1"/>
  <c r="AT181" i="1"/>
  <c r="AT774" i="1" s="1"/>
  <c r="AR192" i="1"/>
  <c r="AS1213" i="1" s="1"/>
  <c r="AT197" i="1"/>
  <c r="AU1218" i="1" s="1"/>
  <c r="AS877" i="1"/>
  <c r="AS906" i="1" s="1"/>
  <c r="AU858" i="1"/>
  <c r="AU887" i="1" s="1"/>
  <c r="AR243" i="1"/>
  <c r="AR195" i="1"/>
  <c r="AS193" i="1"/>
  <c r="AQ180" i="1"/>
  <c r="AR1201" i="1" s="1"/>
  <c r="AR201" i="1"/>
  <c r="AS1222" i="1" s="1"/>
  <c r="AQ259" i="1"/>
  <c r="AQ317" i="1" s="1"/>
  <c r="AR863" i="1"/>
  <c r="AR892" i="1" s="1"/>
  <c r="AU236" i="1"/>
  <c r="AU294" i="1" s="1"/>
  <c r="AR865" i="1"/>
  <c r="AR894" i="1" s="1"/>
  <c r="AQ199" i="1"/>
  <c r="AU202" i="1"/>
  <c r="AV1223" i="1" s="1"/>
  <c r="AT200" i="1"/>
  <c r="AT191" i="1"/>
  <c r="AU194" i="1"/>
  <c r="AT874" i="1"/>
  <c r="AT903" i="1" s="1"/>
  <c r="AR256" i="1"/>
  <c r="AR314" i="1" s="1"/>
  <c r="AR372" i="1"/>
  <c r="AQ881" i="1"/>
  <c r="AQ910" i="1" s="1"/>
  <c r="AR935" i="1"/>
  <c r="AR107" i="8" s="1"/>
  <c r="AV178" i="1"/>
  <c r="AR813" i="1"/>
  <c r="AS318" i="1"/>
  <c r="AQ862" i="1"/>
  <c r="AQ891" i="1" s="1"/>
  <c r="AT1341" i="1"/>
  <c r="AT1370" i="1" s="1"/>
  <c r="AQ247" i="1"/>
  <c r="AQ305" i="1" s="1"/>
  <c r="AQ818" i="1"/>
  <c r="AQ934" i="1" s="1"/>
  <c r="AQ106" i="8" s="1"/>
  <c r="AR940" i="1"/>
  <c r="AR112" i="8" s="1"/>
  <c r="AQ254" i="1"/>
  <c r="AQ312" i="1" s="1"/>
  <c r="AQ810" i="1"/>
  <c r="AQ926" i="1" s="1"/>
  <c r="AQ98" i="8" s="1"/>
  <c r="AQ274" i="8" s="1"/>
  <c r="AQ127" i="8" s="1"/>
  <c r="AQ22" i="8" s="1"/>
  <c r="AQ356" i="1"/>
  <c r="AQ686" i="1"/>
  <c r="AQ241" i="8" s="1"/>
  <c r="AS940" i="1"/>
  <c r="AS112" i="8" s="1"/>
  <c r="AT260" i="1"/>
  <c r="AT318" i="1" s="1"/>
  <c r="AT882" i="1"/>
  <c r="AT911" i="1" s="1"/>
  <c r="AQ362" i="1"/>
  <c r="AP274" i="8"/>
  <c r="AP127" i="8" s="1"/>
  <c r="AP22" i="8" s="1"/>
  <c r="AO930" i="1"/>
  <c r="AO102" i="8" s="1"/>
  <c r="AO278" i="8" s="1"/>
  <c r="AO131" i="8" s="1"/>
  <c r="AO26" i="8" s="1"/>
  <c r="AQ246" i="1"/>
  <c r="AQ304" i="1" s="1"/>
  <c r="AP250" i="1"/>
  <c r="AP308" i="1" s="1"/>
  <c r="AP814" i="1"/>
  <c r="AP872" i="1"/>
  <c r="AP901" i="1" s="1"/>
  <c r="AQ872" i="1"/>
  <c r="AQ901" i="1" s="1"/>
  <c r="AP366" i="1"/>
  <c r="AQ363" i="1"/>
  <c r="AS701" i="1"/>
  <c r="AS256" i="8" s="1"/>
  <c r="AV585" i="1"/>
  <c r="AU1254" i="1"/>
  <c r="AS1341" i="1"/>
  <c r="AS1370" i="1" s="1"/>
  <c r="AQ931" i="1"/>
  <c r="AQ103" i="8" s="1"/>
  <c r="AS1336" i="1"/>
  <c r="AS1365" i="1" s="1"/>
  <c r="AP686" i="1"/>
  <c r="AP241" i="8" s="1"/>
  <c r="AP270" i="8" s="1"/>
  <c r="AP123" i="8" s="1"/>
  <c r="AP18" i="8" s="1"/>
  <c r="AM703" i="1"/>
  <c r="AM258" i="8" s="1"/>
  <c r="AM287" i="8" s="1"/>
  <c r="AM140" i="8" s="1"/>
  <c r="AM35" i="8" s="1"/>
  <c r="AQ1326" i="1"/>
  <c r="AQ1355" i="1" s="1"/>
  <c r="AQ256" i="8"/>
  <c r="AQ730" i="1"/>
  <c r="AR730" i="1"/>
  <c r="AO261" i="1"/>
  <c r="AO45" i="1" s="1"/>
  <c r="AS1239" i="1"/>
  <c r="AT570" i="1"/>
  <c r="AP304" i="1"/>
  <c r="AR1330" i="1"/>
  <c r="AR1359" i="1" s="1"/>
  <c r="AR1268" i="1"/>
  <c r="AR152" i="8"/>
  <c r="AO715" i="1"/>
  <c r="AO809" i="1"/>
  <c r="AS685" i="1"/>
  <c r="AS240" i="8" s="1"/>
  <c r="AS1325" i="1"/>
  <c r="AS1354" i="1" s="1"/>
  <c r="AI457" i="1"/>
  <c r="AI544" i="1" s="1"/>
  <c r="AI27" i="1" s="1"/>
  <c r="AH547" i="1"/>
  <c r="AH30" i="1" s="1"/>
  <c r="AI490" i="1"/>
  <c r="AI519" i="1" s="1"/>
  <c r="AI456" i="1"/>
  <c r="AI543" i="1" s="1"/>
  <c r="AI26" i="1" s="1"/>
  <c r="AK705" i="1"/>
  <c r="AM445" i="1"/>
  <c r="AM532" i="1" s="1"/>
  <c r="AM15" i="1" s="1"/>
  <c r="AR685" i="1"/>
  <c r="AR240" i="8" s="1"/>
  <c r="AI493" i="1"/>
  <c r="AI522" i="1" s="1"/>
  <c r="AH553" i="1"/>
  <c r="AH36" i="1" s="1"/>
  <c r="AN718" i="1"/>
  <c r="AJ529" i="1"/>
  <c r="AJ12" i="1" s="1"/>
  <c r="AI483" i="1"/>
  <c r="AI512" i="1" s="1"/>
  <c r="AI480" i="1"/>
  <c r="AI509" i="1" s="1"/>
  <c r="AL941" i="1"/>
  <c r="AL44" i="1" s="1"/>
  <c r="AK449" i="1"/>
  <c r="AK536" i="1" s="1"/>
  <c r="AK19" i="1" s="1"/>
  <c r="AI462" i="1"/>
  <c r="AI549" i="1" s="1"/>
  <c r="AI32" i="1" s="1"/>
  <c r="AI494" i="1"/>
  <c r="AI523" i="1" s="1"/>
  <c r="AH538" i="1"/>
  <c r="AH21" i="1" s="1"/>
  <c r="AL727" i="1"/>
  <c r="AI488" i="1"/>
  <c r="AI517" i="1" s="1"/>
  <c r="AK448" i="1"/>
  <c r="AK535" i="1" s="1"/>
  <c r="AK18" i="1" s="1"/>
  <c r="AH548" i="1"/>
  <c r="AH31" i="1" s="1"/>
  <c r="AI453" i="1"/>
  <c r="AI540" i="1" s="1"/>
  <c r="AI23" i="1" s="1"/>
  <c r="AI53" i="8"/>
  <c r="AK533" i="1"/>
  <c r="AK16" i="1" s="1"/>
  <c r="AG51" i="1"/>
  <c r="AH549" i="1"/>
  <c r="AH32" i="1" s="1"/>
  <c r="AJ421" i="1"/>
  <c r="AJ453" i="1" s="1"/>
  <c r="AH543" i="1"/>
  <c r="AH26" i="1" s="1"/>
  <c r="AQ716" i="1"/>
  <c r="AJ431" i="1"/>
  <c r="AJ492" i="1" s="1"/>
  <c r="AJ521" i="1" s="1"/>
  <c r="AH539" i="1"/>
  <c r="AH22" i="1" s="1"/>
  <c r="AK447" i="1"/>
  <c r="AK476" i="1"/>
  <c r="AK505" i="1" s="1"/>
  <c r="AJ432" i="1"/>
  <c r="AJ464" i="1" s="1"/>
  <c r="AJ422" i="1"/>
  <c r="AJ483" i="1" s="1"/>
  <c r="AJ512" i="1" s="1"/>
  <c r="AJ423" i="1"/>
  <c r="AJ455" i="1" s="1"/>
  <c r="AJ428" i="1"/>
  <c r="AJ460" i="1" s="1"/>
  <c r="AL411" i="1"/>
  <c r="AL472" i="1" s="1"/>
  <c r="AL501" i="1" s="1"/>
  <c r="AH53" i="8"/>
  <c r="AJ534" i="1"/>
  <c r="AJ17" i="1" s="1"/>
  <c r="AL415" i="1"/>
  <c r="AH541" i="1"/>
  <c r="AH24" i="1" s="1"/>
  <c r="AL410" i="1"/>
  <c r="AL442" i="1" s="1"/>
  <c r="AH552" i="1"/>
  <c r="AH35" i="1" s="1"/>
  <c r="AJ433" i="1"/>
  <c r="AJ494" i="1" s="1"/>
  <c r="AJ523" i="1" s="1"/>
  <c r="AJ429" i="1"/>
  <c r="AJ461" i="1" s="1"/>
  <c r="AM328" i="1"/>
  <c r="AL386" i="1"/>
  <c r="AH540" i="1"/>
  <c r="AH23" i="1" s="1"/>
  <c r="AT709" i="1"/>
  <c r="AT235" i="8"/>
  <c r="AK335" i="1"/>
  <c r="AJ393" i="1"/>
  <c r="AO154" i="8"/>
  <c r="AO1270" i="1"/>
  <c r="AR613" i="1"/>
  <c r="AJ430" i="1"/>
  <c r="AQ684" i="1"/>
  <c r="AQ239" i="8" s="1"/>
  <c r="AT170" i="8"/>
  <c r="AT1286" i="1"/>
  <c r="AT1344" i="1" s="1"/>
  <c r="AJ424" i="1"/>
  <c r="AR610" i="1"/>
  <c r="AJ419" i="1"/>
  <c r="AJ535" i="1"/>
  <c r="AJ18" i="1" s="1"/>
  <c r="AI466" i="1"/>
  <c r="AI495" i="1"/>
  <c r="AI524" i="1" s="1"/>
  <c r="AP1251" i="1"/>
  <c r="AP1309" i="1" s="1"/>
  <c r="AQ582" i="1"/>
  <c r="AM925" i="1"/>
  <c r="AM825" i="1"/>
  <c r="AR1324" i="1"/>
  <c r="AR1353" i="1" s="1"/>
  <c r="AT159" i="8"/>
  <c r="AT1275" i="1"/>
  <c r="AT1333" i="1" s="1"/>
  <c r="AT1304" i="1"/>
  <c r="AL732" i="1"/>
  <c r="AK339" i="1"/>
  <c r="AJ397" i="1"/>
  <c r="AR704" i="1"/>
  <c r="AR259" i="8" s="1"/>
  <c r="AT1236" i="1"/>
  <c r="AU567" i="1"/>
  <c r="AK331" i="1"/>
  <c r="AJ389" i="1"/>
  <c r="AJ348" i="1"/>
  <c r="AT1253" i="1"/>
  <c r="AT1311" i="1" s="1"/>
  <c r="AU584" i="1"/>
  <c r="AK732" i="1"/>
  <c r="AK734" i="1" s="1"/>
  <c r="AO1256" i="1"/>
  <c r="AP587" i="1"/>
  <c r="AP589" i="1" s="1"/>
  <c r="AU692" i="1"/>
  <c r="AU247" i="8" s="1"/>
  <c r="AT692" i="1"/>
  <c r="AT247" i="8" s="1"/>
  <c r="AO1331" i="1"/>
  <c r="AO1360" i="1" s="1"/>
  <c r="AO604" i="1"/>
  <c r="AR693" i="1"/>
  <c r="AR248" i="8" s="1"/>
  <c r="AU593" i="1"/>
  <c r="AU1320" i="1"/>
  <c r="AU1349" i="1" s="1"/>
  <c r="AO326" i="1"/>
  <c r="AN384" i="1"/>
  <c r="AN611" i="1"/>
  <c r="AS1276" i="1"/>
  <c r="AS607" i="1" s="1"/>
  <c r="AS160" i="8"/>
  <c r="AS1305" i="1"/>
  <c r="AK333" i="1"/>
  <c r="AJ391" i="1"/>
  <c r="AT1267" i="1"/>
  <c r="AT151" i="8"/>
  <c r="AT1296" i="1"/>
  <c r="AP927" i="1"/>
  <c r="AP99" i="8" s="1"/>
  <c r="AP168" i="8"/>
  <c r="AP1284" i="1"/>
  <c r="AP1342" i="1" s="1"/>
  <c r="AP1313" i="1"/>
  <c r="AN303" i="1"/>
  <c r="AL243" i="8"/>
  <c r="AL705" i="1"/>
  <c r="AU1240" i="1"/>
  <c r="AU1298" i="1" s="1"/>
  <c r="AV571" i="1"/>
  <c r="AS617" i="1"/>
  <c r="AT1307" i="1"/>
  <c r="AK347" i="1"/>
  <c r="AJ405" i="1"/>
  <c r="AU1332" i="1"/>
  <c r="AU1361" i="1" s="1"/>
  <c r="AW1245" i="1"/>
  <c r="AW1303" i="1" s="1"/>
  <c r="AX576" i="1"/>
  <c r="AQ714" i="1"/>
  <c r="AL417" i="1"/>
  <c r="AL475" i="1"/>
  <c r="AL504" i="1" s="1"/>
  <c r="AL446" i="1"/>
  <c r="AK343" i="1"/>
  <c r="AJ401" i="1"/>
  <c r="AS606" i="1"/>
  <c r="AS681" i="1"/>
  <c r="AS236" i="8" s="1"/>
  <c r="AT681" i="1"/>
  <c r="AT236" i="8" s="1"/>
  <c r="AK337" i="1"/>
  <c r="AJ395" i="1"/>
  <c r="AQ1244" i="1"/>
  <c r="AR575" i="1"/>
  <c r="AK332" i="1"/>
  <c r="AJ390" i="1"/>
  <c r="AJ425" i="1"/>
  <c r="AJ427" i="1"/>
  <c r="AR1339" i="1"/>
  <c r="AR1368" i="1" s="1"/>
  <c r="AR612" i="1"/>
  <c r="AR699" i="1" s="1"/>
  <c r="AR254" i="8" s="1"/>
  <c r="AR597" i="1"/>
  <c r="AK344" i="1"/>
  <c r="AJ402" i="1"/>
  <c r="AM414" i="1"/>
  <c r="AR1242" i="1"/>
  <c r="AR1300" i="1" s="1"/>
  <c r="AS573" i="1"/>
  <c r="AR251" i="1"/>
  <c r="AR309" i="1" s="1"/>
  <c r="AR873" i="1"/>
  <c r="AR902" i="1" s="1"/>
  <c r="AP1302" i="1"/>
  <c r="AS600" i="1"/>
  <c r="AT1250" i="1"/>
  <c r="AU581" i="1"/>
  <c r="AK341" i="1"/>
  <c r="AJ399" i="1"/>
  <c r="AM618" i="1"/>
  <c r="AM688" i="1"/>
  <c r="AS1327" i="1"/>
  <c r="AS1356" i="1" s="1"/>
  <c r="AR716" i="1"/>
  <c r="AR696" i="1"/>
  <c r="AR251" i="8" s="1"/>
  <c r="AR280" i="8" s="1"/>
  <c r="AR133" i="8" s="1"/>
  <c r="AR28" i="8" s="1"/>
  <c r="AT1237" i="1"/>
  <c r="AT1295" i="1" s="1"/>
  <c r="AU568" i="1"/>
  <c r="AQ929" i="1"/>
  <c r="AQ101" i="8" s="1"/>
  <c r="AQ277" i="8" s="1"/>
  <c r="AQ130" i="8" s="1"/>
  <c r="AQ25" i="8" s="1"/>
  <c r="AS871" i="1"/>
  <c r="AS900" i="1" s="1"/>
  <c r="AR307" i="1"/>
  <c r="AR690" i="1"/>
  <c r="AR245" i="8" s="1"/>
  <c r="AK272" i="8"/>
  <c r="AK260" i="8"/>
  <c r="AK346" i="1"/>
  <c r="AJ404" i="1"/>
  <c r="AK334" i="1"/>
  <c r="AJ392" i="1"/>
  <c r="AM720" i="1"/>
  <c r="AN702" i="1"/>
  <c r="AN257" i="8" s="1"/>
  <c r="AN286" i="8" s="1"/>
  <c r="AN139" i="8" s="1"/>
  <c r="AN34" i="8" s="1"/>
  <c r="AN1367" i="1"/>
  <c r="AQ719" i="1"/>
  <c r="AH467" i="1"/>
  <c r="AH46" i="1" s="1"/>
  <c r="AI487" i="1"/>
  <c r="AI516" i="1" s="1"/>
  <c r="AI458" i="1"/>
  <c r="AU1263" i="1"/>
  <c r="AU147" i="8"/>
  <c r="AU1292" i="1"/>
  <c r="AR247" i="1"/>
  <c r="AQ811" i="1"/>
  <c r="AQ927" i="1" s="1"/>
  <c r="AQ99" i="8" s="1"/>
  <c r="AO1224" i="1"/>
  <c r="AO303" i="1"/>
  <c r="AP867" i="1"/>
  <c r="AO203" i="1"/>
  <c r="AO867" i="1"/>
  <c r="AO1299" i="1"/>
  <c r="AN1357" i="1"/>
  <c r="AN1316" i="1"/>
  <c r="AN601" i="1"/>
  <c r="AL618" i="1"/>
  <c r="AP726" i="1"/>
  <c r="AS1272" i="1"/>
  <c r="AS156" i="8"/>
  <c r="AV146" i="8"/>
  <c r="AV1262" i="1"/>
  <c r="AV1291" i="1"/>
  <c r="AI481" i="1"/>
  <c r="AI510" i="1" s="1"/>
  <c r="AI452" i="1"/>
  <c r="AR596" i="1"/>
  <c r="AL388" i="1"/>
  <c r="AM330" i="1"/>
  <c r="AP1241" i="1"/>
  <c r="AQ572" i="1"/>
  <c r="AJ125" i="8"/>
  <c r="AJ289" i="8"/>
  <c r="AK443" i="1"/>
  <c r="AK472" i="1"/>
  <c r="AK501" i="1" s="1"/>
  <c r="AP157" i="8"/>
  <c r="AP1273" i="1"/>
  <c r="AP604" i="1" s="1"/>
  <c r="AU1249" i="1"/>
  <c r="AV580" i="1"/>
  <c r="AK338" i="1"/>
  <c r="AJ396" i="1"/>
  <c r="AK340" i="1"/>
  <c r="AJ398" i="1"/>
  <c r="AO164" i="8"/>
  <c r="AO1280" i="1"/>
  <c r="AM385" i="1"/>
  <c r="AN327" i="1"/>
  <c r="AQ155" i="8"/>
  <c r="AQ1271" i="1"/>
  <c r="AR1323" i="1"/>
  <c r="AR1352" i="1" s="1"/>
  <c r="AU1246" i="1"/>
  <c r="AV577" i="1"/>
  <c r="AK336" i="1"/>
  <c r="AJ394" i="1"/>
  <c r="AK273" i="8"/>
  <c r="AK126" i="8" s="1"/>
  <c r="AK21" i="8" s="1"/>
  <c r="AK113" i="8"/>
  <c r="AK44" i="8" s="1"/>
  <c r="AK45" i="8" s="1"/>
  <c r="AH545" i="1"/>
  <c r="AH28" i="1" s="1"/>
  <c r="AM1343" i="1"/>
  <c r="AM1372" i="1" s="1"/>
  <c r="AM1287" i="1"/>
  <c r="AR1337" i="1"/>
  <c r="AR1366" i="1" s="1"/>
  <c r="AE52" i="1"/>
  <c r="AE54" i="1"/>
  <c r="AS696" i="1"/>
  <c r="AS251" i="8" s="1"/>
  <c r="AR871" i="1"/>
  <c r="AR900" i="1" s="1"/>
  <c r="AT1321" i="1"/>
  <c r="AT1350" i="1" s="1"/>
  <c r="AS149" i="8"/>
  <c r="AS1265" i="1"/>
  <c r="AS1294" i="1"/>
  <c r="AQ725" i="1"/>
  <c r="AS166" i="8"/>
  <c r="AS1282" i="1"/>
  <c r="AN1285" i="1"/>
  <c r="AN169" i="8"/>
  <c r="AN171" i="8" s="1"/>
  <c r="AN47" i="8" s="1"/>
  <c r="AQ712" i="1"/>
  <c r="AL273" i="8"/>
  <c r="AL126" i="8" s="1"/>
  <c r="AL21" i="8" s="1"/>
  <c r="AL113" i="8"/>
  <c r="AL44" i="8" s="1"/>
  <c r="AL45" i="8" s="1"/>
  <c r="AO1342" i="1"/>
  <c r="AO1371" i="1" s="1"/>
  <c r="AI489" i="1"/>
  <c r="AI518" i="1" s="1"/>
  <c r="AI460" i="1"/>
  <c r="AM1316" i="1"/>
  <c r="AT1252" i="1"/>
  <c r="AU583" i="1"/>
  <c r="AH508" i="1"/>
  <c r="AH525" i="1" s="1"/>
  <c r="AH48" i="1" s="1"/>
  <c r="AH496" i="1"/>
  <c r="AH47" i="1" s="1"/>
  <c r="AT1247" i="1"/>
  <c r="AU578" i="1"/>
  <c r="AM329" i="1"/>
  <c r="AL387" i="1"/>
  <c r="AK342" i="1"/>
  <c r="AJ400" i="1"/>
  <c r="AK471" i="1"/>
  <c r="AK500" i="1" s="1"/>
  <c r="AK442" i="1"/>
  <c r="AF20" i="1"/>
  <c r="AF37" i="1" s="1"/>
  <c r="AF554" i="1"/>
  <c r="AF556" i="1" s="1"/>
  <c r="AQ699" i="1"/>
  <c r="AQ254" i="8" s="1"/>
  <c r="AQ283" i="8" s="1"/>
  <c r="AQ136" i="8" s="1"/>
  <c r="AQ31" i="8" s="1"/>
  <c r="AU1238" i="1"/>
  <c r="AV569" i="1"/>
  <c r="AI450" i="1"/>
  <c r="AI479" i="1"/>
  <c r="AI435" i="1"/>
  <c r="AQ1255" i="1"/>
  <c r="AR586" i="1"/>
  <c r="AO361" i="1"/>
  <c r="AO377" i="1" s="1"/>
  <c r="AL717" i="1"/>
  <c r="AT153" i="8"/>
  <c r="AT1269" i="1"/>
  <c r="AT600" i="1" s="1"/>
  <c r="AQ729" i="1"/>
  <c r="AX564" i="1"/>
  <c r="AW1233" i="1"/>
  <c r="AR367" i="1"/>
  <c r="AV1274" i="1"/>
  <c r="AV158" i="8"/>
  <c r="AV1303" i="1"/>
  <c r="AL381" i="1"/>
  <c r="AM323" i="1"/>
  <c r="AK345" i="1"/>
  <c r="AJ403" i="1"/>
  <c r="AM319" i="1"/>
  <c r="AU1257" i="1"/>
  <c r="AV588" i="1"/>
  <c r="AT162" i="8"/>
  <c r="AT1278" i="1"/>
  <c r="AT701" i="1"/>
  <c r="AT256" i="8" s="1"/>
  <c r="AR607" i="1"/>
  <c r="AP712" i="1"/>
  <c r="AO615" i="1"/>
  <c r="AR1340" i="1"/>
  <c r="AR1369" i="1" s="1"/>
  <c r="AG537" i="1"/>
  <c r="AS163" i="8"/>
  <c r="AS1279" i="1"/>
  <c r="AJ426" i="1"/>
  <c r="AS1266" i="1"/>
  <c r="AS150" i="8"/>
  <c r="AS1295" i="1"/>
  <c r="AI492" i="1"/>
  <c r="AI521" i="1" s="1"/>
  <c r="AI463" i="1"/>
  <c r="AP719" i="1"/>
  <c r="AJ418" i="1"/>
  <c r="AI406" i="1"/>
  <c r="AM727" i="1"/>
  <c r="AJ536" i="1"/>
  <c r="AJ19" i="1" s="1"/>
  <c r="AO718" i="1"/>
  <c r="AI455" i="1"/>
  <c r="AI484" i="1"/>
  <c r="AI513" i="1" s="1"/>
  <c r="AP352" i="1"/>
  <c r="AH550" i="1"/>
  <c r="AH33" i="1" s="1"/>
  <c r="AM1357" i="1"/>
  <c r="AN413" i="1"/>
  <c r="AS1281" i="1"/>
  <c r="AS612" i="1" s="1"/>
  <c r="AS165" i="8"/>
  <c r="AQ697" i="1"/>
  <c r="AQ252" i="8" s="1"/>
  <c r="AV1234" i="1"/>
  <c r="AW565" i="1"/>
  <c r="AL416" i="1"/>
  <c r="AJ420" i="1"/>
  <c r="AN720" i="1"/>
  <c r="AR1334" i="1"/>
  <c r="AR1363" i="1" s="1"/>
  <c r="AN809" i="1"/>
  <c r="AN796" i="1"/>
  <c r="AP602" i="1"/>
  <c r="AN1258" i="1"/>
  <c r="AQ694" i="1"/>
  <c r="AQ249" i="8" s="1"/>
  <c r="AS1333" i="1"/>
  <c r="AS1362" i="1" s="1"/>
  <c r="AL382" i="1"/>
  <c r="AM324" i="1"/>
  <c r="AS1373" i="1"/>
  <c r="AT1315" i="1"/>
  <c r="AT1243" i="1"/>
  <c r="AU574" i="1"/>
  <c r="AJ530" i="1"/>
  <c r="AJ13" i="1" s="1"/>
  <c r="AR365" i="1"/>
  <c r="AL1372" i="1"/>
  <c r="AL1374" i="1" s="1"/>
  <c r="AL50" i="1" s="1"/>
  <c r="AJ434" i="1"/>
  <c r="AO237" i="8"/>
  <c r="AR1264" i="1"/>
  <c r="AR148" i="8"/>
  <c r="AR1293" i="1"/>
  <c r="AQ595" i="1"/>
  <c r="AQ682" i="1" s="1"/>
  <c r="AP682" i="1"/>
  <c r="AO711" i="1"/>
  <c r="AN119" i="8"/>
  <c r="AL14" i="8"/>
  <c r="AM14" i="8"/>
  <c r="AM412" i="1"/>
  <c r="AQ1322" i="1"/>
  <c r="AN325" i="1"/>
  <c r="AM383" i="1"/>
  <c r="AK502" i="1"/>
  <c r="AL444" i="1"/>
  <c r="AL473" i="1"/>
  <c r="AJ531" i="1"/>
  <c r="AS1235" i="1"/>
  <c r="AT566" i="1"/>
  <c r="AR12" i="8"/>
  <c r="AT353" i="1" l="1"/>
  <c r="AS917" i="1"/>
  <c r="AS89" i="8" s="1"/>
  <c r="AS265" i="8" s="1"/>
  <c r="AS118" i="8" s="1"/>
  <c r="AS300" i="1"/>
  <c r="AT859" i="1"/>
  <c r="AT888" i="1" s="1"/>
  <c r="AT772" i="1"/>
  <c r="AT801" i="1" s="1"/>
  <c r="AQ270" i="8"/>
  <c r="AQ123" i="8" s="1"/>
  <c r="AQ18" i="8" s="1"/>
  <c r="AU179" i="1"/>
  <c r="AU772" i="1" s="1"/>
  <c r="AU801" i="1" s="1"/>
  <c r="AT237" i="1"/>
  <c r="AT864" i="1"/>
  <c r="AT893" i="1" s="1"/>
  <c r="AT922" i="1" s="1"/>
  <c r="AT94" i="8" s="1"/>
  <c r="AU184" i="1"/>
  <c r="AU777" i="1" s="1"/>
  <c r="AU806" i="1" s="1"/>
  <c r="AQ923" i="1"/>
  <c r="AQ95" i="8" s="1"/>
  <c r="AQ271" i="8" s="1"/>
  <c r="AQ124" i="8" s="1"/>
  <c r="AQ19" i="8" s="1"/>
  <c r="AR301" i="1"/>
  <c r="AT358" i="1"/>
  <c r="AU1205" i="1"/>
  <c r="AT242" i="1"/>
  <c r="AT300" i="1" s="1"/>
  <c r="AS922" i="1"/>
  <c r="AS94" i="8" s="1"/>
  <c r="AR794" i="1"/>
  <c r="AR823" i="1" s="1"/>
  <c r="AS919" i="1"/>
  <c r="AS91" i="8" s="1"/>
  <c r="AU874" i="1"/>
  <c r="AU903" i="1" s="1"/>
  <c r="AQ773" i="1"/>
  <c r="AQ802" i="1" s="1"/>
  <c r="AT790" i="1"/>
  <c r="AT819" i="1" s="1"/>
  <c r="AS372" i="1"/>
  <c r="AU1212" i="1"/>
  <c r="AT1214" i="1"/>
  <c r="AS786" i="1"/>
  <c r="AS815" i="1" s="1"/>
  <c r="AU1202" i="1"/>
  <c r="AT1206" i="1"/>
  <c r="AT1204" i="1"/>
  <c r="AS776" i="1"/>
  <c r="AS805" i="1" s="1"/>
  <c r="AU1210" i="1"/>
  <c r="AS781" i="1"/>
  <c r="AT784" i="1"/>
  <c r="AT789" i="1"/>
  <c r="AS779" i="1"/>
  <c r="AS808" i="1" s="1"/>
  <c r="AS878" i="1"/>
  <c r="AS907" i="1" s="1"/>
  <c r="AS791" i="1"/>
  <c r="AS820" i="1" s="1"/>
  <c r="AR788" i="1"/>
  <c r="AR817" i="1" s="1"/>
  <c r="AT1209" i="1"/>
  <c r="AQ870" i="1"/>
  <c r="AQ899" i="1" s="1"/>
  <c r="AR785" i="1"/>
  <c r="AQ792" i="1"/>
  <c r="AQ821" i="1" s="1"/>
  <c r="AT782" i="1"/>
  <c r="AT793" i="1"/>
  <c r="AT822" i="1" s="1"/>
  <c r="AU1208" i="1"/>
  <c r="AP928" i="1"/>
  <c r="AP100" i="8" s="1"/>
  <c r="AP276" i="8" s="1"/>
  <c r="AP129" i="8" s="1"/>
  <c r="AP24" i="8" s="1"/>
  <c r="AU795" i="1"/>
  <c r="AU824" i="1" s="1"/>
  <c r="AU787" i="1"/>
  <c r="AU816" i="1" s="1"/>
  <c r="AQ783" i="1"/>
  <c r="AQ812" i="1" s="1"/>
  <c r="AF54" i="1"/>
  <c r="AW1199" i="1"/>
  <c r="AV771" i="1"/>
  <c r="AV800" i="1" s="1"/>
  <c r="AQ364" i="1"/>
  <c r="AQ306" i="1"/>
  <c r="AS241" i="1"/>
  <c r="AS299" i="1" s="1"/>
  <c r="AS280" i="8"/>
  <c r="AS133" i="8" s="1"/>
  <c r="AS28" i="8" s="1"/>
  <c r="AR1211" i="1"/>
  <c r="AR190" i="1"/>
  <c r="AR248" i="1" s="1"/>
  <c r="AR306" i="1" s="1"/>
  <c r="AQ373" i="1"/>
  <c r="AP937" i="1"/>
  <c r="AP109" i="8" s="1"/>
  <c r="AP285" i="8" s="1"/>
  <c r="AP138" i="8" s="1"/>
  <c r="AP33" i="8" s="1"/>
  <c r="AR924" i="1"/>
  <c r="AR96" i="8" s="1"/>
  <c r="AQ279" i="8"/>
  <c r="AQ132" i="8" s="1"/>
  <c r="AQ27" i="8" s="1"/>
  <c r="AQ724" i="1"/>
  <c r="AT932" i="1"/>
  <c r="AT104" i="8" s="1"/>
  <c r="AS807" i="1"/>
  <c r="AS863" i="1"/>
  <c r="AS892" i="1" s="1"/>
  <c r="AR369" i="1"/>
  <c r="AP918" i="1"/>
  <c r="AP90" i="8" s="1"/>
  <c r="AS243" i="1"/>
  <c r="AS301" i="1" s="1"/>
  <c r="AQ933" i="1"/>
  <c r="AQ105" i="8" s="1"/>
  <c r="AQ281" i="8" s="1"/>
  <c r="AQ134" i="8" s="1"/>
  <c r="AQ29" i="8" s="1"/>
  <c r="AR608" i="1"/>
  <c r="AR1335" i="1"/>
  <c r="AR1364" i="1" s="1"/>
  <c r="AQ238" i="1"/>
  <c r="AQ296" i="1" s="1"/>
  <c r="AU579" i="1"/>
  <c r="AT1248" i="1"/>
  <c r="AS1306" i="1"/>
  <c r="AS1277" i="1"/>
  <c r="AS608" i="1" s="1"/>
  <c r="AS161" i="8"/>
  <c r="AQ879" i="1"/>
  <c r="AQ908" i="1" s="1"/>
  <c r="AR1220" i="1"/>
  <c r="AQ257" i="1"/>
  <c r="AQ315" i="1" s="1"/>
  <c r="AT880" i="1"/>
  <c r="AT909" i="1" s="1"/>
  <c r="AU1221" i="1"/>
  <c r="AU368" i="1"/>
  <c r="AV1215" i="1"/>
  <c r="AT239" i="1"/>
  <c r="AT355" i="1"/>
  <c r="AT1219" i="1"/>
  <c r="AS1216" i="1"/>
  <c r="AR240" i="1"/>
  <c r="AR298" i="1" s="1"/>
  <c r="AS1203" i="1"/>
  <c r="AQ354" i="1"/>
  <c r="AU916" i="1"/>
  <c r="AU88" i="8" s="1"/>
  <c r="AS938" i="1"/>
  <c r="AS110" i="8" s="1"/>
  <c r="AR923" i="1"/>
  <c r="AR95" i="8" s="1"/>
  <c r="AR271" i="8" s="1"/>
  <c r="AR124" i="8" s="1"/>
  <c r="AR19" i="8" s="1"/>
  <c r="AT877" i="1"/>
  <c r="AT906" i="1" s="1"/>
  <c r="AT264" i="8"/>
  <c r="AT117" i="8" s="1"/>
  <c r="AT12" i="8" s="1"/>
  <c r="AS359" i="1"/>
  <c r="AS873" i="1"/>
  <c r="AS902" i="1" s="1"/>
  <c r="AR804" i="1"/>
  <c r="AS865" i="1"/>
  <c r="AS894" i="1" s="1"/>
  <c r="AR936" i="1"/>
  <c r="AR108" i="8" s="1"/>
  <c r="AR283" i="8"/>
  <c r="AR136" i="8" s="1"/>
  <c r="AR31" i="8" s="1"/>
  <c r="AS935" i="1"/>
  <c r="AS107" i="8" s="1"/>
  <c r="AR875" i="1"/>
  <c r="AR904" i="1" s="1"/>
  <c r="AU191" i="1"/>
  <c r="AU200" i="1"/>
  <c r="AT258" i="1"/>
  <c r="AT316" i="1" s="1"/>
  <c r="AS201" i="1"/>
  <c r="AS794" i="1" s="1"/>
  <c r="AR259" i="1"/>
  <c r="AR317" i="1" s="1"/>
  <c r="AR881" i="1"/>
  <c r="AR910" i="1" s="1"/>
  <c r="AS182" i="1"/>
  <c r="AT188" i="1"/>
  <c r="AU1209" i="1" s="1"/>
  <c r="AT198" i="1"/>
  <c r="AU1219" i="1" s="1"/>
  <c r="AS192" i="1"/>
  <c r="AT1213" i="1" s="1"/>
  <c r="AT186" i="1"/>
  <c r="AS244" i="1"/>
  <c r="AS302" i="1" s="1"/>
  <c r="AS866" i="1"/>
  <c r="AS895" i="1" s="1"/>
  <c r="AV194" i="1"/>
  <c r="AW1215" i="1" s="1"/>
  <c r="AU252" i="1"/>
  <c r="AU310" i="1" s="1"/>
  <c r="AV202" i="1"/>
  <c r="AW1223" i="1" s="1"/>
  <c r="AQ939" i="1"/>
  <c r="AQ111" i="8" s="1"/>
  <c r="AR180" i="1"/>
  <c r="AS1201" i="1" s="1"/>
  <c r="AQ860" i="1"/>
  <c r="AQ889" i="1" s="1"/>
  <c r="AT193" i="1"/>
  <c r="AR921" i="1"/>
  <c r="AR93" i="8" s="1"/>
  <c r="AR269" i="8" s="1"/>
  <c r="AR122" i="8" s="1"/>
  <c r="AR17" i="8" s="1"/>
  <c r="AT185" i="1"/>
  <c r="AT183" i="1"/>
  <c r="AS256" i="1"/>
  <c r="AS314" i="1" s="1"/>
  <c r="AU189" i="1"/>
  <c r="AT374" i="1"/>
  <c r="AS195" i="1"/>
  <c r="AR253" i="1"/>
  <c r="AV236" i="1"/>
  <c r="AV294" i="1" s="1"/>
  <c r="AR199" i="1"/>
  <c r="AR792" i="1" s="1"/>
  <c r="AR375" i="1"/>
  <c r="AU197" i="1"/>
  <c r="AU790" i="1" s="1"/>
  <c r="AT371" i="1"/>
  <c r="AT255" i="1"/>
  <c r="AT313" i="1" s="1"/>
  <c r="AU181" i="1"/>
  <c r="AT861" i="1"/>
  <c r="AT890" i="1" s="1"/>
  <c r="AT803" i="1"/>
  <c r="AU196" i="1"/>
  <c r="AU789" i="1" s="1"/>
  <c r="AU187" i="1"/>
  <c r="AS357" i="1"/>
  <c r="AS360" i="1"/>
  <c r="AW178" i="1"/>
  <c r="AX1199" i="1" s="1"/>
  <c r="AV858" i="1"/>
  <c r="AV887" i="1" s="1"/>
  <c r="AR929" i="1"/>
  <c r="AR101" i="8" s="1"/>
  <c r="AR277" i="8" s="1"/>
  <c r="AR130" i="8" s="1"/>
  <c r="AR25" i="8" s="1"/>
  <c r="AQ920" i="1"/>
  <c r="AQ92" i="8" s="1"/>
  <c r="AQ268" i="8" s="1"/>
  <c r="AQ121" i="8" s="1"/>
  <c r="AQ16" i="8" s="1"/>
  <c r="AR288" i="8"/>
  <c r="AR141" i="8" s="1"/>
  <c r="AR36" i="8" s="1"/>
  <c r="AS730" i="1"/>
  <c r="AR356" i="1"/>
  <c r="AS365" i="1"/>
  <c r="AR868" i="1"/>
  <c r="AR897" i="1" s="1"/>
  <c r="AR926" i="1" s="1"/>
  <c r="AR98" i="8" s="1"/>
  <c r="AR274" i="8" s="1"/>
  <c r="AR127" i="8" s="1"/>
  <c r="AR22" i="8" s="1"/>
  <c r="AR362" i="1"/>
  <c r="AR862" i="1"/>
  <c r="AR891" i="1" s="1"/>
  <c r="AU882" i="1"/>
  <c r="AU911" i="1" s="1"/>
  <c r="AU376" i="1"/>
  <c r="AU260" i="1"/>
  <c r="AU318" i="1" s="1"/>
  <c r="AT940" i="1"/>
  <c r="AT112" i="8" s="1"/>
  <c r="AR246" i="1"/>
  <c r="AR304" i="1" s="1"/>
  <c r="AS1334" i="1"/>
  <c r="AS1363" i="1" s="1"/>
  <c r="AP930" i="1"/>
  <c r="AP102" i="8" s="1"/>
  <c r="AP278" i="8" s="1"/>
  <c r="AP131" i="8" s="1"/>
  <c r="AP26" i="8" s="1"/>
  <c r="AQ366" i="1"/>
  <c r="AQ250" i="1"/>
  <c r="AQ308" i="1" s="1"/>
  <c r="AQ814" i="1"/>
  <c r="AQ930" i="1" s="1"/>
  <c r="AQ102" i="8" s="1"/>
  <c r="AQ278" i="8" s="1"/>
  <c r="AQ131" i="8" s="1"/>
  <c r="AQ26" i="8" s="1"/>
  <c r="AV1254" i="1"/>
  <c r="AW585" i="1"/>
  <c r="AW1254" i="1" s="1"/>
  <c r="AW167" i="8" s="1"/>
  <c r="AU1312" i="1"/>
  <c r="AU167" i="8"/>
  <c r="AU1283" i="1"/>
  <c r="AQ715" i="1"/>
  <c r="AM732" i="1"/>
  <c r="AP715" i="1"/>
  <c r="AS367" i="1"/>
  <c r="AO796" i="1"/>
  <c r="AR599" i="1"/>
  <c r="AR1326" i="1"/>
  <c r="AR1355" i="1" s="1"/>
  <c r="AS1297" i="1"/>
  <c r="AS1268" i="1"/>
  <c r="AS152" i="8"/>
  <c r="AU570" i="1"/>
  <c r="AT1239" i="1"/>
  <c r="AT1297" i="1" s="1"/>
  <c r="AR363" i="1"/>
  <c r="AP245" i="1"/>
  <c r="AP261" i="1" s="1"/>
  <c r="AP45" i="1" s="1"/>
  <c r="AP361" i="1"/>
  <c r="AP377" i="1" s="1"/>
  <c r="AJ493" i="1"/>
  <c r="AJ522" i="1" s="1"/>
  <c r="AI548" i="1"/>
  <c r="AI31" i="1" s="1"/>
  <c r="AI551" i="1"/>
  <c r="AI34" i="1" s="1"/>
  <c r="AI546" i="1"/>
  <c r="AI29" i="1" s="1"/>
  <c r="AR714" i="1"/>
  <c r="AS714" i="1"/>
  <c r="AI541" i="1"/>
  <c r="AI24" i="1" s="1"/>
  <c r="AL443" i="1"/>
  <c r="AL530" i="1" s="1"/>
  <c r="AL13" i="1" s="1"/>
  <c r="AI538" i="1"/>
  <c r="AI21" i="1" s="1"/>
  <c r="AJ489" i="1"/>
  <c r="AJ518" i="1" s="1"/>
  <c r="AJ454" i="1"/>
  <c r="AJ541" i="1" s="1"/>
  <c r="AJ24" i="1" s="1"/>
  <c r="AR719" i="1"/>
  <c r="AJ484" i="1"/>
  <c r="AJ513" i="1" s="1"/>
  <c r="AJ463" i="1"/>
  <c r="AJ550" i="1" s="1"/>
  <c r="AJ33" i="1" s="1"/>
  <c r="AR725" i="1"/>
  <c r="AT1373" i="1"/>
  <c r="AL734" i="1"/>
  <c r="AL471" i="1"/>
  <c r="AL500" i="1" s="1"/>
  <c r="AI552" i="1"/>
  <c r="AI35" i="1" s="1"/>
  <c r="AM411" i="1"/>
  <c r="AM443" i="1" s="1"/>
  <c r="AR931" i="1"/>
  <c r="AR103" i="8" s="1"/>
  <c r="AO413" i="1"/>
  <c r="AO474" i="1" s="1"/>
  <c r="AO503" i="1" s="1"/>
  <c r="AM1345" i="1"/>
  <c r="AM415" i="1"/>
  <c r="AM447" i="1" s="1"/>
  <c r="AK534" i="1"/>
  <c r="AK17" i="1" s="1"/>
  <c r="AK432" i="1"/>
  <c r="AK493" i="1" s="1"/>
  <c r="AK522" i="1" s="1"/>
  <c r="AI547" i="1"/>
  <c r="AI30" i="1" s="1"/>
  <c r="AU721" i="1"/>
  <c r="AL533" i="1"/>
  <c r="AL16" i="1" s="1"/>
  <c r="AK426" i="1"/>
  <c r="AK458" i="1" s="1"/>
  <c r="AI553" i="1"/>
  <c r="AI36" i="1" s="1"/>
  <c r="AK427" i="1"/>
  <c r="AK488" i="1" s="1"/>
  <c r="AK517" i="1" s="1"/>
  <c r="AJ490" i="1"/>
  <c r="AJ519" i="1" s="1"/>
  <c r="AJ482" i="1"/>
  <c r="AJ511" i="1" s="1"/>
  <c r="AK419" i="1"/>
  <c r="AK480" i="1" s="1"/>
  <c r="AK509" i="1" s="1"/>
  <c r="AI550" i="1"/>
  <c r="AI33" i="1" s="1"/>
  <c r="AK529" i="1"/>
  <c r="AK12" i="1" s="1"/>
  <c r="AM416" i="1"/>
  <c r="AM477" i="1" s="1"/>
  <c r="AM506" i="1" s="1"/>
  <c r="AK425" i="1"/>
  <c r="AK486" i="1" s="1"/>
  <c r="AK515" i="1" s="1"/>
  <c r="AP796" i="1"/>
  <c r="AI545" i="1"/>
  <c r="AI28" i="1" s="1"/>
  <c r="AK421" i="1"/>
  <c r="AK453" i="1" s="1"/>
  <c r="AK428" i="1"/>
  <c r="AK460" i="1" s="1"/>
  <c r="AT710" i="1"/>
  <c r="AL447" i="1"/>
  <c r="AL476" i="1"/>
  <c r="AL505" i="1" s="1"/>
  <c r="AK530" i="1"/>
  <c r="AK13" i="1" s="1"/>
  <c r="AJ465" i="1"/>
  <c r="AJ552" i="1" s="1"/>
  <c r="AJ35" i="1" s="1"/>
  <c r="AM386" i="1"/>
  <c r="AN328" i="1"/>
  <c r="AK423" i="1"/>
  <c r="AK484" i="1" s="1"/>
  <c r="AK513" i="1" s="1"/>
  <c r="AM417" i="1"/>
  <c r="AM478" i="1" s="1"/>
  <c r="AM507" i="1" s="1"/>
  <c r="AK420" i="1"/>
  <c r="AK452" i="1" s="1"/>
  <c r="AJ495" i="1"/>
  <c r="AJ524" i="1" s="1"/>
  <c r="AJ466" i="1"/>
  <c r="AU1243" i="1"/>
  <c r="AU1301" i="1" s="1"/>
  <c r="AV574" i="1"/>
  <c r="AL477" i="1"/>
  <c r="AL506" i="1" s="1"/>
  <c r="AL448" i="1"/>
  <c r="AS1324" i="1"/>
  <c r="AS1353" i="1" s="1"/>
  <c r="AS597" i="1"/>
  <c r="AS684" i="1" s="1"/>
  <c r="AS239" i="8" s="1"/>
  <c r="AT1336" i="1"/>
  <c r="AT1365" i="1" s="1"/>
  <c r="AT609" i="1"/>
  <c r="AN323" i="1"/>
  <c r="AM381" i="1"/>
  <c r="AV605" i="1"/>
  <c r="AW1291" i="1"/>
  <c r="AW146" i="8"/>
  <c r="AW1262" i="1"/>
  <c r="AW1320" i="1" s="1"/>
  <c r="AT687" i="1"/>
  <c r="AT242" i="8" s="1"/>
  <c r="AI467" i="1"/>
  <c r="AI46" i="1" s="1"/>
  <c r="AV1238" i="1"/>
  <c r="AV1296" i="1" s="1"/>
  <c r="AW569" i="1"/>
  <c r="AL342" i="1"/>
  <c r="AK400" i="1"/>
  <c r="AS596" i="1"/>
  <c r="AS683" i="1" s="1"/>
  <c r="AS238" i="8" s="1"/>
  <c r="AV1246" i="1"/>
  <c r="AV1304" i="1" s="1"/>
  <c r="AW577" i="1"/>
  <c r="AV1249" i="1"/>
  <c r="AV1307" i="1" s="1"/>
  <c r="AW580" i="1"/>
  <c r="AS603" i="1"/>
  <c r="AP896" i="1"/>
  <c r="AP912" i="1" s="1"/>
  <c r="AP883" i="1"/>
  <c r="AO319" i="1"/>
  <c r="AH51" i="1"/>
  <c r="AL346" i="1"/>
  <c r="AK404" i="1"/>
  <c r="AU1237" i="1"/>
  <c r="AV568" i="1"/>
  <c r="AT163" i="8"/>
  <c r="AT1279" i="1"/>
  <c r="AT1308" i="1"/>
  <c r="AK431" i="1"/>
  <c r="AJ459" i="1"/>
  <c r="AJ488" i="1"/>
  <c r="AJ517" i="1" s="1"/>
  <c r="AL332" i="1"/>
  <c r="AK390" i="1"/>
  <c r="AK424" i="1"/>
  <c r="AK430" i="1"/>
  <c r="AL478" i="1"/>
  <c r="AL507" i="1" s="1"/>
  <c r="AL449" i="1"/>
  <c r="AK434" i="1"/>
  <c r="AU1315" i="1"/>
  <c r="AU1269" i="1"/>
  <c r="AU153" i="8"/>
  <c r="AS1323" i="1"/>
  <c r="AS1352" i="1" s="1"/>
  <c r="AP1371" i="1"/>
  <c r="AP615" i="1"/>
  <c r="AP702" i="1" s="1"/>
  <c r="AP257" i="8" s="1"/>
  <c r="AP286" i="8" s="1"/>
  <c r="AP139" i="8" s="1"/>
  <c r="AP34" i="8" s="1"/>
  <c r="AO384" i="1"/>
  <c r="AP326" i="1"/>
  <c r="AS693" i="1"/>
  <c r="AS248" i="8" s="1"/>
  <c r="AP1256" i="1"/>
  <c r="AP1258" i="1" s="1"/>
  <c r="AQ587" i="1"/>
  <c r="AQ589" i="1" s="1"/>
  <c r="AL331" i="1"/>
  <c r="AK389" i="1"/>
  <c r="AK348" i="1"/>
  <c r="AS704" i="1"/>
  <c r="AS259" i="8" s="1"/>
  <c r="AS288" i="8" s="1"/>
  <c r="AS141" i="8" s="1"/>
  <c r="AS36" i="8" s="1"/>
  <c r="AR733" i="1"/>
  <c r="AT606" i="1"/>
  <c r="AT693" i="1" s="1"/>
  <c r="AT248" i="8" s="1"/>
  <c r="AP1280" i="1"/>
  <c r="AP611" i="1" s="1"/>
  <c r="AP164" i="8"/>
  <c r="AR700" i="1"/>
  <c r="AR255" i="8" s="1"/>
  <c r="AT156" i="8"/>
  <c r="AT1272" i="1"/>
  <c r="AT1301" i="1"/>
  <c r="AJ481" i="1"/>
  <c r="AJ510" i="1" s="1"/>
  <c r="AJ452" i="1"/>
  <c r="AW1234" i="1"/>
  <c r="AW1292" i="1" s="1"/>
  <c r="AX565" i="1"/>
  <c r="AQ352" i="1"/>
  <c r="AI542" i="1"/>
  <c r="AI25" i="1" s="1"/>
  <c r="AJ450" i="1"/>
  <c r="AJ479" i="1"/>
  <c r="AJ435" i="1"/>
  <c r="AU1286" i="1"/>
  <c r="AU170" i="8"/>
  <c r="AL345" i="1"/>
  <c r="AK403" i="1"/>
  <c r="AM410" i="1"/>
  <c r="AX1233" i="1"/>
  <c r="AY564" i="1"/>
  <c r="AQ168" i="8"/>
  <c r="AQ1284" i="1"/>
  <c r="AQ1313" i="1"/>
  <c r="AS699" i="1"/>
  <c r="AS254" i="8" s="1"/>
  <c r="AU1247" i="1"/>
  <c r="AV578" i="1"/>
  <c r="AU1252" i="1"/>
  <c r="AU1310" i="1" s="1"/>
  <c r="AV583" i="1"/>
  <c r="AN616" i="1"/>
  <c r="AN618" i="1" s="1"/>
  <c r="AS1337" i="1"/>
  <c r="AS1366" i="1" s="1"/>
  <c r="AU1275" i="1"/>
  <c r="AU159" i="8"/>
  <c r="AO327" i="1"/>
  <c r="AN385" i="1"/>
  <c r="AU1278" i="1"/>
  <c r="AU609" i="1" s="1"/>
  <c r="AU162" i="8"/>
  <c r="AQ1241" i="1"/>
  <c r="AQ1299" i="1" s="1"/>
  <c r="AR572" i="1"/>
  <c r="AF52" i="1"/>
  <c r="AO896" i="1"/>
  <c r="AO912" i="1" s="1"/>
  <c r="AO883" i="1"/>
  <c r="AU594" i="1"/>
  <c r="AH537" i="1"/>
  <c r="AK125" i="8"/>
  <c r="AK289" i="8"/>
  <c r="AR155" i="8"/>
  <c r="AR1271" i="1"/>
  <c r="AR1329" i="1" s="1"/>
  <c r="AR1358" i="1" s="1"/>
  <c r="AL344" i="1"/>
  <c r="AK402" i="1"/>
  <c r="AJ486" i="1"/>
  <c r="AJ515" i="1" s="1"/>
  <c r="AJ457" i="1"/>
  <c r="AR1244" i="1"/>
  <c r="AS575" i="1"/>
  <c r="AL337" i="1"/>
  <c r="AK395" i="1"/>
  <c r="AL343" i="1"/>
  <c r="AK401" i="1"/>
  <c r="AX1245" i="1"/>
  <c r="AY576" i="1"/>
  <c r="AL347" i="1"/>
  <c r="AK405" i="1"/>
  <c r="AN319" i="1"/>
  <c r="AT166" i="8"/>
  <c r="AT1282" i="1"/>
  <c r="AU1236" i="1"/>
  <c r="AU1294" i="1" s="1"/>
  <c r="AV567" i="1"/>
  <c r="AL339" i="1"/>
  <c r="AK397" i="1"/>
  <c r="AU1304" i="1"/>
  <c r="AJ480" i="1"/>
  <c r="AJ509" i="1" s="1"/>
  <c r="AJ451" i="1"/>
  <c r="AT617" i="1"/>
  <c r="AT704" i="1" s="1"/>
  <c r="AT259" i="8" s="1"/>
  <c r="AR684" i="1"/>
  <c r="AR239" i="8" s="1"/>
  <c r="AJ462" i="1"/>
  <c r="AJ491" i="1"/>
  <c r="AJ520" i="1" s="1"/>
  <c r="AK422" i="1"/>
  <c r="AS254" i="1"/>
  <c r="AR818" i="1"/>
  <c r="AR876" i="1"/>
  <c r="AR905" i="1" s="1"/>
  <c r="AR254" i="1"/>
  <c r="AR312" i="1" s="1"/>
  <c r="AS876" i="1"/>
  <c r="AS905" i="1" s="1"/>
  <c r="AQ723" i="1"/>
  <c r="AV1263" i="1"/>
  <c r="AV147" i="8"/>
  <c r="AN474" i="1"/>
  <c r="AN503" i="1" s="1"/>
  <c r="AN445" i="1"/>
  <c r="AJ487" i="1"/>
  <c r="AJ516" i="1" s="1"/>
  <c r="AJ458" i="1"/>
  <c r="AR694" i="1"/>
  <c r="AR249" i="8" s="1"/>
  <c r="AS694" i="1"/>
  <c r="AS249" i="8" s="1"/>
  <c r="AU151" i="8"/>
  <c r="AU1267" i="1"/>
  <c r="AS1339" i="1"/>
  <c r="AS1368" i="1" s="1"/>
  <c r="AQ728" i="1"/>
  <c r="AV1332" i="1"/>
  <c r="AV1361" i="1" s="1"/>
  <c r="AS1340" i="1"/>
  <c r="AS1369" i="1" s="1"/>
  <c r="AS613" i="1"/>
  <c r="AL336" i="1"/>
  <c r="AK394" i="1"/>
  <c r="AN414" i="1"/>
  <c r="AO611" i="1"/>
  <c r="AO1338" i="1"/>
  <c r="AO1367" i="1" s="1"/>
  <c r="AJ20" i="8"/>
  <c r="AJ37" i="8" s="1"/>
  <c r="AJ142" i="8"/>
  <c r="AJ46" i="8" s="1"/>
  <c r="AJ48" i="8" s="1"/>
  <c r="AJ51" i="8" s="1"/>
  <c r="AV593" i="1"/>
  <c r="AV680" i="1" s="1"/>
  <c r="AV235" i="8" s="1"/>
  <c r="AV1320" i="1"/>
  <c r="AV1349" i="1" s="1"/>
  <c r="AS725" i="1"/>
  <c r="AU1307" i="1"/>
  <c r="AR305" i="1"/>
  <c r="AS869" i="1"/>
  <c r="AS898" i="1" s="1"/>
  <c r="AR869" i="1"/>
  <c r="AR898" i="1" s="1"/>
  <c r="AR811" i="1"/>
  <c r="AS1330" i="1"/>
  <c r="AS1359" i="1" s="1"/>
  <c r="AV1292" i="1"/>
  <c r="AN731" i="1"/>
  <c r="AS813" i="1"/>
  <c r="AS929" i="1" s="1"/>
  <c r="AS101" i="8" s="1"/>
  <c r="AS249" i="1"/>
  <c r="AS307" i="1" s="1"/>
  <c r="AT1266" i="1"/>
  <c r="AT150" i="8"/>
  <c r="AR370" i="1"/>
  <c r="AN688" i="1"/>
  <c r="AM243" i="8"/>
  <c r="AM705" i="1"/>
  <c r="AM717" i="1"/>
  <c r="AL341" i="1"/>
  <c r="AK399" i="1"/>
  <c r="AU1250" i="1"/>
  <c r="AV581" i="1"/>
  <c r="AM475" i="1"/>
  <c r="AM504" i="1" s="1"/>
  <c r="AM446" i="1"/>
  <c r="AQ157" i="8"/>
  <c r="AQ1273" i="1"/>
  <c r="AQ604" i="1" s="1"/>
  <c r="AQ691" i="1" s="1"/>
  <c r="AQ246" i="8" s="1"/>
  <c r="AQ275" i="8" s="1"/>
  <c r="AQ128" i="8" s="1"/>
  <c r="AW158" i="8"/>
  <c r="AW1274" i="1"/>
  <c r="AV1240" i="1"/>
  <c r="AW571" i="1"/>
  <c r="AU1296" i="1"/>
  <c r="AN698" i="1"/>
  <c r="AN253" i="8" s="1"/>
  <c r="AN282" i="8" s="1"/>
  <c r="AN135" i="8" s="1"/>
  <c r="AN30" i="8" s="1"/>
  <c r="AU680" i="1"/>
  <c r="AU235" i="8" s="1"/>
  <c r="AP691" i="1"/>
  <c r="AP246" i="8" s="1"/>
  <c r="AP275" i="8" s="1"/>
  <c r="AP128" i="8" s="1"/>
  <c r="AP23" i="8" s="1"/>
  <c r="AO691" i="1"/>
  <c r="AO246" i="8" s="1"/>
  <c r="AO275" i="8" s="1"/>
  <c r="AO128" i="8" s="1"/>
  <c r="AO23" i="8" s="1"/>
  <c r="AO1285" i="1"/>
  <c r="AO1343" i="1" s="1"/>
  <c r="AO169" i="8"/>
  <c r="AO171" i="8" s="1"/>
  <c r="AO47" i="8" s="1"/>
  <c r="AO1314" i="1"/>
  <c r="AO1316" i="1" s="1"/>
  <c r="AN1343" i="1"/>
  <c r="AQ1251" i="1"/>
  <c r="AR582" i="1"/>
  <c r="AR697" i="1"/>
  <c r="AR252" i="8" s="1"/>
  <c r="AJ485" i="1"/>
  <c r="AJ514" i="1" s="1"/>
  <c r="AJ456" i="1"/>
  <c r="AO1258" i="1"/>
  <c r="AL335" i="1"/>
  <c r="AK393" i="1"/>
  <c r="AQ1302" i="1"/>
  <c r="AN324" i="1"/>
  <c r="AM382" i="1"/>
  <c r="AP689" i="1"/>
  <c r="AP244" i="8" s="1"/>
  <c r="AN925" i="1"/>
  <c r="AN825" i="1"/>
  <c r="AM1374" i="1"/>
  <c r="AM50" i="1" s="1"/>
  <c r="AS610" i="1"/>
  <c r="AG20" i="1"/>
  <c r="AG37" i="1" s="1"/>
  <c r="AG554" i="1"/>
  <c r="AG556" i="1" s="1"/>
  <c r="AV1257" i="1"/>
  <c r="AW588" i="1"/>
  <c r="AO825" i="1"/>
  <c r="AR1255" i="1"/>
  <c r="AS586" i="1"/>
  <c r="AI508" i="1"/>
  <c r="AI525" i="1" s="1"/>
  <c r="AI48" i="1" s="1"/>
  <c r="AI496" i="1"/>
  <c r="AI47" i="1" s="1"/>
  <c r="AK429" i="1"/>
  <c r="AN329" i="1"/>
  <c r="AM387" i="1"/>
  <c r="AT160" i="8"/>
  <c r="AT1276" i="1"/>
  <c r="AT165" i="8"/>
  <c r="AT1281" i="1"/>
  <c r="AT1310" i="1"/>
  <c r="AQ726" i="1"/>
  <c r="AQ602" i="1"/>
  <c r="AQ1329" i="1"/>
  <c r="AQ1358" i="1" s="1"/>
  <c r="AL340" i="1"/>
  <c r="AK398" i="1"/>
  <c r="AL338" i="1"/>
  <c r="AK396" i="1"/>
  <c r="AP154" i="8"/>
  <c r="AP1270" i="1"/>
  <c r="AP1328" i="1" s="1"/>
  <c r="AN330" i="1"/>
  <c r="AM388" i="1"/>
  <c r="AR683" i="1"/>
  <c r="AR238" i="8" s="1"/>
  <c r="AR267" i="8" s="1"/>
  <c r="AR120" i="8" s="1"/>
  <c r="AR15" i="8" s="1"/>
  <c r="AI539" i="1"/>
  <c r="AI22" i="1" s="1"/>
  <c r="AN1287" i="1"/>
  <c r="AP1224" i="1"/>
  <c r="AQ245" i="1"/>
  <c r="AP203" i="1"/>
  <c r="AO702" i="1"/>
  <c r="AO257" i="8" s="1"/>
  <c r="AO286" i="8" s="1"/>
  <c r="AO139" i="8" s="1"/>
  <c r="AO34" i="8" s="1"/>
  <c r="AL334" i="1"/>
  <c r="AK392" i="1"/>
  <c r="AK433" i="1"/>
  <c r="AU1321" i="1"/>
  <c r="AU1350" i="1" s="1"/>
  <c r="AS1242" i="1"/>
  <c r="AT573" i="1"/>
  <c r="AR728" i="1"/>
  <c r="AS710" i="1"/>
  <c r="AL272" i="8"/>
  <c r="AL260" i="8"/>
  <c r="AP1299" i="1"/>
  <c r="AT598" i="1"/>
  <c r="AT1325" i="1"/>
  <c r="AT1354" i="1" s="1"/>
  <c r="AL333" i="1"/>
  <c r="AK391" i="1"/>
  <c r="AT1305" i="1"/>
  <c r="AR722" i="1"/>
  <c r="AP1331" i="1"/>
  <c r="AP1360" i="1" s="1"/>
  <c r="AT721" i="1"/>
  <c r="AU1253" i="1"/>
  <c r="AV584" i="1"/>
  <c r="AS251" i="1"/>
  <c r="AS309" i="1" s="1"/>
  <c r="AS687" i="1"/>
  <c r="AS242" i="8" s="1"/>
  <c r="AK418" i="1"/>
  <c r="AJ406" i="1"/>
  <c r="AT1265" i="1"/>
  <c r="AT149" i="8"/>
  <c r="AT1294" i="1"/>
  <c r="AT1327" i="1"/>
  <c r="AT1356" i="1" s="1"/>
  <c r="AT1362" i="1"/>
  <c r="AM97" i="8"/>
  <c r="AM941" i="1"/>
  <c r="AM44" i="1" s="1"/>
  <c r="AT730" i="1"/>
  <c r="AQ713" i="1"/>
  <c r="AO1328" i="1"/>
  <c r="AO601" i="1"/>
  <c r="AO325" i="1"/>
  <c r="AN383" i="1"/>
  <c r="AP237" i="8"/>
  <c r="AR595" i="1"/>
  <c r="AR1322" i="1"/>
  <c r="AK531" i="1"/>
  <c r="AL502" i="1"/>
  <c r="AS1264" i="1"/>
  <c r="AS148" i="8"/>
  <c r="AQ237" i="8"/>
  <c r="AN14" i="8"/>
  <c r="AP711" i="1"/>
  <c r="AQ711" i="1"/>
  <c r="AO266" i="8"/>
  <c r="AM473" i="1"/>
  <c r="AM444" i="1"/>
  <c r="AJ14" i="1"/>
  <c r="AT1235" i="1"/>
  <c r="AU566" i="1"/>
  <c r="AN412" i="1"/>
  <c r="AS1293" i="1"/>
  <c r="AQ1351" i="1"/>
  <c r="AS12" i="8"/>
  <c r="AT917" i="1" l="1"/>
  <c r="AT89" i="8" s="1"/>
  <c r="AT265" i="8" s="1"/>
  <c r="AT118" i="8" s="1"/>
  <c r="AU237" i="1"/>
  <c r="AV1200" i="1"/>
  <c r="AU353" i="1"/>
  <c r="AV179" i="1"/>
  <c r="AW1200" i="1" s="1"/>
  <c r="AU859" i="1"/>
  <c r="AU888" i="1" s="1"/>
  <c r="AU917" i="1" s="1"/>
  <c r="AU89" i="8" s="1"/>
  <c r="AV1205" i="1"/>
  <c r="AU242" i="1"/>
  <c r="AU300" i="1" s="1"/>
  <c r="AU358" i="1"/>
  <c r="AV184" i="1"/>
  <c r="AV777" i="1" s="1"/>
  <c r="AV806" i="1" s="1"/>
  <c r="AU864" i="1"/>
  <c r="AU893" i="1" s="1"/>
  <c r="AU922" i="1" s="1"/>
  <c r="AU94" i="8" s="1"/>
  <c r="AS785" i="1"/>
  <c r="AV787" i="1"/>
  <c r="AV816" i="1" s="1"/>
  <c r="AV795" i="1"/>
  <c r="AV824" i="1" s="1"/>
  <c r="AS267" i="8"/>
  <c r="AS120" i="8" s="1"/>
  <c r="AU932" i="1"/>
  <c r="AU104" i="8" s="1"/>
  <c r="AR773" i="1"/>
  <c r="AR802" i="1" s="1"/>
  <c r="AQ937" i="1"/>
  <c r="AQ109" i="8" s="1"/>
  <c r="AQ285" i="8" s="1"/>
  <c r="AQ138" i="8" s="1"/>
  <c r="AQ33" i="8" s="1"/>
  <c r="AS936" i="1"/>
  <c r="AS108" i="8" s="1"/>
  <c r="AQ928" i="1"/>
  <c r="AQ100" i="8" s="1"/>
  <c r="AQ276" i="8" s="1"/>
  <c r="AQ129" i="8" s="1"/>
  <c r="AQ24" i="8" s="1"/>
  <c r="AV1217" i="1"/>
  <c r="AT1222" i="1"/>
  <c r="AT781" i="1"/>
  <c r="AT810" i="1" s="1"/>
  <c r="AT776" i="1"/>
  <c r="AT805" i="1" s="1"/>
  <c r="AS775" i="1"/>
  <c r="AS804" i="1" s="1"/>
  <c r="AV1221" i="1"/>
  <c r="AT1216" i="1"/>
  <c r="AU1214" i="1"/>
  <c r="AU793" i="1"/>
  <c r="AU822" i="1" s="1"/>
  <c r="AR783" i="1"/>
  <c r="AR812" i="1" s="1"/>
  <c r="AS1220" i="1"/>
  <c r="AT786" i="1"/>
  <c r="AT815" i="1" s="1"/>
  <c r="AV1208" i="1"/>
  <c r="AU774" i="1"/>
  <c r="AU803" i="1" s="1"/>
  <c r="AV1218" i="1"/>
  <c r="AV1210" i="1"/>
  <c r="AU782" i="1"/>
  <c r="AT243" i="1"/>
  <c r="AT301" i="1" s="1"/>
  <c r="AT866" i="1"/>
  <c r="AT895" i="1" s="1"/>
  <c r="AT1203" i="1"/>
  <c r="AV1212" i="1"/>
  <c r="AU784" i="1"/>
  <c r="AS788" i="1"/>
  <c r="AS817" i="1" s="1"/>
  <c r="AT791" i="1"/>
  <c r="AT820" i="1" s="1"/>
  <c r="AU780" i="1"/>
  <c r="AT779" i="1"/>
  <c r="AT808" i="1" s="1"/>
  <c r="AT778" i="1"/>
  <c r="AT807" i="1" s="1"/>
  <c r="AW771" i="1"/>
  <c r="AW800" i="1" s="1"/>
  <c r="AR364" i="1"/>
  <c r="AS695" i="1"/>
  <c r="AS250" i="8" s="1"/>
  <c r="AS1211" i="1"/>
  <c r="AS190" i="1"/>
  <c r="AR870" i="1"/>
  <c r="AR899" i="1" s="1"/>
  <c r="AS921" i="1"/>
  <c r="AS93" i="8" s="1"/>
  <c r="AS269" i="8" s="1"/>
  <c r="AS122" i="8" s="1"/>
  <c r="AS17" i="8" s="1"/>
  <c r="AQ918" i="1"/>
  <c r="AQ90" i="8" s="1"/>
  <c r="AQ266" i="8" s="1"/>
  <c r="AT938" i="1"/>
  <c r="AT110" i="8" s="1"/>
  <c r="AS923" i="1"/>
  <c r="AS95" i="8" s="1"/>
  <c r="AS271" i="8" s="1"/>
  <c r="AS124" i="8" s="1"/>
  <c r="AS19" i="8" s="1"/>
  <c r="AR821" i="1"/>
  <c r="AU258" i="1"/>
  <c r="AU316" i="1" s="1"/>
  <c r="AS1335" i="1"/>
  <c r="AS1364" i="1" s="1"/>
  <c r="AT244" i="1"/>
  <c r="AT302" i="1" s="1"/>
  <c r="AS369" i="1"/>
  <c r="AU819" i="1"/>
  <c r="AR933" i="1"/>
  <c r="AR105" i="8" s="1"/>
  <c r="AR281" i="8" s="1"/>
  <c r="AR134" i="8" s="1"/>
  <c r="AR29" i="8" s="1"/>
  <c r="AS875" i="1"/>
  <c r="AS904" i="1" s="1"/>
  <c r="AS253" i="1"/>
  <c r="AS311" i="1" s="1"/>
  <c r="AT360" i="1"/>
  <c r="AT1306" i="1"/>
  <c r="AT161" i="8"/>
  <c r="AT1277" i="1"/>
  <c r="AU1248" i="1"/>
  <c r="AV579" i="1"/>
  <c r="AR695" i="1"/>
  <c r="AR250" i="8" s="1"/>
  <c r="AR279" i="8" s="1"/>
  <c r="AR132" i="8" s="1"/>
  <c r="AR27" i="8" s="1"/>
  <c r="AU861" i="1"/>
  <c r="AU890" i="1" s="1"/>
  <c r="AV1202" i="1"/>
  <c r="AR257" i="1"/>
  <c r="AR315" i="1" s="1"/>
  <c r="AR373" i="1"/>
  <c r="AT357" i="1"/>
  <c r="AU371" i="1"/>
  <c r="AU1207" i="1"/>
  <c r="AT863" i="1"/>
  <c r="AT892" i="1" s="1"/>
  <c r="AU1204" i="1"/>
  <c r="AS240" i="1"/>
  <c r="AS298" i="1" s="1"/>
  <c r="AT359" i="1"/>
  <c r="AU1206" i="1"/>
  <c r="AS283" i="8"/>
  <c r="AS136" i="8" s="1"/>
  <c r="AS31" i="8" s="1"/>
  <c r="AS931" i="1"/>
  <c r="AS103" i="8" s="1"/>
  <c r="AU264" i="8"/>
  <c r="AU117" i="8" s="1"/>
  <c r="AU12" i="8" s="1"/>
  <c r="AR284" i="8"/>
  <c r="AR137" i="8" s="1"/>
  <c r="AR32" i="8" s="1"/>
  <c r="AV874" i="1"/>
  <c r="AV903" i="1" s="1"/>
  <c r="AT865" i="1"/>
  <c r="AT894" i="1" s="1"/>
  <c r="AT935" i="1"/>
  <c r="AT107" i="8" s="1"/>
  <c r="AS823" i="1"/>
  <c r="AV368" i="1"/>
  <c r="AS862" i="1"/>
  <c r="AS891" i="1" s="1"/>
  <c r="AR920" i="1"/>
  <c r="AR92" i="8" s="1"/>
  <c r="AR268" i="8" s="1"/>
  <c r="AR121" i="8" s="1"/>
  <c r="AR16" i="8" s="1"/>
  <c r="AS356" i="1"/>
  <c r="AS375" i="1"/>
  <c r="AR939" i="1"/>
  <c r="AR111" i="8" s="1"/>
  <c r="AU193" i="1"/>
  <c r="AS180" i="1"/>
  <c r="AU198" i="1"/>
  <c r="AT256" i="1"/>
  <c r="AT314" i="1" s="1"/>
  <c r="AV200" i="1"/>
  <c r="AW1221" i="1" s="1"/>
  <c r="AR879" i="1"/>
  <c r="AR908" i="1" s="1"/>
  <c r="AV916" i="1"/>
  <c r="AV88" i="8" s="1"/>
  <c r="AV264" i="8" s="1"/>
  <c r="AV187" i="1"/>
  <c r="AU880" i="1"/>
  <c r="AU909" i="1" s="1"/>
  <c r="AV197" i="1"/>
  <c r="AU877" i="1"/>
  <c r="AU906" i="1" s="1"/>
  <c r="AU255" i="1"/>
  <c r="AU313" i="1" s="1"/>
  <c r="AV189" i="1"/>
  <c r="AV782" i="1" s="1"/>
  <c r="AU185" i="1"/>
  <c r="AR238" i="1"/>
  <c r="AR296" i="1" s="1"/>
  <c r="AW194" i="1"/>
  <c r="AV252" i="1"/>
  <c r="AV310" i="1" s="1"/>
  <c r="AT192" i="1"/>
  <c r="AT182" i="1"/>
  <c r="AT201" i="1"/>
  <c r="AS259" i="1"/>
  <c r="AS317" i="1" s="1"/>
  <c r="AS881" i="1"/>
  <c r="AS910" i="1" s="1"/>
  <c r="AR311" i="1"/>
  <c r="AS199" i="1"/>
  <c r="AT195" i="1"/>
  <c r="AR860" i="1"/>
  <c r="AR889" i="1" s="1"/>
  <c r="AW202" i="1"/>
  <c r="AT372" i="1"/>
  <c r="AT878" i="1"/>
  <c r="AT907" i="1" s="1"/>
  <c r="AU188" i="1"/>
  <c r="AV1209" i="1" s="1"/>
  <c r="AV191" i="1"/>
  <c r="AT873" i="1"/>
  <c r="AT902" i="1" s="1"/>
  <c r="AV196" i="1"/>
  <c r="AW1217" i="1" s="1"/>
  <c r="AT919" i="1"/>
  <c r="AT91" i="8" s="1"/>
  <c r="AV181" i="1"/>
  <c r="AU239" i="1"/>
  <c r="AU355" i="1"/>
  <c r="AR354" i="1"/>
  <c r="AU374" i="1"/>
  <c r="AU183" i="1"/>
  <c r="AV1204" i="1" s="1"/>
  <c r="AT241" i="1"/>
  <c r="AT299" i="1" s="1"/>
  <c r="AS924" i="1"/>
  <c r="AS96" i="8" s="1"/>
  <c r="AU186" i="1"/>
  <c r="AU779" i="1" s="1"/>
  <c r="AX178" i="1"/>
  <c r="AW858" i="1"/>
  <c r="AW887" i="1" s="1"/>
  <c r="AW236" i="1"/>
  <c r="AW294" i="1" s="1"/>
  <c r="AX585" i="1"/>
  <c r="AX1254" i="1" s="1"/>
  <c r="AX1283" i="1" s="1"/>
  <c r="AU940" i="1"/>
  <c r="AU112" i="8" s="1"/>
  <c r="AT288" i="8"/>
  <c r="AT141" i="8" s="1"/>
  <c r="AT36" i="8" s="1"/>
  <c r="AP1338" i="1"/>
  <c r="AP1367" i="1" s="1"/>
  <c r="AS362" i="1"/>
  <c r="AT362" i="1" s="1"/>
  <c r="AS246" i="1"/>
  <c r="AS304" i="1" s="1"/>
  <c r="AS868" i="1"/>
  <c r="AS897" i="1" s="1"/>
  <c r="AS810" i="1"/>
  <c r="AW1283" i="1"/>
  <c r="AW614" i="1" s="1"/>
  <c r="AV882" i="1"/>
  <c r="AV911" i="1" s="1"/>
  <c r="AV260" i="1"/>
  <c r="AV318" i="1" s="1"/>
  <c r="AV376" i="1"/>
  <c r="AP1314" i="1"/>
  <c r="AP1316" i="1" s="1"/>
  <c r="AW1312" i="1"/>
  <c r="AQ261" i="1"/>
  <c r="AQ45" i="1" s="1"/>
  <c r="AR366" i="1"/>
  <c r="AR872" i="1"/>
  <c r="AR901" i="1" s="1"/>
  <c r="AR250" i="1"/>
  <c r="AR308" i="1" s="1"/>
  <c r="AR814" i="1"/>
  <c r="AU1341" i="1"/>
  <c r="AU1370" i="1" s="1"/>
  <c r="AU614" i="1"/>
  <c r="AU701" i="1" s="1"/>
  <c r="AU256" i="8" s="1"/>
  <c r="AV167" i="8"/>
  <c r="AV1312" i="1"/>
  <c r="AV1283" i="1"/>
  <c r="AM734" i="1"/>
  <c r="AP303" i="1"/>
  <c r="AP319" i="1" s="1"/>
  <c r="AU1239" i="1"/>
  <c r="AV570" i="1"/>
  <c r="AV1239" i="1" s="1"/>
  <c r="AV152" i="8" s="1"/>
  <c r="AR686" i="1"/>
  <c r="AR241" i="8" s="1"/>
  <c r="AR270" i="8" s="1"/>
  <c r="AR123" i="8" s="1"/>
  <c r="AR18" i="8" s="1"/>
  <c r="AS370" i="1"/>
  <c r="AT152" i="8"/>
  <c r="AT1268" i="1"/>
  <c r="AS1326" i="1"/>
  <c r="AS1355" i="1" s="1"/>
  <c r="AS599" i="1"/>
  <c r="AS686" i="1" s="1"/>
  <c r="AS241" i="8" s="1"/>
  <c r="AS270" i="8" s="1"/>
  <c r="AS123" i="8" s="1"/>
  <c r="AS18" i="8" s="1"/>
  <c r="AO1287" i="1"/>
  <c r="AQ23" i="8"/>
  <c r="AS818" i="1"/>
  <c r="AS934" i="1" s="1"/>
  <c r="AS106" i="8" s="1"/>
  <c r="AK451" i="1"/>
  <c r="AK538" i="1" s="1"/>
  <c r="AK21" i="1" s="1"/>
  <c r="AJ551" i="1"/>
  <c r="AJ34" i="1" s="1"/>
  <c r="AO925" i="1"/>
  <c r="AO941" i="1" s="1"/>
  <c r="AO44" i="1" s="1"/>
  <c r="AK481" i="1"/>
  <c r="AK510" i="1" s="1"/>
  <c r="AM448" i="1"/>
  <c r="AM535" i="1" s="1"/>
  <c r="AM18" i="1" s="1"/>
  <c r="AJ547" i="1"/>
  <c r="AJ30" i="1" s="1"/>
  <c r="AP809" i="1"/>
  <c r="AP825" i="1" s="1"/>
  <c r="AS733" i="1"/>
  <c r="AJ542" i="1"/>
  <c r="AJ25" i="1" s="1"/>
  <c r="AK482" i="1"/>
  <c r="AK511" i="1" s="1"/>
  <c r="AK457" i="1"/>
  <c r="AK544" i="1" s="1"/>
  <c r="AK27" i="1" s="1"/>
  <c r="AM449" i="1"/>
  <c r="AM536" i="1" s="1"/>
  <c r="AM19" i="1" s="1"/>
  <c r="AK464" i="1"/>
  <c r="AK551" i="1" s="1"/>
  <c r="AK34" i="1" s="1"/>
  <c r="AJ548" i="1"/>
  <c r="AJ31" i="1" s="1"/>
  <c r="AM472" i="1"/>
  <c r="AM501" i="1" s="1"/>
  <c r="AM476" i="1"/>
  <c r="AL529" i="1"/>
  <c r="AL12" i="1" s="1"/>
  <c r="AO445" i="1"/>
  <c r="AO532" i="1" s="1"/>
  <c r="AO15" i="1" s="1"/>
  <c r="AK487" i="1"/>
  <c r="AK516" i="1" s="1"/>
  <c r="AV709" i="1"/>
  <c r="AK459" i="1"/>
  <c r="AK546" i="1" s="1"/>
  <c r="AK29" i="1" s="1"/>
  <c r="AK455" i="1"/>
  <c r="AK542" i="1" s="1"/>
  <c r="AK25" i="1" s="1"/>
  <c r="AO414" i="1"/>
  <c r="AO446" i="1" s="1"/>
  <c r="AL535" i="1"/>
  <c r="AL18" i="1" s="1"/>
  <c r="AR726" i="1"/>
  <c r="AR723" i="1"/>
  <c r="AJ544" i="1"/>
  <c r="AJ27" i="1" s="1"/>
  <c r="AP720" i="1"/>
  <c r="AL425" i="1"/>
  <c r="AL457" i="1" s="1"/>
  <c r="AK489" i="1"/>
  <c r="AK518" i="1" s="1"/>
  <c r="AL429" i="1"/>
  <c r="AL490" i="1" s="1"/>
  <c r="AL519" i="1" s="1"/>
  <c r="AJ553" i="1"/>
  <c r="AJ36" i="1" s="1"/>
  <c r="AR927" i="1"/>
  <c r="AR99" i="8" s="1"/>
  <c r="AL430" i="1"/>
  <c r="AL491" i="1" s="1"/>
  <c r="AL520" i="1" s="1"/>
  <c r="AL431" i="1"/>
  <c r="AL463" i="1" s="1"/>
  <c r="AJ540" i="1"/>
  <c r="AJ23" i="1" s="1"/>
  <c r="AS363" i="1"/>
  <c r="AN410" i="1"/>
  <c r="AN442" i="1" s="1"/>
  <c r="AO731" i="1"/>
  <c r="AL534" i="1"/>
  <c r="AL17" i="1" s="1"/>
  <c r="AL421" i="1"/>
  <c r="AL482" i="1" s="1"/>
  <c r="AL511" i="1" s="1"/>
  <c r="AJ545" i="1"/>
  <c r="AJ28" i="1" s="1"/>
  <c r="AL432" i="1"/>
  <c r="AL493" i="1" s="1"/>
  <c r="AL522" i="1" s="1"/>
  <c r="AS723" i="1"/>
  <c r="AO1345" i="1"/>
  <c r="AL422" i="1"/>
  <c r="AL454" i="1" s="1"/>
  <c r="AO328" i="1"/>
  <c r="AN386" i="1"/>
  <c r="AN411" i="1"/>
  <c r="AN443" i="1" s="1"/>
  <c r="AM533" i="1"/>
  <c r="AM16" i="1" s="1"/>
  <c r="AL423" i="1"/>
  <c r="AL484" i="1" s="1"/>
  <c r="AL513" i="1" s="1"/>
  <c r="AN532" i="1"/>
  <c r="AN15" i="1" s="1"/>
  <c r="AI537" i="1"/>
  <c r="AI20" i="1" s="1"/>
  <c r="AI37" i="1" s="1"/>
  <c r="AN415" i="1"/>
  <c r="AU166" i="8"/>
  <c r="AU1282" i="1"/>
  <c r="AU1340" i="1" s="1"/>
  <c r="AT685" i="1"/>
  <c r="AT240" i="8" s="1"/>
  <c r="AS155" i="8"/>
  <c r="AS1271" i="1"/>
  <c r="AS1300" i="1"/>
  <c r="AK494" i="1"/>
  <c r="AK523" i="1" s="1"/>
  <c r="AK465" i="1"/>
  <c r="AO330" i="1"/>
  <c r="AN388" i="1"/>
  <c r="AM340" i="1"/>
  <c r="AL398" i="1"/>
  <c r="AQ164" i="8"/>
  <c r="AQ1280" i="1"/>
  <c r="AQ1309" i="1"/>
  <c r="AU149" i="8"/>
  <c r="AU1265" i="1"/>
  <c r="AU1323" i="1" s="1"/>
  <c r="AU1352" i="1" s="1"/>
  <c r="AR1241" i="1"/>
  <c r="AS572" i="1"/>
  <c r="AM471" i="1"/>
  <c r="AM500" i="1" s="1"/>
  <c r="AM442" i="1"/>
  <c r="AX1234" i="1"/>
  <c r="AY565" i="1"/>
  <c r="AK462" i="1"/>
  <c r="AK491" i="1"/>
  <c r="AK520" i="1" s="1"/>
  <c r="AT596" i="1"/>
  <c r="AQ1224" i="1"/>
  <c r="AR867" i="1"/>
  <c r="AQ303" i="1"/>
  <c r="AQ203" i="1"/>
  <c r="AQ867" i="1"/>
  <c r="AO1357" i="1"/>
  <c r="AT367" i="1"/>
  <c r="AV170" i="8"/>
  <c r="AV1286" i="1"/>
  <c r="AV1344" i="1" s="1"/>
  <c r="AO324" i="1"/>
  <c r="AN382" i="1"/>
  <c r="AM335" i="1"/>
  <c r="AL393" i="1"/>
  <c r="AS697" i="1"/>
  <c r="AS252" i="8" s="1"/>
  <c r="AO1372" i="1"/>
  <c r="AN727" i="1"/>
  <c r="AW1240" i="1"/>
  <c r="AW1298" i="1" s="1"/>
  <c r="AX571" i="1"/>
  <c r="AN243" i="8"/>
  <c r="AT813" i="1"/>
  <c r="AS277" i="8"/>
  <c r="AS130" i="8" s="1"/>
  <c r="AS25" i="8" s="1"/>
  <c r="AS811" i="1"/>
  <c r="AS927" i="1" s="1"/>
  <c r="AS99" i="8" s="1"/>
  <c r="AS247" i="1"/>
  <c r="AS305" i="1" s="1"/>
  <c r="AP698" i="1"/>
  <c r="AP253" i="8" s="1"/>
  <c r="AP282" i="8" s="1"/>
  <c r="AP135" i="8" s="1"/>
  <c r="AP30" i="8" s="1"/>
  <c r="AO698" i="1"/>
  <c r="AO253" i="8" s="1"/>
  <c r="AO282" i="8" s="1"/>
  <c r="AO135" i="8" s="1"/>
  <c r="AO30" i="8" s="1"/>
  <c r="AM336" i="1"/>
  <c r="AL394" i="1"/>
  <c r="AU598" i="1"/>
  <c r="AU1325" i="1"/>
  <c r="AU1354" i="1" s="1"/>
  <c r="AW1332" i="1"/>
  <c r="AW1361" i="1" s="1"/>
  <c r="AS1244" i="1"/>
  <c r="AS1302" i="1" s="1"/>
  <c r="AT575" i="1"/>
  <c r="AM344" i="1"/>
  <c r="AL402" i="1"/>
  <c r="AS716" i="1"/>
  <c r="AH20" i="1"/>
  <c r="AH37" i="1" s="1"/>
  <c r="AH554" i="1"/>
  <c r="AH556" i="1" s="1"/>
  <c r="AQ154" i="8"/>
  <c r="AQ1270" i="1"/>
  <c r="AU606" i="1"/>
  <c r="AU1333" i="1"/>
  <c r="AU1362" i="1" s="1"/>
  <c r="AU165" i="8"/>
  <c r="AU1281" i="1"/>
  <c r="AU1339" i="1" s="1"/>
  <c r="AU1368" i="1" s="1"/>
  <c r="AU160" i="8"/>
  <c r="AU1276" i="1"/>
  <c r="AU607" i="1" s="1"/>
  <c r="AU1305" i="1"/>
  <c r="AQ1342" i="1"/>
  <c r="AQ1371" i="1" s="1"/>
  <c r="AQ615" i="1"/>
  <c r="AQ702" i="1" s="1"/>
  <c r="AQ257" i="8" s="1"/>
  <c r="AQ286" i="8" s="1"/>
  <c r="AQ139" i="8" s="1"/>
  <c r="AQ34" i="8" s="1"/>
  <c r="AZ564" i="1"/>
  <c r="AY1233" i="1"/>
  <c r="AT365" i="1"/>
  <c r="AS700" i="1"/>
  <c r="AS255" i="8" s="1"/>
  <c r="AT722" i="1"/>
  <c r="AL418" i="1"/>
  <c r="AK406" i="1"/>
  <c r="AQ1256" i="1"/>
  <c r="AQ1314" i="1" s="1"/>
  <c r="AR587" i="1"/>
  <c r="AQ1331" i="1"/>
  <c r="AQ1360" i="1" s="1"/>
  <c r="AQ326" i="1"/>
  <c r="AP384" i="1"/>
  <c r="AU600" i="1"/>
  <c r="AK485" i="1"/>
  <c r="AK514" i="1" s="1"/>
  <c r="AK456" i="1"/>
  <c r="AJ546" i="1"/>
  <c r="AJ29" i="1" s="1"/>
  <c r="AT610" i="1"/>
  <c r="AT1337" i="1"/>
  <c r="AT1366" i="1" s="1"/>
  <c r="AU150" i="8"/>
  <c r="AU1266" i="1"/>
  <c r="AU1324" i="1" s="1"/>
  <c r="AU1295" i="1"/>
  <c r="AW1246" i="1"/>
  <c r="AX577" i="1"/>
  <c r="AM342" i="1"/>
  <c r="AL400" i="1"/>
  <c r="AW593" i="1"/>
  <c r="AW680" i="1" s="1"/>
  <c r="AW709" i="1" s="1"/>
  <c r="AO323" i="1"/>
  <c r="AN381" i="1"/>
  <c r="AU1336" i="1"/>
  <c r="AU1365" i="1" s="1"/>
  <c r="AU156" i="8"/>
  <c r="AU1272" i="1"/>
  <c r="AR1313" i="1"/>
  <c r="AT1334" i="1"/>
  <c r="AT1363" i="1" s="1"/>
  <c r="AT607" i="1"/>
  <c r="AK461" i="1"/>
  <c r="AK490" i="1"/>
  <c r="AK519" i="1" s="1"/>
  <c r="AM339" i="1"/>
  <c r="AL397" i="1"/>
  <c r="AY1245" i="1"/>
  <c r="AZ576" i="1"/>
  <c r="AM337" i="1"/>
  <c r="AL395" i="1"/>
  <c r="AV1252" i="1"/>
  <c r="AW583" i="1"/>
  <c r="AK463" i="1"/>
  <c r="AK492" i="1"/>
  <c r="AK521" i="1" s="1"/>
  <c r="AM346" i="1"/>
  <c r="AL404" i="1"/>
  <c r="AM273" i="8"/>
  <c r="AM126" i="8" s="1"/>
  <c r="AM21" i="8" s="1"/>
  <c r="AM113" i="8"/>
  <c r="AM44" i="8" s="1"/>
  <c r="AM45" i="8" s="1"/>
  <c r="AP1357" i="1"/>
  <c r="AL125" i="8"/>
  <c r="AL289" i="8"/>
  <c r="AM334" i="1"/>
  <c r="AL392" i="1"/>
  <c r="AP601" i="1"/>
  <c r="AP688" i="1" s="1"/>
  <c r="AM338" i="1"/>
  <c r="AL396" i="1"/>
  <c r="AT612" i="1"/>
  <c r="AT1339" i="1"/>
  <c r="AT1368" i="1" s="1"/>
  <c r="AN416" i="1"/>
  <c r="AS1255" i="1"/>
  <c r="AT586" i="1"/>
  <c r="AN97" i="8"/>
  <c r="AN941" i="1"/>
  <c r="AN44" i="1" s="1"/>
  <c r="AR1251" i="1"/>
  <c r="AS582" i="1"/>
  <c r="AN1345" i="1"/>
  <c r="AN1372" i="1"/>
  <c r="AN1374" i="1" s="1"/>
  <c r="AN50" i="1" s="1"/>
  <c r="AO616" i="1"/>
  <c r="AO618" i="1" s="1"/>
  <c r="AU709" i="1"/>
  <c r="AQ720" i="1"/>
  <c r="AR713" i="1"/>
  <c r="AL428" i="1"/>
  <c r="AT597" i="1"/>
  <c r="AN717" i="1"/>
  <c r="AN475" i="1"/>
  <c r="AN504" i="1" s="1"/>
  <c r="AN446" i="1"/>
  <c r="AV594" i="1"/>
  <c r="AV681" i="1" s="1"/>
  <c r="AV236" i="8" s="1"/>
  <c r="AV1321" i="1"/>
  <c r="AV1350" i="1" s="1"/>
  <c r="AS312" i="1"/>
  <c r="AK483" i="1"/>
  <c r="AK512" i="1" s="1"/>
  <c r="AK454" i="1"/>
  <c r="AV1236" i="1"/>
  <c r="AV1294" i="1" s="1"/>
  <c r="AW567" i="1"/>
  <c r="AU1311" i="1"/>
  <c r="AT1340" i="1"/>
  <c r="AT1369" i="1" s="1"/>
  <c r="AT613" i="1"/>
  <c r="AT700" i="1" s="1"/>
  <c r="AT255" i="8" s="1"/>
  <c r="AL434" i="1"/>
  <c r="AX1274" i="1"/>
  <c r="AX1332" i="1" s="1"/>
  <c r="AX158" i="8"/>
  <c r="AX1303" i="1"/>
  <c r="AM343" i="1"/>
  <c r="AL401" i="1"/>
  <c r="AO385" i="1"/>
  <c r="AP327" i="1"/>
  <c r="AX146" i="8"/>
  <c r="AX1291" i="1"/>
  <c r="AX1262" i="1"/>
  <c r="AM345" i="1"/>
  <c r="AL403" i="1"/>
  <c r="AJ508" i="1"/>
  <c r="AJ525" i="1" s="1"/>
  <c r="AJ48" i="1" s="1"/>
  <c r="AJ496" i="1"/>
  <c r="AJ47" i="1" s="1"/>
  <c r="AR352" i="1"/>
  <c r="AW147" i="8"/>
  <c r="AW1263" i="1"/>
  <c r="AM331" i="1"/>
  <c r="AL389" i="1"/>
  <c r="AL348" i="1"/>
  <c r="AP413" i="1"/>
  <c r="AL536" i="1"/>
  <c r="AL19" i="1" s="1"/>
  <c r="AL419" i="1"/>
  <c r="AW1249" i="1"/>
  <c r="AX580" i="1"/>
  <c r="AU1327" i="1"/>
  <c r="AU1356" i="1" s="1"/>
  <c r="AS712" i="1"/>
  <c r="AV151" i="8"/>
  <c r="AV1267" i="1"/>
  <c r="AV1325" i="1" s="1"/>
  <c r="AV1354" i="1" s="1"/>
  <c r="AT716" i="1"/>
  <c r="AT1324" i="1"/>
  <c r="AT1353" i="1" s="1"/>
  <c r="AS713" i="1"/>
  <c r="AM333" i="1"/>
  <c r="AL391" i="1"/>
  <c r="AG54" i="1"/>
  <c r="AG52" i="1"/>
  <c r="AU1279" i="1"/>
  <c r="AU163" i="8"/>
  <c r="AU871" i="1"/>
  <c r="AU900" i="1" s="1"/>
  <c r="AT871" i="1"/>
  <c r="AT900" i="1" s="1"/>
  <c r="AU1344" i="1"/>
  <c r="AU1373" i="1" s="1"/>
  <c r="AU617" i="1"/>
  <c r="AW1238" i="1"/>
  <c r="AX569" i="1"/>
  <c r="AK479" i="1"/>
  <c r="AK450" i="1"/>
  <c r="AK435" i="1"/>
  <c r="AV1253" i="1"/>
  <c r="AV1311" i="1" s="1"/>
  <c r="AW584" i="1"/>
  <c r="AL420" i="1"/>
  <c r="AS722" i="1"/>
  <c r="AT1242" i="1"/>
  <c r="AU573" i="1"/>
  <c r="AR712" i="1"/>
  <c r="AN417" i="1"/>
  <c r="AL427" i="1"/>
  <c r="AO329" i="1"/>
  <c r="AN387" i="1"/>
  <c r="AR168" i="8"/>
  <c r="AR1284" i="1"/>
  <c r="AQ361" i="1"/>
  <c r="AW1257" i="1"/>
  <c r="AX588" i="1"/>
  <c r="AQ689" i="1"/>
  <c r="AQ244" i="8" s="1"/>
  <c r="AP718" i="1"/>
  <c r="AJ543" i="1"/>
  <c r="AJ26" i="1" s="1"/>
  <c r="AO720" i="1"/>
  <c r="AV1269" i="1"/>
  <c r="AV153" i="8"/>
  <c r="AV1298" i="1"/>
  <c r="AW605" i="1"/>
  <c r="AW692" i="1" s="1"/>
  <c r="AW247" i="8" s="1"/>
  <c r="AV1315" i="1"/>
  <c r="AV1250" i="1"/>
  <c r="AW581" i="1"/>
  <c r="AM341" i="1"/>
  <c r="AL399" i="1"/>
  <c r="AM272" i="8"/>
  <c r="AM260" i="8"/>
  <c r="AT249" i="1"/>
  <c r="AT307" i="1" s="1"/>
  <c r="AO688" i="1"/>
  <c r="AO717" i="1" s="1"/>
  <c r="AJ53" i="8"/>
  <c r="AT868" i="1"/>
  <c r="AT897" i="1" s="1"/>
  <c r="AR934" i="1"/>
  <c r="AR106" i="8" s="1"/>
  <c r="AJ549" i="1"/>
  <c r="AJ32" i="1" s="1"/>
  <c r="AT733" i="1"/>
  <c r="AJ538" i="1"/>
  <c r="AJ21" i="1" s="1"/>
  <c r="AL426" i="1"/>
  <c r="AM347" i="1"/>
  <c r="AL405" i="1"/>
  <c r="AL424" i="1"/>
  <c r="AR157" i="8"/>
  <c r="AR1273" i="1"/>
  <c r="AR1302" i="1"/>
  <c r="AR602" i="1"/>
  <c r="AK20" i="8"/>
  <c r="AK37" i="8" s="1"/>
  <c r="AK142" i="8"/>
  <c r="AK46" i="8" s="1"/>
  <c r="AK48" i="8" s="1"/>
  <c r="AK51" i="8" s="1"/>
  <c r="AU681" i="1"/>
  <c r="AU236" i="8" s="1"/>
  <c r="AN703" i="1"/>
  <c r="AN258" i="8" s="1"/>
  <c r="AN287" i="8" s="1"/>
  <c r="AN140" i="8" s="1"/>
  <c r="AN35" i="8" s="1"/>
  <c r="AV1247" i="1"/>
  <c r="AW578" i="1"/>
  <c r="AJ467" i="1"/>
  <c r="AJ46" i="1" s="1"/>
  <c r="AS728" i="1"/>
  <c r="AJ539" i="1"/>
  <c r="AJ22" i="1" s="1"/>
  <c r="AT1330" i="1"/>
  <c r="AT1359" i="1" s="1"/>
  <c r="AT603" i="1"/>
  <c r="AT690" i="1" s="1"/>
  <c r="AT245" i="8" s="1"/>
  <c r="AR729" i="1"/>
  <c r="AP1285" i="1"/>
  <c r="AP169" i="8"/>
  <c r="AP171" i="8" s="1"/>
  <c r="AP47" i="8" s="1"/>
  <c r="AP731" i="1"/>
  <c r="AK495" i="1"/>
  <c r="AK524" i="1" s="1"/>
  <c r="AK466" i="1"/>
  <c r="AM332" i="1"/>
  <c r="AL390" i="1"/>
  <c r="AT251" i="1"/>
  <c r="AT309" i="1" s="1"/>
  <c r="AU1308" i="1"/>
  <c r="AV1237" i="1"/>
  <c r="AW568" i="1"/>
  <c r="AL433" i="1"/>
  <c r="AS690" i="1"/>
  <c r="AS245" i="8" s="1"/>
  <c r="AT1323" i="1"/>
  <c r="AT1352" i="1" s="1"/>
  <c r="AV1278" i="1"/>
  <c r="AV609" i="1" s="1"/>
  <c r="AV696" i="1" s="1"/>
  <c r="AV251" i="8" s="1"/>
  <c r="AV162" i="8"/>
  <c r="AV159" i="8"/>
  <c r="AV1275" i="1"/>
  <c r="AI51" i="1"/>
  <c r="AT246" i="1"/>
  <c r="AW1349" i="1"/>
  <c r="AV692" i="1"/>
  <c r="AV247" i="8" s="1"/>
  <c r="AU696" i="1"/>
  <c r="AU251" i="8" s="1"/>
  <c r="AT696" i="1"/>
  <c r="AT251" i="8" s="1"/>
  <c r="AT280" i="8" s="1"/>
  <c r="AT133" i="8" s="1"/>
  <c r="AT28" i="8" s="1"/>
  <c r="AV1243" i="1"/>
  <c r="AW574" i="1"/>
  <c r="AL531" i="1"/>
  <c r="AL14" i="1" s="1"/>
  <c r="AT1264" i="1"/>
  <c r="AT1322" i="1" s="1"/>
  <c r="AT148" i="8"/>
  <c r="AO119" i="8"/>
  <c r="AR1351" i="1"/>
  <c r="AP325" i="1"/>
  <c r="AO383" i="1"/>
  <c r="AN473" i="1"/>
  <c r="AN444" i="1"/>
  <c r="AM502" i="1"/>
  <c r="AK14" i="1"/>
  <c r="AR682" i="1"/>
  <c r="AU1235" i="1"/>
  <c r="AV566" i="1"/>
  <c r="AS1322" i="1"/>
  <c r="AS595" i="1"/>
  <c r="AP266" i="8"/>
  <c r="AT1293" i="1"/>
  <c r="AO412" i="1"/>
  <c r="AW1205" i="1" l="1"/>
  <c r="AU265" i="8"/>
  <c r="AU118" i="8" s="1"/>
  <c r="AW179" i="1"/>
  <c r="AX1200" i="1" s="1"/>
  <c r="AV237" i="1"/>
  <c r="AV772" i="1"/>
  <c r="AV801" i="1" s="1"/>
  <c r="AV859" i="1"/>
  <c r="AV888" i="1" s="1"/>
  <c r="AV353" i="1"/>
  <c r="AW353" i="1" s="1"/>
  <c r="AV358" i="1"/>
  <c r="AV242" i="1"/>
  <c r="AV300" i="1" s="1"/>
  <c r="AW184" i="1"/>
  <c r="AW777" i="1" s="1"/>
  <c r="AW806" i="1" s="1"/>
  <c r="AV864" i="1"/>
  <c r="AV893" i="1" s="1"/>
  <c r="AV922" i="1" s="1"/>
  <c r="AV94" i="8" s="1"/>
  <c r="AT924" i="1"/>
  <c r="AT96" i="8" s="1"/>
  <c r="AU781" i="1"/>
  <c r="AU810" i="1" s="1"/>
  <c r="AU776" i="1"/>
  <c r="AU805" i="1" s="1"/>
  <c r="AU280" i="8"/>
  <c r="AU133" i="8" s="1"/>
  <c r="AU28" i="8" s="1"/>
  <c r="AS284" i="8"/>
  <c r="AS137" i="8" s="1"/>
  <c r="AS32" i="8" s="1"/>
  <c r="AR928" i="1"/>
  <c r="AR100" i="8" s="1"/>
  <c r="AR276" i="8" s="1"/>
  <c r="AR129" i="8" s="1"/>
  <c r="AR24" i="8" s="1"/>
  <c r="AT923" i="1"/>
  <c r="AT95" i="8" s="1"/>
  <c r="AT271" i="8" s="1"/>
  <c r="AT124" i="8" s="1"/>
  <c r="AT19" i="8" s="1"/>
  <c r="AV1206" i="1"/>
  <c r="AU778" i="1"/>
  <c r="AU807" i="1" s="1"/>
  <c r="AW1202" i="1"/>
  <c r="AW1212" i="1"/>
  <c r="AV784" i="1"/>
  <c r="AT240" i="1"/>
  <c r="AT298" i="1" s="1"/>
  <c r="AW1210" i="1"/>
  <c r="AW795" i="1"/>
  <c r="AW824" i="1" s="1"/>
  <c r="AV789" i="1"/>
  <c r="AU786" i="1"/>
  <c r="AU815" i="1" s="1"/>
  <c r="AU1222" i="1"/>
  <c r="AV790" i="1"/>
  <c r="AV819" i="1" s="1"/>
  <c r="AT788" i="1"/>
  <c r="AT817" i="1" s="1"/>
  <c r="AX1223" i="1"/>
  <c r="AX1215" i="1"/>
  <c r="AV1219" i="1"/>
  <c r="AU791" i="1"/>
  <c r="AU820" i="1" s="1"/>
  <c r="AV1207" i="1"/>
  <c r="AU1213" i="1"/>
  <c r="AW1208" i="1"/>
  <c r="AV780" i="1"/>
  <c r="AT1201" i="1"/>
  <c r="AT785" i="1"/>
  <c r="AU1216" i="1"/>
  <c r="AV774" i="1"/>
  <c r="AV803" i="1" s="1"/>
  <c r="AW787" i="1"/>
  <c r="AW816" i="1" s="1"/>
  <c r="AS783" i="1"/>
  <c r="AS812" i="1" s="1"/>
  <c r="AT775" i="1"/>
  <c r="AT804" i="1" s="1"/>
  <c r="AS792" i="1"/>
  <c r="AS821" i="1" s="1"/>
  <c r="AS773" i="1"/>
  <c r="AS802" i="1" s="1"/>
  <c r="AV793" i="1"/>
  <c r="AV822" i="1" s="1"/>
  <c r="AT794" i="1"/>
  <c r="AT823" i="1" s="1"/>
  <c r="AH54" i="1"/>
  <c r="AY1199" i="1"/>
  <c r="AX771" i="1"/>
  <c r="AX800" i="1" s="1"/>
  <c r="AS279" i="8"/>
  <c r="AS132" i="8" s="1"/>
  <c r="AS27" i="8" s="1"/>
  <c r="AU243" i="1"/>
  <c r="AS364" i="1"/>
  <c r="AT1211" i="1"/>
  <c r="AT190" i="1"/>
  <c r="AS870" i="1"/>
  <c r="AS899" i="1" s="1"/>
  <c r="AS248" i="1"/>
  <c r="AS306" i="1" s="1"/>
  <c r="AS933" i="1"/>
  <c r="AS105" i="8" s="1"/>
  <c r="AS281" i="8" s="1"/>
  <c r="AS134" i="8" s="1"/>
  <c r="AS29" i="8" s="1"/>
  <c r="AR937" i="1"/>
  <c r="AR109" i="8" s="1"/>
  <c r="AR285" i="8" s="1"/>
  <c r="AR138" i="8" s="1"/>
  <c r="AR33" i="8" s="1"/>
  <c r="AU938" i="1"/>
  <c r="AU110" i="8" s="1"/>
  <c r="AS724" i="1"/>
  <c r="AU919" i="1"/>
  <c r="AU91" i="8" s="1"/>
  <c r="AW252" i="1"/>
  <c r="AW310" i="1" s="1"/>
  <c r="AW874" i="1"/>
  <c r="AW903" i="1" s="1"/>
  <c r="AU935" i="1"/>
  <c r="AU107" i="8" s="1"/>
  <c r="AU868" i="1"/>
  <c r="AU897" i="1" s="1"/>
  <c r="AT875" i="1"/>
  <c r="AT904" i="1" s="1"/>
  <c r="AU359" i="1"/>
  <c r="AT253" i="1"/>
  <c r="AT311" i="1" s="1"/>
  <c r="AT369" i="1"/>
  <c r="AR724" i="1"/>
  <c r="AU1277" i="1"/>
  <c r="AU1306" i="1"/>
  <c r="AU161" i="8"/>
  <c r="AS354" i="1"/>
  <c r="AW368" i="1"/>
  <c r="AW579" i="1"/>
  <c r="AV1248" i="1"/>
  <c r="AT608" i="1"/>
  <c r="AT1335" i="1"/>
  <c r="AT1364" i="1" s="1"/>
  <c r="AU1203" i="1"/>
  <c r="AV355" i="1"/>
  <c r="AV1214" i="1"/>
  <c r="AS373" i="1"/>
  <c r="AT1220" i="1"/>
  <c r="AT921" i="1"/>
  <c r="AT93" i="8" s="1"/>
  <c r="AT269" i="8" s="1"/>
  <c r="AT122" i="8" s="1"/>
  <c r="AT17" i="8" s="1"/>
  <c r="AV255" i="1"/>
  <c r="AV313" i="1" s="1"/>
  <c r="AW1218" i="1"/>
  <c r="AS920" i="1"/>
  <c r="AS92" i="8" s="1"/>
  <c r="AS268" i="8" s="1"/>
  <c r="AS121" i="8" s="1"/>
  <c r="AS16" i="8" s="1"/>
  <c r="AV932" i="1"/>
  <c r="AV104" i="8" s="1"/>
  <c r="AV280" i="8" s="1"/>
  <c r="AV133" i="8" s="1"/>
  <c r="AV28" i="8" s="1"/>
  <c r="AX167" i="8"/>
  <c r="AX1312" i="1"/>
  <c r="AY585" i="1"/>
  <c r="AZ585" i="1" s="1"/>
  <c r="AZ1254" i="1" s="1"/>
  <c r="AS238" i="1"/>
  <c r="AS939" i="1"/>
  <c r="AS111" i="8" s="1"/>
  <c r="AS860" i="1"/>
  <c r="AS889" i="1" s="1"/>
  <c r="AS257" i="1"/>
  <c r="AS315" i="1" s="1"/>
  <c r="AV374" i="1"/>
  <c r="AW189" i="1"/>
  <c r="AT931" i="1"/>
  <c r="AT103" i="8" s="1"/>
  <c r="AV186" i="1"/>
  <c r="AU244" i="1"/>
  <c r="AU302" i="1" s="1"/>
  <c r="AU866" i="1"/>
  <c r="AU895" i="1" s="1"/>
  <c r="AU808" i="1"/>
  <c r="AX202" i="1"/>
  <c r="AY1223" i="1" s="1"/>
  <c r="AU195" i="1"/>
  <c r="AU788" i="1" s="1"/>
  <c r="AU201" i="1"/>
  <c r="AV1222" i="1" s="1"/>
  <c r="AT881" i="1"/>
  <c r="AT910" i="1" s="1"/>
  <c r="AT375" i="1"/>
  <c r="AU192" i="1"/>
  <c r="AV185" i="1"/>
  <c r="AW1206" i="1" s="1"/>
  <c r="AU865" i="1"/>
  <c r="AU894" i="1" s="1"/>
  <c r="AT180" i="1"/>
  <c r="AW196" i="1"/>
  <c r="AW789" i="1" s="1"/>
  <c r="AT199" i="1"/>
  <c r="AU182" i="1"/>
  <c r="AV198" i="1"/>
  <c r="AW1219" i="1" s="1"/>
  <c r="AV193" i="1"/>
  <c r="AT862" i="1"/>
  <c r="AT891" i="1" s="1"/>
  <c r="AS879" i="1"/>
  <c r="AS908" i="1" s="1"/>
  <c r="AW191" i="1"/>
  <c r="AV188" i="1"/>
  <c r="AT259" i="1"/>
  <c r="AT317" i="1" s="1"/>
  <c r="AT936" i="1"/>
  <c r="AT108" i="8" s="1"/>
  <c r="AT284" i="8" s="1"/>
  <c r="AT137" i="8" s="1"/>
  <c r="AT32" i="8" s="1"/>
  <c r="AU256" i="1"/>
  <c r="AU314" i="1" s="1"/>
  <c r="AR918" i="1"/>
  <c r="AR90" i="8" s="1"/>
  <c r="AW187" i="1"/>
  <c r="AT356" i="1"/>
  <c r="AV183" i="1"/>
  <c r="AU241" i="1"/>
  <c r="AU357" i="1"/>
  <c r="AU863" i="1"/>
  <c r="AU892" i="1" s="1"/>
  <c r="AW181" i="1"/>
  <c r="AW774" i="1" s="1"/>
  <c r="AV239" i="1"/>
  <c r="AV861" i="1"/>
  <c r="AV890" i="1" s="1"/>
  <c r="AU878" i="1"/>
  <c r="AU907" i="1" s="1"/>
  <c r="AU372" i="1"/>
  <c r="AX194" i="1"/>
  <c r="AY1215" i="1" s="1"/>
  <c r="AW197" i="1"/>
  <c r="AW790" i="1" s="1"/>
  <c r="AV371" i="1"/>
  <c r="AV877" i="1"/>
  <c r="AV906" i="1" s="1"/>
  <c r="AW200" i="1"/>
  <c r="AW793" i="1" s="1"/>
  <c r="AV258" i="1"/>
  <c r="AV316" i="1" s="1"/>
  <c r="AV880" i="1"/>
  <c r="AV909" i="1" s="1"/>
  <c r="AU360" i="1"/>
  <c r="AW916" i="1"/>
  <c r="AW88" i="8" s="1"/>
  <c r="AY178" i="1"/>
  <c r="AZ1199" i="1" s="1"/>
  <c r="AX236" i="1"/>
  <c r="AX294" i="1" s="1"/>
  <c r="AX858" i="1"/>
  <c r="AX887" i="1" s="1"/>
  <c r="AT370" i="1"/>
  <c r="AU370" i="1" s="1"/>
  <c r="AW376" i="1"/>
  <c r="AT304" i="1"/>
  <c r="AO703" i="1"/>
  <c r="AO258" i="8" s="1"/>
  <c r="AO287" i="8" s="1"/>
  <c r="AO140" i="8" s="1"/>
  <c r="AO35" i="8" s="1"/>
  <c r="AW1341" i="1"/>
  <c r="AW1370" i="1" s="1"/>
  <c r="AS926" i="1"/>
  <c r="AS98" i="8" s="1"/>
  <c r="AS274" i="8" s="1"/>
  <c r="AS127" i="8" s="1"/>
  <c r="AS22" i="8" s="1"/>
  <c r="AV940" i="1"/>
  <c r="AV112" i="8" s="1"/>
  <c r="AW260" i="1"/>
  <c r="AW318" i="1" s="1"/>
  <c r="AW882" i="1"/>
  <c r="AW911" i="1" s="1"/>
  <c r="AU1334" i="1"/>
  <c r="AU1363" i="1" s="1"/>
  <c r="AT363" i="1"/>
  <c r="AR930" i="1"/>
  <c r="AR102" i="8" s="1"/>
  <c r="AR278" i="8" s="1"/>
  <c r="AR131" i="8" s="1"/>
  <c r="AR26" i="8" s="1"/>
  <c r="AV1297" i="1"/>
  <c r="AS814" i="1"/>
  <c r="AS250" i="1"/>
  <c r="AS308" i="1" s="1"/>
  <c r="AS872" i="1"/>
  <c r="AS901" i="1" s="1"/>
  <c r="AS366" i="1"/>
  <c r="AT366" i="1" s="1"/>
  <c r="AU251" i="1"/>
  <c r="AU309" i="1" s="1"/>
  <c r="AU730" i="1"/>
  <c r="AV614" i="1"/>
  <c r="AV1341" i="1"/>
  <c r="AV1370" i="1" s="1"/>
  <c r="AU249" i="1"/>
  <c r="AU307" i="1" s="1"/>
  <c r="AU873" i="1"/>
  <c r="AU902" i="1" s="1"/>
  <c r="AU246" i="1"/>
  <c r="AU304" i="1" s="1"/>
  <c r="AS715" i="1"/>
  <c r="AR715" i="1"/>
  <c r="AV1268" i="1"/>
  <c r="AV599" i="1" s="1"/>
  <c r="AU1268" i="1"/>
  <c r="AU599" i="1" s="1"/>
  <c r="AU1297" i="1"/>
  <c r="AU152" i="8"/>
  <c r="AT818" i="1"/>
  <c r="AU362" i="1"/>
  <c r="AT1326" i="1"/>
  <c r="AT1355" i="1" s="1"/>
  <c r="AT599" i="1"/>
  <c r="AT686" i="1" s="1"/>
  <c r="AT241" i="8" s="1"/>
  <c r="AT270" i="8" s="1"/>
  <c r="AT123" i="8" s="1"/>
  <c r="AT18" i="8" s="1"/>
  <c r="AW570" i="1"/>
  <c r="AW1239" i="1" s="1"/>
  <c r="AW1268" i="1" s="1"/>
  <c r="AW599" i="1" s="1"/>
  <c r="AR245" i="1"/>
  <c r="AR261" i="1" s="1"/>
  <c r="AR45" i="1" s="1"/>
  <c r="AR361" i="1"/>
  <c r="AR377" i="1" s="1"/>
  <c r="AT869" i="1"/>
  <c r="AT898" i="1" s="1"/>
  <c r="AR809" i="1"/>
  <c r="AO97" i="8"/>
  <c r="AO113" i="8" s="1"/>
  <c r="AO44" i="8" s="1"/>
  <c r="AO45" i="8" s="1"/>
  <c r="AP925" i="1"/>
  <c r="AP941" i="1" s="1"/>
  <c r="AP44" i="1" s="1"/>
  <c r="AI554" i="1"/>
  <c r="AI556" i="1" s="1"/>
  <c r="AK539" i="1"/>
  <c r="AK22" i="1" s="1"/>
  <c r="AU1353" i="1"/>
  <c r="AL486" i="1"/>
  <c r="AL515" i="1" s="1"/>
  <c r="AS726" i="1"/>
  <c r="AK547" i="1"/>
  <c r="AK30" i="1" s="1"/>
  <c r="AK540" i="1"/>
  <c r="AK23" i="1" s="1"/>
  <c r="AM424" i="1"/>
  <c r="AM456" i="1" s="1"/>
  <c r="AM426" i="1"/>
  <c r="AM458" i="1" s="1"/>
  <c r="AO475" i="1"/>
  <c r="AO504" i="1" s="1"/>
  <c r="AW235" i="8"/>
  <c r="AM530" i="1"/>
  <c r="AM13" i="1" s="1"/>
  <c r="AJ537" i="1"/>
  <c r="AJ20" i="1" s="1"/>
  <c r="AJ37" i="1" s="1"/>
  <c r="AN471" i="1"/>
  <c r="AN500" i="1" s="1"/>
  <c r="AL453" i="1"/>
  <c r="AL540" i="1" s="1"/>
  <c r="AL23" i="1" s="1"/>
  <c r="AK545" i="1"/>
  <c r="AK28" i="1" s="1"/>
  <c r="AL455" i="1"/>
  <c r="AL542" i="1" s="1"/>
  <c r="AL25" i="1" s="1"/>
  <c r="AM423" i="1"/>
  <c r="AM455" i="1" s="1"/>
  <c r="AM505" i="1"/>
  <c r="AM534" i="1" s="1"/>
  <c r="AM17" i="1" s="1"/>
  <c r="AV1373" i="1"/>
  <c r="AL483" i="1"/>
  <c r="AL512" i="1" s="1"/>
  <c r="AL464" i="1"/>
  <c r="AL551" i="1" s="1"/>
  <c r="AL34" i="1" s="1"/>
  <c r="AL461" i="1"/>
  <c r="AL548" i="1" s="1"/>
  <c r="AL31" i="1" s="1"/>
  <c r="AH52" i="1"/>
  <c r="AL462" i="1"/>
  <c r="AL549" i="1" s="1"/>
  <c r="AL32" i="1" s="1"/>
  <c r="AI54" i="1"/>
  <c r="AS719" i="1"/>
  <c r="AQ1316" i="1"/>
  <c r="AN472" i="1"/>
  <c r="AN501" i="1" s="1"/>
  <c r="AM421" i="1"/>
  <c r="AM482" i="1" s="1"/>
  <c r="AM511" i="1" s="1"/>
  <c r="AL492" i="1"/>
  <c r="AL521" i="1" s="1"/>
  <c r="AP727" i="1"/>
  <c r="AM419" i="1"/>
  <c r="AM480" i="1" s="1"/>
  <c r="AM509" i="1" s="1"/>
  <c r="AK53" i="8"/>
  <c r="AU725" i="1"/>
  <c r="AM422" i="1"/>
  <c r="AM454" i="1" s="1"/>
  <c r="AN476" i="1"/>
  <c r="AN505" i="1" s="1"/>
  <c r="AN447" i="1"/>
  <c r="AO415" i="1"/>
  <c r="AV721" i="1"/>
  <c r="AN732" i="1"/>
  <c r="AN734" i="1" s="1"/>
  <c r="AQ377" i="1"/>
  <c r="AM430" i="1"/>
  <c r="AM462" i="1" s="1"/>
  <c r="AN533" i="1"/>
  <c r="AN16" i="1" s="1"/>
  <c r="AM433" i="1"/>
  <c r="AM494" i="1" s="1"/>
  <c r="AM523" i="1" s="1"/>
  <c r="AQ413" i="1"/>
  <c r="AQ474" i="1" s="1"/>
  <c r="AQ503" i="1" s="1"/>
  <c r="AT929" i="1"/>
  <c r="AT101" i="8" s="1"/>
  <c r="AT277" i="8" s="1"/>
  <c r="AT130" i="8" s="1"/>
  <c r="AT25" i="8" s="1"/>
  <c r="AO386" i="1"/>
  <c r="AP328" i="1"/>
  <c r="AT725" i="1"/>
  <c r="AM420" i="1"/>
  <c r="AM481" i="1" s="1"/>
  <c r="AM510" i="1" s="1"/>
  <c r="AO727" i="1"/>
  <c r="AN705" i="1"/>
  <c r="AM529" i="1"/>
  <c r="AM12" i="1" s="1"/>
  <c r="AM427" i="1"/>
  <c r="AM459" i="1" s="1"/>
  <c r="AN347" i="1"/>
  <c r="AM405" i="1"/>
  <c r="AN341" i="1"/>
  <c r="AM399" i="1"/>
  <c r="AX1238" i="1"/>
  <c r="AX1296" i="1" s="1"/>
  <c r="AY569" i="1"/>
  <c r="AN345" i="1"/>
  <c r="AM403" i="1"/>
  <c r="AQ327" i="1"/>
  <c r="AP385" i="1"/>
  <c r="AU1369" i="1"/>
  <c r="AT684" i="1"/>
  <c r="AT239" i="8" s="1"/>
  <c r="AZ1245" i="1"/>
  <c r="BA576" i="1"/>
  <c r="AU603" i="1"/>
  <c r="AX1246" i="1"/>
  <c r="AX1304" i="1" s="1"/>
  <c r="AY577" i="1"/>
  <c r="AT697" i="1"/>
  <c r="AT252" i="8" s="1"/>
  <c r="AQ601" i="1"/>
  <c r="AN344" i="1"/>
  <c r="AM402" i="1"/>
  <c r="AW1269" i="1"/>
  <c r="AW1327" i="1" s="1"/>
  <c r="AW1356" i="1" s="1"/>
  <c r="AW153" i="8"/>
  <c r="AR1270" i="1"/>
  <c r="AR154" i="8"/>
  <c r="AR1299" i="1"/>
  <c r="AU596" i="1"/>
  <c r="AU683" i="1" s="1"/>
  <c r="AU238" i="8" s="1"/>
  <c r="AT1300" i="1"/>
  <c r="AU685" i="1"/>
  <c r="AU240" i="8" s="1"/>
  <c r="AL452" i="1"/>
  <c r="AL481" i="1"/>
  <c r="AL510" i="1" s="1"/>
  <c r="AN273" i="8"/>
  <c r="AN126" i="8" s="1"/>
  <c r="AN21" i="8" s="1"/>
  <c r="AN113" i="8"/>
  <c r="AN44" i="8" s="1"/>
  <c r="AN45" i="8" s="1"/>
  <c r="AN338" i="1"/>
  <c r="AM396" i="1"/>
  <c r="AP1287" i="1"/>
  <c r="AJ51" i="1"/>
  <c r="AW162" i="8"/>
  <c r="AW1278" i="1"/>
  <c r="AW1336" i="1" s="1"/>
  <c r="AX593" i="1"/>
  <c r="AX680" i="1" s="1"/>
  <c r="AX709" i="1" s="1"/>
  <c r="AS168" i="8"/>
  <c r="AS1284" i="1"/>
  <c r="AS1342" i="1" s="1"/>
  <c r="AS1313" i="1"/>
  <c r="AN346" i="1"/>
  <c r="AM404" i="1"/>
  <c r="AN339" i="1"/>
  <c r="AM397" i="1"/>
  <c r="AX1320" i="1"/>
  <c r="AX1349" i="1" s="1"/>
  <c r="AR326" i="1"/>
  <c r="AQ384" i="1"/>
  <c r="AR1256" i="1"/>
  <c r="AR1258" i="1" s="1"/>
  <c r="AS587" i="1"/>
  <c r="AS589" i="1" s="1"/>
  <c r="AL479" i="1"/>
  <c r="AL450" i="1"/>
  <c r="AL435" i="1"/>
  <c r="AT1244" i="1"/>
  <c r="AU575" i="1"/>
  <c r="AU811" i="1"/>
  <c r="AT811" i="1"/>
  <c r="AT247" i="1"/>
  <c r="AT305" i="1" s="1"/>
  <c r="AN272" i="8"/>
  <c r="AN260" i="8"/>
  <c r="AN335" i="1"/>
  <c r="AM393" i="1"/>
  <c r="AX614" i="1"/>
  <c r="AQ319" i="1"/>
  <c r="AY1234" i="1"/>
  <c r="AZ565" i="1"/>
  <c r="AR589" i="1"/>
  <c r="AN340" i="1"/>
  <c r="AM398" i="1"/>
  <c r="AS602" i="1"/>
  <c r="AS689" i="1" s="1"/>
  <c r="AS244" i="8" s="1"/>
  <c r="AI52" i="1"/>
  <c r="AU1242" i="1"/>
  <c r="AU1300" i="1" s="1"/>
  <c r="AV573" i="1"/>
  <c r="AL466" i="1"/>
  <c r="AL495" i="1"/>
  <c r="AL524" i="1" s="1"/>
  <c r="AW1237" i="1"/>
  <c r="AW1295" i="1" s="1"/>
  <c r="AX568" i="1"/>
  <c r="AL459" i="1"/>
  <c r="AL488" i="1"/>
  <c r="AL517" i="1" s="1"/>
  <c r="AN333" i="1"/>
  <c r="AM391" i="1"/>
  <c r="AV598" i="1"/>
  <c r="AW594" i="1"/>
  <c r="AP414" i="1"/>
  <c r="AN343" i="1"/>
  <c r="AM401" i="1"/>
  <c r="AR1280" i="1"/>
  <c r="AR1338" i="1" s="1"/>
  <c r="AR164" i="8"/>
  <c r="AW1315" i="1"/>
  <c r="AV606" i="1"/>
  <c r="AV1333" i="1"/>
  <c r="AV1362" i="1" s="1"/>
  <c r="AR689" i="1"/>
  <c r="AR244" i="8" s="1"/>
  <c r="AL458" i="1"/>
  <c r="AL487" i="1"/>
  <c r="AL516" i="1" s="1"/>
  <c r="AM125" i="8"/>
  <c r="AM289" i="8"/>
  <c r="AV163" i="8"/>
  <c r="AV1279" i="1"/>
  <c r="AV1337" i="1" s="1"/>
  <c r="AW721" i="1"/>
  <c r="AV600" i="1"/>
  <c r="AO416" i="1"/>
  <c r="AO387" i="1"/>
  <c r="AP329" i="1"/>
  <c r="AW1253" i="1"/>
  <c r="AX584" i="1"/>
  <c r="AK467" i="1"/>
  <c r="AK46" i="1" s="1"/>
  <c r="AW1267" i="1"/>
  <c r="AW151" i="8"/>
  <c r="AW1296" i="1"/>
  <c r="AV871" i="1"/>
  <c r="AV900" i="1" s="1"/>
  <c r="AV1308" i="1"/>
  <c r="AT926" i="1"/>
  <c r="AT98" i="8" s="1"/>
  <c r="AT274" i="8" s="1"/>
  <c r="AT127" i="8" s="1"/>
  <c r="AT22" i="8" s="1"/>
  <c r="AX1361" i="1"/>
  <c r="AW1236" i="1"/>
  <c r="AX567" i="1"/>
  <c r="AW1252" i="1"/>
  <c r="AW1310" i="1" s="1"/>
  <c r="AX583" i="1"/>
  <c r="AO410" i="1"/>
  <c r="AM429" i="1"/>
  <c r="AW159" i="8"/>
  <c r="AW1275" i="1"/>
  <c r="AW1304" i="1"/>
  <c r="AU1330" i="1"/>
  <c r="AU1359" i="1" s="1"/>
  <c r="AK543" i="1"/>
  <c r="AK26" i="1" s="1"/>
  <c r="AV1327" i="1"/>
  <c r="AV1356" i="1" s="1"/>
  <c r="AQ1285" i="1"/>
  <c r="AQ616" i="1" s="1"/>
  <c r="AQ169" i="8"/>
  <c r="AQ171" i="8" s="1"/>
  <c r="AQ47" i="8" s="1"/>
  <c r="AU365" i="1"/>
  <c r="AY1291" i="1"/>
  <c r="AY146" i="8"/>
  <c r="AY1262" i="1"/>
  <c r="AY593" i="1" s="1"/>
  <c r="AU693" i="1"/>
  <c r="AU248" i="8" s="1"/>
  <c r="AS157" i="8"/>
  <c r="AS1273" i="1"/>
  <c r="AN336" i="1"/>
  <c r="AM394" i="1"/>
  <c r="AU813" i="1"/>
  <c r="AU929" i="1" s="1"/>
  <c r="AU101" i="8" s="1"/>
  <c r="AX1240" i="1"/>
  <c r="AX1298" i="1" s="1"/>
  <c r="AY571" i="1"/>
  <c r="AO1374" i="1"/>
  <c r="AO50" i="1" s="1"/>
  <c r="AR1224" i="1"/>
  <c r="AR203" i="1"/>
  <c r="AV1336" i="1"/>
  <c r="AV1365" i="1" s="1"/>
  <c r="AK549" i="1"/>
  <c r="AK32" i="1" s="1"/>
  <c r="AS1241" i="1"/>
  <c r="AT572" i="1"/>
  <c r="AR1309" i="1"/>
  <c r="AO417" i="1"/>
  <c r="AK552" i="1"/>
  <c r="AK35" i="1" s="1"/>
  <c r="AL494" i="1"/>
  <c r="AL523" i="1" s="1"/>
  <c r="AL465" i="1"/>
  <c r="AP616" i="1"/>
  <c r="AP618" i="1" s="1"/>
  <c r="AX1257" i="1"/>
  <c r="AY588" i="1"/>
  <c r="AM418" i="1"/>
  <c r="AL406" i="1"/>
  <c r="AT729" i="1"/>
  <c r="AV149" i="8"/>
  <c r="AV1265" i="1"/>
  <c r="AT1255" i="1"/>
  <c r="AU586" i="1"/>
  <c r="AV156" i="8"/>
  <c r="AV1272" i="1"/>
  <c r="AV1301" i="1"/>
  <c r="AN332" i="1"/>
  <c r="AM390" i="1"/>
  <c r="AV1276" i="1"/>
  <c r="AV160" i="8"/>
  <c r="AV1305" i="1"/>
  <c r="AL456" i="1"/>
  <c r="AL485" i="1"/>
  <c r="AL514" i="1" s="1"/>
  <c r="AO243" i="8"/>
  <c r="AW1250" i="1"/>
  <c r="AX581" i="1"/>
  <c r="AW170" i="8"/>
  <c r="AW1286" i="1"/>
  <c r="AN449" i="1"/>
  <c r="AN478" i="1"/>
  <c r="AN507" i="1" s="1"/>
  <c r="AQ809" i="1"/>
  <c r="AQ796" i="1"/>
  <c r="AT155" i="8"/>
  <c r="AT1271" i="1"/>
  <c r="AU704" i="1"/>
  <c r="AU259" i="8" s="1"/>
  <c r="AU288" i="8" s="1"/>
  <c r="AU141" i="8" s="1"/>
  <c r="AU36" i="8" s="1"/>
  <c r="AL480" i="1"/>
  <c r="AL509" i="1" s="1"/>
  <c r="AL451" i="1"/>
  <c r="AN331" i="1"/>
  <c r="AM389" i="1"/>
  <c r="AM348" i="1"/>
  <c r="AW1321" i="1"/>
  <c r="AW1350" i="1" s="1"/>
  <c r="AQ1328" i="1"/>
  <c r="AL20" i="8"/>
  <c r="AL37" i="8" s="1"/>
  <c r="AL142" i="8"/>
  <c r="AL46" i="8" s="1"/>
  <c r="AL48" i="8" s="1"/>
  <c r="AL51" i="8" s="1"/>
  <c r="AK550" i="1"/>
  <c r="AK33" i="1" s="1"/>
  <c r="AY1274" i="1"/>
  <c r="AY158" i="8"/>
  <c r="AK548" i="1"/>
  <c r="AK31" i="1" s="1"/>
  <c r="AU612" i="1"/>
  <c r="AU699" i="1" s="1"/>
  <c r="AU254" i="8" s="1"/>
  <c r="AW1243" i="1"/>
  <c r="AX574" i="1"/>
  <c r="AW1307" i="1"/>
  <c r="AV725" i="1"/>
  <c r="AV1295" i="1"/>
  <c r="AV1266" i="1"/>
  <c r="AV150" i="8"/>
  <c r="AK553" i="1"/>
  <c r="AK36" i="1" s="1"/>
  <c r="AT719" i="1"/>
  <c r="AW1247" i="1"/>
  <c r="AX578" i="1"/>
  <c r="AU710" i="1"/>
  <c r="AS1329" i="1"/>
  <c r="AS1358" i="1" s="1"/>
  <c r="AR604" i="1"/>
  <c r="AR1331" i="1"/>
  <c r="AR1360" i="1" s="1"/>
  <c r="AM434" i="1"/>
  <c r="AM428" i="1"/>
  <c r="AR1342" i="1"/>
  <c r="AR1371" i="1" s="1"/>
  <c r="AR615" i="1"/>
  <c r="AR702" i="1" s="1"/>
  <c r="AR257" i="8" s="1"/>
  <c r="AR286" i="8" s="1"/>
  <c r="AR139" i="8" s="1"/>
  <c r="AR34" i="8" s="1"/>
  <c r="AV166" i="8"/>
  <c r="AV1282" i="1"/>
  <c r="AV1340" i="1" s="1"/>
  <c r="AV1369" i="1" s="1"/>
  <c r="AK508" i="1"/>
  <c r="AK525" i="1" s="1"/>
  <c r="AK48" i="1" s="1"/>
  <c r="AK496" i="1"/>
  <c r="AK47" i="1" s="1"/>
  <c r="AP243" i="8"/>
  <c r="AU1337" i="1"/>
  <c r="AU1366" i="1" s="1"/>
  <c r="AU610" i="1"/>
  <c r="AX1249" i="1"/>
  <c r="AY580" i="1"/>
  <c r="AP445" i="1"/>
  <c r="AP474" i="1"/>
  <c r="AP503" i="1" s="1"/>
  <c r="AS352" i="1"/>
  <c r="AM432" i="1"/>
  <c r="AX1341" i="1"/>
  <c r="AY1303" i="1"/>
  <c r="AX605" i="1"/>
  <c r="AK541" i="1"/>
  <c r="AK24" i="1" s="1"/>
  <c r="AT876" i="1"/>
  <c r="AT905" i="1" s="1"/>
  <c r="AT254" i="1"/>
  <c r="AT312" i="1" s="1"/>
  <c r="AV710" i="1"/>
  <c r="AL460" i="1"/>
  <c r="AL489" i="1"/>
  <c r="AL518" i="1" s="1"/>
  <c r="AP1343" i="1"/>
  <c r="AS1251" i="1"/>
  <c r="AT582" i="1"/>
  <c r="AN477" i="1"/>
  <c r="AN506" i="1" s="1"/>
  <c r="AN448" i="1"/>
  <c r="AT699" i="1"/>
  <c r="AT254" i="8" s="1"/>
  <c r="AT283" i="8" s="1"/>
  <c r="AT136" i="8" s="1"/>
  <c r="AT31" i="8" s="1"/>
  <c r="AM425" i="1"/>
  <c r="AP717" i="1"/>
  <c r="AN334" i="1"/>
  <c r="AM392" i="1"/>
  <c r="AV1281" i="1"/>
  <c r="AV165" i="8"/>
  <c r="AV1310" i="1"/>
  <c r="AN337" i="1"/>
  <c r="AM395" i="1"/>
  <c r="AT694" i="1"/>
  <c r="AT249" i="8" s="1"/>
  <c r="AU694" i="1"/>
  <c r="AU249" i="8" s="1"/>
  <c r="AO381" i="1"/>
  <c r="AP323" i="1"/>
  <c r="AN342" i="1"/>
  <c r="AM400" i="1"/>
  <c r="AU597" i="1"/>
  <c r="AU687" i="1"/>
  <c r="AU242" i="8" s="1"/>
  <c r="BA564" i="1"/>
  <c r="AZ1233" i="1"/>
  <c r="AQ731" i="1"/>
  <c r="AQ1258" i="1"/>
  <c r="AM431" i="1"/>
  <c r="AS729" i="1"/>
  <c r="AO411" i="1"/>
  <c r="AP324" i="1"/>
  <c r="AO382" i="1"/>
  <c r="AV617" i="1"/>
  <c r="AU367" i="1"/>
  <c r="AR896" i="1"/>
  <c r="AR912" i="1" s="1"/>
  <c r="AR883" i="1"/>
  <c r="AQ896" i="1"/>
  <c r="AQ912" i="1" s="1"/>
  <c r="AQ883" i="1"/>
  <c r="AT683" i="1"/>
  <c r="AT238" i="8" s="1"/>
  <c r="AT267" i="8" s="1"/>
  <c r="AT120" i="8" s="1"/>
  <c r="AX147" i="8"/>
  <c r="AX1263" i="1"/>
  <c r="AX1292" i="1"/>
  <c r="AQ611" i="1"/>
  <c r="AQ1338" i="1"/>
  <c r="AQ1367" i="1" s="1"/>
  <c r="AQ718" i="1"/>
  <c r="AP330" i="1"/>
  <c r="AO388" i="1"/>
  <c r="AT714" i="1"/>
  <c r="AU613" i="1"/>
  <c r="AP119" i="8"/>
  <c r="AV1235" i="1"/>
  <c r="AW566" i="1"/>
  <c r="AR237" i="8"/>
  <c r="AN502" i="1"/>
  <c r="AP412" i="1"/>
  <c r="AT595" i="1"/>
  <c r="AT682" i="1" s="1"/>
  <c r="AS1351" i="1"/>
  <c r="AQ325" i="1"/>
  <c r="AP383" i="1"/>
  <c r="AM531" i="1"/>
  <c r="AU148" i="8"/>
  <c r="AU1264" i="1"/>
  <c r="AR711" i="1"/>
  <c r="AQ119" i="8"/>
  <c r="AO14" i="8"/>
  <c r="AO473" i="1"/>
  <c r="AO444" i="1"/>
  <c r="AT1351" i="1"/>
  <c r="AS682" i="1"/>
  <c r="AS711" i="1" s="1"/>
  <c r="AU1293" i="1"/>
  <c r="AV117" i="8"/>
  <c r="AX179" i="1" l="1"/>
  <c r="AX237" i="1" s="1"/>
  <c r="AW237" i="1"/>
  <c r="AW859" i="1"/>
  <c r="AW888" i="1" s="1"/>
  <c r="AW772" i="1"/>
  <c r="AW801" i="1" s="1"/>
  <c r="AV917" i="1"/>
  <c r="AV89" i="8" s="1"/>
  <c r="AV265" i="8" s="1"/>
  <c r="AV118" i="8" s="1"/>
  <c r="AV13" i="8" s="1"/>
  <c r="AX184" i="1"/>
  <c r="AW864" i="1"/>
  <c r="AW893" i="1" s="1"/>
  <c r="AW922" i="1" s="1"/>
  <c r="AW94" i="8" s="1"/>
  <c r="AW358" i="1"/>
  <c r="AW242" i="1"/>
  <c r="AW300" i="1" s="1"/>
  <c r="AX1205" i="1"/>
  <c r="AY1200" i="1"/>
  <c r="AY179" i="1"/>
  <c r="AY859" i="1" s="1"/>
  <c r="AY888" i="1" s="1"/>
  <c r="AX859" i="1"/>
  <c r="AX888" i="1" s="1"/>
  <c r="AS928" i="1"/>
  <c r="AS100" i="8" s="1"/>
  <c r="AS276" i="8" s="1"/>
  <c r="AS129" i="8" s="1"/>
  <c r="AS24" i="8" s="1"/>
  <c r="AU1201" i="1"/>
  <c r="AV1213" i="1"/>
  <c r="AU785" i="1"/>
  <c r="AX1210" i="1"/>
  <c r="AX1202" i="1"/>
  <c r="AX1208" i="1"/>
  <c r="AW1209" i="1"/>
  <c r="AV1203" i="1"/>
  <c r="AV1216" i="1"/>
  <c r="AU1211" i="1"/>
  <c r="AX777" i="1"/>
  <c r="AX806" i="1" s="1"/>
  <c r="AW780" i="1"/>
  <c r="AV781" i="1"/>
  <c r="AV810" i="1" s="1"/>
  <c r="AT773" i="1"/>
  <c r="AT802" i="1" s="1"/>
  <c r="AW1204" i="1"/>
  <c r="AV776" i="1"/>
  <c r="AV805" i="1" s="1"/>
  <c r="AX1212" i="1"/>
  <c r="AV786" i="1"/>
  <c r="AV815" i="1" s="1"/>
  <c r="AV779" i="1"/>
  <c r="AV808" i="1" s="1"/>
  <c r="AT783" i="1"/>
  <c r="AT812" i="1" s="1"/>
  <c r="AV791" i="1"/>
  <c r="AV820" i="1" s="1"/>
  <c r="AT792" i="1"/>
  <c r="AT821" i="1" s="1"/>
  <c r="AW782" i="1"/>
  <c r="AW784" i="1"/>
  <c r="AV778" i="1"/>
  <c r="AV807" i="1" s="1"/>
  <c r="AW1214" i="1"/>
  <c r="AX1217" i="1"/>
  <c r="AX795" i="1"/>
  <c r="AX824" i="1" s="1"/>
  <c r="AU794" i="1"/>
  <c r="AU823" i="1" s="1"/>
  <c r="AU775" i="1"/>
  <c r="AU804" i="1" s="1"/>
  <c r="AX787" i="1"/>
  <c r="AX816" i="1" s="1"/>
  <c r="AJ54" i="1"/>
  <c r="AY771" i="1"/>
  <c r="AY800" i="1" s="1"/>
  <c r="AU283" i="8"/>
  <c r="AU136" i="8" s="1"/>
  <c r="AU31" i="8" s="1"/>
  <c r="AT870" i="1"/>
  <c r="AT899" i="1" s="1"/>
  <c r="AW932" i="1"/>
  <c r="AW104" i="8" s="1"/>
  <c r="AT248" i="1"/>
  <c r="AT306" i="1" s="1"/>
  <c r="AT364" i="1"/>
  <c r="AU190" i="1"/>
  <c r="AU783" i="1" s="1"/>
  <c r="AU253" i="1"/>
  <c r="AU311" i="1" s="1"/>
  <c r="AT933" i="1"/>
  <c r="AT105" i="8" s="1"/>
  <c r="AT281" i="8" s="1"/>
  <c r="AT134" i="8" s="1"/>
  <c r="AT29" i="8" s="1"/>
  <c r="AX1370" i="1"/>
  <c r="AU926" i="1"/>
  <c r="AU98" i="8" s="1"/>
  <c r="AU267" i="8"/>
  <c r="AU120" i="8" s="1"/>
  <c r="AU356" i="1"/>
  <c r="AU369" i="1"/>
  <c r="AU931" i="1"/>
  <c r="AU103" i="8" s="1"/>
  <c r="AU817" i="1"/>
  <c r="AT920" i="1"/>
  <c r="AT92" i="8" s="1"/>
  <c r="AT268" i="8" s="1"/>
  <c r="AT121" i="8" s="1"/>
  <c r="AT16" i="8" s="1"/>
  <c r="AX368" i="1"/>
  <c r="AX252" i="1"/>
  <c r="AX310" i="1" s="1"/>
  <c r="AX874" i="1"/>
  <c r="AX903" i="1" s="1"/>
  <c r="AW371" i="1"/>
  <c r="AW803" i="1"/>
  <c r="AU881" i="1"/>
  <c r="AU910" i="1" s="1"/>
  <c r="AV1277" i="1"/>
  <c r="AV161" i="8"/>
  <c r="AV1306" i="1"/>
  <c r="AW1248" i="1"/>
  <c r="AX579" i="1"/>
  <c r="AX1248" i="1" s="1"/>
  <c r="AX1277" i="1" s="1"/>
  <c r="AU240" i="1"/>
  <c r="AU298" i="1" s="1"/>
  <c r="AU862" i="1"/>
  <c r="AU891" i="1" s="1"/>
  <c r="AW355" i="1"/>
  <c r="AS918" i="1"/>
  <c r="AS90" i="8" s="1"/>
  <c r="AT695" i="1"/>
  <c r="AT250" i="8" s="1"/>
  <c r="AT279" i="8" s="1"/>
  <c r="AT132" i="8" s="1"/>
  <c r="AT27" i="8" s="1"/>
  <c r="AU608" i="1"/>
  <c r="AU695" i="1" s="1"/>
  <c r="AU250" i="8" s="1"/>
  <c r="AU1335" i="1"/>
  <c r="AU1364" i="1" s="1"/>
  <c r="AV360" i="1"/>
  <c r="AW374" i="1"/>
  <c r="AX1221" i="1"/>
  <c r="AW1207" i="1"/>
  <c r="AY1254" i="1"/>
  <c r="AY1283" i="1" s="1"/>
  <c r="AY614" i="1" s="1"/>
  <c r="AY701" i="1" s="1"/>
  <c r="AY256" i="8" s="1"/>
  <c r="AW877" i="1"/>
  <c r="AW906" i="1" s="1"/>
  <c r="AX1218" i="1"/>
  <c r="AV357" i="1"/>
  <c r="AX358" i="1"/>
  <c r="AY1205" i="1"/>
  <c r="BA585" i="1"/>
  <c r="BA1254" i="1" s="1"/>
  <c r="AT257" i="1"/>
  <c r="AT315" i="1" s="1"/>
  <c r="AU1220" i="1"/>
  <c r="AU375" i="1"/>
  <c r="AV866" i="1"/>
  <c r="AV895" i="1" s="1"/>
  <c r="AV868" i="1"/>
  <c r="AV897" i="1" s="1"/>
  <c r="AW861" i="1"/>
  <c r="AW890" i="1" s="1"/>
  <c r="AU924" i="1"/>
  <c r="AU96" i="8" s="1"/>
  <c r="AT939" i="1"/>
  <c r="AT111" i="8" s="1"/>
  <c r="AS937" i="1"/>
  <c r="AS109" i="8" s="1"/>
  <c r="AS285" i="8" s="1"/>
  <c r="AS138" i="8" s="1"/>
  <c r="AS33" i="8" s="1"/>
  <c r="AO732" i="1"/>
  <c r="AO734" i="1" s="1"/>
  <c r="AU921" i="1"/>
  <c r="AU93" i="8" s="1"/>
  <c r="AU269" i="8" s="1"/>
  <c r="AU122" i="8" s="1"/>
  <c r="AW822" i="1"/>
  <c r="AW185" i="1"/>
  <c r="AV243" i="1"/>
  <c r="AV359" i="1"/>
  <c r="AV865" i="1"/>
  <c r="AV894" i="1" s="1"/>
  <c r="AX864" i="1"/>
  <c r="AX893" i="1" s="1"/>
  <c r="AV935" i="1"/>
  <c r="AV107" i="8" s="1"/>
  <c r="AY194" i="1"/>
  <c r="AY787" i="1" s="1"/>
  <c r="AW183" i="1"/>
  <c r="AX1204" i="1" s="1"/>
  <c r="AV863" i="1"/>
  <c r="AV892" i="1" s="1"/>
  <c r="AV241" i="1"/>
  <c r="AX187" i="1"/>
  <c r="AX780" i="1" s="1"/>
  <c r="AW193" i="1"/>
  <c r="AV182" i="1"/>
  <c r="AX196" i="1"/>
  <c r="AU923" i="1"/>
  <c r="AU95" i="8" s="1"/>
  <c r="AU271" i="8" s="1"/>
  <c r="AU124" i="8" s="1"/>
  <c r="AV192" i="1"/>
  <c r="AW1213" i="1" s="1"/>
  <c r="AW186" i="1"/>
  <c r="AV244" i="1"/>
  <c r="AV302" i="1" s="1"/>
  <c r="AX189" i="1"/>
  <c r="AY1210" i="1" s="1"/>
  <c r="AX200" i="1"/>
  <c r="AW880" i="1"/>
  <c r="AW909" i="1" s="1"/>
  <c r="AW258" i="1"/>
  <c r="AW316" i="1" s="1"/>
  <c r="AW198" i="1"/>
  <c r="AV878" i="1"/>
  <c r="AV907" i="1" s="1"/>
  <c r="AU199" i="1"/>
  <c r="AT879" i="1"/>
  <c r="AT908" i="1" s="1"/>
  <c r="AT373" i="1"/>
  <c r="AX916" i="1"/>
  <c r="AX88" i="8" s="1"/>
  <c r="AU936" i="1"/>
  <c r="AU108" i="8" s="1"/>
  <c r="AX197" i="1"/>
  <c r="AW819" i="1"/>
  <c r="AW255" i="1"/>
  <c r="AW313" i="1" s="1"/>
  <c r="AV372" i="1"/>
  <c r="AV919" i="1"/>
  <c r="AV91" i="8" s="1"/>
  <c r="AX181" i="1"/>
  <c r="AX774" i="1" s="1"/>
  <c r="AX191" i="1"/>
  <c r="AV195" i="1"/>
  <c r="AU875" i="1"/>
  <c r="AU904" i="1" s="1"/>
  <c r="AW239" i="1"/>
  <c r="AY184" i="1"/>
  <c r="AX242" i="1"/>
  <c r="AU180" i="1"/>
  <c r="AV1201" i="1" s="1"/>
  <c r="AT238" i="1"/>
  <c r="AW264" i="8"/>
  <c r="AW117" i="8" s="1"/>
  <c r="AV938" i="1"/>
  <c r="AV110" i="8" s="1"/>
  <c r="AW188" i="1"/>
  <c r="AT354" i="1"/>
  <c r="AT860" i="1"/>
  <c r="AT889" i="1" s="1"/>
  <c r="AV256" i="1"/>
  <c r="AV314" i="1" s="1"/>
  <c r="AV201" i="1"/>
  <c r="AW1222" i="1" s="1"/>
  <c r="AU259" i="1"/>
  <c r="AU317" i="1" s="1"/>
  <c r="AY202" i="1"/>
  <c r="AZ178" i="1"/>
  <c r="AY858" i="1"/>
  <c r="AY887" i="1" s="1"/>
  <c r="AY236" i="1"/>
  <c r="AY294" i="1" s="1"/>
  <c r="AO705" i="1"/>
  <c r="AY680" i="1"/>
  <c r="AY235" i="8" s="1"/>
  <c r="AR1314" i="1"/>
  <c r="AR1316" i="1" s="1"/>
  <c r="AW940" i="1"/>
  <c r="AW112" i="8" s="1"/>
  <c r="AX882" i="1"/>
  <c r="AX911" i="1" s="1"/>
  <c r="AX260" i="1"/>
  <c r="AX318" i="1" s="1"/>
  <c r="AX376" i="1"/>
  <c r="AV246" i="1"/>
  <c r="AV304" i="1" s="1"/>
  <c r="AS930" i="1"/>
  <c r="AS102" i="8" s="1"/>
  <c r="AS278" i="8" s="1"/>
  <c r="AS131" i="8" s="1"/>
  <c r="AS26" i="8" s="1"/>
  <c r="AT250" i="1"/>
  <c r="AT308" i="1" s="1"/>
  <c r="AU366" i="1"/>
  <c r="AT872" i="1"/>
  <c r="AT901" i="1" s="1"/>
  <c r="AT814" i="1"/>
  <c r="AV367" i="1"/>
  <c r="AW152" i="8"/>
  <c r="AW1297" i="1"/>
  <c r="AV701" i="1"/>
  <c r="AW701" i="1"/>
  <c r="AW256" i="8" s="1"/>
  <c r="AU1326" i="1"/>
  <c r="AU1355" i="1" s="1"/>
  <c r="AU686" i="1"/>
  <c r="AU241" i="8" s="1"/>
  <c r="AU270" i="8" s="1"/>
  <c r="AU123" i="8" s="1"/>
  <c r="AU18" i="8" s="1"/>
  <c r="AR303" i="1"/>
  <c r="AR319" i="1" s="1"/>
  <c r="AU869" i="1"/>
  <c r="AU898" i="1" s="1"/>
  <c r="AU927" i="1" s="1"/>
  <c r="AU99" i="8" s="1"/>
  <c r="AT934" i="1"/>
  <c r="AT106" i="8" s="1"/>
  <c r="AV1326" i="1"/>
  <c r="AV1355" i="1" s="1"/>
  <c r="AX570" i="1"/>
  <c r="AX1239" i="1" s="1"/>
  <c r="AX1297" i="1" s="1"/>
  <c r="AT715" i="1"/>
  <c r="AP97" i="8"/>
  <c r="AP273" i="8" s="1"/>
  <c r="AP126" i="8" s="1"/>
  <c r="AP21" i="8" s="1"/>
  <c r="AS361" i="1"/>
  <c r="AS377" i="1" s="1"/>
  <c r="AR796" i="1"/>
  <c r="AV362" i="1"/>
  <c r="AT927" i="1"/>
  <c r="AT99" i="8" s="1"/>
  <c r="AO273" i="8"/>
  <c r="AO126" i="8" s="1"/>
  <c r="AO21" i="8" s="1"/>
  <c r="AM485" i="1"/>
  <c r="AM514" i="1" s="1"/>
  <c r="AL544" i="1"/>
  <c r="AL27" i="1" s="1"/>
  <c r="AM484" i="1"/>
  <c r="AM513" i="1" s="1"/>
  <c r="AM465" i="1"/>
  <c r="AM552" i="1" s="1"/>
  <c r="AM35" i="1" s="1"/>
  <c r="AX235" i="8"/>
  <c r="AM483" i="1"/>
  <c r="AM512" i="1" s="1"/>
  <c r="AO533" i="1"/>
  <c r="AO16" i="1" s="1"/>
  <c r="AN529" i="1"/>
  <c r="AN12" i="1" s="1"/>
  <c r="AN419" i="1"/>
  <c r="AN480" i="1" s="1"/>
  <c r="AN509" i="1" s="1"/>
  <c r="AM452" i="1"/>
  <c r="AM539" i="1" s="1"/>
  <c r="AM22" i="1" s="1"/>
  <c r="AM451" i="1"/>
  <c r="AM538" i="1" s="1"/>
  <c r="AM21" i="1" s="1"/>
  <c r="AM487" i="1"/>
  <c r="AM516" i="1" s="1"/>
  <c r="AM491" i="1"/>
  <c r="AM520" i="1" s="1"/>
  <c r="AN423" i="1"/>
  <c r="AN484" i="1" s="1"/>
  <c r="AN513" i="1" s="1"/>
  <c r="AN427" i="1"/>
  <c r="AN488" i="1" s="1"/>
  <c r="AN517" i="1" s="1"/>
  <c r="AJ554" i="1"/>
  <c r="AJ556" i="1" s="1"/>
  <c r="AM488" i="1"/>
  <c r="AM517" i="1" s="1"/>
  <c r="AQ445" i="1"/>
  <c r="AQ532" i="1" s="1"/>
  <c r="AQ15" i="1" s="1"/>
  <c r="AL541" i="1"/>
  <c r="AL24" i="1" s="1"/>
  <c r="AM453" i="1"/>
  <c r="AM540" i="1" s="1"/>
  <c r="AM23" i="1" s="1"/>
  <c r="AP415" i="1"/>
  <c r="AP476" i="1" s="1"/>
  <c r="AP505" i="1" s="1"/>
  <c r="AN421" i="1"/>
  <c r="AN453" i="1" s="1"/>
  <c r="AN530" i="1"/>
  <c r="AN13" i="1" s="1"/>
  <c r="AP417" i="1"/>
  <c r="AP478" i="1" s="1"/>
  <c r="AP507" i="1" s="1"/>
  <c r="AN429" i="1"/>
  <c r="AN461" i="1" s="1"/>
  <c r="AN422" i="1"/>
  <c r="AN483" i="1" s="1"/>
  <c r="AN512" i="1" s="1"/>
  <c r="AR413" i="1"/>
  <c r="AR445" i="1" s="1"/>
  <c r="AL550" i="1"/>
  <c r="AL33" i="1" s="1"/>
  <c r="AN433" i="1"/>
  <c r="AN465" i="1" s="1"/>
  <c r="AN534" i="1"/>
  <c r="AN17" i="1" s="1"/>
  <c r="AP411" i="1"/>
  <c r="AP472" i="1" s="1"/>
  <c r="AP501" i="1" s="1"/>
  <c r="AN424" i="1"/>
  <c r="AN485" i="1" s="1"/>
  <c r="AN514" i="1" s="1"/>
  <c r="AO447" i="1"/>
  <c r="AO476" i="1"/>
  <c r="AO505" i="1" s="1"/>
  <c r="AL552" i="1"/>
  <c r="AL35" i="1" s="1"/>
  <c r="AV365" i="1"/>
  <c r="AT726" i="1"/>
  <c r="AU876" i="1"/>
  <c r="AU905" i="1" s="1"/>
  <c r="AN535" i="1"/>
  <c r="AN18" i="1" s="1"/>
  <c r="AL53" i="8"/>
  <c r="AL538" i="1"/>
  <c r="AL21" i="1" s="1"/>
  <c r="AL543" i="1"/>
  <c r="AL26" i="1" s="1"/>
  <c r="AU277" i="8"/>
  <c r="AU130" i="8" s="1"/>
  <c r="AU25" i="8" s="1"/>
  <c r="AN430" i="1"/>
  <c r="AN462" i="1" s="1"/>
  <c r="AN425" i="1"/>
  <c r="AN486" i="1" s="1"/>
  <c r="AN515" i="1" s="1"/>
  <c r="AP386" i="1"/>
  <c r="AQ328" i="1"/>
  <c r="AT712" i="1"/>
  <c r="AO472" i="1"/>
  <c r="AO501" i="1" s="1"/>
  <c r="AO443" i="1"/>
  <c r="AZ1291" i="1"/>
  <c r="AZ1262" i="1"/>
  <c r="AZ146" i="8"/>
  <c r="AU716" i="1"/>
  <c r="AO342" i="1"/>
  <c r="AN400" i="1"/>
  <c r="AP410" i="1"/>
  <c r="AT723" i="1"/>
  <c r="AO337" i="1"/>
  <c r="AN395" i="1"/>
  <c r="AS164" i="8"/>
  <c r="AS1280" i="1"/>
  <c r="AL547" i="1"/>
  <c r="AL30" i="1" s="1"/>
  <c r="AU254" i="1"/>
  <c r="AU312" i="1" s="1"/>
  <c r="AP532" i="1"/>
  <c r="AP15" i="1" s="1"/>
  <c r="AU697" i="1"/>
  <c r="AU252" i="8" s="1"/>
  <c r="AV613" i="1"/>
  <c r="AV700" i="1" s="1"/>
  <c r="AV255" i="8" s="1"/>
  <c r="AM466" i="1"/>
  <c r="AM495" i="1"/>
  <c r="AM524" i="1" s="1"/>
  <c r="AW1365" i="1"/>
  <c r="AW156" i="8"/>
  <c r="AW1272" i="1"/>
  <c r="AW1330" i="1" s="1"/>
  <c r="AO331" i="1"/>
  <c r="AN389" i="1"/>
  <c r="AN348" i="1"/>
  <c r="AU733" i="1"/>
  <c r="AN536" i="1"/>
  <c r="AN19" i="1" s="1"/>
  <c r="AW1344" i="1"/>
  <c r="AW1373" i="1" s="1"/>
  <c r="AW617" i="1"/>
  <c r="AW704" i="1" s="1"/>
  <c r="AW259" i="8" s="1"/>
  <c r="AO332" i="1"/>
  <c r="AN390" i="1"/>
  <c r="AY1257" i="1"/>
  <c r="AZ588" i="1"/>
  <c r="AO449" i="1"/>
  <c r="AO478" i="1"/>
  <c r="AO507" i="1" s="1"/>
  <c r="AT1241" i="1"/>
  <c r="AT1299" i="1" s="1"/>
  <c r="AU572" i="1"/>
  <c r="AX1269" i="1"/>
  <c r="AX153" i="8"/>
  <c r="AS604" i="1"/>
  <c r="AS691" i="1" s="1"/>
  <c r="AS246" i="8" s="1"/>
  <c r="AS275" i="8" s="1"/>
  <c r="AS128" i="8" s="1"/>
  <c r="AS23" i="8" s="1"/>
  <c r="AS1331" i="1"/>
  <c r="AS1360" i="1" s="1"/>
  <c r="AU722" i="1"/>
  <c r="AW1333" i="1"/>
  <c r="AW1362" i="1" s="1"/>
  <c r="AW606" i="1"/>
  <c r="AW1265" i="1"/>
  <c r="AW149" i="8"/>
  <c r="AW598" i="1"/>
  <c r="AO448" i="1"/>
  <c r="AO477" i="1"/>
  <c r="AO506" i="1" s="1"/>
  <c r="AL545" i="1"/>
  <c r="AL28" i="1" s="1"/>
  <c r="AW681" i="1"/>
  <c r="AW236" i="8" s="1"/>
  <c r="AN420" i="1"/>
  <c r="AW150" i="8"/>
  <c r="AW1266" i="1"/>
  <c r="AL553" i="1"/>
  <c r="AL36" i="1" s="1"/>
  <c r="AS718" i="1"/>
  <c r="AT1329" i="1"/>
  <c r="AT1358" i="1" s="1"/>
  <c r="AO340" i="1"/>
  <c r="AN398" i="1"/>
  <c r="AY1292" i="1"/>
  <c r="AY1263" i="1"/>
  <c r="AY147" i="8"/>
  <c r="AO335" i="1"/>
  <c r="AN393" i="1"/>
  <c r="AV247" i="1"/>
  <c r="AU247" i="1"/>
  <c r="AU305" i="1" s="1"/>
  <c r="AU1244" i="1"/>
  <c r="AU1302" i="1" s="1"/>
  <c r="AV575" i="1"/>
  <c r="AL467" i="1"/>
  <c r="AL46" i="1" s="1"/>
  <c r="AN426" i="1"/>
  <c r="AX1307" i="1"/>
  <c r="AJ52" i="1"/>
  <c r="AU712" i="1"/>
  <c r="AU363" i="1"/>
  <c r="AR1328" i="1"/>
  <c r="AR1357" i="1" s="1"/>
  <c r="AU690" i="1"/>
  <c r="AU245" i="8" s="1"/>
  <c r="AW686" i="1"/>
  <c r="AW241" i="8" s="1"/>
  <c r="BA1245" i="1"/>
  <c r="BA1303" i="1" s="1"/>
  <c r="BB576" i="1"/>
  <c r="AT713" i="1"/>
  <c r="AN432" i="1"/>
  <c r="AN434" i="1"/>
  <c r="BA1233" i="1"/>
  <c r="BB564" i="1"/>
  <c r="AM457" i="1"/>
  <c r="AM486" i="1"/>
  <c r="AM515" i="1" s="1"/>
  <c r="AX162" i="8"/>
  <c r="AX1278" i="1"/>
  <c r="AX1336" i="1" s="1"/>
  <c r="AX1247" i="1"/>
  <c r="AY578" i="1"/>
  <c r="AQ1357" i="1"/>
  <c r="AV704" i="1"/>
  <c r="AV259" i="8" s="1"/>
  <c r="AV288" i="8" s="1"/>
  <c r="AV141" i="8" s="1"/>
  <c r="AV36" i="8" s="1"/>
  <c r="AW163" i="8"/>
  <c r="AW1279" i="1"/>
  <c r="AW1308" i="1"/>
  <c r="AV607" i="1"/>
  <c r="AV1334" i="1"/>
  <c r="AV1363" i="1" s="1"/>
  <c r="AW1301" i="1"/>
  <c r="AT1284" i="1"/>
  <c r="AT168" i="8"/>
  <c r="AM450" i="1"/>
  <c r="AM479" i="1"/>
  <c r="AM435" i="1"/>
  <c r="AP703" i="1"/>
  <c r="AQ703" i="1"/>
  <c r="AQ258" i="8" s="1"/>
  <c r="AQ287" i="8" s="1"/>
  <c r="AQ140" i="8" s="1"/>
  <c r="AQ35" i="8" s="1"/>
  <c r="AM490" i="1"/>
  <c r="AM519" i="1" s="1"/>
  <c r="AM461" i="1"/>
  <c r="AV813" i="1"/>
  <c r="AV929" i="1" s="1"/>
  <c r="AV101" i="8" s="1"/>
  <c r="AV249" i="1"/>
  <c r="AV307" i="1" s="1"/>
  <c r="AV873" i="1"/>
  <c r="AV902" i="1" s="1"/>
  <c r="AV251" i="1"/>
  <c r="AV309" i="1" s="1"/>
  <c r="AK51" i="1"/>
  <c r="AW166" i="8"/>
  <c r="AW1282" i="1"/>
  <c r="AW1311" i="1"/>
  <c r="AV693" i="1"/>
  <c r="AV248" i="8" s="1"/>
  <c r="AO333" i="1"/>
  <c r="AN391" i="1"/>
  <c r="AU155" i="8"/>
  <c r="AU1271" i="1"/>
  <c r="AL508" i="1"/>
  <c r="AL525" i="1" s="1"/>
  <c r="AL48" i="1" s="1"/>
  <c r="AL496" i="1"/>
  <c r="AL47" i="1" s="1"/>
  <c r="AO339" i="1"/>
  <c r="AN397" i="1"/>
  <c r="AY1320" i="1"/>
  <c r="AY1349" i="1" s="1"/>
  <c r="AW609" i="1"/>
  <c r="AW1326" i="1"/>
  <c r="AX1275" i="1"/>
  <c r="AX159" i="8"/>
  <c r="AU684" i="1"/>
  <c r="AU239" i="8" s="1"/>
  <c r="AO345" i="1"/>
  <c r="AN403" i="1"/>
  <c r="AX151" i="8"/>
  <c r="AX1267" i="1"/>
  <c r="AO347" i="1"/>
  <c r="AN405" i="1"/>
  <c r="AQ698" i="1"/>
  <c r="AQ253" i="8" s="1"/>
  <c r="AQ282" i="8" s="1"/>
  <c r="AQ135" i="8" s="1"/>
  <c r="AQ30" i="8" s="1"/>
  <c r="AX594" i="1"/>
  <c r="AX1321" i="1"/>
  <c r="AX1350" i="1" s="1"/>
  <c r="AM492" i="1"/>
  <c r="AM521" i="1" s="1"/>
  <c r="AM463" i="1"/>
  <c r="AO334" i="1"/>
  <c r="AN392" i="1"/>
  <c r="AT728" i="1"/>
  <c r="AX692" i="1"/>
  <c r="AX247" i="8" s="1"/>
  <c r="AM489" i="1"/>
  <c r="AM518" i="1" s="1"/>
  <c r="AM460" i="1"/>
  <c r="AR691" i="1"/>
  <c r="AR246" i="8" s="1"/>
  <c r="AR275" i="8" s="1"/>
  <c r="AR128" i="8" s="1"/>
  <c r="AR23" i="8" s="1"/>
  <c r="AV1324" i="1"/>
  <c r="AV1353" i="1" s="1"/>
  <c r="AV597" i="1"/>
  <c r="AV684" i="1" s="1"/>
  <c r="AV239" i="8" s="1"/>
  <c r="AX1243" i="1"/>
  <c r="AY574" i="1"/>
  <c r="AQ925" i="1"/>
  <c r="AQ825" i="1"/>
  <c r="AV603" i="1"/>
  <c r="AX1286" i="1"/>
  <c r="AX170" i="8"/>
  <c r="AV1330" i="1"/>
  <c r="AV1359" i="1" s="1"/>
  <c r="AS1309" i="1"/>
  <c r="AR1367" i="1"/>
  <c r="AS1270" i="1"/>
  <c r="AS154" i="8"/>
  <c r="AS1224" i="1"/>
  <c r="AS203" i="1"/>
  <c r="AS245" i="1"/>
  <c r="AS261" i="1" s="1"/>
  <c r="AS45" i="1" s="1"/>
  <c r="AS867" i="1"/>
  <c r="AR925" i="1"/>
  <c r="AR825" i="1"/>
  <c r="AO336" i="1"/>
  <c r="AN394" i="1"/>
  <c r="AX1252" i="1"/>
  <c r="AX1310" i="1" s="1"/>
  <c r="AY583" i="1"/>
  <c r="AX1236" i="1"/>
  <c r="AY567" i="1"/>
  <c r="AV1366" i="1"/>
  <c r="AK537" i="1"/>
  <c r="AQ329" i="1"/>
  <c r="AP387" i="1"/>
  <c r="AV687" i="1"/>
  <c r="AV242" i="8" s="1"/>
  <c r="AM20" i="8"/>
  <c r="AM37" i="8" s="1"/>
  <c r="AM142" i="8"/>
  <c r="AM46" i="8" s="1"/>
  <c r="AM48" i="8" s="1"/>
  <c r="AM51" i="8" s="1"/>
  <c r="AR611" i="1"/>
  <c r="AO343" i="1"/>
  <c r="AN401" i="1"/>
  <c r="AX1237" i="1"/>
  <c r="AY568" i="1"/>
  <c r="AZ167" i="8"/>
  <c r="AZ1283" i="1"/>
  <c r="AX701" i="1"/>
  <c r="AX256" i="8" s="1"/>
  <c r="AT1273" i="1"/>
  <c r="AT157" i="8"/>
  <c r="AT1302" i="1"/>
  <c r="AS1256" i="1"/>
  <c r="AS1258" i="1" s="1"/>
  <c r="AT587" i="1"/>
  <c r="AS326" i="1"/>
  <c r="AR384" i="1"/>
  <c r="AT1313" i="1"/>
  <c r="AQ1343" i="1"/>
  <c r="AQ1372" i="1" s="1"/>
  <c r="AO338" i="1"/>
  <c r="AN396" i="1"/>
  <c r="AR718" i="1"/>
  <c r="AS1299" i="1"/>
  <c r="AW1294" i="1"/>
  <c r="AN431" i="1"/>
  <c r="AQ618" i="1"/>
  <c r="AQ688" i="1"/>
  <c r="AV686" i="1"/>
  <c r="AV241" i="8" s="1"/>
  <c r="AV270" i="8" s="1"/>
  <c r="AV123" i="8" s="1"/>
  <c r="AV18" i="8" s="1"/>
  <c r="AZ1274" i="1"/>
  <c r="AZ1332" i="1" s="1"/>
  <c r="AZ158" i="8"/>
  <c r="AZ1303" i="1"/>
  <c r="AQ414" i="1"/>
  <c r="AN428" i="1"/>
  <c r="AQ330" i="1"/>
  <c r="AP388" i="1"/>
  <c r="AQ324" i="1"/>
  <c r="AP382" i="1"/>
  <c r="AQ323" i="1"/>
  <c r="AP381" i="1"/>
  <c r="AV612" i="1"/>
  <c r="AT1251" i="1"/>
  <c r="AU582" i="1"/>
  <c r="AP1345" i="1"/>
  <c r="AP1372" i="1"/>
  <c r="AP1374" i="1" s="1"/>
  <c r="AP50" i="1" s="1"/>
  <c r="AU818" i="1"/>
  <c r="AM464" i="1"/>
  <c r="AM493" i="1"/>
  <c r="AM522" i="1" s="1"/>
  <c r="AT352" i="1"/>
  <c r="AY1249" i="1"/>
  <c r="AZ580" i="1"/>
  <c r="AP272" i="8"/>
  <c r="AR731" i="1"/>
  <c r="AW160" i="8"/>
  <c r="AW1276" i="1"/>
  <c r="AW607" i="1" s="1"/>
  <c r="AU700" i="1"/>
  <c r="AU255" i="8" s="1"/>
  <c r="AU728" i="1"/>
  <c r="AY605" i="1"/>
  <c r="AY1332" i="1"/>
  <c r="AY1361" i="1" s="1"/>
  <c r="AN418" i="1"/>
  <c r="AM406" i="1"/>
  <c r="AT602" i="1"/>
  <c r="AX1250" i="1"/>
  <c r="AY581" i="1"/>
  <c r="AO272" i="8"/>
  <c r="AO260" i="8"/>
  <c r="AW1305" i="1"/>
  <c r="AU1255" i="1"/>
  <c r="AV586" i="1"/>
  <c r="AV596" i="1"/>
  <c r="AV1323" i="1"/>
  <c r="AV1352" i="1" s="1"/>
  <c r="AY1240" i="1"/>
  <c r="AZ571" i="1"/>
  <c r="AU723" i="1"/>
  <c r="AO442" i="1"/>
  <c r="AO471" i="1"/>
  <c r="AO500" i="1" s="1"/>
  <c r="AW1281" i="1"/>
  <c r="AW165" i="8"/>
  <c r="AV1339" i="1"/>
  <c r="AV1368" i="1" s="1"/>
  <c r="AX1253" i="1"/>
  <c r="AY584" i="1"/>
  <c r="AP416" i="1"/>
  <c r="AV610" i="1"/>
  <c r="AP475" i="1"/>
  <c r="AP504" i="1" s="1"/>
  <c r="AP446" i="1"/>
  <c r="AW1325" i="1"/>
  <c r="AW1354" i="1" s="1"/>
  <c r="AX1315" i="1"/>
  <c r="AL546" i="1"/>
  <c r="AL29" i="1" s="1"/>
  <c r="AV1242" i="1"/>
  <c r="AW573" i="1"/>
  <c r="AV685" i="1"/>
  <c r="AV240" i="8" s="1"/>
  <c r="AZ1234" i="1"/>
  <c r="BA565" i="1"/>
  <c r="AN125" i="8"/>
  <c r="AN289" i="8"/>
  <c r="AR169" i="8"/>
  <c r="AR171" i="8" s="1"/>
  <c r="AR47" i="8" s="1"/>
  <c r="AR1285" i="1"/>
  <c r="AR1287" i="1" s="1"/>
  <c r="AO346" i="1"/>
  <c r="AN404" i="1"/>
  <c r="AS1371" i="1"/>
  <c r="AS615" i="1"/>
  <c r="AL539" i="1"/>
  <c r="AL22" i="1" s="1"/>
  <c r="AR601" i="1"/>
  <c r="AW600" i="1"/>
  <c r="AU714" i="1"/>
  <c r="AO344" i="1"/>
  <c r="AN402" i="1"/>
  <c r="AQ1287" i="1"/>
  <c r="AY1246" i="1"/>
  <c r="AZ577" i="1"/>
  <c r="AQ385" i="1"/>
  <c r="AR327" i="1"/>
  <c r="AY1238" i="1"/>
  <c r="AZ569" i="1"/>
  <c r="AO341" i="1"/>
  <c r="AN399" i="1"/>
  <c r="AN531" i="1"/>
  <c r="AN14" i="1" s="1"/>
  <c r="AQ14" i="8"/>
  <c r="AQ412" i="1"/>
  <c r="AT711" i="1"/>
  <c r="AR266" i="8"/>
  <c r="AW1235" i="1"/>
  <c r="AX566" i="1"/>
  <c r="AR325" i="1"/>
  <c r="AQ383" i="1"/>
  <c r="AP473" i="1"/>
  <c r="AP444" i="1"/>
  <c r="AV1264" i="1"/>
  <c r="AV1322" i="1" s="1"/>
  <c r="AV148" i="8"/>
  <c r="AV1293" i="1"/>
  <c r="AS237" i="8"/>
  <c r="AO502" i="1"/>
  <c r="AM14" i="1"/>
  <c r="AP14" i="8"/>
  <c r="AU595" i="1"/>
  <c r="AU1322" i="1"/>
  <c r="AT237" i="8"/>
  <c r="AV12" i="8"/>
  <c r="AZ1200" i="1" l="1"/>
  <c r="AX353" i="1"/>
  <c r="AX772" i="1"/>
  <c r="AX801" i="1" s="1"/>
  <c r="AX917" i="1" s="1"/>
  <c r="AX89" i="8" s="1"/>
  <c r="AW917" i="1"/>
  <c r="AW89" i="8" s="1"/>
  <c r="AW265" i="8" s="1"/>
  <c r="AW118" i="8" s="1"/>
  <c r="AW13" i="8" s="1"/>
  <c r="AX300" i="1"/>
  <c r="AY237" i="1"/>
  <c r="AY772" i="1"/>
  <c r="AY801" i="1" s="1"/>
  <c r="AY917" i="1" s="1"/>
  <c r="AY89" i="8" s="1"/>
  <c r="AZ179" i="1"/>
  <c r="AZ772" i="1" s="1"/>
  <c r="AZ801" i="1" s="1"/>
  <c r="AY353" i="1"/>
  <c r="AV794" i="1"/>
  <c r="AV823" i="1" s="1"/>
  <c r="AX1214" i="1"/>
  <c r="AX1206" i="1"/>
  <c r="AW778" i="1"/>
  <c r="AW807" i="1" s="1"/>
  <c r="AU773" i="1"/>
  <c r="AU802" i="1" s="1"/>
  <c r="AX161" i="8"/>
  <c r="AX1209" i="1"/>
  <c r="AW781" i="1"/>
  <c r="AW810" i="1" s="1"/>
  <c r="AV788" i="1"/>
  <c r="AV817" i="1" s="1"/>
  <c r="AV1220" i="1"/>
  <c r="AU792" i="1"/>
  <c r="AU821" i="1" s="1"/>
  <c r="AZ1215" i="1"/>
  <c r="AU248" i="1"/>
  <c r="AU306" i="1" s="1"/>
  <c r="AT928" i="1"/>
  <c r="AT100" i="8" s="1"/>
  <c r="AT276" i="8" s="1"/>
  <c r="AT129" i="8" s="1"/>
  <c r="AT24" i="8" s="1"/>
  <c r="AX784" i="1"/>
  <c r="AW786" i="1"/>
  <c r="AW815" i="1" s="1"/>
  <c r="AW791" i="1"/>
  <c r="AW820" i="1" s="1"/>
  <c r="AV775" i="1"/>
  <c r="AV804" i="1" s="1"/>
  <c r="AW776" i="1"/>
  <c r="AW805" i="1" s="1"/>
  <c r="AZ1223" i="1"/>
  <c r="AZ1205" i="1"/>
  <c r="AY1212" i="1"/>
  <c r="AX1207" i="1"/>
  <c r="AW779" i="1"/>
  <c r="AW808" i="1" s="1"/>
  <c r="AY1217" i="1"/>
  <c r="AX789" i="1"/>
  <c r="AV785" i="1"/>
  <c r="AY795" i="1"/>
  <c r="AY824" i="1" s="1"/>
  <c r="AY777" i="1"/>
  <c r="AY806" i="1" s="1"/>
  <c r="AY1218" i="1"/>
  <c r="AX790" i="1"/>
  <c r="AX819" i="1" s="1"/>
  <c r="AX861" i="1"/>
  <c r="AX890" i="1" s="1"/>
  <c r="AY1221" i="1"/>
  <c r="AX793" i="1"/>
  <c r="AX822" i="1" s="1"/>
  <c r="AW1203" i="1"/>
  <c r="AY1208" i="1"/>
  <c r="AX782" i="1"/>
  <c r="BA1199" i="1"/>
  <c r="AZ771" i="1"/>
  <c r="AZ800" i="1" s="1"/>
  <c r="AZ1312" i="1"/>
  <c r="AV931" i="1"/>
  <c r="AV103" i="8" s="1"/>
  <c r="BB585" i="1"/>
  <c r="BC585" i="1" s="1"/>
  <c r="AU812" i="1"/>
  <c r="AU364" i="1"/>
  <c r="AU870" i="1"/>
  <c r="AU899" i="1" s="1"/>
  <c r="AV1211" i="1"/>
  <c r="AV190" i="1"/>
  <c r="AY874" i="1"/>
  <c r="AY903" i="1" s="1"/>
  <c r="AW873" i="1"/>
  <c r="AW902" i="1" s="1"/>
  <c r="AU373" i="1"/>
  <c r="AX880" i="1"/>
  <c r="AX909" i="1" s="1"/>
  <c r="AV862" i="1"/>
  <c r="AV891" i="1" s="1"/>
  <c r="AU933" i="1"/>
  <c r="AU105" i="8" s="1"/>
  <c r="AU281" i="8" s="1"/>
  <c r="AU134" i="8" s="1"/>
  <c r="AU29" i="8" s="1"/>
  <c r="AU274" i="8"/>
  <c r="AU127" i="8" s="1"/>
  <c r="AU22" i="8" s="1"/>
  <c r="AU279" i="8"/>
  <c r="AU132" i="8" s="1"/>
  <c r="AU27" i="8" s="1"/>
  <c r="AU879" i="1"/>
  <c r="AU908" i="1" s="1"/>
  <c r="AW935" i="1"/>
  <c r="AW107" i="8" s="1"/>
  <c r="AU920" i="1"/>
  <c r="AU92" i="8" s="1"/>
  <c r="AU268" i="8" s="1"/>
  <c r="AU121" i="8" s="1"/>
  <c r="AU16" i="8" s="1"/>
  <c r="AY368" i="1"/>
  <c r="AU939" i="1"/>
  <c r="AU111" i="8" s="1"/>
  <c r="AW270" i="8"/>
  <c r="AW123" i="8" s="1"/>
  <c r="AW18" i="8" s="1"/>
  <c r="AV356" i="1"/>
  <c r="AV926" i="1"/>
  <c r="AV98" i="8" s="1"/>
  <c r="AY816" i="1"/>
  <c r="AV240" i="1"/>
  <c r="AV298" i="1" s="1"/>
  <c r="AU257" i="1"/>
  <c r="AU315" i="1" s="1"/>
  <c r="AW372" i="1"/>
  <c r="AX932" i="1"/>
  <c r="AX104" i="8" s="1"/>
  <c r="AY1312" i="1"/>
  <c r="AX239" i="1"/>
  <c r="AX258" i="1"/>
  <c r="AX316" i="1" s="1"/>
  <c r="AW359" i="1"/>
  <c r="AV924" i="1"/>
  <c r="AV96" i="8" s="1"/>
  <c r="AX1306" i="1"/>
  <c r="AX803" i="1"/>
  <c r="AW865" i="1"/>
  <c r="AW894" i="1" s="1"/>
  <c r="AT724" i="1"/>
  <c r="AT937" i="1"/>
  <c r="AT109" i="8" s="1"/>
  <c r="AT285" i="8" s="1"/>
  <c r="AT138" i="8" s="1"/>
  <c r="AT33" i="8" s="1"/>
  <c r="AW919" i="1"/>
  <c r="AW91" i="8" s="1"/>
  <c r="AV608" i="1"/>
  <c r="AV695" i="1" s="1"/>
  <c r="AV250" i="8" s="1"/>
  <c r="AV1335" i="1"/>
  <c r="AV1364" i="1" s="1"/>
  <c r="AU724" i="1"/>
  <c r="AW161" i="8"/>
  <c r="AW1277" i="1"/>
  <c r="AX1335" i="1" s="1"/>
  <c r="AW1306" i="1"/>
  <c r="AY579" i="1"/>
  <c r="AY167" i="8"/>
  <c r="AY864" i="1"/>
  <c r="AY893" i="1" s="1"/>
  <c r="AV253" i="1"/>
  <c r="AV311" i="1" s="1"/>
  <c r="AW1216" i="1"/>
  <c r="AX1219" i="1"/>
  <c r="AY1341" i="1"/>
  <c r="AW878" i="1"/>
  <c r="AW907" i="1" s="1"/>
  <c r="AX355" i="1"/>
  <c r="AY1202" i="1"/>
  <c r="AW938" i="1"/>
  <c r="AW110" i="8" s="1"/>
  <c r="AU238" i="1"/>
  <c r="AY358" i="1"/>
  <c r="AY916" i="1"/>
  <c r="AY88" i="8" s="1"/>
  <c r="AY264" i="8" s="1"/>
  <c r="AU284" i="8"/>
  <c r="AU137" i="8" s="1"/>
  <c r="AU32" i="8" s="1"/>
  <c r="AX922" i="1"/>
  <c r="AX94" i="8" s="1"/>
  <c r="AX188" i="1"/>
  <c r="AW195" i="1"/>
  <c r="AY197" i="1"/>
  <c r="AZ1218" i="1" s="1"/>
  <c r="AX877" i="1"/>
  <c r="AX906" i="1" s="1"/>
  <c r="AX255" i="1"/>
  <c r="AX313" i="1" s="1"/>
  <c r="AY189" i="1"/>
  <c r="AZ1210" i="1" s="1"/>
  <c r="AV936" i="1"/>
  <c r="AV108" i="8" s="1"/>
  <c r="AV284" i="8" s="1"/>
  <c r="AV137" i="8" s="1"/>
  <c r="AV32" i="8" s="1"/>
  <c r="AY187" i="1"/>
  <c r="AV923" i="1"/>
  <c r="AV95" i="8" s="1"/>
  <c r="AV271" i="8" s="1"/>
  <c r="AV124" i="8" s="1"/>
  <c r="AX264" i="8"/>
  <c r="AX117" i="8" s="1"/>
  <c r="AV369" i="1"/>
  <c r="AV875" i="1"/>
  <c r="AV904" i="1" s="1"/>
  <c r="AU860" i="1"/>
  <c r="AU889" i="1" s="1"/>
  <c r="AY191" i="1"/>
  <c r="AV199" i="1"/>
  <c r="AW192" i="1"/>
  <c r="AY196" i="1"/>
  <c r="AX193" i="1"/>
  <c r="AZ194" i="1"/>
  <c r="AY252" i="1"/>
  <c r="AY310" i="1" s="1"/>
  <c r="AW256" i="1"/>
  <c r="AW314" i="1" s="1"/>
  <c r="AU354" i="1"/>
  <c r="AY242" i="1"/>
  <c r="AY300" i="1" s="1"/>
  <c r="AY181" i="1"/>
  <c r="AZ1202" i="1" s="1"/>
  <c r="AY200" i="1"/>
  <c r="AX183" i="1"/>
  <c r="AW357" i="1"/>
  <c r="AW863" i="1"/>
  <c r="AW892" i="1" s="1"/>
  <c r="AW241" i="1"/>
  <c r="AX185" i="1"/>
  <c r="AY1206" i="1" s="1"/>
  <c r="AW243" i="1"/>
  <c r="AX371" i="1"/>
  <c r="AZ202" i="1"/>
  <c r="AW201" i="1"/>
  <c r="AW794" i="1" s="1"/>
  <c r="AV881" i="1"/>
  <c r="AV910" i="1" s="1"/>
  <c r="AV259" i="1"/>
  <c r="AV317" i="1" s="1"/>
  <c r="AV180" i="1"/>
  <c r="AZ184" i="1"/>
  <c r="AX198" i="1"/>
  <c r="AX186" i="1"/>
  <c r="AY1207" i="1" s="1"/>
  <c r="AW244" i="1"/>
  <c r="AW302" i="1" s="1"/>
  <c r="AW866" i="1"/>
  <c r="AW895" i="1" s="1"/>
  <c r="AW360" i="1"/>
  <c r="AT918" i="1"/>
  <c r="AT90" i="8" s="1"/>
  <c r="AT266" i="8" s="1"/>
  <c r="AW182" i="1"/>
  <c r="AV921" i="1"/>
  <c r="AV93" i="8" s="1"/>
  <c r="AV269" i="8" s="1"/>
  <c r="AV122" i="8" s="1"/>
  <c r="AV375" i="1"/>
  <c r="AX374" i="1"/>
  <c r="BA178" i="1"/>
  <c r="AZ858" i="1"/>
  <c r="AZ887" i="1" s="1"/>
  <c r="AZ236" i="1"/>
  <c r="AZ294" i="1" s="1"/>
  <c r="AY709" i="1"/>
  <c r="AY376" i="1"/>
  <c r="AU250" i="1"/>
  <c r="AU308" i="1" s="1"/>
  <c r="AX940" i="1"/>
  <c r="AX112" i="8" s="1"/>
  <c r="AW288" i="8"/>
  <c r="AW141" i="8" s="1"/>
  <c r="AW36" i="8" s="1"/>
  <c r="AY882" i="1"/>
  <c r="AY911" i="1" s="1"/>
  <c r="AY260" i="1"/>
  <c r="AY318" i="1" s="1"/>
  <c r="AW868" i="1"/>
  <c r="AW897" i="1" s="1"/>
  <c r="AW365" i="1"/>
  <c r="AT930" i="1"/>
  <c r="AT102" i="8" s="1"/>
  <c r="AT278" i="8" s="1"/>
  <c r="AT131" i="8" s="1"/>
  <c r="AT26" i="8" s="1"/>
  <c r="AU814" i="1"/>
  <c r="AU872" i="1"/>
  <c r="AU901" i="1" s="1"/>
  <c r="AW362" i="1"/>
  <c r="AS1314" i="1"/>
  <c r="AS1316" i="1" s="1"/>
  <c r="AW1355" i="1"/>
  <c r="AV256" i="8"/>
  <c r="AW730" i="1"/>
  <c r="AV730" i="1"/>
  <c r="AX152" i="8"/>
  <c r="AX1268" i="1"/>
  <c r="AX599" i="1" s="1"/>
  <c r="AU715" i="1"/>
  <c r="AY570" i="1"/>
  <c r="AZ570" i="1" s="1"/>
  <c r="AZ1239" i="1" s="1"/>
  <c r="AT245" i="1"/>
  <c r="AT261" i="1" s="1"/>
  <c r="AT45" i="1" s="1"/>
  <c r="AP113" i="8"/>
  <c r="AP44" i="8" s="1"/>
  <c r="AP45" i="8" s="1"/>
  <c r="AW367" i="1"/>
  <c r="AW871" i="1"/>
  <c r="AW900" i="1" s="1"/>
  <c r="AM542" i="1"/>
  <c r="AM25" i="1" s="1"/>
  <c r="AN459" i="1"/>
  <c r="AN546" i="1" s="1"/>
  <c r="AN29" i="1" s="1"/>
  <c r="AM543" i="1"/>
  <c r="AM26" i="1" s="1"/>
  <c r="AP447" i="1"/>
  <c r="AP534" i="1" s="1"/>
  <c r="AP17" i="1" s="1"/>
  <c r="AR474" i="1"/>
  <c r="AR503" i="1" s="1"/>
  <c r="AV715" i="1"/>
  <c r="AN454" i="1"/>
  <c r="AN541" i="1" s="1"/>
  <c r="AN24" i="1" s="1"/>
  <c r="AN451" i="1"/>
  <c r="AN538" i="1" s="1"/>
  <c r="AN21" i="1" s="1"/>
  <c r="AM541" i="1"/>
  <c r="AM24" i="1" s="1"/>
  <c r="AP443" i="1"/>
  <c r="AP530" i="1" s="1"/>
  <c r="AP13" i="1" s="1"/>
  <c r="AP449" i="1"/>
  <c r="AP536" i="1" s="1"/>
  <c r="AP19" i="1" s="1"/>
  <c r="AM549" i="1"/>
  <c r="AM32" i="1" s="1"/>
  <c r="AM545" i="1"/>
  <c r="AM28" i="1" s="1"/>
  <c r="AN491" i="1"/>
  <c r="AN520" i="1" s="1"/>
  <c r="AN455" i="1"/>
  <c r="AN542" i="1" s="1"/>
  <c r="AN25" i="1" s="1"/>
  <c r="AU934" i="1"/>
  <c r="AU106" i="8" s="1"/>
  <c r="AM546" i="1"/>
  <c r="AM29" i="1" s="1"/>
  <c r="AN490" i="1"/>
  <c r="AN519" i="1" s="1"/>
  <c r="AN456" i="1"/>
  <c r="AN543" i="1" s="1"/>
  <c r="AN26" i="1" s="1"/>
  <c r="AN494" i="1"/>
  <c r="AN523" i="1" s="1"/>
  <c r="AN552" i="1" s="1"/>
  <c r="AN35" i="1" s="1"/>
  <c r="AQ415" i="1"/>
  <c r="AQ476" i="1" s="1"/>
  <c r="AQ505" i="1" s="1"/>
  <c r="AO534" i="1"/>
  <c r="AO17" i="1" s="1"/>
  <c r="AN482" i="1"/>
  <c r="AN511" i="1" s="1"/>
  <c r="AS413" i="1"/>
  <c r="AS445" i="1" s="1"/>
  <c r="AN457" i="1"/>
  <c r="AN544" i="1" s="1"/>
  <c r="AN27" i="1" s="1"/>
  <c r="AO433" i="1"/>
  <c r="AO465" i="1" s="1"/>
  <c r="AQ411" i="1"/>
  <c r="AQ443" i="1" s="1"/>
  <c r="AO430" i="1"/>
  <c r="AO491" i="1" s="1"/>
  <c r="AO520" i="1" s="1"/>
  <c r="AO530" i="1"/>
  <c r="AO13" i="1" s="1"/>
  <c r="AO529" i="1"/>
  <c r="AO12" i="1" s="1"/>
  <c r="AM53" i="8"/>
  <c r="AO422" i="1"/>
  <c r="AO483" i="1" s="1"/>
  <c r="AO512" i="1" s="1"/>
  <c r="AO425" i="1"/>
  <c r="AO486" i="1" s="1"/>
  <c r="AO515" i="1" s="1"/>
  <c r="AX730" i="1"/>
  <c r="AO423" i="1"/>
  <c r="AO484" i="1" s="1"/>
  <c r="AO513" i="1" s="1"/>
  <c r="AM550" i="1"/>
  <c r="AM33" i="1" s="1"/>
  <c r="AO427" i="1"/>
  <c r="AO459" i="1" s="1"/>
  <c r="AR328" i="1"/>
  <c r="AQ386" i="1"/>
  <c r="AQ416" i="1"/>
  <c r="AQ477" i="1" s="1"/>
  <c r="AQ506" i="1" s="1"/>
  <c r="AO421" i="1"/>
  <c r="AO453" i="1" s="1"/>
  <c r="AO432" i="1"/>
  <c r="AO464" i="1" s="1"/>
  <c r="AO424" i="1"/>
  <c r="AO456" i="1" s="1"/>
  <c r="AO429" i="1"/>
  <c r="AO461" i="1" s="1"/>
  <c r="AV363" i="1"/>
  <c r="AU726" i="1"/>
  <c r="AQ727" i="1"/>
  <c r="AM548" i="1"/>
  <c r="AM31" i="1" s="1"/>
  <c r="AO535" i="1"/>
  <c r="AO18" i="1" s="1"/>
  <c r="AS327" i="1"/>
  <c r="AR385" i="1"/>
  <c r="AR414" i="1"/>
  <c r="AZ1246" i="1"/>
  <c r="AZ1304" i="1" s="1"/>
  <c r="BA577" i="1"/>
  <c r="AS702" i="1"/>
  <c r="AS257" i="8" s="1"/>
  <c r="AS286" i="8" s="1"/>
  <c r="AS139" i="8" s="1"/>
  <c r="AS34" i="8" s="1"/>
  <c r="AR1343" i="1"/>
  <c r="AR1372" i="1" s="1"/>
  <c r="AR1374" i="1" s="1"/>
  <c r="AR50" i="1" s="1"/>
  <c r="AR616" i="1"/>
  <c r="AR618" i="1" s="1"/>
  <c r="AV155" i="8"/>
  <c r="AV1271" i="1"/>
  <c r="AY1253" i="1"/>
  <c r="AY1311" i="1" s="1"/>
  <c r="AZ584" i="1"/>
  <c r="AW612" i="1"/>
  <c r="AW699" i="1" s="1"/>
  <c r="AW254" i="8" s="1"/>
  <c r="AV1255" i="1"/>
  <c r="AV1313" i="1" s="1"/>
  <c r="AW586" i="1"/>
  <c r="AX163" i="8"/>
  <c r="AX1279" i="1"/>
  <c r="AX1308" i="1"/>
  <c r="AP125" i="8"/>
  <c r="AT164" i="8"/>
  <c r="AT1280" i="1"/>
  <c r="AT1338" i="1" s="1"/>
  <c r="AT1309" i="1"/>
  <c r="AV699" i="1"/>
  <c r="AV254" i="8" s="1"/>
  <c r="AV283" i="8" s="1"/>
  <c r="AV136" i="8" s="1"/>
  <c r="AV31" i="8" s="1"/>
  <c r="AN460" i="1"/>
  <c r="AN489" i="1"/>
  <c r="AN518" i="1" s="1"/>
  <c r="AP338" i="1"/>
  <c r="AO396" i="1"/>
  <c r="AY1237" i="1"/>
  <c r="AZ568" i="1"/>
  <c r="AY1252" i="1"/>
  <c r="AZ583" i="1"/>
  <c r="AP336" i="1"/>
  <c r="AO394" i="1"/>
  <c r="AS1328" i="1"/>
  <c r="AS1357" i="1" s="1"/>
  <c r="AS601" i="1"/>
  <c r="AS688" i="1" s="1"/>
  <c r="AX617" i="1"/>
  <c r="AY1243" i="1"/>
  <c r="AY1301" i="1" s="1"/>
  <c r="AZ574" i="1"/>
  <c r="AX606" i="1"/>
  <c r="AX693" i="1" s="1"/>
  <c r="AX248" i="8" s="1"/>
  <c r="AW696" i="1"/>
  <c r="AW251" i="8" s="1"/>
  <c r="AW280" i="8" s="1"/>
  <c r="AW133" i="8" s="1"/>
  <c r="AW28" i="8" s="1"/>
  <c r="AU602" i="1"/>
  <c r="AU689" i="1" s="1"/>
  <c r="AU244" i="8" s="1"/>
  <c r="AW251" i="1"/>
  <c r="AW309" i="1" s="1"/>
  <c r="AQ732" i="1"/>
  <c r="AM467" i="1"/>
  <c r="AM46" i="1" s="1"/>
  <c r="AW1359" i="1"/>
  <c r="AQ1374" i="1"/>
  <c r="AQ50" i="1" s="1"/>
  <c r="AM544" i="1"/>
  <c r="AM27" i="1" s="1"/>
  <c r="AV733" i="1"/>
  <c r="BB1245" i="1"/>
  <c r="BC576" i="1"/>
  <c r="AX1365" i="1"/>
  <c r="AN487" i="1"/>
  <c r="AN516" i="1" s="1"/>
  <c r="AN458" i="1"/>
  <c r="AP335" i="1"/>
  <c r="AO393" i="1"/>
  <c r="AW597" i="1"/>
  <c r="AW1324" i="1"/>
  <c r="AW1353" i="1" s="1"/>
  <c r="AX1333" i="1"/>
  <c r="AX1362" i="1" s="1"/>
  <c r="AT1331" i="1"/>
  <c r="AT1360" i="1" s="1"/>
  <c r="AO536" i="1"/>
  <c r="AO19" i="1" s="1"/>
  <c r="AO418" i="1"/>
  <c r="AN406" i="1"/>
  <c r="AW603" i="1"/>
  <c r="AW690" i="1" s="1"/>
  <c r="AW245" i="8" s="1"/>
  <c r="AV818" i="1"/>
  <c r="AS1338" i="1"/>
  <c r="AS1367" i="1" s="1"/>
  <c r="AS611" i="1"/>
  <c r="AP337" i="1"/>
  <c r="AO395" i="1"/>
  <c r="AP342" i="1"/>
  <c r="AO400" i="1"/>
  <c r="AU729" i="1"/>
  <c r="AT361" i="1"/>
  <c r="AT377" i="1" s="1"/>
  <c r="AV370" i="1"/>
  <c r="AZ1238" i="1"/>
  <c r="BA569" i="1"/>
  <c r="AP344" i="1"/>
  <c r="AO402" i="1"/>
  <c r="AO428" i="1"/>
  <c r="AY1267" i="1"/>
  <c r="AY1325" i="1" s="1"/>
  <c r="AY151" i="8"/>
  <c r="AY1296" i="1"/>
  <c r="AY159" i="8"/>
  <c r="AY1275" i="1"/>
  <c r="AY1304" i="1"/>
  <c r="AR688" i="1"/>
  <c r="AR717" i="1" s="1"/>
  <c r="AP346" i="1"/>
  <c r="AO404" i="1"/>
  <c r="AZ147" i="8"/>
  <c r="AZ1263" i="1"/>
  <c r="AP533" i="1"/>
  <c r="AP16" i="1" s="1"/>
  <c r="AY1269" i="1"/>
  <c r="AY1327" i="1" s="1"/>
  <c r="AY153" i="8"/>
  <c r="AY1298" i="1"/>
  <c r="AN479" i="1"/>
  <c r="AN450" i="1"/>
  <c r="AN435" i="1"/>
  <c r="AZ1249" i="1"/>
  <c r="BA580" i="1"/>
  <c r="AM551" i="1"/>
  <c r="AM34" i="1" s="1"/>
  <c r="AQ410" i="1"/>
  <c r="AR324" i="1"/>
  <c r="AQ382" i="1"/>
  <c r="AZ605" i="1"/>
  <c r="AZ692" i="1" s="1"/>
  <c r="AZ247" i="8" s="1"/>
  <c r="AY1307" i="1"/>
  <c r="AT326" i="1"/>
  <c r="AV714" i="1"/>
  <c r="AP343" i="1"/>
  <c r="AO401" i="1"/>
  <c r="AV716" i="1"/>
  <c r="AR329" i="1"/>
  <c r="AQ387" i="1"/>
  <c r="AY1236" i="1"/>
  <c r="AZ567" i="1"/>
  <c r="AX165" i="8"/>
  <c r="AX1281" i="1"/>
  <c r="AX612" i="1" s="1"/>
  <c r="AR97" i="8"/>
  <c r="AR941" i="1"/>
  <c r="AR44" i="1" s="1"/>
  <c r="AT867" i="1"/>
  <c r="AS303" i="1"/>
  <c r="AX1272" i="1"/>
  <c r="AX156" i="8"/>
  <c r="AV713" i="1"/>
  <c r="AR720" i="1"/>
  <c r="AX721" i="1"/>
  <c r="AV876" i="1"/>
  <c r="AV905" i="1" s="1"/>
  <c r="AR698" i="1"/>
  <c r="AR253" i="8" s="1"/>
  <c r="AR282" i="8" s="1"/>
  <c r="AR135" i="8" s="1"/>
  <c r="AR30" i="8" s="1"/>
  <c r="AP345" i="1"/>
  <c r="AO403" i="1"/>
  <c r="AV1300" i="1"/>
  <c r="AV722" i="1"/>
  <c r="AV277" i="8"/>
  <c r="AV130" i="8" s="1"/>
  <c r="AV25" i="8" s="1"/>
  <c r="AX249" i="1"/>
  <c r="AW249" i="1"/>
  <c r="AW307" i="1" s="1"/>
  <c r="AW813" i="1"/>
  <c r="AP258" i="8"/>
  <c r="AP705" i="1"/>
  <c r="AP732" i="1"/>
  <c r="AP734" i="1" s="1"/>
  <c r="AQ1345" i="1"/>
  <c r="AX608" i="1"/>
  <c r="AY1247" i="1"/>
  <c r="AZ578" i="1"/>
  <c r="BB1233" i="1"/>
  <c r="BC564" i="1"/>
  <c r="AN495" i="1"/>
  <c r="AN524" i="1" s="1"/>
  <c r="AN466" i="1"/>
  <c r="AN464" i="1"/>
  <c r="AN493" i="1"/>
  <c r="AN522" i="1" s="1"/>
  <c r="AL51" i="1"/>
  <c r="AU157" i="8"/>
  <c r="AU1273" i="1"/>
  <c r="AU604" i="1" s="1"/>
  <c r="AV305" i="1"/>
  <c r="AW247" i="1"/>
  <c r="AV811" i="1"/>
  <c r="AV869" i="1"/>
  <c r="AV898" i="1" s="1"/>
  <c r="AY594" i="1"/>
  <c r="AY1321" i="1"/>
  <c r="AY1350" i="1" s="1"/>
  <c r="AP340" i="1"/>
  <c r="AO398" i="1"/>
  <c r="AW685" i="1"/>
  <c r="AW240" i="8" s="1"/>
  <c r="AW596" i="1"/>
  <c r="AW683" i="1" s="1"/>
  <c r="AW238" i="8" s="1"/>
  <c r="AX600" i="1"/>
  <c r="AX687" i="1" s="1"/>
  <c r="AX242" i="8" s="1"/>
  <c r="AX1327" i="1"/>
  <c r="AX1356" i="1" s="1"/>
  <c r="AT154" i="8"/>
  <c r="AT1270" i="1"/>
  <c r="AX1301" i="1"/>
  <c r="AW733" i="1"/>
  <c r="AY730" i="1"/>
  <c r="AP331" i="1"/>
  <c r="AO389" i="1"/>
  <c r="AO348" i="1"/>
  <c r="AV729" i="1"/>
  <c r="AP341" i="1"/>
  <c r="AO399" i="1"/>
  <c r="AO431" i="1"/>
  <c r="AW1242" i="1"/>
  <c r="AW1300" i="1" s="1"/>
  <c r="AX573" i="1"/>
  <c r="AX166" i="8"/>
  <c r="AX1282" i="1"/>
  <c r="AX613" i="1" s="1"/>
  <c r="AX1311" i="1"/>
  <c r="AU1284" i="1"/>
  <c r="AU1342" i="1" s="1"/>
  <c r="AU168" i="8"/>
  <c r="AU1313" i="1"/>
  <c r="AO125" i="8"/>
  <c r="AO289" i="8"/>
  <c r="AR323" i="1"/>
  <c r="AQ381" i="1"/>
  <c r="AQ417" i="1"/>
  <c r="AQ243" i="8"/>
  <c r="AQ705" i="1"/>
  <c r="AT1256" i="1"/>
  <c r="AT1258" i="1" s="1"/>
  <c r="AU587" i="1"/>
  <c r="AU589" i="1" s="1"/>
  <c r="AT604" i="1"/>
  <c r="AX150" i="8"/>
  <c r="AX1266" i="1"/>
  <c r="AX1295" i="1"/>
  <c r="AZ1341" i="1"/>
  <c r="AK20" i="1"/>
  <c r="AK37" i="1" s="1"/>
  <c r="AK554" i="1"/>
  <c r="AK556" i="1" s="1"/>
  <c r="AT809" i="1"/>
  <c r="AT796" i="1"/>
  <c r="AS896" i="1"/>
  <c r="AS912" i="1" s="1"/>
  <c r="AS883" i="1"/>
  <c r="AS809" i="1"/>
  <c r="AS796" i="1"/>
  <c r="AT1224" i="1"/>
  <c r="AU867" i="1"/>
  <c r="AT203" i="1"/>
  <c r="AQ97" i="8"/>
  <c r="AQ941" i="1"/>
  <c r="AQ44" i="1" s="1"/>
  <c r="AM547" i="1"/>
  <c r="AM30" i="1" s="1"/>
  <c r="AY692" i="1"/>
  <c r="AY247" i="8" s="1"/>
  <c r="AO434" i="1"/>
  <c r="AX1325" i="1"/>
  <c r="AX1354" i="1" s="1"/>
  <c r="AX598" i="1"/>
  <c r="AT689" i="1"/>
  <c r="AT244" i="8" s="1"/>
  <c r="AO426" i="1"/>
  <c r="AO420" i="1"/>
  <c r="AW613" i="1"/>
  <c r="AW1340" i="1"/>
  <c r="AW1369" i="1" s="1"/>
  <c r="AT615" i="1"/>
  <c r="AT1342" i="1"/>
  <c r="AT1371" i="1" s="1"/>
  <c r="AW1334" i="1"/>
  <c r="AW1363" i="1" s="1"/>
  <c r="AX160" i="8"/>
  <c r="AX1276" i="1"/>
  <c r="AX607" i="1" s="1"/>
  <c r="AX694" i="1" s="1"/>
  <c r="AX249" i="8" s="1"/>
  <c r="AX1305" i="1"/>
  <c r="BA146" i="8"/>
  <c r="BA1262" i="1"/>
  <c r="BA593" i="1" s="1"/>
  <c r="BA1274" i="1"/>
  <c r="BA158" i="8"/>
  <c r="AL537" i="1"/>
  <c r="AZ1292" i="1"/>
  <c r="AX681" i="1"/>
  <c r="AX236" i="8" s="1"/>
  <c r="AW693" i="1"/>
  <c r="AW248" i="8" s="1"/>
  <c r="AS720" i="1"/>
  <c r="AT589" i="1"/>
  <c r="AZ1257" i="1"/>
  <c r="AZ1315" i="1" s="1"/>
  <c r="BA588" i="1"/>
  <c r="AO419" i="1"/>
  <c r="AM553" i="1"/>
  <c r="AM36" i="1" s="1"/>
  <c r="AP471" i="1"/>
  <c r="AP500" i="1" s="1"/>
  <c r="AP442" i="1"/>
  <c r="AZ1320" i="1"/>
  <c r="AZ1349" i="1" s="1"/>
  <c r="AZ593" i="1"/>
  <c r="AZ680" i="1" s="1"/>
  <c r="AZ709" i="1" s="1"/>
  <c r="AW1323" i="1"/>
  <c r="AW1352" i="1" s="1"/>
  <c r="AW687" i="1"/>
  <c r="AW242" i="8" s="1"/>
  <c r="AN20" i="8"/>
  <c r="AN37" i="8" s="1"/>
  <c r="AN142" i="8"/>
  <c r="AN46" i="8" s="1"/>
  <c r="AN48" i="8" s="1"/>
  <c r="AN51" i="8" s="1"/>
  <c r="BA1234" i="1"/>
  <c r="BB565" i="1"/>
  <c r="AP448" i="1"/>
  <c r="AP477" i="1"/>
  <c r="AP506" i="1" s="1"/>
  <c r="AZ1240" i="1"/>
  <c r="AZ1298" i="1" s="1"/>
  <c r="BA571" i="1"/>
  <c r="AV683" i="1"/>
  <c r="AV238" i="8" s="1"/>
  <c r="AV267" i="8" s="1"/>
  <c r="AV120" i="8" s="1"/>
  <c r="AV15" i="8" s="1"/>
  <c r="AY1250" i="1"/>
  <c r="AZ581" i="1"/>
  <c r="AY162" i="8"/>
  <c r="AY1278" i="1"/>
  <c r="AU352" i="1"/>
  <c r="AU1251" i="1"/>
  <c r="AV582" i="1"/>
  <c r="AW1339" i="1"/>
  <c r="AW1368" i="1" s="1"/>
  <c r="AR330" i="1"/>
  <c r="AQ388" i="1"/>
  <c r="AQ446" i="1"/>
  <c r="AQ475" i="1"/>
  <c r="AQ504" i="1" s="1"/>
  <c r="AZ1361" i="1"/>
  <c r="AQ717" i="1"/>
  <c r="AN463" i="1"/>
  <c r="AN492" i="1"/>
  <c r="AN521" i="1" s="1"/>
  <c r="AS1285" i="1"/>
  <c r="AS169" i="8"/>
  <c r="AS171" i="8" s="1"/>
  <c r="AS47" i="8" s="1"/>
  <c r="AZ614" i="1"/>
  <c r="AX149" i="8"/>
  <c r="AX1265" i="1"/>
  <c r="AW254" i="1"/>
  <c r="AV254" i="1"/>
  <c r="AV312" i="1" s="1"/>
  <c r="AP334" i="1"/>
  <c r="AO392" i="1"/>
  <c r="AP347" i="1"/>
  <c r="AO405" i="1"/>
  <c r="AP339" i="1"/>
  <c r="AO397" i="1"/>
  <c r="AW715" i="1"/>
  <c r="AP333" i="1"/>
  <c r="AO391" i="1"/>
  <c r="AM508" i="1"/>
  <c r="AM525" i="1" s="1"/>
  <c r="AM48" i="1" s="1"/>
  <c r="AM496" i="1"/>
  <c r="AM47" i="1" s="1"/>
  <c r="AW694" i="1"/>
  <c r="AW249" i="8" s="1"/>
  <c r="AV694" i="1"/>
  <c r="AV249" i="8" s="1"/>
  <c r="AW610" i="1"/>
  <c r="AW1337" i="1"/>
  <c r="AW1366" i="1" s="1"/>
  <c r="AX609" i="1"/>
  <c r="AV690" i="1"/>
  <c r="AV245" i="8" s="1"/>
  <c r="AU719" i="1"/>
  <c r="AV1244" i="1"/>
  <c r="AW575" i="1"/>
  <c r="AU1329" i="1"/>
  <c r="AU1358" i="1" s="1"/>
  <c r="BA1283" i="1"/>
  <c r="BA167" i="8"/>
  <c r="BA1312" i="1"/>
  <c r="AN452" i="1"/>
  <c r="AN481" i="1"/>
  <c r="AN510" i="1" s="1"/>
  <c r="AW710" i="1"/>
  <c r="AX1294" i="1"/>
  <c r="AW246" i="1"/>
  <c r="AW304" i="1" s="1"/>
  <c r="AU1241" i="1"/>
  <c r="AV572" i="1"/>
  <c r="AY1286" i="1"/>
  <c r="AY617" i="1" s="1"/>
  <c r="AY170" i="8"/>
  <c r="AY1315" i="1"/>
  <c r="AP332" i="1"/>
  <c r="AO390" i="1"/>
  <c r="AX1344" i="1"/>
  <c r="AX1373" i="1" s="1"/>
  <c r="AV697" i="1"/>
  <c r="AV252" i="8" s="1"/>
  <c r="AU713" i="1"/>
  <c r="BA1291" i="1"/>
  <c r="AU682" i="1"/>
  <c r="AU711" i="1" s="1"/>
  <c r="AP502" i="1"/>
  <c r="AR412" i="1"/>
  <c r="AS266" i="8"/>
  <c r="AS325" i="1"/>
  <c r="AR383" i="1"/>
  <c r="AX1235" i="1"/>
  <c r="AX1293" i="1" s="1"/>
  <c r="AY566" i="1"/>
  <c r="AU1351" i="1"/>
  <c r="AV1351" i="1"/>
  <c r="AO531" i="1"/>
  <c r="AQ444" i="1"/>
  <c r="AQ473" i="1"/>
  <c r="AV595" i="1"/>
  <c r="AW1264" i="1"/>
  <c r="AW148" i="8"/>
  <c r="AW1293" i="1"/>
  <c r="AR119" i="8"/>
  <c r="AW12" i="8"/>
  <c r="BB1254" i="1" l="1"/>
  <c r="BB1312" i="1" s="1"/>
  <c r="AZ237" i="1"/>
  <c r="AZ859" i="1"/>
  <c r="AZ888" i="1" s="1"/>
  <c r="AZ917" i="1" s="1"/>
  <c r="AZ89" i="8" s="1"/>
  <c r="BA1200" i="1"/>
  <c r="BA179" i="1"/>
  <c r="BB1200" i="1" s="1"/>
  <c r="AX265" i="8"/>
  <c r="AX118" i="8" s="1"/>
  <c r="AX13" i="8" s="1"/>
  <c r="AZ353" i="1"/>
  <c r="AX779" i="1"/>
  <c r="AX808" i="1" s="1"/>
  <c r="AY774" i="1"/>
  <c r="AY803" i="1" s="1"/>
  <c r="AZ1370" i="1"/>
  <c r="AX919" i="1"/>
  <c r="AX91" i="8" s="1"/>
  <c r="AV279" i="8"/>
  <c r="AV132" i="8" s="1"/>
  <c r="AV27" i="8" s="1"/>
  <c r="AZ1221" i="1"/>
  <c r="AZ1212" i="1"/>
  <c r="AV783" i="1"/>
  <c r="AV812" i="1" s="1"/>
  <c r="AY793" i="1"/>
  <c r="AY822" i="1" s="1"/>
  <c r="AV792" i="1"/>
  <c r="AV821" i="1" s="1"/>
  <c r="AV870" i="1"/>
  <c r="AV899" i="1" s="1"/>
  <c r="AZ1217" i="1"/>
  <c r="AY789" i="1"/>
  <c r="AX786" i="1"/>
  <c r="AX815" i="1" s="1"/>
  <c r="AW785" i="1"/>
  <c r="AX781" i="1"/>
  <c r="AX810" i="1" s="1"/>
  <c r="AY1219" i="1"/>
  <c r="BA1223" i="1"/>
  <c r="AX1213" i="1"/>
  <c r="AZ1208" i="1"/>
  <c r="AX1216" i="1"/>
  <c r="AX776" i="1"/>
  <c r="AX805" i="1" s="1"/>
  <c r="AW775" i="1"/>
  <c r="AW804" i="1" s="1"/>
  <c r="AY784" i="1"/>
  <c r="AY790" i="1"/>
  <c r="AY819" i="1" s="1"/>
  <c r="AW788" i="1"/>
  <c r="AW817" i="1" s="1"/>
  <c r="AX778" i="1"/>
  <c r="AX807" i="1" s="1"/>
  <c r="BA1205" i="1"/>
  <c r="BA1215" i="1"/>
  <c r="AZ787" i="1"/>
  <c r="AZ816" i="1" s="1"/>
  <c r="AW1220" i="1"/>
  <c r="AY1209" i="1"/>
  <c r="AY782" i="1"/>
  <c r="AX791" i="1"/>
  <c r="AX820" i="1" s="1"/>
  <c r="AY780" i="1"/>
  <c r="AZ777" i="1"/>
  <c r="AZ806" i="1" s="1"/>
  <c r="AV773" i="1"/>
  <c r="AV802" i="1" s="1"/>
  <c r="AZ795" i="1"/>
  <c r="AZ824" i="1" s="1"/>
  <c r="BB1199" i="1"/>
  <c r="BA771" i="1"/>
  <c r="BA800" i="1" s="1"/>
  <c r="AU928" i="1"/>
  <c r="AU100" i="8" s="1"/>
  <c r="AU276" i="8" s="1"/>
  <c r="AU129" i="8" s="1"/>
  <c r="AU24" i="8" s="1"/>
  <c r="AW356" i="1"/>
  <c r="AY932" i="1"/>
  <c r="AY104" i="8" s="1"/>
  <c r="AV364" i="1"/>
  <c r="AW1211" i="1"/>
  <c r="AV248" i="1"/>
  <c r="AV306" i="1" s="1"/>
  <c r="AW190" i="1"/>
  <c r="AX1211" i="1" s="1"/>
  <c r="AW931" i="1"/>
  <c r="AW103" i="8" s="1"/>
  <c r="AW875" i="1"/>
  <c r="AW904" i="1" s="1"/>
  <c r="AX938" i="1"/>
  <c r="AX110" i="8" s="1"/>
  <c r="AV920" i="1"/>
  <c r="AV92" i="8" s="1"/>
  <c r="AV268" i="8" s="1"/>
  <c r="AV121" i="8" s="1"/>
  <c r="AV16" i="8" s="1"/>
  <c r="AZ864" i="1"/>
  <c r="AZ893" i="1" s="1"/>
  <c r="AW267" i="8"/>
  <c r="AW120" i="8" s="1"/>
  <c r="AW15" i="8" s="1"/>
  <c r="AW936" i="1"/>
  <c r="AW108" i="8" s="1"/>
  <c r="AW923" i="1"/>
  <c r="AW95" i="8" s="1"/>
  <c r="AW271" i="8" s="1"/>
  <c r="AW124" i="8" s="1"/>
  <c r="AU937" i="1"/>
  <c r="AU109" i="8" s="1"/>
  <c r="AU285" i="8" s="1"/>
  <c r="AU138" i="8" s="1"/>
  <c r="AU33" i="8" s="1"/>
  <c r="AW283" i="8"/>
  <c r="AW136" i="8" s="1"/>
  <c r="AW31" i="8" s="1"/>
  <c r="AV274" i="8"/>
  <c r="AV127" i="8" s="1"/>
  <c r="AV22" i="8" s="1"/>
  <c r="AY1370" i="1"/>
  <c r="AY258" i="1"/>
  <c r="AY316" i="1" s="1"/>
  <c r="AY371" i="1"/>
  <c r="AX1364" i="1"/>
  <c r="AW862" i="1"/>
  <c r="AW891" i="1" s="1"/>
  <c r="AW369" i="1"/>
  <c r="AY877" i="1"/>
  <c r="AY906" i="1" s="1"/>
  <c r="AY922" i="1"/>
  <c r="AY94" i="8" s="1"/>
  <c r="AW240" i="1"/>
  <c r="AW298" i="1" s="1"/>
  <c r="AW1335" i="1"/>
  <c r="AW1364" i="1" s="1"/>
  <c r="AW608" i="1"/>
  <c r="AW695" i="1" s="1"/>
  <c r="AW250" i="8" s="1"/>
  <c r="AV724" i="1"/>
  <c r="AX878" i="1"/>
  <c r="AX907" i="1" s="1"/>
  <c r="AY861" i="1"/>
  <c r="AY890" i="1" s="1"/>
  <c r="AY1248" i="1"/>
  <c r="AZ579" i="1"/>
  <c r="AZ368" i="1"/>
  <c r="AX1203" i="1"/>
  <c r="AV238" i="1"/>
  <c r="AW1201" i="1"/>
  <c r="AW823" i="1"/>
  <c r="AX1222" i="1"/>
  <c r="AY1204" i="1"/>
  <c r="AX251" i="1"/>
  <c r="AX309" i="1" s="1"/>
  <c r="AY1214" i="1"/>
  <c r="AV879" i="1"/>
  <c r="AV908" i="1" s="1"/>
  <c r="AV373" i="1"/>
  <c r="AV257" i="1"/>
  <c r="AV315" i="1" s="1"/>
  <c r="AX360" i="1"/>
  <c r="AW924" i="1"/>
  <c r="AW96" i="8" s="1"/>
  <c r="AU918" i="1"/>
  <c r="AU90" i="8" s="1"/>
  <c r="AV939" i="1"/>
  <c r="AV111" i="8" s="1"/>
  <c r="AV933" i="1"/>
  <c r="AV105" i="8" s="1"/>
  <c r="AV281" i="8" s="1"/>
  <c r="AV134" i="8" s="1"/>
  <c r="AV29" i="8" s="1"/>
  <c r="AZ874" i="1"/>
  <c r="AZ903" i="1" s="1"/>
  <c r="AW921" i="1"/>
  <c r="AW93" i="8" s="1"/>
  <c r="AW269" i="8" s="1"/>
  <c r="AW122" i="8" s="1"/>
  <c r="AW17" i="8" s="1"/>
  <c r="AV354" i="1"/>
  <c r="AY193" i="1"/>
  <c r="AZ1214" i="1" s="1"/>
  <c r="AX192" i="1"/>
  <c r="AX785" i="1" s="1"/>
  <c r="AX935" i="1"/>
  <c r="AX107" i="8" s="1"/>
  <c r="AX372" i="1"/>
  <c r="AZ200" i="1"/>
  <c r="AZ880" i="1" s="1"/>
  <c r="AZ909" i="1" s="1"/>
  <c r="AY880" i="1"/>
  <c r="AY909" i="1" s="1"/>
  <c r="AZ181" i="1"/>
  <c r="BA194" i="1"/>
  <c r="AZ189" i="1"/>
  <c r="BA1210" i="1" s="1"/>
  <c r="AY188" i="1"/>
  <c r="AW926" i="1"/>
  <c r="AW98" i="8" s="1"/>
  <c r="AW274" i="8" s="1"/>
  <c r="AW127" i="8" s="1"/>
  <c r="AW22" i="8" s="1"/>
  <c r="AY374" i="1"/>
  <c r="AX182" i="1"/>
  <c r="AY186" i="1"/>
  <c r="AX866" i="1"/>
  <c r="AX895" i="1" s="1"/>
  <c r="BA184" i="1"/>
  <c r="AW180" i="1"/>
  <c r="AV860" i="1"/>
  <c r="AV889" i="1" s="1"/>
  <c r="AY185" i="1"/>
  <c r="AX243" i="1"/>
  <c r="AX865" i="1"/>
  <c r="AX894" i="1" s="1"/>
  <c r="AY183" i="1"/>
  <c r="AX863" i="1"/>
  <c r="AX892" i="1" s="1"/>
  <c r="AX241" i="1"/>
  <c r="AX256" i="1"/>
  <c r="AX314" i="1" s="1"/>
  <c r="AZ196" i="1"/>
  <c r="AZ242" i="1"/>
  <c r="AZ300" i="1" s="1"/>
  <c r="AZ187" i="1"/>
  <c r="AY255" i="1"/>
  <c r="AY313" i="1" s="1"/>
  <c r="AY355" i="1"/>
  <c r="AX201" i="1"/>
  <c r="AW259" i="1"/>
  <c r="AW317" i="1" s="1"/>
  <c r="AW881" i="1"/>
  <c r="AW910" i="1" s="1"/>
  <c r="BA859" i="1"/>
  <c r="BA888" i="1" s="1"/>
  <c r="AZ252" i="1"/>
  <c r="AZ310" i="1" s="1"/>
  <c r="AW375" i="1"/>
  <c r="AX244" i="1"/>
  <c r="AX302" i="1" s="1"/>
  <c r="AY198" i="1"/>
  <c r="AY791" i="1" s="1"/>
  <c r="BA202" i="1"/>
  <c r="AX359" i="1"/>
  <c r="AX357" i="1"/>
  <c r="AY239" i="1"/>
  <c r="AW199" i="1"/>
  <c r="AX1220" i="1" s="1"/>
  <c r="AZ191" i="1"/>
  <c r="BA1212" i="1" s="1"/>
  <c r="AZ358" i="1"/>
  <c r="AZ197" i="1"/>
  <c r="BA1218" i="1" s="1"/>
  <c r="AX195" i="1"/>
  <c r="AW253" i="1"/>
  <c r="AW311" i="1" s="1"/>
  <c r="AZ916" i="1"/>
  <c r="AZ88" i="8" s="1"/>
  <c r="BB178" i="1"/>
  <c r="BB771" i="1" s="1"/>
  <c r="BA236" i="1"/>
  <c r="BA294" i="1" s="1"/>
  <c r="BA858" i="1"/>
  <c r="BA887" i="1" s="1"/>
  <c r="AX1339" i="1"/>
  <c r="AX1368" i="1" s="1"/>
  <c r="AW811" i="1"/>
  <c r="AY940" i="1"/>
  <c r="AY112" i="8" s="1"/>
  <c r="AZ882" i="1"/>
  <c r="AZ911" i="1" s="1"/>
  <c r="AZ376" i="1"/>
  <c r="AZ260" i="1"/>
  <c r="AZ318" i="1" s="1"/>
  <c r="AX1326" i="1"/>
  <c r="AX1355" i="1" s="1"/>
  <c r="BA570" i="1"/>
  <c r="BB570" i="1" s="1"/>
  <c r="AX362" i="1"/>
  <c r="AV872" i="1"/>
  <c r="AV901" i="1" s="1"/>
  <c r="AV250" i="1"/>
  <c r="AV308" i="1" s="1"/>
  <c r="AV814" i="1"/>
  <c r="AU930" i="1"/>
  <c r="AU102" i="8" s="1"/>
  <c r="AU278" i="8" s="1"/>
  <c r="AU131" i="8" s="1"/>
  <c r="AU26" i="8" s="1"/>
  <c r="AV366" i="1"/>
  <c r="AW363" i="1"/>
  <c r="AT303" i="1"/>
  <c r="AY1239" i="1"/>
  <c r="AY1297" i="1" s="1"/>
  <c r="AW929" i="1"/>
  <c r="AW101" i="8" s="1"/>
  <c r="AW277" i="8" s="1"/>
  <c r="AW130" i="8" s="1"/>
  <c r="AW25" i="8" s="1"/>
  <c r="AX1340" i="1"/>
  <c r="AX1369" i="1" s="1"/>
  <c r="AY1344" i="1"/>
  <c r="AY1373" i="1" s="1"/>
  <c r="AX1334" i="1"/>
  <c r="AX1363" i="1" s="1"/>
  <c r="AT1314" i="1"/>
  <c r="AT1316" i="1" s="1"/>
  <c r="AU1331" i="1"/>
  <c r="AU1360" i="1" s="1"/>
  <c r="AW876" i="1"/>
  <c r="AW905" i="1" s="1"/>
  <c r="BA680" i="1"/>
  <c r="BA709" i="1" s="1"/>
  <c r="BA1320" i="1"/>
  <c r="BA1349" i="1" s="1"/>
  <c r="AO454" i="1"/>
  <c r="AO541" i="1" s="1"/>
  <c r="AO24" i="1" s="1"/>
  <c r="AQ448" i="1"/>
  <c r="AQ535" i="1" s="1"/>
  <c r="AQ18" i="1" s="1"/>
  <c r="AR532" i="1"/>
  <c r="AR15" i="1" s="1"/>
  <c r="AO488" i="1"/>
  <c r="AO517" i="1" s="1"/>
  <c r="AO457" i="1"/>
  <c r="AO544" i="1" s="1"/>
  <c r="AO27" i="1" s="1"/>
  <c r="AP423" i="1"/>
  <c r="AP455" i="1" s="1"/>
  <c r="AO494" i="1"/>
  <c r="AO523" i="1" s="1"/>
  <c r="AN549" i="1"/>
  <c r="AN32" i="1" s="1"/>
  <c r="AO482" i="1"/>
  <c r="AO511" i="1" s="1"/>
  <c r="AZ235" i="8"/>
  <c r="AO490" i="1"/>
  <c r="AO519" i="1" s="1"/>
  <c r="AO485" i="1"/>
  <c r="AO514" i="1" s="1"/>
  <c r="AN540" i="1"/>
  <c r="AN23" i="1" s="1"/>
  <c r="AW722" i="1"/>
  <c r="AR410" i="1"/>
  <c r="AR471" i="1" s="1"/>
  <c r="AR500" i="1" s="1"/>
  <c r="AW725" i="1"/>
  <c r="AP431" i="1"/>
  <c r="AP492" i="1" s="1"/>
  <c r="AP521" i="1" s="1"/>
  <c r="AO493" i="1"/>
  <c r="AO522" i="1" s="1"/>
  <c r="AN548" i="1"/>
  <c r="AN31" i="1" s="1"/>
  <c r="AQ472" i="1"/>
  <c r="AQ501" i="1" s="1"/>
  <c r="AO455" i="1"/>
  <c r="AO542" i="1" s="1"/>
  <c r="AO25" i="1" s="1"/>
  <c r="AY721" i="1"/>
  <c r="AS474" i="1"/>
  <c r="AS503" i="1" s="1"/>
  <c r="AQ447" i="1"/>
  <c r="AQ534" i="1" s="1"/>
  <c r="AQ17" i="1" s="1"/>
  <c r="AO462" i="1"/>
  <c r="AO549" i="1" s="1"/>
  <c r="AO32" i="1" s="1"/>
  <c r="AY1356" i="1"/>
  <c r="AP432" i="1"/>
  <c r="AP464" i="1" s="1"/>
  <c r="AP430" i="1"/>
  <c r="AP491" i="1" s="1"/>
  <c r="AP520" i="1" s="1"/>
  <c r="AP425" i="1"/>
  <c r="AP457" i="1" s="1"/>
  <c r="AY1354" i="1"/>
  <c r="AQ734" i="1"/>
  <c r="AR415" i="1"/>
  <c r="AR476" i="1" s="1"/>
  <c r="AR505" i="1" s="1"/>
  <c r="AN551" i="1"/>
  <c r="AN34" i="1" s="1"/>
  <c r="AR1345" i="1"/>
  <c r="AP433" i="1"/>
  <c r="AP494" i="1" s="1"/>
  <c r="AP523" i="1" s="1"/>
  <c r="AP422" i="1"/>
  <c r="AP483" i="1" s="1"/>
  <c r="AP512" i="1" s="1"/>
  <c r="AQ533" i="1"/>
  <c r="AQ16" i="1" s="1"/>
  <c r="AV712" i="1"/>
  <c r="AW714" i="1"/>
  <c r="AV723" i="1"/>
  <c r="AP426" i="1"/>
  <c r="AP458" i="1" s="1"/>
  <c r="AX710" i="1"/>
  <c r="AP429" i="1"/>
  <c r="AP490" i="1" s="1"/>
  <c r="AP519" i="1" s="1"/>
  <c r="AN547" i="1"/>
  <c r="AN30" i="1" s="1"/>
  <c r="AR386" i="1"/>
  <c r="AS328" i="1"/>
  <c r="AP420" i="1"/>
  <c r="AP481" i="1" s="1"/>
  <c r="AP510" i="1" s="1"/>
  <c r="AP421" i="1"/>
  <c r="AP453" i="1" s="1"/>
  <c r="AQ332" i="1"/>
  <c r="AP390" i="1"/>
  <c r="BA614" i="1"/>
  <c r="BA701" i="1" s="1"/>
  <c r="BA256" i="8" s="1"/>
  <c r="AV1273" i="1"/>
  <c r="AV1331" i="1" s="1"/>
  <c r="AV157" i="8"/>
  <c r="AV1302" i="1"/>
  <c r="AR388" i="1"/>
  <c r="AS330" i="1"/>
  <c r="AU164" i="8"/>
  <c r="AU1280" i="1"/>
  <c r="AY609" i="1"/>
  <c r="AY696" i="1" s="1"/>
  <c r="AY251" i="8" s="1"/>
  <c r="AY1336" i="1"/>
  <c r="AY1365" i="1" s="1"/>
  <c r="AY163" i="8"/>
  <c r="AY1279" i="1"/>
  <c r="AN53" i="8"/>
  <c r="AW716" i="1"/>
  <c r="BA1257" i="1"/>
  <c r="BA1315" i="1" s="1"/>
  <c r="BB588" i="1"/>
  <c r="BC1254" i="1"/>
  <c r="BD585" i="1"/>
  <c r="BA605" i="1"/>
  <c r="AO452" i="1"/>
  <c r="AO481" i="1"/>
  <c r="AO510" i="1" s="1"/>
  <c r="AX685" i="1"/>
  <c r="AX240" i="8" s="1"/>
  <c r="AQ478" i="1"/>
  <c r="AQ507" i="1" s="1"/>
  <c r="AQ449" i="1"/>
  <c r="AO20" i="8"/>
  <c r="AO37" i="8" s="1"/>
  <c r="AO142" i="8"/>
  <c r="AO46" i="8" s="1"/>
  <c r="AO48" i="8" s="1"/>
  <c r="AO51" i="8" s="1"/>
  <c r="AU615" i="1"/>
  <c r="AU702" i="1" s="1"/>
  <c r="AU257" i="8" s="1"/>
  <c r="AU286" i="8" s="1"/>
  <c r="AU139" i="8" s="1"/>
  <c r="AU34" i="8" s="1"/>
  <c r="AW155" i="8"/>
  <c r="AW1271" i="1"/>
  <c r="AW1329" i="1" s="1"/>
  <c r="AW1358" i="1" s="1"/>
  <c r="AY681" i="1"/>
  <c r="AY236" i="8" s="1"/>
  <c r="AY265" i="8" s="1"/>
  <c r="AY118" i="8" s="1"/>
  <c r="AY13" i="8" s="1"/>
  <c r="AQ340" i="1"/>
  <c r="AP398" i="1"/>
  <c r="AV927" i="1"/>
  <c r="AV99" i="8" s="1"/>
  <c r="AY160" i="8"/>
  <c r="AY1276" i="1"/>
  <c r="AY1334" i="1" s="1"/>
  <c r="AP287" i="8"/>
  <c r="AP260" i="8"/>
  <c r="AX868" i="1"/>
  <c r="AX897" i="1" s="1"/>
  <c r="AX246" i="1"/>
  <c r="AX304" i="1" s="1"/>
  <c r="AZ1236" i="1"/>
  <c r="BA567" i="1"/>
  <c r="AS329" i="1"/>
  <c r="AR387" i="1"/>
  <c r="AU326" i="1"/>
  <c r="AS243" i="8"/>
  <c r="AZ721" i="1"/>
  <c r="AX686" i="1"/>
  <c r="AX241" i="8" s="1"/>
  <c r="AX270" i="8" s="1"/>
  <c r="AX123" i="8" s="1"/>
  <c r="AX18" i="8" s="1"/>
  <c r="AR382" i="1"/>
  <c r="AS324" i="1"/>
  <c r="AZ1278" i="1"/>
  <c r="AZ162" i="8"/>
  <c r="AN508" i="1"/>
  <c r="AN525" i="1" s="1"/>
  <c r="AN48" i="1" s="1"/>
  <c r="AN496" i="1"/>
  <c r="AN47" i="1" s="1"/>
  <c r="AQ346" i="1"/>
  <c r="AP404" i="1"/>
  <c r="AY598" i="1"/>
  <c r="AY685" i="1" s="1"/>
  <c r="AY240" i="8" s="1"/>
  <c r="AQ344" i="1"/>
  <c r="AP402" i="1"/>
  <c r="AW370" i="1"/>
  <c r="AQ342" i="1"/>
  <c r="AP400" i="1"/>
  <c r="AQ335" i="1"/>
  <c r="AP393" i="1"/>
  <c r="AX722" i="1"/>
  <c r="AS717" i="1"/>
  <c r="AS1287" i="1"/>
  <c r="AQ336" i="1"/>
  <c r="AP394" i="1"/>
  <c r="AR727" i="1"/>
  <c r="AT611" i="1"/>
  <c r="AP20" i="8"/>
  <c r="AZ1253" i="1"/>
  <c r="BA584" i="1"/>
  <c r="AV602" i="1"/>
  <c r="AV689" i="1" s="1"/>
  <c r="AV244" i="8" s="1"/>
  <c r="AV1329" i="1"/>
  <c r="AV1358" i="1" s="1"/>
  <c r="AS385" i="1"/>
  <c r="AT327" i="1"/>
  <c r="AZ1307" i="1"/>
  <c r="AV1241" i="1"/>
  <c r="AV1299" i="1" s="1"/>
  <c r="AW572" i="1"/>
  <c r="AP434" i="1"/>
  <c r="AZ701" i="1"/>
  <c r="AZ256" i="8" s="1"/>
  <c r="BA1240" i="1"/>
  <c r="BA1298" i="1" s="1"/>
  <c r="BB571" i="1"/>
  <c r="BB1234" i="1"/>
  <c r="BB1292" i="1" s="1"/>
  <c r="BC565" i="1"/>
  <c r="AP529" i="1"/>
  <c r="AP12" i="1" s="1"/>
  <c r="AZ1286" i="1"/>
  <c r="AZ1344" i="1" s="1"/>
  <c r="AZ1373" i="1" s="1"/>
  <c r="AZ170" i="8"/>
  <c r="AZ1268" i="1"/>
  <c r="AZ152" i="8"/>
  <c r="AO495" i="1"/>
  <c r="AO524" i="1" s="1"/>
  <c r="AO466" i="1"/>
  <c r="AS925" i="1"/>
  <c r="AS825" i="1"/>
  <c r="AT825" i="1"/>
  <c r="AU1256" i="1"/>
  <c r="AU1314" i="1" s="1"/>
  <c r="AV587" i="1"/>
  <c r="AX367" i="1"/>
  <c r="AP428" i="1"/>
  <c r="AP418" i="1"/>
  <c r="AO406" i="1"/>
  <c r="AW305" i="1"/>
  <c r="AT1328" i="1"/>
  <c r="AQ471" i="1"/>
  <c r="AQ500" i="1" s="1"/>
  <c r="AQ442" i="1"/>
  <c r="AR243" i="8"/>
  <c r="AZ1296" i="1"/>
  <c r="AO460" i="1"/>
  <c r="AO489" i="1"/>
  <c r="AO518" i="1" s="1"/>
  <c r="BA1238" i="1"/>
  <c r="BB569" i="1"/>
  <c r="AU361" i="1"/>
  <c r="AU377" i="1" s="1"/>
  <c r="AP424" i="1"/>
  <c r="AV934" i="1"/>
  <c r="AV106" i="8" s="1"/>
  <c r="AW719" i="1"/>
  <c r="AN545" i="1"/>
  <c r="AN28" i="1" s="1"/>
  <c r="BC1245" i="1"/>
  <c r="BC1303" i="1" s="1"/>
  <c r="BD576" i="1"/>
  <c r="AM51" i="1"/>
  <c r="AU718" i="1"/>
  <c r="AX696" i="1"/>
  <c r="AX251" i="8" s="1"/>
  <c r="AX280" i="8" s="1"/>
  <c r="AX133" i="8" s="1"/>
  <c r="AX28" i="8" s="1"/>
  <c r="AY1333" i="1"/>
  <c r="AY1362" i="1" s="1"/>
  <c r="AS698" i="1"/>
  <c r="AS253" i="8" s="1"/>
  <c r="AS282" i="8" s="1"/>
  <c r="AS135" i="8" s="1"/>
  <c r="AS30" i="8" s="1"/>
  <c r="AZ1243" i="1"/>
  <c r="BA574" i="1"/>
  <c r="AV719" i="1"/>
  <c r="AZ1252" i="1"/>
  <c r="BA583" i="1"/>
  <c r="AY1266" i="1"/>
  <c r="AY597" i="1" s="1"/>
  <c r="AY150" i="8"/>
  <c r="AY1295" i="1"/>
  <c r="AQ338" i="1"/>
  <c r="AP396" i="1"/>
  <c r="AT1367" i="1"/>
  <c r="AX610" i="1"/>
  <c r="AX697" i="1" s="1"/>
  <c r="AX252" i="8" s="1"/>
  <c r="AX1337" i="1"/>
  <c r="AX1366" i="1" s="1"/>
  <c r="AV168" i="8"/>
  <c r="AV1284" i="1"/>
  <c r="AV1342" i="1" s="1"/>
  <c r="AV1371" i="1" s="1"/>
  <c r="AY166" i="8"/>
  <c r="AY1282" i="1"/>
  <c r="AS1343" i="1"/>
  <c r="AS1372" i="1" s="1"/>
  <c r="AS1374" i="1" s="1"/>
  <c r="AS50" i="1" s="1"/>
  <c r="AS731" i="1"/>
  <c r="AR475" i="1"/>
  <c r="AR504" i="1" s="1"/>
  <c r="AR446" i="1"/>
  <c r="AQ347" i="1"/>
  <c r="AP405" i="1"/>
  <c r="AX876" i="1"/>
  <c r="AX905" i="1" s="1"/>
  <c r="AW312" i="1"/>
  <c r="AW818" i="1"/>
  <c r="AX596" i="1"/>
  <c r="AX1323" i="1"/>
  <c r="AX1352" i="1" s="1"/>
  <c r="AS616" i="1"/>
  <c r="AS618" i="1" s="1"/>
  <c r="AV352" i="1"/>
  <c r="AZ1250" i="1"/>
  <c r="AZ1308" i="1" s="1"/>
  <c r="BA581" i="1"/>
  <c r="AP535" i="1"/>
  <c r="AP18" i="1" s="1"/>
  <c r="AO480" i="1"/>
  <c r="AO509" i="1" s="1"/>
  <c r="AO451" i="1"/>
  <c r="BB167" i="8"/>
  <c r="BB1283" i="1"/>
  <c r="AL20" i="1"/>
  <c r="AL37" i="1" s="1"/>
  <c r="AL554" i="1"/>
  <c r="AL556" i="1" s="1"/>
  <c r="AX723" i="1"/>
  <c r="AQ273" i="8"/>
  <c r="AQ126" i="8" s="1"/>
  <c r="AQ21" i="8" s="1"/>
  <c r="AQ113" i="8"/>
  <c r="AQ44" i="8" s="1"/>
  <c r="AQ45" i="8" s="1"/>
  <c r="AU1224" i="1"/>
  <c r="AV867" i="1"/>
  <c r="AU203" i="1"/>
  <c r="AK54" i="1"/>
  <c r="AX1324" i="1"/>
  <c r="AX1353" i="1" s="1"/>
  <c r="AX597" i="1"/>
  <c r="AX684" i="1" s="1"/>
  <c r="AX239" i="8" s="1"/>
  <c r="AQ272" i="8"/>
  <c r="AQ260" i="8"/>
  <c r="AT718" i="1"/>
  <c r="AU1371" i="1"/>
  <c r="AW697" i="1"/>
  <c r="AW252" i="8" s="1"/>
  <c r="AX1242" i="1"/>
  <c r="AY573" i="1"/>
  <c r="AQ341" i="1"/>
  <c r="AP399" i="1"/>
  <c r="AQ331" i="1"/>
  <c r="AP389" i="1"/>
  <c r="AP348" i="1"/>
  <c r="AT601" i="1"/>
  <c r="AW712" i="1"/>
  <c r="BC1233" i="1"/>
  <c r="BD564" i="1"/>
  <c r="AY871" i="1"/>
  <c r="AY900" i="1" s="1"/>
  <c r="AX307" i="1"/>
  <c r="AX871" i="1"/>
  <c r="AX900" i="1" s="1"/>
  <c r="AX813" i="1"/>
  <c r="AX873" i="1"/>
  <c r="AX902" i="1" s="1"/>
  <c r="AK52" i="1"/>
  <c r="AU245" i="1"/>
  <c r="AU261" i="1" s="1"/>
  <c r="AU45" i="1" s="1"/>
  <c r="AR273" i="8"/>
  <c r="AR126" i="8" s="1"/>
  <c r="AR21" i="8" s="1"/>
  <c r="AR113" i="8"/>
  <c r="AR44" i="8" s="1"/>
  <c r="AR45" i="8" s="1"/>
  <c r="AY149" i="8"/>
  <c r="AY1265" i="1"/>
  <c r="AY596" i="1" s="1"/>
  <c r="AY1294" i="1"/>
  <c r="BA1332" i="1"/>
  <c r="BA1361" i="1" s="1"/>
  <c r="BA1249" i="1"/>
  <c r="BB580" i="1"/>
  <c r="AQ337" i="1"/>
  <c r="AP395" i="1"/>
  <c r="BB1274" i="1"/>
  <c r="BB605" i="1" s="1"/>
  <c r="BB158" i="8"/>
  <c r="BB1303" i="1"/>
  <c r="AM537" i="1"/>
  <c r="AY1272" i="1"/>
  <c r="AY1330" i="1" s="1"/>
  <c r="AY1359" i="1" s="1"/>
  <c r="AY156" i="8"/>
  <c r="AV728" i="1"/>
  <c r="AW728" i="1"/>
  <c r="AR703" i="1"/>
  <c r="AR258" i="8" s="1"/>
  <c r="AR287" i="8" s="1"/>
  <c r="AR140" i="8" s="1"/>
  <c r="AR35" i="8" s="1"/>
  <c r="BA1246" i="1"/>
  <c r="BB577" i="1"/>
  <c r="AP419" i="1"/>
  <c r="AU1270" i="1"/>
  <c r="AU154" i="8"/>
  <c r="AU1299" i="1"/>
  <c r="AN539" i="1"/>
  <c r="AN22" i="1" s="1"/>
  <c r="AW1244" i="1"/>
  <c r="AX575" i="1"/>
  <c r="AQ333" i="1"/>
  <c r="AP391" i="1"/>
  <c r="AQ339" i="1"/>
  <c r="AP397" i="1"/>
  <c r="AQ334" i="1"/>
  <c r="AP392" i="1"/>
  <c r="AN550" i="1"/>
  <c r="AN33" i="1" s="1"/>
  <c r="AR417" i="1"/>
  <c r="AV1251" i="1"/>
  <c r="AW582" i="1"/>
  <c r="AW723" i="1"/>
  <c r="AZ1269" i="1"/>
  <c r="AZ153" i="8"/>
  <c r="BA1263" i="1"/>
  <c r="BA1321" i="1" s="1"/>
  <c r="BA147" i="8"/>
  <c r="AU896" i="1"/>
  <c r="AU912" i="1" s="1"/>
  <c r="AU883" i="1"/>
  <c r="AW700" i="1"/>
  <c r="AW255" i="8" s="1"/>
  <c r="AX700" i="1"/>
  <c r="AX255" i="8" s="1"/>
  <c r="AO458" i="1"/>
  <c r="AO487" i="1"/>
  <c r="AO516" i="1" s="1"/>
  <c r="AU691" i="1"/>
  <c r="AU246" i="8" s="1"/>
  <c r="AU275" i="8" s="1"/>
  <c r="AU128" i="8" s="1"/>
  <c r="AU23" i="8" s="1"/>
  <c r="AT691" i="1"/>
  <c r="AT246" i="8" s="1"/>
  <c r="AT275" i="8" s="1"/>
  <c r="AT128" i="8" s="1"/>
  <c r="AT23" i="8" s="1"/>
  <c r="AT1285" i="1"/>
  <c r="AT616" i="1" s="1"/>
  <c r="AT169" i="8"/>
  <c r="AT171" i="8" s="1"/>
  <c r="AT47" i="8" s="1"/>
  <c r="AS323" i="1"/>
  <c r="AR381" i="1"/>
  <c r="AV726" i="1"/>
  <c r="AO463" i="1"/>
  <c r="AO492" i="1"/>
  <c r="AO521" i="1" s="1"/>
  <c r="AX716" i="1"/>
  <c r="BA1341" i="1"/>
  <c r="BA1370" i="1" s="1"/>
  <c r="AP427" i="1"/>
  <c r="BA1292" i="1"/>
  <c r="AW869" i="1"/>
  <c r="AW898" i="1" s="1"/>
  <c r="AN553" i="1"/>
  <c r="AN36" i="1" s="1"/>
  <c r="BB146" i="8"/>
  <c r="BB1291" i="1"/>
  <c r="BB1262" i="1"/>
  <c r="AZ1247" i="1"/>
  <c r="BA578" i="1"/>
  <c r="AQ345" i="1"/>
  <c r="AP403" i="1"/>
  <c r="AX1330" i="1"/>
  <c r="AX1359" i="1" s="1"/>
  <c r="AX603" i="1"/>
  <c r="AT896" i="1"/>
  <c r="AT912" i="1" s="1"/>
  <c r="AT883" i="1"/>
  <c r="AX365" i="1"/>
  <c r="AR416" i="1"/>
  <c r="AQ343" i="1"/>
  <c r="AP401" i="1"/>
  <c r="AR411" i="1"/>
  <c r="AN467" i="1"/>
  <c r="AN46" i="1" s="1"/>
  <c r="AY600" i="1"/>
  <c r="AZ1321" i="1"/>
  <c r="AZ1350" i="1" s="1"/>
  <c r="AZ594" i="1"/>
  <c r="AY606" i="1"/>
  <c r="AZ151" i="8"/>
  <c r="AZ1267" i="1"/>
  <c r="AO450" i="1"/>
  <c r="AO479" i="1"/>
  <c r="AO435" i="1"/>
  <c r="AY1305" i="1"/>
  <c r="AW684" i="1"/>
  <c r="AW239" i="8" s="1"/>
  <c r="AY1308" i="1"/>
  <c r="AX704" i="1"/>
  <c r="AX259" i="8" s="1"/>
  <c r="AX288" i="8" s="1"/>
  <c r="AX141" i="8" s="1"/>
  <c r="AX36" i="8" s="1"/>
  <c r="AY704" i="1"/>
  <c r="AY259" i="8" s="1"/>
  <c r="AY1281" i="1"/>
  <c r="AY165" i="8"/>
  <c r="AY1310" i="1"/>
  <c r="AZ1237" i="1"/>
  <c r="BA568" i="1"/>
  <c r="AX699" i="1"/>
  <c r="AX254" i="8" s="1"/>
  <c r="AU1309" i="1"/>
  <c r="AW1255" i="1"/>
  <c r="AX586" i="1"/>
  <c r="AT702" i="1"/>
  <c r="AT257" i="8" s="1"/>
  <c r="AT286" i="8" s="1"/>
  <c r="AT139" i="8" s="1"/>
  <c r="AT34" i="8" s="1"/>
  <c r="AZ159" i="8"/>
  <c r="AZ1275" i="1"/>
  <c r="AS414" i="1"/>
  <c r="AP531" i="1"/>
  <c r="AP14" i="1" s="1"/>
  <c r="AW595" i="1"/>
  <c r="AW682" i="1" s="1"/>
  <c r="AW1322" i="1"/>
  <c r="AQ502" i="1"/>
  <c r="AQ531" i="1" s="1"/>
  <c r="AT325" i="1"/>
  <c r="AS119" i="8"/>
  <c r="AX148" i="8"/>
  <c r="AX1264" i="1"/>
  <c r="AU237" i="8"/>
  <c r="AO14" i="1"/>
  <c r="AR444" i="1"/>
  <c r="AR473" i="1"/>
  <c r="AR14" i="8"/>
  <c r="AT119" i="8"/>
  <c r="AY1235" i="1"/>
  <c r="AZ566" i="1"/>
  <c r="AS412" i="1"/>
  <c r="AV682" i="1"/>
  <c r="AV711" i="1" s="1"/>
  <c r="AX12" i="8"/>
  <c r="AY117" i="8"/>
  <c r="BA772" i="1" l="1"/>
  <c r="BA801" i="1" s="1"/>
  <c r="BA917" i="1" s="1"/>
  <c r="BA89" i="8" s="1"/>
  <c r="BB179" i="1"/>
  <c r="BC1200" i="1" s="1"/>
  <c r="BA237" i="1"/>
  <c r="BA353" i="1"/>
  <c r="AW248" i="1"/>
  <c r="AW306" i="1" s="1"/>
  <c r="AW870" i="1"/>
  <c r="AW899" i="1" s="1"/>
  <c r="AW364" i="1"/>
  <c r="AW792" i="1"/>
  <c r="AW821" i="1" s="1"/>
  <c r="AZ793" i="1"/>
  <c r="AZ822" i="1" s="1"/>
  <c r="AZ938" i="1" s="1"/>
  <c r="AZ110" i="8" s="1"/>
  <c r="BB1205" i="1"/>
  <c r="AY781" i="1"/>
  <c r="AY810" i="1" s="1"/>
  <c r="AY1216" i="1"/>
  <c r="BB1223" i="1"/>
  <c r="BA1208" i="1"/>
  <c r="AZ780" i="1"/>
  <c r="AV918" i="1"/>
  <c r="AV90" i="8" s="1"/>
  <c r="BB1215" i="1"/>
  <c r="BA787" i="1"/>
  <c r="BA816" i="1" s="1"/>
  <c r="AY1213" i="1"/>
  <c r="AW773" i="1"/>
  <c r="AW802" i="1" s="1"/>
  <c r="AZ774" i="1"/>
  <c r="AZ803" i="1" s="1"/>
  <c r="AZ789" i="1"/>
  <c r="AY786" i="1"/>
  <c r="AY815" i="1" s="1"/>
  <c r="AX1201" i="1"/>
  <c r="AV928" i="1"/>
  <c r="AV100" i="8" s="1"/>
  <c r="AV276" i="8" s="1"/>
  <c r="AV129" i="8" s="1"/>
  <c r="AV24" i="8" s="1"/>
  <c r="AY778" i="1"/>
  <c r="AY807" i="1" s="1"/>
  <c r="AX775" i="1"/>
  <c r="AX804" i="1" s="1"/>
  <c r="BA777" i="1"/>
  <c r="BA806" i="1" s="1"/>
  <c r="AZ782" i="1"/>
  <c r="AZ790" i="1"/>
  <c r="AZ819" i="1" s="1"/>
  <c r="AW783" i="1"/>
  <c r="AW812" i="1" s="1"/>
  <c r="AY776" i="1"/>
  <c r="AY805" i="1" s="1"/>
  <c r="AY1203" i="1"/>
  <c r="BA1217" i="1"/>
  <c r="AZ1207" i="1"/>
  <c r="AY779" i="1"/>
  <c r="AY808" i="1" s="1"/>
  <c r="AZ1209" i="1"/>
  <c r="AZ784" i="1"/>
  <c r="BA795" i="1"/>
  <c r="BA824" i="1" s="1"/>
  <c r="AX794" i="1"/>
  <c r="AX823" i="1" s="1"/>
  <c r="AX788" i="1"/>
  <c r="AX817" i="1" s="1"/>
  <c r="AL52" i="1"/>
  <c r="BC1199" i="1"/>
  <c r="AX695" i="1"/>
  <c r="AX250" i="8" s="1"/>
  <c r="AY280" i="8"/>
  <c r="AY133" i="8" s="1"/>
  <c r="AY28" i="8" s="1"/>
  <c r="AZ922" i="1"/>
  <c r="AZ94" i="8" s="1"/>
  <c r="AW279" i="8"/>
  <c r="AW132" i="8" s="1"/>
  <c r="AW27" i="8" s="1"/>
  <c r="AX190" i="1"/>
  <c r="AW933" i="1"/>
  <c r="AW105" i="8" s="1"/>
  <c r="AW281" i="8" s="1"/>
  <c r="AW134" i="8" s="1"/>
  <c r="AW29" i="8" s="1"/>
  <c r="AY359" i="1"/>
  <c r="AX259" i="1"/>
  <c r="AX317" i="1" s="1"/>
  <c r="BA358" i="1"/>
  <c r="AW284" i="8"/>
  <c r="AW137" i="8" s="1"/>
  <c r="AW32" i="8" s="1"/>
  <c r="AX921" i="1"/>
  <c r="AX93" i="8" s="1"/>
  <c r="AX269" i="8" s="1"/>
  <c r="AX122" i="8" s="1"/>
  <c r="AX17" i="8" s="1"/>
  <c r="AY935" i="1"/>
  <c r="AY107" i="8" s="1"/>
  <c r="AX936" i="1"/>
  <c r="AX108" i="8" s="1"/>
  <c r="AX284" i="8" s="1"/>
  <c r="AX137" i="8" s="1"/>
  <c r="AX32" i="8" s="1"/>
  <c r="AX369" i="1"/>
  <c r="AW920" i="1"/>
  <c r="AW92" i="8" s="1"/>
  <c r="AW268" i="8" s="1"/>
  <c r="AW121" i="8" s="1"/>
  <c r="AW16" i="8" s="1"/>
  <c r="AX253" i="1"/>
  <c r="AX311" i="1" s="1"/>
  <c r="AY919" i="1"/>
  <c r="AY91" i="8" s="1"/>
  <c r="AZ932" i="1"/>
  <c r="AZ104" i="8" s="1"/>
  <c r="AY1306" i="1"/>
  <c r="AY161" i="8"/>
  <c r="AY1277" i="1"/>
  <c r="AW724" i="1"/>
  <c r="BA579" i="1"/>
  <c r="BA1248" i="1" s="1"/>
  <c r="AZ1248" i="1"/>
  <c r="AY357" i="1"/>
  <c r="BA864" i="1"/>
  <c r="BA893" i="1" s="1"/>
  <c r="AZ861" i="1"/>
  <c r="AZ890" i="1" s="1"/>
  <c r="BA1202" i="1"/>
  <c r="AZ258" i="1"/>
  <c r="AZ316" i="1" s="1"/>
  <c r="BA1221" i="1"/>
  <c r="AX881" i="1"/>
  <c r="AX910" i="1" s="1"/>
  <c r="AY1222" i="1"/>
  <c r="AY243" i="1"/>
  <c r="AZ1206" i="1"/>
  <c r="AY241" i="1"/>
  <c r="AZ1204" i="1"/>
  <c r="AW257" i="1"/>
  <c r="AW315" i="1" s="1"/>
  <c r="AY878" i="1"/>
  <c r="AY907" i="1" s="1"/>
  <c r="AZ1219" i="1"/>
  <c r="AW939" i="1"/>
  <c r="AW111" i="8" s="1"/>
  <c r="AW860" i="1"/>
  <c r="AW889" i="1" s="1"/>
  <c r="BA242" i="1"/>
  <c r="BA300" i="1" s="1"/>
  <c r="AV937" i="1"/>
  <c r="AV109" i="8" s="1"/>
  <c r="AV285" i="8" s="1"/>
  <c r="AV138" i="8" s="1"/>
  <c r="AV33" i="8" s="1"/>
  <c r="AW927" i="1"/>
  <c r="AW99" i="8" s="1"/>
  <c r="AX862" i="1"/>
  <c r="AX891" i="1" s="1"/>
  <c r="AZ239" i="1"/>
  <c r="AX240" i="1"/>
  <c r="AX298" i="1" s="1"/>
  <c r="AX356" i="1"/>
  <c r="AW238" i="1"/>
  <c r="AZ374" i="1"/>
  <c r="AX924" i="1"/>
  <c r="AX96" i="8" s="1"/>
  <c r="AX283" i="8"/>
  <c r="AX136" i="8" s="1"/>
  <c r="AX31" i="8" s="1"/>
  <c r="AZ264" i="8"/>
  <c r="AZ117" i="8" s="1"/>
  <c r="BB194" i="1"/>
  <c r="AW373" i="1"/>
  <c r="BA197" i="1"/>
  <c r="AZ255" i="1"/>
  <c r="AZ313" i="1" s="1"/>
  <c r="BA191" i="1"/>
  <c r="BB1212" i="1" s="1"/>
  <c r="AY201" i="1"/>
  <c r="AY794" i="1" s="1"/>
  <c r="AZ355" i="1"/>
  <c r="AZ877" i="1"/>
  <c r="AZ906" i="1" s="1"/>
  <c r="AX923" i="1"/>
  <c r="AX95" i="8" s="1"/>
  <c r="AX271" i="8" s="1"/>
  <c r="AX124" i="8" s="1"/>
  <c r="AX19" i="8" s="1"/>
  <c r="AX180" i="1"/>
  <c r="AX860" i="1" s="1"/>
  <c r="AX889" i="1" s="1"/>
  <c r="BB184" i="1"/>
  <c r="BC1205" i="1" s="1"/>
  <c r="BA189" i="1"/>
  <c r="BB1210" i="1" s="1"/>
  <c r="BA200" i="1"/>
  <c r="AY192" i="1"/>
  <c r="BA181" i="1"/>
  <c r="AZ193" i="1"/>
  <c r="BA252" i="1"/>
  <c r="BA310" i="1" s="1"/>
  <c r="BA874" i="1"/>
  <c r="BA903" i="1" s="1"/>
  <c r="BA916" i="1"/>
  <c r="BA88" i="8" s="1"/>
  <c r="AY195" i="1"/>
  <c r="AX875" i="1"/>
  <c r="AX904" i="1" s="1"/>
  <c r="AZ371" i="1"/>
  <c r="AX375" i="1"/>
  <c r="AY865" i="1"/>
  <c r="AY894" i="1" s="1"/>
  <c r="AZ186" i="1"/>
  <c r="AY244" i="1"/>
  <c r="AY302" i="1" s="1"/>
  <c r="AY360" i="1"/>
  <c r="AY866" i="1"/>
  <c r="AY895" i="1" s="1"/>
  <c r="AY938" i="1"/>
  <c r="AY110" i="8" s="1"/>
  <c r="AX199" i="1"/>
  <c r="AZ188" i="1"/>
  <c r="BA368" i="1"/>
  <c r="AW879" i="1"/>
  <c r="AW908" i="1" s="1"/>
  <c r="BB202" i="1"/>
  <c r="AZ198" i="1"/>
  <c r="AY256" i="1"/>
  <c r="AY314" i="1" s="1"/>
  <c r="BA187" i="1"/>
  <c r="BA196" i="1"/>
  <c r="BA789" i="1" s="1"/>
  <c r="AZ183" i="1"/>
  <c r="AY863" i="1"/>
  <c r="AY892" i="1" s="1"/>
  <c r="AZ185" i="1"/>
  <c r="BA1206" i="1" s="1"/>
  <c r="AY182" i="1"/>
  <c r="AZ1203" i="1" s="1"/>
  <c r="AY372" i="1"/>
  <c r="AW354" i="1"/>
  <c r="BB859" i="1"/>
  <c r="BB888" i="1" s="1"/>
  <c r="AY820" i="1"/>
  <c r="BC178" i="1"/>
  <c r="BB800" i="1"/>
  <c r="BB858" i="1"/>
  <c r="BB887" i="1" s="1"/>
  <c r="BB236" i="1"/>
  <c r="BB294" i="1" s="1"/>
  <c r="AY288" i="8"/>
  <c r="AY141" i="8" s="1"/>
  <c r="AY36" i="8" s="1"/>
  <c r="AW366" i="1"/>
  <c r="AZ940" i="1"/>
  <c r="AZ112" i="8" s="1"/>
  <c r="BA376" i="1"/>
  <c r="BA260" i="1"/>
  <c r="BA318" i="1" s="1"/>
  <c r="BA882" i="1"/>
  <c r="BA911" i="1" s="1"/>
  <c r="BA1239" i="1"/>
  <c r="BA1268" i="1" s="1"/>
  <c r="AX363" i="1"/>
  <c r="AV930" i="1"/>
  <c r="AV102" i="8" s="1"/>
  <c r="AV278" i="8" s="1"/>
  <c r="AV131" i="8" s="1"/>
  <c r="AV26" i="8" s="1"/>
  <c r="AZ1297" i="1"/>
  <c r="AS703" i="1"/>
  <c r="AS258" i="8" s="1"/>
  <c r="AS287" i="8" s="1"/>
  <c r="AS140" i="8" s="1"/>
  <c r="AS35" i="8" s="1"/>
  <c r="AY152" i="8"/>
  <c r="AW872" i="1"/>
  <c r="AW901" i="1" s="1"/>
  <c r="AW814" i="1"/>
  <c r="AW250" i="1"/>
  <c r="AW308" i="1" s="1"/>
  <c r="AU1258" i="1"/>
  <c r="AY1268" i="1"/>
  <c r="AZ1326" i="1" s="1"/>
  <c r="AV245" i="1"/>
  <c r="AV261" i="1" s="1"/>
  <c r="AV45" i="1" s="1"/>
  <c r="AY249" i="1"/>
  <c r="AY307" i="1" s="1"/>
  <c r="AY873" i="1"/>
  <c r="AY902" i="1" s="1"/>
  <c r="AX818" i="1"/>
  <c r="AX934" i="1" s="1"/>
  <c r="AX106" i="8" s="1"/>
  <c r="AY365" i="1"/>
  <c r="AW934" i="1"/>
  <c r="AW106" i="8" s="1"/>
  <c r="AY362" i="1"/>
  <c r="AX869" i="1"/>
  <c r="AX898" i="1" s="1"/>
  <c r="AY246" i="1"/>
  <c r="AY304" i="1" s="1"/>
  <c r="AO552" i="1"/>
  <c r="AO35" i="1" s="1"/>
  <c r="BA235" i="8"/>
  <c r="AS1345" i="1"/>
  <c r="AO546" i="1"/>
  <c r="AO29" i="1" s="1"/>
  <c r="AP486" i="1"/>
  <c r="AP515" i="1" s="1"/>
  <c r="AO548" i="1"/>
  <c r="AO31" i="1" s="1"/>
  <c r="AR442" i="1"/>
  <c r="AR529" i="1" s="1"/>
  <c r="AR12" i="1" s="1"/>
  <c r="AP484" i="1"/>
  <c r="AP513" i="1" s="1"/>
  <c r="AO540" i="1"/>
  <c r="AO23" i="1" s="1"/>
  <c r="AO543" i="1"/>
  <c r="AO26" i="1" s="1"/>
  <c r="AP465" i="1"/>
  <c r="AP552" i="1" s="1"/>
  <c r="AP35" i="1" s="1"/>
  <c r="AR447" i="1"/>
  <c r="AR534" i="1" s="1"/>
  <c r="AR17" i="1" s="1"/>
  <c r="AP463" i="1"/>
  <c r="AP550" i="1" s="1"/>
  <c r="AP33" i="1" s="1"/>
  <c r="AP454" i="1"/>
  <c r="AP541" i="1" s="1"/>
  <c r="AP24" i="1" s="1"/>
  <c r="AY1324" i="1"/>
  <c r="AY1353" i="1" s="1"/>
  <c r="AP482" i="1"/>
  <c r="AP511" i="1" s="1"/>
  <c r="AP462" i="1"/>
  <c r="AP549" i="1" s="1"/>
  <c r="AP32" i="1" s="1"/>
  <c r="AN537" i="1"/>
  <c r="AN20" i="1" s="1"/>
  <c r="AN37" i="1" s="1"/>
  <c r="AP452" i="1"/>
  <c r="AP539" i="1" s="1"/>
  <c r="AP22" i="1" s="1"/>
  <c r="AP461" i="1"/>
  <c r="AP548" i="1" s="1"/>
  <c r="AP31" i="1" s="1"/>
  <c r="AP487" i="1"/>
  <c r="AP516" i="1" s="1"/>
  <c r="AQ425" i="1"/>
  <c r="AQ486" i="1" s="1"/>
  <c r="AQ515" i="1" s="1"/>
  <c r="AO551" i="1"/>
  <c r="AO34" i="1" s="1"/>
  <c r="AQ530" i="1"/>
  <c r="AQ13" i="1" s="1"/>
  <c r="AP493" i="1"/>
  <c r="AP522" i="1" s="1"/>
  <c r="AS532" i="1"/>
  <c r="AS15" i="1" s="1"/>
  <c r="AY710" i="1"/>
  <c r="AZ730" i="1"/>
  <c r="AT414" i="1"/>
  <c r="AT475" i="1" s="1"/>
  <c r="AT504" i="1" s="1"/>
  <c r="AQ430" i="1"/>
  <c r="AQ462" i="1" s="1"/>
  <c r="AS727" i="1"/>
  <c r="AX929" i="1"/>
  <c r="AX101" i="8" s="1"/>
  <c r="AX277" i="8" s="1"/>
  <c r="AX130" i="8" s="1"/>
  <c r="AX25" i="8" s="1"/>
  <c r="AQ419" i="1"/>
  <c r="AQ451" i="1" s="1"/>
  <c r="AX725" i="1"/>
  <c r="AO545" i="1"/>
  <c r="AO28" i="1" s="1"/>
  <c r="BA1350" i="1"/>
  <c r="AQ424" i="1"/>
  <c r="AQ456" i="1" s="1"/>
  <c r="AR533" i="1"/>
  <c r="AR16" i="1" s="1"/>
  <c r="AQ429" i="1"/>
  <c r="AQ461" i="1" s="1"/>
  <c r="AO53" i="8"/>
  <c r="AY1363" i="1"/>
  <c r="AQ432" i="1"/>
  <c r="AQ464" i="1" s="1"/>
  <c r="AQ426" i="1"/>
  <c r="AQ458" i="1" s="1"/>
  <c r="AW726" i="1"/>
  <c r="AO539" i="1"/>
  <c r="AO22" i="1" s="1"/>
  <c r="AL54" i="1"/>
  <c r="AV809" i="1"/>
  <c r="AQ529" i="1"/>
  <c r="AQ12" i="1" s="1"/>
  <c r="AY367" i="1"/>
  <c r="AS411" i="1"/>
  <c r="AS443" i="1" s="1"/>
  <c r="AQ536" i="1"/>
  <c r="AQ19" i="1" s="1"/>
  <c r="AS386" i="1"/>
  <c r="AT328" i="1"/>
  <c r="AQ428" i="1"/>
  <c r="AQ460" i="1" s="1"/>
  <c r="AS416" i="1"/>
  <c r="AS448" i="1" s="1"/>
  <c r="AS415" i="1"/>
  <c r="AO550" i="1"/>
  <c r="AO33" i="1" s="1"/>
  <c r="AX714" i="1"/>
  <c r="AW1284" i="1"/>
  <c r="AW615" i="1" s="1"/>
  <c r="AW168" i="8"/>
  <c r="AW1313" i="1"/>
  <c r="BA1237" i="1"/>
  <c r="BA1295" i="1" s="1"/>
  <c r="BB568" i="1"/>
  <c r="AX733" i="1"/>
  <c r="AW713" i="1"/>
  <c r="AO467" i="1"/>
  <c r="AO46" i="1" s="1"/>
  <c r="AR472" i="1"/>
  <c r="AR501" i="1" s="1"/>
  <c r="AR443" i="1"/>
  <c r="AR477" i="1"/>
  <c r="AR506" i="1" s="1"/>
  <c r="AR448" i="1"/>
  <c r="AZ160" i="8"/>
  <c r="AZ1276" i="1"/>
  <c r="AZ1334" i="1" s="1"/>
  <c r="AS381" i="1"/>
  <c r="AT323" i="1"/>
  <c r="BB1239" i="1"/>
  <c r="BC570" i="1"/>
  <c r="AR478" i="1"/>
  <c r="AR507" i="1" s="1"/>
  <c r="AR449" i="1"/>
  <c r="AR334" i="1"/>
  <c r="AQ392" i="1"/>
  <c r="AR333" i="1"/>
  <c r="AQ391" i="1"/>
  <c r="AX1244" i="1"/>
  <c r="AX1302" i="1" s="1"/>
  <c r="AY575" i="1"/>
  <c r="AU1316" i="1"/>
  <c r="AU601" i="1"/>
  <c r="AU688" i="1" s="1"/>
  <c r="AT703" i="1"/>
  <c r="AT258" i="8" s="1"/>
  <c r="AT287" i="8" s="1"/>
  <c r="AT140" i="8" s="1"/>
  <c r="AT35" i="8" s="1"/>
  <c r="AU1328" i="1"/>
  <c r="BA162" i="8"/>
  <c r="BA1278" i="1"/>
  <c r="BA609" i="1" s="1"/>
  <c r="BA1307" i="1"/>
  <c r="AX728" i="1"/>
  <c r="AZ249" i="1"/>
  <c r="BC1262" i="1"/>
  <c r="BC1291" i="1"/>
  <c r="BC146" i="8"/>
  <c r="AX713" i="1"/>
  <c r="AY684" i="1"/>
  <c r="AY239" i="8" s="1"/>
  <c r="AV896" i="1"/>
  <c r="AV912" i="1" s="1"/>
  <c r="AV883" i="1"/>
  <c r="AU303" i="1"/>
  <c r="AZ1279" i="1"/>
  <c r="AZ1337" i="1" s="1"/>
  <c r="AZ1366" i="1" s="1"/>
  <c r="AZ163" i="8"/>
  <c r="BA1243" i="1"/>
  <c r="BA1301" i="1" s="1"/>
  <c r="BB574" i="1"/>
  <c r="BD1245" i="1"/>
  <c r="BD1303" i="1" s="1"/>
  <c r="BE576" i="1"/>
  <c r="AP456" i="1"/>
  <c r="AP485" i="1"/>
  <c r="AP514" i="1" s="1"/>
  <c r="BA151" i="8"/>
  <c r="BA1267" i="1"/>
  <c r="BA598" i="1" s="1"/>
  <c r="BA1296" i="1"/>
  <c r="AR272" i="8"/>
  <c r="AR260" i="8"/>
  <c r="AV1256" i="1"/>
  <c r="AV1258" i="1" s="1"/>
  <c r="AW587" i="1"/>
  <c r="AW589" i="1" s="1"/>
  <c r="AT925" i="1"/>
  <c r="AX931" i="1"/>
  <c r="AX103" i="8" s="1"/>
  <c r="AZ617" i="1"/>
  <c r="BA1269" i="1"/>
  <c r="BA1327" i="1" s="1"/>
  <c r="BA1356" i="1" s="1"/>
  <c r="BA153" i="8"/>
  <c r="AW1241" i="1"/>
  <c r="AX572" i="1"/>
  <c r="AT698" i="1"/>
  <c r="AT253" i="8" s="1"/>
  <c r="AT282" i="8" s="1"/>
  <c r="AT135" i="8" s="1"/>
  <c r="AT30" i="8" s="1"/>
  <c r="AR344" i="1"/>
  <c r="AQ402" i="1"/>
  <c r="AS272" i="8"/>
  <c r="AZ1265" i="1"/>
  <c r="AZ596" i="1" s="1"/>
  <c r="AZ683" i="1" s="1"/>
  <c r="AZ238" i="8" s="1"/>
  <c r="AZ149" i="8"/>
  <c r="AZ1294" i="1"/>
  <c r="AY607" i="1"/>
  <c r="AU720" i="1"/>
  <c r="AR340" i="1"/>
  <c r="AQ398" i="1"/>
  <c r="AY610" i="1"/>
  <c r="AY697" i="1" s="1"/>
  <c r="AY252" i="8" s="1"/>
  <c r="AY1337" i="1"/>
  <c r="AY1366" i="1" s="1"/>
  <c r="AV1309" i="1"/>
  <c r="AS388" i="1"/>
  <c r="AT330" i="1"/>
  <c r="AV1360" i="1"/>
  <c r="AS446" i="1"/>
  <c r="AS475" i="1"/>
  <c r="AS504" i="1" s="1"/>
  <c r="AZ681" i="1"/>
  <c r="AZ236" i="8" s="1"/>
  <c r="AZ265" i="8" s="1"/>
  <c r="AZ118" i="8" s="1"/>
  <c r="AZ13" i="8" s="1"/>
  <c r="AY687" i="1"/>
  <c r="AY242" i="8" s="1"/>
  <c r="AN51" i="1"/>
  <c r="AR345" i="1"/>
  <c r="AQ403" i="1"/>
  <c r="AP488" i="1"/>
  <c r="AP517" i="1" s="1"/>
  <c r="AP459" i="1"/>
  <c r="AW729" i="1"/>
  <c r="AT731" i="1"/>
  <c r="AW1251" i="1"/>
  <c r="AW1309" i="1" s="1"/>
  <c r="AX582" i="1"/>
  <c r="AY733" i="1"/>
  <c r="BA1275" i="1"/>
  <c r="BA606" i="1" s="1"/>
  <c r="BA159" i="8"/>
  <c r="BA1304" i="1"/>
  <c r="AR732" i="1"/>
  <c r="AR734" i="1" s="1"/>
  <c r="AR337" i="1"/>
  <c r="AQ395" i="1"/>
  <c r="AY1242" i="1"/>
  <c r="AZ573" i="1"/>
  <c r="AV1224" i="1"/>
  <c r="AV203" i="1"/>
  <c r="BB614" i="1"/>
  <c r="AO538" i="1"/>
  <c r="AO21" i="1" s="1"/>
  <c r="AY683" i="1"/>
  <c r="AY238" i="8" s="1"/>
  <c r="AX683" i="1"/>
  <c r="AX238" i="8" s="1"/>
  <c r="AX267" i="8" s="1"/>
  <c r="AX120" i="8" s="1"/>
  <c r="AX15" i="8" s="1"/>
  <c r="AY613" i="1"/>
  <c r="AV615" i="1"/>
  <c r="AX726" i="1"/>
  <c r="AR338" i="1"/>
  <c r="AQ396" i="1"/>
  <c r="AZ1281" i="1"/>
  <c r="AZ1339" i="1" s="1"/>
  <c r="AZ165" i="8"/>
  <c r="AZ1310" i="1"/>
  <c r="BC1274" i="1"/>
  <c r="BC158" i="8"/>
  <c r="AV361" i="1"/>
  <c r="AV377" i="1" s="1"/>
  <c r="AY813" i="1"/>
  <c r="AY929" i="1" s="1"/>
  <c r="AY101" i="8" s="1"/>
  <c r="AX729" i="1"/>
  <c r="BB147" i="8"/>
  <c r="BB1263" i="1"/>
  <c r="AV154" i="8"/>
  <c r="AV1270" i="1"/>
  <c r="BA1253" i="1"/>
  <c r="BA1311" i="1" s="1"/>
  <c r="BB584" i="1"/>
  <c r="AQ423" i="1"/>
  <c r="AY693" i="1"/>
  <c r="AY248" i="8" s="1"/>
  <c r="AQ422" i="1"/>
  <c r="AR342" i="1"/>
  <c r="AQ400" i="1"/>
  <c r="AY714" i="1"/>
  <c r="AQ433" i="1"/>
  <c r="AT324" i="1"/>
  <c r="AX715" i="1"/>
  <c r="AS387" i="1"/>
  <c r="AT329" i="1"/>
  <c r="AY868" i="1"/>
  <c r="AY897" i="1" s="1"/>
  <c r="AX926" i="1"/>
  <c r="AX98" i="8" s="1"/>
  <c r="AP140" i="8"/>
  <c r="AP289" i="8"/>
  <c r="AZ1305" i="1"/>
  <c r="AU731" i="1"/>
  <c r="AY251" i="1"/>
  <c r="AY309" i="1" s="1"/>
  <c r="BC167" i="8"/>
  <c r="BC1283" i="1"/>
  <c r="BC1341" i="1" s="1"/>
  <c r="BC1312" i="1"/>
  <c r="BA1286" i="1"/>
  <c r="BA170" i="8"/>
  <c r="AZ1336" i="1"/>
  <c r="AZ1365" i="1" s="1"/>
  <c r="AS417" i="1"/>
  <c r="AW1302" i="1"/>
  <c r="AV604" i="1"/>
  <c r="BB1341" i="1"/>
  <c r="BB1370" i="1" s="1"/>
  <c r="AZ606" i="1"/>
  <c r="AZ693" i="1" s="1"/>
  <c r="AZ248" i="8" s="1"/>
  <c r="AZ1266" i="1"/>
  <c r="AZ150" i="8"/>
  <c r="AZ1295" i="1"/>
  <c r="AY612" i="1"/>
  <c r="AY1339" i="1"/>
  <c r="AY1368" i="1" s="1"/>
  <c r="AZ1333" i="1"/>
  <c r="AZ1362" i="1" s="1"/>
  <c r="BA1247" i="1"/>
  <c r="BB578" i="1"/>
  <c r="BB1320" i="1"/>
  <c r="BB1349" i="1" s="1"/>
  <c r="BB593" i="1"/>
  <c r="BB680" i="1" s="1"/>
  <c r="BB709" i="1" s="1"/>
  <c r="BA594" i="1"/>
  <c r="BA681" i="1" s="1"/>
  <c r="BA236" i="8" s="1"/>
  <c r="AR339" i="1"/>
  <c r="AQ397" i="1"/>
  <c r="AW157" i="8"/>
  <c r="AW1273" i="1"/>
  <c r="AY603" i="1"/>
  <c r="AY690" i="1" s="1"/>
  <c r="AY245" i="8" s="1"/>
  <c r="AM20" i="1"/>
  <c r="AM37" i="1" s="1"/>
  <c r="AM554" i="1"/>
  <c r="AM556" i="1" s="1"/>
  <c r="BB1249" i="1"/>
  <c r="BC580" i="1"/>
  <c r="AQ418" i="1"/>
  <c r="AP406" i="1"/>
  <c r="AR341" i="1"/>
  <c r="AQ399" i="1"/>
  <c r="AX155" i="8"/>
  <c r="AX1271" i="1"/>
  <c r="AX1300" i="1"/>
  <c r="BA1250" i="1"/>
  <c r="BB581" i="1"/>
  <c r="AW352" i="1"/>
  <c r="AY1323" i="1"/>
  <c r="AY1352" i="1" s="1"/>
  <c r="AX254" i="1"/>
  <c r="AX312" i="1" s="1"/>
  <c r="AQ434" i="1"/>
  <c r="AZ1272" i="1"/>
  <c r="AZ1330" i="1" s="1"/>
  <c r="AZ156" i="8"/>
  <c r="AZ1301" i="1"/>
  <c r="BB1238" i="1"/>
  <c r="BC569" i="1"/>
  <c r="AO547" i="1"/>
  <c r="AO30" i="1" s="1"/>
  <c r="AT1357" i="1"/>
  <c r="AY247" i="1"/>
  <c r="AX811" i="1"/>
  <c r="AP489" i="1"/>
  <c r="AP518" i="1" s="1"/>
  <c r="AP460" i="1"/>
  <c r="AU1285" i="1"/>
  <c r="AU1287" i="1" s="1"/>
  <c r="AU169" i="8"/>
  <c r="AU171" i="8" s="1"/>
  <c r="AU47" i="8" s="1"/>
  <c r="AS97" i="8"/>
  <c r="AS941" i="1"/>
  <c r="AS44" i="1" s="1"/>
  <c r="BB1240" i="1"/>
  <c r="BB1298" i="1" s="1"/>
  <c r="BC571" i="1"/>
  <c r="AU327" i="1"/>
  <c r="AT385" i="1"/>
  <c r="AT1343" i="1"/>
  <c r="AT1372" i="1" s="1"/>
  <c r="AV718" i="1"/>
  <c r="AZ166" i="8"/>
  <c r="AZ1282" i="1"/>
  <c r="AZ1311" i="1"/>
  <c r="AR336" i="1"/>
  <c r="AQ394" i="1"/>
  <c r="AR335" i="1"/>
  <c r="AQ393" i="1"/>
  <c r="AY1340" i="1"/>
  <c r="AY1369" i="1" s="1"/>
  <c r="AX370" i="1"/>
  <c r="AR346" i="1"/>
  <c r="AQ404" i="1"/>
  <c r="AV326" i="1"/>
  <c r="BA1236" i="1"/>
  <c r="BB567" i="1"/>
  <c r="AU1338" i="1"/>
  <c r="AU1367" i="1" s="1"/>
  <c r="AU611" i="1"/>
  <c r="AX1255" i="1"/>
  <c r="AY586" i="1"/>
  <c r="AO508" i="1"/>
  <c r="AO525" i="1" s="1"/>
  <c r="AO48" i="1" s="1"/>
  <c r="AO496" i="1"/>
  <c r="AO47" i="1" s="1"/>
  <c r="AZ598" i="1"/>
  <c r="AZ685" i="1" s="1"/>
  <c r="AZ240" i="8" s="1"/>
  <c r="AZ1325" i="1"/>
  <c r="AZ1354" i="1" s="1"/>
  <c r="AR343" i="1"/>
  <c r="AQ401" i="1"/>
  <c r="AS410" i="1"/>
  <c r="AT720" i="1"/>
  <c r="AU809" i="1"/>
  <c r="AU796" i="1"/>
  <c r="AZ1327" i="1"/>
  <c r="AZ1356" i="1" s="1"/>
  <c r="AZ600" i="1"/>
  <c r="AV164" i="8"/>
  <c r="AV1280" i="1"/>
  <c r="AQ421" i="1"/>
  <c r="AQ420" i="1"/>
  <c r="AP451" i="1"/>
  <c r="AP480" i="1"/>
  <c r="AP509" i="1" s="1"/>
  <c r="BB1246" i="1"/>
  <c r="BC577" i="1"/>
  <c r="BE564" i="1"/>
  <c r="BD1233" i="1"/>
  <c r="AT618" i="1"/>
  <c r="AT688" i="1"/>
  <c r="AT717" i="1" s="1"/>
  <c r="AT1287" i="1"/>
  <c r="AR331" i="1"/>
  <c r="AQ389" i="1"/>
  <c r="AQ348" i="1"/>
  <c r="AQ125" i="8"/>
  <c r="AQ289" i="8"/>
  <c r="AR347" i="1"/>
  <c r="AQ405" i="1"/>
  <c r="BA1252" i="1"/>
  <c r="BB583" i="1"/>
  <c r="AX690" i="1"/>
  <c r="AX245" i="8" s="1"/>
  <c r="AR705" i="1"/>
  <c r="AX247" i="1"/>
  <c r="AX305" i="1" s="1"/>
  <c r="AP479" i="1"/>
  <c r="AP450" i="1"/>
  <c r="AP435" i="1"/>
  <c r="AO553" i="1"/>
  <c r="AO36" i="1" s="1"/>
  <c r="AZ599" i="1"/>
  <c r="BC1234" i="1"/>
  <c r="BD565" i="1"/>
  <c r="AP495" i="1"/>
  <c r="AP524" i="1" s="1"/>
  <c r="AP466" i="1"/>
  <c r="AV589" i="1"/>
  <c r="AQ431" i="1"/>
  <c r="AZ609" i="1"/>
  <c r="BB1332" i="1"/>
  <c r="BB1361" i="1" s="1"/>
  <c r="AQ427" i="1"/>
  <c r="AW602" i="1"/>
  <c r="BA692" i="1"/>
  <c r="BA247" i="8" s="1"/>
  <c r="BB692" i="1"/>
  <c r="BB247" i="8" s="1"/>
  <c r="BD1254" i="1"/>
  <c r="BE585" i="1"/>
  <c r="BB1257" i="1"/>
  <c r="BC588" i="1"/>
  <c r="AY725" i="1"/>
  <c r="BA730" i="1"/>
  <c r="AR332" i="1"/>
  <c r="AQ390" i="1"/>
  <c r="AW1351" i="1"/>
  <c r="AS444" i="1"/>
  <c r="AS473" i="1"/>
  <c r="AY148" i="8"/>
  <c r="AY1264" i="1"/>
  <c r="AY1322" i="1" s="1"/>
  <c r="AR502" i="1"/>
  <c r="AW711" i="1"/>
  <c r="AV237" i="8"/>
  <c r="AZ1235" i="1"/>
  <c r="BA566" i="1"/>
  <c r="AU266" i="8"/>
  <c r="AW237" i="8"/>
  <c r="AX595" i="1"/>
  <c r="AU325" i="1"/>
  <c r="AT14" i="8"/>
  <c r="AY1293" i="1"/>
  <c r="AQ14" i="1"/>
  <c r="AX1322" i="1"/>
  <c r="AY12" i="8"/>
  <c r="BB353" i="1" l="1"/>
  <c r="BC179" i="1"/>
  <c r="BD1200" i="1" s="1"/>
  <c r="BB237" i="1"/>
  <c r="BB772" i="1"/>
  <c r="BB801" i="1" s="1"/>
  <c r="BB917" i="1" s="1"/>
  <c r="BB89" i="8" s="1"/>
  <c r="AX364" i="1"/>
  <c r="AW928" i="1"/>
  <c r="AW100" i="8" s="1"/>
  <c r="AW276" i="8" s="1"/>
  <c r="AW129" i="8" s="1"/>
  <c r="AW24" i="8" s="1"/>
  <c r="BB1221" i="1"/>
  <c r="BA793" i="1"/>
  <c r="BA822" i="1" s="1"/>
  <c r="BA1209" i="1"/>
  <c r="AX783" i="1"/>
  <c r="AX812" i="1" s="1"/>
  <c r="BB777" i="1"/>
  <c r="BB806" i="1" s="1"/>
  <c r="BA782" i="1"/>
  <c r="AZ781" i="1"/>
  <c r="AZ810" i="1" s="1"/>
  <c r="BA780" i="1"/>
  <c r="BB1202" i="1"/>
  <c r="BA774" i="1"/>
  <c r="BA803" i="1" s="1"/>
  <c r="AZ791" i="1"/>
  <c r="AZ820" i="1" s="1"/>
  <c r="AZ778" i="1"/>
  <c r="AZ807" i="1" s="1"/>
  <c r="AX939" i="1"/>
  <c r="AX111" i="8" s="1"/>
  <c r="BA784" i="1"/>
  <c r="BB1217" i="1"/>
  <c r="BC1223" i="1"/>
  <c r="AX879" i="1"/>
  <c r="AX908" i="1" s="1"/>
  <c r="AY923" i="1"/>
  <c r="AY95" i="8" s="1"/>
  <c r="AY271" i="8" s="1"/>
  <c r="AY124" i="8" s="1"/>
  <c r="AY19" i="8" s="1"/>
  <c r="AY253" i="1"/>
  <c r="AY311" i="1" s="1"/>
  <c r="AY788" i="1"/>
  <c r="AY817" i="1" s="1"/>
  <c r="BB1208" i="1"/>
  <c r="AZ1213" i="1"/>
  <c r="AY785" i="1"/>
  <c r="AZ1222" i="1"/>
  <c r="BB1218" i="1"/>
  <c r="BA790" i="1"/>
  <c r="BA819" i="1" s="1"/>
  <c r="AZ786" i="1"/>
  <c r="AZ815" i="1" s="1"/>
  <c r="AX773" i="1"/>
  <c r="AX802" i="1" s="1"/>
  <c r="AX918" i="1" s="1"/>
  <c r="AX90" i="8" s="1"/>
  <c r="AZ779" i="1"/>
  <c r="AZ808" i="1" s="1"/>
  <c r="AY775" i="1"/>
  <c r="AY804" i="1" s="1"/>
  <c r="AX792" i="1"/>
  <c r="AX821" i="1" s="1"/>
  <c r="BB787" i="1"/>
  <c r="BB816" i="1" s="1"/>
  <c r="BB795" i="1"/>
  <c r="BB824" i="1" s="1"/>
  <c r="AZ776" i="1"/>
  <c r="AZ805" i="1" s="1"/>
  <c r="BC772" i="1"/>
  <c r="BC801" i="1" s="1"/>
  <c r="AM54" i="1"/>
  <c r="AX279" i="8"/>
  <c r="AX132" i="8" s="1"/>
  <c r="AX27" i="8" s="1"/>
  <c r="BC771" i="1"/>
  <c r="BC800" i="1" s="1"/>
  <c r="AX248" i="1"/>
  <c r="AX306" i="1" s="1"/>
  <c r="AX724" i="1"/>
  <c r="BA1306" i="1"/>
  <c r="AX920" i="1"/>
  <c r="AX92" i="8" s="1"/>
  <c r="AX268" i="8" s="1"/>
  <c r="AX121" i="8" s="1"/>
  <c r="AX16" i="8" s="1"/>
  <c r="AY1211" i="1"/>
  <c r="AY190" i="1"/>
  <c r="AY783" i="1" s="1"/>
  <c r="AX870" i="1"/>
  <c r="AX899" i="1" s="1"/>
  <c r="AY369" i="1"/>
  <c r="BC353" i="1"/>
  <c r="AX257" i="1"/>
  <c r="AX315" i="1" s="1"/>
  <c r="AY375" i="1"/>
  <c r="BB358" i="1"/>
  <c r="BA922" i="1"/>
  <c r="BA94" i="8" s="1"/>
  <c r="AX933" i="1"/>
  <c r="AX105" i="8" s="1"/>
  <c r="AX281" i="8" s="1"/>
  <c r="AX134" i="8" s="1"/>
  <c r="AX29" i="8" s="1"/>
  <c r="AY936" i="1"/>
  <c r="AY108" i="8" s="1"/>
  <c r="AY862" i="1"/>
  <c r="AY891" i="1" s="1"/>
  <c r="AZ919" i="1"/>
  <c r="AZ91" i="8" s="1"/>
  <c r="AZ267" i="8" s="1"/>
  <c r="AZ120" i="8" s="1"/>
  <c r="AY267" i="8"/>
  <c r="AY120" i="8" s="1"/>
  <c r="AY15" i="8" s="1"/>
  <c r="BA932" i="1"/>
  <c r="BA104" i="8" s="1"/>
  <c r="AY926" i="1"/>
  <c r="AY98" i="8" s="1"/>
  <c r="AY274" i="8" s="1"/>
  <c r="AY127" i="8" s="1"/>
  <c r="AY22" i="8" s="1"/>
  <c r="BA161" i="8"/>
  <c r="AX373" i="1"/>
  <c r="AY356" i="1"/>
  <c r="BA239" i="1"/>
  <c r="BA1277" i="1"/>
  <c r="BA608" i="1" s="1"/>
  <c r="AY240" i="1"/>
  <c r="AY298" i="1" s="1"/>
  <c r="AY1335" i="1"/>
  <c r="AY1364" i="1" s="1"/>
  <c r="AY608" i="1"/>
  <c r="AZ1277" i="1"/>
  <c r="AZ608" i="1" s="1"/>
  <c r="AZ1306" i="1"/>
  <c r="AZ161" i="8"/>
  <c r="AZ372" i="1"/>
  <c r="BA355" i="1"/>
  <c r="BA861" i="1"/>
  <c r="BA890" i="1" s="1"/>
  <c r="AW918" i="1"/>
  <c r="AW90" i="8" s="1"/>
  <c r="AW266" i="8" s="1"/>
  <c r="BB579" i="1"/>
  <c r="AZ243" i="1"/>
  <c r="BA374" i="1"/>
  <c r="BA1214" i="1"/>
  <c r="BC1215" i="1"/>
  <c r="AZ865" i="1"/>
  <c r="AZ894" i="1" s="1"/>
  <c r="AY1220" i="1"/>
  <c r="AY875" i="1"/>
  <c r="AY904" i="1" s="1"/>
  <c r="AZ1216" i="1"/>
  <c r="BA1207" i="1"/>
  <c r="AZ863" i="1"/>
  <c r="AZ892" i="1" s="1"/>
  <c r="BA1204" i="1"/>
  <c r="AZ878" i="1"/>
  <c r="AZ907" i="1" s="1"/>
  <c r="BA1219" i="1"/>
  <c r="AY1201" i="1"/>
  <c r="BC236" i="1"/>
  <c r="BC294" i="1" s="1"/>
  <c r="BD1199" i="1"/>
  <c r="BA264" i="8"/>
  <c r="BA117" i="8" s="1"/>
  <c r="BA371" i="1"/>
  <c r="AZ357" i="1"/>
  <c r="BC858" i="1"/>
  <c r="BC887" i="1" s="1"/>
  <c r="AY931" i="1"/>
  <c r="AY103" i="8" s="1"/>
  <c r="AW937" i="1"/>
  <c r="AW109" i="8" s="1"/>
  <c r="AW285" i="8" s="1"/>
  <c r="AW138" i="8" s="1"/>
  <c r="AW33" i="8" s="1"/>
  <c r="BA265" i="8"/>
  <c r="BA118" i="8" s="1"/>
  <c r="BA13" i="8" s="1"/>
  <c r="BB181" i="1"/>
  <c r="BB774" i="1" s="1"/>
  <c r="BB189" i="1"/>
  <c r="BC184" i="1"/>
  <c r="BB864" i="1"/>
  <c r="BB893" i="1" s="1"/>
  <c r="BB242" i="1"/>
  <c r="BB300" i="1" s="1"/>
  <c r="AZ201" i="1"/>
  <c r="AY823" i="1"/>
  <c r="AY881" i="1"/>
  <c r="AY910" i="1" s="1"/>
  <c r="AY259" i="1"/>
  <c r="AY317" i="1" s="1"/>
  <c r="BA185" i="1"/>
  <c r="BA186" i="1"/>
  <c r="BA779" i="1" s="1"/>
  <c r="AZ866" i="1"/>
  <c r="AZ895" i="1" s="1"/>
  <c r="AZ244" i="1"/>
  <c r="AZ302" i="1" s="1"/>
  <c r="BA193" i="1"/>
  <c r="AY180" i="1"/>
  <c r="BC194" i="1"/>
  <c r="BB874" i="1"/>
  <c r="BB903" i="1" s="1"/>
  <c r="BB368" i="1"/>
  <c r="AZ182" i="1"/>
  <c r="BA183" i="1"/>
  <c r="BB187" i="1"/>
  <c r="BC202" i="1"/>
  <c r="AY924" i="1"/>
  <c r="AY96" i="8" s="1"/>
  <c r="BB200" i="1"/>
  <c r="BB793" i="1" s="1"/>
  <c r="BA258" i="1"/>
  <c r="BA316" i="1" s="1"/>
  <c r="BA880" i="1"/>
  <c r="BA909" i="1" s="1"/>
  <c r="AX238" i="1"/>
  <c r="AZ359" i="1"/>
  <c r="AZ935" i="1"/>
  <c r="AZ107" i="8" s="1"/>
  <c r="BB252" i="1"/>
  <c r="BB310" i="1" s="1"/>
  <c r="AX354" i="1"/>
  <c r="AY921" i="1"/>
  <c r="AY93" i="8" s="1"/>
  <c r="AY269" i="8" s="1"/>
  <c r="AY122" i="8" s="1"/>
  <c r="AY17" i="8" s="1"/>
  <c r="BB196" i="1"/>
  <c r="BA198" i="1"/>
  <c r="BB1219" i="1" s="1"/>
  <c r="AZ256" i="1"/>
  <c r="AZ314" i="1" s="1"/>
  <c r="BA188" i="1"/>
  <c r="AY199" i="1"/>
  <c r="AZ360" i="1"/>
  <c r="AZ195" i="1"/>
  <c r="AZ788" i="1" s="1"/>
  <c r="AZ192" i="1"/>
  <c r="AZ785" i="1" s="1"/>
  <c r="BB191" i="1"/>
  <c r="BC1212" i="1" s="1"/>
  <c r="BB197" i="1"/>
  <c r="BA877" i="1"/>
  <c r="BA906" i="1" s="1"/>
  <c r="BA255" i="1"/>
  <c r="BA313" i="1" s="1"/>
  <c r="AZ241" i="1"/>
  <c r="BB916" i="1"/>
  <c r="BB88" i="8" s="1"/>
  <c r="BD178" i="1"/>
  <c r="BA1297" i="1"/>
  <c r="BA152" i="8"/>
  <c r="BB1297" i="1"/>
  <c r="BA940" i="1"/>
  <c r="BA112" i="8" s="1"/>
  <c r="BB882" i="1"/>
  <c r="BB911" i="1" s="1"/>
  <c r="BB260" i="1"/>
  <c r="BB318" i="1" s="1"/>
  <c r="BB376" i="1"/>
  <c r="AS732" i="1"/>
  <c r="AS734" i="1" s="1"/>
  <c r="AZ1355" i="1"/>
  <c r="AZ871" i="1"/>
  <c r="AZ900" i="1" s="1"/>
  <c r="AS260" i="8"/>
  <c r="AZ813" i="1"/>
  <c r="AS705" i="1"/>
  <c r="AV1314" i="1"/>
  <c r="AV1316" i="1" s="1"/>
  <c r="AW930" i="1"/>
  <c r="AW102" i="8" s="1"/>
  <c r="AW278" i="8" s="1"/>
  <c r="AW131" i="8" s="1"/>
  <c r="AW26" i="8" s="1"/>
  <c r="AZ365" i="1"/>
  <c r="AX872" i="1"/>
  <c r="AX901" i="1" s="1"/>
  <c r="AX814" i="1"/>
  <c r="AX250" i="1"/>
  <c r="AX308" i="1" s="1"/>
  <c r="AX366" i="1"/>
  <c r="AY1326" i="1"/>
  <c r="AY1355" i="1" s="1"/>
  <c r="AY599" i="1"/>
  <c r="AY686" i="1" s="1"/>
  <c r="AY241" i="8" s="1"/>
  <c r="AY270" i="8" s="1"/>
  <c r="AY123" i="8" s="1"/>
  <c r="AY18" i="8" s="1"/>
  <c r="BA1336" i="1"/>
  <c r="BA1365" i="1" s="1"/>
  <c r="AZ367" i="1"/>
  <c r="AZ362" i="1"/>
  <c r="AZ246" i="1"/>
  <c r="AZ304" i="1" s="1"/>
  <c r="AW1342" i="1"/>
  <c r="AW1371" i="1" s="1"/>
  <c r="AZ873" i="1"/>
  <c r="AZ902" i="1" s="1"/>
  <c r="AX927" i="1"/>
  <c r="AX99" i="8" s="1"/>
  <c r="AU1343" i="1"/>
  <c r="AU1372" i="1" s="1"/>
  <c r="BA1333" i="1"/>
  <c r="BA1362" i="1" s="1"/>
  <c r="AY869" i="1"/>
  <c r="AY898" i="1" s="1"/>
  <c r="AW361" i="1"/>
  <c r="AW377" i="1" s="1"/>
  <c r="AP544" i="1"/>
  <c r="AP27" i="1" s="1"/>
  <c r="AP540" i="1"/>
  <c r="AP23" i="1" s="1"/>
  <c r="AP542" i="1"/>
  <c r="AP25" i="1" s="1"/>
  <c r="AT446" i="1"/>
  <c r="AT533" i="1" s="1"/>
  <c r="AT16" i="1" s="1"/>
  <c r="AQ457" i="1"/>
  <c r="AQ544" i="1" s="1"/>
  <c r="AQ27" i="1" s="1"/>
  <c r="BA1325" i="1"/>
  <c r="BA1354" i="1" s="1"/>
  <c r="BA685" i="1"/>
  <c r="BA240" i="8" s="1"/>
  <c r="AQ489" i="1"/>
  <c r="AQ518" i="1" s="1"/>
  <c r="AN554" i="1"/>
  <c r="AN556" i="1" s="1"/>
  <c r="AP551" i="1"/>
  <c r="AP34" i="1" s="1"/>
  <c r="AS533" i="1"/>
  <c r="AS16" i="1" s="1"/>
  <c r="AT417" i="1"/>
  <c r="AT478" i="1" s="1"/>
  <c r="AT507" i="1" s="1"/>
  <c r="AS472" i="1"/>
  <c r="AS501" i="1" s="1"/>
  <c r="AZ1363" i="1"/>
  <c r="AP545" i="1"/>
  <c r="AP28" i="1" s="1"/>
  <c r="AQ491" i="1"/>
  <c r="AQ520" i="1" s="1"/>
  <c r="AR423" i="1"/>
  <c r="AR484" i="1" s="1"/>
  <c r="AR513" i="1" s="1"/>
  <c r="AU414" i="1"/>
  <c r="AU446" i="1" s="1"/>
  <c r="AY712" i="1"/>
  <c r="AV796" i="1"/>
  <c r="AQ493" i="1"/>
  <c r="AQ522" i="1" s="1"/>
  <c r="AR422" i="1"/>
  <c r="AR454" i="1" s="1"/>
  <c r="AT732" i="1"/>
  <c r="AY722" i="1"/>
  <c r="AQ485" i="1"/>
  <c r="AQ514" i="1" s="1"/>
  <c r="AR426" i="1"/>
  <c r="AR458" i="1" s="1"/>
  <c r="AM52" i="1"/>
  <c r="AS477" i="1"/>
  <c r="AS506" i="1" s="1"/>
  <c r="AY713" i="1"/>
  <c r="AQ480" i="1"/>
  <c r="AQ509" i="1" s="1"/>
  <c r="AQ487" i="1"/>
  <c r="AQ516" i="1" s="1"/>
  <c r="AQ490" i="1"/>
  <c r="AQ519" i="1" s="1"/>
  <c r="AR434" i="1"/>
  <c r="AR466" i="1" s="1"/>
  <c r="AT410" i="1"/>
  <c r="AT471" i="1" s="1"/>
  <c r="AT500" i="1" s="1"/>
  <c r="BB235" i="8"/>
  <c r="AR425" i="1"/>
  <c r="AR457" i="1" s="1"/>
  <c r="AP553" i="1"/>
  <c r="AP36" i="1" s="1"/>
  <c r="AR430" i="1"/>
  <c r="AR491" i="1" s="1"/>
  <c r="AR520" i="1" s="1"/>
  <c r="AS476" i="1"/>
  <c r="AS505" i="1" s="1"/>
  <c r="AS447" i="1"/>
  <c r="AT386" i="1"/>
  <c r="AU328" i="1"/>
  <c r="AY370" i="1"/>
  <c r="AT416" i="1"/>
  <c r="AT448" i="1" s="1"/>
  <c r="AR432" i="1"/>
  <c r="AR493" i="1" s="1"/>
  <c r="AR522" i="1" s="1"/>
  <c r="AR427" i="1"/>
  <c r="AR459" i="1" s="1"/>
  <c r="AR431" i="1"/>
  <c r="AR492" i="1" s="1"/>
  <c r="AR521" i="1" s="1"/>
  <c r="AT415" i="1"/>
  <c r="AY277" i="8"/>
  <c r="AY130" i="8" s="1"/>
  <c r="AY25" i="8" s="1"/>
  <c r="BE1254" i="1"/>
  <c r="BF585" i="1"/>
  <c r="BA696" i="1"/>
  <c r="BA251" i="8" s="1"/>
  <c r="AZ696" i="1"/>
  <c r="AZ251" i="8" s="1"/>
  <c r="AZ280" i="8" s="1"/>
  <c r="AZ133" i="8" s="1"/>
  <c r="AZ28" i="8" s="1"/>
  <c r="AQ492" i="1"/>
  <c r="AQ521" i="1" s="1"/>
  <c r="AQ463" i="1"/>
  <c r="AR418" i="1"/>
  <c r="AQ406" i="1"/>
  <c r="AV611" i="1"/>
  <c r="AV698" i="1" s="1"/>
  <c r="AV253" i="8" s="1"/>
  <c r="AV282" i="8" s="1"/>
  <c r="AV135" i="8" s="1"/>
  <c r="AV30" i="8" s="1"/>
  <c r="AZ714" i="1"/>
  <c r="AY1255" i="1"/>
  <c r="AY1313" i="1" s="1"/>
  <c r="AZ586" i="1"/>
  <c r="BA149" i="8"/>
  <c r="BA1265" i="1"/>
  <c r="AR433" i="1"/>
  <c r="AS336" i="1"/>
  <c r="AR394" i="1"/>
  <c r="AV327" i="1"/>
  <c r="AU385" i="1"/>
  <c r="BB1269" i="1"/>
  <c r="BB153" i="8"/>
  <c r="AZ1359" i="1"/>
  <c r="AR428" i="1"/>
  <c r="BC1249" i="1"/>
  <c r="BD580" i="1"/>
  <c r="AS339" i="1"/>
  <c r="AR397" i="1"/>
  <c r="BA160" i="8"/>
  <c r="BA1276" i="1"/>
  <c r="BA1334" i="1" s="1"/>
  <c r="AN54" i="1"/>
  <c r="AY699" i="1"/>
  <c r="AY254" i="8" s="1"/>
  <c r="AY283" i="8" s="1"/>
  <c r="AY136" i="8" s="1"/>
  <c r="AY31" i="8" s="1"/>
  <c r="BC614" i="1"/>
  <c r="BC701" i="1" s="1"/>
  <c r="BC256" i="8" s="1"/>
  <c r="AU329" i="1"/>
  <c r="AT387" i="1"/>
  <c r="AQ465" i="1"/>
  <c r="AQ494" i="1"/>
  <c r="AQ523" i="1" s="1"/>
  <c r="AR429" i="1"/>
  <c r="BA166" i="8"/>
  <c r="BA1282" i="1"/>
  <c r="BA613" i="1" s="1"/>
  <c r="AV601" i="1"/>
  <c r="AV688" i="1" s="1"/>
  <c r="BB1321" i="1"/>
  <c r="BB1350" i="1" s="1"/>
  <c r="BB594" i="1"/>
  <c r="BB681" i="1" s="1"/>
  <c r="BB236" i="8" s="1"/>
  <c r="AZ612" i="1"/>
  <c r="AV1328" i="1"/>
  <c r="AR424" i="1"/>
  <c r="AX1251" i="1"/>
  <c r="AX1309" i="1" s="1"/>
  <c r="AY582" i="1"/>
  <c r="AP546" i="1"/>
  <c r="AP29" i="1" s="1"/>
  <c r="AN52" i="1"/>
  <c r="AY716" i="1"/>
  <c r="AZ710" i="1"/>
  <c r="AT388" i="1"/>
  <c r="AU330" i="1"/>
  <c r="AW1270" i="1"/>
  <c r="AW1328" i="1" s="1"/>
  <c r="AW154" i="8"/>
  <c r="AW1299" i="1"/>
  <c r="AT97" i="8"/>
  <c r="AT941" i="1"/>
  <c r="AT44" i="1" s="1"/>
  <c r="AR125" i="8"/>
  <c r="AR289" i="8"/>
  <c r="BE1245" i="1"/>
  <c r="BE1303" i="1" s="1"/>
  <c r="BF576" i="1"/>
  <c r="AU717" i="1"/>
  <c r="AY1244" i="1"/>
  <c r="AZ575" i="1"/>
  <c r="AS333" i="1"/>
  <c r="AR391" i="1"/>
  <c r="AR536" i="1"/>
  <c r="AR19" i="1" s="1"/>
  <c r="BB152" i="8"/>
  <c r="BB1268" i="1"/>
  <c r="AU323" i="1"/>
  <c r="AT381" i="1"/>
  <c r="AX1313" i="1"/>
  <c r="AR419" i="1"/>
  <c r="BC1257" i="1"/>
  <c r="BD588" i="1"/>
  <c r="BA721" i="1"/>
  <c r="BD1234" i="1"/>
  <c r="BE565" i="1"/>
  <c r="BA165" i="8"/>
  <c r="BA1281" i="1"/>
  <c r="AQ20" i="8"/>
  <c r="AQ37" i="8" s="1"/>
  <c r="AQ142" i="8"/>
  <c r="AQ46" i="8" s="1"/>
  <c r="AQ48" i="8" s="1"/>
  <c r="AQ51" i="8" s="1"/>
  <c r="AS331" i="1"/>
  <c r="AR389" i="1"/>
  <c r="AR348" i="1"/>
  <c r="BB1275" i="1"/>
  <c r="BB159" i="8"/>
  <c r="AS442" i="1"/>
  <c r="AS471" i="1"/>
  <c r="AS500" i="1" s="1"/>
  <c r="AV1338" i="1"/>
  <c r="AV1367" i="1" s="1"/>
  <c r="AW326" i="1"/>
  <c r="AS346" i="1"/>
  <c r="AR404" i="1"/>
  <c r="AS273" i="8"/>
  <c r="AS126" i="8" s="1"/>
  <c r="AS21" i="8" s="1"/>
  <c r="AS113" i="8"/>
  <c r="AS44" i="8" s="1"/>
  <c r="AS45" i="8" s="1"/>
  <c r="AP547" i="1"/>
  <c r="AP30" i="1" s="1"/>
  <c r="AT1374" i="1"/>
  <c r="AT50" i="1" s="1"/>
  <c r="BB151" i="8"/>
  <c r="BB1267" i="1"/>
  <c r="BB1296" i="1"/>
  <c r="AZ603" i="1"/>
  <c r="AZ690" i="1" s="1"/>
  <c r="AZ245" i="8" s="1"/>
  <c r="BB1250" i="1"/>
  <c r="BB1308" i="1" s="1"/>
  <c r="BC581" i="1"/>
  <c r="AS341" i="1"/>
  <c r="AR399" i="1"/>
  <c r="AQ479" i="1"/>
  <c r="AQ450" i="1"/>
  <c r="AQ435" i="1"/>
  <c r="BB162" i="8"/>
  <c r="BB1278" i="1"/>
  <c r="BB1307" i="1"/>
  <c r="AW604" i="1"/>
  <c r="AW691" i="1" s="1"/>
  <c r="AW246" i="8" s="1"/>
  <c r="AW275" i="8" s="1"/>
  <c r="AW128" i="8" s="1"/>
  <c r="AW23" i="8" s="1"/>
  <c r="BA1326" i="1"/>
  <c r="BA599" i="1"/>
  <c r="AZ722" i="1"/>
  <c r="AV691" i="1"/>
  <c r="AV246" i="8" s="1"/>
  <c r="AV275" i="8" s="1"/>
  <c r="AV128" i="8" s="1"/>
  <c r="AV23" i="8" s="1"/>
  <c r="BA617" i="1"/>
  <c r="BA704" i="1" s="1"/>
  <c r="BA259" i="8" s="1"/>
  <c r="BA1344" i="1"/>
  <c r="BA1373" i="1" s="1"/>
  <c r="BD1312" i="1"/>
  <c r="AU324" i="1"/>
  <c r="AS342" i="1"/>
  <c r="AR400" i="1"/>
  <c r="BA1310" i="1"/>
  <c r="AW702" i="1"/>
  <c r="AW257" i="8" s="1"/>
  <c r="AW286" i="8" s="1"/>
  <c r="AW139" i="8" s="1"/>
  <c r="AW34" i="8" s="1"/>
  <c r="AV702" i="1"/>
  <c r="AV257" i="8" s="1"/>
  <c r="AV286" i="8" s="1"/>
  <c r="AV139" i="8" s="1"/>
  <c r="AV34" i="8" s="1"/>
  <c r="AZ1340" i="1"/>
  <c r="AZ1369" i="1" s="1"/>
  <c r="BB701" i="1"/>
  <c r="BB256" i="8" s="1"/>
  <c r="AZ1242" i="1"/>
  <c r="AZ1300" i="1" s="1"/>
  <c r="BA573" i="1"/>
  <c r="AS337" i="1"/>
  <c r="AR395" i="1"/>
  <c r="AY694" i="1"/>
  <c r="AY249" i="8" s="1"/>
  <c r="AZ712" i="1"/>
  <c r="AS125" i="8"/>
  <c r="AU698" i="1"/>
  <c r="AU253" i="8" s="1"/>
  <c r="AU282" i="8" s="1"/>
  <c r="AU135" i="8" s="1"/>
  <c r="AU30" i="8" s="1"/>
  <c r="AZ704" i="1"/>
  <c r="AZ259" i="8" s="1"/>
  <c r="AZ288" i="8" s="1"/>
  <c r="AZ141" i="8" s="1"/>
  <c r="AZ36" i="8" s="1"/>
  <c r="AW1256" i="1"/>
  <c r="AW1314" i="1" s="1"/>
  <c r="AX587" i="1"/>
  <c r="AX589" i="1" s="1"/>
  <c r="BA1272" i="1"/>
  <c r="BA156" i="8"/>
  <c r="AZ610" i="1"/>
  <c r="AZ697" i="1" s="1"/>
  <c r="AZ252" i="8" s="1"/>
  <c r="AR421" i="1"/>
  <c r="AR535" i="1"/>
  <c r="AR18" i="1" s="1"/>
  <c r="BB1237" i="1"/>
  <c r="BC568" i="1"/>
  <c r="BA693" i="1"/>
  <c r="BA248" i="8" s="1"/>
  <c r="AQ488" i="1"/>
  <c r="AQ517" i="1" s="1"/>
  <c r="AQ459" i="1"/>
  <c r="AP467" i="1"/>
  <c r="AP46" i="1" s="1"/>
  <c r="AT243" i="8"/>
  <c r="AT705" i="1"/>
  <c r="BD1291" i="1"/>
  <c r="BD146" i="8"/>
  <c r="BD1262" i="1"/>
  <c r="AQ481" i="1"/>
  <c r="AQ510" i="1" s="1"/>
  <c r="AQ452" i="1"/>
  <c r="AX1284" i="1"/>
  <c r="AX168" i="8"/>
  <c r="BB1236" i="1"/>
  <c r="BC567" i="1"/>
  <c r="AZ613" i="1"/>
  <c r="BC1240" i="1"/>
  <c r="BC1298" i="1" s="1"/>
  <c r="BD571" i="1"/>
  <c r="AU616" i="1"/>
  <c r="AT1345" i="1"/>
  <c r="AZ876" i="1"/>
  <c r="AZ905" i="1" s="1"/>
  <c r="AY818" i="1"/>
  <c r="AY876" i="1"/>
  <c r="AY905" i="1" s="1"/>
  <c r="BA163" i="8"/>
  <c r="BA1279" i="1"/>
  <c r="BA1308" i="1"/>
  <c r="AX1329" i="1"/>
  <c r="AX1358" i="1" s="1"/>
  <c r="AX602" i="1"/>
  <c r="AY719" i="1"/>
  <c r="BB1247" i="1"/>
  <c r="BB1305" i="1" s="1"/>
  <c r="BC578" i="1"/>
  <c r="AW1331" i="1"/>
  <c r="AW1360" i="1" s="1"/>
  <c r="AS449" i="1"/>
  <c r="AS478" i="1"/>
  <c r="AS507" i="1" s="1"/>
  <c r="BC1370" i="1"/>
  <c r="AP35" i="8"/>
  <c r="AP37" i="8" s="1"/>
  <c r="AP142" i="8"/>
  <c r="AP46" i="8" s="1"/>
  <c r="AP48" i="8" s="1"/>
  <c r="AP51" i="8" s="1"/>
  <c r="AX274" i="8"/>
  <c r="AX127" i="8" s="1"/>
  <c r="AX22" i="8" s="1"/>
  <c r="AQ454" i="1"/>
  <c r="AQ483" i="1"/>
  <c r="AQ512" i="1" s="1"/>
  <c r="AQ484" i="1"/>
  <c r="AQ513" i="1" s="1"/>
  <c r="AQ455" i="1"/>
  <c r="BC605" i="1"/>
  <c r="AZ1368" i="1"/>
  <c r="AS338" i="1"/>
  <c r="AR396" i="1"/>
  <c r="AX712" i="1"/>
  <c r="AV925" i="1"/>
  <c r="AV825" i="1"/>
  <c r="AW164" i="8"/>
  <c r="AW1280" i="1"/>
  <c r="AW611" i="1" s="1"/>
  <c r="AY726" i="1"/>
  <c r="BA1294" i="1"/>
  <c r="AT727" i="1"/>
  <c r="BA600" i="1"/>
  <c r="AP543" i="1"/>
  <c r="AP26" i="1" s="1"/>
  <c r="BD1274" i="1"/>
  <c r="BD1332" i="1" s="1"/>
  <c r="BD1361" i="1" s="1"/>
  <c r="BD158" i="8"/>
  <c r="BC593" i="1"/>
  <c r="BC680" i="1" s="1"/>
  <c r="BC709" i="1" s="1"/>
  <c r="BC1320" i="1"/>
  <c r="BC1349" i="1" s="1"/>
  <c r="AX157" i="8"/>
  <c r="AX1273" i="1"/>
  <c r="AX604" i="1" s="1"/>
  <c r="AS334" i="1"/>
  <c r="AR392" i="1"/>
  <c r="BC1239" i="1"/>
  <c r="BD570" i="1"/>
  <c r="AZ607" i="1"/>
  <c r="AO51" i="1"/>
  <c r="AS332" i="1"/>
  <c r="AR390" i="1"/>
  <c r="BB170" i="8"/>
  <c r="BB1286" i="1"/>
  <c r="BB1344" i="1" s="1"/>
  <c r="BB1315" i="1"/>
  <c r="BD167" i="8"/>
  <c r="BD1283" i="1"/>
  <c r="BC1292" i="1"/>
  <c r="BC147" i="8"/>
  <c r="BC1263" i="1"/>
  <c r="AP508" i="1"/>
  <c r="AP525" i="1" s="1"/>
  <c r="AP48" i="1" s="1"/>
  <c r="AP496" i="1"/>
  <c r="AP47" i="1" s="1"/>
  <c r="BB1252" i="1"/>
  <c r="BC583" i="1"/>
  <c r="AS347" i="1"/>
  <c r="AR405" i="1"/>
  <c r="AU243" i="8"/>
  <c r="BF564" i="1"/>
  <c r="BE1233" i="1"/>
  <c r="BC1246" i="1"/>
  <c r="BD577" i="1"/>
  <c r="AP538" i="1"/>
  <c r="AP21" i="1" s="1"/>
  <c r="AQ453" i="1"/>
  <c r="AQ482" i="1"/>
  <c r="AQ511" i="1" s="1"/>
  <c r="AU925" i="1"/>
  <c r="AU825" i="1"/>
  <c r="AS343" i="1"/>
  <c r="AR401" i="1"/>
  <c r="AZ868" i="1"/>
  <c r="AZ897" i="1" s="1"/>
  <c r="AS335" i="1"/>
  <c r="AR393" i="1"/>
  <c r="AW689" i="1"/>
  <c r="AW244" i="8" s="1"/>
  <c r="AY305" i="1"/>
  <c r="AY811" i="1"/>
  <c r="BC1238" i="1"/>
  <c r="BD569" i="1"/>
  <c r="AQ495" i="1"/>
  <c r="AQ524" i="1" s="1"/>
  <c r="AQ466" i="1"/>
  <c r="AY254" i="1"/>
  <c r="AY312" i="1" s="1"/>
  <c r="AX352" i="1"/>
  <c r="BA710" i="1"/>
  <c r="AZ1324" i="1"/>
  <c r="AZ1353" i="1" s="1"/>
  <c r="AZ597" i="1"/>
  <c r="BA1305" i="1"/>
  <c r="AW809" i="1"/>
  <c r="AW796" i="1"/>
  <c r="BB1253" i="1"/>
  <c r="BC584" i="1"/>
  <c r="AY700" i="1"/>
  <c r="AY255" i="8" s="1"/>
  <c r="AW1224" i="1"/>
  <c r="AW203" i="1"/>
  <c r="AW245" i="1"/>
  <c r="AW261" i="1" s="1"/>
  <c r="AW45" i="1" s="1"/>
  <c r="AW867" i="1"/>
  <c r="AY155" i="8"/>
  <c r="AY1271" i="1"/>
  <c r="AY1300" i="1"/>
  <c r="BB1304" i="1"/>
  <c r="AS345" i="1"/>
  <c r="AR403" i="1"/>
  <c r="AX719" i="1"/>
  <c r="AZ687" i="1"/>
  <c r="AZ242" i="8" s="1"/>
  <c r="BC1332" i="1"/>
  <c r="BC1361" i="1" s="1"/>
  <c r="AS340" i="1"/>
  <c r="AR398" i="1"/>
  <c r="AS344" i="1"/>
  <c r="AR402" i="1"/>
  <c r="AX1241" i="1"/>
  <c r="AY572" i="1"/>
  <c r="AZ251" i="1"/>
  <c r="AZ309" i="1" s="1"/>
  <c r="AV169" i="8"/>
  <c r="AV171" i="8" s="1"/>
  <c r="AV47" i="8" s="1"/>
  <c r="AV1285" i="1"/>
  <c r="BB1243" i="1"/>
  <c r="BC574" i="1"/>
  <c r="AZ1323" i="1"/>
  <c r="AZ1352" i="1" s="1"/>
  <c r="BA249" i="1"/>
  <c r="AZ307" i="1"/>
  <c r="BB721" i="1"/>
  <c r="AU1357" i="1"/>
  <c r="AR420" i="1"/>
  <c r="AR530" i="1"/>
  <c r="AR13" i="1" s="1"/>
  <c r="AO537" i="1"/>
  <c r="BA150" i="8"/>
  <c r="BA1266" i="1"/>
  <c r="AY363" i="1"/>
  <c r="AR531" i="1"/>
  <c r="AR14" i="1" s="1"/>
  <c r="AX1351" i="1"/>
  <c r="AZ148" i="8"/>
  <c r="AZ1264" i="1"/>
  <c r="AZ1293" i="1"/>
  <c r="AY595" i="1"/>
  <c r="AY682" i="1" s="1"/>
  <c r="AV325" i="1"/>
  <c r="AX682" i="1"/>
  <c r="AU119" i="8"/>
  <c r="AV266" i="8"/>
  <c r="AY1351" i="1"/>
  <c r="BA1235" i="1"/>
  <c r="BB566" i="1"/>
  <c r="AS502" i="1"/>
  <c r="AZ12" i="8"/>
  <c r="BD179" i="1" l="1"/>
  <c r="BD859" i="1" s="1"/>
  <c r="BD888" i="1" s="1"/>
  <c r="BC859" i="1"/>
  <c r="BC888" i="1" s="1"/>
  <c r="BC917" i="1" s="1"/>
  <c r="BC89" i="8" s="1"/>
  <c r="BC237" i="1"/>
  <c r="AZ921" i="1"/>
  <c r="AZ93" i="8" s="1"/>
  <c r="AZ269" i="8" s="1"/>
  <c r="AZ122" i="8" s="1"/>
  <c r="AZ17" i="8" s="1"/>
  <c r="AX937" i="1"/>
  <c r="AX109" i="8" s="1"/>
  <c r="AX285" i="8" s="1"/>
  <c r="AX138" i="8" s="1"/>
  <c r="AX33" i="8" s="1"/>
  <c r="BD1205" i="1"/>
  <c r="BA786" i="1"/>
  <c r="BA815" i="1" s="1"/>
  <c r="BC1217" i="1"/>
  <c r="BA1222" i="1"/>
  <c r="AZ794" i="1"/>
  <c r="AZ823" i="1" s="1"/>
  <c r="BC1210" i="1"/>
  <c r="AY248" i="1"/>
  <c r="AY306" i="1" s="1"/>
  <c r="BC777" i="1"/>
  <c r="BC806" i="1" s="1"/>
  <c r="BA778" i="1"/>
  <c r="BA807" i="1" s="1"/>
  <c r="BA1213" i="1"/>
  <c r="AZ1220" i="1"/>
  <c r="BB1204" i="1"/>
  <c r="BA776" i="1"/>
  <c r="BA805" i="1" s="1"/>
  <c r="AX928" i="1"/>
  <c r="AX100" i="8" s="1"/>
  <c r="AX276" i="8" s="1"/>
  <c r="AX129" i="8" s="1"/>
  <c r="AX24" i="8" s="1"/>
  <c r="BC1218" i="1"/>
  <c r="BB790" i="1"/>
  <c r="BB819" i="1" s="1"/>
  <c r="BD1223" i="1"/>
  <c r="BC795" i="1"/>
  <c r="BC824" i="1" s="1"/>
  <c r="BC1202" i="1"/>
  <c r="BA791" i="1"/>
  <c r="BA820" i="1" s="1"/>
  <c r="AY792" i="1"/>
  <c r="AY821" i="1" s="1"/>
  <c r="BB782" i="1"/>
  <c r="AZ775" i="1"/>
  <c r="AZ804" i="1" s="1"/>
  <c r="BC1208" i="1"/>
  <c r="BA1203" i="1"/>
  <c r="AZ1201" i="1"/>
  <c r="BB1207" i="1"/>
  <c r="AY773" i="1"/>
  <c r="AY802" i="1" s="1"/>
  <c r="BB784" i="1"/>
  <c r="BA781" i="1"/>
  <c r="BA810" i="1" s="1"/>
  <c r="BB780" i="1"/>
  <c r="BB789" i="1"/>
  <c r="BC787" i="1"/>
  <c r="BC816" i="1" s="1"/>
  <c r="BD771" i="1"/>
  <c r="BD800" i="1" s="1"/>
  <c r="AY812" i="1"/>
  <c r="BB922" i="1"/>
  <c r="BB94" i="8" s="1"/>
  <c r="AY870" i="1"/>
  <c r="AY899" i="1" s="1"/>
  <c r="BA808" i="1"/>
  <c r="AY364" i="1"/>
  <c r="AZ1211" i="1"/>
  <c r="AZ190" i="1"/>
  <c r="BB355" i="1"/>
  <c r="AZ862" i="1"/>
  <c r="AZ891" i="1" s="1"/>
  <c r="AY354" i="1"/>
  <c r="AZ936" i="1"/>
  <c r="AZ108" i="8" s="1"/>
  <c r="BA280" i="8"/>
  <c r="BA133" i="8" s="1"/>
  <c r="BA28" i="8" s="1"/>
  <c r="BA919" i="1"/>
  <c r="BA91" i="8" s="1"/>
  <c r="AY284" i="8"/>
  <c r="AY137" i="8" s="1"/>
  <c r="AY32" i="8" s="1"/>
  <c r="AY933" i="1"/>
  <c r="AY105" i="8" s="1"/>
  <c r="AY281" i="8" s="1"/>
  <c r="AY134" i="8" s="1"/>
  <c r="AY29" i="8" s="1"/>
  <c r="AZ15" i="8"/>
  <c r="AY920" i="1"/>
  <c r="AY92" i="8" s="1"/>
  <c r="AY268" i="8" s="1"/>
  <c r="AY121" i="8" s="1"/>
  <c r="AY16" i="8" s="1"/>
  <c r="BB932" i="1"/>
  <c r="BB104" i="8" s="1"/>
  <c r="BA359" i="1"/>
  <c r="BA357" i="1"/>
  <c r="AZ695" i="1"/>
  <c r="AZ250" i="8" s="1"/>
  <c r="BC368" i="1"/>
  <c r="AZ240" i="1"/>
  <c r="AZ298" i="1" s="1"/>
  <c r="BA1335" i="1"/>
  <c r="BA1364" i="1" s="1"/>
  <c r="BA372" i="1"/>
  <c r="AZ924" i="1"/>
  <c r="AZ96" i="8" s="1"/>
  <c r="BB861" i="1"/>
  <c r="BB890" i="1" s="1"/>
  <c r="AZ1335" i="1"/>
  <c r="AZ1364" i="1" s="1"/>
  <c r="AY257" i="1"/>
  <c r="AY315" i="1" s="1"/>
  <c r="BC579" i="1"/>
  <c r="BB1248" i="1"/>
  <c r="AY695" i="1"/>
  <c r="AY250" i="8" s="1"/>
  <c r="AY279" i="8" s="1"/>
  <c r="AY132" i="8" s="1"/>
  <c r="AY27" i="8" s="1"/>
  <c r="BC252" i="1"/>
  <c r="BC310" i="1" s="1"/>
  <c r="BD1215" i="1"/>
  <c r="BA244" i="1"/>
  <c r="BA302" i="1" s="1"/>
  <c r="BB239" i="1"/>
  <c r="AZ931" i="1"/>
  <c r="AZ103" i="8" s="1"/>
  <c r="AZ875" i="1"/>
  <c r="AZ904" i="1" s="1"/>
  <c r="BA1216" i="1"/>
  <c r="BB374" i="1"/>
  <c r="BC1221" i="1"/>
  <c r="AZ923" i="1"/>
  <c r="AZ95" i="8" s="1"/>
  <c r="AZ271" i="8" s="1"/>
  <c r="AZ124" i="8" s="1"/>
  <c r="AZ19" i="8" s="1"/>
  <c r="AY238" i="1"/>
  <c r="BA865" i="1"/>
  <c r="BA894" i="1" s="1"/>
  <c r="BB1206" i="1"/>
  <c r="BA868" i="1"/>
  <c r="BA897" i="1" s="1"/>
  <c r="BB1209" i="1"/>
  <c r="BB1214" i="1"/>
  <c r="AZ356" i="1"/>
  <c r="AY860" i="1"/>
  <c r="AY889" i="1" s="1"/>
  <c r="BA360" i="1"/>
  <c r="BA878" i="1"/>
  <c r="BA907" i="1" s="1"/>
  <c r="BD237" i="1"/>
  <c r="BE1200" i="1"/>
  <c r="BC916" i="1"/>
  <c r="BC88" i="8" s="1"/>
  <c r="BD236" i="1"/>
  <c r="BD294" i="1" s="1"/>
  <c r="BE1199" i="1"/>
  <c r="AZ253" i="1"/>
  <c r="AZ311" i="1" s="1"/>
  <c r="BD353" i="1"/>
  <c r="AY373" i="1"/>
  <c r="AY879" i="1"/>
  <c r="AY908" i="1" s="1"/>
  <c r="BB258" i="1"/>
  <c r="BB316" i="1" s="1"/>
  <c r="BC874" i="1"/>
  <c r="BC903" i="1" s="1"/>
  <c r="AZ817" i="1"/>
  <c r="AZ369" i="1"/>
  <c r="BB822" i="1"/>
  <c r="AY939" i="1"/>
  <c r="AY111" i="8" s="1"/>
  <c r="BA938" i="1"/>
  <c r="BA110" i="8" s="1"/>
  <c r="BA935" i="1"/>
  <c r="BA107" i="8" s="1"/>
  <c r="BB264" i="8"/>
  <c r="BB117" i="8" s="1"/>
  <c r="BB265" i="8"/>
  <c r="BB118" i="8" s="1"/>
  <c r="BB13" i="8" s="1"/>
  <c r="BB188" i="1"/>
  <c r="BC196" i="1"/>
  <c r="BA182" i="1"/>
  <c r="BA775" i="1" s="1"/>
  <c r="BB185" i="1"/>
  <c r="BC1206" i="1" s="1"/>
  <c r="BC358" i="1"/>
  <c r="BC197" i="1"/>
  <c r="BB255" i="1"/>
  <c r="BB313" i="1" s="1"/>
  <c r="BB877" i="1"/>
  <c r="BB906" i="1" s="1"/>
  <c r="BB371" i="1"/>
  <c r="BA201" i="1"/>
  <c r="AZ375" i="1"/>
  <c r="AZ259" i="1"/>
  <c r="AZ317" i="1" s="1"/>
  <c r="BA192" i="1"/>
  <c r="BB1213" i="1" s="1"/>
  <c r="BA195" i="1"/>
  <c r="AZ199" i="1"/>
  <c r="BB198" i="1"/>
  <c r="BC1219" i="1" s="1"/>
  <c r="BA256" i="1"/>
  <c r="BB183" i="1"/>
  <c r="BC1204" i="1" s="1"/>
  <c r="BA863" i="1"/>
  <c r="BA892" i="1" s="1"/>
  <c r="BA241" i="1"/>
  <c r="BD194" i="1"/>
  <c r="BB193" i="1"/>
  <c r="BC1214" i="1" s="1"/>
  <c r="BE179" i="1"/>
  <c r="BA243" i="1"/>
  <c r="BC187" i="1"/>
  <c r="BC780" i="1" s="1"/>
  <c r="BD184" i="1"/>
  <c r="BE1205" i="1" s="1"/>
  <c r="BC864" i="1"/>
  <c r="BC893" i="1" s="1"/>
  <c r="BC191" i="1"/>
  <c r="BC784" i="1" s="1"/>
  <c r="BC200" i="1"/>
  <c r="BD1221" i="1" s="1"/>
  <c r="BB880" i="1"/>
  <c r="BB909" i="1" s="1"/>
  <c r="BD202" i="1"/>
  <c r="AZ180" i="1"/>
  <c r="BB186" i="1"/>
  <c r="BB779" i="1" s="1"/>
  <c r="BA866" i="1"/>
  <c r="BA895" i="1" s="1"/>
  <c r="AZ881" i="1"/>
  <c r="AZ910" i="1" s="1"/>
  <c r="BC242" i="1"/>
  <c r="BC300" i="1" s="1"/>
  <c r="BC189" i="1"/>
  <c r="BC181" i="1"/>
  <c r="BB803" i="1"/>
  <c r="BE178" i="1"/>
  <c r="BE236" i="1" s="1"/>
  <c r="BD858" i="1"/>
  <c r="BD887" i="1" s="1"/>
  <c r="BA1355" i="1"/>
  <c r="BC376" i="1"/>
  <c r="BA288" i="8"/>
  <c r="BA141" i="8" s="1"/>
  <c r="BA36" i="8" s="1"/>
  <c r="AX930" i="1"/>
  <c r="AX102" i="8" s="1"/>
  <c r="AX278" i="8" s="1"/>
  <c r="AX131" i="8" s="1"/>
  <c r="AX26" i="8" s="1"/>
  <c r="BB940" i="1"/>
  <c r="BB112" i="8" s="1"/>
  <c r="AZ929" i="1"/>
  <c r="AZ101" i="8" s="1"/>
  <c r="AZ277" i="8" s="1"/>
  <c r="AZ130" i="8" s="1"/>
  <c r="AZ25" i="8" s="1"/>
  <c r="BC882" i="1"/>
  <c r="BC911" i="1" s="1"/>
  <c r="BC260" i="1"/>
  <c r="BC318" i="1" s="1"/>
  <c r="AY366" i="1"/>
  <c r="AX867" i="1"/>
  <c r="AX896" i="1" s="1"/>
  <c r="AX912" i="1" s="1"/>
  <c r="BA1340" i="1"/>
  <c r="BA1369" i="1" s="1"/>
  <c r="BA700" i="1"/>
  <c r="BA255" i="8" s="1"/>
  <c r="BA686" i="1"/>
  <c r="BA241" i="8" s="1"/>
  <c r="BA270" i="8" s="1"/>
  <c r="BA123" i="8" s="1"/>
  <c r="BA18" i="8" s="1"/>
  <c r="AY715" i="1"/>
  <c r="AZ686" i="1"/>
  <c r="AZ241" i="8" s="1"/>
  <c r="AZ270" i="8" s="1"/>
  <c r="AZ123" i="8" s="1"/>
  <c r="AZ18" i="8" s="1"/>
  <c r="AX245" i="1"/>
  <c r="AX261" i="1" s="1"/>
  <c r="AX45" i="1" s="1"/>
  <c r="AY814" i="1"/>
  <c r="AY872" i="1"/>
  <c r="AY901" i="1" s="1"/>
  <c r="AY250" i="1"/>
  <c r="AY308" i="1" s="1"/>
  <c r="AZ363" i="1"/>
  <c r="AW698" i="1"/>
  <c r="AW253" i="8" s="1"/>
  <c r="AW282" i="8" s="1"/>
  <c r="AW135" i="8" s="1"/>
  <c r="AW30" i="8" s="1"/>
  <c r="AY927" i="1"/>
  <c r="AY99" i="8" s="1"/>
  <c r="AU1345" i="1"/>
  <c r="AU1374" i="1"/>
  <c r="AU50" i="1" s="1"/>
  <c r="AW1338" i="1"/>
  <c r="AW1367" i="1" s="1"/>
  <c r="AZ700" i="1"/>
  <c r="AZ255" i="8" s="1"/>
  <c r="AZ370" i="1"/>
  <c r="BA246" i="1"/>
  <c r="BA304" i="1" s="1"/>
  <c r="AQ543" i="1"/>
  <c r="AQ26" i="1" s="1"/>
  <c r="AQ547" i="1"/>
  <c r="AQ30" i="1" s="1"/>
  <c r="AR488" i="1"/>
  <c r="AR517" i="1" s="1"/>
  <c r="AT449" i="1"/>
  <c r="AT536" i="1" s="1"/>
  <c r="AT19" i="1" s="1"/>
  <c r="BA714" i="1"/>
  <c r="AR455" i="1"/>
  <c r="AR542" i="1" s="1"/>
  <c r="AR25" i="1" s="1"/>
  <c r="AU475" i="1"/>
  <c r="AU504" i="1" s="1"/>
  <c r="AR487" i="1"/>
  <c r="AR516" i="1" s="1"/>
  <c r="AQ538" i="1"/>
  <c r="AQ21" i="1" s="1"/>
  <c r="AR483" i="1"/>
  <c r="AR512" i="1" s="1"/>
  <c r="AT442" i="1"/>
  <c r="AT529" i="1" s="1"/>
  <c r="AT12" i="1" s="1"/>
  <c r="AS530" i="1"/>
  <c r="AS13" i="1" s="1"/>
  <c r="BC235" i="8"/>
  <c r="AT734" i="1"/>
  <c r="AQ545" i="1"/>
  <c r="AQ28" i="1" s="1"/>
  <c r="AR462" i="1"/>
  <c r="AR549" i="1" s="1"/>
  <c r="AR32" i="1" s="1"/>
  <c r="AR495" i="1"/>
  <c r="AR524" i="1" s="1"/>
  <c r="AQ549" i="1"/>
  <c r="AQ32" i="1" s="1"/>
  <c r="BA725" i="1"/>
  <c r="AR464" i="1"/>
  <c r="AR551" i="1" s="1"/>
  <c r="AR34" i="1" s="1"/>
  <c r="AQ551" i="1"/>
  <c r="AQ34" i="1" s="1"/>
  <c r="AQ553" i="1"/>
  <c r="AQ36" i="1" s="1"/>
  <c r="AS534" i="1"/>
  <c r="AS17" i="1" s="1"/>
  <c r="AS289" i="8"/>
  <c r="AS535" i="1"/>
  <c r="AS18" i="1" s="1"/>
  <c r="AS432" i="1"/>
  <c r="AS464" i="1" s="1"/>
  <c r="AQ548" i="1"/>
  <c r="AQ31" i="1" s="1"/>
  <c r="BA722" i="1"/>
  <c r="AR463" i="1"/>
  <c r="AR550" i="1" s="1"/>
  <c r="AR33" i="1" s="1"/>
  <c r="AY934" i="1"/>
  <c r="AY106" i="8" s="1"/>
  <c r="AR486" i="1"/>
  <c r="AR515" i="1" s="1"/>
  <c r="AT477" i="1"/>
  <c r="AT506" i="1" s="1"/>
  <c r="AS421" i="1"/>
  <c r="AS482" i="1" s="1"/>
  <c r="AS511" i="1" s="1"/>
  <c r="AS529" i="1"/>
  <c r="AS12" i="1" s="1"/>
  <c r="AQ552" i="1"/>
  <c r="AQ35" i="1" s="1"/>
  <c r="AS426" i="1"/>
  <c r="AS487" i="1" s="1"/>
  <c r="AS516" i="1" s="1"/>
  <c r="AZ926" i="1"/>
  <c r="AZ98" i="8" s="1"/>
  <c r="AZ274" i="8" s="1"/>
  <c r="AZ127" i="8" s="1"/>
  <c r="AZ22" i="8" s="1"/>
  <c r="AS428" i="1"/>
  <c r="AS489" i="1" s="1"/>
  <c r="AS518" i="1" s="1"/>
  <c r="AT447" i="1"/>
  <c r="AT476" i="1"/>
  <c r="AT505" i="1" s="1"/>
  <c r="AQ539" i="1"/>
  <c r="AQ22" i="1" s="1"/>
  <c r="AS429" i="1"/>
  <c r="AS490" i="1" s="1"/>
  <c r="AS519" i="1" s="1"/>
  <c r="AU410" i="1"/>
  <c r="AU442" i="1" s="1"/>
  <c r="AU416" i="1"/>
  <c r="AU477" i="1" s="1"/>
  <c r="AU506" i="1" s="1"/>
  <c r="AV328" i="1"/>
  <c r="AS427" i="1"/>
  <c r="AS459" i="1" s="1"/>
  <c r="BA1363" i="1"/>
  <c r="AS434" i="1"/>
  <c r="AS495" i="1" s="1"/>
  <c r="AS524" i="1" s="1"/>
  <c r="AS425" i="1"/>
  <c r="AS457" i="1" s="1"/>
  <c r="AS420" i="1"/>
  <c r="AS481" i="1" s="1"/>
  <c r="AS510" i="1" s="1"/>
  <c r="AS423" i="1"/>
  <c r="AS484" i="1" s="1"/>
  <c r="AS513" i="1" s="1"/>
  <c r="AU415" i="1"/>
  <c r="AX691" i="1"/>
  <c r="AX246" i="8" s="1"/>
  <c r="AX275" i="8" s="1"/>
  <c r="AX128" i="8" s="1"/>
  <c r="AX23" i="8" s="1"/>
  <c r="AQ550" i="1"/>
  <c r="AQ33" i="1" s="1"/>
  <c r="AX809" i="1"/>
  <c r="AX796" i="1"/>
  <c r="BB249" i="1"/>
  <c r="BA307" i="1"/>
  <c r="BA813" i="1"/>
  <c r="BA871" i="1"/>
  <c r="BA900" i="1" s="1"/>
  <c r="BB1272" i="1"/>
  <c r="BB603" i="1" s="1"/>
  <c r="BB156" i="8"/>
  <c r="AV616" i="1"/>
  <c r="AV618" i="1" s="1"/>
  <c r="AT344" i="1"/>
  <c r="AS402" i="1"/>
  <c r="AW825" i="1"/>
  <c r="AT335" i="1"/>
  <c r="AS393" i="1"/>
  <c r="AS430" i="1"/>
  <c r="AZ716" i="1"/>
  <c r="BD1246" i="1"/>
  <c r="BD1304" i="1" s="1"/>
  <c r="BE577" i="1"/>
  <c r="BE1262" i="1"/>
  <c r="BE146" i="8"/>
  <c r="BE1291" i="1"/>
  <c r="BC594" i="1"/>
  <c r="BD614" i="1"/>
  <c r="BB1373" i="1"/>
  <c r="BB617" i="1"/>
  <c r="BC152" i="8"/>
  <c r="BC1268" i="1"/>
  <c r="BC1326" i="1" s="1"/>
  <c r="BC1297" i="1"/>
  <c r="BA818" i="1"/>
  <c r="AZ254" i="1"/>
  <c r="AZ312" i="1" s="1"/>
  <c r="AZ818" i="1"/>
  <c r="AZ934" i="1" s="1"/>
  <c r="AZ106" i="8" s="1"/>
  <c r="AU703" i="1"/>
  <c r="AU732" i="1" s="1"/>
  <c r="BC1236" i="1"/>
  <c r="BC1294" i="1" s="1"/>
  <c r="BD567" i="1"/>
  <c r="AQ546" i="1"/>
  <c r="AQ29" i="1" s="1"/>
  <c r="BB1301" i="1"/>
  <c r="AX1256" i="1"/>
  <c r="AX1258" i="1" s="1"/>
  <c r="AY587" i="1"/>
  <c r="AY589" i="1" s="1"/>
  <c r="AZ694" i="1"/>
  <c r="AZ249" i="8" s="1"/>
  <c r="AS424" i="1"/>
  <c r="AZ1271" i="1"/>
  <c r="AZ602" i="1" s="1"/>
  <c r="AZ155" i="8"/>
  <c r="AQ508" i="1"/>
  <c r="AQ525" i="1" s="1"/>
  <c r="AQ48" i="1" s="1"/>
  <c r="AQ496" i="1"/>
  <c r="AQ47" i="1" s="1"/>
  <c r="BC1250" i="1"/>
  <c r="BC1308" i="1" s="1"/>
  <c r="BD581" i="1"/>
  <c r="AT346" i="1"/>
  <c r="AS404" i="1"/>
  <c r="BB1333" i="1"/>
  <c r="BB1362" i="1" s="1"/>
  <c r="BB606" i="1"/>
  <c r="BD1257" i="1"/>
  <c r="BE588" i="1"/>
  <c r="AW731" i="1"/>
  <c r="AZ1244" i="1"/>
  <c r="AZ1302" i="1" s="1"/>
  <c r="BA575" i="1"/>
  <c r="AU618" i="1"/>
  <c r="BE1274" i="1"/>
  <c r="BE605" i="1" s="1"/>
  <c r="BE158" i="8"/>
  <c r="AT273" i="8"/>
  <c r="AT126" i="8" s="1"/>
  <c r="AT21" i="8" s="1"/>
  <c r="AT113" i="8"/>
  <c r="AT44" i="8" s="1"/>
  <c r="AT45" i="8" s="1"/>
  <c r="AX1299" i="1"/>
  <c r="AW601" i="1"/>
  <c r="AW688" i="1" s="1"/>
  <c r="AU417" i="1"/>
  <c r="BA365" i="1"/>
  <c r="BB710" i="1"/>
  <c r="AU387" i="1"/>
  <c r="AV329" i="1"/>
  <c r="AY728" i="1"/>
  <c r="BC162" i="8"/>
  <c r="BC1278" i="1"/>
  <c r="BC609" i="1" s="1"/>
  <c r="AR460" i="1"/>
  <c r="AR489" i="1"/>
  <c r="AR518" i="1" s="1"/>
  <c r="AV385" i="1"/>
  <c r="AW327" i="1"/>
  <c r="AZ725" i="1"/>
  <c r="BF1254" i="1"/>
  <c r="BG585" i="1"/>
  <c r="BC1307" i="1"/>
  <c r="BA362" i="1"/>
  <c r="AO20" i="1"/>
  <c r="AO37" i="1" s="1"/>
  <c r="AO554" i="1"/>
  <c r="AO556" i="1" s="1"/>
  <c r="AR452" i="1"/>
  <c r="AR481" i="1"/>
  <c r="AR510" i="1" s="1"/>
  <c r="BA873" i="1"/>
  <c r="BA902" i="1" s="1"/>
  <c r="AT340" i="1"/>
  <c r="AS398" i="1"/>
  <c r="BC1253" i="1"/>
  <c r="BC1311" i="1" s="1"/>
  <c r="BD584" i="1"/>
  <c r="BA1324" i="1"/>
  <c r="BA1353" i="1" s="1"/>
  <c r="AZ684" i="1"/>
  <c r="AZ239" i="8" s="1"/>
  <c r="AY352" i="1"/>
  <c r="BC1267" i="1"/>
  <c r="BC1325" i="1" s="1"/>
  <c r="BC151" i="8"/>
  <c r="BA869" i="1"/>
  <c r="BA898" i="1" s="1"/>
  <c r="AZ869" i="1"/>
  <c r="AZ898" i="1" s="1"/>
  <c r="AZ247" i="1"/>
  <c r="AZ305" i="1" s="1"/>
  <c r="AT343" i="1"/>
  <c r="AS401" i="1"/>
  <c r="BF1233" i="1"/>
  <c r="BG564" i="1"/>
  <c r="AT347" i="1"/>
  <c r="AS405" i="1"/>
  <c r="BB165" i="8"/>
  <c r="BB1281" i="1"/>
  <c r="BB1339" i="1" s="1"/>
  <c r="BC692" i="1"/>
  <c r="BC247" i="8" s="1"/>
  <c r="BD1341" i="1"/>
  <c r="BD1370" i="1" s="1"/>
  <c r="BC1247" i="1"/>
  <c r="BC1305" i="1" s="1"/>
  <c r="BD578" i="1"/>
  <c r="AV1343" i="1"/>
  <c r="AV1372" i="1" s="1"/>
  <c r="BD1240" i="1"/>
  <c r="BE571" i="1"/>
  <c r="AX1342" i="1"/>
  <c r="AX1371" i="1" s="1"/>
  <c r="AX615" i="1"/>
  <c r="BD1320" i="1"/>
  <c r="BD1349" i="1" s="1"/>
  <c r="BD593" i="1"/>
  <c r="BD680" i="1" s="1"/>
  <c r="BD709" i="1" s="1"/>
  <c r="AT272" i="8"/>
  <c r="AT260" i="8"/>
  <c r="BC1237" i="1"/>
  <c r="BC1295" i="1" s="1"/>
  <c r="BD568" i="1"/>
  <c r="AS20" i="8"/>
  <c r="AS142" i="8"/>
  <c r="AS46" i="8" s="1"/>
  <c r="AS48" i="8" s="1"/>
  <c r="BC1304" i="1"/>
  <c r="AT337" i="1"/>
  <c r="AS395" i="1"/>
  <c r="AV324" i="1"/>
  <c r="BA733" i="1"/>
  <c r="AW720" i="1"/>
  <c r="BB1279" i="1"/>
  <c r="BB610" i="1" s="1"/>
  <c r="BB163" i="8"/>
  <c r="BA1330" i="1"/>
  <c r="BA1359" i="1" s="1"/>
  <c r="BB1325" i="1"/>
  <c r="BB1354" i="1" s="1"/>
  <c r="BB598" i="1"/>
  <c r="AU727" i="1"/>
  <c r="AS418" i="1"/>
  <c r="AR406" i="1"/>
  <c r="BD1263" i="1"/>
  <c r="BD594" i="1" s="1"/>
  <c r="BD147" i="8"/>
  <c r="BC1286" i="1"/>
  <c r="BC617" i="1" s="1"/>
  <c r="BC170" i="8"/>
  <c r="AY1251" i="1"/>
  <c r="AY1309" i="1" s="1"/>
  <c r="AZ582" i="1"/>
  <c r="BC1321" i="1"/>
  <c r="BC1350" i="1" s="1"/>
  <c r="AZ699" i="1"/>
  <c r="AZ254" i="8" s="1"/>
  <c r="AZ283" i="8" s="1"/>
  <c r="AZ136" i="8" s="1"/>
  <c r="AZ31" i="8" s="1"/>
  <c r="BD1292" i="1"/>
  <c r="BC1243" i="1"/>
  <c r="BD574" i="1"/>
  <c r="BA251" i="1"/>
  <c r="BA309" i="1" s="1"/>
  <c r="AY1241" i="1"/>
  <c r="AZ572" i="1"/>
  <c r="AT345" i="1"/>
  <c r="AS403" i="1"/>
  <c r="AY602" i="1"/>
  <c r="AW896" i="1"/>
  <c r="AW912" i="1" s="1"/>
  <c r="AW883" i="1"/>
  <c r="AX1224" i="1"/>
  <c r="AX203" i="1"/>
  <c r="AY729" i="1"/>
  <c r="BB1282" i="1"/>
  <c r="BB166" i="8"/>
  <c r="BB1311" i="1"/>
  <c r="AZ811" i="1"/>
  <c r="AQ540" i="1"/>
  <c r="AQ23" i="1" s="1"/>
  <c r="BC159" i="8"/>
  <c r="BC1275" i="1"/>
  <c r="AS419" i="1"/>
  <c r="BD1239" i="1"/>
  <c r="BE570" i="1"/>
  <c r="AT334" i="1"/>
  <c r="AS392" i="1"/>
  <c r="BD605" i="1"/>
  <c r="AV97" i="8"/>
  <c r="AV941" i="1"/>
  <c r="AV44" i="1" s="1"/>
  <c r="AX361" i="1"/>
  <c r="AQ541" i="1"/>
  <c r="AQ24" i="1" s="1"/>
  <c r="AS536" i="1"/>
  <c r="AS19" i="1" s="1"/>
  <c r="AX1331" i="1"/>
  <c r="AX1360" i="1" s="1"/>
  <c r="BB1276" i="1"/>
  <c r="BB1334" i="1" s="1"/>
  <c r="BB1363" i="1" s="1"/>
  <c r="BB160" i="8"/>
  <c r="BA610" i="1"/>
  <c r="BA1337" i="1"/>
  <c r="BA1366" i="1" s="1"/>
  <c r="AX689" i="1"/>
  <c r="AX244" i="8" s="1"/>
  <c r="BB149" i="8"/>
  <c r="BB1265" i="1"/>
  <c r="BB1323" i="1" s="1"/>
  <c r="AP51" i="1"/>
  <c r="AZ726" i="1"/>
  <c r="AW1285" i="1"/>
  <c r="AW616" i="1" s="1"/>
  <c r="AW169" i="8"/>
  <c r="AW171" i="8" s="1"/>
  <c r="AW47" i="8" s="1"/>
  <c r="AY723" i="1"/>
  <c r="BA1242" i="1"/>
  <c r="BB573" i="1"/>
  <c r="BB730" i="1"/>
  <c r="BC1296" i="1"/>
  <c r="BB609" i="1"/>
  <c r="BB1336" i="1"/>
  <c r="BB1365" i="1" s="1"/>
  <c r="AT341" i="1"/>
  <c r="AS399" i="1"/>
  <c r="AT331" i="1"/>
  <c r="AS389" i="1"/>
  <c r="AS348" i="1"/>
  <c r="AW718" i="1"/>
  <c r="AV323" i="1"/>
  <c r="AU381" i="1"/>
  <c r="AY157" i="8"/>
  <c r="AY1273" i="1"/>
  <c r="AY1302" i="1"/>
  <c r="BF1245" i="1"/>
  <c r="BG576" i="1"/>
  <c r="AR20" i="8"/>
  <c r="AR37" i="8" s="1"/>
  <c r="AR142" i="8"/>
  <c r="AR46" i="8" s="1"/>
  <c r="AR48" i="8" s="1"/>
  <c r="AR51" i="8" s="1"/>
  <c r="AW1357" i="1"/>
  <c r="AW1316" i="1"/>
  <c r="AW1258" i="1"/>
  <c r="AV1357" i="1"/>
  <c r="BB1310" i="1"/>
  <c r="AV717" i="1"/>
  <c r="BC730" i="1"/>
  <c r="AT339" i="1"/>
  <c r="AS397" i="1"/>
  <c r="BB600" i="1"/>
  <c r="BB1327" i="1"/>
  <c r="BB1356" i="1" s="1"/>
  <c r="AT336" i="1"/>
  <c r="AS394" i="1"/>
  <c r="AZ1255" i="1"/>
  <c r="BA586" i="1"/>
  <c r="AR479" i="1"/>
  <c r="AR450" i="1"/>
  <c r="AR435" i="1"/>
  <c r="BE167" i="8"/>
  <c r="BE1283" i="1"/>
  <c r="BE1312" i="1"/>
  <c r="BA597" i="1"/>
  <c r="BA684" i="1" s="1"/>
  <c r="BA239" i="8" s="1"/>
  <c r="AX1270" i="1"/>
  <c r="AX154" i="8"/>
  <c r="AS431" i="1"/>
  <c r="BD1238" i="1"/>
  <c r="BE569" i="1"/>
  <c r="BA367" i="1"/>
  <c r="AS422" i="1"/>
  <c r="AU97" i="8"/>
  <c r="AU941" i="1"/>
  <c r="AU44" i="1" s="1"/>
  <c r="AU272" i="8"/>
  <c r="BC1252" i="1"/>
  <c r="BC1310" i="1" s="1"/>
  <c r="BD583" i="1"/>
  <c r="AT332" i="1"/>
  <c r="AS390" i="1"/>
  <c r="BA687" i="1"/>
  <c r="BA242" i="8" s="1"/>
  <c r="AT338" i="1"/>
  <c r="AS396" i="1"/>
  <c r="AQ542" i="1"/>
  <c r="AQ25" i="1" s="1"/>
  <c r="AP53" i="8"/>
  <c r="AY1329" i="1"/>
  <c r="AY1358" i="1" s="1"/>
  <c r="BC153" i="8"/>
  <c r="BC1269" i="1"/>
  <c r="AP537" i="1"/>
  <c r="BB1266" i="1"/>
  <c r="BB597" i="1" s="1"/>
  <c r="BB150" i="8"/>
  <c r="BB1295" i="1"/>
  <c r="AR453" i="1"/>
  <c r="AR482" i="1"/>
  <c r="AR511" i="1" s="1"/>
  <c r="BA603" i="1"/>
  <c r="AZ733" i="1"/>
  <c r="AV731" i="1"/>
  <c r="AT342" i="1"/>
  <c r="AS400" i="1"/>
  <c r="AV720" i="1"/>
  <c r="AQ467" i="1"/>
  <c r="AQ46" i="1" s="1"/>
  <c r="AZ719" i="1"/>
  <c r="AS433" i="1"/>
  <c r="AX326" i="1"/>
  <c r="AQ53" i="8"/>
  <c r="BA1339" i="1"/>
  <c r="BA1368" i="1" s="1"/>
  <c r="BA612" i="1"/>
  <c r="BE1234" i="1"/>
  <c r="BF565" i="1"/>
  <c r="AR451" i="1"/>
  <c r="AR480" i="1"/>
  <c r="AR509" i="1" s="1"/>
  <c r="BB599" i="1"/>
  <c r="BB686" i="1" s="1"/>
  <c r="BB241" i="8" s="1"/>
  <c r="BB1326" i="1"/>
  <c r="BB1355" i="1" s="1"/>
  <c r="AT333" i="1"/>
  <c r="AS391" i="1"/>
  <c r="AV243" i="8"/>
  <c r="BB1294" i="1"/>
  <c r="AV330" i="1"/>
  <c r="AX164" i="8"/>
  <c r="AX1280" i="1"/>
  <c r="AR485" i="1"/>
  <c r="AR514" i="1" s="1"/>
  <c r="AR456" i="1"/>
  <c r="AV1287" i="1"/>
  <c r="AR461" i="1"/>
  <c r="AR490" i="1"/>
  <c r="AR519" i="1" s="1"/>
  <c r="BA607" i="1"/>
  <c r="BD1249" i="1"/>
  <c r="BE580" i="1"/>
  <c r="BA695" i="1"/>
  <c r="BA250" i="8" s="1"/>
  <c r="AV414" i="1"/>
  <c r="AR465" i="1"/>
  <c r="AR494" i="1"/>
  <c r="AR523" i="1" s="1"/>
  <c r="BA596" i="1"/>
  <c r="BA1323" i="1"/>
  <c r="BA1352" i="1" s="1"/>
  <c r="AY168" i="8"/>
  <c r="AY1284" i="1"/>
  <c r="AV727" i="1"/>
  <c r="BC1315" i="1"/>
  <c r="AW325" i="1"/>
  <c r="AZ1322" i="1"/>
  <c r="AZ595" i="1"/>
  <c r="BB1235" i="1"/>
  <c r="BB1293" i="1" s="1"/>
  <c r="BC566" i="1"/>
  <c r="AY237" i="8"/>
  <c r="AX237" i="8"/>
  <c r="AS531" i="1"/>
  <c r="BA1264" i="1"/>
  <c r="BA148" i="8"/>
  <c r="BA1293" i="1"/>
  <c r="AU14" i="8"/>
  <c r="AY711" i="1"/>
  <c r="AW119" i="8"/>
  <c r="AV119" i="8"/>
  <c r="AX711" i="1"/>
  <c r="BA12" i="8"/>
  <c r="BD772" i="1" l="1"/>
  <c r="BD801" i="1" s="1"/>
  <c r="BD917" i="1" s="1"/>
  <c r="BD89" i="8" s="1"/>
  <c r="BB776" i="1"/>
  <c r="BB805" i="1" s="1"/>
  <c r="BA923" i="1"/>
  <c r="BA95" i="8" s="1"/>
  <c r="BA271" i="8" s="1"/>
  <c r="BA124" i="8" s="1"/>
  <c r="BA19" i="8" s="1"/>
  <c r="AZ933" i="1"/>
  <c r="AZ105" i="8" s="1"/>
  <c r="AZ281" i="8" s="1"/>
  <c r="AZ134" i="8" s="1"/>
  <c r="AZ29" i="8" s="1"/>
  <c r="BD1202" i="1"/>
  <c r="BE1223" i="1"/>
  <c r="BD795" i="1"/>
  <c r="BD824" i="1" s="1"/>
  <c r="BA881" i="1"/>
  <c r="BA910" i="1" s="1"/>
  <c r="BA794" i="1"/>
  <c r="BA823" i="1" s="1"/>
  <c r="BB786" i="1"/>
  <c r="BB815" i="1" s="1"/>
  <c r="AZ870" i="1"/>
  <c r="AZ899" i="1" s="1"/>
  <c r="BD1210" i="1"/>
  <c r="BC1207" i="1"/>
  <c r="BB1203" i="1"/>
  <c r="BC932" i="1"/>
  <c r="BC104" i="8" s="1"/>
  <c r="AZ773" i="1"/>
  <c r="AZ802" i="1" s="1"/>
  <c r="BC790" i="1"/>
  <c r="BC819" i="1" s="1"/>
  <c r="BE1215" i="1"/>
  <c r="BA1201" i="1"/>
  <c r="BD1217" i="1"/>
  <c r="AZ783" i="1"/>
  <c r="AZ812" i="1" s="1"/>
  <c r="BC793" i="1"/>
  <c r="BC822" i="1" s="1"/>
  <c r="BA788" i="1"/>
  <c r="BA817" i="1" s="1"/>
  <c r="AZ792" i="1"/>
  <c r="AZ821" i="1" s="1"/>
  <c r="BB791" i="1"/>
  <c r="BB820" i="1" s="1"/>
  <c r="BC789" i="1"/>
  <c r="BC782" i="1"/>
  <c r="BA785" i="1"/>
  <c r="BD1212" i="1"/>
  <c r="BD1208" i="1"/>
  <c r="BB1216" i="1"/>
  <c r="BC1209" i="1"/>
  <c r="BB781" i="1"/>
  <c r="BB810" i="1" s="1"/>
  <c r="BC774" i="1"/>
  <c r="BC803" i="1" s="1"/>
  <c r="BD787" i="1"/>
  <c r="BD816" i="1" s="1"/>
  <c r="BD777" i="1"/>
  <c r="BD806" i="1" s="1"/>
  <c r="BB778" i="1"/>
  <c r="BB807" i="1" s="1"/>
  <c r="BF1200" i="1"/>
  <c r="BE772" i="1"/>
  <c r="BE801" i="1" s="1"/>
  <c r="AO52" i="1"/>
  <c r="BE771" i="1"/>
  <c r="BE800" i="1" s="1"/>
  <c r="AY928" i="1"/>
  <c r="AY100" i="8" s="1"/>
  <c r="AY276" i="8" s="1"/>
  <c r="AY129" i="8" s="1"/>
  <c r="AY24" i="8" s="1"/>
  <c r="AZ284" i="8"/>
  <c r="AZ137" i="8" s="1"/>
  <c r="AZ32" i="8" s="1"/>
  <c r="AZ364" i="1"/>
  <c r="BB270" i="8"/>
  <c r="BB123" i="8" s="1"/>
  <c r="BB18" i="8" s="1"/>
  <c r="BA924" i="1"/>
  <c r="BA96" i="8" s="1"/>
  <c r="BA1211" i="1"/>
  <c r="BA190" i="1"/>
  <c r="BA783" i="1" s="1"/>
  <c r="AZ248" i="1"/>
  <c r="AZ306" i="1" s="1"/>
  <c r="AZ920" i="1"/>
  <c r="AZ92" i="8" s="1"/>
  <c r="AZ268" i="8" s="1"/>
  <c r="AZ121" i="8" s="1"/>
  <c r="AZ16" i="8" s="1"/>
  <c r="BD368" i="1"/>
  <c r="BA875" i="1"/>
  <c r="BA904" i="1" s="1"/>
  <c r="BA926" i="1"/>
  <c r="BA98" i="8" s="1"/>
  <c r="BE294" i="1"/>
  <c r="AY918" i="1"/>
  <c r="AY90" i="8" s="1"/>
  <c r="AY266" i="8" s="1"/>
  <c r="BB919" i="1"/>
  <c r="BB91" i="8" s="1"/>
  <c r="AZ279" i="8"/>
  <c r="AZ132" i="8" s="1"/>
  <c r="AZ27" i="8" s="1"/>
  <c r="AZ724" i="1"/>
  <c r="BA936" i="1"/>
  <c r="BA108" i="8" s="1"/>
  <c r="BA284" i="8" s="1"/>
  <c r="BA137" i="8" s="1"/>
  <c r="BA32" i="8" s="1"/>
  <c r="BE237" i="1"/>
  <c r="BD252" i="1"/>
  <c r="BD310" i="1" s="1"/>
  <c r="BE353" i="1"/>
  <c r="BD874" i="1"/>
  <c r="BD903" i="1" s="1"/>
  <c r="AV703" i="1"/>
  <c r="AV258" i="8" s="1"/>
  <c r="AV287" i="8" s="1"/>
  <c r="AV140" i="8" s="1"/>
  <c r="AV35" i="8" s="1"/>
  <c r="BC264" i="8"/>
  <c r="BC117" i="8" s="1"/>
  <c r="BB868" i="1"/>
  <c r="BB897" i="1" s="1"/>
  <c r="BB372" i="1"/>
  <c r="BB161" i="8"/>
  <c r="BB1277" i="1"/>
  <c r="BB1306" i="1"/>
  <c r="BA931" i="1"/>
  <c r="BA103" i="8" s="1"/>
  <c r="BA279" i="8" s="1"/>
  <c r="BA132" i="8" s="1"/>
  <c r="BA27" i="8" s="1"/>
  <c r="BD579" i="1"/>
  <c r="BC1248" i="1"/>
  <c r="BC1306" i="1" s="1"/>
  <c r="BB251" i="1"/>
  <c r="BB309" i="1" s="1"/>
  <c r="BB878" i="1"/>
  <c r="BB907" i="1" s="1"/>
  <c r="AY724" i="1"/>
  <c r="AZ257" i="1"/>
  <c r="AZ315" i="1" s="1"/>
  <c r="BA1220" i="1"/>
  <c r="BC877" i="1"/>
  <c r="BC906" i="1" s="1"/>
  <c r="BD1218" i="1"/>
  <c r="BA369" i="1"/>
  <c r="BC880" i="1"/>
  <c r="BC909" i="1" s="1"/>
  <c r="BB357" i="1"/>
  <c r="BB1222" i="1"/>
  <c r="BA921" i="1"/>
  <c r="BA93" i="8" s="1"/>
  <c r="BA269" i="8" s="1"/>
  <c r="BA122" i="8" s="1"/>
  <c r="BA17" i="8" s="1"/>
  <c r="BE858" i="1"/>
  <c r="BE887" i="1" s="1"/>
  <c r="BF1199" i="1"/>
  <c r="BB938" i="1"/>
  <c r="BB110" i="8" s="1"/>
  <c r="AY937" i="1"/>
  <c r="AY109" i="8" s="1"/>
  <c r="AY285" i="8" s="1"/>
  <c r="AY138" i="8" s="1"/>
  <c r="AY33" i="8" s="1"/>
  <c r="BB359" i="1"/>
  <c r="BD358" i="1"/>
  <c r="BC255" i="1"/>
  <c r="BC313" i="1" s="1"/>
  <c r="BB241" i="1"/>
  <c r="BC371" i="1"/>
  <c r="BD181" i="1"/>
  <c r="BE1202" i="1" s="1"/>
  <c r="BB192" i="1"/>
  <c r="BC1213" i="1" s="1"/>
  <c r="BA356" i="1"/>
  <c r="BD189" i="1"/>
  <c r="AZ860" i="1"/>
  <c r="AZ889" i="1" s="1"/>
  <c r="BE184" i="1"/>
  <c r="BD242" i="1"/>
  <c r="BD300" i="1" s="1"/>
  <c r="BB195" i="1"/>
  <c r="BA253" i="1"/>
  <c r="BA311" i="1" s="1"/>
  <c r="AZ939" i="1"/>
  <c r="AZ111" i="8" s="1"/>
  <c r="BA199" i="1"/>
  <c r="BA804" i="1"/>
  <c r="BA862" i="1"/>
  <c r="BA891" i="1" s="1"/>
  <c r="BD200" i="1"/>
  <c r="BC258" i="1"/>
  <c r="BC316" i="1" s="1"/>
  <c r="BC922" i="1"/>
  <c r="BC94" i="8" s="1"/>
  <c r="BC193" i="1"/>
  <c r="BC183" i="1"/>
  <c r="BC776" i="1" s="1"/>
  <c r="BB863" i="1"/>
  <c r="BB892" i="1" s="1"/>
  <c r="BA314" i="1"/>
  <c r="BA375" i="1"/>
  <c r="BD197" i="1"/>
  <c r="BD196" i="1"/>
  <c r="BD789" i="1" s="1"/>
  <c r="BA180" i="1"/>
  <c r="AZ238" i="1"/>
  <c r="BC185" i="1"/>
  <c r="BB865" i="1"/>
  <c r="BB894" i="1" s="1"/>
  <c r="BB243" i="1"/>
  <c r="BB182" i="1"/>
  <c r="AZ879" i="1"/>
  <c r="AZ908" i="1" s="1"/>
  <c r="BA240" i="1"/>
  <c r="BA298" i="1" s="1"/>
  <c r="AZ373" i="1"/>
  <c r="BC239" i="1"/>
  <c r="BC861" i="1"/>
  <c r="BC890" i="1" s="1"/>
  <c r="BC186" i="1"/>
  <c r="BB244" i="1"/>
  <c r="BB302" i="1" s="1"/>
  <c r="BB866" i="1"/>
  <c r="BB895" i="1" s="1"/>
  <c r="BB808" i="1"/>
  <c r="BB360" i="1"/>
  <c r="BC355" i="1"/>
  <c r="BE202" i="1"/>
  <c r="BF1223" i="1" s="1"/>
  <c r="BD191" i="1"/>
  <c r="BD187" i="1"/>
  <c r="BF179" i="1"/>
  <c r="BF772" i="1" s="1"/>
  <c r="BE859" i="1"/>
  <c r="BE888" i="1" s="1"/>
  <c r="BE194" i="1"/>
  <c r="BF1215" i="1" s="1"/>
  <c r="BC198" i="1"/>
  <c r="BB256" i="1"/>
  <c r="BB314" i="1" s="1"/>
  <c r="BB201" i="1"/>
  <c r="BC1222" i="1" s="1"/>
  <c r="BA259" i="1"/>
  <c r="BA317" i="1" s="1"/>
  <c r="BB935" i="1"/>
  <c r="BB107" i="8" s="1"/>
  <c r="BC374" i="1"/>
  <c r="AZ354" i="1"/>
  <c r="BC188" i="1"/>
  <c r="BD864" i="1"/>
  <c r="BD893" i="1" s="1"/>
  <c r="AW727" i="1"/>
  <c r="BD916" i="1"/>
  <c r="BD88" i="8" s="1"/>
  <c r="BF178" i="1"/>
  <c r="BF771" i="1" s="1"/>
  <c r="AZ1329" i="1"/>
  <c r="AZ1358" i="1" s="1"/>
  <c r="AZ715" i="1"/>
  <c r="AX883" i="1"/>
  <c r="BA715" i="1"/>
  <c r="BC940" i="1"/>
  <c r="BC112" i="8" s="1"/>
  <c r="BD376" i="1"/>
  <c r="BD260" i="1"/>
  <c r="BD318" i="1" s="1"/>
  <c r="BD882" i="1"/>
  <c r="BD911" i="1" s="1"/>
  <c r="AZ689" i="1"/>
  <c r="AZ244" i="8" s="1"/>
  <c r="BE1332" i="1"/>
  <c r="BE1361" i="1" s="1"/>
  <c r="BC1336" i="1"/>
  <c r="BC1365" i="1" s="1"/>
  <c r="BC1344" i="1"/>
  <c r="BC1373" i="1" s="1"/>
  <c r="AY930" i="1"/>
  <c r="AY102" i="8" s="1"/>
  <c r="AY278" i="8" s="1"/>
  <c r="AY131" i="8" s="1"/>
  <c r="AY26" i="8" s="1"/>
  <c r="AZ250" i="1"/>
  <c r="AZ308" i="1" s="1"/>
  <c r="AZ872" i="1"/>
  <c r="AZ901" i="1" s="1"/>
  <c r="AZ814" i="1"/>
  <c r="AZ366" i="1"/>
  <c r="BB1337" i="1"/>
  <c r="BB1366" i="1" s="1"/>
  <c r="BB365" i="1"/>
  <c r="BA729" i="1"/>
  <c r="AZ729" i="1"/>
  <c r="BB367" i="1"/>
  <c r="BB813" i="1"/>
  <c r="BB873" i="1"/>
  <c r="BB902" i="1" s="1"/>
  <c r="BA811" i="1"/>
  <c r="BA927" i="1" s="1"/>
  <c r="BA99" i="8" s="1"/>
  <c r="BA370" i="1"/>
  <c r="BB871" i="1"/>
  <c r="BB900" i="1" s="1"/>
  <c r="BA247" i="1"/>
  <c r="BA305" i="1" s="1"/>
  <c r="BB1330" i="1"/>
  <c r="BB1359" i="1" s="1"/>
  <c r="AR546" i="1"/>
  <c r="AR29" i="1" s="1"/>
  <c r="AR545" i="1"/>
  <c r="AR28" i="1" s="1"/>
  <c r="AS453" i="1"/>
  <c r="AS540" i="1" s="1"/>
  <c r="AS23" i="1" s="1"/>
  <c r="AU533" i="1"/>
  <c r="AU16" i="1" s="1"/>
  <c r="AS458" i="1"/>
  <c r="AS545" i="1" s="1"/>
  <c r="AS28" i="1" s="1"/>
  <c r="AU471" i="1"/>
  <c r="AU500" i="1" s="1"/>
  <c r="AR541" i="1"/>
  <c r="AR24" i="1" s="1"/>
  <c r="AU448" i="1"/>
  <c r="AU535" i="1" s="1"/>
  <c r="AU18" i="1" s="1"/>
  <c r="AR553" i="1"/>
  <c r="AR36" i="1" s="1"/>
  <c r="BD1321" i="1"/>
  <c r="BD1350" i="1" s="1"/>
  <c r="AV1345" i="1"/>
  <c r="AS486" i="1"/>
  <c r="AS515" i="1" s="1"/>
  <c r="AV1374" i="1"/>
  <c r="AV50" i="1" s="1"/>
  <c r="BC1355" i="1"/>
  <c r="AQ537" i="1"/>
  <c r="AQ20" i="1" s="1"/>
  <c r="AQ37" i="1" s="1"/>
  <c r="AS455" i="1"/>
  <c r="AS542" i="1" s="1"/>
  <c r="AS25" i="1" s="1"/>
  <c r="AS493" i="1"/>
  <c r="AS522" i="1" s="1"/>
  <c r="AS460" i="1"/>
  <c r="AS547" i="1" s="1"/>
  <c r="AS30" i="1" s="1"/>
  <c r="AS488" i="1"/>
  <c r="AS517" i="1" s="1"/>
  <c r="AU734" i="1"/>
  <c r="AZ723" i="1"/>
  <c r="AZ927" i="1"/>
  <c r="AZ99" i="8" s="1"/>
  <c r="AX720" i="1"/>
  <c r="AS466" i="1"/>
  <c r="AS553" i="1" s="1"/>
  <c r="AS36" i="1" s="1"/>
  <c r="AS452" i="1"/>
  <c r="AS539" i="1" s="1"/>
  <c r="AS22" i="1" s="1"/>
  <c r="AS461" i="1"/>
  <c r="AS548" i="1" s="1"/>
  <c r="AS31" i="1" s="1"/>
  <c r="AR544" i="1"/>
  <c r="AR27" i="1" s="1"/>
  <c r="BD235" i="8"/>
  <c r="BB1352" i="1"/>
  <c r="AR538" i="1"/>
  <c r="AR21" i="1" s="1"/>
  <c r="AT424" i="1"/>
  <c r="AT485" i="1" s="1"/>
  <c r="AT514" i="1" s="1"/>
  <c r="AT422" i="1"/>
  <c r="AT483" i="1" s="1"/>
  <c r="AT512" i="1" s="1"/>
  <c r="AZ728" i="1"/>
  <c r="AT535" i="1"/>
  <c r="AT18" i="1" s="1"/>
  <c r="AY361" i="1"/>
  <c r="AY377" i="1" s="1"/>
  <c r="AT432" i="1"/>
  <c r="AT493" i="1" s="1"/>
  <c r="AT522" i="1" s="1"/>
  <c r="AR539" i="1"/>
  <c r="AR22" i="1" s="1"/>
  <c r="AT534" i="1"/>
  <c r="AT17" i="1" s="1"/>
  <c r="AR543" i="1"/>
  <c r="AR26" i="1" s="1"/>
  <c r="AW1343" i="1"/>
  <c r="AT434" i="1"/>
  <c r="AT495" i="1" s="1"/>
  <c r="AT524" i="1" s="1"/>
  <c r="AV416" i="1"/>
  <c r="AV477" i="1" s="1"/>
  <c r="AV506" i="1" s="1"/>
  <c r="AU476" i="1"/>
  <c r="AU505" i="1" s="1"/>
  <c r="AU447" i="1"/>
  <c r="AW328" i="1"/>
  <c r="AV475" i="1"/>
  <c r="AV504" i="1" s="1"/>
  <c r="AV446" i="1"/>
  <c r="BA724" i="1"/>
  <c r="AX611" i="1"/>
  <c r="AU333" i="1"/>
  <c r="AT391" i="1"/>
  <c r="BA690" i="1"/>
  <c r="BA245" i="8" s="1"/>
  <c r="BC600" i="1"/>
  <c r="BC687" i="1" s="1"/>
  <c r="BC242" i="8" s="1"/>
  <c r="AT425" i="1"/>
  <c r="BE1238" i="1"/>
  <c r="BE1296" i="1" s="1"/>
  <c r="BF569" i="1"/>
  <c r="AR508" i="1"/>
  <c r="AR525" i="1" s="1"/>
  <c r="AR48" i="1" s="1"/>
  <c r="AR496" i="1"/>
  <c r="AR47" i="1" s="1"/>
  <c r="AZ168" i="8"/>
  <c r="AZ1284" i="1"/>
  <c r="AZ615" i="1" s="1"/>
  <c r="AU336" i="1"/>
  <c r="AT394" i="1"/>
  <c r="AT426" i="1"/>
  <c r="BG1245" i="1"/>
  <c r="BG1303" i="1" s="1"/>
  <c r="BH576" i="1"/>
  <c r="AY604" i="1"/>
  <c r="AV410" i="1"/>
  <c r="AT418" i="1"/>
  <c r="AU341" i="1"/>
  <c r="AT399" i="1"/>
  <c r="BC696" i="1"/>
  <c r="BC251" i="8" s="1"/>
  <c r="BB696" i="1"/>
  <c r="BB251" i="8" s="1"/>
  <c r="BB280" i="8" s="1"/>
  <c r="BB133" i="8" s="1"/>
  <c r="BB28" i="8" s="1"/>
  <c r="BB607" i="1"/>
  <c r="BB694" i="1" s="1"/>
  <c r="BB249" i="8" s="1"/>
  <c r="AT421" i="1"/>
  <c r="BD1268" i="1"/>
  <c r="BD152" i="8"/>
  <c r="AY689" i="1"/>
  <c r="AY244" i="8" s="1"/>
  <c r="AZ1241" i="1"/>
  <c r="BA572" i="1"/>
  <c r="BC156" i="8"/>
  <c r="BC1272" i="1"/>
  <c r="BC1354" i="1"/>
  <c r="AX702" i="1"/>
  <c r="AX257" i="8" s="1"/>
  <c r="AX286" i="8" s="1"/>
  <c r="AX139" i="8" s="1"/>
  <c r="AX34" i="8" s="1"/>
  <c r="AY1342" i="1"/>
  <c r="AY1371" i="1" s="1"/>
  <c r="BF1291" i="1"/>
  <c r="BF1262" i="1"/>
  <c r="BF146" i="8"/>
  <c r="AX377" i="1"/>
  <c r="BD1253" i="1"/>
  <c r="BE584" i="1"/>
  <c r="BB362" i="1"/>
  <c r="BG1254" i="1"/>
  <c r="BG1312" i="1" s="1"/>
  <c r="BH585" i="1"/>
  <c r="AW329" i="1"/>
  <c r="AV387" i="1"/>
  <c r="AU478" i="1"/>
  <c r="AU507" i="1" s="1"/>
  <c r="AU449" i="1"/>
  <c r="AW1287" i="1"/>
  <c r="AY1299" i="1"/>
  <c r="BE1257" i="1"/>
  <c r="BE1315" i="1" s="1"/>
  <c r="BF588" i="1"/>
  <c r="BB693" i="1"/>
  <c r="BB248" i="8" s="1"/>
  <c r="BC1333" i="1"/>
  <c r="BC1362" i="1" s="1"/>
  <c r="AU346" i="1"/>
  <c r="AT404" i="1"/>
  <c r="BC163" i="8"/>
  <c r="BC1279" i="1"/>
  <c r="AY1256" i="1"/>
  <c r="AY1258" i="1" s="1"/>
  <c r="AZ587" i="1"/>
  <c r="AZ589" i="1" s="1"/>
  <c r="BC149" i="8"/>
  <c r="BC1265" i="1"/>
  <c r="BD1297" i="1"/>
  <c r="BD701" i="1"/>
  <c r="BD256" i="8" s="1"/>
  <c r="BD159" i="8"/>
  <c r="BD1275" i="1"/>
  <c r="BD606" i="1" s="1"/>
  <c r="AZ1313" i="1"/>
  <c r="AY615" i="1"/>
  <c r="BD162" i="8"/>
  <c r="BD1278" i="1"/>
  <c r="BD1307" i="1"/>
  <c r="AS465" i="1"/>
  <c r="AS494" i="1"/>
  <c r="AS523" i="1" s="1"/>
  <c r="AP20" i="1"/>
  <c r="AP37" i="1" s="1"/>
  <c r="AP554" i="1"/>
  <c r="AP556" i="1" s="1"/>
  <c r="AU338" i="1"/>
  <c r="AT396" i="1"/>
  <c r="BD1252" i="1"/>
  <c r="BD1310" i="1" s="1"/>
  <c r="BE583" i="1"/>
  <c r="AU125" i="8"/>
  <c r="AU339" i="1"/>
  <c r="AT397" i="1"/>
  <c r="AW323" i="1"/>
  <c r="AV381" i="1"/>
  <c r="AU331" i="1"/>
  <c r="AT389" i="1"/>
  <c r="AT348" i="1"/>
  <c r="BA155" i="8"/>
  <c r="BA1271" i="1"/>
  <c r="BB596" i="1"/>
  <c r="BB683" i="1" s="1"/>
  <c r="BB238" i="8" s="1"/>
  <c r="AU334" i="1"/>
  <c r="AT392" i="1"/>
  <c r="AS480" i="1"/>
  <c r="AS509" i="1" s="1"/>
  <c r="AS451" i="1"/>
  <c r="AY1224" i="1"/>
  <c r="AZ245" i="1"/>
  <c r="AY203" i="1"/>
  <c r="AY867" i="1"/>
  <c r="AY245" i="1"/>
  <c r="AY261" i="1" s="1"/>
  <c r="AY45" i="1" s="1"/>
  <c r="AY154" i="8"/>
  <c r="AY1270" i="1"/>
  <c r="AY1328" i="1" s="1"/>
  <c r="AY164" i="8"/>
  <c r="AY1280" i="1"/>
  <c r="AS479" i="1"/>
  <c r="AS450" i="1"/>
  <c r="AS435" i="1"/>
  <c r="AW324" i="1"/>
  <c r="AU337" i="1"/>
  <c r="AT395" i="1"/>
  <c r="BC150" i="8"/>
  <c r="BC1266" i="1"/>
  <c r="BC597" i="1" s="1"/>
  <c r="BD1269" i="1"/>
  <c r="BD600" i="1" s="1"/>
  <c r="BD153" i="8"/>
  <c r="AX718" i="1"/>
  <c r="BC160" i="8"/>
  <c r="BC1276" i="1"/>
  <c r="BE692" i="1"/>
  <c r="BE247" i="8" s="1"/>
  <c r="AZ352" i="1"/>
  <c r="AO54" i="1"/>
  <c r="AX327" i="1"/>
  <c r="AW385" i="1"/>
  <c r="AZ157" i="8"/>
  <c r="AZ1273" i="1"/>
  <c r="AY1331" i="1"/>
  <c r="AY1360" i="1" s="1"/>
  <c r="AX169" i="8"/>
  <c r="AX171" i="8" s="1"/>
  <c r="AX47" i="8" s="1"/>
  <c r="AX1285" i="1"/>
  <c r="AX1287" i="1" s="1"/>
  <c r="AX1314" i="1"/>
  <c r="AX1316" i="1" s="1"/>
  <c r="BB254" i="1"/>
  <c r="BA254" i="1"/>
  <c r="BA312" i="1" s="1"/>
  <c r="BC704" i="1"/>
  <c r="BC259" i="8" s="1"/>
  <c r="BB704" i="1"/>
  <c r="BB259" i="8" s="1"/>
  <c r="BB288" i="8" s="1"/>
  <c r="BB141" i="8" s="1"/>
  <c r="BB36" i="8" s="1"/>
  <c r="BC681" i="1"/>
  <c r="BC236" i="8" s="1"/>
  <c r="BC265" i="8" s="1"/>
  <c r="BC118" i="8" s="1"/>
  <c r="BC13" i="8" s="1"/>
  <c r="BD681" i="1"/>
  <c r="BD236" i="8" s="1"/>
  <c r="AW925" i="1"/>
  <c r="AT431" i="1"/>
  <c r="BA699" i="1"/>
  <c r="BA254" i="8" s="1"/>
  <c r="BA283" i="8" s="1"/>
  <c r="BA136" i="8" s="1"/>
  <c r="BA31" i="8" s="1"/>
  <c r="AR552" i="1"/>
  <c r="AR35" i="1" s="1"/>
  <c r="AR548" i="1"/>
  <c r="AR31" i="1" s="1"/>
  <c r="AV272" i="8"/>
  <c r="BB715" i="1"/>
  <c r="BF1234" i="1"/>
  <c r="BF1292" i="1" s="1"/>
  <c r="BG565" i="1"/>
  <c r="AT429" i="1"/>
  <c r="AR540" i="1"/>
  <c r="AR23" i="1" s="1"/>
  <c r="BA716" i="1"/>
  <c r="AT419" i="1"/>
  <c r="BC165" i="8"/>
  <c r="BC1281" i="1"/>
  <c r="AU273" i="8"/>
  <c r="AU126" i="8" s="1"/>
  <c r="AU21" i="8" s="1"/>
  <c r="AU113" i="8"/>
  <c r="AU44" i="8" s="1"/>
  <c r="AU45" i="8" s="1"/>
  <c r="BD151" i="8"/>
  <c r="BD1267" i="1"/>
  <c r="AS463" i="1"/>
  <c r="AS492" i="1"/>
  <c r="AS521" i="1" s="1"/>
  <c r="BA713" i="1"/>
  <c r="BE614" i="1"/>
  <c r="BA1255" i="1"/>
  <c r="BB586" i="1"/>
  <c r="BC1327" i="1"/>
  <c r="BC1356" i="1" s="1"/>
  <c r="AR53" i="8"/>
  <c r="BF158" i="8"/>
  <c r="BF1274" i="1"/>
  <c r="BF1303" i="1"/>
  <c r="AV273" i="8"/>
  <c r="AV126" i="8" s="1"/>
  <c r="AV113" i="8"/>
  <c r="AV44" i="8" s="1"/>
  <c r="AV45" i="8" s="1"/>
  <c r="BE1239" i="1"/>
  <c r="BE1297" i="1" s="1"/>
  <c r="BF570" i="1"/>
  <c r="BB246" i="1"/>
  <c r="BB304" i="1" s="1"/>
  <c r="BB613" i="1"/>
  <c r="BB1340" i="1"/>
  <c r="BB1369" i="1" s="1"/>
  <c r="AU345" i="1"/>
  <c r="AT403" i="1"/>
  <c r="BD1243" i="1"/>
  <c r="BD1301" i="1" s="1"/>
  <c r="BE574" i="1"/>
  <c r="BB690" i="1"/>
  <c r="BB245" i="8" s="1"/>
  <c r="BC1301" i="1"/>
  <c r="BD692" i="1"/>
  <c r="BD247" i="8" s="1"/>
  <c r="AU347" i="1"/>
  <c r="AT405" i="1"/>
  <c r="AT430" i="1"/>
  <c r="BB1324" i="1"/>
  <c r="BB1353" i="1" s="1"/>
  <c r="AZ713" i="1"/>
  <c r="BC166" i="8"/>
  <c r="BC1282" i="1"/>
  <c r="AT427" i="1"/>
  <c r="BA363" i="1"/>
  <c r="BF167" i="8"/>
  <c r="BF1283" i="1"/>
  <c r="BF1312" i="1"/>
  <c r="AW414" i="1"/>
  <c r="AR547" i="1"/>
  <c r="AR30" i="1" s="1"/>
  <c r="AW717" i="1"/>
  <c r="AW618" i="1"/>
  <c r="BD170" i="8"/>
  <c r="BD1286" i="1"/>
  <c r="BD1315" i="1"/>
  <c r="AX1338" i="1"/>
  <c r="AX1367" i="1" s="1"/>
  <c r="BD1250" i="1"/>
  <c r="BE581" i="1"/>
  <c r="BA1300" i="1"/>
  <c r="AS456" i="1"/>
  <c r="AS485" i="1"/>
  <c r="AS514" i="1" s="1"/>
  <c r="BD1236" i="1"/>
  <c r="BE567" i="1"/>
  <c r="AU258" i="8"/>
  <c r="AU705" i="1"/>
  <c r="AW703" i="1"/>
  <c r="AW258" i="8" s="1"/>
  <c r="AW287" i="8" s="1"/>
  <c r="AW140" i="8" s="1"/>
  <c r="AW35" i="8" s="1"/>
  <c r="BC599" i="1"/>
  <c r="AU335" i="1"/>
  <c r="AT393" i="1"/>
  <c r="AU344" i="1"/>
  <c r="AT402" i="1"/>
  <c r="BB307" i="1"/>
  <c r="AX925" i="1"/>
  <c r="AX825" i="1"/>
  <c r="BA683" i="1"/>
  <c r="BA238" i="8" s="1"/>
  <c r="BA267" i="8" s="1"/>
  <c r="BA120" i="8" s="1"/>
  <c r="BA15" i="8" s="1"/>
  <c r="BE1249" i="1"/>
  <c r="BF580" i="1"/>
  <c r="AW330" i="1"/>
  <c r="AT420" i="1"/>
  <c r="BE147" i="8"/>
  <c r="BE1263" i="1"/>
  <c r="BE1292" i="1"/>
  <c r="AY326" i="1"/>
  <c r="AQ51" i="1"/>
  <c r="AU342" i="1"/>
  <c r="AT400" i="1"/>
  <c r="AU332" i="1"/>
  <c r="AT390" i="1"/>
  <c r="AS454" i="1"/>
  <c r="AS483" i="1"/>
  <c r="AS512" i="1" s="1"/>
  <c r="AX1328" i="1"/>
  <c r="AX601" i="1"/>
  <c r="AR467" i="1"/>
  <c r="AR46" i="1" s="1"/>
  <c r="AT423" i="1"/>
  <c r="AW243" i="8"/>
  <c r="BB1368" i="1"/>
  <c r="AT428" i="1"/>
  <c r="BB1242" i="1"/>
  <c r="BB1300" i="1" s="1"/>
  <c r="BC573" i="1"/>
  <c r="BB697" i="1"/>
  <c r="BB252" i="8" s="1"/>
  <c r="BA697" i="1"/>
  <c r="BA252" i="8" s="1"/>
  <c r="BC606" i="1"/>
  <c r="AZ1251" i="1"/>
  <c r="BA582" i="1"/>
  <c r="BB685" i="1"/>
  <c r="BB240" i="8" s="1"/>
  <c r="BA694" i="1"/>
  <c r="BA249" i="8" s="1"/>
  <c r="BD1237" i="1"/>
  <c r="BE568" i="1"/>
  <c r="AT125" i="8"/>
  <c r="AT289" i="8"/>
  <c r="BE1240" i="1"/>
  <c r="BF571" i="1"/>
  <c r="BD1247" i="1"/>
  <c r="BE578" i="1"/>
  <c r="BC721" i="1"/>
  <c r="BB612" i="1"/>
  <c r="BH564" i="1"/>
  <c r="BG1233" i="1"/>
  <c r="AU343" i="1"/>
  <c r="AT401" i="1"/>
  <c r="BC598" i="1"/>
  <c r="BC685" i="1" s="1"/>
  <c r="BC240" i="8" s="1"/>
  <c r="BB684" i="1"/>
  <c r="BB239" i="8" s="1"/>
  <c r="AU340" i="1"/>
  <c r="AT398" i="1"/>
  <c r="BD1298" i="1"/>
  <c r="BB687" i="1"/>
  <c r="BB242" i="8" s="1"/>
  <c r="BA1244" i="1"/>
  <c r="BB575" i="1"/>
  <c r="AT433" i="1"/>
  <c r="BD1296" i="1"/>
  <c r="BA876" i="1"/>
  <c r="BA905" i="1" s="1"/>
  <c r="BA934" i="1" s="1"/>
  <c r="BA106" i="8" s="1"/>
  <c r="BE1341" i="1"/>
  <c r="BE1370" i="1" s="1"/>
  <c r="BE593" i="1"/>
  <c r="BE1320" i="1"/>
  <c r="BE1349" i="1" s="1"/>
  <c r="BE1246" i="1"/>
  <c r="BF577" i="1"/>
  <c r="AS491" i="1"/>
  <c r="AS520" i="1" s="1"/>
  <c r="AS462" i="1"/>
  <c r="BA929" i="1"/>
  <c r="BA101" i="8" s="1"/>
  <c r="BA277" i="8" s="1"/>
  <c r="BA130" i="8" s="1"/>
  <c r="BA25" i="8" s="1"/>
  <c r="AZ1351" i="1"/>
  <c r="BA595" i="1"/>
  <c r="BA682" i="1" s="1"/>
  <c r="BC1235" i="1"/>
  <c r="BD566" i="1"/>
  <c r="AX325" i="1"/>
  <c r="AW14" i="8"/>
  <c r="AS14" i="1"/>
  <c r="BB148" i="8"/>
  <c r="BB1264" i="1"/>
  <c r="AV14" i="8"/>
  <c r="AX266" i="8"/>
  <c r="AZ682" i="1"/>
  <c r="AZ711" i="1" s="1"/>
  <c r="BA1322" i="1"/>
  <c r="BB12" i="8"/>
  <c r="BD265" i="8" l="1"/>
  <c r="BD118" i="8" s="1"/>
  <c r="BD13" i="8" s="1"/>
  <c r="BA870" i="1"/>
  <c r="BA899" i="1" s="1"/>
  <c r="BE795" i="1"/>
  <c r="BE824" i="1" s="1"/>
  <c r="BE787" i="1"/>
  <c r="BE816" i="1" s="1"/>
  <c r="BA939" i="1"/>
  <c r="BA111" i="8" s="1"/>
  <c r="BC280" i="8"/>
  <c r="BC133" i="8" s="1"/>
  <c r="BC28" i="8" s="1"/>
  <c r="AZ928" i="1"/>
  <c r="AZ100" i="8" s="1"/>
  <c r="AZ276" i="8" s="1"/>
  <c r="AZ129" i="8" s="1"/>
  <c r="AZ24" i="8" s="1"/>
  <c r="BE1208" i="1"/>
  <c r="BD780" i="1"/>
  <c r="BD1207" i="1"/>
  <c r="BE1221" i="1"/>
  <c r="BC1216" i="1"/>
  <c r="BE1212" i="1"/>
  <c r="AZ937" i="1"/>
  <c r="AZ109" i="8" s="1"/>
  <c r="AZ285" i="8" s="1"/>
  <c r="AZ138" i="8" s="1"/>
  <c r="AZ33" i="8" s="1"/>
  <c r="BB1220" i="1"/>
  <c r="BA792" i="1"/>
  <c r="BA821" i="1" s="1"/>
  <c r="BB794" i="1"/>
  <c r="BB823" i="1" s="1"/>
  <c r="BB775" i="1"/>
  <c r="BB804" i="1" s="1"/>
  <c r="BC791" i="1"/>
  <c r="BC820" i="1" s="1"/>
  <c r="BC781" i="1"/>
  <c r="BC810" i="1" s="1"/>
  <c r="BE1217" i="1"/>
  <c r="BF1205" i="1"/>
  <c r="BE777" i="1"/>
  <c r="BE806" i="1" s="1"/>
  <c r="BB785" i="1"/>
  <c r="BD793" i="1"/>
  <c r="BD822" i="1" s="1"/>
  <c r="BD774" i="1"/>
  <c r="BD803" i="1" s="1"/>
  <c r="BD782" i="1"/>
  <c r="BD784" i="1"/>
  <c r="BD1209" i="1"/>
  <c r="BD1214" i="1"/>
  <c r="BE1210" i="1"/>
  <c r="BC1203" i="1"/>
  <c r="BD790" i="1"/>
  <c r="BD819" i="1" s="1"/>
  <c r="BD1204" i="1"/>
  <c r="BA364" i="1"/>
  <c r="BC786" i="1"/>
  <c r="BC815" i="1" s="1"/>
  <c r="BC778" i="1"/>
  <c r="BC807" i="1" s="1"/>
  <c r="BA773" i="1"/>
  <c r="BA802" i="1" s="1"/>
  <c r="BC779" i="1"/>
  <c r="BC808" i="1" s="1"/>
  <c r="BB788" i="1"/>
  <c r="BB817" i="1" s="1"/>
  <c r="AP54" i="1"/>
  <c r="BG1199" i="1"/>
  <c r="BA248" i="1"/>
  <c r="BA306" i="1" s="1"/>
  <c r="BA812" i="1"/>
  <c r="BB267" i="8"/>
  <c r="BB120" i="8" s="1"/>
  <c r="BB15" i="8" s="1"/>
  <c r="BA933" i="1"/>
  <c r="BA105" i="8" s="1"/>
  <c r="BA281" i="8" s="1"/>
  <c r="BA134" i="8" s="1"/>
  <c r="BA29" i="8" s="1"/>
  <c r="BB921" i="1"/>
  <c r="BB93" i="8" s="1"/>
  <c r="BB269" i="8" s="1"/>
  <c r="BB122" i="8" s="1"/>
  <c r="BB17" i="8" s="1"/>
  <c r="BB1211" i="1"/>
  <c r="BB190" i="1"/>
  <c r="AV732" i="1"/>
  <c r="AV734" i="1" s="1"/>
  <c r="BA274" i="8"/>
  <c r="BA127" i="8" s="1"/>
  <c r="BA22" i="8" s="1"/>
  <c r="AV705" i="1"/>
  <c r="BD258" i="1"/>
  <c r="BD316" i="1" s="1"/>
  <c r="BB356" i="1"/>
  <c r="BE917" i="1"/>
  <c r="BE89" i="8" s="1"/>
  <c r="AV260" i="8"/>
  <c r="BB926" i="1"/>
  <c r="BB98" i="8" s="1"/>
  <c r="BB274" i="8" s="1"/>
  <c r="BB127" i="8" s="1"/>
  <c r="BB22" i="8" s="1"/>
  <c r="BC935" i="1"/>
  <c r="BC107" i="8" s="1"/>
  <c r="BA373" i="1"/>
  <c r="BA238" i="1"/>
  <c r="BE874" i="1"/>
  <c r="BE903" i="1" s="1"/>
  <c r="BB875" i="1"/>
  <c r="BB904" i="1" s="1"/>
  <c r="BD932" i="1"/>
  <c r="BD104" i="8" s="1"/>
  <c r="BB936" i="1"/>
  <c r="BB108" i="8" s="1"/>
  <c r="BE368" i="1"/>
  <c r="BE252" i="1"/>
  <c r="BE310" i="1" s="1"/>
  <c r="BE358" i="1"/>
  <c r="BB1335" i="1"/>
  <c r="BB1364" i="1" s="1"/>
  <c r="BB608" i="1"/>
  <c r="BE864" i="1"/>
  <c r="BE893" i="1" s="1"/>
  <c r="BC938" i="1"/>
  <c r="BC110" i="8" s="1"/>
  <c r="BC161" i="8"/>
  <c r="BC1277" i="1"/>
  <c r="BC608" i="1" s="1"/>
  <c r="BC695" i="1" s="1"/>
  <c r="BC250" i="8" s="1"/>
  <c r="BD1248" i="1"/>
  <c r="BE579" i="1"/>
  <c r="BF801" i="1"/>
  <c r="BG1200" i="1"/>
  <c r="BA354" i="1"/>
  <c r="BC878" i="1"/>
  <c r="BC907" i="1" s="1"/>
  <c r="BD1219" i="1"/>
  <c r="BD374" i="1"/>
  <c r="BD371" i="1"/>
  <c r="BE1218" i="1"/>
  <c r="BB253" i="1"/>
  <c r="BB311" i="1" s="1"/>
  <c r="BC865" i="1"/>
  <c r="BC894" i="1" s="1"/>
  <c r="BD1206" i="1"/>
  <c r="BA860" i="1"/>
  <c r="BA889" i="1" s="1"/>
  <c r="BB1201" i="1"/>
  <c r="BD880" i="1"/>
  <c r="BD909" i="1" s="1"/>
  <c r="BE916" i="1"/>
  <c r="BE88" i="8" s="1"/>
  <c r="BF859" i="1"/>
  <c r="BF888" i="1" s="1"/>
  <c r="BC357" i="1"/>
  <c r="BF353" i="1"/>
  <c r="BB240" i="1"/>
  <c r="BB298" i="1" s="1"/>
  <c r="BA879" i="1"/>
  <c r="BA908" i="1" s="1"/>
  <c r="BB862" i="1"/>
  <c r="BB891" i="1" s="1"/>
  <c r="BA257" i="1"/>
  <c r="BA315" i="1" s="1"/>
  <c r="BD264" i="8"/>
  <c r="BD117" i="8" s="1"/>
  <c r="BB923" i="1"/>
  <c r="BB95" i="8" s="1"/>
  <c r="BB271" i="8" s="1"/>
  <c r="BB124" i="8" s="1"/>
  <c r="BB19" i="8" s="1"/>
  <c r="BD188" i="1"/>
  <c r="BE1209" i="1" s="1"/>
  <c r="BE187" i="1"/>
  <c r="BF1208" i="1" s="1"/>
  <c r="BE191" i="1"/>
  <c r="BC360" i="1"/>
  <c r="BD185" i="1"/>
  <c r="BE197" i="1"/>
  <c r="BD877" i="1"/>
  <c r="BD906" i="1" s="1"/>
  <c r="BD255" i="1"/>
  <c r="BD313" i="1" s="1"/>
  <c r="BD922" i="1"/>
  <c r="BD94" i="8" s="1"/>
  <c r="BC243" i="1"/>
  <c r="BC919" i="1"/>
  <c r="BC91" i="8" s="1"/>
  <c r="AZ918" i="1"/>
  <c r="AZ90" i="8" s="1"/>
  <c r="BC192" i="1"/>
  <c r="BD1213" i="1" s="1"/>
  <c r="BD186" i="1"/>
  <c r="BE1207" i="1" s="1"/>
  <c r="BC244" i="1"/>
  <c r="BC302" i="1" s="1"/>
  <c r="BC866" i="1"/>
  <c r="BC895" i="1" s="1"/>
  <c r="BD193" i="1"/>
  <c r="BE1214" i="1" s="1"/>
  <c r="BC195" i="1"/>
  <c r="BC788" i="1" s="1"/>
  <c r="BE181" i="1"/>
  <c r="BE774" i="1" s="1"/>
  <c r="BB369" i="1"/>
  <c r="BD198" i="1"/>
  <c r="BE1219" i="1" s="1"/>
  <c r="BC256" i="1"/>
  <c r="BC314" i="1" s="1"/>
  <c r="BG179" i="1"/>
  <c r="BF237" i="1"/>
  <c r="BF202" i="1"/>
  <c r="BB924" i="1"/>
  <c r="BB96" i="8" s="1"/>
  <c r="BC182" i="1"/>
  <c r="BE196" i="1"/>
  <c r="BE789" i="1" s="1"/>
  <c r="BC372" i="1"/>
  <c r="BE200" i="1"/>
  <c r="BF1221" i="1" s="1"/>
  <c r="BD239" i="1"/>
  <c r="BA920" i="1"/>
  <c r="BA92" i="8" s="1"/>
  <c r="BA268" i="8" s="1"/>
  <c r="BA121" i="8" s="1"/>
  <c r="BA16" i="8" s="1"/>
  <c r="BE189" i="1"/>
  <c r="BF1210" i="1" s="1"/>
  <c r="BC359" i="1"/>
  <c r="BC201" i="1"/>
  <c r="BC794" i="1" s="1"/>
  <c r="BB881" i="1"/>
  <c r="BB910" i="1" s="1"/>
  <c r="BB259" i="1"/>
  <c r="BB317" i="1" s="1"/>
  <c r="BF194" i="1"/>
  <c r="BD355" i="1"/>
  <c r="BB180" i="1"/>
  <c r="BB375" i="1"/>
  <c r="BD183" i="1"/>
  <c r="BC805" i="1"/>
  <c r="BC863" i="1"/>
  <c r="BC892" i="1" s="1"/>
  <c r="BC241" i="1"/>
  <c r="BD861" i="1"/>
  <c r="BD890" i="1" s="1"/>
  <c r="BB199" i="1"/>
  <c r="BB792" i="1" s="1"/>
  <c r="BF184" i="1"/>
  <c r="BE242" i="1"/>
  <c r="BE300" i="1" s="1"/>
  <c r="BG178" i="1"/>
  <c r="BF800" i="1"/>
  <c r="BF236" i="1"/>
  <c r="BF294" i="1" s="1"/>
  <c r="BF858" i="1"/>
  <c r="BF887" i="1" s="1"/>
  <c r="BC288" i="8"/>
  <c r="BC141" i="8" s="1"/>
  <c r="BC36" i="8" s="1"/>
  <c r="AX1343" i="1"/>
  <c r="AX1372" i="1" s="1"/>
  <c r="BD940" i="1"/>
  <c r="BD112" i="8" s="1"/>
  <c r="BE260" i="1"/>
  <c r="BE318" i="1" s="1"/>
  <c r="BE882" i="1"/>
  <c r="BE911" i="1" s="1"/>
  <c r="BE376" i="1"/>
  <c r="AZ261" i="1"/>
  <c r="AZ45" i="1" s="1"/>
  <c r="BA366" i="1"/>
  <c r="AZ930" i="1"/>
  <c r="AZ102" i="8" s="1"/>
  <c r="AZ278" i="8" s="1"/>
  <c r="AZ131" i="8" s="1"/>
  <c r="AZ26" i="8" s="1"/>
  <c r="BA814" i="1"/>
  <c r="BA872" i="1"/>
  <c r="BA901" i="1" s="1"/>
  <c r="BA250" i="1"/>
  <c r="BA308" i="1" s="1"/>
  <c r="BB931" i="1"/>
  <c r="BB103" i="8" s="1"/>
  <c r="BB929" i="1"/>
  <c r="BB101" i="8" s="1"/>
  <c r="BB277" i="8" s="1"/>
  <c r="BB130" i="8" s="1"/>
  <c r="BB25" i="8" s="1"/>
  <c r="AZ702" i="1"/>
  <c r="AZ257" i="8" s="1"/>
  <c r="AZ286" i="8" s="1"/>
  <c r="AZ139" i="8" s="1"/>
  <c r="AZ34" i="8" s="1"/>
  <c r="BB363" i="1"/>
  <c r="BB876" i="1"/>
  <c r="BB905" i="1" s="1"/>
  <c r="AZ867" i="1"/>
  <c r="AZ883" i="1" s="1"/>
  <c r="AZ1342" i="1"/>
  <c r="AZ1371" i="1" s="1"/>
  <c r="BB818" i="1"/>
  <c r="AZ809" i="1"/>
  <c r="AY1314" i="1"/>
  <c r="AY1316" i="1" s="1"/>
  <c r="AS544" i="1"/>
  <c r="AS27" i="1" s="1"/>
  <c r="AP52" i="1"/>
  <c r="AS551" i="1"/>
  <c r="AS34" i="1" s="1"/>
  <c r="AU529" i="1"/>
  <c r="AU12" i="1" s="1"/>
  <c r="AQ554" i="1"/>
  <c r="AQ556" i="1" s="1"/>
  <c r="AW705" i="1"/>
  <c r="AZ718" i="1"/>
  <c r="AS546" i="1"/>
  <c r="AS29" i="1" s="1"/>
  <c r="AT456" i="1"/>
  <c r="AT543" i="1" s="1"/>
  <c r="AT26" i="1" s="1"/>
  <c r="AV448" i="1"/>
  <c r="AV535" i="1" s="1"/>
  <c r="AV18" i="1" s="1"/>
  <c r="AR537" i="1"/>
  <c r="AR554" i="1" s="1"/>
  <c r="AR556" i="1" s="1"/>
  <c r="AU433" i="1"/>
  <c r="AU465" i="1" s="1"/>
  <c r="AU423" i="1"/>
  <c r="AU484" i="1" s="1"/>
  <c r="AU513" i="1" s="1"/>
  <c r="AT464" i="1"/>
  <c r="AT551" i="1" s="1"/>
  <c r="AT34" i="1" s="1"/>
  <c r="AU421" i="1"/>
  <c r="AU453" i="1" s="1"/>
  <c r="AT466" i="1"/>
  <c r="AT553" i="1" s="1"/>
  <c r="AT36" i="1" s="1"/>
  <c r="AT454" i="1"/>
  <c r="AT541" i="1" s="1"/>
  <c r="AT24" i="1" s="1"/>
  <c r="AU426" i="1"/>
  <c r="AU458" i="1" s="1"/>
  <c r="AW416" i="1"/>
  <c r="AW448" i="1" s="1"/>
  <c r="BC725" i="1"/>
  <c r="BD710" i="1"/>
  <c r="AS550" i="1"/>
  <c r="AS33" i="1" s="1"/>
  <c r="AU431" i="1"/>
  <c r="AU492" i="1" s="1"/>
  <c r="AU521" i="1" s="1"/>
  <c r="AU434" i="1"/>
  <c r="AU466" i="1" s="1"/>
  <c r="AS538" i="1"/>
  <c r="AS21" i="1" s="1"/>
  <c r="BD687" i="1"/>
  <c r="BD242" i="8" s="1"/>
  <c r="AX328" i="1"/>
  <c r="AY718" i="1"/>
  <c r="AW1372" i="1"/>
  <c r="AW1374" i="1" s="1"/>
  <c r="AW50" i="1" s="1"/>
  <c r="AW1345" i="1"/>
  <c r="BB714" i="1"/>
  <c r="AS543" i="1"/>
  <c r="AS26" i="1" s="1"/>
  <c r="BD730" i="1"/>
  <c r="BB722" i="1"/>
  <c r="AU534" i="1"/>
  <c r="AU17" i="1" s="1"/>
  <c r="AU430" i="1"/>
  <c r="AU462" i="1" s="1"/>
  <c r="AU429" i="1"/>
  <c r="AU490" i="1" s="1"/>
  <c r="AU519" i="1" s="1"/>
  <c r="BB733" i="1"/>
  <c r="AU425" i="1"/>
  <c r="AU457" i="1" s="1"/>
  <c r="BE1275" i="1"/>
  <c r="BE1333" i="1" s="1"/>
  <c r="BE159" i="8"/>
  <c r="BE680" i="1"/>
  <c r="BE235" i="8" s="1"/>
  <c r="BB699" i="1"/>
  <c r="BB254" i="8" s="1"/>
  <c r="BB283" i="8" s="1"/>
  <c r="BB136" i="8" s="1"/>
  <c r="BB31" i="8" s="1"/>
  <c r="BF1240" i="1"/>
  <c r="BF1298" i="1" s="1"/>
  <c r="BG571" i="1"/>
  <c r="AT20" i="8"/>
  <c r="AT142" i="8"/>
  <c r="AT46" i="8" s="1"/>
  <c r="AT48" i="8" s="1"/>
  <c r="BA726" i="1"/>
  <c r="AV332" i="1"/>
  <c r="AU390" i="1"/>
  <c r="AZ326" i="1"/>
  <c r="BF1249" i="1"/>
  <c r="BF1307" i="1" s="1"/>
  <c r="BG580" i="1"/>
  <c r="AV335" i="1"/>
  <c r="AU393" i="1"/>
  <c r="BD149" i="8"/>
  <c r="BD1265" i="1"/>
  <c r="BE1250" i="1"/>
  <c r="BE1308" i="1" s="1"/>
  <c r="BF581" i="1"/>
  <c r="BF614" i="1"/>
  <c r="BF701" i="1" s="1"/>
  <c r="BF256" i="8" s="1"/>
  <c r="BC247" i="1"/>
  <c r="BB869" i="1"/>
  <c r="BB898" i="1" s="1"/>
  <c r="BB811" i="1"/>
  <c r="BB247" i="1"/>
  <c r="BB305" i="1" s="1"/>
  <c r="BE1243" i="1"/>
  <c r="BE1301" i="1" s="1"/>
  <c r="BF574" i="1"/>
  <c r="AV345" i="1"/>
  <c r="AU403" i="1"/>
  <c r="BF1239" i="1"/>
  <c r="BF1297" i="1" s="1"/>
  <c r="BG570" i="1"/>
  <c r="AW732" i="1"/>
  <c r="AW734" i="1" s="1"/>
  <c r="BB716" i="1"/>
  <c r="BF147" i="8"/>
  <c r="BF1263" i="1"/>
  <c r="BF1321" i="1" s="1"/>
  <c r="BF1350" i="1" s="1"/>
  <c r="AV125" i="8"/>
  <c r="AV289" i="8"/>
  <c r="AT463" i="1"/>
  <c r="AT492" i="1"/>
  <c r="AT521" i="1" s="1"/>
  <c r="AX616" i="1"/>
  <c r="AX618" i="1" s="1"/>
  <c r="BC607" i="1"/>
  <c r="AX324" i="1"/>
  <c r="AS467" i="1"/>
  <c r="AS46" i="1" s="1"/>
  <c r="AY896" i="1"/>
  <c r="AY912" i="1" s="1"/>
  <c r="AY883" i="1"/>
  <c r="AW381" i="1"/>
  <c r="AX323" i="1"/>
  <c r="BE1304" i="1"/>
  <c r="BC610" i="1"/>
  <c r="BC1337" i="1"/>
  <c r="BC1366" i="1" s="1"/>
  <c r="BD693" i="1"/>
  <c r="BD248" i="8" s="1"/>
  <c r="BE170" i="8"/>
  <c r="BE1286" i="1"/>
  <c r="BE1344" i="1" s="1"/>
  <c r="BE1373" i="1" s="1"/>
  <c r="AY1357" i="1"/>
  <c r="AU536" i="1"/>
  <c r="AU19" i="1" s="1"/>
  <c r="BH1254" i="1"/>
  <c r="BI585" i="1"/>
  <c r="BD166" i="8"/>
  <c r="BD1282" i="1"/>
  <c r="BD613" i="1" s="1"/>
  <c r="BD1311" i="1"/>
  <c r="BF1320" i="1"/>
  <c r="BF1349" i="1" s="1"/>
  <c r="BF593" i="1"/>
  <c r="AX731" i="1"/>
  <c r="BC733" i="1"/>
  <c r="BD721" i="1"/>
  <c r="BB723" i="1"/>
  <c r="AU428" i="1"/>
  <c r="AT450" i="1"/>
  <c r="AT479" i="1"/>
  <c r="AY691" i="1"/>
  <c r="AY246" i="8" s="1"/>
  <c r="AY275" i="8" s="1"/>
  <c r="AY128" i="8" s="1"/>
  <c r="AY23" i="8" s="1"/>
  <c r="BG158" i="8"/>
  <c r="BG1274" i="1"/>
  <c r="BG605" i="1" s="1"/>
  <c r="AT487" i="1"/>
  <c r="AT516" i="1" s="1"/>
  <c r="AT458" i="1"/>
  <c r="BF1238" i="1"/>
  <c r="BG569" i="1"/>
  <c r="AT457" i="1"/>
  <c r="AT486" i="1"/>
  <c r="AT515" i="1" s="1"/>
  <c r="BD1327" i="1"/>
  <c r="BD1356" i="1" s="1"/>
  <c r="AQ54" i="1"/>
  <c r="AU420" i="1"/>
  <c r="AX698" i="1"/>
  <c r="AX253" i="8" s="1"/>
  <c r="AX282" i="8" s="1"/>
  <c r="AX135" i="8" s="1"/>
  <c r="AX30" i="8" s="1"/>
  <c r="AS549" i="1"/>
  <c r="AS32" i="1" s="1"/>
  <c r="BB1244" i="1"/>
  <c r="BB1302" i="1" s="1"/>
  <c r="BC575" i="1"/>
  <c r="AU427" i="1"/>
  <c r="AV343" i="1"/>
  <c r="AU401" i="1"/>
  <c r="BE1247" i="1"/>
  <c r="BE1305" i="1" s="1"/>
  <c r="BF578" i="1"/>
  <c r="BE1237" i="1"/>
  <c r="BE1295" i="1" s="1"/>
  <c r="BF568" i="1"/>
  <c r="AZ1280" i="1"/>
  <c r="AZ1338" i="1" s="1"/>
  <c r="AZ164" i="8"/>
  <c r="BC1242" i="1"/>
  <c r="BD573" i="1"/>
  <c r="AT489" i="1"/>
  <c r="AT518" i="1" s="1"/>
  <c r="AT460" i="1"/>
  <c r="AW272" i="8"/>
  <c r="AW260" i="8"/>
  <c r="AT484" i="1"/>
  <c r="AT513" i="1" s="1"/>
  <c r="AT455" i="1"/>
  <c r="AX688" i="1"/>
  <c r="AX717" i="1" s="1"/>
  <c r="AV342" i="1"/>
  <c r="AU400" i="1"/>
  <c r="AT481" i="1"/>
  <c r="AT510" i="1" s="1"/>
  <c r="AT452" i="1"/>
  <c r="AX330" i="1"/>
  <c r="BE162" i="8"/>
  <c r="BE1278" i="1"/>
  <c r="BE609" i="1" s="1"/>
  <c r="AU287" i="8"/>
  <c r="AU140" i="8" s="1"/>
  <c r="AU35" i="8" s="1"/>
  <c r="AU260" i="8"/>
  <c r="BD163" i="8"/>
  <c r="BD1279" i="1"/>
  <c r="BD1308" i="1"/>
  <c r="AW446" i="1"/>
  <c r="AW475" i="1"/>
  <c r="AW504" i="1" s="1"/>
  <c r="AT488" i="1"/>
  <c r="AT517" i="1" s="1"/>
  <c r="AT459" i="1"/>
  <c r="AV347" i="1"/>
  <c r="AU405" i="1"/>
  <c r="BD156" i="8"/>
  <c r="BD1272" i="1"/>
  <c r="BD1330" i="1" s="1"/>
  <c r="BD1359" i="1" s="1"/>
  <c r="BB700" i="1"/>
  <c r="BB255" i="8" s="1"/>
  <c r="BC246" i="1"/>
  <c r="BC304" i="1" s="1"/>
  <c r="BE1268" i="1"/>
  <c r="BE1326" i="1" s="1"/>
  <c r="BE1355" i="1" s="1"/>
  <c r="BE152" i="8"/>
  <c r="BA1284" i="1"/>
  <c r="BA168" i="8"/>
  <c r="AT461" i="1"/>
  <c r="AT490" i="1"/>
  <c r="AT519" i="1" s="1"/>
  <c r="BB719" i="1"/>
  <c r="AZ1331" i="1"/>
  <c r="AZ1360" i="1" s="1"/>
  <c r="AZ604" i="1"/>
  <c r="AX414" i="1"/>
  <c r="AU424" i="1"/>
  <c r="AS508" i="1"/>
  <c r="AS525" i="1" s="1"/>
  <c r="AS48" i="1" s="1"/>
  <c r="AS496" i="1"/>
  <c r="AS47" i="1" s="1"/>
  <c r="AZ1309" i="1"/>
  <c r="AY601" i="1"/>
  <c r="AY809" i="1"/>
  <c r="AY796" i="1"/>
  <c r="AZ1224" i="1"/>
  <c r="AZ203" i="1"/>
  <c r="AV334" i="1"/>
  <c r="AU392" i="1"/>
  <c r="AU418" i="1"/>
  <c r="AV339" i="1"/>
  <c r="AU397" i="1"/>
  <c r="AU20" i="8"/>
  <c r="BE1307" i="1"/>
  <c r="BD1336" i="1"/>
  <c r="BD1365" i="1" s="1"/>
  <c r="BD609" i="1"/>
  <c r="BE701" i="1"/>
  <c r="BE256" i="8" s="1"/>
  <c r="AZ1256" i="1"/>
  <c r="AZ1258" i="1" s="1"/>
  <c r="BA587" i="1"/>
  <c r="BA589" i="1" s="1"/>
  <c r="BD1333" i="1"/>
  <c r="BD1362" i="1" s="1"/>
  <c r="BC693" i="1"/>
  <c r="BC248" i="8" s="1"/>
  <c r="BG167" i="8"/>
  <c r="BG1283" i="1"/>
  <c r="AY702" i="1"/>
  <c r="AY257" i="8" s="1"/>
  <c r="AY286" i="8" s="1"/>
  <c r="AY139" i="8" s="1"/>
  <c r="AY34" i="8" s="1"/>
  <c r="BA1241" i="1"/>
  <c r="BA1299" i="1" s="1"/>
  <c r="BB572" i="1"/>
  <c r="AV341" i="1"/>
  <c r="AU399" i="1"/>
  <c r="AV442" i="1"/>
  <c r="AV471" i="1"/>
  <c r="AV500" i="1" s="1"/>
  <c r="BE1267" i="1"/>
  <c r="BE1325" i="1" s="1"/>
  <c r="BE1354" i="1" s="1"/>
  <c r="BE151" i="8"/>
  <c r="BC716" i="1"/>
  <c r="AV333" i="1"/>
  <c r="AU391" i="1"/>
  <c r="AT465" i="1"/>
  <c r="AT494" i="1"/>
  <c r="AT523" i="1" s="1"/>
  <c r="AV340" i="1"/>
  <c r="AU398" i="1"/>
  <c r="BC714" i="1"/>
  <c r="BG1262" i="1"/>
  <c r="BG593" i="1" s="1"/>
  <c r="BG1291" i="1"/>
  <c r="BG146" i="8"/>
  <c r="BE1269" i="1"/>
  <c r="BE1327" i="1" s="1"/>
  <c r="BE153" i="8"/>
  <c r="BE1298" i="1"/>
  <c r="AR51" i="1"/>
  <c r="AQ52" i="1"/>
  <c r="AX97" i="8"/>
  <c r="AX941" i="1"/>
  <c r="AX44" i="1" s="1"/>
  <c r="BD871" i="1"/>
  <c r="BD900" i="1" s="1"/>
  <c r="BC249" i="1"/>
  <c r="BC307" i="1" s="1"/>
  <c r="BC871" i="1"/>
  <c r="BC900" i="1" s="1"/>
  <c r="BC813" i="1"/>
  <c r="BE1236" i="1"/>
  <c r="BF567" i="1"/>
  <c r="BD617" i="1"/>
  <c r="AX1357" i="1"/>
  <c r="BC365" i="1"/>
  <c r="BC873" i="1"/>
  <c r="BC902" i="1" s="1"/>
  <c r="BC1340" i="1"/>
  <c r="BC1369" i="1" s="1"/>
  <c r="BC613" i="1"/>
  <c r="BB726" i="1"/>
  <c r="BC868" i="1"/>
  <c r="BC897" i="1" s="1"/>
  <c r="BF1341" i="1"/>
  <c r="BF1370" i="1" s="1"/>
  <c r="BC612" i="1"/>
  <c r="BC699" i="1" s="1"/>
  <c r="BC254" i="8" s="1"/>
  <c r="BC1339" i="1"/>
  <c r="BC1368" i="1" s="1"/>
  <c r="AT451" i="1"/>
  <c r="AT480" i="1"/>
  <c r="AT509" i="1" s="1"/>
  <c r="BG1234" i="1"/>
  <c r="BH565" i="1"/>
  <c r="BD1294" i="1"/>
  <c r="BB312" i="1"/>
  <c r="AY327" i="1"/>
  <c r="AX385" i="1"/>
  <c r="BA352" i="1"/>
  <c r="BD1344" i="1"/>
  <c r="BD1373" i="1" s="1"/>
  <c r="AV337" i="1"/>
  <c r="AU395" i="1"/>
  <c r="BC686" i="1"/>
  <c r="BC241" i="8" s="1"/>
  <c r="BC270" i="8" s="1"/>
  <c r="BC123" i="8" s="1"/>
  <c r="BC18" i="8" s="1"/>
  <c r="AY611" i="1"/>
  <c r="BA1329" i="1"/>
  <c r="BA1358" i="1" s="1"/>
  <c r="BA602" i="1"/>
  <c r="AV331" i="1"/>
  <c r="AU389" i="1"/>
  <c r="AU348" i="1"/>
  <c r="BE1252" i="1"/>
  <c r="BF583" i="1"/>
  <c r="AS552" i="1"/>
  <c r="AS35" i="1" s="1"/>
  <c r="BC596" i="1"/>
  <c r="BC1323" i="1"/>
  <c r="BC1352" i="1" s="1"/>
  <c r="BE721" i="1"/>
  <c r="BE1253" i="1"/>
  <c r="BF584" i="1"/>
  <c r="BC684" i="1"/>
  <c r="BC239" i="8" s="1"/>
  <c r="BC603" i="1"/>
  <c r="BC1330" i="1"/>
  <c r="BC1359" i="1" s="1"/>
  <c r="AZ1270" i="1"/>
  <c r="AZ154" i="8"/>
  <c r="AZ1299" i="1"/>
  <c r="BD599" i="1"/>
  <c r="BD1326" i="1"/>
  <c r="BD1355" i="1" s="1"/>
  <c r="AZ361" i="1"/>
  <c r="BA723" i="1"/>
  <c r="BF1246" i="1"/>
  <c r="BG577" i="1"/>
  <c r="BA157" i="8"/>
  <c r="BA1273" i="1"/>
  <c r="BA1302" i="1"/>
  <c r="BH1233" i="1"/>
  <c r="BI564" i="1"/>
  <c r="BD160" i="8"/>
  <c r="BD1276" i="1"/>
  <c r="BD607" i="1" s="1"/>
  <c r="BD1305" i="1"/>
  <c r="BD1295" i="1"/>
  <c r="BD1266" i="1"/>
  <c r="BD150" i="8"/>
  <c r="BA1251" i="1"/>
  <c r="BB582" i="1"/>
  <c r="BB1271" i="1"/>
  <c r="BB155" i="8"/>
  <c r="AS541" i="1"/>
  <c r="AS24" i="1" s="1"/>
  <c r="AU419" i="1"/>
  <c r="BB713" i="1"/>
  <c r="BE594" i="1"/>
  <c r="BE1321" i="1"/>
  <c r="BE1350" i="1" s="1"/>
  <c r="BA712" i="1"/>
  <c r="AV344" i="1"/>
  <c r="AU402" i="1"/>
  <c r="AU422" i="1"/>
  <c r="BC251" i="1"/>
  <c r="BC309" i="1" s="1"/>
  <c r="AT462" i="1"/>
  <c r="AT491" i="1"/>
  <c r="AT520" i="1" s="1"/>
  <c r="AU432" i="1"/>
  <c r="BF605" i="1"/>
  <c r="BF1332" i="1"/>
  <c r="BF1361" i="1" s="1"/>
  <c r="BB1255" i="1"/>
  <c r="BC586" i="1"/>
  <c r="BD1325" i="1"/>
  <c r="BD1354" i="1" s="1"/>
  <c r="BD598" i="1"/>
  <c r="AW97" i="8"/>
  <c r="AW941" i="1"/>
  <c r="AW44" i="1" s="1"/>
  <c r="BC710" i="1"/>
  <c r="BB370" i="1"/>
  <c r="BB712" i="1"/>
  <c r="AW410" i="1"/>
  <c r="BC367" i="1"/>
  <c r="BD1281" i="1"/>
  <c r="BD165" i="8"/>
  <c r="AV338" i="1"/>
  <c r="AU396" i="1"/>
  <c r="AY169" i="8"/>
  <c r="AY171" i="8" s="1"/>
  <c r="AY47" i="8" s="1"/>
  <c r="AY1285" i="1"/>
  <c r="AV346" i="1"/>
  <c r="AU404" i="1"/>
  <c r="BF1257" i="1"/>
  <c r="BG588" i="1"/>
  <c r="AX329" i="1"/>
  <c r="AW387" i="1"/>
  <c r="BC362" i="1"/>
  <c r="AT482" i="1"/>
  <c r="AT511" i="1" s="1"/>
  <c r="AT453" i="1"/>
  <c r="BC1334" i="1"/>
  <c r="BC1363" i="1" s="1"/>
  <c r="BB725" i="1"/>
  <c r="BH1245" i="1"/>
  <c r="BI576" i="1"/>
  <c r="AV336" i="1"/>
  <c r="AU394" i="1"/>
  <c r="BA1313" i="1"/>
  <c r="BC1324" i="1"/>
  <c r="BC1353" i="1" s="1"/>
  <c r="BA719" i="1"/>
  <c r="BA728" i="1"/>
  <c r="AY1338" i="1"/>
  <c r="AY1367" i="1" s="1"/>
  <c r="AV533" i="1"/>
  <c r="AV16" i="1" s="1"/>
  <c r="BA237" i="8"/>
  <c r="AY119" i="8"/>
  <c r="BA711" i="1"/>
  <c r="AZ237" i="8"/>
  <c r="BC148" i="8"/>
  <c r="BC1264" i="1"/>
  <c r="BC1293" i="1"/>
  <c r="BB595" i="1"/>
  <c r="AX119" i="8"/>
  <c r="AY325" i="1"/>
  <c r="BB1322" i="1"/>
  <c r="BD1235" i="1"/>
  <c r="BE566" i="1"/>
  <c r="BA1351" i="1"/>
  <c r="BC12" i="8"/>
  <c r="BA928" i="1" l="1"/>
  <c r="BA100" i="8" s="1"/>
  <c r="BA276" i="8" s="1"/>
  <c r="BA129" i="8" s="1"/>
  <c r="BA24" i="8" s="1"/>
  <c r="BB257" i="1"/>
  <c r="BB315" i="1" s="1"/>
  <c r="BE793" i="1"/>
  <c r="BE822" i="1" s="1"/>
  <c r="BF777" i="1"/>
  <c r="BF806" i="1" s="1"/>
  <c r="BD791" i="1"/>
  <c r="BD820" i="1" s="1"/>
  <c r="BC1220" i="1"/>
  <c r="BD1203" i="1"/>
  <c r="BC775" i="1"/>
  <c r="BC804" i="1" s="1"/>
  <c r="BF1218" i="1"/>
  <c r="BA918" i="1"/>
  <c r="BA90" i="8" s="1"/>
  <c r="BA266" i="8" s="1"/>
  <c r="BE790" i="1"/>
  <c r="BE819" i="1" s="1"/>
  <c r="BE782" i="1"/>
  <c r="BC785" i="1"/>
  <c r="BE780" i="1"/>
  <c r="BF1212" i="1"/>
  <c r="BE1204" i="1"/>
  <c r="BD776" i="1"/>
  <c r="BD805" i="1" s="1"/>
  <c r="BF1202" i="1"/>
  <c r="BE1206" i="1"/>
  <c r="BD778" i="1"/>
  <c r="BB870" i="1"/>
  <c r="BB899" i="1" s="1"/>
  <c r="BD786" i="1"/>
  <c r="BD815" i="1" s="1"/>
  <c r="BD779" i="1"/>
  <c r="BD808" i="1" s="1"/>
  <c r="BE784" i="1"/>
  <c r="BE813" i="1" s="1"/>
  <c r="BF874" i="1"/>
  <c r="BF903" i="1" s="1"/>
  <c r="BF787" i="1"/>
  <c r="BF816" i="1" s="1"/>
  <c r="BD1222" i="1"/>
  <c r="BF1217" i="1"/>
  <c r="BG1223" i="1"/>
  <c r="BF795" i="1"/>
  <c r="BF824" i="1" s="1"/>
  <c r="BC817" i="1"/>
  <c r="BB783" i="1"/>
  <c r="BB812" i="1" s="1"/>
  <c r="BB773" i="1"/>
  <c r="BB802" i="1" s="1"/>
  <c r="BD781" i="1"/>
  <c r="BD810" i="1" s="1"/>
  <c r="BH1200" i="1"/>
  <c r="BG772" i="1"/>
  <c r="BG801" i="1" s="1"/>
  <c r="BG771" i="1"/>
  <c r="BG800" i="1" s="1"/>
  <c r="BB364" i="1"/>
  <c r="BA937" i="1"/>
  <c r="BA109" i="8" s="1"/>
  <c r="BA285" i="8" s="1"/>
  <c r="BA138" i="8" s="1"/>
  <c r="BA33" i="8" s="1"/>
  <c r="BE922" i="1"/>
  <c r="BE94" i="8" s="1"/>
  <c r="BC1211" i="1"/>
  <c r="BB248" i="1"/>
  <c r="BB306" i="1" s="1"/>
  <c r="BC190" i="1"/>
  <c r="BC923" i="1"/>
  <c r="BC95" i="8" s="1"/>
  <c r="BC271" i="8" s="1"/>
  <c r="BC124" i="8" s="1"/>
  <c r="BC19" i="8" s="1"/>
  <c r="BE932" i="1"/>
  <c r="BE104" i="8" s="1"/>
  <c r="BB920" i="1"/>
  <c r="BB92" i="8" s="1"/>
  <c r="BB268" i="8" s="1"/>
  <c r="BB121" i="8" s="1"/>
  <c r="BB16" i="8" s="1"/>
  <c r="BD938" i="1"/>
  <c r="BD110" i="8" s="1"/>
  <c r="BC283" i="8"/>
  <c r="BC136" i="8" s="1"/>
  <c r="BC31" i="8" s="1"/>
  <c r="BB933" i="1"/>
  <c r="BB105" i="8" s="1"/>
  <c r="BB281" i="8" s="1"/>
  <c r="BB134" i="8" s="1"/>
  <c r="BB29" i="8" s="1"/>
  <c r="BF917" i="1"/>
  <c r="BF89" i="8" s="1"/>
  <c r="BB284" i="8"/>
  <c r="BB137" i="8" s="1"/>
  <c r="BB32" i="8" s="1"/>
  <c r="BD807" i="1"/>
  <c r="BE264" i="8"/>
  <c r="BE117" i="8" s="1"/>
  <c r="BE12" i="8" s="1"/>
  <c r="BD359" i="1"/>
  <c r="BD865" i="1"/>
  <c r="BD894" i="1" s="1"/>
  <c r="BB354" i="1"/>
  <c r="BE355" i="1"/>
  <c r="BC1335" i="1"/>
  <c r="BC1364" i="1" s="1"/>
  <c r="BD1277" i="1"/>
  <c r="BD161" i="8"/>
  <c r="BE1248" i="1"/>
  <c r="BF579" i="1"/>
  <c r="BF1248" i="1" s="1"/>
  <c r="BB695" i="1"/>
  <c r="BB250" i="8" s="1"/>
  <c r="BB279" i="8" s="1"/>
  <c r="BB132" i="8" s="1"/>
  <c r="BB27" i="8" s="1"/>
  <c r="BD1306" i="1"/>
  <c r="BF358" i="1"/>
  <c r="BG1205" i="1"/>
  <c r="BF252" i="1"/>
  <c r="BF310" i="1" s="1"/>
  <c r="BG1215" i="1"/>
  <c r="BB238" i="1"/>
  <c r="BC1201" i="1"/>
  <c r="BF368" i="1"/>
  <c r="BC936" i="1"/>
  <c r="BC108" i="8" s="1"/>
  <c r="BC875" i="1"/>
  <c r="BC904" i="1" s="1"/>
  <c r="BD1216" i="1"/>
  <c r="BD251" i="1"/>
  <c r="BD309" i="1" s="1"/>
  <c r="BG858" i="1"/>
  <c r="BG887" i="1" s="1"/>
  <c r="BH1199" i="1"/>
  <c r="BD360" i="1"/>
  <c r="BG353" i="1"/>
  <c r="BC356" i="1"/>
  <c r="BD866" i="1"/>
  <c r="BD895" i="1" s="1"/>
  <c r="BG859" i="1"/>
  <c r="BG888" i="1" s="1"/>
  <c r="BF242" i="1"/>
  <c r="BF300" i="1" s="1"/>
  <c r="BD878" i="1"/>
  <c r="BD907" i="1" s="1"/>
  <c r="BC369" i="1"/>
  <c r="BD372" i="1"/>
  <c r="BE255" i="1"/>
  <c r="BE313" i="1" s="1"/>
  <c r="BG237" i="1"/>
  <c r="BD244" i="1"/>
  <c r="BD302" i="1" s="1"/>
  <c r="BB939" i="1"/>
  <c r="BB111" i="8" s="1"/>
  <c r="BC921" i="1"/>
  <c r="BC93" i="8" s="1"/>
  <c r="BC269" i="8" s="1"/>
  <c r="BC122" i="8" s="1"/>
  <c r="BC17" i="8" s="1"/>
  <c r="BC240" i="1"/>
  <c r="BC298" i="1" s="1"/>
  <c r="BB373" i="1"/>
  <c r="BD919" i="1"/>
  <c r="BD91" i="8" s="1"/>
  <c r="BC375" i="1"/>
  <c r="BE239" i="1"/>
  <c r="BE258" i="1"/>
  <c r="BE316" i="1" s="1"/>
  <c r="BG202" i="1"/>
  <c r="BG795" i="1" s="1"/>
  <c r="BE198" i="1"/>
  <c r="BF1219" i="1" s="1"/>
  <c r="BD256" i="1"/>
  <c r="BD314" i="1" s="1"/>
  <c r="BD195" i="1"/>
  <c r="BD788" i="1" s="1"/>
  <c r="BC253" i="1"/>
  <c r="BC311" i="1" s="1"/>
  <c r="BC924" i="1"/>
  <c r="BC96" i="8" s="1"/>
  <c r="BE186" i="1"/>
  <c r="BF1207" i="1" s="1"/>
  <c r="BD935" i="1"/>
  <c r="BD107" i="8" s="1"/>
  <c r="BF197" i="1"/>
  <c r="BE877" i="1"/>
  <c r="BE906" i="1" s="1"/>
  <c r="BC199" i="1"/>
  <c r="BD201" i="1"/>
  <c r="BC881" i="1"/>
  <c r="BC910" i="1" s="1"/>
  <c r="BC259" i="1"/>
  <c r="BC317" i="1" s="1"/>
  <c r="BF200" i="1"/>
  <c r="BE880" i="1"/>
  <c r="BE909" i="1" s="1"/>
  <c r="BD182" i="1"/>
  <c r="BC862" i="1"/>
  <c r="BC891" i="1" s="1"/>
  <c r="BF181" i="1"/>
  <c r="BF187" i="1"/>
  <c r="BG1208" i="1" s="1"/>
  <c r="BB821" i="1"/>
  <c r="BG194" i="1"/>
  <c r="BE374" i="1"/>
  <c r="BE193" i="1"/>
  <c r="BF1214" i="1" s="1"/>
  <c r="BB879" i="1"/>
  <c r="BB908" i="1" s="1"/>
  <c r="BF916" i="1"/>
  <c r="BF88" i="8" s="1"/>
  <c r="BE803" i="1"/>
  <c r="BG184" i="1"/>
  <c r="BG242" i="1" s="1"/>
  <c r="BF864" i="1"/>
  <c r="BF893" i="1" s="1"/>
  <c r="BE183" i="1"/>
  <c r="BD863" i="1"/>
  <c r="BD892" i="1" s="1"/>
  <c r="BD241" i="1"/>
  <c r="BC180" i="1"/>
  <c r="BD1201" i="1" s="1"/>
  <c r="BB860" i="1"/>
  <c r="BB889" i="1" s="1"/>
  <c r="BD357" i="1"/>
  <c r="BC823" i="1"/>
  <c r="BF189" i="1"/>
  <c r="BG1210" i="1" s="1"/>
  <c r="BF196" i="1"/>
  <c r="BH179" i="1"/>
  <c r="BE861" i="1"/>
  <c r="BE890" i="1" s="1"/>
  <c r="BD192" i="1"/>
  <c r="BE185" i="1"/>
  <c r="BE778" i="1" s="1"/>
  <c r="BD243" i="1"/>
  <c r="BF191" i="1"/>
  <c r="BG1212" i="1" s="1"/>
  <c r="BE188" i="1"/>
  <c r="BE371" i="1"/>
  <c r="BH178" i="1"/>
  <c r="BG236" i="1"/>
  <c r="BG294" i="1" s="1"/>
  <c r="BE940" i="1"/>
  <c r="BE112" i="8" s="1"/>
  <c r="AX1345" i="1"/>
  <c r="BB366" i="1"/>
  <c r="BD367" i="1"/>
  <c r="BF376" i="1"/>
  <c r="BF260" i="1"/>
  <c r="BF318" i="1" s="1"/>
  <c r="BF882" i="1"/>
  <c r="BF911" i="1" s="1"/>
  <c r="BA930" i="1"/>
  <c r="BA102" i="8" s="1"/>
  <c r="BA278" i="8" s="1"/>
  <c r="BA131" i="8" s="1"/>
  <c r="BA26" i="8" s="1"/>
  <c r="BB814" i="1"/>
  <c r="BB872" i="1"/>
  <c r="BB901" i="1" s="1"/>
  <c r="BB250" i="1"/>
  <c r="BB308" i="1" s="1"/>
  <c r="BD362" i="1"/>
  <c r="BE1336" i="1"/>
  <c r="BE1365" i="1" s="1"/>
  <c r="AZ796" i="1"/>
  <c r="AZ896" i="1"/>
  <c r="AZ912" i="1" s="1"/>
  <c r="BC370" i="1"/>
  <c r="BG1332" i="1"/>
  <c r="BG1361" i="1" s="1"/>
  <c r="BB934" i="1"/>
  <c r="BB106" i="8" s="1"/>
  <c r="BC811" i="1"/>
  <c r="BA361" i="1"/>
  <c r="BA377" i="1" s="1"/>
  <c r="BD1340" i="1"/>
  <c r="BD1369" i="1" s="1"/>
  <c r="BG680" i="1"/>
  <c r="BG235" i="8" s="1"/>
  <c r="BD716" i="1"/>
  <c r="AU455" i="1"/>
  <c r="AU542" i="1" s="1"/>
  <c r="AU25" i="1" s="1"/>
  <c r="AR20" i="1"/>
  <c r="AR37" i="1" s="1"/>
  <c r="AU491" i="1"/>
  <c r="AU520" i="1" s="1"/>
  <c r="AW477" i="1"/>
  <c r="AW506" i="1" s="1"/>
  <c r="AU494" i="1"/>
  <c r="AU523" i="1" s="1"/>
  <c r="AU482" i="1"/>
  <c r="AU511" i="1" s="1"/>
  <c r="AT546" i="1"/>
  <c r="AT29" i="1" s="1"/>
  <c r="AU487" i="1"/>
  <c r="AU516" i="1" s="1"/>
  <c r="AT540" i="1"/>
  <c r="AT23" i="1" s="1"/>
  <c r="AV424" i="1"/>
  <c r="AV485" i="1" s="1"/>
  <c r="AV514" i="1" s="1"/>
  <c r="AU461" i="1"/>
  <c r="AU548" i="1" s="1"/>
  <c r="AU31" i="1" s="1"/>
  <c r="AU486" i="1"/>
  <c r="AU515" i="1" s="1"/>
  <c r="AU495" i="1"/>
  <c r="AU524" i="1" s="1"/>
  <c r="AY731" i="1"/>
  <c r="AV420" i="1"/>
  <c r="AV452" i="1" s="1"/>
  <c r="AZ731" i="1"/>
  <c r="BC722" i="1"/>
  <c r="BC926" i="1"/>
  <c r="BC98" i="8" s="1"/>
  <c r="AX1374" i="1"/>
  <c r="AX50" i="1" s="1"/>
  <c r="AU463" i="1"/>
  <c r="AU550" i="1" s="1"/>
  <c r="AU33" i="1" s="1"/>
  <c r="AU142" i="8"/>
  <c r="AU46" i="8" s="1"/>
  <c r="AU48" i="8" s="1"/>
  <c r="AT539" i="1"/>
  <c r="AT22" i="1" s="1"/>
  <c r="BE1356" i="1"/>
  <c r="BB927" i="1"/>
  <c r="BB99" i="8" s="1"/>
  <c r="BD365" i="1"/>
  <c r="AV529" i="1"/>
  <c r="AV12" i="1" s="1"/>
  <c r="AX727" i="1"/>
  <c r="AX416" i="1"/>
  <c r="AX477" i="1" s="1"/>
  <c r="AX506" i="1" s="1"/>
  <c r="AV433" i="1"/>
  <c r="AV465" i="1" s="1"/>
  <c r="AT549" i="1"/>
  <c r="AT32" i="1" s="1"/>
  <c r="AV431" i="1"/>
  <c r="AV492" i="1" s="1"/>
  <c r="AV521" i="1" s="1"/>
  <c r="BB729" i="1"/>
  <c r="AT544" i="1"/>
  <c r="AT27" i="1" s="1"/>
  <c r="AY720" i="1"/>
  <c r="AY328" i="1"/>
  <c r="AV423" i="1"/>
  <c r="BG1257" i="1"/>
  <c r="BG1315" i="1" s="1"/>
  <c r="BH588" i="1"/>
  <c r="AY616" i="1"/>
  <c r="AY618" i="1" s="1"/>
  <c r="AY1343" i="1"/>
  <c r="AY1372" i="1" s="1"/>
  <c r="AY1374" i="1" s="1"/>
  <c r="AY50" i="1" s="1"/>
  <c r="AV425" i="1"/>
  <c r="BF692" i="1"/>
  <c r="BF247" i="8" s="1"/>
  <c r="BG692" i="1"/>
  <c r="BG247" i="8" s="1"/>
  <c r="AU454" i="1"/>
  <c r="AU483" i="1"/>
  <c r="AU512" i="1" s="1"/>
  <c r="BB602" i="1"/>
  <c r="BB689" i="1" s="1"/>
  <c r="BB244" i="8" s="1"/>
  <c r="BA1331" i="1"/>
  <c r="BA1360" i="1" s="1"/>
  <c r="AZ601" i="1"/>
  <c r="AZ688" i="1" s="1"/>
  <c r="AZ1328" i="1"/>
  <c r="AZ1357" i="1" s="1"/>
  <c r="AZ377" i="1"/>
  <c r="BD1339" i="1"/>
  <c r="BD1368" i="1" s="1"/>
  <c r="BD704" i="1"/>
  <c r="BD259" i="8" s="1"/>
  <c r="BD288" i="8" s="1"/>
  <c r="BD141" i="8" s="1"/>
  <c r="BD36" i="8" s="1"/>
  <c r="BE600" i="1"/>
  <c r="AW340" i="1"/>
  <c r="AV398" i="1"/>
  <c r="BB1241" i="1"/>
  <c r="BB1299" i="1" s="1"/>
  <c r="BC572" i="1"/>
  <c r="AU450" i="1"/>
  <c r="AU479" i="1"/>
  <c r="AW334" i="1"/>
  <c r="AV392" i="1"/>
  <c r="AU456" i="1"/>
  <c r="AU485" i="1"/>
  <c r="AU514" i="1" s="1"/>
  <c r="BC700" i="1"/>
  <c r="BC255" i="8" s="1"/>
  <c r="BD873" i="1"/>
  <c r="BD902" i="1" s="1"/>
  <c r="BA1309" i="1"/>
  <c r="AZ611" i="1"/>
  <c r="AZ698" i="1" s="1"/>
  <c r="AZ253" i="8" s="1"/>
  <c r="AZ282" i="8" s="1"/>
  <c r="AZ135" i="8" s="1"/>
  <c r="AZ30" i="8" s="1"/>
  <c r="BE160" i="8"/>
  <c r="BE1276" i="1"/>
  <c r="BE1334" i="1" s="1"/>
  <c r="BE1363" i="1" s="1"/>
  <c r="BB1273" i="1"/>
  <c r="BB1331" i="1" s="1"/>
  <c r="BB1360" i="1" s="1"/>
  <c r="BB157" i="8"/>
  <c r="BG1238" i="1"/>
  <c r="BG1296" i="1" s="1"/>
  <c r="BH569" i="1"/>
  <c r="AZ691" i="1"/>
  <c r="AZ246" i="8" s="1"/>
  <c r="AZ275" i="8" s="1"/>
  <c r="AZ128" i="8" s="1"/>
  <c r="AZ23" i="8" s="1"/>
  <c r="AT508" i="1"/>
  <c r="BH1283" i="1"/>
  <c r="BH167" i="8"/>
  <c r="BH1312" i="1"/>
  <c r="BF1304" i="1"/>
  <c r="AS537" i="1"/>
  <c r="BD694" i="1"/>
  <c r="BD249" i="8" s="1"/>
  <c r="BC694" i="1"/>
  <c r="BC249" i="8" s="1"/>
  <c r="AW345" i="1"/>
  <c r="AV403" i="1"/>
  <c r="BC305" i="1"/>
  <c r="BC869" i="1"/>
  <c r="BC898" i="1" s="1"/>
  <c r="BE1294" i="1"/>
  <c r="AW335" i="1"/>
  <c r="AV393" i="1"/>
  <c r="BA326" i="1"/>
  <c r="AW332" i="1"/>
  <c r="BF680" i="1"/>
  <c r="BF235" i="8" s="1"/>
  <c r="BC818" i="1"/>
  <c r="AW336" i="1"/>
  <c r="AV394" i="1"/>
  <c r="BH1274" i="1"/>
  <c r="BH158" i="8"/>
  <c r="BH1303" i="1"/>
  <c r="AW338" i="1"/>
  <c r="AV396" i="1"/>
  <c r="AZ825" i="1"/>
  <c r="BB1284" i="1"/>
  <c r="BB1342" i="1" s="1"/>
  <c r="BB168" i="8"/>
  <c r="BE681" i="1"/>
  <c r="BE236" i="8" s="1"/>
  <c r="BE265" i="8" s="1"/>
  <c r="BE118" i="8" s="1"/>
  <c r="BE13" i="8" s="1"/>
  <c r="BI1233" i="1"/>
  <c r="BJ564" i="1"/>
  <c r="BF159" i="8"/>
  <c r="BF1275" i="1"/>
  <c r="BF606" i="1" s="1"/>
  <c r="BE1282" i="1"/>
  <c r="BE166" i="8"/>
  <c r="BF1252" i="1"/>
  <c r="BF1310" i="1" s="1"/>
  <c r="BG583" i="1"/>
  <c r="AV418" i="1"/>
  <c r="AW337" i="1"/>
  <c r="AV395" i="1"/>
  <c r="AY414" i="1"/>
  <c r="BG147" i="8"/>
  <c r="BG1263" i="1"/>
  <c r="BG1292" i="1"/>
  <c r="BC728" i="1"/>
  <c r="BD246" i="1"/>
  <c r="BD304" i="1" s="1"/>
  <c r="BC931" i="1"/>
  <c r="BC103" i="8" s="1"/>
  <c r="BC279" i="8" s="1"/>
  <c r="BC132" i="8" s="1"/>
  <c r="BC27" i="8" s="1"/>
  <c r="BF1236" i="1"/>
  <c r="BF1294" i="1" s="1"/>
  <c r="BG567" i="1"/>
  <c r="AW333" i="1"/>
  <c r="AV391" i="1"/>
  <c r="BE598" i="1"/>
  <c r="BE685" i="1" s="1"/>
  <c r="BE240" i="8" s="1"/>
  <c r="AV428" i="1"/>
  <c r="BA1256" i="1"/>
  <c r="BA1258" i="1" s="1"/>
  <c r="BB587" i="1"/>
  <c r="BD722" i="1"/>
  <c r="AV426" i="1"/>
  <c r="AZ1367" i="1"/>
  <c r="BC713" i="1"/>
  <c r="AT548" i="1"/>
  <c r="AT31" i="1" s="1"/>
  <c r="BE599" i="1"/>
  <c r="AV434" i="1"/>
  <c r="AY330" i="1"/>
  <c r="AV429" i="1"/>
  <c r="AX243" i="8"/>
  <c r="BD1242" i="1"/>
  <c r="BD1300" i="1" s="1"/>
  <c r="BE573" i="1"/>
  <c r="BE1266" i="1"/>
  <c r="BE1324" i="1" s="1"/>
  <c r="BE1353" i="1" s="1"/>
  <c r="BE150" i="8"/>
  <c r="AV430" i="1"/>
  <c r="BF151" i="8"/>
  <c r="BF1267" i="1"/>
  <c r="BF1296" i="1"/>
  <c r="AT545" i="1"/>
  <c r="AT28" i="1" s="1"/>
  <c r="BE1311" i="1"/>
  <c r="AU289" i="8"/>
  <c r="AX703" i="1"/>
  <c r="AX258" i="8" s="1"/>
  <c r="AX287" i="8" s="1"/>
  <c r="AX140" i="8" s="1"/>
  <c r="AX35" i="8" s="1"/>
  <c r="AT550" i="1"/>
  <c r="AT33" i="1" s="1"/>
  <c r="BF594" i="1"/>
  <c r="BF152" i="8"/>
  <c r="BF1268" i="1"/>
  <c r="BF1243" i="1"/>
  <c r="BG574" i="1"/>
  <c r="BC363" i="1"/>
  <c r="BF1250" i="1"/>
  <c r="BG581" i="1"/>
  <c r="BD1323" i="1"/>
  <c r="BD1352" i="1" s="1"/>
  <c r="BD596" i="1"/>
  <c r="BD683" i="1" s="1"/>
  <c r="BD238" i="8" s="1"/>
  <c r="BD685" i="1"/>
  <c r="BD240" i="8" s="1"/>
  <c r="BG1240" i="1"/>
  <c r="BH571" i="1"/>
  <c r="BB728" i="1"/>
  <c r="BE709" i="1"/>
  <c r="AY329" i="1"/>
  <c r="AX387" i="1"/>
  <c r="BF1286" i="1"/>
  <c r="BF1344" i="1" s="1"/>
  <c r="BF170" i="8"/>
  <c r="BF1315" i="1"/>
  <c r="BD612" i="1"/>
  <c r="AW442" i="1"/>
  <c r="AW471" i="1"/>
  <c r="AW500" i="1" s="1"/>
  <c r="AW344" i="1"/>
  <c r="AV402" i="1"/>
  <c r="BB1251" i="1"/>
  <c r="BB1309" i="1" s="1"/>
  <c r="BC582" i="1"/>
  <c r="BD597" i="1"/>
  <c r="BH1291" i="1"/>
  <c r="BH1262" i="1"/>
  <c r="BH146" i="8"/>
  <c r="BA604" i="1"/>
  <c r="BA691" i="1" s="1"/>
  <c r="BA246" i="8" s="1"/>
  <c r="BA275" i="8" s="1"/>
  <c r="BA128" i="8" s="1"/>
  <c r="BA23" i="8" s="1"/>
  <c r="BC690" i="1"/>
  <c r="BC245" i="8" s="1"/>
  <c r="BC683" i="1"/>
  <c r="BC238" i="8" s="1"/>
  <c r="BC267" i="8" s="1"/>
  <c r="BC120" i="8" s="1"/>
  <c r="BC15" i="8" s="1"/>
  <c r="AW331" i="1"/>
  <c r="AV389" i="1"/>
  <c r="AV348" i="1"/>
  <c r="AZ327" i="1"/>
  <c r="AY385" i="1"/>
  <c r="BC929" i="1"/>
  <c r="BC101" i="8" s="1"/>
  <c r="BC277" i="8" s="1"/>
  <c r="BC130" i="8" s="1"/>
  <c r="BC25" i="8" s="1"/>
  <c r="BD249" i="1"/>
  <c r="BD307" i="1" s="1"/>
  <c r="AW341" i="1"/>
  <c r="AV399" i="1"/>
  <c r="BA1270" i="1"/>
  <c r="BA154" i="8"/>
  <c r="BG614" i="1"/>
  <c r="BE696" i="1"/>
  <c r="BE251" i="8" s="1"/>
  <c r="BD696" i="1"/>
  <c r="BD251" i="8" s="1"/>
  <c r="BD280" i="8" s="1"/>
  <c r="BD133" i="8" s="1"/>
  <c r="BD28" i="8" s="1"/>
  <c r="AW339" i="1"/>
  <c r="AV397" i="1"/>
  <c r="BA1224" i="1"/>
  <c r="BB245" i="1"/>
  <c r="BA203" i="1"/>
  <c r="BA867" i="1"/>
  <c r="BA245" i="1"/>
  <c r="BA261" i="1" s="1"/>
  <c r="BA45" i="1" s="1"/>
  <c r="AY925" i="1"/>
  <c r="AY825" i="1"/>
  <c r="BA1342" i="1"/>
  <c r="BA1371" i="1" s="1"/>
  <c r="BA615" i="1"/>
  <c r="AW347" i="1"/>
  <c r="AV405" i="1"/>
  <c r="BD610" i="1"/>
  <c r="BD697" i="1" s="1"/>
  <c r="BD252" i="8" s="1"/>
  <c r="BD1337" i="1"/>
  <c r="BD1366" i="1" s="1"/>
  <c r="AW342" i="1"/>
  <c r="AV400" i="1"/>
  <c r="AY688" i="1"/>
  <c r="AY717" i="1" s="1"/>
  <c r="AW125" i="8"/>
  <c r="BC1271" i="1"/>
  <c r="BC602" i="1" s="1"/>
  <c r="BC155" i="8"/>
  <c r="BF1247" i="1"/>
  <c r="BG578" i="1"/>
  <c r="AW343" i="1"/>
  <c r="AV401" i="1"/>
  <c r="BC1244" i="1"/>
  <c r="BD575" i="1"/>
  <c r="AY698" i="1"/>
  <c r="AY253" i="8" s="1"/>
  <c r="AY282" i="8" s="1"/>
  <c r="AY135" i="8" s="1"/>
  <c r="AY30" i="8" s="1"/>
  <c r="BB1313" i="1"/>
  <c r="AU460" i="1"/>
  <c r="AU489" i="1"/>
  <c r="AU518" i="1" s="1"/>
  <c r="BI1254" i="1"/>
  <c r="BJ585" i="1"/>
  <c r="BC697" i="1"/>
  <c r="BC252" i="8" s="1"/>
  <c r="BE1362" i="1"/>
  <c r="AY323" i="1"/>
  <c r="AX381" i="1"/>
  <c r="AY324" i="1"/>
  <c r="BD1334" i="1"/>
  <c r="BD1363" i="1" s="1"/>
  <c r="BF730" i="1"/>
  <c r="BG1249" i="1"/>
  <c r="BH580" i="1"/>
  <c r="BC1300" i="1"/>
  <c r="BD686" i="1"/>
  <c r="BD241" i="8" s="1"/>
  <c r="BD270" i="8" s="1"/>
  <c r="BD123" i="8" s="1"/>
  <c r="BD18" i="8" s="1"/>
  <c r="BI1245" i="1"/>
  <c r="BI1303" i="1" s="1"/>
  <c r="BJ576" i="1"/>
  <c r="AW346" i="1"/>
  <c r="AV404" i="1"/>
  <c r="AW113" i="8"/>
  <c r="AW44" i="8" s="1"/>
  <c r="AW45" i="8" s="1"/>
  <c r="AW273" i="8"/>
  <c r="AW126" i="8" s="1"/>
  <c r="BC1255" i="1"/>
  <c r="BD586" i="1"/>
  <c r="AU464" i="1"/>
  <c r="AU493" i="1"/>
  <c r="AU522" i="1" s="1"/>
  <c r="AU451" i="1"/>
  <c r="AU480" i="1"/>
  <c r="AU509" i="1" s="1"/>
  <c r="BA1280" i="1"/>
  <c r="BA1338" i="1" s="1"/>
  <c r="BA164" i="8"/>
  <c r="BG1246" i="1"/>
  <c r="BG1304" i="1" s="1"/>
  <c r="BH577" i="1"/>
  <c r="BF1253" i="1"/>
  <c r="BG584" i="1"/>
  <c r="BE1281" i="1"/>
  <c r="BE612" i="1" s="1"/>
  <c r="BE165" i="8"/>
  <c r="BE1310" i="1"/>
  <c r="BA689" i="1"/>
  <c r="BA244" i="8" s="1"/>
  <c r="BB1329" i="1"/>
  <c r="BB1358" i="1" s="1"/>
  <c r="BB352" i="1"/>
  <c r="BD254" i="1"/>
  <c r="BC254" i="1"/>
  <c r="BC312" i="1" s="1"/>
  <c r="BH1234" i="1"/>
  <c r="BI565" i="1"/>
  <c r="AT538" i="1"/>
  <c r="AT21" i="1" s="1"/>
  <c r="BE149" i="8"/>
  <c r="BE1265" i="1"/>
  <c r="BD813" i="1"/>
  <c r="BD929" i="1" s="1"/>
  <c r="BD101" i="8" s="1"/>
  <c r="BD277" i="8" s="1"/>
  <c r="BD130" i="8" s="1"/>
  <c r="BD25" i="8" s="1"/>
  <c r="AX273" i="8"/>
  <c r="AX126" i="8" s="1"/>
  <c r="AX21" i="8" s="1"/>
  <c r="AX113" i="8"/>
  <c r="AX44" i="8" s="1"/>
  <c r="AX45" i="8" s="1"/>
  <c r="AV427" i="1"/>
  <c r="AT552" i="1"/>
  <c r="AT35" i="1" s="1"/>
  <c r="AZ1285" i="1"/>
  <c r="AZ616" i="1" s="1"/>
  <c r="AZ169" i="8"/>
  <c r="AZ171" i="8" s="1"/>
  <c r="AZ47" i="8" s="1"/>
  <c r="AZ1314" i="1"/>
  <c r="AV421" i="1"/>
  <c r="AY1287" i="1"/>
  <c r="AX446" i="1"/>
  <c r="AX475" i="1"/>
  <c r="AX504" i="1" s="1"/>
  <c r="BC876" i="1"/>
  <c r="BC905" i="1" s="1"/>
  <c r="BD700" i="1"/>
  <c r="BD255" i="8" s="1"/>
  <c r="BD603" i="1"/>
  <c r="AW533" i="1"/>
  <c r="AW16" i="1" s="1"/>
  <c r="BC715" i="1"/>
  <c r="AT542" i="1"/>
  <c r="AT25" i="1" s="1"/>
  <c r="AT547" i="1"/>
  <c r="AT30" i="1" s="1"/>
  <c r="BF1237" i="1"/>
  <c r="BG568" i="1"/>
  <c r="AU488" i="1"/>
  <c r="AU517" i="1" s="1"/>
  <c r="AU459" i="1"/>
  <c r="AU481" i="1"/>
  <c r="AU510" i="1" s="1"/>
  <c r="AU452" i="1"/>
  <c r="BD1324" i="1"/>
  <c r="BD1353" i="1" s="1"/>
  <c r="BG1320" i="1"/>
  <c r="BG1349" i="1" s="1"/>
  <c r="BE617" i="1"/>
  <c r="AX410" i="1"/>
  <c r="AS51" i="1"/>
  <c r="AV20" i="8"/>
  <c r="AV142" i="8"/>
  <c r="AV46" i="8" s="1"/>
  <c r="AV48" i="8" s="1"/>
  <c r="BE730" i="1"/>
  <c r="BG1239" i="1"/>
  <c r="BH570" i="1"/>
  <c r="BD868" i="1"/>
  <c r="BD897" i="1" s="1"/>
  <c r="AV432" i="1"/>
  <c r="BE1272" i="1"/>
  <c r="BE156" i="8"/>
  <c r="BG1341" i="1"/>
  <c r="BG1370" i="1" s="1"/>
  <c r="BE163" i="8"/>
  <c r="BE1279" i="1"/>
  <c r="BE610" i="1" s="1"/>
  <c r="AV422" i="1"/>
  <c r="BF162" i="8"/>
  <c r="BF1278" i="1"/>
  <c r="AV419" i="1"/>
  <c r="BF1269" i="1"/>
  <c r="BF153" i="8"/>
  <c r="BE606" i="1"/>
  <c r="BE1235" i="1"/>
  <c r="BE1293" i="1" s="1"/>
  <c r="BF566" i="1"/>
  <c r="AY14" i="8"/>
  <c r="BD148" i="8"/>
  <c r="BD1264" i="1"/>
  <c r="BD1322" i="1" s="1"/>
  <c r="BD1293" i="1"/>
  <c r="AZ325" i="1"/>
  <c r="BB682" i="1"/>
  <c r="BB711" i="1" s="1"/>
  <c r="AZ266" i="8"/>
  <c r="BB1351" i="1"/>
  <c r="AX14" i="8"/>
  <c r="BC1322" i="1"/>
  <c r="BC595" i="1"/>
  <c r="BC682" i="1" s="1"/>
  <c r="BD12" i="8"/>
  <c r="BC364" i="1" l="1"/>
  <c r="BE786" i="1"/>
  <c r="BE815" i="1" s="1"/>
  <c r="BF782" i="1"/>
  <c r="BC933" i="1"/>
  <c r="BC105" i="8" s="1"/>
  <c r="BC281" i="8" s="1"/>
  <c r="BC134" i="8" s="1"/>
  <c r="BC29" i="8" s="1"/>
  <c r="BB928" i="1"/>
  <c r="BB100" i="8" s="1"/>
  <c r="BB276" i="8" s="1"/>
  <c r="BB129" i="8" s="1"/>
  <c r="BB24" i="8" s="1"/>
  <c r="BH1215" i="1"/>
  <c r="BG787" i="1"/>
  <c r="BG816" i="1" s="1"/>
  <c r="BG1202" i="1"/>
  <c r="BE1222" i="1"/>
  <c r="BG1218" i="1"/>
  <c r="BF790" i="1"/>
  <c r="BF819" i="1" s="1"/>
  <c r="BE791" i="1"/>
  <c r="BE820" i="1" s="1"/>
  <c r="BF774" i="1"/>
  <c r="BF803" i="1" s="1"/>
  <c r="BE781" i="1"/>
  <c r="BE810" i="1" s="1"/>
  <c r="BG1221" i="1"/>
  <c r="BF793" i="1"/>
  <c r="BF822" i="1" s="1"/>
  <c r="BD1220" i="1"/>
  <c r="BE1216" i="1"/>
  <c r="BH1223" i="1"/>
  <c r="BC248" i="1"/>
  <c r="BC306" i="1" s="1"/>
  <c r="BC783" i="1"/>
  <c r="BC812" i="1" s="1"/>
  <c r="BF1209" i="1"/>
  <c r="BE1213" i="1"/>
  <c r="BG1217" i="1"/>
  <c r="BF789" i="1"/>
  <c r="BD794" i="1"/>
  <c r="BD823" i="1" s="1"/>
  <c r="BF780" i="1"/>
  <c r="BD775" i="1"/>
  <c r="BD804" i="1" s="1"/>
  <c r="BF784" i="1"/>
  <c r="BF932" i="1"/>
  <c r="BF104" i="8" s="1"/>
  <c r="BE776" i="1"/>
  <c r="BE805" i="1" s="1"/>
  <c r="BD785" i="1"/>
  <c r="BE779" i="1"/>
  <c r="BE808" i="1" s="1"/>
  <c r="BC792" i="1"/>
  <c r="BC821" i="1" s="1"/>
  <c r="BC773" i="1"/>
  <c r="BC802" i="1" s="1"/>
  <c r="BG777" i="1"/>
  <c r="BG806" i="1" s="1"/>
  <c r="BH237" i="1"/>
  <c r="BH772" i="1"/>
  <c r="BH801" i="1" s="1"/>
  <c r="AR54" i="1"/>
  <c r="BI1199" i="1"/>
  <c r="BH771" i="1"/>
  <c r="BH800" i="1" s="1"/>
  <c r="BF1306" i="1"/>
  <c r="BC870" i="1"/>
  <c r="BC899" i="1" s="1"/>
  <c r="BE357" i="1"/>
  <c r="BD1211" i="1"/>
  <c r="BD190" i="1"/>
  <c r="BE372" i="1"/>
  <c r="BF1277" i="1"/>
  <c r="BF608" i="1" s="1"/>
  <c r="BE280" i="8"/>
  <c r="BE133" i="8" s="1"/>
  <c r="BE28" i="8" s="1"/>
  <c r="BD923" i="1"/>
  <c r="BD95" i="8" s="1"/>
  <c r="BD271" i="8" s="1"/>
  <c r="BD124" i="8" s="1"/>
  <c r="BD19" i="8" s="1"/>
  <c r="BF161" i="8"/>
  <c r="BG252" i="1"/>
  <c r="BG310" i="1" s="1"/>
  <c r="BC724" i="1"/>
  <c r="BD881" i="1"/>
  <c r="BD910" i="1" s="1"/>
  <c r="BE246" i="1"/>
  <c r="BE304" i="1" s="1"/>
  <c r="BC284" i="8"/>
  <c r="BC137" i="8" s="1"/>
  <c r="BC32" i="8" s="1"/>
  <c r="BD1335" i="1"/>
  <c r="BD1364" i="1" s="1"/>
  <c r="BD608" i="1"/>
  <c r="BD253" i="1"/>
  <c r="BD311" i="1" s="1"/>
  <c r="BG579" i="1"/>
  <c r="BG1248" i="1" s="1"/>
  <c r="BG1306" i="1" s="1"/>
  <c r="BE1277" i="1"/>
  <c r="BE161" i="8"/>
  <c r="BE1306" i="1"/>
  <c r="BD875" i="1"/>
  <c r="BD904" i="1" s="1"/>
  <c r="BB724" i="1"/>
  <c r="BE1203" i="1"/>
  <c r="BD356" i="1"/>
  <c r="BE241" i="1"/>
  <c r="BF1204" i="1"/>
  <c r="BG358" i="1"/>
  <c r="BH1205" i="1"/>
  <c r="BE359" i="1"/>
  <c r="BF1206" i="1"/>
  <c r="BH353" i="1"/>
  <c r="BI1200" i="1"/>
  <c r="BG300" i="1"/>
  <c r="BF374" i="1"/>
  <c r="BD240" i="1"/>
  <c r="BD298" i="1" s="1"/>
  <c r="BG916" i="1"/>
  <c r="BG88" i="8" s="1"/>
  <c r="BG264" i="8" s="1"/>
  <c r="BG917" i="1"/>
  <c r="BG89" i="8" s="1"/>
  <c r="BG368" i="1"/>
  <c r="BF371" i="1"/>
  <c r="BG874" i="1"/>
  <c r="BG903" i="1" s="1"/>
  <c r="BD862" i="1"/>
  <c r="BD891" i="1" s="1"/>
  <c r="BE878" i="1"/>
  <c r="BE907" i="1" s="1"/>
  <c r="BC238" i="1"/>
  <c r="BC354" i="1"/>
  <c r="BC860" i="1"/>
  <c r="BC889" i="1" s="1"/>
  <c r="BD924" i="1"/>
  <c r="BD96" i="8" s="1"/>
  <c r="BD936" i="1"/>
  <c r="BD108" i="8" s="1"/>
  <c r="BD284" i="8" s="1"/>
  <c r="BD137" i="8" s="1"/>
  <c r="BD32" i="8" s="1"/>
  <c r="BD921" i="1"/>
  <c r="BD93" i="8" s="1"/>
  <c r="BD269" i="8" s="1"/>
  <c r="BD122" i="8" s="1"/>
  <c r="BD17" i="8" s="1"/>
  <c r="BF264" i="8"/>
  <c r="BF117" i="8" s="1"/>
  <c r="BF12" i="8" s="1"/>
  <c r="BE919" i="1"/>
  <c r="BE91" i="8" s="1"/>
  <c r="BB937" i="1"/>
  <c r="BB109" i="8" s="1"/>
  <c r="BB285" i="8" s="1"/>
  <c r="BB138" i="8" s="1"/>
  <c r="BB33" i="8" s="1"/>
  <c r="BE938" i="1"/>
  <c r="BE110" i="8" s="1"/>
  <c r="BB918" i="1"/>
  <c r="BB90" i="8" s="1"/>
  <c r="BE935" i="1"/>
  <c r="BE107" i="8" s="1"/>
  <c r="BC920" i="1"/>
  <c r="BC92" i="8" s="1"/>
  <c r="BC268" i="8" s="1"/>
  <c r="BC121" i="8" s="1"/>
  <c r="BC16" i="8" s="1"/>
  <c r="BG181" i="1"/>
  <c r="BG239" i="1" s="1"/>
  <c r="BG200" i="1"/>
  <c r="BD199" i="1"/>
  <c r="BF186" i="1"/>
  <c r="BE360" i="1"/>
  <c r="BE866" i="1"/>
  <c r="BE895" i="1" s="1"/>
  <c r="BE244" i="1"/>
  <c r="BE302" i="1" s="1"/>
  <c r="BE195" i="1"/>
  <c r="BE788" i="1" s="1"/>
  <c r="BD817" i="1"/>
  <c r="BD267" i="8"/>
  <c r="BD120" i="8" s="1"/>
  <c r="BD15" i="8" s="1"/>
  <c r="BD369" i="1"/>
  <c r="BF188" i="1"/>
  <c r="BF781" i="1" s="1"/>
  <c r="BE192" i="1"/>
  <c r="BF258" i="1"/>
  <c r="BF316" i="1" s="1"/>
  <c r="BD180" i="1"/>
  <c r="BF183" i="1"/>
  <c r="BG1204" i="1" s="1"/>
  <c r="BE863" i="1"/>
  <c r="BE892" i="1" s="1"/>
  <c r="BG864" i="1"/>
  <c r="BG893" i="1" s="1"/>
  <c r="BF922" i="1"/>
  <c r="BF94" i="8" s="1"/>
  <c r="BH194" i="1"/>
  <c r="BI1215" i="1" s="1"/>
  <c r="BG187" i="1"/>
  <c r="BE201" i="1"/>
  <c r="BF1222" i="1" s="1"/>
  <c r="BG197" i="1"/>
  <c r="BF255" i="1"/>
  <c r="BF313" i="1" s="1"/>
  <c r="BF877" i="1"/>
  <c r="BF906" i="1" s="1"/>
  <c r="BF198" i="1"/>
  <c r="BG1219" i="1" s="1"/>
  <c r="BE256" i="1"/>
  <c r="BE314" i="1" s="1"/>
  <c r="BC373" i="1"/>
  <c r="BC879" i="1"/>
  <c r="BC908" i="1" s="1"/>
  <c r="BF185" i="1"/>
  <c r="BE807" i="1"/>
  <c r="BE865" i="1"/>
  <c r="BE894" i="1" s="1"/>
  <c r="BG196" i="1"/>
  <c r="BF239" i="1"/>
  <c r="BF193" i="1"/>
  <c r="BF355" i="1"/>
  <c r="BC257" i="1"/>
  <c r="BC315" i="1" s="1"/>
  <c r="BG191" i="1"/>
  <c r="BG784" i="1" s="1"/>
  <c r="BE243" i="1"/>
  <c r="BI179" i="1"/>
  <c r="BH859" i="1"/>
  <c r="BH888" i="1" s="1"/>
  <c r="BG189" i="1"/>
  <c r="BH184" i="1"/>
  <c r="BH864" i="1" s="1"/>
  <c r="BH893" i="1" s="1"/>
  <c r="BF861" i="1"/>
  <c r="BF890" i="1" s="1"/>
  <c r="BE182" i="1"/>
  <c r="BE775" i="1" s="1"/>
  <c r="BF880" i="1"/>
  <c r="BF909" i="1" s="1"/>
  <c r="BC939" i="1"/>
  <c r="BC111" i="8" s="1"/>
  <c r="BH202" i="1"/>
  <c r="BD375" i="1"/>
  <c r="BD259" i="1"/>
  <c r="BD317" i="1" s="1"/>
  <c r="BI178" i="1"/>
  <c r="BJ1199" i="1" s="1"/>
  <c r="BH858" i="1"/>
  <c r="BH887" i="1" s="1"/>
  <c r="BH236" i="1"/>
  <c r="BH294" i="1" s="1"/>
  <c r="BB261" i="1"/>
  <c r="BB45" i="1" s="1"/>
  <c r="BF940" i="1"/>
  <c r="BF112" i="8" s="1"/>
  <c r="BB930" i="1"/>
  <c r="BB102" i="8" s="1"/>
  <c r="BB278" i="8" s="1"/>
  <c r="BB131" i="8" s="1"/>
  <c r="BB26" i="8" s="1"/>
  <c r="BG824" i="1"/>
  <c r="BG260" i="1"/>
  <c r="BG318" i="1" s="1"/>
  <c r="BG882" i="1"/>
  <c r="BG911" i="1" s="1"/>
  <c r="BG376" i="1"/>
  <c r="BC814" i="1"/>
  <c r="BC872" i="1"/>
  <c r="BC901" i="1" s="1"/>
  <c r="BC250" i="1"/>
  <c r="BC308" i="1" s="1"/>
  <c r="BC366" i="1"/>
  <c r="BB867" i="1"/>
  <c r="BB896" i="1" s="1"/>
  <c r="BB912" i="1" s="1"/>
  <c r="AZ925" i="1"/>
  <c r="AZ941" i="1" s="1"/>
  <c r="AZ44" i="1" s="1"/>
  <c r="BE868" i="1"/>
  <c r="BE897" i="1" s="1"/>
  <c r="BC689" i="1"/>
  <c r="BC244" i="8" s="1"/>
  <c r="BE249" i="1"/>
  <c r="BE307" i="1" s="1"/>
  <c r="BC927" i="1"/>
  <c r="BC99" i="8" s="1"/>
  <c r="AY703" i="1"/>
  <c r="AY258" i="8" s="1"/>
  <c r="AY287" i="8" s="1"/>
  <c r="AY140" i="8" s="1"/>
  <c r="AY35" i="8" s="1"/>
  <c r="BE365" i="1"/>
  <c r="BF1333" i="1"/>
  <c r="BF1362" i="1" s="1"/>
  <c r="BD363" i="1"/>
  <c r="BD931" i="1"/>
  <c r="BD103" i="8" s="1"/>
  <c r="AV463" i="1"/>
  <c r="AV550" i="1" s="1"/>
  <c r="AV33" i="1" s="1"/>
  <c r="AR52" i="1"/>
  <c r="AU545" i="1"/>
  <c r="AU28" i="1" s="1"/>
  <c r="AU549" i="1"/>
  <c r="AU32" i="1" s="1"/>
  <c r="AW535" i="1"/>
  <c r="AW18" i="1" s="1"/>
  <c r="AU552" i="1"/>
  <c r="AU35" i="1" s="1"/>
  <c r="AU540" i="1"/>
  <c r="AU23" i="1" s="1"/>
  <c r="AV456" i="1"/>
  <c r="AV543" i="1" s="1"/>
  <c r="AV26" i="1" s="1"/>
  <c r="BG709" i="1"/>
  <c r="BC274" i="8"/>
  <c r="BC127" i="8" s="1"/>
  <c r="BC22" i="8" s="1"/>
  <c r="AV494" i="1"/>
  <c r="AV523" i="1" s="1"/>
  <c r="AV481" i="1"/>
  <c r="AV510" i="1" s="1"/>
  <c r="BD723" i="1"/>
  <c r="AU553" i="1"/>
  <c r="AU36" i="1" s="1"/>
  <c r="AU538" i="1"/>
  <c r="AU21" i="1" s="1"/>
  <c r="AU544" i="1"/>
  <c r="AU27" i="1" s="1"/>
  <c r="AY1345" i="1"/>
  <c r="AU539" i="1"/>
  <c r="AU22" i="1" s="1"/>
  <c r="AT537" i="1"/>
  <c r="AT20" i="1" s="1"/>
  <c r="AW422" i="1"/>
  <c r="AW454" i="1" s="1"/>
  <c r="AW424" i="1"/>
  <c r="AW456" i="1" s="1"/>
  <c r="BG721" i="1"/>
  <c r="AX448" i="1"/>
  <c r="AX535" i="1" s="1"/>
  <c r="AX18" i="1" s="1"/>
  <c r="BD729" i="1"/>
  <c r="AW428" i="1"/>
  <c r="AW489" i="1" s="1"/>
  <c r="AW518" i="1" s="1"/>
  <c r="AW425" i="1"/>
  <c r="AW457" i="1" s="1"/>
  <c r="AW423" i="1"/>
  <c r="AW484" i="1" s="1"/>
  <c r="AW513" i="1" s="1"/>
  <c r="AZ414" i="1"/>
  <c r="AZ475" i="1" s="1"/>
  <c r="AZ504" i="1" s="1"/>
  <c r="AW431" i="1"/>
  <c r="AW463" i="1" s="1"/>
  <c r="AW432" i="1"/>
  <c r="AW493" i="1" s="1"/>
  <c r="AW522" i="1" s="1"/>
  <c r="AZ328" i="1"/>
  <c r="AU551" i="1"/>
  <c r="AU34" i="1" s="1"/>
  <c r="BE725" i="1"/>
  <c r="AY416" i="1"/>
  <c r="AY477" i="1" s="1"/>
  <c r="AY506" i="1" s="1"/>
  <c r="BF693" i="1"/>
  <c r="BF248" i="8" s="1"/>
  <c r="BE693" i="1"/>
  <c r="BE248" i="8" s="1"/>
  <c r="BF600" i="1"/>
  <c r="BF687" i="1" s="1"/>
  <c r="BF242" i="8" s="1"/>
  <c r="BE603" i="1"/>
  <c r="BE690" i="1" s="1"/>
  <c r="BE245" i="8" s="1"/>
  <c r="BE1330" i="1"/>
  <c r="BE1359" i="1" s="1"/>
  <c r="BF1266" i="1"/>
  <c r="BF150" i="8"/>
  <c r="BF1295" i="1"/>
  <c r="AX533" i="1"/>
  <c r="AX16" i="1" s="1"/>
  <c r="BC352" i="1"/>
  <c r="BF1282" i="1"/>
  <c r="BF166" i="8"/>
  <c r="BC1313" i="1"/>
  <c r="AZ324" i="1"/>
  <c r="BC726" i="1"/>
  <c r="AU547" i="1"/>
  <c r="AU30" i="1" s="1"/>
  <c r="BB1371" i="1"/>
  <c r="AW430" i="1"/>
  <c r="AW429" i="1"/>
  <c r="BD726" i="1"/>
  <c r="BA809" i="1"/>
  <c r="BA796" i="1"/>
  <c r="BA896" i="1"/>
  <c r="BA912" i="1" s="1"/>
  <c r="BA883" i="1"/>
  <c r="AW426" i="1"/>
  <c r="BD725" i="1"/>
  <c r="AX341" i="1"/>
  <c r="AW399" i="1"/>
  <c r="AX331" i="1"/>
  <c r="AW389" i="1"/>
  <c r="AW348" i="1"/>
  <c r="BC719" i="1"/>
  <c r="BH1320" i="1"/>
  <c r="BH1349" i="1" s="1"/>
  <c r="BH593" i="1"/>
  <c r="BB164" i="8"/>
  <c r="BB1280" i="1"/>
  <c r="AX344" i="1"/>
  <c r="AW402" i="1"/>
  <c r="BE699" i="1"/>
  <c r="BE254" i="8" s="1"/>
  <c r="BF1373" i="1"/>
  <c r="AY387" i="1"/>
  <c r="AZ329" i="1"/>
  <c r="BD712" i="1"/>
  <c r="AZ703" i="1"/>
  <c r="AZ258" i="8" s="1"/>
  <c r="AZ287" i="8" s="1"/>
  <c r="AZ140" i="8" s="1"/>
  <c r="AZ35" i="8" s="1"/>
  <c r="BF598" i="1"/>
  <c r="AX705" i="1"/>
  <c r="AV490" i="1"/>
  <c r="AV519" i="1" s="1"/>
  <c r="AV461" i="1"/>
  <c r="AV466" i="1"/>
  <c r="AV495" i="1"/>
  <c r="AV524" i="1" s="1"/>
  <c r="AV458" i="1"/>
  <c r="AV487" i="1"/>
  <c r="AV516" i="1" s="1"/>
  <c r="AV489" i="1"/>
  <c r="AV518" i="1" s="1"/>
  <c r="AV460" i="1"/>
  <c r="BD699" i="1"/>
  <c r="BD254" i="8" s="1"/>
  <c r="BD283" i="8" s="1"/>
  <c r="BD136" i="8" s="1"/>
  <c r="BD31" i="8" s="1"/>
  <c r="BF1265" i="1"/>
  <c r="BF596" i="1" s="1"/>
  <c r="BF149" i="8"/>
  <c r="BH1292" i="1"/>
  <c r="BF1281" i="1"/>
  <c r="BF1339" i="1" s="1"/>
  <c r="BF1368" i="1" s="1"/>
  <c r="BF165" i="8"/>
  <c r="BE1340" i="1"/>
  <c r="BE1369" i="1" s="1"/>
  <c r="BE613" i="1"/>
  <c r="BK564" i="1"/>
  <c r="BJ1233" i="1"/>
  <c r="BJ1291" i="1" s="1"/>
  <c r="BF681" i="1"/>
  <c r="BF236" i="8" s="1"/>
  <c r="BF265" i="8" s="1"/>
  <c r="BF118" i="8" s="1"/>
  <c r="BF13" i="8" s="1"/>
  <c r="AX336" i="1"/>
  <c r="AW394" i="1"/>
  <c r="AX332" i="1"/>
  <c r="AX335" i="1"/>
  <c r="AW393" i="1"/>
  <c r="BI1312" i="1"/>
  <c r="BF709" i="1"/>
  <c r="BB604" i="1"/>
  <c r="BB691" i="1" s="1"/>
  <c r="BB246" i="8" s="1"/>
  <c r="BB275" i="8" s="1"/>
  <c r="BB128" i="8" s="1"/>
  <c r="BB23" i="8" s="1"/>
  <c r="BE607" i="1"/>
  <c r="AU543" i="1"/>
  <c r="AU26" i="1" s="1"/>
  <c r="AU508" i="1"/>
  <c r="BF1327" i="1"/>
  <c r="BF1356" i="1" s="1"/>
  <c r="BB718" i="1"/>
  <c r="AV486" i="1"/>
  <c r="AV515" i="1" s="1"/>
  <c r="AV457" i="1"/>
  <c r="BH1257" i="1"/>
  <c r="BI588" i="1"/>
  <c r="BF1336" i="1"/>
  <c r="BF1365" i="1" s="1"/>
  <c r="BF609" i="1"/>
  <c r="AV464" i="1"/>
  <c r="AV493" i="1"/>
  <c r="AV522" i="1" s="1"/>
  <c r="BG1268" i="1"/>
  <c r="BG599" i="1" s="1"/>
  <c r="BG152" i="8"/>
  <c r="BE1337" i="1"/>
  <c r="BE1366" i="1" s="1"/>
  <c r="AU546" i="1"/>
  <c r="AU29" i="1" s="1"/>
  <c r="AV453" i="1"/>
  <c r="AV482" i="1"/>
  <c r="AV511" i="1" s="1"/>
  <c r="BI1234" i="1"/>
  <c r="BI1292" i="1" s="1"/>
  <c r="BJ565" i="1"/>
  <c r="BE254" i="1"/>
  <c r="BD312" i="1"/>
  <c r="BD876" i="1"/>
  <c r="BD905" i="1" s="1"/>
  <c r="BA718" i="1"/>
  <c r="BH1246" i="1"/>
  <c r="BI577" i="1"/>
  <c r="BC1284" i="1"/>
  <c r="BC168" i="8"/>
  <c r="BE367" i="1"/>
  <c r="AW433" i="1"/>
  <c r="BJ1245" i="1"/>
  <c r="BK576" i="1"/>
  <c r="AZ1343" i="1"/>
  <c r="AZ1372" i="1" s="1"/>
  <c r="AZ1374" i="1" s="1"/>
  <c r="AZ50" i="1" s="1"/>
  <c r="AY410" i="1"/>
  <c r="BJ1254" i="1"/>
  <c r="BJ1312" i="1" s="1"/>
  <c r="BK585" i="1"/>
  <c r="BD1244" i="1"/>
  <c r="BD1302" i="1" s="1"/>
  <c r="BE575" i="1"/>
  <c r="AX343" i="1"/>
  <c r="AW401" i="1"/>
  <c r="AW289" i="8"/>
  <c r="AX342" i="1"/>
  <c r="AW400" i="1"/>
  <c r="AW434" i="1"/>
  <c r="BA702" i="1"/>
  <c r="BA257" i="8" s="1"/>
  <c r="BA286" i="8" s="1"/>
  <c r="BA139" i="8" s="1"/>
  <c r="BA34" i="8" s="1"/>
  <c r="BB1224" i="1"/>
  <c r="BC245" i="1"/>
  <c r="BB203" i="1"/>
  <c r="AX339" i="1"/>
  <c r="AW397" i="1"/>
  <c r="BA601" i="1"/>
  <c r="BD690" i="1"/>
  <c r="BD245" i="8" s="1"/>
  <c r="BD715" i="1"/>
  <c r="BG153" i="8"/>
  <c r="BG1269" i="1"/>
  <c r="BG600" i="1" s="1"/>
  <c r="BG1298" i="1"/>
  <c r="BF1279" i="1"/>
  <c r="BF1337" i="1" s="1"/>
  <c r="BF163" i="8"/>
  <c r="BF1308" i="1"/>
  <c r="BG1243" i="1"/>
  <c r="BG1301" i="1" s="1"/>
  <c r="BH574" i="1"/>
  <c r="BG1297" i="1"/>
  <c r="AV462" i="1"/>
  <c r="AV491" i="1"/>
  <c r="AV520" i="1" s="1"/>
  <c r="BE1242" i="1"/>
  <c r="BE1300" i="1" s="1"/>
  <c r="BF573" i="1"/>
  <c r="AX272" i="8"/>
  <c r="AX260" i="8"/>
  <c r="AW420" i="1"/>
  <c r="BD926" i="1"/>
  <c r="BD98" i="8" s="1"/>
  <c r="BG1321" i="1"/>
  <c r="BG1350" i="1" s="1"/>
  <c r="BG594" i="1"/>
  <c r="BG681" i="1" s="1"/>
  <c r="BG236" i="8" s="1"/>
  <c r="AX337" i="1"/>
  <c r="AW395" i="1"/>
  <c r="BI1291" i="1"/>
  <c r="BI1262" i="1"/>
  <c r="BI146" i="8"/>
  <c r="BD370" i="1"/>
  <c r="AX345" i="1"/>
  <c r="AW403" i="1"/>
  <c r="BH1238" i="1"/>
  <c r="BH1296" i="1" s="1"/>
  <c r="BI569" i="1"/>
  <c r="BA1367" i="1"/>
  <c r="AW421" i="1"/>
  <c r="BB154" i="8"/>
  <c r="BB1270" i="1"/>
  <c r="AW427" i="1"/>
  <c r="BE687" i="1"/>
  <c r="BE242" i="8" s="1"/>
  <c r="BE704" i="1"/>
  <c r="BE259" i="8" s="1"/>
  <c r="BE288" i="8" s="1"/>
  <c r="BE141" i="8" s="1"/>
  <c r="BE36" i="8" s="1"/>
  <c r="BC1329" i="1"/>
  <c r="BC1358" i="1" s="1"/>
  <c r="BA1328" i="1"/>
  <c r="AU541" i="1"/>
  <c r="AU24" i="1" s="1"/>
  <c r="BG170" i="8"/>
  <c r="BG1286" i="1"/>
  <c r="BG1344" i="1" s="1"/>
  <c r="BG1373" i="1" s="1"/>
  <c r="BE1323" i="1"/>
  <c r="BE1352" i="1" s="1"/>
  <c r="BE596" i="1"/>
  <c r="BE251" i="1"/>
  <c r="BE309" i="1" s="1"/>
  <c r="BE873" i="1"/>
  <c r="BE902" i="1" s="1"/>
  <c r="BH147" i="8"/>
  <c r="BH1263" i="1"/>
  <c r="AX346" i="1"/>
  <c r="AW404" i="1"/>
  <c r="BI158" i="8"/>
  <c r="BI1274" i="1"/>
  <c r="BI605" i="1" s="1"/>
  <c r="BH1249" i="1"/>
  <c r="BH1307" i="1" s="1"/>
  <c r="BI580" i="1"/>
  <c r="AY381" i="1"/>
  <c r="AZ323" i="1"/>
  <c r="BE697" i="1"/>
  <c r="BE252" i="8" s="1"/>
  <c r="BI167" i="8"/>
  <c r="BI1283" i="1"/>
  <c r="BI1341" i="1" s="1"/>
  <c r="BC1273" i="1"/>
  <c r="BC157" i="8"/>
  <c r="BC1302" i="1"/>
  <c r="BG1247" i="1"/>
  <c r="BG1305" i="1" s="1"/>
  <c r="BH578" i="1"/>
  <c r="AW20" i="8"/>
  <c r="AW142" i="8"/>
  <c r="AW46" i="8" s="1"/>
  <c r="AW48" i="8" s="1"/>
  <c r="AY243" i="8"/>
  <c r="AX347" i="1"/>
  <c r="AW405" i="1"/>
  <c r="AY97" i="8"/>
  <c r="AY941" i="1"/>
  <c r="AY44" i="1" s="1"/>
  <c r="BG701" i="1"/>
  <c r="BG256" i="8" s="1"/>
  <c r="BB361" i="1"/>
  <c r="BC1251" i="1"/>
  <c r="BD582" i="1"/>
  <c r="BF617" i="1"/>
  <c r="BD155" i="8"/>
  <c r="BD1271" i="1"/>
  <c r="AZ330" i="1"/>
  <c r="BB1256" i="1"/>
  <c r="BB1314" i="1" s="1"/>
  <c r="BC587" i="1"/>
  <c r="BC589" i="1" s="1"/>
  <c r="BF1325" i="1"/>
  <c r="BF1354" i="1" s="1"/>
  <c r="AX333" i="1"/>
  <c r="AW391" i="1"/>
  <c r="BG1236" i="1"/>
  <c r="BH567" i="1"/>
  <c r="AY727" i="1"/>
  <c r="AV479" i="1"/>
  <c r="AV450" i="1"/>
  <c r="BF1311" i="1"/>
  <c r="AX338" i="1"/>
  <c r="AW396" i="1"/>
  <c r="BE362" i="1"/>
  <c r="BH1332" i="1"/>
  <c r="BH1361" i="1" s="1"/>
  <c r="BH605" i="1"/>
  <c r="BB326" i="1"/>
  <c r="BD869" i="1"/>
  <c r="BD898" i="1" s="1"/>
  <c r="BD247" i="1"/>
  <c r="BD305" i="1" s="1"/>
  <c r="BD811" i="1"/>
  <c r="BC723" i="1"/>
  <c r="BH614" i="1"/>
  <c r="BH1341" i="1"/>
  <c r="BH1370" i="1" s="1"/>
  <c r="AZ727" i="1"/>
  <c r="AZ720" i="1"/>
  <c r="AX334" i="1"/>
  <c r="AW392" i="1"/>
  <c r="BB589" i="1"/>
  <c r="AX340" i="1"/>
  <c r="AW398" i="1"/>
  <c r="BE871" i="1"/>
  <c r="BE900" i="1" s="1"/>
  <c r="BE929" i="1" s="1"/>
  <c r="BE101" i="8" s="1"/>
  <c r="BD733" i="1"/>
  <c r="AZ717" i="1"/>
  <c r="AZ618" i="1"/>
  <c r="BF721" i="1"/>
  <c r="AV451" i="1"/>
  <c r="AV480" i="1"/>
  <c r="AV509" i="1" s="1"/>
  <c r="AV454" i="1"/>
  <c r="AV483" i="1"/>
  <c r="AV512" i="1" s="1"/>
  <c r="BH1239" i="1"/>
  <c r="BH1297" i="1" s="1"/>
  <c r="BI570" i="1"/>
  <c r="AX442" i="1"/>
  <c r="AX471" i="1"/>
  <c r="AX500" i="1" s="1"/>
  <c r="BG1237" i="1"/>
  <c r="BH568" i="1"/>
  <c r="AZ243" i="8"/>
  <c r="AV459" i="1"/>
  <c r="AV488" i="1"/>
  <c r="AV517" i="1" s="1"/>
  <c r="BD818" i="1"/>
  <c r="BG1253" i="1"/>
  <c r="BG1311" i="1" s="1"/>
  <c r="BH584" i="1"/>
  <c r="BG159" i="8"/>
  <c r="BG1275" i="1"/>
  <c r="BA611" i="1"/>
  <c r="BD1255" i="1"/>
  <c r="BD1313" i="1" s="1"/>
  <c r="BE586" i="1"/>
  <c r="BG1278" i="1"/>
  <c r="BG609" i="1" s="1"/>
  <c r="BG162" i="8"/>
  <c r="BG1307" i="1"/>
  <c r="BF160" i="8"/>
  <c r="BF1276" i="1"/>
  <c r="BE1339" i="1"/>
  <c r="BE1368" i="1" s="1"/>
  <c r="AZ385" i="1"/>
  <c r="BA327" i="1"/>
  <c r="AW418" i="1"/>
  <c r="BC712" i="1"/>
  <c r="AZ1316" i="1"/>
  <c r="BA720" i="1"/>
  <c r="BD684" i="1"/>
  <c r="BD239" i="8" s="1"/>
  <c r="AW529" i="1"/>
  <c r="AW12" i="1" s="1"/>
  <c r="BH1240" i="1"/>
  <c r="BI571" i="1"/>
  <c r="BG1250" i="1"/>
  <c r="BH581" i="1"/>
  <c r="BF1272" i="1"/>
  <c r="BF156" i="8"/>
  <c r="BF1301" i="1"/>
  <c r="BF1326" i="1"/>
  <c r="BF1355" i="1" s="1"/>
  <c r="BF599" i="1"/>
  <c r="BF686" i="1" s="1"/>
  <c r="BF241" i="8" s="1"/>
  <c r="AX732" i="1"/>
  <c r="AX734" i="1" s="1"/>
  <c r="BE597" i="1"/>
  <c r="BA169" i="8"/>
  <c r="BA171" i="8" s="1"/>
  <c r="BA47" i="8" s="1"/>
  <c r="BA1285" i="1"/>
  <c r="BA1314" i="1"/>
  <c r="BE714" i="1"/>
  <c r="AY446" i="1"/>
  <c r="AY475" i="1"/>
  <c r="AY504" i="1" s="1"/>
  <c r="BG1252" i="1"/>
  <c r="BH583" i="1"/>
  <c r="BE710" i="1"/>
  <c r="BB615" i="1"/>
  <c r="BC934" i="1"/>
  <c r="BC106" i="8" s="1"/>
  <c r="BE686" i="1"/>
  <c r="BE241" i="8" s="1"/>
  <c r="BE270" i="8" s="1"/>
  <c r="BE123" i="8" s="1"/>
  <c r="BE18" i="8" s="1"/>
  <c r="AS20" i="1"/>
  <c r="AS37" i="1" s="1"/>
  <c r="AS554" i="1"/>
  <c r="AS556" i="1" s="1"/>
  <c r="BG151" i="8"/>
  <c r="BG1267" i="1"/>
  <c r="BG598" i="1" s="1"/>
  <c r="BF1305" i="1"/>
  <c r="BC1241" i="1"/>
  <c r="BD572" i="1"/>
  <c r="BC729" i="1"/>
  <c r="AZ1287" i="1"/>
  <c r="BD714" i="1"/>
  <c r="AV484" i="1"/>
  <c r="AV513" i="1" s="1"/>
  <c r="AV455" i="1"/>
  <c r="BC237" i="8"/>
  <c r="BD1351" i="1"/>
  <c r="BF1235" i="1"/>
  <c r="BF1293" i="1" s="1"/>
  <c r="BG566" i="1"/>
  <c r="BC711" i="1"/>
  <c r="AZ119" i="8"/>
  <c r="BB237" i="8"/>
  <c r="BE1264" i="1"/>
  <c r="BE148" i="8"/>
  <c r="BA119" i="8"/>
  <c r="BD595" i="1"/>
  <c r="BD682" i="1" s="1"/>
  <c r="BC1351" i="1"/>
  <c r="BA325" i="1"/>
  <c r="BD773" i="1" l="1"/>
  <c r="BD802" i="1" s="1"/>
  <c r="BG774" i="1"/>
  <c r="BG803" i="1" s="1"/>
  <c r="BF1335" i="1"/>
  <c r="BF1364" i="1" s="1"/>
  <c r="BG1206" i="1"/>
  <c r="BF778" i="1"/>
  <c r="BF807" i="1" s="1"/>
  <c r="BH1217" i="1"/>
  <c r="BG789" i="1"/>
  <c r="BH1221" i="1"/>
  <c r="BG793" i="1"/>
  <c r="BG822" i="1" s="1"/>
  <c r="BD939" i="1"/>
  <c r="BD111" i="8" s="1"/>
  <c r="BD783" i="1"/>
  <c r="BD812" i="1" s="1"/>
  <c r="BE785" i="1"/>
  <c r="BF791" i="1"/>
  <c r="BF820" i="1" s="1"/>
  <c r="BE1220" i="1"/>
  <c r="BD792" i="1"/>
  <c r="BD821" i="1" s="1"/>
  <c r="BH1210" i="1"/>
  <c r="BH1212" i="1"/>
  <c r="BH1208" i="1"/>
  <c r="BF1216" i="1"/>
  <c r="BH777" i="1"/>
  <c r="BH806" i="1" s="1"/>
  <c r="BH922" i="1" s="1"/>
  <c r="BH94" i="8" s="1"/>
  <c r="BG790" i="1"/>
  <c r="BG819" i="1" s="1"/>
  <c r="BF776" i="1"/>
  <c r="BF805" i="1" s="1"/>
  <c r="BE794" i="1"/>
  <c r="BE823" i="1" s="1"/>
  <c r="BF1213" i="1"/>
  <c r="BD364" i="1"/>
  <c r="BI1223" i="1"/>
  <c r="BG1214" i="1"/>
  <c r="BF786" i="1"/>
  <c r="BF815" i="1" s="1"/>
  <c r="BF866" i="1"/>
  <c r="BF895" i="1" s="1"/>
  <c r="BG780" i="1"/>
  <c r="BG782" i="1"/>
  <c r="BH795" i="1"/>
  <c r="BH824" i="1" s="1"/>
  <c r="BF779" i="1"/>
  <c r="BF808" i="1" s="1"/>
  <c r="BH787" i="1"/>
  <c r="BH816" i="1" s="1"/>
  <c r="BJ1200" i="1"/>
  <c r="BI772" i="1"/>
  <c r="BI801" i="1" s="1"/>
  <c r="AS52" i="1"/>
  <c r="BI771" i="1"/>
  <c r="BI800" i="1" s="1"/>
  <c r="BD248" i="1"/>
  <c r="BD306" i="1" s="1"/>
  <c r="BC928" i="1"/>
  <c r="BC100" i="8" s="1"/>
  <c r="BC276" i="8" s="1"/>
  <c r="BC129" i="8" s="1"/>
  <c r="BC24" i="8" s="1"/>
  <c r="BF873" i="1"/>
  <c r="BF902" i="1" s="1"/>
  <c r="BE375" i="1"/>
  <c r="BE1211" i="1"/>
  <c r="BE190" i="1"/>
  <c r="BD870" i="1"/>
  <c r="BD899" i="1" s="1"/>
  <c r="BE875" i="1"/>
  <c r="BE904" i="1" s="1"/>
  <c r="BE369" i="1"/>
  <c r="BE253" i="1"/>
  <c r="BE311" i="1" s="1"/>
  <c r="BH874" i="1"/>
  <c r="BH903" i="1" s="1"/>
  <c r="BH368" i="1"/>
  <c r="BD933" i="1"/>
  <c r="BD105" i="8" s="1"/>
  <c r="BD281" i="8" s="1"/>
  <c r="BD134" i="8" s="1"/>
  <c r="BD29" i="8" s="1"/>
  <c r="BH917" i="1"/>
  <c r="BH89" i="8" s="1"/>
  <c r="BD920" i="1"/>
  <c r="BD92" i="8" s="1"/>
  <c r="BD268" i="8" s="1"/>
  <c r="BD121" i="8" s="1"/>
  <c r="BD16" i="8" s="1"/>
  <c r="BI237" i="1"/>
  <c r="BI859" i="1"/>
  <c r="BI888" i="1" s="1"/>
  <c r="BF357" i="1"/>
  <c r="BF878" i="1"/>
  <c r="BF907" i="1" s="1"/>
  <c r="BF863" i="1"/>
  <c r="BF892" i="1" s="1"/>
  <c r="BI353" i="1"/>
  <c r="BG161" i="8"/>
  <c r="BE1335" i="1"/>
  <c r="BE1364" i="1" s="1"/>
  <c r="BE608" i="1"/>
  <c r="BD695" i="1"/>
  <c r="BD250" i="8" s="1"/>
  <c r="BD279" i="8" s="1"/>
  <c r="BD132" i="8" s="1"/>
  <c r="BD27" i="8" s="1"/>
  <c r="BH376" i="1"/>
  <c r="BH579" i="1"/>
  <c r="BH1248" i="1" s="1"/>
  <c r="BH1306" i="1" s="1"/>
  <c r="BG1277" i="1"/>
  <c r="BG608" i="1" s="1"/>
  <c r="BD257" i="1"/>
  <c r="BD315" i="1" s="1"/>
  <c r="BH358" i="1"/>
  <c r="BI1205" i="1"/>
  <c r="BD373" i="1"/>
  <c r="BD238" i="1"/>
  <c r="BE1201" i="1"/>
  <c r="BH1202" i="1"/>
  <c r="BD879" i="1"/>
  <c r="BD908" i="1" s="1"/>
  <c r="BE804" i="1"/>
  <c r="BF1203" i="1"/>
  <c r="BF244" i="1"/>
  <c r="BF302" i="1" s="1"/>
  <c r="BG1207" i="1"/>
  <c r="BH1218" i="1"/>
  <c r="BF810" i="1"/>
  <c r="BG1209" i="1"/>
  <c r="BI236" i="1"/>
  <c r="BI294" i="1" s="1"/>
  <c r="BE931" i="1"/>
  <c r="BE103" i="8" s="1"/>
  <c r="BI858" i="1"/>
  <c r="BI887" i="1" s="1"/>
  <c r="BC918" i="1"/>
  <c r="BC90" i="8" s="1"/>
  <c r="BC266" i="8" s="1"/>
  <c r="BG932" i="1"/>
  <c r="BG104" i="8" s="1"/>
  <c r="BE936" i="1"/>
  <c r="BE108" i="8" s="1"/>
  <c r="BG265" i="8"/>
  <c r="BG118" i="8" s="1"/>
  <c r="BG13" i="8" s="1"/>
  <c r="BG880" i="1"/>
  <c r="BG909" i="1" s="1"/>
  <c r="BG355" i="1"/>
  <c r="BG861" i="1"/>
  <c r="BG890" i="1" s="1"/>
  <c r="BH242" i="1"/>
  <c r="BH300" i="1" s="1"/>
  <c r="BH916" i="1"/>
  <c r="BH88" i="8" s="1"/>
  <c r="BE283" i="8"/>
  <c r="BE136" i="8" s="1"/>
  <c r="BE31" i="8" s="1"/>
  <c r="BC937" i="1"/>
  <c r="BC109" i="8" s="1"/>
  <c r="BC285" i="8" s="1"/>
  <c r="BC138" i="8" s="1"/>
  <c r="BC33" i="8" s="1"/>
  <c r="BF270" i="8"/>
  <c r="BF123" i="8" s="1"/>
  <c r="BF18" i="8" s="1"/>
  <c r="BE923" i="1"/>
  <c r="BE95" i="8" s="1"/>
  <c r="BE271" i="8" s="1"/>
  <c r="BE124" i="8" s="1"/>
  <c r="BE19" i="8" s="1"/>
  <c r="BF935" i="1"/>
  <c r="BF107" i="8" s="1"/>
  <c r="BH196" i="1"/>
  <c r="BG198" i="1"/>
  <c r="BF256" i="1"/>
  <c r="BF314" i="1" s="1"/>
  <c r="BH187" i="1"/>
  <c r="BH780" i="1" s="1"/>
  <c r="BE921" i="1"/>
  <c r="BE93" i="8" s="1"/>
  <c r="BE269" i="8" s="1"/>
  <c r="BE122" i="8" s="1"/>
  <c r="BE17" i="8" s="1"/>
  <c r="BD860" i="1"/>
  <c r="BD889" i="1" s="1"/>
  <c r="BF192" i="1"/>
  <c r="BG1213" i="1" s="1"/>
  <c r="BE924" i="1"/>
  <c r="BE96" i="8" s="1"/>
  <c r="BE199" i="1"/>
  <c r="BF1220" i="1" s="1"/>
  <c r="BH181" i="1"/>
  <c r="BH200" i="1"/>
  <c r="BG258" i="1"/>
  <c r="BG316" i="1" s="1"/>
  <c r="BF919" i="1"/>
  <c r="BF91" i="8" s="1"/>
  <c r="BH189" i="1"/>
  <c r="BH782" i="1" s="1"/>
  <c r="BJ179" i="1"/>
  <c r="BD354" i="1"/>
  <c r="BH197" i="1"/>
  <c r="BI1218" i="1" s="1"/>
  <c r="BG255" i="1"/>
  <c r="BG313" i="1" s="1"/>
  <c r="BG877" i="1"/>
  <c r="BG906" i="1" s="1"/>
  <c r="BG371" i="1"/>
  <c r="BG186" i="1"/>
  <c r="BF182" i="1"/>
  <c r="BE240" i="1"/>
  <c r="BE298" i="1" s="1"/>
  <c r="BE862" i="1"/>
  <c r="BE891" i="1" s="1"/>
  <c r="BF201" i="1"/>
  <c r="BF794" i="1" s="1"/>
  <c r="BE881" i="1"/>
  <c r="BE910" i="1" s="1"/>
  <c r="BG922" i="1"/>
  <c r="BG94" i="8" s="1"/>
  <c r="BE180" i="1"/>
  <c r="BG374" i="1"/>
  <c r="BE356" i="1"/>
  <c r="BI202" i="1"/>
  <c r="BI184" i="1"/>
  <c r="BI777" i="1" s="1"/>
  <c r="BF372" i="1"/>
  <c r="BH191" i="1"/>
  <c r="BH784" i="1" s="1"/>
  <c r="BF938" i="1"/>
  <c r="BF110" i="8" s="1"/>
  <c r="BG193" i="1"/>
  <c r="BG786" i="1" s="1"/>
  <c r="BG185" i="1"/>
  <c r="BH1206" i="1" s="1"/>
  <c r="BF865" i="1"/>
  <c r="BF894" i="1" s="1"/>
  <c r="BF243" i="1"/>
  <c r="BE259" i="1"/>
  <c r="BE317" i="1" s="1"/>
  <c r="BI194" i="1"/>
  <c r="BH252" i="1"/>
  <c r="BH310" i="1" s="1"/>
  <c r="BG183" i="1"/>
  <c r="BF241" i="1"/>
  <c r="BG188" i="1"/>
  <c r="BF195" i="1"/>
  <c r="BF788" i="1" s="1"/>
  <c r="BE817" i="1"/>
  <c r="BF360" i="1"/>
  <c r="BF359" i="1"/>
  <c r="BJ178" i="1"/>
  <c r="BB883" i="1"/>
  <c r="BG940" i="1"/>
  <c r="BG112" i="8" s="1"/>
  <c r="BH882" i="1"/>
  <c r="BH911" i="1" s="1"/>
  <c r="BH260" i="1"/>
  <c r="BH318" i="1" s="1"/>
  <c r="BE363" i="1"/>
  <c r="AZ97" i="8"/>
  <c r="AZ273" i="8" s="1"/>
  <c r="AZ126" i="8" s="1"/>
  <c r="AZ21" i="8" s="1"/>
  <c r="BC261" i="1"/>
  <c r="BC45" i="1" s="1"/>
  <c r="BD250" i="1"/>
  <c r="BD308" i="1" s="1"/>
  <c r="BD872" i="1"/>
  <c r="BD901" i="1" s="1"/>
  <c r="BD814" i="1"/>
  <c r="BD366" i="1"/>
  <c r="BC930" i="1"/>
  <c r="BC102" i="8" s="1"/>
  <c r="BC278" i="8" s="1"/>
  <c r="BC131" i="8" s="1"/>
  <c r="BC26" i="8" s="1"/>
  <c r="BC361" i="1"/>
  <c r="BC377" i="1" s="1"/>
  <c r="BC718" i="1"/>
  <c r="AY732" i="1"/>
  <c r="AY734" i="1" s="1"/>
  <c r="AY705" i="1"/>
  <c r="BE926" i="1"/>
  <c r="BE98" i="8" s="1"/>
  <c r="BE274" i="8" s="1"/>
  <c r="BE127" i="8" s="1"/>
  <c r="BE22" i="8" s="1"/>
  <c r="AW464" i="1"/>
  <c r="AW551" i="1" s="1"/>
  <c r="AW34" i="1" s="1"/>
  <c r="BG687" i="1"/>
  <c r="BG242" i="8" s="1"/>
  <c r="BI1332" i="1"/>
  <c r="BI1361" i="1" s="1"/>
  <c r="BE247" i="1"/>
  <c r="BE305" i="1" s="1"/>
  <c r="BF362" i="1"/>
  <c r="BE869" i="1"/>
  <c r="BE898" i="1" s="1"/>
  <c r="BE370" i="1"/>
  <c r="AZ705" i="1"/>
  <c r="BF1323" i="1"/>
  <c r="BF1352" i="1" s="1"/>
  <c r="BG1327" i="1"/>
  <c r="BG1356" i="1" s="1"/>
  <c r="AV539" i="1"/>
  <c r="AV22" i="1" s="1"/>
  <c r="BD934" i="1"/>
  <c r="BD106" i="8" s="1"/>
  <c r="AV552" i="1"/>
  <c r="AV35" i="1" s="1"/>
  <c r="AW483" i="1"/>
  <c r="AW512" i="1" s="1"/>
  <c r="BD274" i="8"/>
  <c r="BD127" i="8" s="1"/>
  <c r="BD22" i="8" s="1"/>
  <c r="AW485" i="1"/>
  <c r="AW514" i="1" s="1"/>
  <c r="AW460" i="1"/>
  <c r="AW547" i="1" s="1"/>
  <c r="AW30" i="1" s="1"/>
  <c r="AY448" i="1"/>
  <c r="AY535" i="1" s="1"/>
  <c r="AY18" i="1" s="1"/>
  <c r="AW455" i="1"/>
  <c r="AW542" i="1" s="1"/>
  <c r="AW25" i="1" s="1"/>
  <c r="AZ446" i="1"/>
  <c r="AZ533" i="1" s="1"/>
  <c r="AZ16" i="1" s="1"/>
  <c r="AW486" i="1"/>
  <c r="AW515" i="1" s="1"/>
  <c r="AV549" i="1"/>
  <c r="AV32" i="1" s="1"/>
  <c r="AV544" i="1"/>
  <c r="AV27" i="1" s="1"/>
  <c r="AV551" i="1"/>
  <c r="AV34" i="1" s="1"/>
  <c r="AZ1345" i="1"/>
  <c r="AX434" i="1"/>
  <c r="AX495" i="1" s="1"/>
  <c r="AX524" i="1" s="1"/>
  <c r="AX429" i="1"/>
  <c r="AX461" i="1" s="1"/>
  <c r="AX431" i="1"/>
  <c r="AX463" i="1" s="1"/>
  <c r="AX425" i="1"/>
  <c r="AX457" i="1" s="1"/>
  <c r="AX424" i="1"/>
  <c r="AX485" i="1" s="1"/>
  <c r="AX514" i="1" s="1"/>
  <c r="AV546" i="1"/>
  <c r="AV29" i="1" s="1"/>
  <c r="AW492" i="1"/>
  <c r="AW521" i="1" s="1"/>
  <c r="BA731" i="1"/>
  <c r="AY533" i="1"/>
  <c r="AY16" i="1" s="1"/>
  <c r="BA414" i="1"/>
  <c r="BA475" i="1" s="1"/>
  <c r="BA504" i="1" s="1"/>
  <c r="AZ416" i="1"/>
  <c r="AZ477" i="1" s="1"/>
  <c r="AZ506" i="1" s="1"/>
  <c r="BE716" i="1"/>
  <c r="AV553" i="1"/>
  <c r="AV36" i="1" s="1"/>
  <c r="BE818" i="1"/>
  <c r="AV540" i="1"/>
  <c r="AV23" i="1" s="1"/>
  <c r="AX422" i="1"/>
  <c r="AX454" i="1" s="1"/>
  <c r="BA328" i="1"/>
  <c r="BF722" i="1"/>
  <c r="AU537" i="1"/>
  <c r="AU20" i="1" s="1"/>
  <c r="BE277" i="8"/>
  <c r="BE130" i="8" s="1"/>
  <c r="BE25" i="8" s="1"/>
  <c r="BD927" i="1"/>
  <c r="BD99" i="8" s="1"/>
  <c r="AX420" i="1"/>
  <c r="AX452" i="1" s="1"/>
  <c r="BG1326" i="1"/>
  <c r="BG1355" i="1" s="1"/>
  <c r="AV547" i="1"/>
  <c r="AV30" i="1" s="1"/>
  <c r="BF603" i="1"/>
  <c r="BH1269" i="1"/>
  <c r="BH1327" i="1" s="1"/>
  <c r="BH153" i="8"/>
  <c r="AW479" i="1"/>
  <c r="AW450" i="1"/>
  <c r="BF607" i="1"/>
  <c r="BF694" i="1" s="1"/>
  <c r="BF249" i="8" s="1"/>
  <c r="BG166" i="8"/>
  <c r="BG1282" i="1"/>
  <c r="BI1239" i="1"/>
  <c r="BI1297" i="1" s="1"/>
  <c r="BJ570" i="1"/>
  <c r="BA698" i="1"/>
  <c r="BA253" i="8" s="1"/>
  <c r="BA282" i="8" s="1"/>
  <c r="BA135" i="8" s="1"/>
  <c r="BA30" i="8" s="1"/>
  <c r="BG249" i="1"/>
  <c r="BF871" i="1"/>
  <c r="BF900" i="1" s="1"/>
  <c r="BF249" i="1"/>
  <c r="BF307" i="1" s="1"/>
  <c r="BF813" i="1"/>
  <c r="AY340" i="1"/>
  <c r="AX398" i="1"/>
  <c r="BH1236" i="1"/>
  <c r="BI567" i="1"/>
  <c r="BB169" i="8"/>
  <c r="BB171" i="8" s="1"/>
  <c r="BB47" i="8" s="1"/>
  <c r="BB1285" i="1"/>
  <c r="BB1287" i="1" s="1"/>
  <c r="BC164" i="8"/>
  <c r="BC1280" i="1"/>
  <c r="AY346" i="1"/>
  <c r="AX404" i="1"/>
  <c r="BH594" i="1"/>
  <c r="BB601" i="1"/>
  <c r="BB688" i="1" s="1"/>
  <c r="AY345" i="1"/>
  <c r="AX403" i="1"/>
  <c r="BG710" i="1"/>
  <c r="BH1243" i="1"/>
  <c r="BI574" i="1"/>
  <c r="BF1366" i="1"/>
  <c r="BA688" i="1"/>
  <c r="BA717" i="1" s="1"/>
  <c r="AY339" i="1"/>
  <c r="AX397" i="1"/>
  <c r="BB809" i="1"/>
  <c r="BB796" i="1"/>
  <c r="BD157" i="8"/>
  <c r="BD1273" i="1"/>
  <c r="BD604" i="1" s="1"/>
  <c r="AW494" i="1"/>
  <c r="AW523" i="1" s="1"/>
  <c r="AW465" i="1"/>
  <c r="BH159" i="8"/>
  <c r="BH1275" i="1"/>
  <c r="BH606" i="1" s="1"/>
  <c r="BF818" i="1"/>
  <c r="BE312" i="1"/>
  <c r="BH1286" i="1"/>
  <c r="BH170" i="8"/>
  <c r="BH1315" i="1"/>
  <c r="BI1370" i="1"/>
  <c r="AY336" i="1"/>
  <c r="AX394" i="1"/>
  <c r="BE700" i="1"/>
  <c r="BE255" i="8" s="1"/>
  <c r="BD1329" i="1"/>
  <c r="BD1358" i="1" s="1"/>
  <c r="BG685" i="1"/>
  <c r="BG240" i="8" s="1"/>
  <c r="BF685" i="1"/>
  <c r="BF240" i="8" s="1"/>
  <c r="BB611" i="1"/>
  <c r="BB698" i="1" s="1"/>
  <c r="BB253" i="8" s="1"/>
  <c r="BB282" i="8" s="1"/>
  <c r="BB135" i="8" s="1"/>
  <c r="BB30" i="8" s="1"/>
  <c r="BB1338" i="1"/>
  <c r="BB1367" i="1" s="1"/>
  <c r="AY341" i="1"/>
  <c r="AX399" i="1"/>
  <c r="AW490" i="1"/>
  <c r="AW519" i="1" s="1"/>
  <c r="AW461" i="1"/>
  <c r="BE728" i="1"/>
  <c r="BE876" i="1"/>
  <c r="BE905" i="1" s="1"/>
  <c r="BE733" i="1"/>
  <c r="BF716" i="1"/>
  <c r="BF246" i="1"/>
  <c r="BF304" i="1" s="1"/>
  <c r="BC1270" i="1"/>
  <c r="BC154" i="8"/>
  <c r="BC1299" i="1"/>
  <c r="AV542" i="1"/>
  <c r="AV25" i="1" s="1"/>
  <c r="BH1252" i="1"/>
  <c r="BH1310" i="1" s="1"/>
  <c r="BI583" i="1"/>
  <c r="BE715" i="1"/>
  <c r="BH1250" i="1"/>
  <c r="BH1308" i="1" s="1"/>
  <c r="BI581" i="1"/>
  <c r="BE684" i="1"/>
  <c r="BE239" i="8" s="1"/>
  <c r="BA385" i="1"/>
  <c r="BB327" i="1"/>
  <c r="BE1255" i="1"/>
  <c r="BF586" i="1"/>
  <c r="BG1333" i="1"/>
  <c r="BG1362" i="1" s="1"/>
  <c r="BG606" i="1"/>
  <c r="BG150" i="8"/>
  <c r="BG1266" i="1"/>
  <c r="BG1324" i="1" s="1"/>
  <c r="AX529" i="1"/>
  <c r="AX12" i="1" s="1"/>
  <c r="BH1268" i="1"/>
  <c r="BH152" i="8"/>
  <c r="AV538" i="1"/>
  <c r="AV21" i="1" s="1"/>
  <c r="BF1334" i="1"/>
  <c r="BF1363" i="1" s="1"/>
  <c r="AX421" i="1"/>
  <c r="BE811" i="1"/>
  <c r="BC326" i="1"/>
  <c r="BI692" i="1"/>
  <c r="BI247" i="8" s="1"/>
  <c r="BH692" i="1"/>
  <c r="BH247" i="8" s="1"/>
  <c r="AY333" i="1"/>
  <c r="AX391" i="1"/>
  <c r="AY273" i="8"/>
  <c r="AY126" i="8" s="1"/>
  <c r="AY21" i="8" s="1"/>
  <c r="AY113" i="8"/>
  <c r="AY44" i="8" s="1"/>
  <c r="AY45" i="8" s="1"/>
  <c r="AY272" i="8"/>
  <c r="AY260" i="8"/>
  <c r="BH1247" i="1"/>
  <c r="BH1305" i="1" s="1"/>
  <c r="BI578" i="1"/>
  <c r="BI614" i="1"/>
  <c r="BI1249" i="1"/>
  <c r="BJ580" i="1"/>
  <c r="BG617" i="1"/>
  <c r="BG704" i="1" s="1"/>
  <c r="BG259" i="8" s="1"/>
  <c r="BI1238" i="1"/>
  <c r="BI1296" i="1" s="1"/>
  <c r="BJ569" i="1"/>
  <c r="BI1320" i="1"/>
  <c r="BI1349" i="1" s="1"/>
  <c r="BI593" i="1"/>
  <c r="BI680" i="1" s="1"/>
  <c r="BI235" i="8" s="1"/>
  <c r="BA1343" i="1"/>
  <c r="BA1372" i="1" s="1"/>
  <c r="AY337" i="1"/>
  <c r="AX395" i="1"/>
  <c r="BH1321" i="1"/>
  <c r="BH1350" i="1" s="1"/>
  <c r="BE155" i="8"/>
  <c r="BE1271" i="1"/>
  <c r="BG1272" i="1"/>
  <c r="BG603" i="1" s="1"/>
  <c r="BG156" i="8"/>
  <c r="BH1298" i="1"/>
  <c r="BC809" i="1"/>
  <c r="BC796" i="1"/>
  <c r="AW495" i="1"/>
  <c r="AW524" i="1" s="1"/>
  <c r="AW466" i="1"/>
  <c r="AX430" i="1"/>
  <c r="BJ167" i="8"/>
  <c r="BJ1283" i="1"/>
  <c r="AY442" i="1"/>
  <c r="AY471" i="1"/>
  <c r="AY500" i="1" s="1"/>
  <c r="BK1245" i="1"/>
  <c r="BL576" i="1"/>
  <c r="BF367" i="1"/>
  <c r="BC1342" i="1"/>
  <c r="BC1371" i="1" s="1"/>
  <c r="BC615" i="1"/>
  <c r="BC702" i="1" s="1"/>
  <c r="BC257" i="8" s="1"/>
  <c r="BC286" i="8" s="1"/>
  <c r="BC139" i="8" s="1"/>
  <c r="BC34" i="8" s="1"/>
  <c r="BD719" i="1"/>
  <c r="BE726" i="1"/>
  <c r="BF696" i="1"/>
  <c r="BF251" i="8" s="1"/>
  <c r="BF280" i="8" s="1"/>
  <c r="BF133" i="8" s="1"/>
  <c r="BF28" i="8" s="1"/>
  <c r="BG696" i="1"/>
  <c r="BG251" i="8" s="1"/>
  <c r="BB720" i="1"/>
  <c r="AY332" i="1"/>
  <c r="BJ1303" i="1"/>
  <c r="BJ1262" i="1"/>
  <c r="BJ146" i="8"/>
  <c r="BG1310" i="1"/>
  <c r="BG1325" i="1"/>
  <c r="BG1354" i="1" s="1"/>
  <c r="BD728" i="1"/>
  <c r="BB377" i="1"/>
  <c r="BE722" i="1"/>
  <c r="BD1241" i="1"/>
  <c r="BE572" i="1"/>
  <c r="BA616" i="1"/>
  <c r="BA618" i="1" s="1"/>
  <c r="BG1279" i="1"/>
  <c r="BG1337" i="1" s="1"/>
  <c r="BG163" i="8"/>
  <c r="BI1240" i="1"/>
  <c r="BI1298" i="1" s="1"/>
  <c r="BJ571" i="1"/>
  <c r="AZ272" i="8"/>
  <c r="AZ260" i="8"/>
  <c r="AY334" i="1"/>
  <c r="AX392" i="1"/>
  <c r="BG149" i="8"/>
  <c r="BG1265" i="1"/>
  <c r="BG1294" i="1"/>
  <c r="BC1256" i="1"/>
  <c r="BD587" i="1"/>
  <c r="BD602" i="1"/>
  <c r="BG730" i="1"/>
  <c r="BG160" i="8"/>
  <c r="BG1276" i="1"/>
  <c r="BG607" i="1" s="1"/>
  <c r="BA323" i="1"/>
  <c r="AZ381" i="1"/>
  <c r="BH1278" i="1"/>
  <c r="BH609" i="1" s="1"/>
  <c r="BH162" i="8"/>
  <c r="BF704" i="1"/>
  <c r="BF259" i="8" s="1"/>
  <c r="BF288" i="8" s="1"/>
  <c r="BF141" i="8" s="1"/>
  <c r="BF36" i="8" s="1"/>
  <c r="AW481" i="1"/>
  <c r="AW510" i="1" s="1"/>
  <c r="AW452" i="1"/>
  <c r="AX125" i="8"/>
  <c r="AX289" i="8"/>
  <c r="BC1309" i="1"/>
  <c r="BG1308" i="1"/>
  <c r="BA1287" i="1"/>
  <c r="AY343" i="1"/>
  <c r="AX401" i="1"/>
  <c r="BJ1274" i="1"/>
  <c r="BJ158" i="8"/>
  <c r="BI1246" i="1"/>
  <c r="BI1304" i="1" s="1"/>
  <c r="BJ577" i="1"/>
  <c r="BJ1234" i="1"/>
  <c r="BK565" i="1"/>
  <c r="BG1336" i="1"/>
  <c r="BG1365" i="1" s="1"/>
  <c r="BH1304" i="1"/>
  <c r="BI1257" i="1"/>
  <c r="BJ588" i="1"/>
  <c r="BL564" i="1"/>
  <c r="BK1233" i="1"/>
  <c r="BF710" i="1"/>
  <c r="BH680" i="1"/>
  <c r="AX418" i="1"/>
  <c r="BA925" i="1"/>
  <c r="BA825" i="1"/>
  <c r="AW462" i="1"/>
  <c r="AW491" i="1"/>
  <c r="AW520" i="1" s="1"/>
  <c r="BD352" i="1"/>
  <c r="BF365" i="1"/>
  <c r="BF1330" i="1"/>
  <c r="BF1359" i="1" s="1"/>
  <c r="BA1316" i="1"/>
  <c r="AS54" i="1"/>
  <c r="BG1281" i="1"/>
  <c r="BG165" i="8"/>
  <c r="BF715" i="1"/>
  <c r="BG686" i="1"/>
  <c r="BG241" i="8" s="1"/>
  <c r="BD713" i="1"/>
  <c r="BB1316" i="1"/>
  <c r="BD168" i="8"/>
  <c r="BD1284" i="1"/>
  <c r="BH1253" i="1"/>
  <c r="BI584" i="1"/>
  <c r="BH1237" i="1"/>
  <c r="BH1295" i="1" s="1"/>
  <c r="BI568" i="1"/>
  <c r="AV541" i="1"/>
  <c r="AV24" i="1" s="1"/>
  <c r="AX427" i="1"/>
  <c r="AY338" i="1"/>
  <c r="AX396" i="1"/>
  <c r="AV508" i="1"/>
  <c r="BF868" i="1"/>
  <c r="BF897" i="1" s="1"/>
  <c r="BA330" i="1"/>
  <c r="BD1251" i="1"/>
  <c r="BE582" i="1"/>
  <c r="BH701" i="1"/>
  <c r="BH256" i="8" s="1"/>
  <c r="AY347" i="1"/>
  <c r="AX405" i="1"/>
  <c r="BC604" i="1"/>
  <c r="BC1331" i="1"/>
  <c r="BC1360" i="1" s="1"/>
  <c r="AZ410" i="1"/>
  <c r="AX433" i="1"/>
  <c r="BF251" i="1"/>
  <c r="BF309" i="1" s="1"/>
  <c r="BE683" i="1"/>
  <c r="BE238" i="8" s="1"/>
  <c r="BE267" i="8" s="1"/>
  <c r="BE120" i="8" s="1"/>
  <c r="BE15" i="8" s="1"/>
  <c r="BF683" i="1"/>
  <c r="BF238" i="8" s="1"/>
  <c r="BA1357" i="1"/>
  <c r="AW488" i="1"/>
  <c r="AW517" i="1" s="1"/>
  <c r="AW459" i="1"/>
  <c r="BB1258" i="1"/>
  <c r="AW453" i="1"/>
  <c r="AW482" i="1"/>
  <c r="AW511" i="1" s="1"/>
  <c r="BH1267" i="1"/>
  <c r="BH598" i="1" s="1"/>
  <c r="BH151" i="8"/>
  <c r="AX432" i="1"/>
  <c r="BF1242" i="1"/>
  <c r="BG573" i="1"/>
  <c r="BF610" i="1"/>
  <c r="BB1328" i="1"/>
  <c r="AX426" i="1"/>
  <c r="BC1224" i="1"/>
  <c r="BD867" i="1"/>
  <c r="BC203" i="1"/>
  <c r="BC867" i="1"/>
  <c r="BB702" i="1"/>
  <c r="BB257" i="8" s="1"/>
  <c r="BB286" i="8" s="1"/>
  <c r="BB139" i="8" s="1"/>
  <c r="BB34" i="8" s="1"/>
  <c r="AY342" i="1"/>
  <c r="AX400" i="1"/>
  <c r="BE1244" i="1"/>
  <c r="BF575" i="1"/>
  <c r="BK1254" i="1"/>
  <c r="BL585" i="1"/>
  <c r="BI147" i="8"/>
  <c r="BI1263" i="1"/>
  <c r="BI594" i="1" s="1"/>
  <c r="BE694" i="1"/>
  <c r="BE249" i="8" s="1"/>
  <c r="AY335" i="1"/>
  <c r="AX393" i="1"/>
  <c r="AX423" i="1"/>
  <c r="BF612" i="1"/>
  <c r="AV545" i="1"/>
  <c r="AV28" i="1" s="1"/>
  <c r="AV548" i="1"/>
  <c r="AV31" i="1" s="1"/>
  <c r="BA329" i="1"/>
  <c r="AZ387" i="1"/>
  <c r="AY344" i="1"/>
  <c r="AX402" i="1"/>
  <c r="AY331" i="1"/>
  <c r="AX389" i="1"/>
  <c r="AX348" i="1"/>
  <c r="AX428" i="1"/>
  <c r="AW487" i="1"/>
  <c r="AW516" i="1" s="1"/>
  <c r="AW458" i="1"/>
  <c r="BA324" i="1"/>
  <c r="BF1340" i="1"/>
  <c r="BF1369" i="1" s="1"/>
  <c r="BF613" i="1"/>
  <c r="AZ732" i="1"/>
  <c r="AZ734" i="1" s="1"/>
  <c r="BG1295" i="1"/>
  <c r="BF597" i="1"/>
  <c r="BF1324" i="1"/>
  <c r="BF1353" i="1" s="1"/>
  <c r="BE719" i="1"/>
  <c r="BD711" i="1"/>
  <c r="BG1235" i="1"/>
  <c r="BG1293" i="1" s="1"/>
  <c r="BH566" i="1"/>
  <c r="BB325" i="1"/>
  <c r="BB266" i="8"/>
  <c r="AZ14" i="8"/>
  <c r="BF148" i="8"/>
  <c r="BF1264" i="1"/>
  <c r="BD237" i="8"/>
  <c r="BA14" i="8"/>
  <c r="BE595" i="1"/>
  <c r="BE1322" i="1"/>
  <c r="BG117" i="8"/>
  <c r="I45" i="1" l="1"/>
  <c r="BH161" i="8"/>
  <c r="BF924" i="1"/>
  <c r="BF96" i="8" s="1"/>
  <c r="BG935" i="1"/>
  <c r="BG107" i="8" s="1"/>
  <c r="BE364" i="1"/>
  <c r="BG778" i="1"/>
  <c r="BG807" i="1" s="1"/>
  <c r="BG776" i="1"/>
  <c r="BG805" i="1" s="1"/>
  <c r="BE870" i="1"/>
  <c r="BE899" i="1" s="1"/>
  <c r="BH1214" i="1"/>
  <c r="BG1203" i="1"/>
  <c r="BI1208" i="1"/>
  <c r="BI1217" i="1"/>
  <c r="BH789" i="1"/>
  <c r="BH774" i="1"/>
  <c r="BH803" i="1" s="1"/>
  <c r="BH790" i="1"/>
  <c r="BH819" i="1" s="1"/>
  <c r="BI795" i="1"/>
  <c r="BI824" i="1" s="1"/>
  <c r="BH1209" i="1"/>
  <c r="BJ1215" i="1"/>
  <c r="BI1210" i="1"/>
  <c r="BI1221" i="1"/>
  <c r="BG791" i="1"/>
  <c r="BG820" i="1" s="1"/>
  <c r="BI787" i="1"/>
  <c r="BI816" i="1" s="1"/>
  <c r="BE773" i="1"/>
  <c r="BE802" i="1" s="1"/>
  <c r="BE783" i="1"/>
  <c r="BE812" i="1" s="1"/>
  <c r="BE792" i="1"/>
  <c r="BE821" i="1" s="1"/>
  <c r="BG1216" i="1"/>
  <c r="BI1212" i="1"/>
  <c r="BJ1223" i="1"/>
  <c r="BH1207" i="1"/>
  <c r="BG779" i="1"/>
  <c r="BG808" i="1" s="1"/>
  <c r="BD928" i="1"/>
  <c r="BD100" i="8" s="1"/>
  <c r="BD276" i="8" s="1"/>
  <c r="BD129" i="8" s="1"/>
  <c r="BD24" i="8" s="1"/>
  <c r="BG781" i="1"/>
  <c r="BG810" i="1" s="1"/>
  <c r="BF785" i="1"/>
  <c r="BF775" i="1"/>
  <c r="BF804" i="1" s="1"/>
  <c r="BH793" i="1"/>
  <c r="BH822" i="1" s="1"/>
  <c r="BK1200" i="1"/>
  <c r="BJ772" i="1"/>
  <c r="BJ801" i="1" s="1"/>
  <c r="BJ771" i="1"/>
  <c r="BJ800" i="1" s="1"/>
  <c r="BK1199" i="1"/>
  <c r="BG695" i="1"/>
  <c r="BG250" i="8" s="1"/>
  <c r="BH932" i="1"/>
  <c r="BH104" i="8" s="1"/>
  <c r="BH258" i="1"/>
  <c r="BH316" i="1" s="1"/>
  <c r="BF931" i="1"/>
  <c r="BF103" i="8" s="1"/>
  <c r="BI917" i="1"/>
  <c r="BI89" i="8" s="1"/>
  <c r="BF369" i="1"/>
  <c r="BF253" i="1"/>
  <c r="BF311" i="1" s="1"/>
  <c r="BF817" i="1"/>
  <c r="BE933" i="1"/>
  <c r="BE105" i="8" s="1"/>
  <c r="BE281" i="8" s="1"/>
  <c r="BE134" i="8" s="1"/>
  <c r="BE29" i="8" s="1"/>
  <c r="BF875" i="1"/>
  <c r="BF904" i="1" s="1"/>
  <c r="BF1211" i="1"/>
  <c r="BF190" i="1"/>
  <c r="BF870" i="1" s="1"/>
  <c r="BF899" i="1" s="1"/>
  <c r="BE248" i="1"/>
  <c r="BE306" i="1" s="1"/>
  <c r="BJ859" i="1"/>
  <c r="BJ888" i="1" s="1"/>
  <c r="BG360" i="1"/>
  <c r="BH374" i="1"/>
  <c r="BG359" i="1"/>
  <c r="BF936" i="1"/>
  <c r="BF108" i="8" s="1"/>
  <c r="BG1335" i="1"/>
  <c r="BG1364" i="1" s="1"/>
  <c r="BG919" i="1"/>
  <c r="BG91" i="8" s="1"/>
  <c r="BI579" i="1"/>
  <c r="BJ579" i="1" s="1"/>
  <c r="BJ1248" i="1" s="1"/>
  <c r="BF921" i="1"/>
  <c r="BF93" i="8" s="1"/>
  <c r="BF269" i="8" s="1"/>
  <c r="BF122" i="8" s="1"/>
  <c r="BF17" i="8" s="1"/>
  <c r="BH1277" i="1"/>
  <c r="BH608" i="1" s="1"/>
  <c r="BH695" i="1" s="1"/>
  <c r="BH250" i="8" s="1"/>
  <c r="BJ353" i="1"/>
  <c r="BI252" i="1"/>
  <c r="BI310" i="1" s="1"/>
  <c r="BF356" i="1"/>
  <c r="BE257" i="1"/>
  <c r="BE315" i="1" s="1"/>
  <c r="BI368" i="1"/>
  <c r="BD937" i="1"/>
  <c r="BD109" i="8" s="1"/>
  <c r="BD285" i="8" s="1"/>
  <c r="BD138" i="8" s="1"/>
  <c r="BD33" i="8" s="1"/>
  <c r="BE695" i="1"/>
  <c r="BE724" i="1" s="1"/>
  <c r="BF695" i="1"/>
  <c r="BF250" i="8" s="1"/>
  <c r="BE879" i="1"/>
  <c r="BE908" i="1" s="1"/>
  <c r="BD724" i="1"/>
  <c r="BI874" i="1"/>
  <c r="BI903" i="1" s="1"/>
  <c r="BF926" i="1"/>
  <c r="BF98" i="8" s="1"/>
  <c r="BE373" i="1"/>
  <c r="BH861" i="1"/>
  <c r="BH890" i="1" s="1"/>
  <c r="BI1202" i="1"/>
  <c r="BF259" i="1"/>
  <c r="BF317" i="1" s="1"/>
  <c r="BG1222" i="1"/>
  <c r="BG357" i="1"/>
  <c r="BH1204" i="1"/>
  <c r="BE920" i="1"/>
  <c r="BE92" i="8" s="1"/>
  <c r="BE268" i="8" s="1"/>
  <c r="BE121" i="8" s="1"/>
  <c r="BE16" i="8" s="1"/>
  <c r="BG251" i="1"/>
  <c r="BG309" i="1" s="1"/>
  <c r="BI358" i="1"/>
  <c r="BJ1205" i="1"/>
  <c r="BF1201" i="1"/>
  <c r="BG256" i="1"/>
  <c r="BG314" i="1" s="1"/>
  <c r="BH1219" i="1"/>
  <c r="BI916" i="1"/>
  <c r="BI88" i="8" s="1"/>
  <c r="BI264" i="8" s="1"/>
  <c r="BI117" i="8" s="1"/>
  <c r="BG938" i="1"/>
  <c r="BG110" i="8" s="1"/>
  <c r="BG280" i="8"/>
  <c r="BG133" i="8" s="1"/>
  <c r="BG28" i="8" s="1"/>
  <c r="BE284" i="8"/>
  <c r="BE137" i="8" s="1"/>
  <c r="BE32" i="8" s="1"/>
  <c r="BH255" i="1"/>
  <c r="BH313" i="1" s="1"/>
  <c r="BI242" i="1"/>
  <c r="BI300" i="1" s="1"/>
  <c r="BF267" i="8"/>
  <c r="BF120" i="8" s="1"/>
  <c r="BF15" i="8" s="1"/>
  <c r="BD918" i="1"/>
  <c r="BD90" i="8" s="1"/>
  <c r="BD266" i="8" s="1"/>
  <c r="BF923" i="1"/>
  <c r="BF95" i="8" s="1"/>
  <c r="BF271" i="8" s="1"/>
  <c r="BF124" i="8" s="1"/>
  <c r="BF19" i="8" s="1"/>
  <c r="BG270" i="8"/>
  <c r="BG123" i="8" s="1"/>
  <c r="BG18" i="8" s="1"/>
  <c r="BG246" i="1"/>
  <c r="BG304" i="1" s="1"/>
  <c r="BG863" i="1"/>
  <c r="BG892" i="1" s="1"/>
  <c r="BJ194" i="1"/>
  <c r="BJ787" i="1" s="1"/>
  <c r="BG201" i="1"/>
  <c r="BF823" i="1"/>
  <c r="BH186" i="1"/>
  <c r="BI1207" i="1" s="1"/>
  <c r="BG244" i="1"/>
  <c r="BG302" i="1" s="1"/>
  <c r="BG866" i="1"/>
  <c r="BG895" i="1" s="1"/>
  <c r="BH371" i="1"/>
  <c r="BH355" i="1"/>
  <c r="BI189" i="1"/>
  <c r="BI196" i="1"/>
  <c r="BF862" i="1"/>
  <c r="BF891" i="1" s="1"/>
  <c r="BH193" i="1"/>
  <c r="BF180" i="1"/>
  <c r="BE860" i="1"/>
  <c r="BE889" i="1" s="1"/>
  <c r="BE939" i="1"/>
  <c r="BE111" i="8" s="1"/>
  <c r="BK179" i="1"/>
  <c r="BL1200" i="1" s="1"/>
  <c r="BJ237" i="1"/>
  <c r="BI200" i="1"/>
  <c r="BI793" i="1" s="1"/>
  <c r="BG192" i="1"/>
  <c r="BH188" i="1"/>
  <c r="BH183" i="1"/>
  <c r="BG241" i="1"/>
  <c r="BI191" i="1"/>
  <c r="BJ202" i="1"/>
  <c r="BK1223" i="1" s="1"/>
  <c r="BG182" i="1"/>
  <c r="BI197" i="1"/>
  <c r="BJ1218" i="1" s="1"/>
  <c r="BH877" i="1"/>
  <c r="BH906" i="1" s="1"/>
  <c r="BI181" i="1"/>
  <c r="BJ1202" i="1" s="1"/>
  <c r="BH239" i="1"/>
  <c r="BH198" i="1"/>
  <c r="BI1219" i="1" s="1"/>
  <c r="BG878" i="1"/>
  <c r="BG907" i="1" s="1"/>
  <c r="BF240" i="1"/>
  <c r="BF298" i="1" s="1"/>
  <c r="BG195" i="1"/>
  <c r="BH185" i="1"/>
  <c r="BI1206" i="1" s="1"/>
  <c r="BG865" i="1"/>
  <c r="BG894" i="1" s="1"/>
  <c r="BG243" i="1"/>
  <c r="BG372" i="1"/>
  <c r="BJ184" i="1"/>
  <c r="BI806" i="1"/>
  <c r="BI864" i="1"/>
  <c r="BI893" i="1" s="1"/>
  <c r="BF881" i="1"/>
  <c r="BF910" i="1" s="1"/>
  <c r="BE238" i="1"/>
  <c r="BH880" i="1"/>
  <c r="BH909" i="1" s="1"/>
  <c r="BE354" i="1"/>
  <c r="BF375" i="1"/>
  <c r="BF199" i="1"/>
  <c r="BG1220" i="1" s="1"/>
  <c r="BI187" i="1"/>
  <c r="BK178" i="1"/>
  <c r="BJ858" i="1"/>
  <c r="BJ887" i="1" s="1"/>
  <c r="BJ236" i="1"/>
  <c r="BJ294" i="1" s="1"/>
  <c r="BH940" i="1"/>
  <c r="BH112" i="8" s="1"/>
  <c r="BG288" i="8"/>
  <c r="BG141" i="8" s="1"/>
  <c r="BG36" i="8" s="1"/>
  <c r="BI376" i="1"/>
  <c r="BI260" i="1"/>
  <c r="BI318" i="1" s="1"/>
  <c r="BI882" i="1"/>
  <c r="BI911" i="1" s="1"/>
  <c r="AZ113" i="8"/>
  <c r="AZ44" i="8" s="1"/>
  <c r="AZ45" i="8" s="1"/>
  <c r="BE366" i="1"/>
  <c r="BB1343" i="1"/>
  <c r="BB1372" i="1" s="1"/>
  <c r="BD1331" i="1"/>
  <c r="BD1360" i="1" s="1"/>
  <c r="BH1333" i="1"/>
  <c r="BH1362" i="1" s="1"/>
  <c r="BD930" i="1"/>
  <c r="BD102" i="8" s="1"/>
  <c r="BD278" i="8" s="1"/>
  <c r="BD131" i="8" s="1"/>
  <c r="BD26" i="8" s="1"/>
  <c r="BE814" i="1"/>
  <c r="BE872" i="1"/>
  <c r="BE901" i="1" s="1"/>
  <c r="BE250" i="1"/>
  <c r="BE308" i="1" s="1"/>
  <c r="BF876" i="1"/>
  <c r="BF905" i="1" s="1"/>
  <c r="BF934" i="1" s="1"/>
  <c r="BF106" i="8" s="1"/>
  <c r="BG716" i="1"/>
  <c r="AW543" i="1"/>
  <c r="AW26" i="1" s="1"/>
  <c r="BG694" i="1"/>
  <c r="BG249" i="8" s="1"/>
  <c r="BF254" i="1"/>
  <c r="BF312" i="1" s="1"/>
  <c r="BD245" i="1"/>
  <c r="BD261" i="1" s="1"/>
  <c r="BD45" i="1" s="1"/>
  <c r="AX481" i="1"/>
  <c r="AX510" i="1" s="1"/>
  <c r="BE927" i="1"/>
  <c r="BE99" i="8" s="1"/>
  <c r="BG367" i="1"/>
  <c r="BG815" i="1"/>
  <c r="BG871" i="1"/>
  <c r="BG900" i="1" s="1"/>
  <c r="BG365" i="1"/>
  <c r="BG1330" i="1"/>
  <c r="BG1359" i="1" s="1"/>
  <c r="AW544" i="1"/>
  <c r="AW27" i="1" s="1"/>
  <c r="AX490" i="1"/>
  <c r="AX519" i="1" s="1"/>
  <c r="AW541" i="1"/>
  <c r="AW24" i="1" s="1"/>
  <c r="BA446" i="1"/>
  <c r="BA533" i="1" s="1"/>
  <c r="BA16" i="1" s="1"/>
  <c r="BE934" i="1"/>
  <c r="BE106" i="8" s="1"/>
  <c r="BA727" i="1"/>
  <c r="AX456" i="1"/>
  <c r="AX543" i="1" s="1"/>
  <c r="AX26" i="1" s="1"/>
  <c r="AX466" i="1"/>
  <c r="AX553" i="1" s="1"/>
  <c r="AX36" i="1" s="1"/>
  <c r="AZ448" i="1"/>
  <c r="AZ535" i="1" s="1"/>
  <c r="AZ18" i="1" s="1"/>
  <c r="BH1356" i="1"/>
  <c r="AX486" i="1"/>
  <c r="AX515" i="1" s="1"/>
  <c r="BA1345" i="1"/>
  <c r="AX492" i="1"/>
  <c r="AX521" i="1" s="1"/>
  <c r="AW549" i="1"/>
  <c r="AW32" i="1" s="1"/>
  <c r="BF733" i="1"/>
  <c r="AY421" i="1"/>
  <c r="AY453" i="1" s="1"/>
  <c r="AW553" i="1"/>
  <c r="AW36" i="1" s="1"/>
  <c r="AY433" i="1"/>
  <c r="AY494" i="1" s="1"/>
  <c r="AY523" i="1" s="1"/>
  <c r="AX483" i="1"/>
  <c r="AX512" i="1" s="1"/>
  <c r="AW548" i="1"/>
  <c r="AW31" i="1" s="1"/>
  <c r="BG1353" i="1"/>
  <c r="AW545" i="1"/>
  <c r="AW28" i="1" s="1"/>
  <c r="AY431" i="1"/>
  <c r="AY463" i="1" s="1"/>
  <c r="AY422" i="1"/>
  <c r="AY483" i="1" s="1"/>
  <c r="AY512" i="1" s="1"/>
  <c r="AY429" i="1"/>
  <c r="AY490" i="1" s="1"/>
  <c r="AY519" i="1" s="1"/>
  <c r="BA1374" i="1"/>
  <c r="BA50" i="1" s="1"/>
  <c r="AW550" i="1"/>
  <c r="AW33" i="1" s="1"/>
  <c r="AY420" i="1"/>
  <c r="AY481" i="1" s="1"/>
  <c r="AY510" i="1" s="1"/>
  <c r="BE723" i="1"/>
  <c r="AY430" i="1"/>
  <c r="AY491" i="1" s="1"/>
  <c r="AY520" i="1" s="1"/>
  <c r="AY428" i="1"/>
  <c r="AY489" i="1" s="1"/>
  <c r="AY518" i="1" s="1"/>
  <c r="BF714" i="1"/>
  <c r="BB328" i="1"/>
  <c r="BA416" i="1"/>
  <c r="BA448" i="1" s="1"/>
  <c r="AW546" i="1"/>
  <c r="AW29" i="1" s="1"/>
  <c r="BF929" i="1"/>
  <c r="BF101" i="8" s="1"/>
  <c r="BF277" i="8" s="1"/>
  <c r="BF130" i="8" s="1"/>
  <c r="BF25" i="8" s="1"/>
  <c r="BG1366" i="1"/>
  <c r="BA410" i="1"/>
  <c r="BA442" i="1" s="1"/>
  <c r="AY427" i="1"/>
  <c r="AY459" i="1" s="1"/>
  <c r="BD896" i="1"/>
  <c r="BD912" i="1" s="1"/>
  <c r="BD883" i="1"/>
  <c r="BB324" i="1"/>
  <c r="AX460" i="1"/>
  <c r="AX489" i="1"/>
  <c r="AX518" i="1" s="1"/>
  <c r="AZ335" i="1"/>
  <c r="AY393" i="1"/>
  <c r="BL1254" i="1"/>
  <c r="BL1312" i="1" s="1"/>
  <c r="BM585" i="1"/>
  <c r="AX487" i="1"/>
  <c r="AX516" i="1" s="1"/>
  <c r="AX458" i="1"/>
  <c r="BF1271" i="1"/>
  <c r="BF1329" i="1" s="1"/>
  <c r="BF155" i="8"/>
  <c r="BI1321" i="1"/>
  <c r="BI1350" i="1" s="1"/>
  <c r="AW540" i="1"/>
  <c r="AW23" i="1" s="1"/>
  <c r="BE712" i="1"/>
  <c r="AZ442" i="1"/>
  <c r="AZ471" i="1"/>
  <c r="AZ500" i="1" s="1"/>
  <c r="AY434" i="1"/>
  <c r="BD164" i="8"/>
  <c r="BD1280" i="1"/>
  <c r="BD1338" i="1" s="1"/>
  <c r="BB330" i="1"/>
  <c r="AY425" i="1"/>
  <c r="AX488" i="1"/>
  <c r="AX517" i="1" s="1"/>
  <c r="AX459" i="1"/>
  <c r="BH166" i="8"/>
  <c r="BH1282" i="1"/>
  <c r="BH1340" i="1" s="1"/>
  <c r="BG612" i="1"/>
  <c r="BG699" i="1" s="1"/>
  <c r="BG254" i="8" s="1"/>
  <c r="BG1339" i="1"/>
  <c r="BG1368" i="1" s="1"/>
  <c r="BE352" i="1"/>
  <c r="BL1233" i="1"/>
  <c r="BM564" i="1"/>
  <c r="BI1286" i="1"/>
  <c r="BI1344" i="1" s="1"/>
  <c r="BI170" i="8"/>
  <c r="BI159" i="8"/>
  <c r="BI1275" i="1"/>
  <c r="AW539" i="1"/>
  <c r="AW22" i="1" s="1"/>
  <c r="BD689" i="1"/>
  <c r="BD244" i="8" s="1"/>
  <c r="BD1256" i="1"/>
  <c r="BD1258" i="1" s="1"/>
  <c r="BE587" i="1"/>
  <c r="BE589" i="1" s="1"/>
  <c r="BH730" i="1"/>
  <c r="BG610" i="1"/>
  <c r="BG697" i="1" s="1"/>
  <c r="BG252" i="8" s="1"/>
  <c r="BD1342" i="1"/>
  <c r="BD1371" i="1" s="1"/>
  <c r="BJ614" i="1"/>
  <c r="BJ701" i="1" s="1"/>
  <c r="BJ256" i="8" s="1"/>
  <c r="BC825" i="1"/>
  <c r="AY424" i="1"/>
  <c r="BG873" i="1"/>
  <c r="BG902" i="1" s="1"/>
  <c r="BG362" i="1"/>
  <c r="BH163" i="8"/>
  <c r="BH1279" i="1"/>
  <c r="BD1299" i="1"/>
  <c r="BC1258" i="1"/>
  <c r="BB243" i="8"/>
  <c r="AZ341" i="1"/>
  <c r="AY399" i="1"/>
  <c r="BH685" i="1"/>
  <c r="BH240" i="8" s="1"/>
  <c r="BF712" i="1"/>
  <c r="BE729" i="1"/>
  <c r="AY423" i="1"/>
  <c r="BH617" i="1"/>
  <c r="BH704" i="1" s="1"/>
  <c r="BH259" i="8" s="1"/>
  <c r="BH1344" i="1"/>
  <c r="BH1373" i="1" s="1"/>
  <c r="AY426" i="1"/>
  <c r="BF370" i="1"/>
  <c r="BB717" i="1"/>
  <c r="BD1309" i="1"/>
  <c r="BI681" i="1"/>
  <c r="BI236" i="8" s="1"/>
  <c r="BH681" i="1"/>
  <c r="BH236" i="8" s="1"/>
  <c r="BH265" i="8" s="1"/>
  <c r="BH118" i="8" s="1"/>
  <c r="BH13" i="8" s="1"/>
  <c r="BI701" i="1"/>
  <c r="BI256" i="8" s="1"/>
  <c r="BH149" i="8"/>
  <c r="BH1265" i="1"/>
  <c r="BH1294" i="1"/>
  <c r="AZ340" i="1"/>
  <c r="AY398" i="1"/>
  <c r="BH813" i="1"/>
  <c r="BG307" i="1"/>
  <c r="BG813" i="1"/>
  <c r="BG1340" i="1"/>
  <c r="BG1369" i="1" s="1"/>
  <c r="BG613" i="1"/>
  <c r="BG700" i="1" s="1"/>
  <c r="BG255" i="8" s="1"/>
  <c r="BG725" i="1"/>
  <c r="BF699" i="1"/>
  <c r="BF254" i="8" s="1"/>
  <c r="BF283" i="8" s="1"/>
  <c r="BF136" i="8" s="1"/>
  <c r="BF31" i="8" s="1"/>
  <c r="BE1273" i="1"/>
  <c r="BE157" i="8"/>
  <c r="BF697" i="1"/>
  <c r="BF252" i="8" s="1"/>
  <c r="BD691" i="1"/>
  <c r="BD246" i="8" s="1"/>
  <c r="BD275" i="8" s="1"/>
  <c r="BD128" i="8" s="1"/>
  <c r="BD23" i="8" s="1"/>
  <c r="AZ347" i="1"/>
  <c r="AY405" i="1"/>
  <c r="AZ338" i="1"/>
  <c r="AY396" i="1"/>
  <c r="BI1237" i="1"/>
  <c r="BI1295" i="1" s="1"/>
  <c r="BJ568" i="1"/>
  <c r="BC691" i="1"/>
  <c r="BC246" i="8" s="1"/>
  <c r="BC275" i="8" s="1"/>
  <c r="BC128" i="8" s="1"/>
  <c r="BC23" i="8" s="1"/>
  <c r="BG715" i="1"/>
  <c r="BJ147" i="8"/>
  <c r="BJ1263" i="1"/>
  <c r="BJ594" i="1" s="1"/>
  <c r="BJ681" i="1" s="1"/>
  <c r="BJ236" i="8" s="1"/>
  <c r="BJ1292" i="1"/>
  <c r="BH1311" i="1"/>
  <c r="BC169" i="8"/>
  <c r="BC171" i="8" s="1"/>
  <c r="BC47" i="8" s="1"/>
  <c r="BC1285" i="1"/>
  <c r="BC1287" i="1" s="1"/>
  <c r="BC1314" i="1"/>
  <c r="BC1316" i="1" s="1"/>
  <c r="BF869" i="1"/>
  <c r="BF898" i="1" s="1"/>
  <c r="BJ1240" i="1"/>
  <c r="BJ1298" i="1" s="1"/>
  <c r="BK571" i="1"/>
  <c r="BD589" i="1"/>
  <c r="BH696" i="1"/>
  <c r="BH251" i="8" s="1"/>
  <c r="BK158" i="8"/>
  <c r="BK1274" i="1"/>
  <c r="BK605" i="1" s="1"/>
  <c r="BK1303" i="1"/>
  <c r="AZ337" i="1"/>
  <c r="AY395" i="1"/>
  <c r="BI1247" i="1"/>
  <c r="BI1305" i="1" s="1"/>
  <c r="BJ578" i="1"/>
  <c r="AY125" i="8"/>
  <c r="AY289" i="8"/>
  <c r="BD326" i="1"/>
  <c r="AX453" i="1"/>
  <c r="AX482" i="1"/>
  <c r="AX511" i="1" s="1"/>
  <c r="BH599" i="1"/>
  <c r="BH1326" i="1"/>
  <c r="BH1355" i="1" s="1"/>
  <c r="BF1255" i="1"/>
  <c r="BG586" i="1"/>
  <c r="BB731" i="1"/>
  <c r="AZ336" i="1"/>
  <c r="AY394" i="1"/>
  <c r="BE1302" i="1"/>
  <c r="AZ339" i="1"/>
  <c r="AY397" i="1"/>
  <c r="BI1243" i="1"/>
  <c r="BJ574" i="1"/>
  <c r="BJ1239" i="1"/>
  <c r="BK570" i="1"/>
  <c r="BG1334" i="1"/>
  <c r="BG1363" i="1" s="1"/>
  <c r="BF684" i="1"/>
  <c r="BF239" i="8" s="1"/>
  <c r="BG690" i="1"/>
  <c r="BG245" i="8" s="1"/>
  <c r="BF690" i="1"/>
  <c r="BF245" i="8" s="1"/>
  <c r="BE713" i="1"/>
  <c r="AY418" i="1"/>
  <c r="AX484" i="1"/>
  <c r="AX513" i="1" s="1"/>
  <c r="AX455" i="1"/>
  <c r="BK167" i="8"/>
  <c r="BK1283" i="1"/>
  <c r="BK614" i="1" s="1"/>
  <c r="BK1312" i="1"/>
  <c r="BC896" i="1"/>
  <c r="BC912" i="1" s="1"/>
  <c r="BC883" i="1"/>
  <c r="BD1224" i="1"/>
  <c r="BE245" i="1"/>
  <c r="BD203" i="1"/>
  <c r="BB1357" i="1"/>
  <c r="AX464" i="1"/>
  <c r="AX493" i="1"/>
  <c r="AX522" i="1" s="1"/>
  <c r="BE1251" i="1"/>
  <c r="BF582" i="1"/>
  <c r="BH150" i="8"/>
  <c r="BH1266" i="1"/>
  <c r="BH1324" i="1" s="1"/>
  <c r="BH1353" i="1" s="1"/>
  <c r="BI1253" i="1"/>
  <c r="BJ584" i="1"/>
  <c r="AX479" i="1"/>
  <c r="AX450" i="1"/>
  <c r="BH709" i="1"/>
  <c r="BH235" i="8"/>
  <c r="BH264" i="8" s="1"/>
  <c r="BH117" i="8" s="1"/>
  <c r="BA381" i="1"/>
  <c r="BB323" i="1"/>
  <c r="BD361" i="1"/>
  <c r="BD377" i="1" s="1"/>
  <c r="BG1323" i="1"/>
  <c r="BG1352" i="1" s="1"/>
  <c r="BG596" i="1"/>
  <c r="BF247" i="1"/>
  <c r="BF305" i="1" s="1"/>
  <c r="BF811" i="1"/>
  <c r="AZ334" i="1"/>
  <c r="AY392" i="1"/>
  <c r="BI153" i="8"/>
  <c r="BI1269" i="1"/>
  <c r="BA703" i="1"/>
  <c r="BA258" i="8" s="1"/>
  <c r="BA287" i="8" s="1"/>
  <c r="BA140" i="8" s="1"/>
  <c r="BA35" i="8" s="1"/>
  <c r="BE1241" i="1"/>
  <c r="BE1299" i="1" s="1"/>
  <c r="BF572" i="1"/>
  <c r="BF1300" i="1"/>
  <c r="AZ332" i="1"/>
  <c r="AX462" i="1"/>
  <c r="AX491" i="1"/>
  <c r="AX520" i="1" s="1"/>
  <c r="BE1329" i="1"/>
  <c r="BE1358" i="1" s="1"/>
  <c r="BE602" i="1"/>
  <c r="BJ1238" i="1"/>
  <c r="BK569" i="1"/>
  <c r="BG733" i="1"/>
  <c r="BJ1249" i="1"/>
  <c r="BJ1307" i="1" s="1"/>
  <c r="BK580" i="1"/>
  <c r="BH1276" i="1"/>
  <c r="BH1334" i="1" s="1"/>
  <c r="BH1363" i="1" s="1"/>
  <c r="BH160" i="8"/>
  <c r="AZ333" i="1"/>
  <c r="AY391" i="1"/>
  <c r="BB385" i="1"/>
  <c r="BC327" i="1"/>
  <c r="BI1252" i="1"/>
  <c r="BJ583" i="1"/>
  <c r="BC601" i="1"/>
  <c r="BC1328" i="1"/>
  <c r="BI1315" i="1"/>
  <c r="BH1336" i="1"/>
  <c r="BH1365" i="1" s="1"/>
  <c r="AW552" i="1"/>
  <c r="AW35" i="1" s="1"/>
  <c r="AY432" i="1"/>
  <c r="AZ346" i="1"/>
  <c r="AY404" i="1"/>
  <c r="BC611" i="1"/>
  <c r="BC1338" i="1"/>
  <c r="BC1367" i="1" s="1"/>
  <c r="BB616" i="1"/>
  <c r="BF723" i="1"/>
  <c r="AZ331" i="1"/>
  <c r="AY389" i="1"/>
  <c r="AY348" i="1"/>
  <c r="AZ344" i="1"/>
  <c r="AY402" i="1"/>
  <c r="BB329" i="1"/>
  <c r="BA387" i="1"/>
  <c r="BF1244" i="1"/>
  <c r="BG575" i="1"/>
  <c r="AZ342" i="1"/>
  <c r="AY400" i="1"/>
  <c r="BG1242" i="1"/>
  <c r="BH573" i="1"/>
  <c r="AX494" i="1"/>
  <c r="AX523" i="1" s="1"/>
  <c r="AX465" i="1"/>
  <c r="BD615" i="1"/>
  <c r="BA97" i="8"/>
  <c r="BA941" i="1"/>
  <c r="BA44" i="1" s="1"/>
  <c r="BH1325" i="1"/>
  <c r="BH1354" i="1" s="1"/>
  <c r="BK1262" i="1"/>
  <c r="BK146" i="8"/>
  <c r="BK1291" i="1"/>
  <c r="BJ1257" i="1"/>
  <c r="BK588" i="1"/>
  <c r="BK1234" i="1"/>
  <c r="BL565" i="1"/>
  <c r="BJ1246" i="1"/>
  <c r="BK577" i="1"/>
  <c r="BJ605" i="1"/>
  <c r="BJ1332" i="1"/>
  <c r="BJ1361" i="1" s="1"/>
  <c r="AZ343" i="1"/>
  <c r="AY401" i="1"/>
  <c r="AX20" i="8"/>
  <c r="AX37" i="8" s="1"/>
  <c r="AX142" i="8"/>
  <c r="AX46" i="8" s="1"/>
  <c r="AX48" i="8" s="1"/>
  <c r="AX51" i="8" s="1"/>
  <c r="BG868" i="1"/>
  <c r="BG897" i="1" s="1"/>
  <c r="AV537" i="1"/>
  <c r="AZ125" i="8"/>
  <c r="AZ289" i="8"/>
  <c r="BD1270" i="1"/>
  <c r="BD154" i="8"/>
  <c r="BJ1320" i="1"/>
  <c r="BJ1349" i="1" s="1"/>
  <c r="BJ593" i="1"/>
  <c r="BJ680" i="1" s="1"/>
  <c r="BJ235" i="8" s="1"/>
  <c r="BF725" i="1"/>
  <c r="BC731" i="1"/>
  <c r="BL1245" i="1"/>
  <c r="BM576" i="1"/>
  <c r="AY529" i="1"/>
  <c r="AY12" i="1" s="1"/>
  <c r="BI709" i="1"/>
  <c r="BI1267" i="1"/>
  <c r="BI1325" i="1" s="1"/>
  <c r="BI1354" i="1" s="1"/>
  <c r="BI151" i="8"/>
  <c r="BI1278" i="1"/>
  <c r="BI162" i="8"/>
  <c r="BI1307" i="1"/>
  <c r="BJ1341" i="1"/>
  <c r="BJ1370" i="1" s="1"/>
  <c r="BH721" i="1"/>
  <c r="BG597" i="1"/>
  <c r="BG693" i="1"/>
  <c r="BG248" i="8" s="1"/>
  <c r="BH693" i="1"/>
  <c r="BH248" i="8" s="1"/>
  <c r="BE1284" i="1"/>
  <c r="BE615" i="1" s="1"/>
  <c r="BE168" i="8"/>
  <c r="BE1313" i="1"/>
  <c r="BB414" i="1"/>
  <c r="BI1250" i="1"/>
  <c r="BJ581" i="1"/>
  <c r="BH165" i="8"/>
  <c r="BH1281" i="1"/>
  <c r="BB727" i="1"/>
  <c r="BF700" i="1"/>
  <c r="BF255" i="8" s="1"/>
  <c r="BB925" i="1"/>
  <c r="BB825" i="1"/>
  <c r="BA243" i="8"/>
  <c r="BH156" i="8"/>
  <c r="BH1272" i="1"/>
  <c r="BH1301" i="1"/>
  <c r="AZ345" i="1"/>
  <c r="AY403" i="1"/>
  <c r="BI721" i="1"/>
  <c r="BI1236" i="1"/>
  <c r="BJ567" i="1"/>
  <c r="BI1268" i="1"/>
  <c r="BI599" i="1" s="1"/>
  <c r="BI152" i="8"/>
  <c r="AW508" i="1"/>
  <c r="BH600" i="1"/>
  <c r="BG714" i="1"/>
  <c r="BF363" i="1"/>
  <c r="BC119" i="8"/>
  <c r="BG148" i="8"/>
  <c r="BG1264" i="1"/>
  <c r="BF1322" i="1"/>
  <c r="BF595" i="1"/>
  <c r="BE682" i="1"/>
  <c r="BE1351" i="1"/>
  <c r="BC325" i="1"/>
  <c r="BB119" i="8"/>
  <c r="BH1235" i="1"/>
  <c r="BI566" i="1"/>
  <c r="BG12" i="8"/>
  <c r="BF248" i="1" l="1"/>
  <c r="BF306" i="1" s="1"/>
  <c r="BI790" i="1"/>
  <c r="BI819" i="1" s="1"/>
  <c r="BH779" i="1"/>
  <c r="BH808" i="1" s="1"/>
  <c r="BF792" i="1"/>
  <c r="BF821" i="1" s="1"/>
  <c r="BF364" i="1"/>
  <c r="BG283" i="8"/>
  <c r="BG136" i="8" s="1"/>
  <c r="BG31" i="8" s="1"/>
  <c r="BE928" i="1"/>
  <c r="BE100" i="8" s="1"/>
  <c r="BE276" i="8" s="1"/>
  <c r="BE129" i="8" s="1"/>
  <c r="BE24" i="8" s="1"/>
  <c r="BH919" i="1"/>
  <c r="BH91" i="8" s="1"/>
  <c r="BK772" i="1"/>
  <c r="BK801" i="1" s="1"/>
  <c r="BJ1212" i="1"/>
  <c r="BG1201" i="1"/>
  <c r="BJ1210" i="1"/>
  <c r="BH1222" i="1"/>
  <c r="BH778" i="1"/>
  <c r="BH807" i="1" s="1"/>
  <c r="BF783" i="1"/>
  <c r="BF812" i="1" s="1"/>
  <c r="BF928" i="1" s="1"/>
  <c r="BF100" i="8" s="1"/>
  <c r="BF276" i="8" s="1"/>
  <c r="BF129" i="8" s="1"/>
  <c r="BF24" i="8" s="1"/>
  <c r="BH1216" i="1"/>
  <c r="BG788" i="1"/>
  <c r="BG817" i="1" s="1"/>
  <c r="BI1214" i="1"/>
  <c r="BJ874" i="1"/>
  <c r="BJ903" i="1" s="1"/>
  <c r="BJ777" i="1"/>
  <c r="BJ806" i="1" s="1"/>
  <c r="BJ795" i="1"/>
  <c r="BJ824" i="1" s="1"/>
  <c r="BH786" i="1"/>
  <c r="BH815" i="1" s="1"/>
  <c r="BH776" i="1"/>
  <c r="BH805" i="1" s="1"/>
  <c r="BI784" i="1"/>
  <c r="BJ1208" i="1"/>
  <c r="BH1203" i="1"/>
  <c r="BG775" i="1"/>
  <c r="BG804" i="1" s="1"/>
  <c r="BH1213" i="1"/>
  <c r="BG785" i="1"/>
  <c r="BG794" i="1"/>
  <c r="BG823" i="1" s="1"/>
  <c r="BI774" i="1"/>
  <c r="BI803" i="1" s="1"/>
  <c r="BJ1221" i="1"/>
  <c r="BJ1217" i="1"/>
  <c r="BI789" i="1"/>
  <c r="BF773" i="1"/>
  <c r="BF802" i="1" s="1"/>
  <c r="BH791" i="1"/>
  <c r="BH820" i="1" s="1"/>
  <c r="BI780" i="1"/>
  <c r="BI782" i="1"/>
  <c r="BH781" i="1"/>
  <c r="BH810" i="1" s="1"/>
  <c r="BK771" i="1"/>
  <c r="BK800" i="1" s="1"/>
  <c r="BH280" i="8"/>
  <c r="BH133" i="8" s="1"/>
  <c r="BH28" i="8" s="1"/>
  <c r="BH1335" i="1"/>
  <c r="BH1364" i="1" s="1"/>
  <c r="BF279" i="8"/>
  <c r="BF132" i="8" s="1"/>
  <c r="BF27" i="8" s="1"/>
  <c r="BJ917" i="1"/>
  <c r="BJ89" i="8" s="1"/>
  <c r="BJ265" i="8" s="1"/>
  <c r="BJ118" i="8" s="1"/>
  <c r="BJ13" i="8" s="1"/>
  <c r="BK579" i="1"/>
  <c r="BK1248" i="1" s="1"/>
  <c r="BI265" i="8"/>
  <c r="BI118" i="8" s="1"/>
  <c r="BI13" i="8" s="1"/>
  <c r="BF933" i="1"/>
  <c r="BF105" i="8" s="1"/>
  <c r="BF281" i="8" s="1"/>
  <c r="BF134" i="8" s="1"/>
  <c r="BF29" i="8" s="1"/>
  <c r="BF284" i="8"/>
  <c r="BF137" i="8" s="1"/>
  <c r="BF32" i="8" s="1"/>
  <c r="BG1211" i="1"/>
  <c r="BG190" i="1"/>
  <c r="BG364" i="1" s="1"/>
  <c r="BI932" i="1"/>
  <c r="BI104" i="8" s="1"/>
  <c r="BG724" i="1"/>
  <c r="BE937" i="1"/>
  <c r="BE109" i="8" s="1"/>
  <c r="BE285" i="8" s="1"/>
  <c r="BE138" i="8" s="1"/>
  <c r="BE33" i="8" s="1"/>
  <c r="BH724" i="1"/>
  <c r="BF879" i="1"/>
  <c r="BF908" i="1" s="1"/>
  <c r="BF373" i="1"/>
  <c r="BK859" i="1"/>
  <c r="BK888" i="1" s="1"/>
  <c r="BI1248" i="1"/>
  <c r="BK353" i="1"/>
  <c r="BE918" i="1"/>
  <c r="BE90" i="8" s="1"/>
  <c r="BJ368" i="1"/>
  <c r="BE250" i="8"/>
  <c r="BE279" i="8" s="1"/>
  <c r="BE132" i="8" s="1"/>
  <c r="BE27" i="8" s="1"/>
  <c r="BF724" i="1"/>
  <c r="BF274" i="8"/>
  <c r="BF127" i="8" s="1"/>
  <c r="BF22" i="8" s="1"/>
  <c r="BG369" i="1"/>
  <c r="BJ358" i="1"/>
  <c r="BK1205" i="1"/>
  <c r="BI877" i="1"/>
  <c r="BI906" i="1" s="1"/>
  <c r="BH241" i="1"/>
  <c r="BI1204" i="1"/>
  <c r="BJ252" i="1"/>
  <c r="BJ310" i="1" s="1"/>
  <c r="BK1215" i="1"/>
  <c r="BG253" i="1"/>
  <c r="BG311" i="1" s="1"/>
  <c r="BH372" i="1"/>
  <c r="BI861" i="1"/>
  <c r="BI890" i="1" s="1"/>
  <c r="BH868" i="1"/>
  <c r="BH897" i="1" s="1"/>
  <c r="BI1209" i="1"/>
  <c r="BI239" i="1"/>
  <c r="BI255" i="1"/>
  <c r="BI313" i="1" s="1"/>
  <c r="BL1199" i="1"/>
  <c r="BG936" i="1"/>
  <c r="BG108" i="8" s="1"/>
  <c r="BG284" i="8" s="1"/>
  <c r="BG137" i="8" s="1"/>
  <c r="BG32" i="8" s="1"/>
  <c r="BJ816" i="1"/>
  <c r="BF920" i="1"/>
  <c r="BF92" i="8" s="1"/>
  <c r="BF268" i="8" s="1"/>
  <c r="BF121" i="8" s="1"/>
  <c r="BF16" i="8" s="1"/>
  <c r="BI922" i="1"/>
  <c r="BI94" i="8" s="1"/>
  <c r="BG921" i="1"/>
  <c r="BG93" i="8" s="1"/>
  <c r="BG269" i="8" s="1"/>
  <c r="BG122" i="8" s="1"/>
  <c r="BG17" i="8" s="1"/>
  <c r="BG923" i="1"/>
  <c r="BG95" i="8" s="1"/>
  <c r="BG271" i="8" s="1"/>
  <c r="BG124" i="8" s="1"/>
  <c r="BG19" i="8" s="1"/>
  <c r="BH935" i="1"/>
  <c r="BH107" i="8" s="1"/>
  <c r="BG199" i="1"/>
  <c r="BH1220" i="1" s="1"/>
  <c r="BI185" i="1"/>
  <c r="BH865" i="1"/>
  <c r="BH894" i="1" s="1"/>
  <c r="BH243" i="1"/>
  <c r="BI198" i="1"/>
  <c r="BI256" i="1" s="1"/>
  <c r="BH256" i="1"/>
  <c r="BH182" i="1"/>
  <c r="BH192" i="1"/>
  <c r="BI1213" i="1" s="1"/>
  <c r="BJ200" i="1"/>
  <c r="BI822" i="1"/>
  <c r="BI880" i="1"/>
  <c r="BI909" i="1" s="1"/>
  <c r="BI258" i="1"/>
  <c r="BI316" i="1" s="1"/>
  <c r="BL179" i="1"/>
  <c r="BG180" i="1"/>
  <c r="BH1201" i="1" s="1"/>
  <c r="BF238" i="1"/>
  <c r="BI193" i="1"/>
  <c r="BI786" i="1" s="1"/>
  <c r="BJ189" i="1"/>
  <c r="BK1210" i="1" s="1"/>
  <c r="BI186" i="1"/>
  <c r="BH866" i="1"/>
  <c r="BH895" i="1" s="1"/>
  <c r="BH244" i="1"/>
  <c r="BH302" i="1" s="1"/>
  <c r="BH360" i="1"/>
  <c r="BH201" i="1"/>
  <c r="BI1222" i="1" s="1"/>
  <c r="BG881" i="1"/>
  <c r="BG910" i="1" s="1"/>
  <c r="BG259" i="1"/>
  <c r="BG317" i="1" s="1"/>
  <c r="BK237" i="1"/>
  <c r="BG240" i="1"/>
  <c r="BG298" i="1" s="1"/>
  <c r="BG356" i="1"/>
  <c r="BJ916" i="1"/>
  <c r="BJ88" i="8" s="1"/>
  <c r="BJ264" i="8" s="1"/>
  <c r="BJ864" i="1"/>
  <c r="BJ893" i="1" s="1"/>
  <c r="BJ242" i="1"/>
  <c r="BJ300" i="1" s="1"/>
  <c r="BH195" i="1"/>
  <c r="BH788" i="1" s="1"/>
  <c r="BG875" i="1"/>
  <c r="BG904" i="1" s="1"/>
  <c r="BI183" i="1"/>
  <c r="BH938" i="1"/>
  <c r="BH110" i="8" s="1"/>
  <c r="BH863" i="1"/>
  <c r="BH892" i="1" s="1"/>
  <c r="BJ196" i="1"/>
  <c r="BK1217" i="1" s="1"/>
  <c r="BI355" i="1"/>
  <c r="BG924" i="1"/>
  <c r="BG96" i="8" s="1"/>
  <c r="BK194" i="1"/>
  <c r="BL1215" i="1" s="1"/>
  <c r="BG862" i="1"/>
  <c r="BG891" i="1" s="1"/>
  <c r="BJ187" i="1"/>
  <c r="BK1208" i="1" s="1"/>
  <c r="BG375" i="1"/>
  <c r="BF354" i="1"/>
  <c r="BH878" i="1"/>
  <c r="BH907" i="1" s="1"/>
  <c r="BJ197" i="1"/>
  <c r="BK1218" i="1" s="1"/>
  <c r="BK202" i="1"/>
  <c r="BJ191" i="1"/>
  <c r="BK1212" i="1" s="1"/>
  <c r="BH359" i="1"/>
  <c r="BI371" i="1"/>
  <c r="BF939" i="1"/>
  <c r="BF111" i="8" s="1"/>
  <c r="BI374" i="1"/>
  <c r="BH357" i="1"/>
  <c r="BH251" i="1"/>
  <c r="BH309" i="1" s="1"/>
  <c r="BF257" i="1"/>
  <c r="BF315" i="1" s="1"/>
  <c r="BK184" i="1"/>
  <c r="BK242" i="1" s="1"/>
  <c r="BJ181" i="1"/>
  <c r="BI188" i="1"/>
  <c r="BJ1209" i="1" s="1"/>
  <c r="BF860" i="1"/>
  <c r="BF889" i="1" s="1"/>
  <c r="BL178" i="1"/>
  <c r="BK858" i="1"/>
  <c r="BK887" i="1" s="1"/>
  <c r="BK236" i="1"/>
  <c r="BB1374" i="1"/>
  <c r="BB50" i="1" s="1"/>
  <c r="BB1345" i="1"/>
  <c r="BH288" i="8"/>
  <c r="BH141" i="8" s="1"/>
  <c r="BH36" i="8" s="1"/>
  <c r="BG257" i="1"/>
  <c r="BJ882" i="1"/>
  <c r="BJ911" i="1" s="1"/>
  <c r="BJ260" i="1"/>
  <c r="BJ318" i="1" s="1"/>
  <c r="BJ376" i="1"/>
  <c r="BI940" i="1"/>
  <c r="BI112" i="8" s="1"/>
  <c r="BG931" i="1"/>
  <c r="BG103" i="8" s="1"/>
  <c r="BG279" i="8" s="1"/>
  <c r="BG132" i="8" s="1"/>
  <c r="BG27" i="8" s="1"/>
  <c r="BE930" i="1"/>
  <c r="BE102" i="8" s="1"/>
  <c r="BE278" i="8" s="1"/>
  <c r="BE131" i="8" s="1"/>
  <c r="BE26" i="8" s="1"/>
  <c r="BE261" i="1"/>
  <c r="BE45" i="1" s="1"/>
  <c r="BF872" i="1"/>
  <c r="BF901" i="1" s="1"/>
  <c r="BF250" i="1"/>
  <c r="BF308" i="1" s="1"/>
  <c r="BF366" i="1"/>
  <c r="BF814" i="1"/>
  <c r="BD1314" i="1"/>
  <c r="BD1316" i="1" s="1"/>
  <c r="BG723" i="1"/>
  <c r="AX539" i="1"/>
  <c r="AX22" i="1" s="1"/>
  <c r="BG929" i="1"/>
  <c r="BG101" i="8" s="1"/>
  <c r="BG277" i="8" s="1"/>
  <c r="BG130" i="8" s="1"/>
  <c r="BG25" i="8" s="1"/>
  <c r="BH367" i="1"/>
  <c r="BH365" i="1"/>
  <c r="AY461" i="1"/>
  <c r="AY548" i="1" s="1"/>
  <c r="AY31" i="1" s="1"/>
  <c r="AY460" i="1"/>
  <c r="AY547" i="1" s="1"/>
  <c r="AY30" i="1" s="1"/>
  <c r="AY488" i="1"/>
  <c r="AY517" i="1" s="1"/>
  <c r="BF927" i="1"/>
  <c r="BF99" i="8" s="1"/>
  <c r="AY465" i="1"/>
  <c r="AY552" i="1" s="1"/>
  <c r="AY35" i="1" s="1"/>
  <c r="AX548" i="1"/>
  <c r="AX31" i="1" s="1"/>
  <c r="BA477" i="1"/>
  <c r="BA506" i="1" s="1"/>
  <c r="BI1373" i="1"/>
  <c r="BF1358" i="1"/>
  <c r="AY452" i="1"/>
  <c r="AY539" i="1" s="1"/>
  <c r="AY22" i="1" s="1"/>
  <c r="AY492" i="1"/>
  <c r="AY521" i="1" s="1"/>
  <c r="AY482" i="1"/>
  <c r="AY511" i="1" s="1"/>
  <c r="BA471" i="1"/>
  <c r="BA500" i="1" s="1"/>
  <c r="AX545" i="1"/>
  <c r="AX28" i="1" s="1"/>
  <c r="AX544" i="1"/>
  <c r="AX27" i="1" s="1"/>
  <c r="BG926" i="1"/>
  <c r="BG98" i="8" s="1"/>
  <c r="BG274" i="8" s="1"/>
  <c r="BG127" i="8" s="1"/>
  <c r="BG22" i="8" s="1"/>
  <c r="BA705" i="1"/>
  <c r="AZ425" i="1"/>
  <c r="AZ457" i="1" s="1"/>
  <c r="AX550" i="1"/>
  <c r="AX33" i="1" s="1"/>
  <c r="BB416" i="1"/>
  <c r="BB448" i="1" s="1"/>
  <c r="AY462" i="1"/>
  <c r="AY549" i="1" s="1"/>
  <c r="AY32" i="1" s="1"/>
  <c r="AX551" i="1"/>
  <c r="AX34" i="1" s="1"/>
  <c r="AX540" i="1"/>
  <c r="AX23" i="1" s="1"/>
  <c r="BH1369" i="1"/>
  <c r="BA732" i="1"/>
  <c r="BA734" i="1" s="1"/>
  <c r="BH725" i="1"/>
  <c r="AZ529" i="1"/>
  <c r="AZ12" i="1" s="1"/>
  <c r="BJ709" i="1"/>
  <c r="AY454" i="1"/>
  <c r="AY541" i="1" s="1"/>
  <c r="AY24" i="1" s="1"/>
  <c r="BG722" i="1"/>
  <c r="AZ433" i="1"/>
  <c r="AZ465" i="1" s="1"/>
  <c r="AZ430" i="1"/>
  <c r="AZ462" i="1" s="1"/>
  <c r="AX541" i="1"/>
  <c r="AX24" i="1" s="1"/>
  <c r="BJ1321" i="1"/>
  <c r="BJ1350" i="1" s="1"/>
  <c r="AZ423" i="1"/>
  <c r="AZ484" i="1" s="1"/>
  <c r="AZ513" i="1" s="1"/>
  <c r="BK1332" i="1"/>
  <c r="BK1361" i="1" s="1"/>
  <c r="AX542" i="1"/>
  <c r="AX25" i="1" s="1"/>
  <c r="AX547" i="1"/>
  <c r="AX30" i="1" s="1"/>
  <c r="BG363" i="1"/>
  <c r="BG719" i="1"/>
  <c r="BD720" i="1"/>
  <c r="BI710" i="1"/>
  <c r="BG370" i="1"/>
  <c r="AZ422" i="1"/>
  <c r="AZ483" i="1" s="1"/>
  <c r="AZ512" i="1" s="1"/>
  <c r="BC328" i="1"/>
  <c r="BA345" i="1"/>
  <c r="AZ403" i="1"/>
  <c r="BB446" i="1"/>
  <c r="BB475" i="1"/>
  <c r="BB504" i="1" s="1"/>
  <c r="BI609" i="1"/>
  <c r="BI1336" i="1"/>
  <c r="BI1365" i="1" s="1"/>
  <c r="BI598" i="1"/>
  <c r="BM1245" i="1"/>
  <c r="BM1303" i="1" s="1"/>
  <c r="L576" i="1"/>
  <c r="K576" i="1"/>
  <c r="BD1328" i="1"/>
  <c r="BD1357" i="1" s="1"/>
  <c r="BD601" i="1"/>
  <c r="BD688" i="1" s="1"/>
  <c r="BK1246" i="1"/>
  <c r="BK1304" i="1" s="1"/>
  <c r="BL577" i="1"/>
  <c r="BK147" i="8"/>
  <c r="BK1263" i="1"/>
  <c r="BK1292" i="1"/>
  <c r="BA273" i="8"/>
  <c r="BA126" i="8" s="1"/>
  <c r="BA21" i="8" s="1"/>
  <c r="BA113" i="8"/>
  <c r="BA44" i="8" s="1"/>
  <c r="BA45" i="8" s="1"/>
  <c r="BG1244" i="1"/>
  <c r="BG1302" i="1" s="1"/>
  <c r="BH575" i="1"/>
  <c r="AW537" i="1"/>
  <c r="BA333" i="1"/>
  <c r="AZ391" i="1"/>
  <c r="BA332" i="1"/>
  <c r="BF1241" i="1"/>
  <c r="BF1299" i="1" s="1"/>
  <c r="BG572" i="1"/>
  <c r="BB703" i="1"/>
  <c r="BB732" i="1" s="1"/>
  <c r="BB734" i="1" s="1"/>
  <c r="BC323" i="1"/>
  <c r="BB381" i="1"/>
  <c r="BJ1253" i="1"/>
  <c r="BK584" i="1"/>
  <c r="BJ152" i="8"/>
  <c r="BJ1268" i="1"/>
  <c r="BJ599" i="1" s="1"/>
  <c r="BJ686" i="1" s="1"/>
  <c r="BJ241" i="8" s="1"/>
  <c r="BJ1297" i="1"/>
  <c r="BJ1243" i="1"/>
  <c r="BK574" i="1"/>
  <c r="BA339" i="1"/>
  <c r="AZ397" i="1"/>
  <c r="BA337" i="1"/>
  <c r="AZ395" i="1"/>
  <c r="BK1240" i="1"/>
  <c r="BK1298" i="1" s="1"/>
  <c r="BL571" i="1"/>
  <c r="BG811" i="1"/>
  <c r="BG869" i="1"/>
  <c r="BG898" i="1" s="1"/>
  <c r="BC616" i="1"/>
  <c r="BC618" i="1" s="1"/>
  <c r="BC1343" i="1"/>
  <c r="BC1345" i="1" s="1"/>
  <c r="BA347" i="1"/>
  <c r="AZ405" i="1"/>
  <c r="BF726" i="1"/>
  <c r="BE1331" i="1"/>
  <c r="BE1360" i="1" s="1"/>
  <c r="BE604" i="1"/>
  <c r="BF728" i="1"/>
  <c r="BG729" i="1"/>
  <c r="BI249" i="1"/>
  <c r="BH871" i="1"/>
  <c r="BH900" i="1" s="1"/>
  <c r="BH929" i="1" s="1"/>
  <c r="BH101" i="8" s="1"/>
  <c r="BH277" i="8" s="1"/>
  <c r="BH130" i="8" s="1"/>
  <c r="BH25" i="8" s="1"/>
  <c r="BD1367" i="1"/>
  <c r="BH733" i="1"/>
  <c r="AY456" i="1"/>
  <c r="AY485" i="1"/>
  <c r="AY514" i="1" s="1"/>
  <c r="BK1341" i="1"/>
  <c r="BK1370" i="1" s="1"/>
  <c r="BG726" i="1"/>
  <c r="BE1256" i="1"/>
  <c r="BE1258" i="1" s="1"/>
  <c r="BF587" i="1"/>
  <c r="BF589" i="1" s="1"/>
  <c r="BE689" i="1"/>
  <c r="BE244" i="8" s="1"/>
  <c r="BI606" i="1"/>
  <c r="BI1333" i="1"/>
  <c r="BI1362" i="1" s="1"/>
  <c r="BH1339" i="1"/>
  <c r="BH1368" i="1" s="1"/>
  <c r="AY457" i="1"/>
  <c r="AY486" i="1"/>
  <c r="AY515" i="1" s="1"/>
  <c r="AY495" i="1"/>
  <c r="AY524" i="1" s="1"/>
  <c r="AY466" i="1"/>
  <c r="BM1254" i="1"/>
  <c r="L585" i="1"/>
  <c r="K585" i="1"/>
  <c r="BF1313" i="1"/>
  <c r="BJ1236" i="1"/>
  <c r="BJ1294" i="1" s="1"/>
  <c r="BK567" i="1"/>
  <c r="BB97" i="8"/>
  <c r="BB941" i="1"/>
  <c r="BB44" i="1" s="1"/>
  <c r="BJ1250" i="1"/>
  <c r="BJ1308" i="1" s="1"/>
  <c r="BK581" i="1"/>
  <c r="BH246" i="1"/>
  <c r="BH304" i="1" s="1"/>
  <c r="BJ159" i="8"/>
  <c r="BJ1275" i="1"/>
  <c r="BJ606" i="1" s="1"/>
  <c r="BK1257" i="1"/>
  <c r="BL588" i="1"/>
  <c r="BF157" i="8"/>
  <c r="BF1273" i="1"/>
  <c r="BF604" i="1" s="1"/>
  <c r="BC329" i="1"/>
  <c r="BB387" i="1"/>
  <c r="AZ418" i="1"/>
  <c r="BF729" i="1"/>
  <c r="BC698" i="1"/>
  <c r="BC253" i="8" s="1"/>
  <c r="BC282" i="8" s="1"/>
  <c r="BC135" i="8" s="1"/>
  <c r="BC30" i="8" s="1"/>
  <c r="BA346" i="1"/>
  <c r="AZ404" i="1"/>
  <c r="BI165" i="8"/>
  <c r="BI1281" i="1"/>
  <c r="BI612" i="1" s="1"/>
  <c r="BI1310" i="1"/>
  <c r="BC385" i="1"/>
  <c r="BD327" i="1"/>
  <c r="BK1249" i="1"/>
  <c r="BL580" i="1"/>
  <c r="BK1238" i="1"/>
  <c r="BK1296" i="1" s="1"/>
  <c r="BL569" i="1"/>
  <c r="AX549" i="1"/>
  <c r="AX32" i="1" s="1"/>
  <c r="BE154" i="8"/>
  <c r="BE1270" i="1"/>
  <c r="BI600" i="1"/>
  <c r="BI687" i="1" s="1"/>
  <c r="BI242" i="8" s="1"/>
  <c r="BI1327" i="1"/>
  <c r="BI1356" i="1" s="1"/>
  <c r="BG683" i="1"/>
  <c r="BG238" i="8" s="1"/>
  <c r="BG267" i="8" s="1"/>
  <c r="BG120" i="8" s="1"/>
  <c r="BG15" i="8" s="1"/>
  <c r="BB410" i="1"/>
  <c r="AX508" i="1"/>
  <c r="BI166" i="8"/>
  <c r="BI1282" i="1"/>
  <c r="BE164" i="8"/>
  <c r="BE1280" i="1"/>
  <c r="AY450" i="1"/>
  <c r="AY479" i="1"/>
  <c r="BE702" i="1"/>
  <c r="BE257" i="8" s="1"/>
  <c r="BE286" i="8" s="1"/>
  <c r="BE139" i="8" s="1"/>
  <c r="BE34" i="8" s="1"/>
  <c r="BJ1315" i="1"/>
  <c r="BA336" i="1"/>
  <c r="AZ394" i="1"/>
  <c r="BG1255" i="1"/>
  <c r="BG1313" i="1" s="1"/>
  <c r="BH586" i="1"/>
  <c r="AY20" i="8"/>
  <c r="AY37" i="8" s="1"/>
  <c r="AY142" i="8"/>
  <c r="AY46" i="8" s="1"/>
  <c r="AY48" i="8" s="1"/>
  <c r="AY51" i="8" s="1"/>
  <c r="BE1342" i="1"/>
  <c r="BE1371" i="1" s="1"/>
  <c r="BI1311" i="1"/>
  <c r="BJ1237" i="1"/>
  <c r="BK568" i="1"/>
  <c r="BC720" i="1"/>
  <c r="BF713" i="1"/>
  <c r="BI1294" i="1"/>
  <c r="BE1309" i="1"/>
  <c r="BC688" i="1"/>
  <c r="BH722" i="1"/>
  <c r="BG254" i="1"/>
  <c r="BG312" i="1" s="1"/>
  <c r="BG818" i="1"/>
  <c r="BB272" i="8"/>
  <c r="BH362" i="1"/>
  <c r="BI730" i="1"/>
  <c r="BG247" i="1"/>
  <c r="BG305" i="1" s="1"/>
  <c r="BD169" i="8"/>
  <c r="BD171" i="8" s="1"/>
  <c r="BD47" i="8" s="1"/>
  <c r="BD1285" i="1"/>
  <c r="BD1287" i="1" s="1"/>
  <c r="BD718" i="1"/>
  <c r="BM1233" i="1"/>
  <c r="BM1291" i="1" s="1"/>
  <c r="L564" i="1"/>
  <c r="K564" i="1"/>
  <c r="BF352" i="1"/>
  <c r="BG728" i="1"/>
  <c r="BH714" i="1"/>
  <c r="BF602" i="1"/>
  <c r="BD702" i="1"/>
  <c r="BD257" i="8" s="1"/>
  <c r="BD286" i="8" s="1"/>
  <c r="BD139" i="8" s="1"/>
  <c r="BD34" i="8" s="1"/>
  <c r="BH687" i="1"/>
  <c r="BH242" i="8" s="1"/>
  <c r="BJ1304" i="1"/>
  <c r="BL158" i="8"/>
  <c r="BL1274" i="1"/>
  <c r="BL1303" i="1"/>
  <c r="BA343" i="1"/>
  <c r="AZ401" i="1"/>
  <c r="BH1242" i="1"/>
  <c r="BI573" i="1"/>
  <c r="AZ429" i="1"/>
  <c r="AZ431" i="1"/>
  <c r="BA331" i="1"/>
  <c r="AZ389" i="1"/>
  <c r="AZ348" i="1"/>
  <c r="AY464" i="1"/>
  <c r="AY493" i="1"/>
  <c r="AY522" i="1" s="1"/>
  <c r="BC414" i="1"/>
  <c r="AZ421" i="1"/>
  <c r="BE361" i="1"/>
  <c r="BF719" i="1"/>
  <c r="BK1239" i="1"/>
  <c r="BL570" i="1"/>
  <c r="BI156" i="8"/>
  <c r="BI1272" i="1"/>
  <c r="BI603" i="1" s="1"/>
  <c r="BI1301" i="1"/>
  <c r="BC1357" i="1"/>
  <c r="BI1326" i="1"/>
  <c r="BI1355" i="1" s="1"/>
  <c r="BH686" i="1"/>
  <c r="BH241" i="8" s="1"/>
  <c r="BH270" i="8" s="1"/>
  <c r="BI686" i="1"/>
  <c r="BI241" i="8" s="1"/>
  <c r="BE326" i="1"/>
  <c r="BJ1247" i="1"/>
  <c r="BK578" i="1"/>
  <c r="BJ1269" i="1"/>
  <c r="BJ153" i="8"/>
  <c r="BJ710" i="1"/>
  <c r="BI150" i="8"/>
  <c r="BI1266" i="1"/>
  <c r="BI1324" i="1" s="1"/>
  <c r="BI1353" i="1" s="1"/>
  <c r="BA338" i="1"/>
  <c r="AZ396" i="1"/>
  <c r="BH249" i="1"/>
  <c r="BH307" i="1" s="1"/>
  <c r="AZ427" i="1"/>
  <c r="BH596" i="1"/>
  <c r="BH1323" i="1"/>
  <c r="BH1352" i="1" s="1"/>
  <c r="BB618" i="1"/>
  <c r="BG876" i="1"/>
  <c r="BG905" i="1" s="1"/>
  <c r="AZ428" i="1"/>
  <c r="BH610" i="1"/>
  <c r="BH873" i="1"/>
  <c r="BH902" i="1" s="1"/>
  <c r="BC925" i="1"/>
  <c r="BH1337" i="1"/>
  <c r="BH1366" i="1" s="1"/>
  <c r="BL146" i="8"/>
  <c r="BL1291" i="1"/>
  <c r="BL1262" i="1"/>
  <c r="BH613" i="1"/>
  <c r="AX546" i="1"/>
  <c r="AX29" i="1" s="1"/>
  <c r="BC330" i="1"/>
  <c r="BD611" i="1"/>
  <c r="BL167" i="8"/>
  <c r="BL1283" i="1"/>
  <c r="BA335" i="1"/>
  <c r="AZ393" i="1"/>
  <c r="BC324" i="1"/>
  <c r="BG684" i="1"/>
  <c r="BG239" i="8" s="1"/>
  <c r="BI149" i="8"/>
  <c r="BI1265" i="1"/>
  <c r="AZ432" i="1"/>
  <c r="BH603" i="1"/>
  <c r="BA272" i="8"/>
  <c r="BA260" i="8"/>
  <c r="BH1330" i="1"/>
  <c r="BH1359" i="1" s="1"/>
  <c r="BH612" i="1"/>
  <c r="BI163" i="8"/>
  <c r="BI1279" i="1"/>
  <c r="BI1308" i="1"/>
  <c r="AZ20" i="8"/>
  <c r="AZ37" i="8" s="1"/>
  <c r="AZ142" i="8"/>
  <c r="AZ46" i="8" s="1"/>
  <c r="AZ48" i="8" s="1"/>
  <c r="AZ51" i="8" s="1"/>
  <c r="AV20" i="1"/>
  <c r="AX53" i="8"/>
  <c r="BK692" i="1"/>
  <c r="BK247" i="8" s="1"/>
  <c r="BJ692" i="1"/>
  <c r="BJ247" i="8" s="1"/>
  <c r="BL1234" i="1"/>
  <c r="BL1292" i="1" s="1"/>
  <c r="BM565" i="1"/>
  <c r="BJ1286" i="1"/>
  <c r="BJ170" i="8"/>
  <c r="BK593" i="1"/>
  <c r="BK680" i="1" s="1"/>
  <c r="BK709" i="1" s="1"/>
  <c r="BK1320" i="1"/>
  <c r="BK1349" i="1" s="1"/>
  <c r="AX552" i="1"/>
  <c r="AX35" i="1" s="1"/>
  <c r="BG1271" i="1"/>
  <c r="BG155" i="8"/>
  <c r="BD809" i="1"/>
  <c r="BD796" i="1"/>
  <c r="BA342" i="1"/>
  <c r="AZ400" i="1"/>
  <c r="BA344" i="1"/>
  <c r="AZ402" i="1"/>
  <c r="BJ1252" i="1"/>
  <c r="BK583" i="1"/>
  <c r="AZ420" i="1"/>
  <c r="BH607" i="1"/>
  <c r="BJ162" i="8"/>
  <c r="BJ1278" i="1"/>
  <c r="BJ609" i="1" s="1"/>
  <c r="BJ1267" i="1"/>
  <c r="BJ598" i="1" s="1"/>
  <c r="BJ151" i="8"/>
  <c r="BJ1296" i="1"/>
  <c r="BA334" i="1"/>
  <c r="AZ392" i="1"/>
  <c r="BH597" i="1"/>
  <c r="BF1251" i="1"/>
  <c r="BG582" i="1"/>
  <c r="BE1224" i="1"/>
  <c r="BE203" i="1"/>
  <c r="BE867" i="1"/>
  <c r="AZ426" i="1"/>
  <c r="BF168" i="8"/>
  <c r="BF1284" i="1"/>
  <c r="BF615" i="1" s="1"/>
  <c r="BJ1277" i="1"/>
  <c r="BJ608" i="1" s="1"/>
  <c r="BJ161" i="8"/>
  <c r="BI1276" i="1"/>
  <c r="BI1334" i="1" s="1"/>
  <c r="BI1363" i="1" s="1"/>
  <c r="BI160" i="8"/>
  <c r="AZ424" i="1"/>
  <c r="AZ434" i="1"/>
  <c r="BF1302" i="1"/>
  <c r="BA340" i="1"/>
  <c r="AZ398" i="1"/>
  <c r="BH710" i="1"/>
  <c r="AY487" i="1"/>
  <c r="AY516" i="1" s="1"/>
  <c r="AY458" i="1"/>
  <c r="AY455" i="1"/>
  <c r="AY484" i="1"/>
  <c r="AY513" i="1" s="1"/>
  <c r="BA341" i="1"/>
  <c r="AZ399" i="1"/>
  <c r="BJ730" i="1"/>
  <c r="BK701" i="1"/>
  <c r="BK256" i="8" s="1"/>
  <c r="BI617" i="1"/>
  <c r="BG1300" i="1"/>
  <c r="BE237" i="8"/>
  <c r="BG1322" i="1"/>
  <c r="BG595" i="1"/>
  <c r="BG682" i="1" s="1"/>
  <c r="BI1235" i="1"/>
  <c r="BI1293" i="1" s="1"/>
  <c r="BJ566" i="1"/>
  <c r="BF1351" i="1"/>
  <c r="BE711" i="1"/>
  <c r="BF682" i="1"/>
  <c r="BH148" i="8"/>
  <c r="BH1264" i="1"/>
  <c r="BH1293" i="1"/>
  <c r="BB14" i="8"/>
  <c r="BD119" i="8"/>
  <c r="BD325" i="1"/>
  <c r="BC14" i="8"/>
  <c r="BI12" i="8"/>
  <c r="BH12" i="8"/>
  <c r="BJ789" i="1" l="1"/>
  <c r="BJ922" i="1"/>
  <c r="BJ94" i="8" s="1"/>
  <c r="BF937" i="1"/>
  <c r="BF109" i="8" s="1"/>
  <c r="BF285" i="8" s="1"/>
  <c r="BF138" i="8" s="1"/>
  <c r="BF33" i="8" s="1"/>
  <c r="BJ932" i="1"/>
  <c r="BJ104" i="8" s="1"/>
  <c r="BJ780" i="1"/>
  <c r="BJ1214" i="1"/>
  <c r="BK1221" i="1"/>
  <c r="BG783" i="1"/>
  <c r="BG812" i="1" s="1"/>
  <c r="BH785" i="1"/>
  <c r="BK777" i="1"/>
  <c r="BK806" i="1" s="1"/>
  <c r="BK787" i="1"/>
  <c r="BK816" i="1" s="1"/>
  <c r="BI778" i="1"/>
  <c r="BI807" i="1" s="1"/>
  <c r="BJ782" i="1"/>
  <c r="BI791" i="1"/>
  <c r="BI820" i="1" s="1"/>
  <c r="BJ774" i="1"/>
  <c r="BJ803" i="1" s="1"/>
  <c r="BG773" i="1"/>
  <c r="BG802" i="1" s="1"/>
  <c r="BJ790" i="1"/>
  <c r="BJ819" i="1" s="1"/>
  <c r="BL579" i="1"/>
  <c r="BM579" i="1" s="1"/>
  <c r="BK1202" i="1"/>
  <c r="BL1223" i="1"/>
  <c r="BK795" i="1"/>
  <c r="BK824" i="1" s="1"/>
  <c r="BJ1204" i="1"/>
  <c r="BI776" i="1"/>
  <c r="BI805" i="1" s="1"/>
  <c r="BI1216" i="1"/>
  <c r="BJ1207" i="1"/>
  <c r="BI1203" i="1"/>
  <c r="BH775" i="1"/>
  <c r="BH804" i="1" s="1"/>
  <c r="BJ784" i="1"/>
  <c r="BG792" i="1"/>
  <c r="BG821" i="1" s="1"/>
  <c r="BH794" i="1"/>
  <c r="BH823" i="1" s="1"/>
  <c r="BJ793" i="1"/>
  <c r="BJ822" i="1" s="1"/>
  <c r="BI779" i="1"/>
  <c r="BI808" i="1" s="1"/>
  <c r="BI781" i="1"/>
  <c r="BI810" i="1" s="1"/>
  <c r="BL772" i="1"/>
  <c r="BL801" i="1" s="1"/>
  <c r="BM1199" i="1"/>
  <c r="BL771" i="1"/>
  <c r="BL800" i="1" s="1"/>
  <c r="BG373" i="1"/>
  <c r="BG860" i="1"/>
  <c r="BG889" i="1" s="1"/>
  <c r="BG354" i="1"/>
  <c r="BG870" i="1"/>
  <c r="BG899" i="1" s="1"/>
  <c r="BH1211" i="1"/>
  <c r="BH190" i="1"/>
  <c r="BH783" i="1" s="1"/>
  <c r="BG248" i="1"/>
  <c r="BG306" i="1" s="1"/>
  <c r="BI868" i="1"/>
  <c r="BI897" i="1" s="1"/>
  <c r="BH817" i="1"/>
  <c r="BH253" i="1"/>
  <c r="BH311" i="1" s="1"/>
  <c r="BH862" i="1"/>
  <c r="BH891" i="1" s="1"/>
  <c r="BK917" i="1"/>
  <c r="BK89" i="8" s="1"/>
  <c r="BI935" i="1"/>
  <c r="BI107" i="8" s="1"/>
  <c r="BI1306" i="1"/>
  <c r="BI161" i="8"/>
  <c r="BI1277" i="1"/>
  <c r="BJ1335" i="1" s="1"/>
  <c r="BJ1306" i="1"/>
  <c r="BH240" i="1"/>
  <c r="BH298" i="1" s="1"/>
  <c r="BK864" i="1"/>
  <c r="BK893" i="1" s="1"/>
  <c r="BH369" i="1"/>
  <c r="BK1306" i="1"/>
  <c r="BH356" i="1"/>
  <c r="BK916" i="1"/>
  <c r="BK88" i="8" s="1"/>
  <c r="BH926" i="1"/>
  <c r="BH98" i="8" s="1"/>
  <c r="BG238" i="1"/>
  <c r="BJ880" i="1"/>
  <c r="BJ909" i="1" s="1"/>
  <c r="BI359" i="1"/>
  <c r="BH375" i="1"/>
  <c r="BI866" i="1"/>
  <c r="BI895" i="1" s="1"/>
  <c r="BL353" i="1"/>
  <c r="BM1200" i="1"/>
  <c r="BI865" i="1"/>
  <c r="BI894" i="1" s="1"/>
  <c r="BJ1206" i="1"/>
  <c r="BK358" i="1"/>
  <c r="BL1205" i="1"/>
  <c r="BJ371" i="1"/>
  <c r="BG933" i="1"/>
  <c r="BG105" i="8" s="1"/>
  <c r="BG281" i="8" s="1"/>
  <c r="BG134" i="8" s="1"/>
  <c r="BG29" i="8" s="1"/>
  <c r="BI360" i="1"/>
  <c r="BJ1219" i="1"/>
  <c r="BI357" i="1"/>
  <c r="BI243" i="1"/>
  <c r="BL237" i="1"/>
  <c r="BK376" i="1"/>
  <c r="BJ374" i="1"/>
  <c r="BJ258" i="1"/>
  <c r="BJ316" i="1" s="1"/>
  <c r="BH936" i="1"/>
  <c r="BH108" i="8" s="1"/>
  <c r="BG315" i="1"/>
  <c r="BH921" i="1"/>
  <c r="BH93" i="8" s="1"/>
  <c r="BH269" i="8" s="1"/>
  <c r="BH122" i="8" s="1"/>
  <c r="BH17" i="8" s="1"/>
  <c r="BK300" i="1"/>
  <c r="BG920" i="1"/>
  <c r="BG92" i="8" s="1"/>
  <c r="BG268" i="8" s="1"/>
  <c r="BG121" i="8" s="1"/>
  <c r="BG16" i="8" s="1"/>
  <c r="BH923" i="1"/>
  <c r="BH95" i="8" s="1"/>
  <c r="BH271" i="8" s="1"/>
  <c r="BH124" i="8" s="1"/>
  <c r="BH19" i="8" s="1"/>
  <c r="BH924" i="1"/>
  <c r="BH96" i="8" s="1"/>
  <c r="BK252" i="1"/>
  <c r="BK310" i="1" s="1"/>
  <c r="BJ270" i="8"/>
  <c r="BJ123" i="8" s="1"/>
  <c r="BJ18" i="8" s="1"/>
  <c r="BH314" i="1"/>
  <c r="BI314" i="1"/>
  <c r="BL202" i="1"/>
  <c r="BM1223" i="1" s="1"/>
  <c r="BJ355" i="1"/>
  <c r="BI195" i="1"/>
  <c r="BJ1216" i="1" s="1"/>
  <c r="BH875" i="1"/>
  <c r="BH904" i="1" s="1"/>
  <c r="BM179" i="1"/>
  <c r="K179" i="1" s="1"/>
  <c r="BL859" i="1"/>
  <c r="BL888" i="1" s="1"/>
  <c r="BL194" i="1"/>
  <c r="BL787" i="1" s="1"/>
  <c r="BH199" i="1"/>
  <c r="BK368" i="1"/>
  <c r="BK181" i="1"/>
  <c r="BJ861" i="1"/>
  <c r="BJ890" i="1" s="1"/>
  <c r="BJ239" i="1"/>
  <c r="BK191" i="1"/>
  <c r="BL1212" i="1" s="1"/>
  <c r="BG939" i="1"/>
  <c r="BG111" i="8" s="1"/>
  <c r="BI201" i="1"/>
  <c r="BH259" i="1"/>
  <c r="BH317" i="1" s="1"/>
  <c r="BH881" i="1"/>
  <c r="BH910" i="1" s="1"/>
  <c r="BF918" i="1"/>
  <c r="BF90" i="8" s="1"/>
  <c r="BH180" i="1"/>
  <c r="BJ185" i="1"/>
  <c r="BK1206" i="1" s="1"/>
  <c r="BJ188" i="1"/>
  <c r="BJ781" i="1" s="1"/>
  <c r="BK187" i="1"/>
  <c r="BL1208" i="1" s="1"/>
  <c r="BK189" i="1"/>
  <c r="BL1210" i="1" s="1"/>
  <c r="BI938" i="1"/>
  <c r="BI110" i="8" s="1"/>
  <c r="BI192" i="1"/>
  <c r="BI270" i="8"/>
  <c r="BI123" i="8" s="1"/>
  <c r="BI18" i="8" s="1"/>
  <c r="BK874" i="1"/>
  <c r="BK903" i="1" s="1"/>
  <c r="BK260" i="1"/>
  <c r="BK318" i="1" s="1"/>
  <c r="BG879" i="1"/>
  <c r="BG908" i="1" s="1"/>
  <c r="BL184" i="1"/>
  <c r="BK197" i="1"/>
  <c r="BL1218" i="1" s="1"/>
  <c r="BJ255" i="1"/>
  <c r="BJ313" i="1" s="1"/>
  <c r="BJ877" i="1"/>
  <c r="BJ906" i="1" s="1"/>
  <c r="BK196" i="1"/>
  <c r="BJ183" i="1"/>
  <c r="BI241" i="1"/>
  <c r="BI863" i="1"/>
  <c r="BI892" i="1" s="1"/>
  <c r="BI919" i="1"/>
  <c r="BJ186" i="1"/>
  <c r="BI244" i="1"/>
  <c r="BI302" i="1" s="1"/>
  <c r="BJ193" i="1"/>
  <c r="BK1214" i="1" s="1"/>
  <c r="BK200" i="1"/>
  <c r="BI182" i="1"/>
  <c r="BI775" i="1" s="1"/>
  <c r="BJ198" i="1"/>
  <c r="BI878" i="1"/>
  <c r="BI907" i="1" s="1"/>
  <c r="BI372" i="1"/>
  <c r="BK294" i="1"/>
  <c r="BM178" i="1"/>
  <c r="BM858" i="1" s="1"/>
  <c r="BM887" i="1" s="1"/>
  <c r="BL236" i="1"/>
  <c r="BL294" i="1" s="1"/>
  <c r="BL858" i="1"/>
  <c r="BL887" i="1" s="1"/>
  <c r="BJ940" i="1"/>
  <c r="BJ112" i="8" s="1"/>
  <c r="BK882" i="1"/>
  <c r="BK911" i="1" s="1"/>
  <c r="BF930" i="1"/>
  <c r="BF102" i="8" s="1"/>
  <c r="BF278" i="8" s="1"/>
  <c r="BF131" i="8" s="1"/>
  <c r="BF26" i="8" s="1"/>
  <c r="BC703" i="1"/>
  <c r="BC258" i="8" s="1"/>
  <c r="BC287" i="8" s="1"/>
  <c r="BC140" i="8" s="1"/>
  <c r="BC35" i="8" s="1"/>
  <c r="BG366" i="1"/>
  <c r="BG814" i="1"/>
  <c r="BG250" i="1"/>
  <c r="BG308" i="1" s="1"/>
  <c r="BG872" i="1"/>
  <c r="BG901" i="1" s="1"/>
  <c r="BH931" i="1"/>
  <c r="BH103" i="8" s="1"/>
  <c r="BH279" i="8" s="1"/>
  <c r="BH132" i="8" s="1"/>
  <c r="BH27" i="8" s="1"/>
  <c r="BI362" i="1"/>
  <c r="BI365" i="1"/>
  <c r="BI871" i="1"/>
  <c r="BI900" i="1" s="1"/>
  <c r="BI1330" i="1"/>
  <c r="BI1359" i="1" s="1"/>
  <c r="BI813" i="1"/>
  <c r="AY546" i="1"/>
  <c r="AY29" i="1" s="1"/>
  <c r="BA535" i="1"/>
  <c r="BA18" i="1" s="1"/>
  <c r="AY540" i="1"/>
  <c r="AY23" i="1" s="1"/>
  <c r="AZ454" i="1"/>
  <c r="AZ541" i="1" s="1"/>
  <c r="AZ24" i="1" s="1"/>
  <c r="AZ455" i="1"/>
  <c r="AZ542" i="1" s="1"/>
  <c r="AZ25" i="1" s="1"/>
  <c r="BB477" i="1"/>
  <c r="BB506" i="1" s="1"/>
  <c r="AY550" i="1"/>
  <c r="AY33" i="1" s="1"/>
  <c r="AZ486" i="1"/>
  <c r="AZ515" i="1" s="1"/>
  <c r="AZ494" i="1"/>
  <c r="AZ523" i="1" s="1"/>
  <c r="BE731" i="1"/>
  <c r="BA529" i="1"/>
  <c r="BA12" i="1" s="1"/>
  <c r="BH715" i="1"/>
  <c r="AY543" i="1"/>
  <c r="AY26" i="1" s="1"/>
  <c r="BA428" i="1"/>
  <c r="BA489" i="1" s="1"/>
  <c r="BA518" i="1" s="1"/>
  <c r="AZ491" i="1"/>
  <c r="AZ520" i="1" s="1"/>
  <c r="BK235" i="8"/>
  <c r="BA432" i="1"/>
  <c r="BA464" i="1" s="1"/>
  <c r="BC1372" i="1"/>
  <c r="BC1374" i="1" s="1"/>
  <c r="BC50" i="1" s="1"/>
  <c r="I50" i="1" s="1"/>
  <c r="BA433" i="1"/>
  <c r="BA494" i="1" s="1"/>
  <c r="BA523" i="1" s="1"/>
  <c r="AY551" i="1"/>
  <c r="AY34" i="1" s="1"/>
  <c r="AY53" i="8"/>
  <c r="BA423" i="1"/>
  <c r="BA455" i="1" s="1"/>
  <c r="BC410" i="1"/>
  <c r="BC442" i="1" s="1"/>
  <c r="AY553" i="1"/>
  <c r="AY36" i="1" s="1"/>
  <c r="BA430" i="1"/>
  <c r="BA491" i="1" s="1"/>
  <c r="BA520" i="1" s="1"/>
  <c r="BA421" i="1"/>
  <c r="BA482" i="1" s="1"/>
  <c r="BA511" i="1" s="1"/>
  <c r="BA429" i="1"/>
  <c r="BA461" i="1" s="1"/>
  <c r="BA425" i="1"/>
  <c r="BA486" i="1" s="1"/>
  <c r="BA515" i="1" s="1"/>
  <c r="BC727" i="1"/>
  <c r="BA434" i="1"/>
  <c r="BA495" i="1" s="1"/>
  <c r="BA524" i="1" s="1"/>
  <c r="BG712" i="1"/>
  <c r="BD328" i="1"/>
  <c r="AY542" i="1"/>
  <c r="AY25" i="1" s="1"/>
  <c r="BH716" i="1"/>
  <c r="L1303" i="1"/>
  <c r="K1303" i="1"/>
  <c r="BB340" i="1"/>
  <c r="BA398" i="1"/>
  <c r="AZ487" i="1"/>
  <c r="AZ516" i="1" s="1"/>
  <c r="AZ458" i="1"/>
  <c r="BE896" i="1"/>
  <c r="BE912" i="1" s="1"/>
  <c r="BE883" i="1"/>
  <c r="BE809" i="1"/>
  <c r="BE796" i="1"/>
  <c r="AZ452" i="1"/>
  <c r="AZ481" i="1"/>
  <c r="AZ510" i="1" s="1"/>
  <c r="BJ165" i="8"/>
  <c r="BJ1281" i="1"/>
  <c r="BB344" i="1"/>
  <c r="BA402" i="1"/>
  <c r="BD925" i="1"/>
  <c r="BD825" i="1"/>
  <c r="BA125" i="8"/>
  <c r="BA289" i="8"/>
  <c r="BL614" i="1"/>
  <c r="BL1341" i="1"/>
  <c r="BL1370" i="1" s="1"/>
  <c r="BI873" i="1"/>
  <c r="BI902" i="1" s="1"/>
  <c r="BI251" i="1"/>
  <c r="BI309" i="1" s="1"/>
  <c r="BJ600" i="1"/>
  <c r="BB331" i="1"/>
  <c r="BA389" i="1"/>
  <c r="BA348" i="1"/>
  <c r="BI876" i="1"/>
  <c r="BI905" i="1" s="1"/>
  <c r="BC243" i="8"/>
  <c r="BK721" i="1"/>
  <c r="BK1277" i="1"/>
  <c r="BK608" i="1" s="1"/>
  <c r="BK161" i="8"/>
  <c r="BB471" i="1"/>
  <c r="BB500" i="1" s="1"/>
  <c r="BB442" i="1"/>
  <c r="BH683" i="1"/>
  <c r="BH238" i="8" s="1"/>
  <c r="BH267" i="8" s="1"/>
  <c r="BH120" i="8" s="1"/>
  <c r="BH15" i="8" s="1"/>
  <c r="BL1249" i="1"/>
  <c r="BM580" i="1"/>
  <c r="BE327" i="1"/>
  <c r="BD385" i="1"/>
  <c r="AZ450" i="1"/>
  <c r="AZ479" i="1"/>
  <c r="BI246" i="1"/>
  <c r="BI304" i="1" s="1"/>
  <c r="BI715" i="1"/>
  <c r="BI1339" i="1"/>
  <c r="BI1368" i="1" s="1"/>
  <c r="BJ1333" i="1"/>
  <c r="BJ1362" i="1" s="1"/>
  <c r="BE1285" i="1"/>
  <c r="BE1343" i="1" s="1"/>
  <c r="BE169" i="8"/>
  <c r="BE171" i="8" s="1"/>
  <c r="BE47" i="8" s="1"/>
  <c r="BE1314" i="1"/>
  <c r="BE1316" i="1" s="1"/>
  <c r="BB347" i="1"/>
  <c r="BA405" i="1"/>
  <c r="BA426" i="1"/>
  <c r="BJ156" i="8"/>
  <c r="BJ1272" i="1"/>
  <c r="BJ1301" i="1"/>
  <c r="BK1297" i="1"/>
  <c r="BJ1282" i="1"/>
  <c r="BJ1340" i="1" s="1"/>
  <c r="BJ166" i="8"/>
  <c r="BJ1311" i="1"/>
  <c r="BB258" i="8"/>
  <c r="BB705" i="1"/>
  <c r="BF154" i="8"/>
  <c r="BF1270" i="1"/>
  <c r="BF1328" i="1" s="1"/>
  <c r="BE718" i="1"/>
  <c r="BD731" i="1"/>
  <c r="BK594" i="1"/>
  <c r="BK1321" i="1"/>
  <c r="BK1350" i="1" s="1"/>
  <c r="BJ685" i="1"/>
  <c r="BJ240" i="8" s="1"/>
  <c r="BI685" i="1"/>
  <c r="BI240" i="8" s="1"/>
  <c r="BH684" i="1"/>
  <c r="BH239" i="8" s="1"/>
  <c r="BF1309" i="1"/>
  <c r="BB341" i="1"/>
  <c r="BA399" i="1"/>
  <c r="AZ456" i="1"/>
  <c r="AZ485" i="1"/>
  <c r="AZ514" i="1" s="1"/>
  <c r="BF1224" i="1"/>
  <c r="BG245" i="1"/>
  <c r="BF203" i="1"/>
  <c r="BF867" i="1"/>
  <c r="BG1251" i="1"/>
  <c r="BG1309" i="1" s="1"/>
  <c r="BH582" i="1"/>
  <c r="BB334" i="1"/>
  <c r="BA392" i="1"/>
  <c r="BH694" i="1"/>
  <c r="BH249" i="8" s="1"/>
  <c r="BL147" i="8"/>
  <c r="BL1263" i="1"/>
  <c r="BI610" i="1"/>
  <c r="BI697" i="1" s="1"/>
  <c r="BI252" i="8" s="1"/>
  <c r="AZ493" i="1"/>
  <c r="AZ522" i="1" s="1"/>
  <c r="AZ464" i="1"/>
  <c r="BI596" i="1"/>
  <c r="BI1323" i="1"/>
  <c r="BI1352" i="1" s="1"/>
  <c r="BD324" i="1"/>
  <c r="BH697" i="1"/>
  <c r="BH252" i="8" s="1"/>
  <c r="BF326" i="1"/>
  <c r="BL1239" i="1"/>
  <c r="BL1297" i="1" s="1"/>
  <c r="BM570" i="1"/>
  <c r="BF361" i="1"/>
  <c r="BF377" i="1" s="1"/>
  <c r="BI367" i="1"/>
  <c r="AZ463" i="1"/>
  <c r="AZ492" i="1"/>
  <c r="AZ521" i="1" s="1"/>
  <c r="BH155" i="8"/>
  <c r="BH1271" i="1"/>
  <c r="BH602" i="1" s="1"/>
  <c r="BD616" i="1"/>
  <c r="BD618" i="1" s="1"/>
  <c r="BJ1266" i="1"/>
  <c r="BJ1324" i="1" s="1"/>
  <c r="BJ150" i="8"/>
  <c r="BJ1295" i="1"/>
  <c r="BH1255" i="1"/>
  <c r="BI586" i="1"/>
  <c r="BB336" i="1"/>
  <c r="BA394" i="1"/>
  <c r="BE1338" i="1"/>
  <c r="BE1367" i="1" s="1"/>
  <c r="BE611" i="1"/>
  <c r="BE698" i="1" s="1"/>
  <c r="BE253" i="8" s="1"/>
  <c r="BE282" i="8" s="1"/>
  <c r="BE135" i="8" s="1"/>
  <c r="BE30" i="8" s="1"/>
  <c r="BK162" i="8"/>
  <c r="BK1278" i="1"/>
  <c r="BK609" i="1" s="1"/>
  <c r="BK696" i="1" s="1"/>
  <c r="BK251" i="8" s="1"/>
  <c r="BK1307" i="1"/>
  <c r="BD414" i="1"/>
  <c r="BD243" i="8"/>
  <c r="BL1257" i="1"/>
  <c r="BL1315" i="1" s="1"/>
  <c r="BM588" i="1"/>
  <c r="BK1250" i="1"/>
  <c r="BL581" i="1"/>
  <c r="BB273" i="8"/>
  <c r="BB126" i="8" s="1"/>
  <c r="BB21" i="8" s="1"/>
  <c r="BB113" i="8"/>
  <c r="BB44" i="8" s="1"/>
  <c r="BB45" i="8" s="1"/>
  <c r="BE691" i="1"/>
  <c r="BE246" i="8" s="1"/>
  <c r="BE275" i="8" s="1"/>
  <c r="BE128" i="8" s="1"/>
  <c r="BE23" i="8" s="1"/>
  <c r="BF691" i="1"/>
  <c r="BF246" i="8" s="1"/>
  <c r="BF275" i="8" s="1"/>
  <c r="BF128" i="8" s="1"/>
  <c r="BF23" i="8" s="1"/>
  <c r="BD1343" i="1"/>
  <c r="BD1372" i="1" s="1"/>
  <c r="BD1374" i="1" s="1"/>
  <c r="BD50" i="1" s="1"/>
  <c r="BI247" i="1"/>
  <c r="BH811" i="1"/>
  <c r="BH247" i="1"/>
  <c r="BH305" i="1" s="1"/>
  <c r="BH869" i="1"/>
  <c r="BH898" i="1" s="1"/>
  <c r="BB339" i="1"/>
  <c r="BA397" i="1"/>
  <c r="AW20" i="1"/>
  <c r="BH1244" i="1"/>
  <c r="BH1302" i="1" s="1"/>
  <c r="BI575" i="1"/>
  <c r="BM1274" i="1"/>
  <c r="BM1332" i="1" s="1"/>
  <c r="BM158" i="8"/>
  <c r="L1245" i="1"/>
  <c r="K1245" i="1"/>
  <c r="BH876" i="1"/>
  <c r="BH905" i="1" s="1"/>
  <c r="BI704" i="1"/>
  <c r="BI259" i="8" s="1"/>
  <c r="BI288" i="8" s="1"/>
  <c r="BI141" i="8" s="1"/>
  <c r="BI36" i="8" s="1"/>
  <c r="AZ495" i="1"/>
  <c r="AZ524" i="1" s="1"/>
  <c r="AZ466" i="1"/>
  <c r="BF164" i="8"/>
  <c r="BF1280" i="1"/>
  <c r="BK1252" i="1"/>
  <c r="BK1310" i="1" s="1"/>
  <c r="BL583" i="1"/>
  <c r="BB342" i="1"/>
  <c r="BA400" i="1"/>
  <c r="BG1329" i="1"/>
  <c r="BG1358" i="1" s="1"/>
  <c r="BG602" i="1"/>
  <c r="BF1342" i="1"/>
  <c r="BF1371" i="1" s="1"/>
  <c r="BJ1344" i="1"/>
  <c r="BJ1373" i="1" s="1"/>
  <c r="BJ617" i="1"/>
  <c r="BJ721" i="1"/>
  <c r="BI690" i="1"/>
  <c r="BI245" i="8" s="1"/>
  <c r="BH690" i="1"/>
  <c r="BH245" i="8" s="1"/>
  <c r="BA422" i="1"/>
  <c r="BL593" i="1"/>
  <c r="BL680" i="1" s="1"/>
  <c r="BL235" i="8" s="1"/>
  <c r="BL1320" i="1"/>
  <c r="BL1349" i="1" s="1"/>
  <c r="BI815" i="1"/>
  <c r="BI1337" i="1"/>
  <c r="BI1366" i="1" s="1"/>
  <c r="BB338" i="1"/>
  <c r="BA396" i="1"/>
  <c r="BK1247" i="1"/>
  <c r="BK1305" i="1" s="1"/>
  <c r="BL578" i="1"/>
  <c r="BH123" i="8"/>
  <c r="BF245" i="1"/>
  <c r="BF261" i="1" s="1"/>
  <c r="BF45" i="1" s="1"/>
  <c r="AZ453" i="1"/>
  <c r="AZ482" i="1"/>
  <c r="AZ511" i="1" s="1"/>
  <c r="AZ461" i="1"/>
  <c r="AZ490" i="1"/>
  <c r="AZ519" i="1" s="1"/>
  <c r="BB343" i="1"/>
  <c r="BA401" i="1"/>
  <c r="BL1332" i="1"/>
  <c r="BL1361" i="1" s="1"/>
  <c r="BL605" i="1"/>
  <c r="BG713" i="1"/>
  <c r="BG352" i="1"/>
  <c r="BM1262" i="1"/>
  <c r="K1233" i="1"/>
  <c r="BM146" i="8"/>
  <c r="L1233" i="1"/>
  <c r="BB125" i="8"/>
  <c r="BH254" i="1"/>
  <c r="BH312" i="1" s="1"/>
  <c r="BH818" i="1"/>
  <c r="AY508" i="1"/>
  <c r="BI716" i="1"/>
  <c r="BE601" i="1"/>
  <c r="BL1238" i="1"/>
  <c r="BM569" i="1"/>
  <c r="BC717" i="1"/>
  <c r="BB346" i="1"/>
  <c r="BA404" i="1"/>
  <c r="BC416" i="1"/>
  <c r="BD329" i="1"/>
  <c r="BC387" i="1"/>
  <c r="BK170" i="8"/>
  <c r="BK1286" i="1"/>
  <c r="BK1236" i="1"/>
  <c r="BL567" i="1"/>
  <c r="BH1300" i="1"/>
  <c r="AY544" i="1"/>
  <c r="AY27" i="1" s="1"/>
  <c r="BF689" i="1"/>
  <c r="BF244" i="8" s="1"/>
  <c r="BH370" i="1"/>
  <c r="BI307" i="1"/>
  <c r="BG927" i="1"/>
  <c r="BG99" i="8" s="1"/>
  <c r="BL1240" i="1"/>
  <c r="BL1298" i="1" s="1"/>
  <c r="BM571" i="1"/>
  <c r="BA424" i="1"/>
  <c r="BK1243" i="1"/>
  <c r="BL574" i="1"/>
  <c r="BD323" i="1"/>
  <c r="BC381" i="1"/>
  <c r="BG1241" i="1"/>
  <c r="BH572" i="1"/>
  <c r="BB332" i="1"/>
  <c r="BA420" i="1"/>
  <c r="BK1315" i="1"/>
  <c r="BG157" i="8"/>
  <c r="BG1273" i="1"/>
  <c r="BG604" i="1" s="1"/>
  <c r="BF702" i="1"/>
  <c r="BF257" i="8" s="1"/>
  <c r="BF286" i="8" s="1"/>
  <c r="BF139" i="8" s="1"/>
  <c r="BF34" i="8" s="1"/>
  <c r="BL1246" i="1"/>
  <c r="BM577" i="1"/>
  <c r="BE1328" i="1"/>
  <c r="BJ1325" i="1"/>
  <c r="BJ1354" i="1" s="1"/>
  <c r="BB533" i="1"/>
  <c r="BB16" i="1" s="1"/>
  <c r="BB345" i="1"/>
  <c r="BA403" i="1"/>
  <c r="AY545" i="1"/>
  <c r="AY28" i="1" s="1"/>
  <c r="BA427" i="1"/>
  <c r="BI607" i="1"/>
  <c r="BA431" i="1"/>
  <c r="BM1234" i="1"/>
  <c r="BM1292" i="1" s="1"/>
  <c r="K565" i="1"/>
  <c r="L565" i="1"/>
  <c r="AZ53" i="8"/>
  <c r="BI699" i="1"/>
  <c r="BI254" i="8" s="1"/>
  <c r="BH699" i="1"/>
  <c r="BH254" i="8" s="1"/>
  <c r="BH283" i="8" s="1"/>
  <c r="BH136" i="8" s="1"/>
  <c r="BH31" i="8" s="1"/>
  <c r="BB335" i="1"/>
  <c r="BA393" i="1"/>
  <c r="BD330" i="1"/>
  <c r="BH700" i="1"/>
  <c r="BH255" i="8" s="1"/>
  <c r="K1291" i="1"/>
  <c r="L1291" i="1"/>
  <c r="BC97" i="8"/>
  <c r="BC941" i="1"/>
  <c r="BC44" i="1" s="1"/>
  <c r="I44" i="1" s="1"/>
  <c r="AZ489" i="1"/>
  <c r="AZ518" i="1" s="1"/>
  <c r="AZ460" i="1"/>
  <c r="AZ488" i="1"/>
  <c r="AZ517" i="1" s="1"/>
  <c r="AZ459" i="1"/>
  <c r="BI597" i="1"/>
  <c r="BI684" i="1" s="1"/>
  <c r="BI239" i="8" s="1"/>
  <c r="BJ160" i="8"/>
  <c r="BJ1276" i="1"/>
  <c r="BJ607" i="1" s="1"/>
  <c r="BJ1305" i="1"/>
  <c r="BK152" i="8"/>
  <c r="BK1268" i="1"/>
  <c r="BK730" i="1"/>
  <c r="BC475" i="1"/>
  <c r="BC504" i="1" s="1"/>
  <c r="BC446" i="1"/>
  <c r="BA418" i="1"/>
  <c r="BI1242" i="1"/>
  <c r="BJ573" i="1"/>
  <c r="BE377" i="1"/>
  <c r="BG934" i="1"/>
  <c r="BG106" i="8" s="1"/>
  <c r="BK1237" i="1"/>
  <c r="BL568" i="1"/>
  <c r="BG168" i="8"/>
  <c r="BG1284" i="1"/>
  <c r="BI1340" i="1"/>
  <c r="BI1369" i="1" s="1"/>
  <c r="BI613" i="1"/>
  <c r="BJ1327" i="1"/>
  <c r="BJ1356" i="1" s="1"/>
  <c r="BK151" i="8"/>
  <c r="BK1267" i="1"/>
  <c r="BK598" i="1" s="1"/>
  <c r="BJ1310" i="1"/>
  <c r="BD698" i="1"/>
  <c r="BD253" i="8" s="1"/>
  <c r="BD282" i="8" s="1"/>
  <c r="BD135" i="8" s="1"/>
  <c r="BD30" i="8" s="1"/>
  <c r="BJ163" i="8"/>
  <c r="BJ1279" i="1"/>
  <c r="BJ1265" i="1"/>
  <c r="BJ596" i="1" s="1"/>
  <c r="BJ149" i="8"/>
  <c r="BM167" i="8"/>
  <c r="BM1283" i="1"/>
  <c r="L1254" i="1"/>
  <c r="K1254" i="1"/>
  <c r="BI693" i="1"/>
  <c r="BI248" i="8" s="1"/>
  <c r="BJ693" i="1"/>
  <c r="BJ248" i="8" s="1"/>
  <c r="BF1256" i="1"/>
  <c r="BG587" i="1"/>
  <c r="BF1331" i="1"/>
  <c r="BF1360" i="1" s="1"/>
  <c r="BK1269" i="1"/>
  <c r="BK600" i="1" s="1"/>
  <c r="BK153" i="8"/>
  <c r="BB337" i="1"/>
  <c r="BA395" i="1"/>
  <c r="BJ1336" i="1"/>
  <c r="BJ1365" i="1" s="1"/>
  <c r="BJ715" i="1"/>
  <c r="BK1253" i="1"/>
  <c r="BL584" i="1"/>
  <c r="AX537" i="1"/>
  <c r="BB333" i="1"/>
  <c r="BA391" i="1"/>
  <c r="BK159" i="8"/>
  <c r="BK1275" i="1"/>
  <c r="BK606" i="1" s="1"/>
  <c r="BK693" i="1" s="1"/>
  <c r="BK248" i="8" s="1"/>
  <c r="BD717" i="1"/>
  <c r="BI696" i="1"/>
  <c r="BI251" i="8" s="1"/>
  <c r="BI280" i="8" s="1"/>
  <c r="BI133" i="8" s="1"/>
  <c r="BI28" i="8" s="1"/>
  <c r="BJ696" i="1"/>
  <c r="BJ251" i="8" s="1"/>
  <c r="BJ1326" i="1"/>
  <c r="BJ1355" i="1" s="1"/>
  <c r="BH363" i="1"/>
  <c r="BM1312" i="1"/>
  <c r="BH1322" i="1"/>
  <c r="BG1351" i="1"/>
  <c r="BF237" i="8"/>
  <c r="BJ1235" i="1"/>
  <c r="BK566" i="1"/>
  <c r="BG237" i="8"/>
  <c r="BD14" i="8"/>
  <c r="BE266" i="8"/>
  <c r="BE325" i="1"/>
  <c r="BH595" i="1"/>
  <c r="BH682" i="1" s="1"/>
  <c r="BI148" i="8"/>
  <c r="BI1264" i="1"/>
  <c r="BI1322" i="1" s="1"/>
  <c r="BG711" i="1"/>
  <c r="BF711" i="1"/>
  <c r="BJ117" i="8"/>
  <c r="BL1248" i="1" l="1"/>
  <c r="BI788" i="1"/>
  <c r="BK780" i="1"/>
  <c r="BJ280" i="8"/>
  <c r="BJ133" i="8" s="1"/>
  <c r="BJ28" i="8" s="1"/>
  <c r="BG918" i="1"/>
  <c r="BG90" i="8" s="1"/>
  <c r="BG266" i="8" s="1"/>
  <c r="BK789" i="1"/>
  <c r="BJ1203" i="1"/>
  <c r="BK1207" i="1"/>
  <c r="BL1202" i="1"/>
  <c r="BL816" i="1"/>
  <c r="BH364" i="1"/>
  <c r="BJ776" i="1"/>
  <c r="BJ805" i="1" s="1"/>
  <c r="BJ779" i="1"/>
  <c r="BJ808" i="1" s="1"/>
  <c r="BL795" i="1"/>
  <c r="BL824" i="1" s="1"/>
  <c r="BL1217" i="1"/>
  <c r="BJ1222" i="1"/>
  <c r="BI794" i="1"/>
  <c r="BI823" i="1" s="1"/>
  <c r="BM772" i="1"/>
  <c r="BM801" i="1" s="1"/>
  <c r="K801" i="1" s="1"/>
  <c r="BH792" i="1"/>
  <c r="BH821" i="1" s="1"/>
  <c r="BL777" i="1"/>
  <c r="BL806" i="1" s="1"/>
  <c r="BK784" i="1"/>
  <c r="BK813" i="1" s="1"/>
  <c r="BH773" i="1"/>
  <c r="BH802" i="1" s="1"/>
  <c r="BK782" i="1"/>
  <c r="BK793" i="1"/>
  <c r="BK822" i="1" s="1"/>
  <c r="BK790" i="1"/>
  <c r="BK819" i="1" s="1"/>
  <c r="BJ778" i="1"/>
  <c r="BJ807" i="1" s="1"/>
  <c r="BJ256" i="1"/>
  <c r="BJ314" i="1" s="1"/>
  <c r="BJ791" i="1"/>
  <c r="BJ820" i="1" s="1"/>
  <c r="BJ1213" i="1"/>
  <c r="BK1209" i="1"/>
  <c r="BI785" i="1"/>
  <c r="BJ786" i="1"/>
  <c r="BJ815" i="1" s="1"/>
  <c r="BK774" i="1"/>
  <c r="BK803" i="1" s="1"/>
  <c r="BL917" i="1"/>
  <c r="BL89" i="8" s="1"/>
  <c r="BM771" i="1"/>
  <c r="BM800" i="1" s="1"/>
  <c r="L800" i="1" s="1"/>
  <c r="BI924" i="1"/>
  <c r="BI96" i="8" s="1"/>
  <c r="BG928" i="1"/>
  <c r="BG100" i="8" s="1"/>
  <c r="BG276" i="8" s="1"/>
  <c r="BG129" i="8" s="1"/>
  <c r="BG24" i="8" s="1"/>
  <c r="BI817" i="1"/>
  <c r="BI926" i="1"/>
  <c r="BI98" i="8" s="1"/>
  <c r="BI274" i="8" s="1"/>
  <c r="BI127" i="8" s="1"/>
  <c r="BI22" i="8" s="1"/>
  <c r="BH870" i="1"/>
  <c r="BH899" i="1" s="1"/>
  <c r="BH248" i="1"/>
  <c r="BH306" i="1" s="1"/>
  <c r="BI1211" i="1"/>
  <c r="BH812" i="1"/>
  <c r="BI190" i="1"/>
  <c r="BH257" i="1"/>
  <c r="BH315" i="1" s="1"/>
  <c r="BH933" i="1"/>
  <c r="BH105" i="8" s="1"/>
  <c r="BH281" i="8" s="1"/>
  <c r="BH134" i="8" s="1"/>
  <c r="BH29" i="8" s="1"/>
  <c r="BJ873" i="1"/>
  <c r="BJ902" i="1" s="1"/>
  <c r="BI369" i="1"/>
  <c r="BH920" i="1"/>
  <c r="BH92" i="8" s="1"/>
  <c r="BH268" i="8" s="1"/>
  <c r="BH121" i="8" s="1"/>
  <c r="BH16" i="8" s="1"/>
  <c r="L179" i="1"/>
  <c r="AT266" i="1" s="1"/>
  <c r="BK264" i="8"/>
  <c r="BK117" i="8" s="1"/>
  <c r="BK922" i="1"/>
  <c r="BK94" i="8" s="1"/>
  <c r="BH274" i="8"/>
  <c r="BH127" i="8" s="1"/>
  <c r="BH22" i="8" s="1"/>
  <c r="BJ1364" i="1"/>
  <c r="BI936" i="1"/>
  <c r="BI108" i="8" s="1"/>
  <c r="BJ938" i="1"/>
  <c r="BJ110" i="8" s="1"/>
  <c r="BI283" i="8"/>
  <c r="BI136" i="8" s="1"/>
  <c r="BI31" i="8" s="1"/>
  <c r="BI608" i="1"/>
  <c r="BK695" i="1" s="1"/>
  <c r="BK250" i="8" s="1"/>
  <c r="BI1335" i="1"/>
  <c r="BI1364" i="1" s="1"/>
  <c r="BJ372" i="1"/>
  <c r="BI923" i="1"/>
  <c r="BI95" i="8" s="1"/>
  <c r="BI271" i="8" s="1"/>
  <c r="BI124" i="8" s="1"/>
  <c r="BI19" i="8" s="1"/>
  <c r="BI356" i="1"/>
  <c r="BK374" i="1"/>
  <c r="BM859" i="1"/>
  <c r="BM888" i="1" s="1"/>
  <c r="K888" i="1" s="1"/>
  <c r="BK880" i="1"/>
  <c r="BK909" i="1" s="1"/>
  <c r="BL1221" i="1"/>
  <c r="BL358" i="1"/>
  <c r="BM1205" i="1"/>
  <c r="L1205" i="1" s="1"/>
  <c r="BH373" i="1"/>
  <c r="BI1220" i="1"/>
  <c r="BK371" i="1"/>
  <c r="BJ868" i="1"/>
  <c r="BJ897" i="1" s="1"/>
  <c r="BI862" i="1"/>
  <c r="BI891" i="1" s="1"/>
  <c r="BK1219" i="1"/>
  <c r="BJ357" i="1"/>
  <c r="BK1204" i="1"/>
  <c r="BH354" i="1"/>
  <c r="BI1201" i="1"/>
  <c r="BL252" i="1"/>
  <c r="BL310" i="1" s="1"/>
  <c r="BM1215" i="1"/>
  <c r="BM353" i="1"/>
  <c r="BM237" i="1"/>
  <c r="K237" i="1" s="1"/>
  <c r="BH284" i="8"/>
  <c r="BH137" i="8" s="1"/>
  <c r="BH32" i="8" s="1"/>
  <c r="BH238" i="1"/>
  <c r="BH879" i="1"/>
  <c r="BH908" i="1" s="1"/>
  <c r="BJ241" i="1"/>
  <c r="BI253" i="1"/>
  <c r="BI311" i="1" s="1"/>
  <c r="K178" i="1"/>
  <c r="BL368" i="1"/>
  <c r="BG937" i="1"/>
  <c r="BG109" i="8" s="1"/>
  <c r="BG285" i="8" s="1"/>
  <c r="BG138" i="8" s="1"/>
  <c r="BG33" i="8" s="1"/>
  <c r="L887" i="1"/>
  <c r="BJ935" i="1"/>
  <c r="BJ107" i="8" s="1"/>
  <c r="BK932" i="1"/>
  <c r="BK104" i="8" s="1"/>
  <c r="BK280" i="8" s="1"/>
  <c r="BK133" i="8" s="1"/>
  <c r="BK28" i="8" s="1"/>
  <c r="BJ919" i="1"/>
  <c r="BJ91" i="8" s="1"/>
  <c r="BI921" i="1"/>
  <c r="BI93" i="8" s="1"/>
  <c r="BI269" i="8" s="1"/>
  <c r="BI122" i="8" s="1"/>
  <c r="BI17" i="8" s="1"/>
  <c r="BL196" i="1"/>
  <c r="BM1217" i="1" s="1"/>
  <c r="BK198" i="1"/>
  <c r="BL1219" i="1" s="1"/>
  <c r="BJ878" i="1"/>
  <c r="BJ907" i="1" s="1"/>
  <c r="BL200" i="1"/>
  <c r="BK258" i="1"/>
  <c r="BL187" i="1"/>
  <c r="BM1208" i="1" s="1"/>
  <c r="BH939" i="1"/>
  <c r="BH111" i="8" s="1"/>
  <c r="BJ201" i="1"/>
  <c r="BJ794" i="1" s="1"/>
  <c r="BI375" i="1"/>
  <c r="BI881" i="1"/>
  <c r="BI910" i="1" s="1"/>
  <c r="BI259" i="1"/>
  <c r="BI317" i="1" s="1"/>
  <c r="BI199" i="1"/>
  <c r="BJ1220" i="1" s="1"/>
  <c r="BK186" i="1"/>
  <c r="BL1207" i="1" s="1"/>
  <c r="BJ244" i="1"/>
  <c r="BJ302" i="1" s="1"/>
  <c r="BJ866" i="1"/>
  <c r="BJ895" i="1" s="1"/>
  <c r="BJ360" i="1"/>
  <c r="BL189" i="1"/>
  <c r="BI180" i="1"/>
  <c r="BH860" i="1"/>
  <c r="BH889" i="1" s="1"/>
  <c r="BL191" i="1"/>
  <c r="BM1212" i="1" s="1"/>
  <c r="BL181" i="1"/>
  <c r="BK861" i="1"/>
  <c r="BK890" i="1" s="1"/>
  <c r="BK239" i="1"/>
  <c r="BM194" i="1"/>
  <c r="BL874" i="1"/>
  <c r="BL903" i="1" s="1"/>
  <c r="BJ195" i="1"/>
  <c r="BI875" i="1"/>
  <c r="BI904" i="1" s="1"/>
  <c r="BM202" i="1"/>
  <c r="BM795" i="1" s="1"/>
  <c r="BI91" i="8"/>
  <c r="BM184" i="1"/>
  <c r="K184" i="1" s="1"/>
  <c r="BL242" i="1"/>
  <c r="BJ192" i="1"/>
  <c r="BK1213" i="1" s="1"/>
  <c r="K887" i="1"/>
  <c r="BJ182" i="1"/>
  <c r="BI804" i="1"/>
  <c r="BI240" i="1"/>
  <c r="BI298" i="1" s="1"/>
  <c r="BK193" i="1"/>
  <c r="BK183" i="1"/>
  <c r="BK776" i="1" s="1"/>
  <c r="BJ863" i="1"/>
  <c r="BJ892" i="1" s="1"/>
  <c r="BL197" i="1"/>
  <c r="BM1218" i="1" s="1"/>
  <c r="BK255" i="1"/>
  <c r="BK313" i="1" s="1"/>
  <c r="BK877" i="1"/>
  <c r="BK906" i="1" s="1"/>
  <c r="BL864" i="1"/>
  <c r="BL893" i="1" s="1"/>
  <c r="BK188" i="1"/>
  <c r="BK185" i="1"/>
  <c r="BJ243" i="1"/>
  <c r="BJ865" i="1"/>
  <c r="BJ894" i="1" s="1"/>
  <c r="BJ359" i="1"/>
  <c r="BK355" i="1"/>
  <c r="BL916" i="1"/>
  <c r="L178" i="1"/>
  <c r="BM236" i="1"/>
  <c r="K236" i="1" s="1"/>
  <c r="K1199" i="1"/>
  <c r="L1199" i="1"/>
  <c r="BE1287" i="1"/>
  <c r="BC705" i="1"/>
  <c r="BJ365" i="1"/>
  <c r="BK940" i="1"/>
  <c r="BK112" i="8" s="1"/>
  <c r="BC732" i="1"/>
  <c r="BC734" i="1" s="1"/>
  <c r="BL882" i="1"/>
  <c r="BL911" i="1" s="1"/>
  <c r="BL260" i="1"/>
  <c r="BL318" i="1" s="1"/>
  <c r="BL376" i="1"/>
  <c r="BK1336" i="1"/>
  <c r="BK1365" i="1" s="1"/>
  <c r="BH366" i="1"/>
  <c r="BG261" i="1"/>
  <c r="BG45" i="1" s="1"/>
  <c r="BH872" i="1"/>
  <c r="BH901" i="1" s="1"/>
  <c r="BH814" i="1"/>
  <c r="BH250" i="1"/>
  <c r="BH308" i="1" s="1"/>
  <c r="BG930" i="1"/>
  <c r="BG102" i="8" s="1"/>
  <c r="BG278" i="8" s="1"/>
  <c r="BG131" i="8" s="1"/>
  <c r="BG26" i="8" s="1"/>
  <c r="BH1329" i="1"/>
  <c r="BH1358" i="1" s="1"/>
  <c r="BI370" i="1"/>
  <c r="BK1335" i="1"/>
  <c r="BK1364" i="1" s="1"/>
  <c r="BA490" i="1"/>
  <c r="BA519" i="1" s="1"/>
  <c r="BJ251" i="1"/>
  <c r="BJ309" i="1" s="1"/>
  <c r="BG867" i="1"/>
  <c r="BG896" i="1" s="1"/>
  <c r="BG912" i="1" s="1"/>
  <c r="BJ367" i="1"/>
  <c r="BG361" i="1"/>
  <c r="BG377" i="1" s="1"/>
  <c r="BI929" i="1"/>
  <c r="BI101" i="8" s="1"/>
  <c r="BI277" i="8" s="1"/>
  <c r="BI130" i="8" s="1"/>
  <c r="BI25" i="8" s="1"/>
  <c r="BG1331" i="1"/>
  <c r="BG1360" i="1" s="1"/>
  <c r="BI363" i="1"/>
  <c r="BA466" i="1"/>
  <c r="BA553" i="1" s="1"/>
  <c r="BA36" i="1" s="1"/>
  <c r="BA460" i="1"/>
  <c r="BA547" i="1" s="1"/>
  <c r="BA30" i="1" s="1"/>
  <c r="AZ544" i="1"/>
  <c r="AZ27" i="1" s="1"/>
  <c r="BJ1353" i="1"/>
  <c r="BA453" i="1"/>
  <c r="BA540" i="1" s="1"/>
  <c r="BA23" i="1" s="1"/>
  <c r="BB535" i="1"/>
  <c r="BB18" i="1" s="1"/>
  <c r="AZ552" i="1"/>
  <c r="AZ35" i="1" s="1"/>
  <c r="BA484" i="1"/>
  <c r="BA513" i="1" s="1"/>
  <c r="BD1345" i="1"/>
  <c r="AZ543" i="1"/>
  <c r="AZ26" i="1" s="1"/>
  <c r="AZ549" i="1"/>
  <c r="AZ32" i="1" s="1"/>
  <c r="BI931" i="1"/>
  <c r="BI103" i="8" s="1"/>
  <c r="BA493" i="1"/>
  <c r="BA522" i="1" s="1"/>
  <c r="BL709" i="1"/>
  <c r="BA465" i="1"/>
  <c r="BA552" i="1" s="1"/>
  <c r="BA35" i="1" s="1"/>
  <c r="BA457" i="1"/>
  <c r="BA544" i="1" s="1"/>
  <c r="BA27" i="1" s="1"/>
  <c r="BE414" i="1"/>
  <c r="BE475" i="1" s="1"/>
  <c r="BE504" i="1" s="1"/>
  <c r="AY537" i="1"/>
  <c r="AY20" i="1" s="1"/>
  <c r="BF720" i="1"/>
  <c r="BI719" i="1"/>
  <c r="AZ547" i="1"/>
  <c r="AZ30" i="1" s="1"/>
  <c r="BA462" i="1"/>
  <c r="BA549" i="1" s="1"/>
  <c r="BA32" i="1" s="1"/>
  <c r="AZ551" i="1"/>
  <c r="AZ34" i="1" s="1"/>
  <c r="BB428" i="1"/>
  <c r="BB489" i="1" s="1"/>
  <c r="BB518" i="1" s="1"/>
  <c r="BB427" i="1"/>
  <c r="BB459" i="1" s="1"/>
  <c r="BC471" i="1"/>
  <c r="BC500" i="1" s="1"/>
  <c r="BH712" i="1"/>
  <c r="BI725" i="1"/>
  <c r="BF731" i="1"/>
  <c r="BH934" i="1"/>
  <c r="BH106" i="8" s="1"/>
  <c r="BI869" i="1"/>
  <c r="BI898" i="1" s="1"/>
  <c r="BE1372" i="1"/>
  <c r="BI733" i="1"/>
  <c r="BB434" i="1"/>
  <c r="BB466" i="1" s="1"/>
  <c r="BD416" i="1"/>
  <c r="BD477" i="1" s="1"/>
  <c r="BD506" i="1" s="1"/>
  <c r="BH726" i="1"/>
  <c r="BB421" i="1"/>
  <c r="BB482" i="1" s="1"/>
  <c r="BB511" i="1" s="1"/>
  <c r="AZ539" i="1"/>
  <c r="AZ22" i="1" s="1"/>
  <c r="BB424" i="1"/>
  <c r="BB485" i="1" s="1"/>
  <c r="BB514" i="1" s="1"/>
  <c r="BB430" i="1"/>
  <c r="BB462" i="1" s="1"/>
  <c r="AZ545" i="1"/>
  <c r="AZ28" i="1" s="1"/>
  <c r="BE328" i="1"/>
  <c r="BF1357" i="1"/>
  <c r="BG1256" i="1"/>
  <c r="BG1258" i="1" s="1"/>
  <c r="BH587" i="1"/>
  <c r="BH589" i="1" s="1"/>
  <c r="K1283" i="1"/>
  <c r="L1283" i="1"/>
  <c r="BM614" i="1"/>
  <c r="BM701" i="1" s="1"/>
  <c r="BM1248" i="1"/>
  <c r="BM1306" i="1" s="1"/>
  <c r="K579" i="1"/>
  <c r="L579" i="1"/>
  <c r="BL1237" i="1"/>
  <c r="BL1295" i="1" s="1"/>
  <c r="BM568" i="1"/>
  <c r="BJ1242" i="1"/>
  <c r="BJ1300" i="1" s="1"/>
  <c r="BK573" i="1"/>
  <c r="BA450" i="1"/>
  <c r="BA479" i="1"/>
  <c r="BC273" i="8"/>
  <c r="BC126" i="8" s="1"/>
  <c r="BC21" i="8" s="1"/>
  <c r="BC113" i="8"/>
  <c r="BC44" i="8" s="1"/>
  <c r="BC45" i="8" s="1"/>
  <c r="BH728" i="1"/>
  <c r="BG1270" i="1"/>
  <c r="BG1328" i="1" s="1"/>
  <c r="BG154" i="8"/>
  <c r="BG1299" i="1"/>
  <c r="BL1236" i="1"/>
  <c r="BL1294" i="1" s="1"/>
  <c r="BM567" i="1"/>
  <c r="BJ810" i="1"/>
  <c r="BE688" i="1"/>
  <c r="BE717" i="1" s="1"/>
  <c r="BM1341" i="1"/>
  <c r="BM1370" i="1" s="1"/>
  <c r="BM1320" i="1"/>
  <c r="L1262" i="1"/>
  <c r="BM593" i="1"/>
  <c r="K1262" i="1"/>
  <c r="AZ548" i="1"/>
  <c r="AZ31" i="1" s="1"/>
  <c r="BL1247" i="1"/>
  <c r="BM578" i="1"/>
  <c r="BH689" i="1"/>
  <c r="BH244" i="8" s="1"/>
  <c r="BG689" i="1"/>
  <c r="BG244" i="8" s="1"/>
  <c r="BL1252" i="1"/>
  <c r="BM583" i="1"/>
  <c r="L158" i="8"/>
  <c r="K158" i="8"/>
  <c r="BC339" i="1"/>
  <c r="BB397" i="1"/>
  <c r="BH927" i="1"/>
  <c r="BH99" i="8" s="1"/>
  <c r="BJ722" i="1"/>
  <c r="BB423" i="1"/>
  <c r="BH168" i="8"/>
  <c r="BH1284" i="1"/>
  <c r="BH615" i="1" s="1"/>
  <c r="BH1313" i="1"/>
  <c r="BJ597" i="1"/>
  <c r="BJ684" i="1" s="1"/>
  <c r="BJ239" i="8" s="1"/>
  <c r="BJ362" i="1"/>
  <c r="BF718" i="1"/>
  <c r="BM1239" i="1"/>
  <c r="BM1297" i="1" s="1"/>
  <c r="L570" i="1"/>
  <c r="K570" i="1"/>
  <c r="BE324" i="1"/>
  <c r="BI726" i="1"/>
  <c r="BI694" i="1"/>
  <c r="BI249" i="8" s="1"/>
  <c r="BF896" i="1"/>
  <c r="BF912" i="1" s="1"/>
  <c r="BF883" i="1"/>
  <c r="BF1258" i="1"/>
  <c r="BB287" i="8"/>
  <c r="BB260" i="8"/>
  <c r="BM1249" i="1"/>
  <c r="L580" i="1"/>
  <c r="K580" i="1"/>
  <c r="BC344" i="1"/>
  <c r="BB402" i="1"/>
  <c r="BK722" i="1"/>
  <c r="BK166" i="8"/>
  <c r="BK1282" i="1"/>
  <c r="BK1340" i="1" s="1"/>
  <c r="BC337" i="1"/>
  <c r="BB395" i="1"/>
  <c r="BI722" i="1"/>
  <c r="L167" i="8"/>
  <c r="K167" i="8"/>
  <c r="BJ610" i="1"/>
  <c r="BL161" i="8"/>
  <c r="BL1277" i="1"/>
  <c r="BL1306" i="1"/>
  <c r="BC533" i="1"/>
  <c r="BC16" i="1" s="1"/>
  <c r="AZ546" i="1"/>
  <c r="AZ29" i="1" s="1"/>
  <c r="BE330" i="1"/>
  <c r="BA492" i="1"/>
  <c r="BA521" i="1" s="1"/>
  <c r="BA463" i="1"/>
  <c r="BJ1334" i="1"/>
  <c r="BJ1363" i="1" s="1"/>
  <c r="BL1275" i="1"/>
  <c r="BL159" i="8"/>
  <c r="BL1304" i="1"/>
  <c r="BC332" i="1"/>
  <c r="BL1269" i="1"/>
  <c r="BL600" i="1" s="1"/>
  <c r="BL687" i="1" s="1"/>
  <c r="BL242" i="8" s="1"/>
  <c r="BL153" i="8"/>
  <c r="BJ813" i="1"/>
  <c r="BJ871" i="1"/>
  <c r="BJ900" i="1" s="1"/>
  <c r="BJ249" i="1"/>
  <c r="BJ307" i="1" s="1"/>
  <c r="BE329" i="1"/>
  <c r="BD387" i="1"/>
  <c r="BB433" i="1"/>
  <c r="BM1238" i="1"/>
  <c r="K569" i="1"/>
  <c r="L569" i="1"/>
  <c r="BH352" i="1"/>
  <c r="BL692" i="1"/>
  <c r="BL247" i="8" s="1"/>
  <c r="BC343" i="1"/>
  <c r="BB401" i="1"/>
  <c r="BK1276" i="1"/>
  <c r="BK607" i="1" s="1"/>
  <c r="BK694" i="1" s="1"/>
  <c r="BK249" i="8" s="1"/>
  <c r="BK160" i="8"/>
  <c r="BH719" i="1"/>
  <c r="BK165" i="8"/>
  <c r="BK1281" i="1"/>
  <c r="BK1339" i="1" s="1"/>
  <c r="BK1368" i="1" s="1"/>
  <c r="BF611" i="1"/>
  <c r="BF698" i="1" s="1"/>
  <c r="BF253" i="8" s="1"/>
  <c r="BF282" i="8" s="1"/>
  <c r="BF135" i="8" s="1"/>
  <c r="BF30" i="8" s="1"/>
  <c r="L1274" i="1"/>
  <c r="K1274" i="1"/>
  <c r="BM605" i="1"/>
  <c r="BM692" i="1" s="1"/>
  <c r="BI1244" i="1"/>
  <c r="BI1302" i="1" s="1"/>
  <c r="BJ575" i="1"/>
  <c r="BK1279" i="1"/>
  <c r="BK610" i="1" s="1"/>
  <c r="BK163" i="8"/>
  <c r="BK1308" i="1"/>
  <c r="BM1257" i="1"/>
  <c r="K588" i="1"/>
  <c r="L588" i="1"/>
  <c r="BD272" i="8"/>
  <c r="BC336" i="1"/>
  <c r="BB394" i="1"/>
  <c r="BJ1337" i="1"/>
  <c r="BJ1366" i="1" s="1"/>
  <c r="AZ550" i="1"/>
  <c r="AZ33" i="1" s="1"/>
  <c r="BG326" i="1"/>
  <c r="BL1321" i="1"/>
  <c r="BL1350" i="1" s="1"/>
  <c r="BL594" i="1"/>
  <c r="BL681" i="1" s="1"/>
  <c r="BL236" i="8" s="1"/>
  <c r="BH723" i="1"/>
  <c r="BH1251" i="1"/>
  <c r="BH1309" i="1" s="1"/>
  <c r="BI582" i="1"/>
  <c r="BG1224" i="1"/>
  <c r="BH245" i="1"/>
  <c r="BG203" i="1"/>
  <c r="BF601" i="1"/>
  <c r="BA487" i="1"/>
  <c r="BA516" i="1" s="1"/>
  <c r="BA458" i="1"/>
  <c r="BC347" i="1"/>
  <c r="BB405" i="1"/>
  <c r="AZ508" i="1"/>
  <c r="BL162" i="8"/>
  <c r="BL1278" i="1"/>
  <c r="BL1307" i="1"/>
  <c r="BI254" i="1"/>
  <c r="BI312" i="1" s="1"/>
  <c r="BI818" i="1"/>
  <c r="BI934" i="1" s="1"/>
  <c r="BI106" i="8" s="1"/>
  <c r="BB418" i="1"/>
  <c r="BA20" i="8"/>
  <c r="BA37" i="8" s="1"/>
  <c r="BA142" i="8"/>
  <c r="BA46" i="8" s="1"/>
  <c r="BA48" i="8" s="1"/>
  <c r="BA51" i="8" s="1"/>
  <c r="BJ612" i="1"/>
  <c r="BJ1339" i="1"/>
  <c r="BJ1368" i="1" s="1"/>
  <c r="BH713" i="1"/>
  <c r="BE925" i="1"/>
  <c r="BE825" i="1"/>
  <c r="BI683" i="1"/>
  <c r="BI238" i="8" s="1"/>
  <c r="K1312" i="1"/>
  <c r="L1312" i="1"/>
  <c r="BB420" i="1"/>
  <c r="AX20" i="1"/>
  <c r="BF169" i="8"/>
  <c r="BF171" i="8" s="1"/>
  <c r="BF47" i="8" s="1"/>
  <c r="BF1285" i="1"/>
  <c r="BF1287" i="1" s="1"/>
  <c r="BG615" i="1"/>
  <c r="BK150" i="8"/>
  <c r="BK1266" i="1"/>
  <c r="BK597" i="1" s="1"/>
  <c r="BK1295" i="1"/>
  <c r="BI155" i="8"/>
  <c r="BI1271" i="1"/>
  <c r="BI1300" i="1"/>
  <c r="BI700" i="1"/>
  <c r="BI255" i="8" s="1"/>
  <c r="BB422" i="1"/>
  <c r="BA488" i="1"/>
  <c r="BA517" i="1" s="1"/>
  <c r="BA459" i="1"/>
  <c r="BB432" i="1"/>
  <c r="BE1345" i="1"/>
  <c r="BE1357" i="1"/>
  <c r="BG589" i="1"/>
  <c r="BD410" i="1"/>
  <c r="BL1243" i="1"/>
  <c r="BM574" i="1"/>
  <c r="BA485" i="1"/>
  <c r="BA514" i="1" s="1"/>
  <c r="BA456" i="1"/>
  <c r="BK1265" i="1"/>
  <c r="BK596" i="1" s="1"/>
  <c r="BK149" i="8"/>
  <c r="BK617" i="1"/>
  <c r="BK1344" i="1"/>
  <c r="BK1373" i="1" s="1"/>
  <c r="BC448" i="1"/>
  <c r="BC477" i="1"/>
  <c r="BC346" i="1"/>
  <c r="BB404" i="1"/>
  <c r="L146" i="8"/>
  <c r="K146" i="8"/>
  <c r="AZ540" i="1"/>
  <c r="AZ23" i="1" s="1"/>
  <c r="BH18" i="8"/>
  <c r="BB425" i="1"/>
  <c r="BA483" i="1"/>
  <c r="BA512" i="1" s="1"/>
  <c r="BA454" i="1"/>
  <c r="BB429" i="1"/>
  <c r="BJ704" i="1"/>
  <c r="BJ259" i="8" s="1"/>
  <c r="BJ288" i="8" s="1"/>
  <c r="BJ141" i="8" s="1"/>
  <c r="BJ36" i="8" s="1"/>
  <c r="BK1325" i="1"/>
  <c r="BK1354" i="1" s="1"/>
  <c r="BE720" i="1"/>
  <c r="BK1333" i="1"/>
  <c r="BK1362" i="1" s="1"/>
  <c r="BL1286" i="1"/>
  <c r="BL617" i="1" s="1"/>
  <c r="BL170" i="8"/>
  <c r="BI728" i="1"/>
  <c r="BK725" i="1"/>
  <c r="BJ683" i="1"/>
  <c r="BJ238" i="8" s="1"/>
  <c r="BE727" i="1"/>
  <c r="BI1255" i="1"/>
  <c r="BJ586" i="1"/>
  <c r="BD703" i="1"/>
  <c r="BD258" i="8" s="1"/>
  <c r="BD287" i="8" s="1"/>
  <c r="BD140" i="8" s="1"/>
  <c r="BD35" i="8" s="1"/>
  <c r="BL152" i="8"/>
  <c r="BL1268" i="1"/>
  <c r="BL599" i="1" s="1"/>
  <c r="BD727" i="1"/>
  <c r="BJ1323" i="1"/>
  <c r="BJ1352" i="1" s="1"/>
  <c r="BC341" i="1"/>
  <c r="BB399" i="1"/>
  <c r="BJ1369" i="1"/>
  <c r="BF1314" i="1"/>
  <c r="BJ246" i="1"/>
  <c r="BJ304" i="1" s="1"/>
  <c r="BB529" i="1"/>
  <c r="BB12" i="1" s="1"/>
  <c r="BJ818" i="1"/>
  <c r="BC331" i="1"/>
  <c r="BB389" i="1"/>
  <c r="BB348" i="1"/>
  <c r="BL701" i="1"/>
  <c r="BL256" i="8" s="1"/>
  <c r="BD97" i="8"/>
  <c r="BD941" i="1"/>
  <c r="BD44" i="1" s="1"/>
  <c r="BJ714" i="1"/>
  <c r="BK1294" i="1"/>
  <c r="BC333" i="1"/>
  <c r="BB391" i="1"/>
  <c r="BL1253" i="1"/>
  <c r="BM584" i="1"/>
  <c r="K1292" i="1"/>
  <c r="L1292" i="1"/>
  <c r="BK599" i="1"/>
  <c r="BK1326" i="1"/>
  <c r="BK1355" i="1" s="1"/>
  <c r="BI713" i="1"/>
  <c r="BH729" i="1"/>
  <c r="BC335" i="1"/>
  <c r="BB393" i="1"/>
  <c r="BM147" i="8"/>
  <c r="BM1263" i="1"/>
  <c r="K1234" i="1"/>
  <c r="L1234" i="1"/>
  <c r="BG1342" i="1"/>
  <c r="BG1371" i="1" s="1"/>
  <c r="BC345" i="1"/>
  <c r="BB403" i="1"/>
  <c r="BM1246" i="1"/>
  <c r="BM1304" i="1" s="1"/>
  <c r="L577" i="1"/>
  <c r="K577" i="1"/>
  <c r="BA481" i="1"/>
  <c r="BA510" i="1" s="1"/>
  <c r="BA452" i="1"/>
  <c r="BH1241" i="1"/>
  <c r="BI572" i="1"/>
  <c r="BE323" i="1"/>
  <c r="BD381" i="1"/>
  <c r="BK156" i="8"/>
  <c r="BK1272" i="1"/>
  <c r="BK1330" i="1" s="1"/>
  <c r="BK1301" i="1"/>
  <c r="BM1240" i="1"/>
  <c r="K571" i="1"/>
  <c r="L571" i="1"/>
  <c r="BL151" i="8"/>
  <c r="BL1267" i="1"/>
  <c r="BL1296" i="1"/>
  <c r="BB20" i="8"/>
  <c r="K1332" i="1"/>
  <c r="L1332" i="1"/>
  <c r="BC338" i="1"/>
  <c r="BB396" i="1"/>
  <c r="BC342" i="1"/>
  <c r="BB400" i="1"/>
  <c r="BJ725" i="1"/>
  <c r="AZ553" i="1"/>
  <c r="AZ36" i="1" s="1"/>
  <c r="BH157" i="8"/>
  <c r="BH1273" i="1"/>
  <c r="BH604" i="1" s="1"/>
  <c r="BB426" i="1"/>
  <c r="BI305" i="1"/>
  <c r="BJ247" i="1"/>
  <c r="BI811" i="1"/>
  <c r="BG691" i="1"/>
  <c r="BG246" i="8" s="1"/>
  <c r="BG275" i="8" s="1"/>
  <c r="BG128" i="8" s="1"/>
  <c r="BG23" i="8" s="1"/>
  <c r="BF809" i="1"/>
  <c r="BF796" i="1"/>
  <c r="BL1250" i="1"/>
  <c r="BL1308" i="1" s="1"/>
  <c r="BM581" i="1"/>
  <c r="BD475" i="1"/>
  <c r="BD504" i="1" s="1"/>
  <c r="BD446" i="1"/>
  <c r="BF1338" i="1"/>
  <c r="BF1367" i="1" s="1"/>
  <c r="L1200" i="1"/>
  <c r="K1200" i="1"/>
  <c r="BJ694" i="1"/>
  <c r="BJ249" i="8" s="1"/>
  <c r="BC334" i="1"/>
  <c r="BB392" i="1"/>
  <c r="BG164" i="8"/>
  <c r="BG1280" i="1"/>
  <c r="BG611" i="1" s="1"/>
  <c r="BK685" i="1"/>
  <c r="BK240" i="8" s="1"/>
  <c r="BI714" i="1"/>
  <c r="BK681" i="1"/>
  <c r="BK236" i="8" s="1"/>
  <c r="BK265" i="8" s="1"/>
  <c r="BK118" i="8" s="1"/>
  <c r="BK13" i="8" s="1"/>
  <c r="BK1311" i="1"/>
  <c r="BJ613" i="1"/>
  <c r="BJ603" i="1"/>
  <c r="BJ1330" i="1"/>
  <c r="BJ1359" i="1" s="1"/>
  <c r="BE616" i="1"/>
  <c r="BE618" i="1" s="1"/>
  <c r="BE385" i="1"/>
  <c r="BF327" i="1"/>
  <c r="BK1327" i="1"/>
  <c r="BK1356" i="1" s="1"/>
  <c r="BC272" i="8"/>
  <c r="BC260" i="8"/>
  <c r="BJ687" i="1"/>
  <c r="BJ242" i="8" s="1"/>
  <c r="BK687" i="1"/>
  <c r="BK242" i="8" s="1"/>
  <c r="BB431" i="1"/>
  <c r="BC340" i="1"/>
  <c r="BB398" i="1"/>
  <c r="BM1361" i="1"/>
  <c r="BH1351" i="1"/>
  <c r="BF325" i="1"/>
  <c r="BK1235" i="1"/>
  <c r="BK1293" i="1" s="1"/>
  <c r="BL566" i="1"/>
  <c r="BF266" i="8"/>
  <c r="BH237" i="8"/>
  <c r="BI595" i="1"/>
  <c r="BI682" i="1" s="1"/>
  <c r="BH711" i="1"/>
  <c r="BJ148" i="8"/>
  <c r="BJ1264" i="1"/>
  <c r="BJ1322" i="1" s="1"/>
  <c r="BJ1293" i="1"/>
  <c r="BI1351" i="1"/>
  <c r="BE119" i="8"/>
  <c r="BJ12" i="8"/>
  <c r="P38" i="1" l="1"/>
  <c r="O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I38" i="1"/>
  <c r="AH38" i="1"/>
  <c r="AJ38" i="1"/>
  <c r="AK38" i="1"/>
  <c r="AL38" i="1"/>
  <c r="AN38" i="1"/>
  <c r="AM38" i="1"/>
  <c r="AO38" i="1"/>
  <c r="AP38" i="1"/>
  <c r="AQ38" i="1"/>
  <c r="AR38" i="1"/>
  <c r="AS38" i="1"/>
  <c r="AT176" i="8"/>
  <c r="BL265" i="8"/>
  <c r="BL118" i="8" s="1"/>
  <c r="BL13" i="8" s="1"/>
  <c r="BL932" i="1"/>
  <c r="BL104" i="8" s="1"/>
  <c r="BK919" i="1"/>
  <c r="BK91" i="8" s="1"/>
  <c r="BI939" i="1"/>
  <c r="BI111" i="8" s="1"/>
  <c r="AS266" i="1"/>
  <c r="AU266" i="1"/>
  <c r="BM1210" i="1"/>
  <c r="BL782" i="1"/>
  <c r="BM1221" i="1"/>
  <c r="BL793" i="1"/>
  <c r="BL822" i="1" s="1"/>
  <c r="BK778" i="1"/>
  <c r="BK807" i="1" s="1"/>
  <c r="BK1203" i="1"/>
  <c r="BK1216" i="1"/>
  <c r="BL784" i="1"/>
  <c r="BL774" i="1"/>
  <c r="BL803" i="1" s="1"/>
  <c r="BK791" i="1"/>
  <c r="BK820" i="1" s="1"/>
  <c r="BL780" i="1"/>
  <c r="BJ788" i="1"/>
  <c r="BJ817" i="1" s="1"/>
  <c r="BJ775" i="1"/>
  <c r="BJ804" i="1" s="1"/>
  <c r="BL1214" i="1"/>
  <c r="BK786" i="1"/>
  <c r="BK815" i="1" s="1"/>
  <c r="BI773" i="1"/>
  <c r="BI802" i="1" s="1"/>
  <c r="BI783" i="1"/>
  <c r="BI812" i="1" s="1"/>
  <c r="BI792" i="1"/>
  <c r="BI821" i="1" s="1"/>
  <c r="BM777" i="1"/>
  <c r="BM806" i="1" s="1"/>
  <c r="BK781" i="1"/>
  <c r="BK810" i="1" s="1"/>
  <c r="BM874" i="1"/>
  <c r="BM903" i="1" s="1"/>
  <c r="L903" i="1" s="1"/>
  <c r="BM787" i="1"/>
  <c r="BM816" i="1" s="1"/>
  <c r="K816" i="1" s="1"/>
  <c r="BI238" i="1"/>
  <c r="BK1222" i="1"/>
  <c r="BH937" i="1"/>
  <c r="BH109" i="8" s="1"/>
  <c r="BH285" i="8" s="1"/>
  <c r="BH138" i="8" s="1"/>
  <c r="BH33" i="8" s="1"/>
  <c r="BJ785" i="1"/>
  <c r="BK779" i="1"/>
  <c r="BK808" i="1" s="1"/>
  <c r="BL789" i="1"/>
  <c r="BL790" i="1"/>
  <c r="BL819" i="1" s="1"/>
  <c r="BI248" i="1"/>
  <c r="BI306" i="1" s="1"/>
  <c r="BI364" i="1"/>
  <c r="BI933" i="1"/>
  <c r="BI105" i="8" s="1"/>
  <c r="BI281" i="8" s="1"/>
  <c r="BI134" i="8" s="1"/>
  <c r="BI29" i="8" s="1"/>
  <c r="BH928" i="1"/>
  <c r="BH100" i="8" s="1"/>
  <c r="BH276" i="8" s="1"/>
  <c r="BH129" i="8" s="1"/>
  <c r="BH24" i="8" s="1"/>
  <c r="BJ875" i="1"/>
  <c r="BJ904" i="1" s="1"/>
  <c r="BJ253" i="1"/>
  <c r="BJ311" i="1" s="1"/>
  <c r="BJ369" i="1"/>
  <c r="BJ1211" i="1"/>
  <c r="BJ190" i="1"/>
  <c r="BI870" i="1"/>
  <c r="BI899" i="1" s="1"/>
  <c r="BJ931" i="1"/>
  <c r="BJ103" i="8" s="1"/>
  <c r="BK256" i="1"/>
  <c r="BK314" i="1" s="1"/>
  <c r="BI284" i="8"/>
  <c r="BI137" i="8" s="1"/>
  <c r="BI32" i="8" s="1"/>
  <c r="L888" i="1"/>
  <c r="L801" i="1"/>
  <c r="BJ926" i="1"/>
  <c r="BJ98" i="8" s="1"/>
  <c r="BM917" i="1"/>
  <c r="L917" i="1" s="1"/>
  <c r="BJ862" i="1"/>
  <c r="BJ891" i="1" s="1"/>
  <c r="BI920" i="1"/>
  <c r="BI92" i="8" s="1"/>
  <c r="BI268" i="8" s="1"/>
  <c r="BI121" i="8" s="1"/>
  <c r="BI16" i="8" s="1"/>
  <c r="BI879" i="1"/>
  <c r="BI908" i="1" s="1"/>
  <c r="BJ240" i="1"/>
  <c r="BJ298" i="1" s="1"/>
  <c r="BJ695" i="1"/>
  <c r="BJ250" i="8" s="1"/>
  <c r="BI695" i="1"/>
  <c r="BI373" i="1"/>
  <c r="BL355" i="1"/>
  <c r="BL374" i="1"/>
  <c r="L237" i="1"/>
  <c r="BM864" i="1"/>
  <c r="BM893" i="1" s="1"/>
  <c r="L893" i="1" s="1"/>
  <c r="BL258" i="1"/>
  <c r="BL316" i="1" s="1"/>
  <c r="BL880" i="1"/>
  <c r="BL909" i="1" s="1"/>
  <c r="BI257" i="1"/>
  <c r="BI315" i="1" s="1"/>
  <c r="BK878" i="1"/>
  <c r="BK907" i="1" s="1"/>
  <c r="K194" i="1"/>
  <c r="BK935" i="1"/>
  <c r="BK107" i="8" s="1"/>
  <c r="BK357" i="1"/>
  <c r="BL1204" i="1"/>
  <c r="BI860" i="1"/>
  <c r="BI889" i="1" s="1"/>
  <c r="BJ1201" i="1"/>
  <c r="BK865" i="1"/>
  <c r="BK894" i="1" s="1"/>
  <c r="BL1206" i="1"/>
  <c r="BJ936" i="1"/>
  <c r="BJ108" i="8" s="1"/>
  <c r="BL1209" i="1"/>
  <c r="BM1202" i="1"/>
  <c r="BJ921" i="1"/>
  <c r="BJ93" i="8" s="1"/>
  <c r="BJ269" i="8" s="1"/>
  <c r="BJ122" i="8" s="1"/>
  <c r="BJ17" i="8" s="1"/>
  <c r="BK243" i="1"/>
  <c r="BM242" i="1"/>
  <c r="BM300" i="1" s="1"/>
  <c r="BK359" i="1"/>
  <c r="L184" i="1"/>
  <c r="BJ267" i="8"/>
  <c r="BJ120" i="8" s="1"/>
  <c r="BJ15" i="8" s="1"/>
  <c r="BJ924" i="1"/>
  <c r="BJ96" i="8" s="1"/>
  <c r="L194" i="1"/>
  <c r="BM197" i="1"/>
  <c r="BM790" i="1" s="1"/>
  <c r="BL255" i="1"/>
  <c r="BL313" i="1" s="1"/>
  <c r="BL300" i="1"/>
  <c r="K1215" i="1"/>
  <c r="BM181" i="1"/>
  <c r="K181" i="1" s="1"/>
  <c r="BL861" i="1"/>
  <c r="BL890" i="1" s="1"/>
  <c r="BL239" i="1"/>
  <c r="BM189" i="1"/>
  <c r="BM782" i="1" s="1"/>
  <c r="BJ259" i="1"/>
  <c r="BJ317" i="1" s="1"/>
  <c r="BM187" i="1"/>
  <c r="BM780" i="1" s="1"/>
  <c r="BK316" i="1"/>
  <c r="BL198" i="1"/>
  <c r="BM1219" i="1" s="1"/>
  <c r="BM196" i="1"/>
  <c r="BM789" i="1" s="1"/>
  <c r="BM358" i="1"/>
  <c r="BL193" i="1"/>
  <c r="BM1214" i="1" s="1"/>
  <c r="BL186" i="1"/>
  <c r="BM1207" i="1" s="1"/>
  <c r="BK244" i="1"/>
  <c r="BK302" i="1" s="1"/>
  <c r="BM252" i="1"/>
  <c r="BM310" i="1" s="1"/>
  <c r="BL877" i="1"/>
  <c r="BL906" i="1" s="1"/>
  <c r="BK182" i="1"/>
  <c r="BL1203" i="1" s="1"/>
  <c r="BJ356" i="1"/>
  <c r="BK195" i="1"/>
  <c r="BM191" i="1"/>
  <c r="BM784" i="1" s="1"/>
  <c r="BJ180" i="1"/>
  <c r="BK1201" i="1" s="1"/>
  <c r="BK866" i="1"/>
  <c r="BK895" i="1" s="1"/>
  <c r="BK938" i="1"/>
  <c r="BK372" i="1"/>
  <c r="BL371" i="1"/>
  <c r="BL188" i="1"/>
  <c r="BM1209" i="1" s="1"/>
  <c r="BK201" i="1"/>
  <c r="BJ881" i="1"/>
  <c r="BJ910" i="1" s="1"/>
  <c r="BJ823" i="1"/>
  <c r="K1205" i="1"/>
  <c r="BI267" i="8"/>
  <c r="BI120" i="8" s="1"/>
  <c r="BI15" i="8" s="1"/>
  <c r="BM368" i="1"/>
  <c r="L236" i="1"/>
  <c r="BJ923" i="1"/>
  <c r="BJ95" i="8" s="1"/>
  <c r="BJ271" i="8" s="1"/>
  <c r="BJ124" i="8" s="1"/>
  <c r="BJ19" i="8" s="1"/>
  <c r="BL185" i="1"/>
  <c r="BM1206" i="1" s="1"/>
  <c r="BL183" i="1"/>
  <c r="BM1204" i="1" s="1"/>
  <c r="BK863" i="1"/>
  <c r="BK892" i="1" s="1"/>
  <c r="BK241" i="1"/>
  <c r="BK805" i="1"/>
  <c r="BK192" i="1"/>
  <c r="BL1213" i="1" s="1"/>
  <c r="BL922" i="1"/>
  <c r="BH918" i="1"/>
  <c r="BH90" i="8" s="1"/>
  <c r="BH266" i="8" s="1"/>
  <c r="BK360" i="1"/>
  <c r="BJ199" i="1"/>
  <c r="BK1220" i="1" s="1"/>
  <c r="BI354" i="1"/>
  <c r="BJ375" i="1"/>
  <c r="BM200" i="1"/>
  <c r="BM793" i="1" s="1"/>
  <c r="K800" i="1"/>
  <c r="BM916" i="1"/>
  <c r="L916" i="1" s="1"/>
  <c r="BL88" i="8"/>
  <c r="BM294" i="1"/>
  <c r="BK362" i="1"/>
  <c r="BL940" i="1"/>
  <c r="BL112" i="8" s="1"/>
  <c r="BM882" i="1"/>
  <c r="BM911" i="1" s="1"/>
  <c r="L911" i="1" s="1"/>
  <c r="BM260" i="1"/>
  <c r="BM318" i="1" s="1"/>
  <c r="K1223" i="1"/>
  <c r="BM824" i="1"/>
  <c r="L824" i="1" s="1"/>
  <c r="K202" i="1"/>
  <c r="L202" i="1"/>
  <c r="BM376" i="1"/>
  <c r="BH261" i="1"/>
  <c r="BH45" i="1" s="1"/>
  <c r="BH809" i="1"/>
  <c r="BH361" i="1"/>
  <c r="BH377" i="1" s="1"/>
  <c r="BH930" i="1"/>
  <c r="BH102" i="8" s="1"/>
  <c r="BH278" i="8" s="1"/>
  <c r="BH131" i="8" s="1"/>
  <c r="BH26" i="8" s="1"/>
  <c r="BI250" i="1"/>
  <c r="BI308" i="1" s="1"/>
  <c r="BI814" i="1"/>
  <c r="BI872" i="1"/>
  <c r="BI901" i="1" s="1"/>
  <c r="BK697" i="1"/>
  <c r="BK252" i="8" s="1"/>
  <c r="BI366" i="1"/>
  <c r="BK868" i="1"/>
  <c r="BK897" i="1" s="1"/>
  <c r="BJ370" i="1"/>
  <c r="BK246" i="1"/>
  <c r="BK304" i="1" s="1"/>
  <c r="BA548" i="1"/>
  <c r="BA31" i="1" s="1"/>
  <c r="BL1344" i="1"/>
  <c r="BL1373" i="1" s="1"/>
  <c r="BH1342" i="1"/>
  <c r="BH1371" i="1" s="1"/>
  <c r="BG883" i="1"/>
  <c r="BG1314" i="1"/>
  <c r="BG1316" i="1" s="1"/>
  <c r="BK871" i="1"/>
  <c r="BK900" i="1" s="1"/>
  <c r="BK929" i="1" s="1"/>
  <c r="BK101" i="8" s="1"/>
  <c r="BK277" i="8" s="1"/>
  <c r="BK130" i="8" s="1"/>
  <c r="BK25" i="8" s="1"/>
  <c r="BK1337" i="1"/>
  <c r="BK1366" i="1" s="1"/>
  <c r="BJ254" i="1"/>
  <c r="BJ312" i="1" s="1"/>
  <c r="BJ363" i="1"/>
  <c r="BL1326" i="1"/>
  <c r="BL1355" i="1" s="1"/>
  <c r="BA551" i="1"/>
  <c r="BA34" i="1" s="1"/>
  <c r="BL1327" i="1"/>
  <c r="BL1356" i="1" s="1"/>
  <c r="BB453" i="1"/>
  <c r="BB540" i="1" s="1"/>
  <c r="BB23" i="1" s="1"/>
  <c r="BE446" i="1"/>
  <c r="BE533" i="1" s="1"/>
  <c r="BE16" i="1" s="1"/>
  <c r="BD448" i="1"/>
  <c r="BD535" i="1" s="1"/>
  <c r="BD18" i="1" s="1"/>
  <c r="BA542" i="1"/>
  <c r="BA25" i="1" s="1"/>
  <c r="BH718" i="1"/>
  <c r="AZ537" i="1"/>
  <c r="BI723" i="1"/>
  <c r="BB488" i="1"/>
  <c r="BB517" i="1" s="1"/>
  <c r="BB495" i="1"/>
  <c r="BB524" i="1" s="1"/>
  <c r="BB491" i="1"/>
  <c r="BB520" i="1" s="1"/>
  <c r="BE1374" i="1"/>
  <c r="BE50" i="1" s="1"/>
  <c r="BK710" i="1"/>
  <c r="BI927" i="1"/>
  <c r="BI99" i="8" s="1"/>
  <c r="BB460" i="1"/>
  <c r="BB547" i="1" s="1"/>
  <c r="BB30" i="1" s="1"/>
  <c r="BF414" i="1"/>
  <c r="BF446" i="1" s="1"/>
  <c r="BD533" i="1"/>
  <c r="BD16" i="1" s="1"/>
  <c r="BC529" i="1"/>
  <c r="BC12" i="1" s="1"/>
  <c r="BC429" i="1"/>
  <c r="BC461" i="1" s="1"/>
  <c r="BC432" i="1"/>
  <c r="BC493" i="1" s="1"/>
  <c r="BC522" i="1" s="1"/>
  <c r="BA545" i="1"/>
  <c r="BA28" i="1" s="1"/>
  <c r="BB456" i="1"/>
  <c r="BB543" i="1" s="1"/>
  <c r="BB26" i="1" s="1"/>
  <c r="BL730" i="1"/>
  <c r="BA543" i="1"/>
  <c r="BA26" i="1" s="1"/>
  <c r="BC427" i="1"/>
  <c r="BC459" i="1" s="1"/>
  <c r="BK249" i="1"/>
  <c r="BK307" i="1" s="1"/>
  <c r="BF328" i="1"/>
  <c r="BG1338" i="1"/>
  <c r="BG1367" i="1" s="1"/>
  <c r="BJ811" i="1"/>
  <c r="BC420" i="1"/>
  <c r="BC481" i="1" s="1"/>
  <c r="BC510" i="1" s="1"/>
  <c r="BC433" i="1"/>
  <c r="BC494" i="1" s="1"/>
  <c r="BC523" i="1" s="1"/>
  <c r="BJ869" i="1"/>
  <c r="BJ898" i="1" s="1"/>
  <c r="BC422" i="1"/>
  <c r="BC454" i="1" s="1"/>
  <c r="BA541" i="1"/>
  <c r="BA24" i="1" s="1"/>
  <c r="BJ876" i="1"/>
  <c r="BJ905" i="1" s="1"/>
  <c r="BJ934" i="1" s="1"/>
  <c r="BJ106" i="8" s="1"/>
  <c r="K1297" i="1"/>
  <c r="L1297" i="1"/>
  <c r="BD334" i="1"/>
  <c r="BC392" i="1"/>
  <c r="BB458" i="1"/>
  <c r="BB487" i="1"/>
  <c r="BB516" i="1" s="1"/>
  <c r="BD338" i="1"/>
  <c r="BC396" i="1"/>
  <c r="BF323" i="1"/>
  <c r="BE381" i="1"/>
  <c r="BH1270" i="1"/>
  <c r="BH1328" i="1" s="1"/>
  <c r="BH154" i="8"/>
  <c r="L1263" i="1"/>
  <c r="K1263" i="1"/>
  <c r="BM594" i="1"/>
  <c r="BK686" i="1"/>
  <c r="BK241" i="8" s="1"/>
  <c r="BK270" i="8" s="1"/>
  <c r="BL686" i="1"/>
  <c r="BL241" i="8" s="1"/>
  <c r="BM256" i="8"/>
  <c r="K701" i="1"/>
  <c r="L701" i="1"/>
  <c r="BK873" i="1"/>
  <c r="BK902" i="1" s="1"/>
  <c r="BK251" i="1"/>
  <c r="BK309" i="1" s="1"/>
  <c r="BD331" i="1"/>
  <c r="BC389" i="1"/>
  <c r="BC348" i="1"/>
  <c r="K1306" i="1"/>
  <c r="L1306" i="1"/>
  <c r="BF1316" i="1"/>
  <c r="BG809" i="1"/>
  <c r="BG796" i="1"/>
  <c r="BL1272" i="1"/>
  <c r="BL156" i="8"/>
  <c r="BD471" i="1"/>
  <c r="BD500" i="1" s="1"/>
  <c r="BD442" i="1"/>
  <c r="BJ699" i="1"/>
  <c r="BJ254" i="8" s="1"/>
  <c r="BJ283" i="8" s="1"/>
  <c r="BJ136" i="8" s="1"/>
  <c r="BJ31" i="8" s="1"/>
  <c r="BL609" i="1"/>
  <c r="BL1336" i="1"/>
  <c r="BL1365" i="1" s="1"/>
  <c r="BI1251" i="1"/>
  <c r="BI1309" i="1" s="1"/>
  <c r="BJ582" i="1"/>
  <c r="BH326" i="1"/>
  <c r="BJ1244" i="1"/>
  <c r="BK575" i="1"/>
  <c r="BM247" i="8"/>
  <c r="L692" i="1"/>
  <c r="K692" i="1"/>
  <c r="BI352" i="1"/>
  <c r="BM151" i="8"/>
  <c r="BM1267" i="1"/>
  <c r="BM1325" i="1" s="1"/>
  <c r="L1238" i="1"/>
  <c r="K1238" i="1"/>
  <c r="BM1296" i="1"/>
  <c r="BK714" i="1"/>
  <c r="BD337" i="1"/>
  <c r="BC395" i="1"/>
  <c r="BM1278" i="1"/>
  <c r="BM1336" i="1" s="1"/>
  <c r="BM162" i="8"/>
  <c r="K1249" i="1"/>
  <c r="L1249" i="1"/>
  <c r="BM1307" i="1"/>
  <c r="BK1323" i="1"/>
  <c r="BK1352" i="1" s="1"/>
  <c r="BK1324" i="1"/>
  <c r="BK1353" i="1" s="1"/>
  <c r="BM1247" i="1"/>
  <c r="BM1305" i="1" s="1"/>
  <c r="L578" i="1"/>
  <c r="K578" i="1"/>
  <c r="BG601" i="1"/>
  <c r="BG688" i="1" s="1"/>
  <c r="BA508" i="1"/>
  <c r="BJ712" i="1"/>
  <c r="BH1256" i="1"/>
  <c r="BI587" i="1"/>
  <c r="BI589" i="1" s="1"/>
  <c r="BK716" i="1"/>
  <c r="BJ716" i="1"/>
  <c r="BG327" i="1"/>
  <c r="BF385" i="1"/>
  <c r="BE703" i="1"/>
  <c r="BE258" i="8" s="1"/>
  <c r="BE287" i="8" s="1"/>
  <c r="BE140" i="8" s="1"/>
  <c r="BE35" i="8" s="1"/>
  <c r="BM1250" i="1"/>
  <c r="BM1308" i="1" s="1"/>
  <c r="L581" i="1"/>
  <c r="K581" i="1"/>
  <c r="BF925" i="1"/>
  <c r="BF825" i="1"/>
  <c r="BJ305" i="1"/>
  <c r="BK247" i="1"/>
  <c r="BD342" i="1"/>
  <c r="BC400" i="1"/>
  <c r="BL598" i="1"/>
  <c r="BM1298" i="1"/>
  <c r="BM1269" i="1"/>
  <c r="BM153" i="8"/>
  <c r="K1240" i="1"/>
  <c r="L1240" i="1"/>
  <c r="BA539" i="1"/>
  <c r="BA22" i="1" s="1"/>
  <c r="BG720" i="1"/>
  <c r="BM159" i="8"/>
  <c r="BM1275" i="1"/>
  <c r="BM1333" i="1" s="1"/>
  <c r="K1246" i="1"/>
  <c r="L1246" i="1"/>
  <c r="L147" i="8"/>
  <c r="K147" i="8"/>
  <c r="BL1282" i="1"/>
  <c r="BL1340" i="1" s="1"/>
  <c r="BL166" i="8"/>
  <c r="BC428" i="1"/>
  <c r="BD732" i="1"/>
  <c r="BD734" i="1" s="1"/>
  <c r="BD346" i="1"/>
  <c r="BC404" i="1"/>
  <c r="BK704" i="1"/>
  <c r="BK259" i="8" s="1"/>
  <c r="BK288" i="8" s="1"/>
  <c r="BK141" i="8" s="1"/>
  <c r="BK36" i="8" s="1"/>
  <c r="BB464" i="1"/>
  <c r="BB493" i="1"/>
  <c r="BB522" i="1" s="1"/>
  <c r="BB454" i="1"/>
  <c r="BB483" i="1"/>
  <c r="BB512" i="1" s="1"/>
  <c r="BH702" i="1"/>
  <c r="BH257" i="8" s="1"/>
  <c r="BH286" i="8" s="1"/>
  <c r="BH139" i="8" s="1"/>
  <c r="BH34" i="8" s="1"/>
  <c r="BG702" i="1"/>
  <c r="BG257" i="8" s="1"/>
  <c r="BG286" i="8" s="1"/>
  <c r="BG139" i="8" s="1"/>
  <c r="BG34" i="8" s="1"/>
  <c r="BF616" i="1"/>
  <c r="BF618" i="1" s="1"/>
  <c r="BF1343" i="1"/>
  <c r="BF1345" i="1" s="1"/>
  <c r="BA53" i="8"/>
  <c r="BK254" i="1"/>
  <c r="BC434" i="1"/>
  <c r="BI712" i="1"/>
  <c r="BK367" i="1"/>
  <c r="BD260" i="8"/>
  <c r="BM1286" i="1"/>
  <c r="BM1344" i="1" s="1"/>
  <c r="BM170" i="8"/>
  <c r="L1257" i="1"/>
  <c r="K1257" i="1"/>
  <c r="BH691" i="1"/>
  <c r="BH246" i="8" s="1"/>
  <c r="BH275" i="8" s="1"/>
  <c r="BH128" i="8" s="1"/>
  <c r="BH23" i="8" s="1"/>
  <c r="BI157" i="8"/>
  <c r="BI1273" i="1"/>
  <c r="BF727" i="1"/>
  <c r="BK723" i="1"/>
  <c r="BB465" i="1"/>
  <c r="BB494" i="1"/>
  <c r="BB523" i="1" s="1"/>
  <c r="BJ929" i="1"/>
  <c r="BJ101" i="8" s="1"/>
  <c r="BJ277" i="8" s="1"/>
  <c r="BJ130" i="8" s="1"/>
  <c r="BJ25" i="8" s="1"/>
  <c r="BL1335" i="1"/>
  <c r="BL1364" i="1" s="1"/>
  <c r="BL608" i="1"/>
  <c r="BK613" i="1"/>
  <c r="BK700" i="1" s="1"/>
  <c r="BK255" i="8" s="1"/>
  <c r="BB140" i="8"/>
  <c r="BB289" i="8"/>
  <c r="BK684" i="1"/>
  <c r="BK239" i="8" s="1"/>
  <c r="BF324" i="1"/>
  <c r="BD705" i="1"/>
  <c r="BM1252" i="1"/>
  <c r="BM1310" i="1" s="1"/>
  <c r="L583" i="1"/>
  <c r="K583" i="1"/>
  <c r="L1320" i="1"/>
  <c r="BM1349" i="1"/>
  <c r="K1320" i="1"/>
  <c r="BM1236" i="1"/>
  <c r="L567" i="1"/>
  <c r="K567" i="1"/>
  <c r="BG1357" i="1"/>
  <c r="BL1266" i="1"/>
  <c r="BL597" i="1" s="1"/>
  <c r="BL150" i="8"/>
  <c r="BM161" i="8"/>
  <c r="BM1277" i="1"/>
  <c r="L1248" i="1"/>
  <c r="K1248" i="1"/>
  <c r="L614" i="1"/>
  <c r="BM730" i="1"/>
  <c r="K614" i="1"/>
  <c r="BM1315" i="1"/>
  <c r="BC125" i="8"/>
  <c r="BC289" i="8"/>
  <c r="BK1359" i="1"/>
  <c r="BI1241" i="1"/>
  <c r="BI1299" i="1" s="1"/>
  <c r="BJ572" i="1"/>
  <c r="L1215" i="1"/>
  <c r="BH1299" i="1"/>
  <c r="BD341" i="1"/>
  <c r="BC399" i="1"/>
  <c r="BJ1255" i="1"/>
  <c r="BJ1313" i="1" s="1"/>
  <c r="BK586" i="1"/>
  <c r="BB490" i="1"/>
  <c r="BB519" i="1" s="1"/>
  <c r="BB461" i="1"/>
  <c r="BC506" i="1"/>
  <c r="BC535" i="1" s="1"/>
  <c r="BM1243" i="1"/>
  <c r="BM1301" i="1" s="1"/>
  <c r="K574" i="1"/>
  <c r="L574" i="1"/>
  <c r="BA546" i="1"/>
  <c r="BA29" i="1" s="1"/>
  <c r="BI602" i="1"/>
  <c r="BI1329" i="1"/>
  <c r="BI1358" i="1" s="1"/>
  <c r="BB452" i="1"/>
  <c r="BB481" i="1"/>
  <c r="BB510" i="1" s="1"/>
  <c r="L1370" i="1"/>
  <c r="K1370" i="1"/>
  <c r="BE97" i="8"/>
  <c r="BE941" i="1"/>
  <c r="BE44" i="1" s="1"/>
  <c r="BD347" i="1"/>
  <c r="BC405" i="1"/>
  <c r="BL1301" i="1"/>
  <c r="BM1321" i="1"/>
  <c r="BH1224" i="1"/>
  <c r="BH203" i="1"/>
  <c r="BH867" i="1"/>
  <c r="BH164" i="8"/>
  <c r="BH1280" i="1"/>
  <c r="BH611" i="1" s="1"/>
  <c r="BC423" i="1"/>
  <c r="BD125" i="8"/>
  <c r="BL704" i="1"/>
  <c r="BL259" i="8" s="1"/>
  <c r="BC430" i="1"/>
  <c r="BL721" i="1"/>
  <c r="BE416" i="1"/>
  <c r="BL871" i="1"/>
  <c r="BL900" i="1" s="1"/>
  <c r="BL716" i="1"/>
  <c r="BD332" i="1"/>
  <c r="BL1333" i="1"/>
  <c r="BL1362" i="1" s="1"/>
  <c r="BL606" i="1"/>
  <c r="BF330" i="1"/>
  <c r="BJ697" i="1"/>
  <c r="BJ252" i="8" s="1"/>
  <c r="BC431" i="1"/>
  <c r="BJ713" i="1"/>
  <c r="BC426" i="1"/>
  <c r="BL1281" i="1"/>
  <c r="BL1339" i="1" s="1"/>
  <c r="BL165" i="8"/>
  <c r="BL1310" i="1"/>
  <c r="BG718" i="1"/>
  <c r="BL1276" i="1"/>
  <c r="BL160" i="8"/>
  <c r="BL1305" i="1"/>
  <c r="K1341" i="1"/>
  <c r="L1341" i="1"/>
  <c r="BE243" i="8"/>
  <c r="BL1265" i="1"/>
  <c r="BL149" i="8"/>
  <c r="BK1242" i="1"/>
  <c r="BL573" i="1"/>
  <c r="BI729" i="1"/>
  <c r="BG169" i="8"/>
  <c r="BG171" i="8" s="1"/>
  <c r="BG47" i="8" s="1"/>
  <c r="BG1285" i="1"/>
  <c r="BK365" i="1"/>
  <c r="BB463" i="1"/>
  <c r="BB492" i="1"/>
  <c r="BB521" i="1" s="1"/>
  <c r="K1304" i="1"/>
  <c r="L1304" i="1"/>
  <c r="L1361" i="1"/>
  <c r="K1361" i="1"/>
  <c r="BD340" i="1"/>
  <c r="BC398" i="1"/>
  <c r="BJ690" i="1"/>
  <c r="BJ245" i="8" s="1"/>
  <c r="BK1369" i="1"/>
  <c r="BC421" i="1"/>
  <c r="BL163" i="8"/>
  <c r="BL1279" i="1"/>
  <c r="BC425" i="1"/>
  <c r="BK603" i="1"/>
  <c r="BE410" i="1"/>
  <c r="BD345" i="1"/>
  <c r="BC403" i="1"/>
  <c r="BD335" i="1"/>
  <c r="BC393" i="1"/>
  <c r="BJ723" i="1"/>
  <c r="BM1253" i="1"/>
  <c r="L584" i="1"/>
  <c r="K584" i="1"/>
  <c r="BD333" i="1"/>
  <c r="BC391" i="1"/>
  <c r="BJ700" i="1"/>
  <c r="BJ255" i="8" s="1"/>
  <c r="BD273" i="8"/>
  <c r="BD126" i="8" s="1"/>
  <c r="BD21" i="8" s="1"/>
  <c r="BD113" i="8"/>
  <c r="BD44" i="8" s="1"/>
  <c r="BD45" i="8" s="1"/>
  <c r="BC418" i="1"/>
  <c r="BI168" i="8"/>
  <c r="BI1284" i="1"/>
  <c r="BB486" i="1"/>
  <c r="BB515" i="1" s="1"/>
  <c r="BB457" i="1"/>
  <c r="BH1331" i="1"/>
  <c r="BH1360" i="1" s="1"/>
  <c r="BB479" i="1"/>
  <c r="BB450" i="1"/>
  <c r="BL1325" i="1"/>
  <c r="BL1354" i="1" s="1"/>
  <c r="BL710" i="1"/>
  <c r="BD336" i="1"/>
  <c r="BC394" i="1"/>
  <c r="L605" i="1"/>
  <c r="BM721" i="1"/>
  <c r="K605" i="1"/>
  <c r="BK612" i="1"/>
  <c r="BD343" i="1"/>
  <c r="BC401" i="1"/>
  <c r="BE387" i="1"/>
  <c r="BF329" i="1"/>
  <c r="BA550" i="1"/>
  <c r="BA33" i="1" s="1"/>
  <c r="BK683" i="1"/>
  <c r="BK238" i="8" s="1"/>
  <c r="BC424" i="1"/>
  <c r="BD344" i="1"/>
  <c r="BC402" i="1"/>
  <c r="BM152" i="8"/>
  <c r="BM1268" i="1"/>
  <c r="L1239" i="1"/>
  <c r="K1239" i="1"/>
  <c r="BI1313" i="1"/>
  <c r="BB484" i="1"/>
  <c r="BB513" i="1" s="1"/>
  <c r="BB455" i="1"/>
  <c r="BD339" i="1"/>
  <c r="BC397" i="1"/>
  <c r="BJ733" i="1"/>
  <c r="K593" i="1"/>
  <c r="BM680" i="1"/>
  <c r="L593" i="1"/>
  <c r="BF688" i="1"/>
  <c r="BK1334" i="1"/>
  <c r="BK1363" i="1" s="1"/>
  <c r="BJ155" i="8"/>
  <c r="BJ1271" i="1"/>
  <c r="BJ602" i="1" s="1"/>
  <c r="BM1237" i="1"/>
  <c r="L568" i="1"/>
  <c r="K568" i="1"/>
  <c r="BL1311" i="1"/>
  <c r="BG698" i="1"/>
  <c r="BG253" i="8" s="1"/>
  <c r="BG282" i="8" s="1"/>
  <c r="BG135" i="8" s="1"/>
  <c r="BG30" i="8" s="1"/>
  <c r="BF119" i="8"/>
  <c r="BL1235" i="1"/>
  <c r="BM566" i="1"/>
  <c r="BG119" i="8"/>
  <c r="BE14" i="8"/>
  <c r="BI711" i="1"/>
  <c r="BJ1351" i="1"/>
  <c r="BK1264" i="1"/>
  <c r="BK1322" i="1" s="1"/>
  <c r="BK148" i="8"/>
  <c r="BG325" i="1"/>
  <c r="BJ595" i="1"/>
  <c r="BI237" i="8"/>
  <c r="BK12" i="8"/>
  <c r="BL295" i="1" l="1"/>
  <c r="BE295" i="1"/>
  <c r="BE382" i="1" s="1"/>
  <c r="BF411" i="1" s="1"/>
  <c r="BF443" i="1" s="1"/>
  <c r="BA295" i="1"/>
  <c r="BA382" i="1" s="1"/>
  <c r="BB411" i="1" s="1"/>
  <c r="BB443" i="1" s="1"/>
  <c r="AW295" i="1"/>
  <c r="AW382" i="1" s="1"/>
  <c r="AX411" i="1" s="1"/>
  <c r="AX443" i="1" s="1"/>
  <c r="BI295" i="1"/>
  <c r="AS295" i="1"/>
  <c r="AS382" i="1" s="1"/>
  <c r="AT411" i="1" s="1"/>
  <c r="AT472" i="1" s="1"/>
  <c r="AT501" i="1" s="1"/>
  <c r="BH295" i="1"/>
  <c r="BD295" i="1"/>
  <c r="BD382" i="1" s="1"/>
  <c r="BE411" i="1" s="1"/>
  <c r="BE443" i="1" s="1"/>
  <c r="AZ295" i="1"/>
  <c r="AZ382" i="1" s="1"/>
  <c r="BA411" i="1" s="1"/>
  <c r="BA443" i="1" s="1"/>
  <c r="AV295" i="1"/>
  <c r="AV382" i="1" s="1"/>
  <c r="AW411" i="1" s="1"/>
  <c r="AW472" i="1" s="1"/>
  <c r="AW501" i="1" s="1"/>
  <c r="K266" i="1"/>
  <c r="BM295" i="1"/>
  <c r="BK295" i="1"/>
  <c r="BG295" i="1"/>
  <c r="BC295" i="1"/>
  <c r="BC382" i="1" s="1"/>
  <c r="BD411" i="1" s="1"/>
  <c r="BD472" i="1" s="1"/>
  <c r="BD501" i="1" s="1"/>
  <c r="AY295" i="1"/>
  <c r="AY382" i="1" s="1"/>
  <c r="AZ411" i="1" s="1"/>
  <c r="AZ443" i="1" s="1"/>
  <c r="AU295" i="1"/>
  <c r="AU382" i="1" s="1"/>
  <c r="AV411" i="1" s="1"/>
  <c r="AV443" i="1" s="1"/>
  <c r="L266" i="1"/>
  <c r="BJ295" i="1"/>
  <c r="BF295" i="1"/>
  <c r="BF382" i="1" s="1"/>
  <c r="BB295" i="1"/>
  <c r="BB382" i="1" s="1"/>
  <c r="BC411" i="1" s="1"/>
  <c r="BC443" i="1" s="1"/>
  <c r="AX295" i="1"/>
  <c r="AX382" i="1" s="1"/>
  <c r="AY411" i="1" s="1"/>
  <c r="AY443" i="1" s="1"/>
  <c r="AT295" i="1"/>
  <c r="AT382" i="1" s="1"/>
  <c r="AU411" i="1" s="1"/>
  <c r="AU443" i="1" s="1"/>
  <c r="AS176" i="8"/>
  <c r="AS13" i="8" s="1"/>
  <c r="AT13" i="8"/>
  <c r="K903" i="1"/>
  <c r="BJ279" i="8"/>
  <c r="BJ132" i="8" s="1"/>
  <c r="BJ27" i="8" s="1"/>
  <c r="BK936" i="1"/>
  <c r="BK108" i="8" s="1"/>
  <c r="BK284" i="8" s="1"/>
  <c r="BK137" i="8" s="1"/>
  <c r="BK32" i="8" s="1"/>
  <c r="BK923" i="1"/>
  <c r="BK95" i="8" s="1"/>
  <c r="BK271" i="8" s="1"/>
  <c r="BK124" i="8" s="1"/>
  <c r="BK19" i="8" s="1"/>
  <c r="AU176" i="8"/>
  <c r="BK785" i="1"/>
  <c r="BM774" i="1"/>
  <c r="BM803" i="1" s="1"/>
  <c r="BL779" i="1"/>
  <c r="BL808" i="1" s="1"/>
  <c r="BJ783" i="1"/>
  <c r="BJ812" i="1" s="1"/>
  <c r="BK775" i="1"/>
  <c r="BK804" i="1" s="1"/>
  <c r="BL776" i="1"/>
  <c r="BL805" i="1" s="1"/>
  <c r="BK794" i="1"/>
  <c r="BK823" i="1" s="1"/>
  <c r="BL778" i="1"/>
  <c r="BL807" i="1" s="1"/>
  <c r="BI928" i="1"/>
  <c r="BI100" i="8" s="1"/>
  <c r="BI276" i="8" s="1"/>
  <c r="BI129" i="8" s="1"/>
  <c r="BI24" i="8" s="1"/>
  <c r="BL786" i="1"/>
  <c r="BL815" i="1" s="1"/>
  <c r="BK788" i="1"/>
  <c r="BK817" i="1" s="1"/>
  <c r="BJ364" i="1"/>
  <c r="BJ792" i="1"/>
  <c r="BJ821" i="1" s="1"/>
  <c r="BJ773" i="1"/>
  <c r="BJ802" i="1" s="1"/>
  <c r="BL791" i="1"/>
  <c r="BL820" i="1" s="1"/>
  <c r="BL781" i="1"/>
  <c r="BL810" i="1" s="1"/>
  <c r="BJ933" i="1"/>
  <c r="BJ105" i="8" s="1"/>
  <c r="BJ281" i="8" s="1"/>
  <c r="BJ134" i="8" s="1"/>
  <c r="BJ29" i="8" s="1"/>
  <c r="BJ248" i="1"/>
  <c r="BJ306" i="1" s="1"/>
  <c r="BJ870" i="1"/>
  <c r="BJ899" i="1" s="1"/>
  <c r="BK1211" i="1"/>
  <c r="BK190" i="1"/>
  <c r="BK870" i="1" s="1"/>
  <c r="BK899" i="1" s="1"/>
  <c r="BL367" i="1"/>
  <c r="BJ274" i="8"/>
  <c r="BJ127" i="8" s="1"/>
  <c r="BJ22" i="8" s="1"/>
  <c r="BK240" i="1"/>
  <c r="BK298" i="1" s="1"/>
  <c r="K893" i="1"/>
  <c r="BJ284" i="8"/>
  <c r="BJ137" i="8" s="1"/>
  <c r="BJ32" i="8" s="1"/>
  <c r="K917" i="1"/>
  <c r="BM89" i="8"/>
  <c r="K89" i="8" s="1"/>
  <c r="BJ920" i="1"/>
  <c r="BJ92" i="8" s="1"/>
  <c r="BJ268" i="8" s="1"/>
  <c r="BJ121" i="8" s="1"/>
  <c r="BJ16" i="8" s="1"/>
  <c r="BM922" i="1"/>
  <c r="BM94" i="8" s="1"/>
  <c r="BL938" i="1"/>
  <c r="BL110" i="8" s="1"/>
  <c r="BI937" i="1"/>
  <c r="BI109" i="8" s="1"/>
  <c r="BI285" i="8" s="1"/>
  <c r="BI138" i="8" s="1"/>
  <c r="BI33" i="8" s="1"/>
  <c r="BI918" i="1"/>
  <c r="BI90" i="8" s="1"/>
  <c r="BI266" i="8" s="1"/>
  <c r="BJ257" i="1"/>
  <c r="BJ315" i="1" s="1"/>
  <c r="BI250" i="8"/>
  <c r="BI279" i="8" s="1"/>
  <c r="BI132" i="8" s="1"/>
  <c r="BI27" i="8" s="1"/>
  <c r="BI724" i="1"/>
  <c r="BJ724" i="1"/>
  <c r="BK724" i="1"/>
  <c r="BL873" i="1"/>
  <c r="BL902" i="1" s="1"/>
  <c r="BK926" i="1"/>
  <c r="BK98" i="8" s="1"/>
  <c r="BJ373" i="1"/>
  <c r="BL372" i="1"/>
  <c r="BK875" i="1"/>
  <c r="BK904" i="1" s="1"/>
  <c r="BL1216" i="1"/>
  <c r="BK375" i="1"/>
  <c r="BK259" i="1"/>
  <c r="BK317" i="1" s="1"/>
  <c r="BL1222" i="1"/>
  <c r="BJ879" i="1"/>
  <c r="BJ908" i="1" s="1"/>
  <c r="BK881" i="1"/>
  <c r="BK910" i="1" s="1"/>
  <c r="BK267" i="8"/>
  <c r="BK120" i="8" s="1"/>
  <c r="BM932" i="1"/>
  <c r="K932" i="1" s="1"/>
  <c r="L252" i="1"/>
  <c r="L242" i="1"/>
  <c r="BL360" i="1"/>
  <c r="K1218" i="1"/>
  <c r="BL866" i="1"/>
  <c r="BL895" i="1" s="1"/>
  <c r="BM371" i="1"/>
  <c r="BK356" i="1"/>
  <c r="K242" i="1"/>
  <c r="BM374" i="1"/>
  <c r="L816" i="1"/>
  <c r="L806" i="1"/>
  <c r="K806" i="1"/>
  <c r="BK924" i="1"/>
  <c r="BK96" i="8" s="1"/>
  <c r="BL935" i="1"/>
  <c r="BL107" i="8" s="1"/>
  <c r="L1221" i="1"/>
  <c r="K1221" i="1"/>
  <c r="L1218" i="1"/>
  <c r="L1202" i="1"/>
  <c r="K1202" i="1"/>
  <c r="BM185" i="1"/>
  <c r="BM243" i="1" s="1"/>
  <c r="BL243" i="1"/>
  <c r="BL865" i="1"/>
  <c r="BL894" i="1" s="1"/>
  <c r="BM188" i="1"/>
  <c r="BM868" i="1" s="1"/>
  <c r="BM897" i="1" s="1"/>
  <c r="BK110" i="8"/>
  <c r="BK180" i="1"/>
  <c r="BL195" i="1"/>
  <c r="BM1216" i="1" s="1"/>
  <c r="K252" i="1"/>
  <c r="K200" i="1"/>
  <c r="BK199" i="1"/>
  <c r="BL1220" i="1" s="1"/>
  <c r="BM198" i="1"/>
  <c r="BM791" i="1" s="1"/>
  <c r="L1219" i="1"/>
  <c r="BL878" i="1"/>
  <c r="BL907" i="1" s="1"/>
  <c r="BL256" i="1"/>
  <c r="L181" i="1"/>
  <c r="AU268" i="1" s="1"/>
  <c r="AU178" i="8" s="1"/>
  <c r="AU15" i="8" s="1"/>
  <c r="BL359" i="1"/>
  <c r="BJ939" i="1"/>
  <c r="BJ111" i="8" s="1"/>
  <c r="BL201" i="1"/>
  <c r="BM1222" i="1" s="1"/>
  <c r="BJ238" i="1"/>
  <c r="BL182" i="1"/>
  <c r="BM1203" i="1" s="1"/>
  <c r="BK862" i="1"/>
  <c r="BK891" i="1" s="1"/>
  <c r="BM193" i="1"/>
  <c r="BM786" i="1" s="1"/>
  <c r="BM239" i="1"/>
  <c r="BK369" i="1"/>
  <c r="BK253" i="1"/>
  <c r="BK311" i="1" s="1"/>
  <c r="BM822" i="1"/>
  <c r="BM258" i="1"/>
  <c r="BM880" i="1"/>
  <c r="BM909" i="1" s="1"/>
  <c r="L200" i="1"/>
  <c r="BJ354" i="1"/>
  <c r="BL94" i="8"/>
  <c r="BL192" i="1"/>
  <c r="BM1213" i="1" s="1"/>
  <c r="BK921" i="1"/>
  <c r="BM183" i="1"/>
  <c r="K183" i="1" s="1"/>
  <c r="BL863" i="1"/>
  <c r="BL892" i="1" s="1"/>
  <c r="BL241" i="1"/>
  <c r="BJ860" i="1"/>
  <c r="BJ889" i="1" s="1"/>
  <c r="BM355" i="1"/>
  <c r="BM186" i="1"/>
  <c r="BM244" i="1" s="1"/>
  <c r="BL244" i="1"/>
  <c r="BM861" i="1"/>
  <c r="BM890" i="1" s="1"/>
  <c r="BL919" i="1"/>
  <c r="BM819" i="1"/>
  <c r="L819" i="1" s="1"/>
  <c r="BM877" i="1"/>
  <c r="BM906" i="1" s="1"/>
  <c r="K197" i="1"/>
  <c r="L197" i="1"/>
  <c r="BM255" i="1"/>
  <c r="BL357" i="1"/>
  <c r="K916" i="1"/>
  <c r="BM88" i="8"/>
  <c r="L88" i="8" s="1"/>
  <c r="BL264" i="8"/>
  <c r="BL117" i="8" s="1"/>
  <c r="BL12" i="8" s="1"/>
  <c r="BI361" i="1"/>
  <c r="BI377" i="1" s="1"/>
  <c r="BL288" i="8"/>
  <c r="BL141" i="8" s="1"/>
  <c r="BL36" i="8" s="1"/>
  <c r="BH796" i="1"/>
  <c r="BM940" i="1"/>
  <c r="K824" i="1"/>
  <c r="K911" i="1"/>
  <c r="K260" i="1"/>
  <c r="L260" i="1"/>
  <c r="L1223" i="1"/>
  <c r="BJ366" i="1"/>
  <c r="BK869" i="1"/>
  <c r="BK898" i="1" s="1"/>
  <c r="BL1324" i="1"/>
  <c r="BL1353" i="1" s="1"/>
  <c r="BJ250" i="1"/>
  <c r="BJ308" i="1" s="1"/>
  <c r="BJ814" i="1"/>
  <c r="BJ872" i="1"/>
  <c r="BJ901" i="1" s="1"/>
  <c r="BI930" i="1"/>
  <c r="BI102" i="8" s="1"/>
  <c r="BI278" i="8" s="1"/>
  <c r="BI131" i="8" s="1"/>
  <c r="BI26" i="8" s="1"/>
  <c r="BL365" i="1"/>
  <c r="BK363" i="1"/>
  <c r="BB549" i="1"/>
  <c r="BB32" i="1" s="1"/>
  <c r="BC490" i="1"/>
  <c r="BC519" i="1" s="1"/>
  <c r="BC465" i="1"/>
  <c r="BC552" i="1" s="1"/>
  <c r="BC35" i="1" s="1"/>
  <c r="BC483" i="1"/>
  <c r="BC512" i="1" s="1"/>
  <c r="BF475" i="1"/>
  <c r="BF504" i="1" s="1"/>
  <c r="BF533" i="1" s="1"/>
  <c r="AZ20" i="1"/>
  <c r="BJ927" i="1"/>
  <c r="BJ99" i="8" s="1"/>
  <c r="BB553" i="1"/>
  <c r="BB36" i="1" s="1"/>
  <c r="BB546" i="1"/>
  <c r="BB29" i="1" s="1"/>
  <c r="BC464" i="1"/>
  <c r="BC551" i="1" s="1"/>
  <c r="BC34" i="1" s="1"/>
  <c r="BK713" i="1"/>
  <c r="BL715" i="1"/>
  <c r="BB548" i="1"/>
  <c r="BB31" i="1" s="1"/>
  <c r="BC452" i="1"/>
  <c r="BC539" i="1" s="1"/>
  <c r="BC22" i="1" s="1"/>
  <c r="BL733" i="1"/>
  <c r="BA537" i="1"/>
  <c r="BA20" i="1" s="1"/>
  <c r="BB545" i="1"/>
  <c r="BB28" i="1" s="1"/>
  <c r="BB551" i="1"/>
  <c r="BB34" i="1" s="1"/>
  <c r="BC488" i="1"/>
  <c r="BC517" i="1" s="1"/>
  <c r="BD431" i="1"/>
  <c r="BD492" i="1" s="1"/>
  <c r="BD521" i="1" s="1"/>
  <c r="BD420" i="1"/>
  <c r="BD481" i="1" s="1"/>
  <c r="BD510" i="1" s="1"/>
  <c r="BE705" i="1"/>
  <c r="BD434" i="1"/>
  <c r="BD466" i="1" s="1"/>
  <c r="BH720" i="1"/>
  <c r="BD529" i="1"/>
  <c r="BD12" i="1" s="1"/>
  <c r="BE732" i="1"/>
  <c r="BE734" i="1" s="1"/>
  <c r="BD426" i="1"/>
  <c r="BD458" i="1" s="1"/>
  <c r="BB550" i="1"/>
  <c r="BB33" i="1" s="1"/>
  <c r="BG328" i="1"/>
  <c r="BL1369" i="1"/>
  <c r="BG414" i="1"/>
  <c r="BG475" i="1" s="1"/>
  <c r="BG504" i="1" s="1"/>
  <c r="BK931" i="1"/>
  <c r="BK103" i="8" s="1"/>
  <c r="BK279" i="8" s="1"/>
  <c r="BK132" i="8" s="1"/>
  <c r="BK27" i="8" s="1"/>
  <c r="BH731" i="1"/>
  <c r="BD424" i="1"/>
  <c r="BD456" i="1" s="1"/>
  <c r="BF410" i="1"/>
  <c r="BF471" i="1" s="1"/>
  <c r="BF500" i="1" s="1"/>
  <c r="BD421" i="1"/>
  <c r="BD453" i="1" s="1"/>
  <c r="L1308" i="1"/>
  <c r="K1308" i="1"/>
  <c r="K1333" i="1"/>
  <c r="L1333" i="1"/>
  <c r="BG329" i="1"/>
  <c r="BF387" i="1"/>
  <c r="BB508" i="1"/>
  <c r="L1344" i="1"/>
  <c r="K1344" i="1"/>
  <c r="BI1342" i="1"/>
  <c r="BI1371" i="1" s="1"/>
  <c r="BI615" i="1"/>
  <c r="BD432" i="1"/>
  <c r="BL246" i="1"/>
  <c r="BL304" i="1" s="1"/>
  <c r="BL868" i="1"/>
  <c r="BL897" i="1" s="1"/>
  <c r="BK1271" i="1"/>
  <c r="BK602" i="1" s="1"/>
  <c r="BK689" i="1" s="1"/>
  <c r="BK244" i="8" s="1"/>
  <c r="BK155" i="8"/>
  <c r="BK1300" i="1"/>
  <c r="BL1368" i="1"/>
  <c r="BC458" i="1"/>
  <c r="BC487" i="1"/>
  <c r="BC516" i="1" s="1"/>
  <c r="BE332" i="1"/>
  <c r="BK726" i="1"/>
  <c r="BI1224" i="1"/>
  <c r="BI203" i="1"/>
  <c r="BI245" i="1"/>
  <c r="BI261" i="1" s="1"/>
  <c r="BI45" i="1" s="1"/>
  <c r="BI867" i="1"/>
  <c r="BD428" i="1"/>
  <c r="BJ1241" i="1"/>
  <c r="BK572" i="1"/>
  <c r="BM1281" i="1"/>
  <c r="BM1339" i="1" s="1"/>
  <c r="BM165" i="8"/>
  <c r="K1252" i="1"/>
  <c r="L1252" i="1"/>
  <c r="BG324" i="1"/>
  <c r="BK729" i="1"/>
  <c r="BL695" i="1"/>
  <c r="BL250" i="8" s="1"/>
  <c r="L170" i="8"/>
  <c r="K170" i="8"/>
  <c r="BD433" i="1"/>
  <c r="BF703" i="1"/>
  <c r="BF258" i="8" s="1"/>
  <c r="BF287" i="8" s="1"/>
  <c r="BF140" i="8" s="1"/>
  <c r="BF35" i="8" s="1"/>
  <c r="BL613" i="1"/>
  <c r="BL700" i="1" s="1"/>
  <c r="BL255" i="8" s="1"/>
  <c r="K1269" i="1"/>
  <c r="L1269" i="1"/>
  <c r="BM600" i="1"/>
  <c r="BL685" i="1"/>
  <c r="BL240" i="8" s="1"/>
  <c r="BG727" i="1"/>
  <c r="BI1256" i="1"/>
  <c r="BI1258" i="1" s="1"/>
  <c r="BJ587" i="1"/>
  <c r="BJ589" i="1" s="1"/>
  <c r="BH1338" i="1"/>
  <c r="BH1367" i="1" s="1"/>
  <c r="BM1327" i="1"/>
  <c r="BM1356" i="1" s="1"/>
  <c r="BJ352" i="1"/>
  <c r="K247" i="8"/>
  <c r="L247" i="8"/>
  <c r="BK1244" i="1"/>
  <c r="BK1302" i="1" s="1"/>
  <c r="BL575" i="1"/>
  <c r="BJ728" i="1"/>
  <c r="BL603" i="1"/>
  <c r="BL690" i="1" s="1"/>
  <c r="BL245" i="8" s="1"/>
  <c r="BL1330" i="1"/>
  <c r="BL1359" i="1" s="1"/>
  <c r="BF1372" i="1"/>
  <c r="BF1374" i="1" s="1"/>
  <c r="BF50" i="1" s="1"/>
  <c r="BE331" i="1"/>
  <c r="BD389" i="1"/>
  <c r="BD348" i="1"/>
  <c r="BH601" i="1"/>
  <c r="BE338" i="1"/>
  <c r="BD396" i="1"/>
  <c r="L1301" i="1"/>
  <c r="K1301" i="1"/>
  <c r="BF243" i="8"/>
  <c r="BM709" i="1"/>
  <c r="L680" i="1"/>
  <c r="BM235" i="8"/>
  <c r="K680" i="1"/>
  <c r="BE339" i="1"/>
  <c r="BD397" i="1"/>
  <c r="K1268" i="1"/>
  <c r="L1268" i="1"/>
  <c r="BM1326" i="1"/>
  <c r="BM599" i="1"/>
  <c r="BE344" i="1"/>
  <c r="BD402" i="1"/>
  <c r="BF416" i="1"/>
  <c r="BC18" i="1"/>
  <c r="BE345" i="1"/>
  <c r="BD403" i="1"/>
  <c r="BL1337" i="1"/>
  <c r="BL1366" i="1" s="1"/>
  <c r="BL610" i="1"/>
  <c r="BG616" i="1"/>
  <c r="BG618" i="1" s="1"/>
  <c r="BL596" i="1"/>
  <c r="BL1323" i="1"/>
  <c r="BL1352" i="1" s="1"/>
  <c r="K1310" i="1"/>
  <c r="L1310" i="1"/>
  <c r="BL693" i="1"/>
  <c r="BL248" i="8" s="1"/>
  <c r="BE477" i="1"/>
  <c r="BE448" i="1"/>
  <c r="BD289" i="8"/>
  <c r="BH896" i="1"/>
  <c r="BH912" i="1" s="1"/>
  <c r="BH883" i="1"/>
  <c r="K1321" i="1"/>
  <c r="L1321" i="1"/>
  <c r="BM1350" i="1"/>
  <c r="BJ689" i="1"/>
  <c r="BJ244" i="8" s="1"/>
  <c r="BI689" i="1"/>
  <c r="BI244" i="8" s="1"/>
  <c r="BM1272" i="1"/>
  <c r="BM156" i="8"/>
  <c r="K1243" i="1"/>
  <c r="L1243" i="1"/>
  <c r="BK1255" i="1"/>
  <c r="BL586" i="1"/>
  <c r="BE341" i="1"/>
  <c r="BD399" i="1"/>
  <c r="BI154" i="8"/>
  <c r="BI1270" i="1"/>
  <c r="BC20" i="8"/>
  <c r="BC37" i="8" s="1"/>
  <c r="BC142" i="8"/>
  <c r="BC46" i="8" s="1"/>
  <c r="BC48" i="8" s="1"/>
  <c r="BC51" i="8" s="1"/>
  <c r="BM149" i="8"/>
  <c r="BM1265" i="1"/>
  <c r="K1236" i="1"/>
  <c r="L1236" i="1"/>
  <c r="BM1294" i="1"/>
  <c r="L1286" i="1"/>
  <c r="K1286" i="1"/>
  <c r="BM617" i="1"/>
  <c r="BC466" i="1"/>
  <c r="BC495" i="1"/>
  <c r="BC524" i="1" s="1"/>
  <c r="BK712" i="1"/>
  <c r="BE346" i="1"/>
  <c r="BD404" i="1"/>
  <c r="BC489" i="1"/>
  <c r="BC518" i="1" s="1"/>
  <c r="BC460" i="1"/>
  <c r="K1275" i="1"/>
  <c r="L1275" i="1"/>
  <c r="BM606" i="1"/>
  <c r="K1298" i="1"/>
  <c r="L1298" i="1"/>
  <c r="BJ729" i="1"/>
  <c r="BH169" i="8"/>
  <c r="BH171" i="8" s="1"/>
  <c r="BH47" i="8" s="1"/>
  <c r="BH1285" i="1"/>
  <c r="BH616" i="1" s="1"/>
  <c r="BH1314" i="1"/>
  <c r="BH1316" i="1" s="1"/>
  <c r="BG717" i="1"/>
  <c r="BM160" i="8"/>
  <c r="BM1276" i="1"/>
  <c r="BM1334" i="1" s="1"/>
  <c r="BM1363" i="1" s="1"/>
  <c r="K1247" i="1"/>
  <c r="L1247" i="1"/>
  <c r="BJ157" i="8"/>
  <c r="BJ1273" i="1"/>
  <c r="BJ1302" i="1"/>
  <c r="BJ1251" i="1"/>
  <c r="BK582" i="1"/>
  <c r="K1336" i="1"/>
  <c r="L1336" i="1"/>
  <c r="BK123" i="8"/>
  <c r="BM1266" i="1"/>
  <c r="BM150" i="8"/>
  <c r="K1237" i="1"/>
  <c r="L1237" i="1"/>
  <c r="BM1295" i="1"/>
  <c r="K152" i="8"/>
  <c r="L152" i="8"/>
  <c r="BD430" i="1"/>
  <c r="BD423" i="1"/>
  <c r="BB544" i="1"/>
  <c r="BB27" i="1" s="1"/>
  <c r="BC479" i="1"/>
  <c r="BC450" i="1"/>
  <c r="BE333" i="1"/>
  <c r="BD391" i="1"/>
  <c r="BM166" i="8"/>
  <c r="BM1282" i="1"/>
  <c r="K1253" i="1"/>
  <c r="L1253" i="1"/>
  <c r="BD422" i="1"/>
  <c r="BJ719" i="1"/>
  <c r="BD427" i="1"/>
  <c r="BM1362" i="1"/>
  <c r="BL1242" i="1"/>
  <c r="BL1300" i="1" s="1"/>
  <c r="BM573" i="1"/>
  <c r="BL607" i="1"/>
  <c r="BL1334" i="1"/>
  <c r="BL1363" i="1" s="1"/>
  <c r="BJ726" i="1"/>
  <c r="BG330" i="1"/>
  <c r="BD20" i="8"/>
  <c r="BD37" i="8" s="1"/>
  <c r="BD142" i="8"/>
  <c r="BD46" i="8" s="1"/>
  <c r="BD48" i="8" s="1"/>
  <c r="BD51" i="8" s="1"/>
  <c r="BE347" i="1"/>
  <c r="BD405" i="1"/>
  <c r="BE113" i="8"/>
  <c r="BE44" i="8" s="1"/>
  <c r="BE45" i="8" s="1"/>
  <c r="BE273" i="8"/>
  <c r="BE126" i="8" s="1"/>
  <c r="BE21" i="8" s="1"/>
  <c r="BB539" i="1"/>
  <c r="BB22" i="1" s="1"/>
  <c r="BJ1329" i="1"/>
  <c r="BJ1358" i="1" s="1"/>
  <c r="BH1357" i="1"/>
  <c r="K1277" i="1"/>
  <c r="L1277" i="1"/>
  <c r="BM608" i="1"/>
  <c r="BG243" i="8"/>
  <c r="L1349" i="1"/>
  <c r="K1349" i="1"/>
  <c r="BB552" i="1"/>
  <c r="BB35" i="1" s="1"/>
  <c r="BH698" i="1"/>
  <c r="BH253" i="8" s="1"/>
  <c r="BH282" i="8" s="1"/>
  <c r="BH135" i="8" s="1"/>
  <c r="BH30" i="8" s="1"/>
  <c r="BL254" i="1"/>
  <c r="BK312" i="1"/>
  <c r="BK818" i="1"/>
  <c r="BK876" i="1"/>
  <c r="BK905" i="1" s="1"/>
  <c r="BG1343" i="1"/>
  <c r="BG731" i="1"/>
  <c r="BB541" i="1"/>
  <c r="BB24" i="1" s="1"/>
  <c r="K159" i="8"/>
  <c r="L159" i="8"/>
  <c r="BD429" i="1"/>
  <c r="BL811" i="1"/>
  <c r="BK305" i="1"/>
  <c r="BK811" i="1"/>
  <c r="BG385" i="1"/>
  <c r="BH327" i="1"/>
  <c r="K162" i="8"/>
  <c r="L162" i="8"/>
  <c r="BE337" i="1"/>
  <c r="BD395" i="1"/>
  <c r="K1267" i="1"/>
  <c r="L1267" i="1"/>
  <c r="BM598" i="1"/>
  <c r="BI326" i="1"/>
  <c r="BL696" i="1"/>
  <c r="BL251" i="8" s="1"/>
  <c r="BL280" i="8" s="1"/>
  <c r="BL133" i="8" s="1"/>
  <c r="BL28" i="8" s="1"/>
  <c r="BG925" i="1"/>
  <c r="BG825" i="1"/>
  <c r="BK715" i="1"/>
  <c r="BH1258" i="1"/>
  <c r="BG323" i="1"/>
  <c r="BF381" i="1"/>
  <c r="BE334" i="1"/>
  <c r="BD392" i="1"/>
  <c r="BL684" i="1"/>
  <c r="BL239" i="8" s="1"/>
  <c r="BB542" i="1"/>
  <c r="BB25" i="1" s="1"/>
  <c r="BC485" i="1"/>
  <c r="BC514" i="1" s="1"/>
  <c r="BC456" i="1"/>
  <c r="BE343" i="1"/>
  <c r="BD401" i="1"/>
  <c r="BE336" i="1"/>
  <c r="BD394" i="1"/>
  <c r="BF717" i="1"/>
  <c r="BE335" i="1"/>
  <c r="BD393" i="1"/>
  <c r="BE442" i="1"/>
  <c r="BE471" i="1"/>
  <c r="BE500" i="1" s="1"/>
  <c r="BC457" i="1"/>
  <c r="BC486" i="1"/>
  <c r="BC515" i="1" s="1"/>
  <c r="BC453" i="1"/>
  <c r="BC482" i="1"/>
  <c r="BC511" i="1" s="1"/>
  <c r="BK690" i="1"/>
  <c r="BK245" i="8" s="1"/>
  <c r="BE340" i="1"/>
  <c r="BD398" i="1"/>
  <c r="BE272" i="8"/>
  <c r="BE260" i="8"/>
  <c r="K1305" i="1"/>
  <c r="L1305" i="1"/>
  <c r="BL612" i="1"/>
  <c r="BL699" i="1" s="1"/>
  <c r="BL254" i="8" s="1"/>
  <c r="BC492" i="1"/>
  <c r="BC521" i="1" s="1"/>
  <c r="BC463" i="1"/>
  <c r="BM813" i="1"/>
  <c r="BL813" i="1"/>
  <c r="BL929" i="1" s="1"/>
  <c r="BL101" i="8" s="1"/>
  <c r="BL249" i="1"/>
  <c r="BL307" i="1" s="1"/>
  <c r="BC462" i="1"/>
  <c r="BC491" i="1"/>
  <c r="BC520" i="1" s="1"/>
  <c r="BC455" i="1"/>
  <c r="BC484" i="1"/>
  <c r="BC513" i="1" s="1"/>
  <c r="BM1311" i="1"/>
  <c r="BJ168" i="8"/>
  <c r="BJ1284" i="1"/>
  <c r="BJ615" i="1" s="1"/>
  <c r="BH825" i="1"/>
  <c r="BM1373" i="1"/>
  <c r="K1315" i="1"/>
  <c r="L1315" i="1"/>
  <c r="L161" i="8"/>
  <c r="K161" i="8"/>
  <c r="BB35" i="8"/>
  <c r="BB37" i="8" s="1"/>
  <c r="BB142" i="8"/>
  <c r="BB46" i="8" s="1"/>
  <c r="BB48" i="8" s="1"/>
  <c r="BB51" i="8" s="1"/>
  <c r="BM1335" i="1"/>
  <c r="BI604" i="1"/>
  <c r="BK733" i="1"/>
  <c r="K153" i="8"/>
  <c r="L153" i="8"/>
  <c r="L1325" i="1"/>
  <c r="K1325" i="1"/>
  <c r="BE342" i="1"/>
  <c r="BD400" i="1"/>
  <c r="BF97" i="8"/>
  <c r="BF941" i="1"/>
  <c r="BF44" i="1" s="1"/>
  <c r="BM1279" i="1"/>
  <c r="BM163" i="8"/>
  <c r="L1250" i="1"/>
  <c r="K1250" i="1"/>
  <c r="BG1287" i="1"/>
  <c r="BI1331" i="1"/>
  <c r="BI1360" i="1" s="1"/>
  <c r="BL362" i="1"/>
  <c r="BM1365" i="1"/>
  <c r="L1307" i="1"/>
  <c r="K1307" i="1"/>
  <c r="K1278" i="1"/>
  <c r="L1278" i="1"/>
  <c r="BM609" i="1"/>
  <c r="BM696" i="1" s="1"/>
  <c r="BM1354" i="1"/>
  <c r="L1296" i="1"/>
  <c r="K1296" i="1"/>
  <c r="L151" i="8"/>
  <c r="K151" i="8"/>
  <c r="BI164" i="8"/>
  <c r="BI1280" i="1"/>
  <c r="BI1338" i="1" s="1"/>
  <c r="BI1367" i="1" s="1"/>
  <c r="BK699" i="1"/>
  <c r="BK254" i="8" s="1"/>
  <c r="BK283" i="8" s="1"/>
  <c r="BK136" i="8" s="1"/>
  <c r="BK31" i="8" s="1"/>
  <c r="BD418" i="1"/>
  <c r="BL251" i="1"/>
  <c r="BL309" i="1" s="1"/>
  <c r="K256" i="8"/>
  <c r="L256" i="8"/>
  <c r="K594" i="1"/>
  <c r="L594" i="1"/>
  <c r="BM681" i="1"/>
  <c r="BD425" i="1"/>
  <c r="BK370" i="1"/>
  <c r="BJ682" i="1"/>
  <c r="BJ711" i="1" s="1"/>
  <c r="BK595" i="1"/>
  <c r="BK682" i="1" s="1"/>
  <c r="BG14" i="8"/>
  <c r="BH325" i="1"/>
  <c r="BH119" i="8"/>
  <c r="BM1235" i="1"/>
  <c r="BM1293" i="1" s="1"/>
  <c r="K566" i="1"/>
  <c r="L566" i="1"/>
  <c r="BF14" i="8"/>
  <c r="BK1351" i="1"/>
  <c r="BL148" i="8"/>
  <c r="BL1264" i="1"/>
  <c r="BL1293" i="1"/>
  <c r="K176" i="8" l="1"/>
  <c r="BK364" i="1"/>
  <c r="AS268" i="1"/>
  <c r="AS178" i="8" s="1"/>
  <c r="AT268" i="1"/>
  <c r="K198" i="1"/>
  <c r="L176" i="8"/>
  <c r="BB472" i="1"/>
  <c r="BB501" i="1" s="1"/>
  <c r="AX472" i="1"/>
  <c r="AX501" i="1" s="1"/>
  <c r="BD443" i="1"/>
  <c r="BD530" i="1" s="1"/>
  <c r="AT443" i="1"/>
  <c r="AT530" i="1" s="1"/>
  <c r="AT13" i="1" s="1"/>
  <c r="BE472" i="1"/>
  <c r="BE501" i="1" s="1"/>
  <c r="AV472" i="1"/>
  <c r="AV501" i="1" s="1"/>
  <c r="AW443" i="1"/>
  <c r="AW530" i="1" s="1"/>
  <c r="AW13" i="1" s="1"/>
  <c r="AU472" i="1"/>
  <c r="AU501" i="1" s="1"/>
  <c r="BC472" i="1"/>
  <c r="BC501" i="1" s="1"/>
  <c r="AZ472" i="1"/>
  <c r="AZ501" i="1" s="1"/>
  <c r="BA472" i="1"/>
  <c r="BA501" i="1" s="1"/>
  <c r="AY472" i="1"/>
  <c r="AY501" i="1" s="1"/>
  <c r="L803" i="1"/>
  <c r="K803" i="1"/>
  <c r="K922" i="1"/>
  <c r="AU13" i="8"/>
  <c r="BK933" i="1"/>
  <c r="BK105" i="8" s="1"/>
  <c r="BK281" i="8" s="1"/>
  <c r="BK134" i="8" s="1"/>
  <c r="BK29" i="8" s="1"/>
  <c r="BK792" i="1"/>
  <c r="BK821" i="1" s="1"/>
  <c r="BM778" i="1"/>
  <c r="BM807" i="1" s="1"/>
  <c r="L807" i="1" s="1"/>
  <c r="BM367" i="1"/>
  <c r="BL785" i="1"/>
  <c r="BL788" i="1"/>
  <c r="BL817" i="1" s="1"/>
  <c r="BM776" i="1"/>
  <c r="BM805" i="1" s="1"/>
  <c r="L805" i="1" s="1"/>
  <c r="BL794" i="1"/>
  <c r="BL823" i="1" s="1"/>
  <c r="BM779" i="1"/>
  <c r="BM808" i="1" s="1"/>
  <c r="BM781" i="1"/>
  <c r="BM810" i="1" s="1"/>
  <c r="BK773" i="1"/>
  <c r="BK802" i="1" s="1"/>
  <c r="BL775" i="1"/>
  <c r="BL804" i="1" s="1"/>
  <c r="BK783" i="1"/>
  <c r="BK812" i="1" s="1"/>
  <c r="BK928" i="1" s="1"/>
  <c r="BK100" i="8" s="1"/>
  <c r="BK276" i="8" s="1"/>
  <c r="BK129" i="8" s="1"/>
  <c r="BK24" i="8" s="1"/>
  <c r="BL924" i="1"/>
  <c r="BL96" i="8" s="1"/>
  <c r="BJ928" i="1"/>
  <c r="BJ100" i="8" s="1"/>
  <c r="BJ276" i="8" s="1"/>
  <c r="BJ129" i="8" s="1"/>
  <c r="BJ24" i="8" s="1"/>
  <c r="BK248" i="1"/>
  <c r="BK306" i="1" s="1"/>
  <c r="BL1211" i="1"/>
  <c r="BL190" i="1"/>
  <c r="BL870" i="1" s="1"/>
  <c r="BL899" i="1" s="1"/>
  <c r="BL862" i="1"/>
  <c r="BL891" i="1" s="1"/>
  <c r="BL369" i="1"/>
  <c r="BM919" i="1"/>
  <c r="BM91" i="8" s="1"/>
  <c r="BK274" i="8"/>
  <c r="BK127" i="8" s="1"/>
  <c r="BK22" i="8" s="1"/>
  <c r="L89" i="8"/>
  <c r="BJ918" i="1"/>
  <c r="BJ90" i="8" s="1"/>
  <c r="L922" i="1"/>
  <c r="BK939" i="1"/>
  <c r="BK111" i="8" s="1"/>
  <c r="BK373" i="1"/>
  <c r="BK920" i="1"/>
  <c r="BK92" i="8" s="1"/>
  <c r="BK268" i="8" s="1"/>
  <c r="BK121" i="8" s="1"/>
  <c r="BJ937" i="1"/>
  <c r="BJ109" i="8" s="1"/>
  <c r="BJ285" i="8" s="1"/>
  <c r="BJ138" i="8" s="1"/>
  <c r="BJ33" i="8" s="1"/>
  <c r="BM104" i="8"/>
  <c r="L104" i="8" s="1"/>
  <c r="BL356" i="1"/>
  <c r="BM359" i="1"/>
  <c r="BL931" i="1"/>
  <c r="BL103" i="8" s="1"/>
  <c r="BL279" i="8" s="1"/>
  <c r="BL132" i="8" s="1"/>
  <c r="BL27" i="8" s="1"/>
  <c r="BK354" i="1"/>
  <c r="BM865" i="1"/>
  <c r="BM894" i="1" s="1"/>
  <c r="K894" i="1" s="1"/>
  <c r="K185" i="1"/>
  <c r="BL240" i="1"/>
  <c r="BL298" i="1" s="1"/>
  <c r="L185" i="1"/>
  <c r="AV272" i="1" s="1"/>
  <c r="AV182" i="8" s="1"/>
  <c r="AV19" i="8" s="1"/>
  <c r="BL875" i="1"/>
  <c r="BL904" i="1" s="1"/>
  <c r="BM372" i="1"/>
  <c r="BM878" i="1"/>
  <c r="BM907" i="1" s="1"/>
  <c r="L907" i="1" s="1"/>
  <c r="BK860" i="1"/>
  <c r="BK889" i="1" s="1"/>
  <c r="BL1201" i="1"/>
  <c r="L932" i="1"/>
  <c r="BL253" i="1"/>
  <c r="BL311" i="1" s="1"/>
  <c r="K1219" i="1"/>
  <c r="BM357" i="1"/>
  <c r="BL283" i="8"/>
  <c r="BL136" i="8" s="1"/>
  <c r="BL31" i="8" s="1"/>
  <c r="K243" i="1"/>
  <c r="BM192" i="1"/>
  <c r="BM785" i="1" s="1"/>
  <c r="BL199" i="1"/>
  <c r="BM1220" i="1" s="1"/>
  <c r="BK879" i="1"/>
  <c r="BK908" i="1" s="1"/>
  <c r="BL91" i="8"/>
  <c r="BM866" i="1"/>
  <c r="BM895" i="1" s="1"/>
  <c r="BM302" i="1"/>
  <c r="BM360" i="1"/>
  <c r="L186" i="1"/>
  <c r="K186" i="1"/>
  <c r="L1206" i="1"/>
  <c r="K1206" i="1"/>
  <c r="BM863" i="1"/>
  <c r="BM892" i="1" s="1"/>
  <c r="L892" i="1" s="1"/>
  <c r="L183" i="1"/>
  <c r="K94" i="8"/>
  <c r="L94" i="8"/>
  <c r="BM316" i="1"/>
  <c r="L258" i="1"/>
  <c r="K258" i="1"/>
  <c r="L890" i="1"/>
  <c r="BM241" i="1"/>
  <c r="K241" i="1" s="1"/>
  <c r="BM256" i="1"/>
  <c r="BM314" i="1" s="1"/>
  <c r="BM820" i="1"/>
  <c r="K820" i="1" s="1"/>
  <c r="L198" i="1"/>
  <c r="BL180" i="1"/>
  <c r="BM1201" i="1" s="1"/>
  <c r="BL923" i="1"/>
  <c r="BK257" i="1"/>
  <c r="BK315" i="1" s="1"/>
  <c r="L906" i="1"/>
  <c r="K906" i="1"/>
  <c r="BL302" i="1"/>
  <c r="K244" i="1"/>
  <c r="L244" i="1"/>
  <c r="BL921" i="1"/>
  <c r="BL93" i="8" s="1"/>
  <c r="BL269" i="8" s="1"/>
  <c r="BL122" i="8" s="1"/>
  <c r="BL17" i="8" s="1"/>
  <c r="BM182" i="1"/>
  <c r="L182" i="1" s="1"/>
  <c r="BL314" i="1"/>
  <c r="BL936" i="1"/>
  <c r="BK238" i="1"/>
  <c r="BM938" i="1"/>
  <c r="L822" i="1"/>
  <c r="K822" i="1"/>
  <c r="L239" i="1"/>
  <c r="K239" i="1"/>
  <c r="BM313" i="1"/>
  <c r="L255" i="1"/>
  <c r="K255" i="1"/>
  <c r="BM935" i="1"/>
  <c r="K819" i="1"/>
  <c r="BK93" i="8"/>
  <c r="K909" i="1"/>
  <c r="L909" i="1"/>
  <c r="BL270" i="8"/>
  <c r="BL123" i="8" s="1"/>
  <c r="BL18" i="8" s="1"/>
  <c r="K890" i="1"/>
  <c r="BM201" i="1"/>
  <c r="BM794" i="1" s="1"/>
  <c r="BL259" i="1"/>
  <c r="BL317" i="1" s="1"/>
  <c r="BL375" i="1"/>
  <c r="BL881" i="1"/>
  <c r="BL910" i="1" s="1"/>
  <c r="BM195" i="1"/>
  <c r="BM875" i="1" s="1"/>
  <c r="BM904" i="1" s="1"/>
  <c r="L243" i="1"/>
  <c r="K88" i="8"/>
  <c r="BK927" i="1"/>
  <c r="BK99" i="8" s="1"/>
  <c r="L940" i="1"/>
  <c r="BM112" i="8"/>
  <c r="K940" i="1"/>
  <c r="BK872" i="1"/>
  <c r="BK901" i="1" s="1"/>
  <c r="BK366" i="1"/>
  <c r="BK250" i="1"/>
  <c r="BK308" i="1" s="1"/>
  <c r="BK814" i="1"/>
  <c r="BJ930" i="1"/>
  <c r="BJ102" i="8" s="1"/>
  <c r="BJ278" i="8" s="1"/>
  <c r="BJ131" i="8" s="1"/>
  <c r="BJ26" i="8" s="1"/>
  <c r="BI1314" i="1"/>
  <c r="BI1316" i="1" s="1"/>
  <c r="BJ867" i="1"/>
  <c r="BJ896" i="1" s="1"/>
  <c r="BJ912" i="1" s="1"/>
  <c r="BL370" i="1"/>
  <c r="BM362" i="1"/>
  <c r="BL876" i="1"/>
  <c r="BL905" i="1" s="1"/>
  <c r="BK1329" i="1"/>
  <c r="BK1358" i="1" s="1"/>
  <c r="BG703" i="1"/>
  <c r="BG258" i="8" s="1"/>
  <c r="BG287" i="8" s="1"/>
  <c r="BG140" i="8" s="1"/>
  <c r="BG35" i="8" s="1"/>
  <c r="BC548" i="1"/>
  <c r="BC31" i="1" s="1"/>
  <c r="BB537" i="1"/>
  <c r="BB20" i="1" s="1"/>
  <c r="BF442" i="1"/>
  <c r="BF529" i="1" s="1"/>
  <c r="BF12" i="1" s="1"/>
  <c r="BC541" i="1"/>
  <c r="BC24" i="1" s="1"/>
  <c r="BL277" i="8"/>
  <c r="BL130" i="8" s="1"/>
  <c r="BL25" i="8" s="1"/>
  <c r="BD452" i="1"/>
  <c r="BD539" i="1" s="1"/>
  <c r="BD22" i="1" s="1"/>
  <c r="BD463" i="1"/>
  <c r="BD550" i="1" s="1"/>
  <c r="BD33" i="1" s="1"/>
  <c r="BD485" i="1"/>
  <c r="BD514" i="1" s="1"/>
  <c r="BG446" i="1"/>
  <c r="BG533" i="1" s="1"/>
  <c r="BG16" i="1" s="1"/>
  <c r="BC546" i="1"/>
  <c r="BC29" i="1" s="1"/>
  <c r="BD487" i="1"/>
  <c r="BD516" i="1" s="1"/>
  <c r="BH925" i="1"/>
  <c r="BH941" i="1" s="1"/>
  <c r="BH44" i="1" s="1"/>
  <c r="BC545" i="1"/>
  <c r="BC28" i="1" s="1"/>
  <c r="BJ718" i="1"/>
  <c r="BD482" i="1"/>
  <c r="BD511" i="1" s="1"/>
  <c r="BF472" i="1"/>
  <c r="BF501" i="1" s="1"/>
  <c r="BD495" i="1"/>
  <c r="BD524" i="1" s="1"/>
  <c r="BL714" i="1"/>
  <c r="BC542" i="1"/>
  <c r="BC25" i="1" s="1"/>
  <c r="BK934" i="1"/>
  <c r="BK106" i="8" s="1"/>
  <c r="BE432" i="1"/>
  <c r="BE493" i="1" s="1"/>
  <c r="BE522" i="1" s="1"/>
  <c r="BE431" i="1"/>
  <c r="BE492" i="1" s="1"/>
  <c r="BE521" i="1" s="1"/>
  <c r="BF732" i="1"/>
  <c r="BF734" i="1" s="1"/>
  <c r="BG416" i="1"/>
  <c r="BG448" i="1" s="1"/>
  <c r="BE422" i="1"/>
  <c r="BE454" i="1" s="1"/>
  <c r="BE421" i="1"/>
  <c r="BE453" i="1" s="1"/>
  <c r="BE428" i="1"/>
  <c r="BE460" i="1" s="1"/>
  <c r="BF705" i="1"/>
  <c r="BE425" i="1"/>
  <c r="BE486" i="1" s="1"/>
  <c r="BE515" i="1" s="1"/>
  <c r="BJ245" i="1"/>
  <c r="BJ261" i="1" s="1"/>
  <c r="BJ45" i="1" s="1"/>
  <c r="BL926" i="1"/>
  <c r="BL98" i="8" s="1"/>
  <c r="BL274" i="8" s="1"/>
  <c r="BL127" i="8" s="1"/>
  <c r="BL22" i="8" s="1"/>
  <c r="BH328" i="1"/>
  <c r="BC550" i="1"/>
  <c r="BC33" i="1" s="1"/>
  <c r="BE423" i="1"/>
  <c r="BE455" i="1" s="1"/>
  <c r="BC543" i="1"/>
  <c r="BC26" i="1" s="1"/>
  <c r="BC547" i="1"/>
  <c r="BC30" i="1" s="1"/>
  <c r="BC53" i="8"/>
  <c r="BG410" i="1"/>
  <c r="BG442" i="1" s="1"/>
  <c r="BM251" i="8"/>
  <c r="K696" i="1"/>
  <c r="L696" i="1"/>
  <c r="K897" i="1"/>
  <c r="L897" i="1"/>
  <c r="K1365" i="1"/>
  <c r="L1365" i="1"/>
  <c r="BF342" i="1"/>
  <c r="BE400" i="1"/>
  <c r="BI691" i="1"/>
  <c r="BI246" i="8" s="1"/>
  <c r="BI275" i="8" s="1"/>
  <c r="BI128" i="8" s="1"/>
  <c r="BI23" i="8" s="1"/>
  <c r="BF16" i="1"/>
  <c r="K1311" i="1"/>
  <c r="L1311" i="1"/>
  <c r="L1339" i="1"/>
  <c r="K1339" i="1"/>
  <c r="L1363" i="1"/>
  <c r="K1363" i="1"/>
  <c r="BF340" i="1"/>
  <c r="BE398" i="1"/>
  <c r="BF343" i="1"/>
  <c r="BE401" i="1"/>
  <c r="BF337" i="1"/>
  <c r="BE395" i="1"/>
  <c r="BI327" i="1"/>
  <c r="BH385" i="1"/>
  <c r="BD490" i="1"/>
  <c r="BD519" i="1" s="1"/>
  <c r="BD461" i="1"/>
  <c r="BG1372" i="1"/>
  <c r="BG1374" i="1" s="1"/>
  <c r="BG50" i="1" s="1"/>
  <c r="BG1345" i="1"/>
  <c r="K1282" i="1"/>
  <c r="L1282" i="1"/>
  <c r="BM613" i="1"/>
  <c r="BM700" i="1" s="1"/>
  <c r="BD455" i="1"/>
  <c r="BD484" i="1"/>
  <c r="BD513" i="1" s="1"/>
  <c r="BD462" i="1"/>
  <c r="BD491" i="1"/>
  <c r="BD520" i="1" s="1"/>
  <c r="L1295" i="1"/>
  <c r="K1295" i="1"/>
  <c r="L1266" i="1"/>
  <c r="K1266" i="1"/>
  <c r="BM597" i="1"/>
  <c r="L1356" i="1"/>
  <c r="K1356" i="1"/>
  <c r="BF346" i="1"/>
  <c r="BE404" i="1"/>
  <c r="K1294" i="1"/>
  <c r="L1294" i="1"/>
  <c r="L149" i="8"/>
  <c r="K149" i="8"/>
  <c r="BI601" i="1"/>
  <c r="K156" i="8"/>
  <c r="L156" i="8"/>
  <c r="BL697" i="1"/>
  <c r="BL252" i="8" s="1"/>
  <c r="BF345" i="1"/>
  <c r="BE403" i="1"/>
  <c r="BK728" i="1"/>
  <c r="BF344" i="1"/>
  <c r="BE402" i="1"/>
  <c r="BI1328" i="1"/>
  <c r="BE418" i="1"/>
  <c r="BK157" i="8"/>
  <c r="BK1273" i="1"/>
  <c r="K1327" i="1"/>
  <c r="L1327" i="1"/>
  <c r="BI1285" i="1"/>
  <c r="BI1287" i="1" s="1"/>
  <c r="BI169" i="8"/>
  <c r="BI171" i="8" s="1"/>
  <c r="BI47" i="8" s="1"/>
  <c r="BD494" i="1"/>
  <c r="BD523" i="1" s="1"/>
  <c r="BD465" i="1"/>
  <c r="BG411" i="1"/>
  <c r="L165" i="8"/>
  <c r="K165" i="8"/>
  <c r="BJ1224" i="1"/>
  <c r="BK867" i="1"/>
  <c r="BJ203" i="1"/>
  <c r="BK718" i="1"/>
  <c r="BD464" i="1"/>
  <c r="BD493" i="1"/>
  <c r="BD522" i="1" s="1"/>
  <c r="BI702" i="1"/>
  <c r="BI257" i="8" s="1"/>
  <c r="BI286" i="8" s="1"/>
  <c r="BI139" i="8" s="1"/>
  <c r="BI34" i="8" s="1"/>
  <c r="BJ702" i="1"/>
  <c r="BJ257" i="8" s="1"/>
  <c r="BJ286" i="8" s="1"/>
  <c r="BJ139" i="8" s="1"/>
  <c r="BJ34" i="8" s="1"/>
  <c r="BJ1342" i="1"/>
  <c r="BJ1371" i="1" s="1"/>
  <c r="BG387" i="1"/>
  <c r="BH329" i="1"/>
  <c r="BM236" i="8"/>
  <c r="K681" i="1"/>
  <c r="L681" i="1"/>
  <c r="BF273" i="8"/>
  <c r="BF126" i="8" s="1"/>
  <c r="BF21" i="8" s="1"/>
  <c r="BF113" i="8"/>
  <c r="BF44" i="8" s="1"/>
  <c r="BF45" i="8" s="1"/>
  <c r="K1373" i="1"/>
  <c r="L1373" i="1"/>
  <c r="L813" i="1"/>
  <c r="K813" i="1"/>
  <c r="K191" i="1"/>
  <c r="L191" i="1"/>
  <c r="BL728" i="1"/>
  <c r="BC544" i="1"/>
  <c r="BC27" i="1" s="1"/>
  <c r="BF335" i="1"/>
  <c r="BE393" i="1"/>
  <c r="BH323" i="1"/>
  <c r="BG381" i="1"/>
  <c r="BJ326" i="1"/>
  <c r="BH414" i="1"/>
  <c r="K608" i="1"/>
  <c r="L608" i="1"/>
  <c r="L1362" i="1"/>
  <c r="K1362" i="1"/>
  <c r="BD454" i="1"/>
  <c r="BD483" i="1"/>
  <c r="BD512" i="1" s="1"/>
  <c r="K166" i="8"/>
  <c r="L166" i="8"/>
  <c r="BJ604" i="1"/>
  <c r="BJ691" i="1" s="1"/>
  <c r="BJ246" i="8" s="1"/>
  <c r="BJ275" i="8" s="1"/>
  <c r="BJ128" i="8" s="1"/>
  <c r="BJ23" i="8" s="1"/>
  <c r="BJ1331" i="1"/>
  <c r="BJ1360" i="1" s="1"/>
  <c r="L606" i="1"/>
  <c r="K606" i="1"/>
  <c r="BK168" i="8"/>
  <c r="BK1284" i="1"/>
  <c r="BK615" i="1" s="1"/>
  <c r="BK1313" i="1"/>
  <c r="L1272" i="1"/>
  <c r="K1272" i="1"/>
  <c r="BM603" i="1"/>
  <c r="BM1330" i="1"/>
  <c r="BM693" i="1"/>
  <c r="BM722" i="1" s="1"/>
  <c r="BL683" i="1"/>
  <c r="BL238" i="8" s="1"/>
  <c r="BH703" i="1"/>
  <c r="BH258" i="8" s="1"/>
  <c r="BH287" i="8" s="1"/>
  <c r="BH140" i="8" s="1"/>
  <c r="BH35" i="8" s="1"/>
  <c r="BF477" i="1"/>
  <c r="BF506" i="1" s="1"/>
  <c r="BF448" i="1"/>
  <c r="BM686" i="1"/>
  <c r="BM715" i="1" s="1"/>
  <c r="L599" i="1"/>
  <c r="K599" i="1"/>
  <c r="K235" i="8"/>
  <c r="L235" i="8"/>
  <c r="BM264" i="8"/>
  <c r="BF272" i="8"/>
  <c r="BF260" i="8"/>
  <c r="BH1287" i="1"/>
  <c r="BF331" i="1"/>
  <c r="BE389" i="1"/>
  <c r="BE348" i="1"/>
  <c r="BL719" i="1"/>
  <c r="BK352" i="1"/>
  <c r="BM1340" i="1"/>
  <c r="BM695" i="1"/>
  <c r="BM724" i="1" s="1"/>
  <c r="BH324" i="1"/>
  <c r="BG382" i="1"/>
  <c r="L1281" i="1"/>
  <c r="K1281" i="1"/>
  <c r="BM612" i="1"/>
  <c r="BM699" i="1" s="1"/>
  <c r="BK1241" i="1"/>
  <c r="BL572" i="1"/>
  <c r="BI896" i="1"/>
  <c r="BI912" i="1" s="1"/>
  <c r="BI883" i="1"/>
  <c r="BJ809" i="1"/>
  <c r="BJ796" i="1"/>
  <c r="BF332" i="1"/>
  <c r="K188" i="1"/>
  <c r="L188" i="1"/>
  <c r="BD486" i="1"/>
  <c r="BD515" i="1" s="1"/>
  <c r="BD457" i="1"/>
  <c r="BD479" i="1"/>
  <c r="BD450" i="1"/>
  <c r="K1354" i="1"/>
  <c r="L1354" i="1"/>
  <c r="K163" i="8"/>
  <c r="L163" i="8"/>
  <c r="L1335" i="1"/>
  <c r="K1335" i="1"/>
  <c r="BM1364" i="1"/>
  <c r="BC549" i="1"/>
  <c r="BC32" i="1" s="1"/>
  <c r="BM871" i="1"/>
  <c r="BM900" i="1" s="1"/>
  <c r="BM929" i="1" s="1"/>
  <c r="BE125" i="8"/>
  <c r="BE289" i="8"/>
  <c r="BM365" i="1"/>
  <c r="BF336" i="1"/>
  <c r="BE394" i="1"/>
  <c r="BF334" i="1"/>
  <c r="BE392" i="1"/>
  <c r="BG97" i="8"/>
  <c r="BG941" i="1"/>
  <c r="BG44" i="1" s="1"/>
  <c r="L598" i="1"/>
  <c r="K598" i="1"/>
  <c r="BM869" i="1"/>
  <c r="BM898" i="1" s="1"/>
  <c r="BL869" i="1"/>
  <c r="BL898" i="1" s="1"/>
  <c r="BL927" i="1" s="1"/>
  <c r="BL99" i="8" s="1"/>
  <c r="BL247" i="1"/>
  <c r="BL305" i="1" s="1"/>
  <c r="BM1324" i="1"/>
  <c r="BM1353" i="1" s="1"/>
  <c r="BG272" i="8"/>
  <c r="BE434" i="1"/>
  <c r="BD53" i="8"/>
  <c r="K1334" i="1"/>
  <c r="L1334" i="1"/>
  <c r="BM1242" i="1"/>
  <c r="BM1300" i="1" s="1"/>
  <c r="K573" i="1"/>
  <c r="L573" i="1"/>
  <c r="BE420" i="1"/>
  <c r="BC508" i="1"/>
  <c r="BK1251" i="1"/>
  <c r="BL582" i="1"/>
  <c r="K1276" i="1"/>
  <c r="L1276" i="1"/>
  <c r="BM607" i="1"/>
  <c r="BM694" i="1" s="1"/>
  <c r="BH1343" i="1"/>
  <c r="BH1345" i="1" s="1"/>
  <c r="BC553" i="1"/>
  <c r="BC36" i="1" s="1"/>
  <c r="BF341" i="1"/>
  <c r="BE399" i="1"/>
  <c r="K1350" i="1"/>
  <c r="L1350" i="1"/>
  <c r="BL722" i="1"/>
  <c r="BM1368" i="1"/>
  <c r="BK719" i="1"/>
  <c r="K1326" i="1"/>
  <c r="L1326" i="1"/>
  <c r="BM1355" i="1"/>
  <c r="BE426" i="1"/>
  <c r="BF338" i="1"/>
  <c r="BE396" i="1"/>
  <c r="BH618" i="1"/>
  <c r="BH688" i="1"/>
  <c r="BL1244" i="1"/>
  <c r="BM575" i="1"/>
  <c r="K600" i="1"/>
  <c r="L600" i="1"/>
  <c r="BM687" i="1"/>
  <c r="BL729" i="1"/>
  <c r="BL724" i="1"/>
  <c r="BJ154" i="8"/>
  <c r="BJ1270" i="1"/>
  <c r="BJ1328" i="1" s="1"/>
  <c r="BJ1299" i="1"/>
  <c r="BD460" i="1"/>
  <c r="BD489" i="1"/>
  <c r="BD518" i="1" s="1"/>
  <c r="BH727" i="1"/>
  <c r="BL363" i="1"/>
  <c r="K193" i="1"/>
  <c r="L193" i="1"/>
  <c r="BM873" i="1"/>
  <c r="BM902" i="1" s="1"/>
  <c r="BM251" i="1"/>
  <c r="BM309" i="1" s="1"/>
  <c r="BM815" i="1"/>
  <c r="BM710" i="1"/>
  <c r="BI611" i="1"/>
  <c r="L609" i="1"/>
  <c r="BM725" i="1"/>
  <c r="K609" i="1"/>
  <c r="L1279" i="1"/>
  <c r="K1279" i="1"/>
  <c r="BM610" i="1"/>
  <c r="BM697" i="1" s="1"/>
  <c r="BE429" i="1"/>
  <c r="BB53" i="8"/>
  <c r="BM249" i="1"/>
  <c r="BM307" i="1" s="1"/>
  <c r="BE427" i="1"/>
  <c r="BC540" i="1"/>
  <c r="BC23" i="1" s="1"/>
  <c r="BE529" i="1"/>
  <c r="BE12" i="1" s="1"/>
  <c r="BE430" i="1"/>
  <c r="BL725" i="1"/>
  <c r="BE424" i="1"/>
  <c r="BM254" i="1"/>
  <c r="BL312" i="1"/>
  <c r="BL818" i="1"/>
  <c r="BM1337" i="1"/>
  <c r="BF347" i="1"/>
  <c r="BE405" i="1"/>
  <c r="BH330" i="1"/>
  <c r="BL694" i="1"/>
  <c r="BL249" i="8" s="1"/>
  <c r="BL1271" i="1"/>
  <c r="BL155" i="8"/>
  <c r="BD459" i="1"/>
  <c r="BD488" i="1"/>
  <c r="BD517" i="1" s="1"/>
  <c r="BF333" i="1"/>
  <c r="BE391" i="1"/>
  <c r="L150" i="8"/>
  <c r="K150" i="8"/>
  <c r="BK18" i="8"/>
  <c r="BJ1280" i="1"/>
  <c r="BJ1338" i="1" s="1"/>
  <c r="BJ164" i="8"/>
  <c r="BJ1309" i="1"/>
  <c r="L160" i="8"/>
  <c r="K160" i="8"/>
  <c r="BE433" i="1"/>
  <c r="K617" i="1"/>
  <c r="L617" i="1"/>
  <c r="BM704" i="1"/>
  <c r="L1265" i="1"/>
  <c r="K1265" i="1"/>
  <c r="BM596" i="1"/>
  <c r="BL713" i="1"/>
  <c r="BL1255" i="1"/>
  <c r="BM586" i="1"/>
  <c r="BI718" i="1"/>
  <c r="BE506" i="1"/>
  <c r="BM1323" i="1"/>
  <c r="BF339" i="1"/>
  <c r="BE397" i="1"/>
  <c r="BJ1256" i="1"/>
  <c r="BJ1258" i="1" s="1"/>
  <c r="BK587" i="1"/>
  <c r="BM685" i="1"/>
  <c r="BI809" i="1"/>
  <c r="BI796" i="1"/>
  <c r="BM246" i="1"/>
  <c r="BJ361" i="1"/>
  <c r="BK15" i="8"/>
  <c r="BK711" i="1"/>
  <c r="BL1322" i="1"/>
  <c r="BL595" i="1"/>
  <c r="BK237" i="8"/>
  <c r="BM148" i="8"/>
  <c r="BM1264" i="1"/>
  <c r="BM1322" i="1" s="1"/>
  <c r="BM1351" i="1" s="1"/>
  <c r="K1235" i="1"/>
  <c r="L1235" i="1"/>
  <c r="BH14" i="8"/>
  <c r="BJ237" i="8"/>
  <c r="K1293" i="1"/>
  <c r="L1293" i="1"/>
  <c r="BI119" i="8"/>
  <c r="BI325" i="1"/>
  <c r="AU272" i="1" l="1"/>
  <c r="AU182" i="8" s="1"/>
  <c r="AW272" i="1"/>
  <c r="AU270" i="1"/>
  <c r="AV270" i="1"/>
  <c r="K268" i="1"/>
  <c r="BL248" i="1"/>
  <c r="BL306" i="1" s="1"/>
  <c r="BE297" i="1"/>
  <c r="BE384" i="1" s="1"/>
  <c r="BF413" i="1" s="1"/>
  <c r="BF474" i="1" s="1"/>
  <c r="BF503" i="1" s="1"/>
  <c r="AS297" i="1"/>
  <c r="AS384" i="1" s="1"/>
  <c r="AT413" i="1" s="1"/>
  <c r="AT474" i="1" s="1"/>
  <c r="AT503" i="1" s="1"/>
  <c r="AW297" i="1"/>
  <c r="AW384" i="1" s="1"/>
  <c r="AX413" i="1" s="1"/>
  <c r="AX474" i="1" s="1"/>
  <c r="AX503" i="1" s="1"/>
  <c r="BI297" i="1"/>
  <c r="BI384" i="1" s="1"/>
  <c r="BJ413" i="1" s="1"/>
  <c r="BA297" i="1"/>
  <c r="BA384" i="1" s="1"/>
  <c r="BB413" i="1" s="1"/>
  <c r="BB445" i="1" s="1"/>
  <c r="BE530" i="1"/>
  <c r="BE13" i="1" s="1"/>
  <c r="BM297" i="1"/>
  <c r="BJ297" i="1"/>
  <c r="BJ384" i="1" s="1"/>
  <c r="BF297" i="1"/>
  <c r="BF384" i="1" s="1"/>
  <c r="BG413" i="1" s="1"/>
  <c r="BG445" i="1" s="1"/>
  <c r="BB297" i="1"/>
  <c r="BB384" i="1" s="1"/>
  <c r="BC413" i="1" s="1"/>
  <c r="BC445" i="1" s="1"/>
  <c r="AX297" i="1"/>
  <c r="AX384" i="1" s="1"/>
  <c r="AY413" i="1" s="1"/>
  <c r="AY474" i="1" s="1"/>
  <c r="AY503" i="1" s="1"/>
  <c r="AT297" i="1"/>
  <c r="AT384" i="1" s="1"/>
  <c r="AU413" i="1" s="1"/>
  <c r="AU445" i="1" s="1"/>
  <c r="BH297" i="1"/>
  <c r="BH384" i="1" s="1"/>
  <c r="BI413" i="1" s="1"/>
  <c r="BI445" i="1" s="1"/>
  <c r="BD297" i="1"/>
  <c r="BD384" i="1" s="1"/>
  <c r="BE413" i="1" s="1"/>
  <c r="BE445" i="1" s="1"/>
  <c r="AZ297" i="1"/>
  <c r="AZ384" i="1" s="1"/>
  <c r="BA413" i="1" s="1"/>
  <c r="BA445" i="1" s="1"/>
  <c r="AV297" i="1"/>
  <c r="AV384" i="1" s="1"/>
  <c r="AW413" i="1" s="1"/>
  <c r="AW445" i="1" s="1"/>
  <c r="BL297" i="1"/>
  <c r="AT178" i="8"/>
  <c r="AT290" i="1"/>
  <c r="BK297" i="1"/>
  <c r="BG297" i="1"/>
  <c r="BG384" i="1" s="1"/>
  <c r="BH413" i="1" s="1"/>
  <c r="BC297" i="1"/>
  <c r="BC384" i="1" s="1"/>
  <c r="BD413" i="1" s="1"/>
  <c r="BD474" i="1" s="1"/>
  <c r="BD503" i="1" s="1"/>
  <c r="AY297" i="1"/>
  <c r="AY384" i="1" s="1"/>
  <c r="AZ413" i="1" s="1"/>
  <c r="AZ474" i="1" s="1"/>
  <c r="AZ503" i="1" s="1"/>
  <c r="AU297" i="1"/>
  <c r="AU384" i="1" s="1"/>
  <c r="AV413" i="1" s="1"/>
  <c r="AV474" i="1" s="1"/>
  <c r="AV503" i="1" s="1"/>
  <c r="L268" i="1"/>
  <c r="AS15" i="8"/>
  <c r="BL364" i="1"/>
  <c r="BB530" i="1"/>
  <c r="BB13" i="1" s="1"/>
  <c r="AX530" i="1"/>
  <c r="AX13" i="1" s="1"/>
  <c r="AY530" i="1"/>
  <c r="AY13" i="1" s="1"/>
  <c r="AU530" i="1"/>
  <c r="AU13" i="1" s="1"/>
  <c r="AV530" i="1"/>
  <c r="AV13" i="1" s="1"/>
  <c r="BC530" i="1"/>
  <c r="BC13" i="1" s="1"/>
  <c r="BA530" i="1"/>
  <c r="BA13" i="1" s="1"/>
  <c r="AZ530" i="1"/>
  <c r="AZ13" i="1" s="1"/>
  <c r="L919" i="1"/>
  <c r="BK918" i="1"/>
  <c r="BK90" i="8" s="1"/>
  <c r="BK266" i="8" s="1"/>
  <c r="BL783" i="1"/>
  <c r="BL812" i="1" s="1"/>
  <c r="BL928" i="1" s="1"/>
  <c r="BL100" i="8" s="1"/>
  <c r="BL276" i="8" s="1"/>
  <c r="BL129" i="8" s="1"/>
  <c r="BL24" i="8" s="1"/>
  <c r="BM788" i="1"/>
  <c r="BM817" i="1" s="1"/>
  <c r="K817" i="1" s="1"/>
  <c r="BL792" i="1"/>
  <c r="BL821" i="1" s="1"/>
  <c r="BM823" i="1"/>
  <c r="L823" i="1" s="1"/>
  <c r="BM775" i="1"/>
  <c r="BM804" i="1" s="1"/>
  <c r="K804" i="1" s="1"/>
  <c r="BL773" i="1"/>
  <c r="BL802" i="1" s="1"/>
  <c r="L195" i="1"/>
  <c r="BL257" i="1"/>
  <c r="BL315" i="1" s="1"/>
  <c r="BM1211" i="1"/>
  <c r="BM190" i="1"/>
  <c r="BM248" i="1" s="1"/>
  <c r="BL920" i="1"/>
  <c r="BL92" i="8" s="1"/>
  <c r="BL268" i="8" s="1"/>
  <c r="BL121" i="8" s="1"/>
  <c r="BL16" i="8" s="1"/>
  <c r="K919" i="1"/>
  <c r="K104" i="8"/>
  <c r="L894" i="1"/>
  <c r="BK16" i="8"/>
  <c r="BL267" i="8"/>
  <c r="BL120" i="8" s="1"/>
  <c r="BM280" i="8"/>
  <c r="L280" i="8" s="1"/>
  <c r="BL933" i="1"/>
  <c r="BL105" i="8" s="1"/>
  <c r="BL281" i="8" s="1"/>
  <c r="BL134" i="8" s="1"/>
  <c r="BL29" i="8" s="1"/>
  <c r="K182" i="1"/>
  <c r="K907" i="1"/>
  <c r="BM862" i="1"/>
  <c r="BM891" i="1" s="1"/>
  <c r="L891" i="1" s="1"/>
  <c r="BM356" i="1"/>
  <c r="BM240" i="1"/>
  <c r="L240" i="1" s="1"/>
  <c r="BM923" i="1"/>
  <c r="BM95" i="8" s="1"/>
  <c r="K807" i="1"/>
  <c r="L904" i="1"/>
  <c r="BL373" i="1"/>
  <c r="BL879" i="1"/>
  <c r="BL908" i="1" s="1"/>
  <c r="BM375" i="1"/>
  <c r="BM253" i="1"/>
  <c r="BM311" i="1" s="1"/>
  <c r="L1216" i="1"/>
  <c r="K195" i="1"/>
  <c r="BM369" i="1"/>
  <c r="BK937" i="1"/>
  <c r="BK109" i="8" s="1"/>
  <c r="BK285" i="8" s="1"/>
  <c r="BK138" i="8" s="1"/>
  <c r="BK33" i="8" s="1"/>
  <c r="L256" i="1"/>
  <c r="K904" i="1"/>
  <c r="K805" i="1"/>
  <c r="L241" i="1"/>
  <c r="BK269" i="8"/>
  <c r="BK122" i="8" s="1"/>
  <c r="BK17" i="8" s="1"/>
  <c r="BL108" i="8"/>
  <c r="BM180" i="1"/>
  <c r="L180" i="1" s="1"/>
  <c r="AS267" i="1" s="1"/>
  <c r="BK296" i="1" s="1"/>
  <c r="BL238" i="1"/>
  <c r="BL860" i="1"/>
  <c r="BL889" i="1" s="1"/>
  <c r="L820" i="1"/>
  <c r="BM936" i="1"/>
  <c r="BM108" i="8" s="1"/>
  <c r="BL95" i="8"/>
  <c r="BL939" i="1"/>
  <c r="BL111" i="8" s="1"/>
  <c r="BM110" i="8"/>
  <c r="K938" i="1"/>
  <c r="L938" i="1"/>
  <c r="K91" i="8"/>
  <c r="L91" i="8"/>
  <c r="BM199" i="1"/>
  <c r="BM879" i="1" s="1"/>
  <c r="BM908" i="1" s="1"/>
  <c r="K201" i="1"/>
  <c r="BM881" i="1"/>
  <c r="BM910" i="1" s="1"/>
  <c r="L201" i="1"/>
  <c r="BM259" i="1"/>
  <c r="L1204" i="1"/>
  <c r="K1204" i="1"/>
  <c r="K935" i="1"/>
  <c r="L935" i="1"/>
  <c r="BM107" i="8"/>
  <c r="K1207" i="1"/>
  <c r="L1207" i="1"/>
  <c r="K256" i="1"/>
  <c r="BM921" i="1"/>
  <c r="BM93" i="8" s="1"/>
  <c r="K93" i="8" s="1"/>
  <c r="K808" i="1"/>
  <c r="L808" i="1"/>
  <c r="BM924" i="1"/>
  <c r="L895" i="1"/>
  <c r="K895" i="1"/>
  <c r="BL354" i="1"/>
  <c r="K892" i="1"/>
  <c r="L1203" i="1"/>
  <c r="K1203" i="1"/>
  <c r="L112" i="8"/>
  <c r="K112" i="8"/>
  <c r="BK930" i="1"/>
  <c r="BK102" i="8" s="1"/>
  <c r="BK278" i="8" s="1"/>
  <c r="BK131" i="8" s="1"/>
  <c r="BK26" i="8" s="1"/>
  <c r="BM363" i="1"/>
  <c r="BL872" i="1"/>
  <c r="BL901" i="1" s="1"/>
  <c r="BL250" i="1"/>
  <c r="BL308" i="1" s="1"/>
  <c r="BL814" i="1"/>
  <c r="BL366" i="1"/>
  <c r="BJ883" i="1"/>
  <c r="BG732" i="1"/>
  <c r="BG734" i="1" s="1"/>
  <c r="BG260" i="8"/>
  <c r="BG705" i="1"/>
  <c r="BK361" i="1"/>
  <c r="BK377" i="1" s="1"/>
  <c r="BI1343" i="1"/>
  <c r="BI1372" i="1" s="1"/>
  <c r="BK1342" i="1"/>
  <c r="BK1371" i="1" s="1"/>
  <c r="BM876" i="1"/>
  <c r="BM905" i="1" s="1"/>
  <c r="L905" i="1" s="1"/>
  <c r="BL934" i="1"/>
  <c r="BL106" i="8" s="1"/>
  <c r="BM247" i="1"/>
  <c r="K247" i="1" s="1"/>
  <c r="BD553" i="1"/>
  <c r="BD36" i="1" s="1"/>
  <c r="BH97" i="8"/>
  <c r="BH273" i="8" s="1"/>
  <c r="BH126" i="8" s="1"/>
  <c r="BH21" i="8" s="1"/>
  <c r="BG471" i="1"/>
  <c r="BG500" i="1" s="1"/>
  <c r="BD543" i="1"/>
  <c r="BD26" i="1" s="1"/>
  <c r="BE464" i="1"/>
  <c r="BE551" i="1" s="1"/>
  <c r="BE34" i="1" s="1"/>
  <c r="BE457" i="1"/>
  <c r="BE544" i="1" s="1"/>
  <c r="BE27" i="1" s="1"/>
  <c r="BE463" i="1"/>
  <c r="BE550" i="1" s="1"/>
  <c r="BE33" i="1" s="1"/>
  <c r="BD540" i="1"/>
  <c r="BD23" i="1" s="1"/>
  <c r="BE482" i="1"/>
  <c r="BE511" i="1" s="1"/>
  <c r="BD545" i="1"/>
  <c r="BD28" i="1" s="1"/>
  <c r="BE489" i="1"/>
  <c r="BE518" i="1" s="1"/>
  <c r="BE484" i="1"/>
  <c r="BE513" i="1" s="1"/>
  <c r="BG477" i="1"/>
  <c r="BG506" i="1" s="1"/>
  <c r="BD547" i="1"/>
  <c r="BD30" i="1" s="1"/>
  <c r="BF530" i="1"/>
  <c r="BF13" i="1" s="1"/>
  <c r="BD541" i="1"/>
  <c r="BD24" i="1" s="1"/>
  <c r="BE483" i="1"/>
  <c r="BE512" i="1" s="1"/>
  <c r="BF426" i="1"/>
  <c r="BF487" i="1" s="1"/>
  <c r="BF516" i="1" s="1"/>
  <c r="BF430" i="1"/>
  <c r="BF491" i="1" s="1"/>
  <c r="BF520" i="1" s="1"/>
  <c r="BF427" i="1"/>
  <c r="BF488" i="1" s="1"/>
  <c r="BF517" i="1" s="1"/>
  <c r="BF423" i="1"/>
  <c r="BF484" i="1" s="1"/>
  <c r="BF513" i="1" s="1"/>
  <c r="BH732" i="1"/>
  <c r="BH416" i="1"/>
  <c r="BH448" i="1" s="1"/>
  <c r="BK796" i="1"/>
  <c r="BD549" i="1"/>
  <c r="BD32" i="1" s="1"/>
  <c r="BI328" i="1"/>
  <c r="BD546" i="1"/>
  <c r="BD29" i="1" s="1"/>
  <c r="BF420" i="1"/>
  <c r="BF481" i="1" s="1"/>
  <c r="BF510" i="1" s="1"/>
  <c r="BL723" i="1"/>
  <c r="BF434" i="1"/>
  <c r="BF495" i="1" s="1"/>
  <c r="BF524" i="1" s="1"/>
  <c r="BF425" i="1"/>
  <c r="BF457" i="1" s="1"/>
  <c r="BF535" i="1"/>
  <c r="BF18" i="1" s="1"/>
  <c r="BD542" i="1"/>
  <c r="BD25" i="1" s="1"/>
  <c r="L1353" i="1"/>
  <c r="K1353" i="1"/>
  <c r="BK896" i="1"/>
  <c r="BK912" i="1" s="1"/>
  <c r="BK883" i="1"/>
  <c r="K1300" i="1"/>
  <c r="L1300" i="1"/>
  <c r="BM101" i="8"/>
  <c r="K929" i="1"/>
  <c r="L929" i="1"/>
  <c r="BM252" i="8"/>
  <c r="L697" i="1"/>
  <c r="K697" i="1"/>
  <c r="L246" i="1"/>
  <c r="K246" i="1"/>
  <c r="BG339" i="1"/>
  <c r="BF397" i="1"/>
  <c r="BM259" i="8"/>
  <c r="L704" i="1"/>
  <c r="K704" i="1"/>
  <c r="BL1329" i="1"/>
  <c r="BL1358" i="1" s="1"/>
  <c r="BL602" i="1"/>
  <c r="BG347" i="1"/>
  <c r="BF405" i="1"/>
  <c r="L1337" i="1"/>
  <c r="K1337" i="1"/>
  <c r="BM1366" i="1"/>
  <c r="K902" i="1"/>
  <c r="L902" i="1"/>
  <c r="L1214" i="1"/>
  <c r="K1214" i="1"/>
  <c r="BG338" i="1"/>
  <c r="BF396" i="1"/>
  <c r="L607" i="1"/>
  <c r="BM723" i="1"/>
  <c r="K607" i="1"/>
  <c r="L189" i="1"/>
  <c r="K189" i="1"/>
  <c r="BM811" i="1"/>
  <c r="BG336" i="1"/>
  <c r="BF394" i="1"/>
  <c r="BM304" i="1"/>
  <c r="BK154" i="8"/>
  <c r="BK1270" i="1"/>
  <c r="BK1299" i="1"/>
  <c r="L1340" i="1"/>
  <c r="K1340" i="1"/>
  <c r="BF125" i="8"/>
  <c r="BF289" i="8"/>
  <c r="BH1372" i="1"/>
  <c r="BH1374" i="1" s="1"/>
  <c r="BH50" i="1" s="1"/>
  <c r="BH381" i="1"/>
  <c r="BI323" i="1"/>
  <c r="BK702" i="1"/>
  <c r="BK257" i="8" s="1"/>
  <c r="BK286" i="8" s="1"/>
  <c r="BK139" i="8" s="1"/>
  <c r="BK34" i="8" s="1"/>
  <c r="BG443" i="1"/>
  <c r="BG472" i="1"/>
  <c r="BK604" i="1"/>
  <c r="BK691" i="1" s="1"/>
  <c r="BK246" i="8" s="1"/>
  <c r="BK275" i="8" s="1"/>
  <c r="BK128" i="8" s="1"/>
  <c r="BK23" i="8" s="1"/>
  <c r="BK1331" i="1"/>
  <c r="BK1360" i="1" s="1"/>
  <c r="BI1357" i="1"/>
  <c r="BG337" i="1"/>
  <c r="BF395" i="1"/>
  <c r="L251" i="8"/>
  <c r="K251" i="8"/>
  <c r="K1323" i="1"/>
  <c r="L1323" i="1"/>
  <c r="BM240" i="8"/>
  <c r="L685" i="1"/>
  <c r="K685" i="1"/>
  <c r="BD13" i="1"/>
  <c r="BM926" i="1"/>
  <c r="L810" i="1"/>
  <c r="K810" i="1"/>
  <c r="BI925" i="1"/>
  <c r="BI825" i="1"/>
  <c r="BK1256" i="1"/>
  <c r="BK1314" i="1" s="1"/>
  <c r="BL587" i="1"/>
  <c r="BL589" i="1" s="1"/>
  <c r="BJ169" i="8"/>
  <c r="BJ171" i="8" s="1"/>
  <c r="BJ47" i="8" s="1"/>
  <c r="BJ1285" i="1"/>
  <c r="BJ1287" i="1" s="1"/>
  <c r="BJ1314" i="1"/>
  <c r="BJ1316" i="1" s="1"/>
  <c r="BL1284" i="1"/>
  <c r="BL1342" i="1" s="1"/>
  <c r="BL168" i="8"/>
  <c r="BM733" i="1"/>
  <c r="BE465" i="1"/>
  <c r="BE494" i="1"/>
  <c r="BE523" i="1" s="1"/>
  <c r="BJ611" i="1"/>
  <c r="BJ698" i="1" s="1"/>
  <c r="BJ253" i="8" s="1"/>
  <c r="BJ282" i="8" s="1"/>
  <c r="BJ135" i="8" s="1"/>
  <c r="BJ30" i="8" s="1"/>
  <c r="BM312" i="1"/>
  <c r="K196" i="1"/>
  <c r="L196" i="1"/>
  <c r="BM818" i="1"/>
  <c r="BE456" i="1"/>
  <c r="BE485" i="1"/>
  <c r="BE514" i="1" s="1"/>
  <c r="BE462" i="1"/>
  <c r="BE491" i="1"/>
  <c r="BE520" i="1" s="1"/>
  <c r="K249" i="1"/>
  <c r="L249" i="1"/>
  <c r="BJ601" i="1"/>
  <c r="BJ688" i="1" s="1"/>
  <c r="BM255" i="8"/>
  <c r="L700" i="1"/>
  <c r="K700" i="1"/>
  <c r="BL1251" i="1"/>
  <c r="BL1309" i="1" s="1"/>
  <c r="BM582" i="1"/>
  <c r="BE495" i="1"/>
  <c r="BE524" i="1" s="1"/>
  <c r="BE466" i="1"/>
  <c r="BM714" i="1"/>
  <c r="BG113" i="8"/>
  <c r="BG44" i="8" s="1"/>
  <c r="BG45" i="8" s="1"/>
  <c r="BG273" i="8"/>
  <c r="BG126" i="8" s="1"/>
  <c r="BG21" i="8" s="1"/>
  <c r="BF421" i="1"/>
  <c r="BE20" i="8"/>
  <c r="BE37" i="8" s="1"/>
  <c r="BE142" i="8"/>
  <c r="BE46" i="8" s="1"/>
  <c r="BE48" i="8" s="1"/>
  <c r="BE51" i="8" s="1"/>
  <c r="K1364" i="1"/>
  <c r="L1364" i="1"/>
  <c r="BD508" i="1"/>
  <c r="BM370" i="1"/>
  <c r="BJ925" i="1"/>
  <c r="BJ825" i="1"/>
  <c r="BH411" i="1"/>
  <c r="BJ377" i="1"/>
  <c r="BF418" i="1"/>
  <c r="K264" i="8"/>
  <c r="BM117" i="8"/>
  <c r="L264" i="8"/>
  <c r="BL712" i="1"/>
  <c r="L1330" i="1"/>
  <c r="K1330" i="1"/>
  <c r="BM1359" i="1"/>
  <c r="BF422" i="1"/>
  <c r="K1212" i="1"/>
  <c r="L1212" i="1"/>
  <c r="BD551" i="1"/>
  <c r="BD34" i="1" s="1"/>
  <c r="BD552" i="1"/>
  <c r="BD35" i="1" s="1"/>
  <c r="BI616" i="1"/>
  <c r="BI618" i="1" s="1"/>
  <c r="BF432" i="1"/>
  <c r="BL726" i="1"/>
  <c r="BM1352" i="1"/>
  <c r="K597" i="1"/>
  <c r="L597" i="1"/>
  <c r="BM684" i="1"/>
  <c r="BM713" i="1" s="1"/>
  <c r="BG343" i="1"/>
  <c r="BF401" i="1"/>
  <c r="BG340" i="1"/>
  <c r="BF398" i="1"/>
  <c r="BM1369" i="1"/>
  <c r="BI720" i="1"/>
  <c r="L596" i="1"/>
  <c r="K596" i="1"/>
  <c r="K1216" i="1"/>
  <c r="BM249" i="8"/>
  <c r="K694" i="1"/>
  <c r="L694" i="1"/>
  <c r="BI330" i="1"/>
  <c r="K254" i="1"/>
  <c r="L254" i="1"/>
  <c r="BE459" i="1"/>
  <c r="BE488" i="1"/>
  <c r="BE517" i="1" s="1"/>
  <c r="BE461" i="1"/>
  <c r="BE490" i="1"/>
  <c r="BE519" i="1" s="1"/>
  <c r="BM931" i="1"/>
  <c r="K815" i="1"/>
  <c r="L815" i="1"/>
  <c r="BM1244" i="1"/>
  <c r="BM1302" i="1" s="1"/>
  <c r="K575" i="1"/>
  <c r="L575" i="1"/>
  <c r="BH243" i="8"/>
  <c r="BH705" i="1"/>
  <c r="BH717" i="1"/>
  <c r="BE458" i="1"/>
  <c r="BE487" i="1"/>
  <c r="BE516" i="1" s="1"/>
  <c r="BF428" i="1"/>
  <c r="BG125" i="8"/>
  <c r="BG334" i="1"/>
  <c r="BF392" i="1"/>
  <c r="L900" i="1"/>
  <c r="K900" i="1"/>
  <c r="BD544" i="1"/>
  <c r="BD27" i="1" s="1"/>
  <c r="L1209" i="1"/>
  <c r="K1209" i="1"/>
  <c r="BK589" i="1"/>
  <c r="BM728" i="1"/>
  <c r="L612" i="1"/>
  <c r="K612" i="1"/>
  <c r="BI324" i="1"/>
  <c r="BH382" i="1"/>
  <c r="BL352" i="1"/>
  <c r="BG331" i="1"/>
  <c r="BF389" i="1"/>
  <c r="BF348" i="1"/>
  <c r="L603" i="1"/>
  <c r="K603" i="1"/>
  <c r="BM690" i="1"/>
  <c r="BM719" i="1" s="1"/>
  <c r="BC537" i="1"/>
  <c r="BK326" i="1"/>
  <c r="BG335" i="1"/>
  <c r="BF393" i="1"/>
  <c r="L236" i="8"/>
  <c r="K236" i="8"/>
  <c r="BM265" i="8"/>
  <c r="BK1224" i="1"/>
  <c r="BL867" i="1"/>
  <c r="BK203" i="1"/>
  <c r="BK245" i="1"/>
  <c r="BK261" i="1" s="1"/>
  <c r="BF431" i="1"/>
  <c r="BG345" i="1"/>
  <c r="BF403" i="1"/>
  <c r="BF433" i="1"/>
  <c r="BI414" i="1"/>
  <c r="BJ327" i="1"/>
  <c r="BI385" i="1"/>
  <c r="BJ731" i="1"/>
  <c r="BF429" i="1"/>
  <c r="BL1313" i="1"/>
  <c r="BM1255" i="1"/>
  <c r="BM1313" i="1" s="1"/>
  <c r="K586" i="1"/>
  <c r="L586" i="1"/>
  <c r="BJ1367" i="1"/>
  <c r="BG333" i="1"/>
  <c r="BF391" i="1"/>
  <c r="BM726" i="1"/>
  <c r="K610" i="1"/>
  <c r="L610" i="1"/>
  <c r="BI698" i="1"/>
  <c r="BI253" i="8" s="1"/>
  <c r="BI282" i="8" s="1"/>
  <c r="BI135" i="8" s="1"/>
  <c r="BI30" i="8" s="1"/>
  <c r="L251" i="1"/>
  <c r="K251" i="1"/>
  <c r="BJ1357" i="1"/>
  <c r="BM716" i="1"/>
  <c r="BM242" i="8"/>
  <c r="L687" i="1"/>
  <c r="K687" i="1"/>
  <c r="BL1273" i="1"/>
  <c r="BL157" i="8"/>
  <c r="BL1302" i="1"/>
  <c r="K1355" i="1"/>
  <c r="L1355" i="1"/>
  <c r="L1368" i="1"/>
  <c r="K1368" i="1"/>
  <c r="BE535" i="1"/>
  <c r="BG341" i="1"/>
  <c r="BF399" i="1"/>
  <c r="BK1280" i="1"/>
  <c r="BK164" i="8"/>
  <c r="BK1309" i="1"/>
  <c r="BE452" i="1"/>
  <c r="BE481" i="1"/>
  <c r="BE510" i="1" s="1"/>
  <c r="BM155" i="8"/>
  <c r="BM1271" i="1"/>
  <c r="L1242" i="1"/>
  <c r="K1242" i="1"/>
  <c r="K1324" i="1"/>
  <c r="L1324" i="1"/>
  <c r="K898" i="1"/>
  <c r="L898" i="1"/>
  <c r="BM254" i="8"/>
  <c r="L699" i="1"/>
  <c r="K699" i="1"/>
  <c r="BG332" i="1"/>
  <c r="BL1241" i="1"/>
  <c r="BM572" i="1"/>
  <c r="BM250" i="8"/>
  <c r="L695" i="1"/>
  <c r="K695" i="1"/>
  <c r="BM241" i="8"/>
  <c r="K686" i="1"/>
  <c r="L686" i="1"/>
  <c r="BM683" i="1"/>
  <c r="BM248" i="8"/>
  <c r="K693" i="1"/>
  <c r="L693" i="1"/>
  <c r="BJ720" i="1"/>
  <c r="BH446" i="1"/>
  <c r="BH475" i="1"/>
  <c r="BH410" i="1"/>
  <c r="BI329" i="1"/>
  <c r="BH387" i="1"/>
  <c r="BI731" i="1"/>
  <c r="BE450" i="1"/>
  <c r="BE479" i="1"/>
  <c r="BG344" i="1"/>
  <c r="BF402" i="1"/>
  <c r="BI688" i="1"/>
  <c r="BI717" i="1" s="1"/>
  <c r="BG346" i="1"/>
  <c r="BF404" i="1"/>
  <c r="K613" i="1"/>
  <c r="BM729" i="1"/>
  <c r="L613" i="1"/>
  <c r="BD548" i="1"/>
  <c r="BD31" i="1" s="1"/>
  <c r="BF424" i="1"/>
  <c r="BG342" i="1"/>
  <c r="BF400" i="1"/>
  <c r="BL1351" i="1"/>
  <c r="L1351" i="1" s="1"/>
  <c r="BJ266" i="8"/>
  <c r="K148" i="8"/>
  <c r="L148" i="8"/>
  <c r="L1322" i="1"/>
  <c r="K1322" i="1"/>
  <c r="BL682" i="1"/>
  <c r="BL711" i="1" s="1"/>
  <c r="BJ325" i="1"/>
  <c r="BI14" i="8"/>
  <c r="K1264" i="1"/>
  <c r="L1264" i="1"/>
  <c r="BM595" i="1"/>
  <c r="BI301" i="1" l="1"/>
  <c r="BI388" i="1" s="1"/>
  <c r="AU301" i="1"/>
  <c r="AU388" i="1" s="1"/>
  <c r="AV417" i="1" s="1"/>
  <c r="AV478" i="1" s="1"/>
  <c r="AV507" i="1" s="1"/>
  <c r="BE301" i="1"/>
  <c r="BE388" i="1" s="1"/>
  <c r="BF417" i="1" s="1"/>
  <c r="BF449" i="1" s="1"/>
  <c r="AU290" i="1"/>
  <c r="AV301" i="1"/>
  <c r="AV388" i="1" s="1"/>
  <c r="AW417" i="1" s="1"/>
  <c r="AW478" i="1" s="1"/>
  <c r="AW507" i="1" s="1"/>
  <c r="BA301" i="1"/>
  <c r="BA388" i="1" s="1"/>
  <c r="BB417" i="1" s="1"/>
  <c r="BB449" i="1" s="1"/>
  <c r="BM301" i="1"/>
  <c r="L272" i="1"/>
  <c r="AX299" i="1"/>
  <c r="AX386" i="1" s="1"/>
  <c r="AY415" i="1" s="1"/>
  <c r="AY476" i="1" s="1"/>
  <c r="AY505" i="1" s="1"/>
  <c r="AW301" i="1"/>
  <c r="AW388" i="1" s="1"/>
  <c r="AX417" i="1" s="1"/>
  <c r="AX449" i="1" s="1"/>
  <c r="BF299" i="1"/>
  <c r="BF386" i="1" s="1"/>
  <c r="BG415" i="1" s="1"/>
  <c r="BG447" i="1" s="1"/>
  <c r="BH299" i="1"/>
  <c r="BH386" i="1" s="1"/>
  <c r="BI415" i="1" s="1"/>
  <c r="AZ299" i="1"/>
  <c r="AZ386" i="1" s="1"/>
  <c r="BA415" i="1" s="1"/>
  <c r="BA476" i="1" s="1"/>
  <c r="BA505" i="1" s="1"/>
  <c r="AU180" i="8"/>
  <c r="AU200" i="8" s="1"/>
  <c r="AU50" i="8" s="1"/>
  <c r="AU51" i="8" s="1"/>
  <c r="BL299" i="1"/>
  <c r="BD299" i="1"/>
  <c r="BD386" i="1" s="1"/>
  <c r="BE415" i="1" s="1"/>
  <c r="BE476" i="1" s="1"/>
  <c r="BE505" i="1" s="1"/>
  <c r="AV299" i="1"/>
  <c r="AV386" i="1" s="1"/>
  <c r="AW415" i="1" s="1"/>
  <c r="AW447" i="1" s="1"/>
  <c r="BJ299" i="1"/>
  <c r="BB299" i="1"/>
  <c r="BB386" i="1" s="1"/>
  <c r="BC415" i="1" s="1"/>
  <c r="BC476" i="1" s="1"/>
  <c r="BC505" i="1" s="1"/>
  <c r="K270" i="1"/>
  <c r="BK301" i="1"/>
  <c r="BG301" i="1"/>
  <c r="BG388" i="1" s="1"/>
  <c r="BH417" i="1" s="1"/>
  <c r="BH478" i="1" s="1"/>
  <c r="BC301" i="1"/>
  <c r="BC388" i="1" s="1"/>
  <c r="BD417" i="1" s="1"/>
  <c r="BD478" i="1" s="1"/>
  <c r="BD507" i="1" s="1"/>
  <c r="AY301" i="1"/>
  <c r="AY388" i="1" s="1"/>
  <c r="AZ417" i="1" s="1"/>
  <c r="AZ478" i="1" s="1"/>
  <c r="AZ507" i="1" s="1"/>
  <c r="BJ301" i="1"/>
  <c r="BF301" i="1"/>
  <c r="BF388" i="1" s="1"/>
  <c r="BG417" i="1" s="1"/>
  <c r="BB301" i="1"/>
  <c r="BB388" i="1" s="1"/>
  <c r="BC417" i="1" s="1"/>
  <c r="BC478" i="1" s="1"/>
  <c r="BC507" i="1" s="1"/>
  <c r="AX301" i="1"/>
  <c r="AX388" i="1" s="1"/>
  <c r="AY417" i="1" s="1"/>
  <c r="AY478" i="1" s="1"/>
  <c r="AY507" i="1" s="1"/>
  <c r="K272" i="1"/>
  <c r="AW182" i="8"/>
  <c r="BH301" i="1"/>
  <c r="BH388" i="1" s="1"/>
  <c r="BI417" i="1" s="1"/>
  <c r="BD301" i="1"/>
  <c r="BD388" i="1" s="1"/>
  <c r="BE417" i="1" s="1"/>
  <c r="BE478" i="1" s="1"/>
  <c r="BE507" i="1" s="1"/>
  <c r="AZ301" i="1"/>
  <c r="AZ388" i="1" s="1"/>
  <c r="BA417" i="1" s="1"/>
  <c r="BA478" i="1" s="1"/>
  <c r="BA507" i="1" s="1"/>
  <c r="BL301" i="1"/>
  <c r="BM299" i="1"/>
  <c r="BI299" i="1"/>
  <c r="BI386" i="1" s="1"/>
  <c r="BE299" i="1"/>
  <c r="BE386" i="1" s="1"/>
  <c r="BF415" i="1" s="1"/>
  <c r="BF476" i="1" s="1"/>
  <c r="BF505" i="1" s="1"/>
  <c r="BA299" i="1"/>
  <c r="BA386" i="1" s="1"/>
  <c r="BB415" i="1" s="1"/>
  <c r="BB447" i="1" s="1"/>
  <c r="AW299" i="1"/>
  <c r="AW386" i="1" s="1"/>
  <c r="AX415" i="1" s="1"/>
  <c r="AX476" i="1" s="1"/>
  <c r="AX505" i="1" s="1"/>
  <c r="L270" i="1"/>
  <c r="BK299" i="1"/>
  <c r="BG299" i="1"/>
  <c r="BG386" i="1" s="1"/>
  <c r="BH415" i="1" s="1"/>
  <c r="BH447" i="1" s="1"/>
  <c r="BC299" i="1"/>
  <c r="BC386" i="1" s="1"/>
  <c r="BD415" i="1" s="1"/>
  <c r="BD447" i="1" s="1"/>
  <c r="AY299" i="1"/>
  <c r="AY386" i="1" s="1"/>
  <c r="AZ415" i="1" s="1"/>
  <c r="AZ447" i="1" s="1"/>
  <c r="AU299" i="1"/>
  <c r="AU386" i="1" s="1"/>
  <c r="AV415" i="1" s="1"/>
  <c r="AV447" i="1" s="1"/>
  <c r="AV180" i="8"/>
  <c r="AU19" i="8"/>
  <c r="L248" i="1"/>
  <c r="BI474" i="1"/>
  <c r="BI503" i="1" s="1"/>
  <c r="BB474" i="1"/>
  <c r="BB503" i="1" s="1"/>
  <c r="BG474" i="1"/>
  <c r="BG503" i="1" s="1"/>
  <c r="BF445" i="1"/>
  <c r="BF532" i="1" s="1"/>
  <c r="BF15" i="1" s="1"/>
  <c r="AV445" i="1"/>
  <c r="AV532" i="1" s="1"/>
  <c r="AV15" i="1" s="1"/>
  <c r="AX445" i="1"/>
  <c r="AX532" i="1" s="1"/>
  <c r="AX15" i="1" s="1"/>
  <c r="AT445" i="1"/>
  <c r="AT532" i="1" s="1"/>
  <c r="AT15" i="1" s="1"/>
  <c r="AY445" i="1"/>
  <c r="AY532" i="1" s="1"/>
  <c r="AY15" i="1" s="1"/>
  <c r="BA474" i="1"/>
  <c r="BA503" i="1" s="1"/>
  <c r="BC474" i="1"/>
  <c r="BC503" i="1" s="1"/>
  <c r="AW474" i="1"/>
  <c r="AW503" i="1" s="1"/>
  <c r="AU474" i="1"/>
  <c r="AU503" i="1" s="1"/>
  <c r="AZ445" i="1"/>
  <c r="AZ532" i="1" s="1"/>
  <c r="AZ15" i="1" s="1"/>
  <c r="BD445" i="1"/>
  <c r="BD532" i="1" s="1"/>
  <c r="BD15" i="1" s="1"/>
  <c r="BH474" i="1"/>
  <c r="BH503" i="1" s="1"/>
  <c r="BH445" i="1"/>
  <c r="AT15" i="8"/>
  <c r="AT37" i="8" s="1"/>
  <c r="AT200" i="8"/>
  <c r="AT50" i="8" s="1"/>
  <c r="AT51" i="8" s="1"/>
  <c r="L178" i="8"/>
  <c r="BE474" i="1"/>
  <c r="BE503" i="1" s="1"/>
  <c r="K178" i="8"/>
  <c r="K823" i="1"/>
  <c r="BM773" i="1"/>
  <c r="BM802" i="1" s="1"/>
  <c r="BM792" i="1"/>
  <c r="BM821" i="1" s="1"/>
  <c r="BM937" i="1" s="1"/>
  <c r="BM783" i="1"/>
  <c r="BM812" i="1" s="1"/>
  <c r="K812" i="1" s="1"/>
  <c r="BM257" i="1"/>
  <c r="L257" i="1" s="1"/>
  <c r="BM306" i="1"/>
  <c r="BM364" i="1"/>
  <c r="L190" i="1"/>
  <c r="K248" i="1"/>
  <c r="BM870" i="1"/>
  <c r="BM899" i="1" s="1"/>
  <c r="L899" i="1" s="1"/>
  <c r="K190" i="1"/>
  <c r="L804" i="1"/>
  <c r="L923" i="1"/>
  <c r="BM354" i="1"/>
  <c r="BM238" i="1"/>
  <c r="L238" i="1" s="1"/>
  <c r="BM133" i="8"/>
  <c r="L133" i="8" s="1"/>
  <c r="K891" i="1"/>
  <c r="K280" i="8"/>
  <c r="K240" i="1"/>
  <c r="BM298" i="1"/>
  <c r="BM920" i="1"/>
  <c r="BM92" i="8" s="1"/>
  <c r="L199" i="1"/>
  <c r="K923" i="1"/>
  <c r="BL937" i="1"/>
  <c r="BL109" i="8" s="1"/>
  <c r="BL285" i="8" s="1"/>
  <c r="BL138" i="8" s="1"/>
  <c r="BL33" i="8" s="1"/>
  <c r="L253" i="1"/>
  <c r="K908" i="1"/>
  <c r="K199" i="1"/>
  <c r="K253" i="1"/>
  <c r="L817" i="1"/>
  <c r="K180" i="1"/>
  <c r="BM933" i="1"/>
  <c r="BM105" i="8" s="1"/>
  <c r="L105" i="8" s="1"/>
  <c r="BL296" i="1"/>
  <c r="BM373" i="1"/>
  <c r="BM860" i="1"/>
  <c r="BM889" i="1" s="1"/>
  <c r="BM96" i="8"/>
  <c r="L924" i="1"/>
  <c r="K924" i="1"/>
  <c r="L910" i="1"/>
  <c r="K910" i="1"/>
  <c r="L1201" i="1"/>
  <c r="K1201" i="1"/>
  <c r="K108" i="8"/>
  <c r="L108" i="8"/>
  <c r="BL284" i="8"/>
  <c r="BL137" i="8" s="1"/>
  <c r="BL32" i="8" s="1"/>
  <c r="L1222" i="1"/>
  <c r="K1222" i="1"/>
  <c r="L107" i="8"/>
  <c r="K107" i="8"/>
  <c r="L110" i="8"/>
  <c r="K110" i="8"/>
  <c r="BL271" i="8"/>
  <c r="BL124" i="8" s="1"/>
  <c r="BL19" i="8" s="1"/>
  <c r="L95" i="8"/>
  <c r="K95" i="8"/>
  <c r="AS177" i="8"/>
  <c r="L267" i="1"/>
  <c r="AU296" i="1"/>
  <c r="AY296" i="1"/>
  <c r="BC296" i="1"/>
  <c r="BG296" i="1"/>
  <c r="AS290" i="1"/>
  <c r="AS296" i="1"/>
  <c r="AV296" i="1"/>
  <c r="BA296" i="1"/>
  <c r="BE296" i="1"/>
  <c r="BI296" i="1"/>
  <c r="AW296" i="1"/>
  <c r="AZ296" i="1"/>
  <c r="BD296" i="1"/>
  <c r="BH296" i="1"/>
  <c r="K267" i="1"/>
  <c r="AT296" i="1"/>
  <c r="AX296" i="1"/>
  <c r="BB296" i="1"/>
  <c r="BF296" i="1"/>
  <c r="BJ296" i="1"/>
  <c r="BJ383" i="1" s="1"/>
  <c r="L93" i="8"/>
  <c r="BM939" i="1"/>
  <c r="BM317" i="1"/>
  <c r="K259" i="1"/>
  <c r="L259" i="1"/>
  <c r="K921" i="1"/>
  <c r="BL918" i="1"/>
  <c r="BL90" i="8" s="1"/>
  <c r="L936" i="1"/>
  <c r="L921" i="1"/>
  <c r="K936" i="1"/>
  <c r="K1220" i="1"/>
  <c r="L1220" i="1"/>
  <c r="L908" i="1"/>
  <c r="BL930" i="1"/>
  <c r="BL102" i="8" s="1"/>
  <c r="BL278" i="8" s="1"/>
  <c r="BL131" i="8" s="1"/>
  <c r="BL26" i="8" s="1"/>
  <c r="BJ1343" i="1"/>
  <c r="BJ1345" i="1" s="1"/>
  <c r="BM366" i="1"/>
  <c r="K192" i="1"/>
  <c r="L192" i="1"/>
  <c r="BM872" i="1"/>
  <c r="BM901" i="1" s="1"/>
  <c r="BM814" i="1"/>
  <c r="BM250" i="1"/>
  <c r="BI1345" i="1"/>
  <c r="BI1374" i="1"/>
  <c r="BI50" i="1" s="1"/>
  <c r="K905" i="1"/>
  <c r="BL245" i="1"/>
  <c r="BL261" i="1" s="1"/>
  <c r="BL45" i="1" s="1"/>
  <c r="BM305" i="1"/>
  <c r="L247" i="1"/>
  <c r="BE541" i="1"/>
  <c r="BE24" i="1" s="1"/>
  <c r="BH113" i="8"/>
  <c r="BH44" i="8" s="1"/>
  <c r="BH45" i="8" s="1"/>
  <c r="BE547" i="1"/>
  <c r="BE30" i="1" s="1"/>
  <c r="BG529" i="1"/>
  <c r="BG12" i="1" s="1"/>
  <c r="BH477" i="1"/>
  <c r="BH506" i="1" s="1"/>
  <c r="BF466" i="1"/>
  <c r="BF553" i="1" s="1"/>
  <c r="BF36" i="1" s="1"/>
  <c r="BF458" i="1"/>
  <c r="BF545" i="1" s="1"/>
  <c r="BF28" i="1" s="1"/>
  <c r="BF452" i="1"/>
  <c r="BF539" i="1" s="1"/>
  <c r="BF22" i="1" s="1"/>
  <c r="BF486" i="1"/>
  <c r="BF515" i="1" s="1"/>
  <c r="BG289" i="8"/>
  <c r="BH734" i="1"/>
  <c r="BF459" i="1"/>
  <c r="BF546" i="1" s="1"/>
  <c r="BF29" i="1" s="1"/>
  <c r="BE540" i="1"/>
  <c r="BE23" i="1" s="1"/>
  <c r="BF462" i="1"/>
  <c r="BF549" i="1" s="1"/>
  <c r="BF32" i="1" s="1"/>
  <c r="BG535" i="1"/>
  <c r="BG18" i="1" s="1"/>
  <c r="BK809" i="1"/>
  <c r="BK925" i="1" s="1"/>
  <c r="BE542" i="1"/>
  <c r="BE25" i="1" s="1"/>
  <c r="BK731" i="1"/>
  <c r="BJ414" i="1"/>
  <c r="BJ475" i="1" s="1"/>
  <c r="BJ504" i="1" s="1"/>
  <c r="BE553" i="1"/>
  <c r="BE36" i="1" s="1"/>
  <c r="BG424" i="1"/>
  <c r="BG456" i="1" s="1"/>
  <c r="BE552" i="1"/>
  <c r="BE35" i="1" s="1"/>
  <c r="BF455" i="1"/>
  <c r="BF542" i="1" s="1"/>
  <c r="BF25" i="1" s="1"/>
  <c r="BE539" i="1"/>
  <c r="BE22" i="1" s="1"/>
  <c r="BE53" i="8"/>
  <c r="BG423" i="1"/>
  <c r="BG484" i="1" s="1"/>
  <c r="BG513" i="1" s="1"/>
  <c r="BG420" i="1"/>
  <c r="BG481" i="1" s="1"/>
  <c r="BG510" i="1" s="1"/>
  <c r="BL361" i="1"/>
  <c r="BL377" i="1" s="1"/>
  <c r="BG433" i="1"/>
  <c r="BG494" i="1" s="1"/>
  <c r="BG523" i="1" s="1"/>
  <c r="BJ328" i="1"/>
  <c r="BI416" i="1"/>
  <c r="BI477" i="1" s="1"/>
  <c r="BI506" i="1" s="1"/>
  <c r="BG430" i="1"/>
  <c r="BG491" i="1" s="1"/>
  <c r="BG520" i="1" s="1"/>
  <c r="L1313" i="1"/>
  <c r="K1313" i="1"/>
  <c r="BH342" i="1"/>
  <c r="BG400" i="1"/>
  <c r="BJ243" i="8"/>
  <c r="BH344" i="1"/>
  <c r="BG402" i="1"/>
  <c r="BH442" i="1"/>
  <c r="BH471" i="1"/>
  <c r="BH500" i="1" s="1"/>
  <c r="BM277" i="8"/>
  <c r="L248" i="8"/>
  <c r="K248" i="8"/>
  <c r="K241" i="8"/>
  <c r="L241" i="8"/>
  <c r="BM270" i="8"/>
  <c r="BH341" i="1"/>
  <c r="BG399" i="1"/>
  <c r="L1211" i="1"/>
  <c r="K1211" i="1"/>
  <c r="BF465" i="1"/>
  <c r="BF494" i="1"/>
  <c r="BF523" i="1" s="1"/>
  <c r="BF492" i="1"/>
  <c r="BF521" i="1" s="1"/>
  <c r="BF463" i="1"/>
  <c r="BL896" i="1"/>
  <c r="BL912" i="1" s="1"/>
  <c r="BL883" i="1"/>
  <c r="BG422" i="1"/>
  <c r="BC20" i="1"/>
  <c r="BM352" i="1"/>
  <c r="BG421" i="1"/>
  <c r="BE545" i="1"/>
  <c r="BE28" i="1" s="1"/>
  <c r="BE548" i="1"/>
  <c r="BE31" i="1" s="1"/>
  <c r="BH340" i="1"/>
  <c r="BG398" i="1"/>
  <c r="BF464" i="1"/>
  <c r="BF493" i="1"/>
  <c r="BF522" i="1" s="1"/>
  <c r="BF483" i="1"/>
  <c r="BF512" i="1" s="1"/>
  <c r="BF454" i="1"/>
  <c r="BH443" i="1"/>
  <c r="BH472" i="1"/>
  <c r="BH501" i="1" s="1"/>
  <c r="BE543" i="1"/>
  <c r="BE26" i="1" s="1"/>
  <c r="BL615" i="1"/>
  <c r="BK169" i="8"/>
  <c r="BK171" i="8" s="1"/>
  <c r="BK47" i="8" s="1"/>
  <c r="BK1285" i="1"/>
  <c r="BK1287" i="1" s="1"/>
  <c r="L240" i="8"/>
  <c r="K240" i="8"/>
  <c r="BM269" i="8"/>
  <c r="BG501" i="1"/>
  <c r="BG530" i="1" s="1"/>
  <c r="BI410" i="1"/>
  <c r="BL15" i="8"/>
  <c r="BK601" i="1"/>
  <c r="BK688" i="1" s="1"/>
  <c r="BM927" i="1"/>
  <c r="K811" i="1"/>
  <c r="L811" i="1"/>
  <c r="L1210" i="1"/>
  <c r="K1210" i="1"/>
  <c r="BG434" i="1"/>
  <c r="BG426" i="1"/>
  <c r="K252" i="8"/>
  <c r="L252" i="8"/>
  <c r="BM712" i="1"/>
  <c r="BM238" i="8"/>
  <c r="K683" i="1"/>
  <c r="L683" i="1"/>
  <c r="BM1241" i="1"/>
  <c r="K572" i="1"/>
  <c r="L572" i="1"/>
  <c r="BH332" i="1"/>
  <c r="BK611" i="1"/>
  <c r="BK1338" i="1"/>
  <c r="BK1367" i="1" s="1"/>
  <c r="BE18" i="1"/>
  <c r="K1302" i="1"/>
  <c r="L1302" i="1"/>
  <c r="BH333" i="1"/>
  <c r="BG391" i="1"/>
  <c r="BM1284" i="1"/>
  <c r="BM168" i="8"/>
  <c r="K1255" i="1"/>
  <c r="L1255" i="1"/>
  <c r="BF461" i="1"/>
  <c r="BF490" i="1"/>
  <c r="BF519" i="1" s="1"/>
  <c r="BK45" i="1"/>
  <c r="L265" i="8"/>
  <c r="BM118" i="8"/>
  <c r="K265" i="8"/>
  <c r="BH335" i="1"/>
  <c r="BG393" i="1"/>
  <c r="BH334" i="1"/>
  <c r="BG392" i="1"/>
  <c r="BL1299" i="1"/>
  <c r="BJ445" i="1"/>
  <c r="BJ474" i="1"/>
  <c r="BJ503" i="1" s="1"/>
  <c r="K1359" i="1"/>
  <c r="L1359" i="1"/>
  <c r="BM1251" i="1"/>
  <c r="BM1309" i="1" s="1"/>
  <c r="L582" i="1"/>
  <c r="K582" i="1"/>
  <c r="L255" i="8"/>
  <c r="K255" i="8"/>
  <c r="BM284" i="8"/>
  <c r="BH336" i="1"/>
  <c r="BG394" i="1"/>
  <c r="K1366" i="1"/>
  <c r="L1366" i="1"/>
  <c r="BH347" i="1"/>
  <c r="BG405" i="1"/>
  <c r="L259" i="8"/>
  <c r="K259" i="8"/>
  <c r="BM288" i="8"/>
  <c r="BH339" i="1"/>
  <c r="BG397" i="1"/>
  <c r="BK1328" i="1"/>
  <c r="BK1357" i="1" s="1"/>
  <c r="BH346" i="1"/>
  <c r="BG404" i="1"/>
  <c r="BH504" i="1"/>
  <c r="BH533" i="1" s="1"/>
  <c r="K1351" i="1"/>
  <c r="BE508" i="1"/>
  <c r="BI387" i="1"/>
  <c r="BJ329" i="1"/>
  <c r="BL1270" i="1"/>
  <c r="BL154" i="8"/>
  <c r="L1271" i="1"/>
  <c r="K1271" i="1"/>
  <c r="BM602" i="1"/>
  <c r="BM689" i="1" s="1"/>
  <c r="L242" i="8"/>
  <c r="K242" i="8"/>
  <c r="BM271" i="8"/>
  <c r="BI727" i="1"/>
  <c r="BJ385" i="1"/>
  <c r="BK327" i="1"/>
  <c r="BG432" i="1"/>
  <c r="BK413" i="1"/>
  <c r="BM245" i="8"/>
  <c r="L690" i="1"/>
  <c r="K690" i="1"/>
  <c r="BG418" i="1"/>
  <c r="BI411" i="1"/>
  <c r="BG20" i="8"/>
  <c r="BG37" i="8" s="1"/>
  <c r="BG142" i="8"/>
  <c r="BG46" i="8" s="1"/>
  <c r="BG48" i="8" s="1"/>
  <c r="BG51" i="8" s="1"/>
  <c r="BM157" i="8"/>
  <c r="BM1273" i="1"/>
  <c r="BM1331" i="1" s="1"/>
  <c r="L1244" i="1"/>
  <c r="K1244" i="1"/>
  <c r="BM103" i="8"/>
  <c r="BM279" i="8" s="1"/>
  <c r="K931" i="1"/>
  <c r="L931" i="1"/>
  <c r="BE546" i="1"/>
  <c r="BE29" i="1" s="1"/>
  <c r="K249" i="8"/>
  <c r="L249" i="8"/>
  <c r="K1369" i="1"/>
  <c r="L1369" i="1"/>
  <c r="BH343" i="1"/>
  <c r="BG401" i="1"/>
  <c r="BM239" i="8"/>
  <c r="L684" i="1"/>
  <c r="K684" i="1"/>
  <c r="K1352" i="1"/>
  <c r="L1352" i="1"/>
  <c r="BI703" i="1"/>
  <c r="BI258" i="8" s="1"/>
  <c r="BI287" i="8" s="1"/>
  <c r="BI140" i="8" s="1"/>
  <c r="BI35" i="8" s="1"/>
  <c r="L117" i="8"/>
  <c r="K117" i="8"/>
  <c r="BM12" i="8"/>
  <c r="BF479" i="1"/>
  <c r="BF450" i="1"/>
  <c r="BJ97" i="8"/>
  <c r="BJ941" i="1"/>
  <c r="BJ44" i="1" s="1"/>
  <c r="BJ717" i="1"/>
  <c r="BE549" i="1"/>
  <c r="BE32" i="1" s="1"/>
  <c r="BM98" i="8"/>
  <c r="L926" i="1"/>
  <c r="K926" i="1"/>
  <c r="BH337" i="1"/>
  <c r="BG395" i="1"/>
  <c r="BF20" i="8"/>
  <c r="BF37" i="8" s="1"/>
  <c r="BF142" i="8"/>
  <c r="BF46" i="8" s="1"/>
  <c r="BF48" i="8" s="1"/>
  <c r="BF51" i="8" s="1"/>
  <c r="BK1316" i="1"/>
  <c r="BG425" i="1"/>
  <c r="BL689" i="1"/>
  <c r="BL244" i="8" s="1"/>
  <c r="BG429" i="1"/>
  <c r="BF485" i="1"/>
  <c r="BF514" i="1" s="1"/>
  <c r="BF456" i="1"/>
  <c r="BI243" i="8"/>
  <c r="BG431" i="1"/>
  <c r="K250" i="8"/>
  <c r="L250" i="8"/>
  <c r="L254" i="8"/>
  <c r="K254" i="8"/>
  <c r="BM283" i="8"/>
  <c r="L155" i="8"/>
  <c r="K155" i="8"/>
  <c r="BG428" i="1"/>
  <c r="BL1331" i="1"/>
  <c r="BL1360" i="1" s="1"/>
  <c r="BL604" i="1"/>
  <c r="BL1371" i="1"/>
  <c r="BI446" i="1"/>
  <c r="BI475" i="1"/>
  <c r="BI504" i="1" s="1"/>
  <c r="BH345" i="1"/>
  <c r="BG403" i="1"/>
  <c r="BL1224" i="1"/>
  <c r="BL203" i="1"/>
  <c r="BL326" i="1"/>
  <c r="BK384" i="1"/>
  <c r="BH331" i="1"/>
  <c r="BG389" i="1"/>
  <c r="BG348" i="1"/>
  <c r="BJ324" i="1"/>
  <c r="BI382" i="1"/>
  <c r="BF489" i="1"/>
  <c r="BF518" i="1" s="1"/>
  <c r="BF460" i="1"/>
  <c r="BH272" i="8"/>
  <c r="BH260" i="8"/>
  <c r="BJ330" i="1"/>
  <c r="BG427" i="1"/>
  <c r="BF482" i="1"/>
  <c r="BF511" i="1" s="1"/>
  <c r="BF453" i="1"/>
  <c r="BL1280" i="1"/>
  <c r="BL611" i="1" s="1"/>
  <c r="BL164" i="8"/>
  <c r="BM934" i="1"/>
  <c r="K818" i="1"/>
  <c r="L818" i="1"/>
  <c r="K1217" i="1"/>
  <c r="L1217" i="1"/>
  <c r="BJ727" i="1"/>
  <c r="BJ616" i="1"/>
  <c r="BJ703" i="1" s="1"/>
  <c r="BL1256" i="1"/>
  <c r="BM587" i="1"/>
  <c r="BM589" i="1" s="1"/>
  <c r="BI97" i="8"/>
  <c r="BI941" i="1"/>
  <c r="BK720" i="1"/>
  <c r="BI381" i="1"/>
  <c r="BJ323" i="1"/>
  <c r="BK1258" i="1"/>
  <c r="BD537" i="1"/>
  <c r="BH338" i="1"/>
  <c r="BG396" i="1"/>
  <c r="BM1329" i="1"/>
  <c r="L101" i="8"/>
  <c r="K101" i="8"/>
  <c r="BK325" i="1"/>
  <c r="BK119" i="8"/>
  <c r="BJ119" i="8"/>
  <c r="BL237" i="8"/>
  <c r="L595" i="1"/>
  <c r="K595" i="1"/>
  <c r="BM682" i="1"/>
  <c r="BF478" i="1" l="1"/>
  <c r="BF507" i="1" s="1"/>
  <c r="BB478" i="1"/>
  <c r="BB507" i="1" s="1"/>
  <c r="AV449" i="1"/>
  <c r="AV536" i="1" s="1"/>
  <c r="AV19" i="1" s="1"/>
  <c r="AW449" i="1"/>
  <c r="AW536" i="1" s="1"/>
  <c r="AW19" i="1" s="1"/>
  <c r="AZ449" i="1"/>
  <c r="AZ536" i="1" s="1"/>
  <c r="AZ19" i="1" s="1"/>
  <c r="AY447" i="1"/>
  <c r="AY534" i="1" s="1"/>
  <c r="AY17" i="1" s="1"/>
  <c r="BD449" i="1"/>
  <c r="BD536" i="1" s="1"/>
  <c r="BD19" i="1" s="1"/>
  <c r="BC447" i="1"/>
  <c r="BC534" i="1" s="1"/>
  <c r="BC17" i="1" s="1"/>
  <c r="AX478" i="1"/>
  <c r="AX507" i="1" s="1"/>
  <c r="BC449" i="1"/>
  <c r="BC536" i="1" s="1"/>
  <c r="BC19" i="1" s="1"/>
  <c r="BG476" i="1"/>
  <c r="BG505" i="1" s="1"/>
  <c r="L180" i="8"/>
  <c r="AY449" i="1"/>
  <c r="AY536" i="1" s="1"/>
  <c r="AY19" i="1" s="1"/>
  <c r="BH449" i="1"/>
  <c r="BE447" i="1"/>
  <c r="BE534" i="1" s="1"/>
  <c r="BE17" i="1" s="1"/>
  <c r="BD476" i="1"/>
  <c r="BD505" i="1" s="1"/>
  <c r="AW476" i="1"/>
  <c r="AW505" i="1" s="1"/>
  <c r="BA447" i="1"/>
  <c r="BA534" i="1" s="1"/>
  <c r="BA17" i="1" s="1"/>
  <c r="BA449" i="1"/>
  <c r="BA536" i="1" s="1"/>
  <c r="BA19" i="1" s="1"/>
  <c r="AV476" i="1"/>
  <c r="AV505" i="1" s="1"/>
  <c r="AU17" i="8"/>
  <c r="AU37" i="8" s="1"/>
  <c r="AU53" i="8" s="1"/>
  <c r="AX447" i="1"/>
  <c r="AX534" i="1" s="1"/>
  <c r="AX17" i="1" s="1"/>
  <c r="BE449" i="1"/>
  <c r="BE536" i="1" s="1"/>
  <c r="BE19" i="1" s="1"/>
  <c r="AW19" i="8"/>
  <c r="K182" i="8"/>
  <c r="L182" i="8"/>
  <c r="BG478" i="1"/>
  <c r="BG507" i="1" s="1"/>
  <c r="BG449" i="1"/>
  <c r="AZ476" i="1"/>
  <c r="AZ505" i="1" s="1"/>
  <c r="BB476" i="1"/>
  <c r="BB505" i="1" s="1"/>
  <c r="BF447" i="1"/>
  <c r="BF534" i="1" s="1"/>
  <c r="BF17" i="1" s="1"/>
  <c r="BH476" i="1"/>
  <c r="BH505" i="1" s="1"/>
  <c r="AV17" i="8"/>
  <c r="K180" i="8"/>
  <c r="BI532" i="1"/>
  <c r="BI15" i="1" s="1"/>
  <c r="BB532" i="1"/>
  <c r="BB15" i="1" s="1"/>
  <c r="BC532" i="1"/>
  <c r="BC15" i="1" s="1"/>
  <c r="BG532" i="1"/>
  <c r="BG15" i="1" s="1"/>
  <c r="BA532" i="1"/>
  <c r="BA15" i="1" s="1"/>
  <c r="AW532" i="1"/>
  <c r="AW15" i="1" s="1"/>
  <c r="BE532" i="1"/>
  <c r="BE15" i="1" s="1"/>
  <c r="BH532" i="1"/>
  <c r="BH15" i="1" s="1"/>
  <c r="AU532" i="1"/>
  <c r="AU15" i="1" s="1"/>
  <c r="AT53" i="8"/>
  <c r="L802" i="1"/>
  <c r="K802" i="1"/>
  <c r="BM918" i="1"/>
  <c r="BM90" i="8" s="1"/>
  <c r="L90" i="8" s="1"/>
  <c r="K257" i="1"/>
  <c r="BM315" i="1"/>
  <c r="K238" i="1"/>
  <c r="L920" i="1"/>
  <c r="L812" i="1"/>
  <c r="BM296" i="1"/>
  <c r="K899" i="1"/>
  <c r="BM928" i="1"/>
  <c r="K928" i="1" s="1"/>
  <c r="K133" i="8"/>
  <c r="BM28" i="8"/>
  <c r="L28" i="8" s="1"/>
  <c r="K920" i="1"/>
  <c r="BM281" i="8"/>
  <c r="K281" i="8" s="1"/>
  <c r="K105" i="8"/>
  <c r="L933" i="1"/>
  <c r="K933" i="1"/>
  <c r="L889" i="1"/>
  <c r="K889" i="1"/>
  <c r="K821" i="1"/>
  <c r="L821" i="1"/>
  <c r="AX383" i="1"/>
  <c r="BD383" i="1"/>
  <c r="BE383" i="1"/>
  <c r="AU319" i="1"/>
  <c r="AU383" i="1"/>
  <c r="AT383" i="1"/>
  <c r="AT319" i="1"/>
  <c r="AZ383" i="1"/>
  <c r="BA383" i="1"/>
  <c r="BG383" i="1"/>
  <c r="BH412" i="1" s="1"/>
  <c r="L939" i="1"/>
  <c r="BM111" i="8"/>
  <c r="K939" i="1"/>
  <c r="BF383" i="1"/>
  <c r="AW383" i="1"/>
  <c r="AV383" i="1"/>
  <c r="BC383" i="1"/>
  <c r="AS200" i="8"/>
  <c r="L177" i="8"/>
  <c r="K177" i="8"/>
  <c r="AS14" i="8"/>
  <c r="AS37" i="8" s="1"/>
  <c r="BB383" i="1"/>
  <c r="BH383" i="1"/>
  <c r="BI412" i="1" s="1"/>
  <c r="BI383" i="1"/>
  <c r="BJ412" i="1" s="1"/>
  <c r="BJ473" i="1" s="1"/>
  <c r="AS319" i="1"/>
  <c r="AS383" i="1"/>
  <c r="AY383" i="1"/>
  <c r="L96" i="8"/>
  <c r="K96" i="8"/>
  <c r="K92" i="8"/>
  <c r="L92" i="8"/>
  <c r="BM109" i="8"/>
  <c r="K937" i="1"/>
  <c r="L937" i="1"/>
  <c r="BJ1372" i="1"/>
  <c r="BJ1374" i="1" s="1"/>
  <c r="BJ50" i="1" s="1"/>
  <c r="K1213" i="1"/>
  <c r="L1213" i="1"/>
  <c r="BM308" i="1"/>
  <c r="K250" i="1"/>
  <c r="L250" i="1"/>
  <c r="K814" i="1"/>
  <c r="L814" i="1"/>
  <c r="BM930" i="1"/>
  <c r="K901" i="1"/>
  <c r="L901" i="1"/>
  <c r="BJ446" i="1"/>
  <c r="BJ533" i="1" s="1"/>
  <c r="BJ16" i="1" s="1"/>
  <c r="BK825" i="1"/>
  <c r="BF544" i="1"/>
  <c r="BF27" i="1" s="1"/>
  <c r="BH535" i="1"/>
  <c r="BH18" i="1" s="1"/>
  <c r="BI448" i="1"/>
  <c r="BI535" i="1" s="1"/>
  <c r="BI18" i="1" s="1"/>
  <c r="BG455" i="1"/>
  <c r="BG542" i="1" s="1"/>
  <c r="BG25" i="1" s="1"/>
  <c r="BI705" i="1"/>
  <c r="BG485" i="1"/>
  <c r="BG514" i="1" s="1"/>
  <c r="BE537" i="1"/>
  <c r="BE20" i="1" s="1"/>
  <c r="BG462" i="1"/>
  <c r="BG549" i="1" s="1"/>
  <c r="BG32" i="1" s="1"/>
  <c r="BG452" i="1"/>
  <c r="BG539" i="1" s="1"/>
  <c r="BG22" i="1" s="1"/>
  <c r="BG465" i="1"/>
  <c r="BG552" i="1" s="1"/>
  <c r="BG35" i="1" s="1"/>
  <c r="BF550" i="1"/>
  <c r="BF33" i="1" s="1"/>
  <c r="BH431" i="1"/>
  <c r="BH463" i="1" s="1"/>
  <c r="BI476" i="1"/>
  <c r="BI505" i="1" s="1"/>
  <c r="BI447" i="1"/>
  <c r="BJ417" i="1"/>
  <c r="BJ478" i="1" s="1"/>
  <c r="BJ507" i="1" s="1"/>
  <c r="BL413" i="1"/>
  <c r="BL474" i="1" s="1"/>
  <c r="BL503" i="1" s="1"/>
  <c r="BI732" i="1"/>
  <c r="BI734" i="1" s="1"/>
  <c r="BJ532" i="1"/>
  <c r="BJ15" i="1" s="1"/>
  <c r="BH421" i="1"/>
  <c r="BH482" i="1" s="1"/>
  <c r="BH511" i="1" s="1"/>
  <c r="BF548" i="1"/>
  <c r="BF31" i="1" s="1"/>
  <c r="BF547" i="1"/>
  <c r="BF30" i="1" s="1"/>
  <c r="BF543" i="1"/>
  <c r="BF26" i="1" s="1"/>
  <c r="BK414" i="1"/>
  <c r="BK475" i="1" s="1"/>
  <c r="BK504" i="1" s="1"/>
  <c r="BJ416" i="1"/>
  <c r="BJ448" i="1" s="1"/>
  <c r="BH426" i="1"/>
  <c r="BH458" i="1" s="1"/>
  <c r="BH420" i="1"/>
  <c r="BH452" i="1" s="1"/>
  <c r="BJ415" i="1"/>
  <c r="BJ411" i="1"/>
  <c r="BJ443" i="1" s="1"/>
  <c r="BL718" i="1"/>
  <c r="BJ386" i="1"/>
  <c r="BK328" i="1"/>
  <c r="K589" i="1"/>
  <c r="L589" i="1"/>
  <c r="BJ258" i="8"/>
  <c r="BJ287" i="8" s="1"/>
  <c r="BJ140" i="8" s="1"/>
  <c r="BJ35" i="8" s="1"/>
  <c r="BJ705" i="1"/>
  <c r="L1331" i="1"/>
  <c r="K1331" i="1"/>
  <c r="BM1360" i="1"/>
  <c r="BI338" i="1"/>
  <c r="BH396" i="1"/>
  <c r="BI273" i="8"/>
  <c r="BI126" i="8" s="1"/>
  <c r="BI21" i="8" s="1"/>
  <c r="BI113" i="8"/>
  <c r="BM326" i="1"/>
  <c r="BM384" i="1" s="1"/>
  <c r="BL384" i="1"/>
  <c r="K187" i="1"/>
  <c r="L187" i="1"/>
  <c r="BM203" i="1"/>
  <c r="L203" i="1" s="1"/>
  <c r="BM245" i="1"/>
  <c r="BH432" i="1"/>
  <c r="BK97" i="8"/>
  <c r="BK941" i="1"/>
  <c r="BK44" i="1" s="1"/>
  <c r="BM244" i="8"/>
  <c r="L689" i="1"/>
  <c r="K689" i="1"/>
  <c r="BF53" i="8"/>
  <c r="BH424" i="1"/>
  <c r="BM274" i="8"/>
  <c r="L98" i="8"/>
  <c r="K98" i="8"/>
  <c r="BJ618" i="1"/>
  <c r="L239" i="8"/>
  <c r="K239" i="8"/>
  <c r="BM268" i="8"/>
  <c r="BI478" i="1"/>
  <c r="BI507" i="1" s="1"/>
  <c r="BI449" i="1"/>
  <c r="L103" i="8"/>
  <c r="K103" i="8"/>
  <c r="L157" i="8"/>
  <c r="K157" i="8"/>
  <c r="K245" i="8"/>
  <c r="L245" i="8"/>
  <c r="BK385" i="1"/>
  <c r="BL327" i="1"/>
  <c r="BL601" i="1"/>
  <c r="BL688" i="1" s="1"/>
  <c r="BL1328" i="1"/>
  <c r="BL1357" i="1" s="1"/>
  <c r="BK329" i="1"/>
  <c r="BJ387" i="1"/>
  <c r="BH433" i="1"/>
  <c r="BI339" i="1"/>
  <c r="BH397" i="1"/>
  <c r="BG13" i="1"/>
  <c r="BM164" i="8"/>
  <c r="BM1280" i="1"/>
  <c r="K1251" i="1"/>
  <c r="L1251" i="1"/>
  <c r="BI334" i="1"/>
  <c r="BH392" i="1"/>
  <c r="BM13" i="8"/>
  <c r="K118" i="8"/>
  <c r="L118" i="8"/>
  <c r="BI333" i="1"/>
  <c r="BH391" i="1"/>
  <c r="BM154" i="8"/>
  <c r="BM1270" i="1"/>
  <c r="BM1328" i="1" s="1"/>
  <c r="L1241" i="1"/>
  <c r="K1241" i="1"/>
  <c r="BK717" i="1"/>
  <c r="BI442" i="1"/>
  <c r="BI471" i="1"/>
  <c r="BI500" i="1" s="1"/>
  <c r="L269" i="8"/>
  <c r="BM122" i="8"/>
  <c r="K269" i="8"/>
  <c r="BF541" i="1"/>
  <c r="BF24" i="1" s="1"/>
  <c r="BH427" i="1"/>
  <c r="BF552" i="1"/>
  <c r="BF35" i="1" s="1"/>
  <c r="BH428" i="1"/>
  <c r="BM130" i="8"/>
  <c r="L277" i="8"/>
  <c r="K277" i="8"/>
  <c r="BI344" i="1"/>
  <c r="BH402" i="1"/>
  <c r="BH425" i="1"/>
  <c r="BI44" i="1"/>
  <c r="BL169" i="8"/>
  <c r="BL171" i="8" s="1"/>
  <c r="BL1285" i="1"/>
  <c r="BL1343" i="1" s="1"/>
  <c r="BL1314" i="1"/>
  <c r="BL1316" i="1" s="1"/>
  <c r="BM106" i="8"/>
  <c r="L934" i="1"/>
  <c r="K934" i="1"/>
  <c r="BF540" i="1"/>
  <c r="BF23" i="1" s="1"/>
  <c r="BG488" i="1"/>
  <c r="BG517" i="1" s="1"/>
  <c r="BG459" i="1"/>
  <c r="BH418" i="1"/>
  <c r="BL809" i="1"/>
  <c r="BL796" i="1"/>
  <c r="BI345" i="1"/>
  <c r="BH403" i="1"/>
  <c r="BG489" i="1"/>
  <c r="BG518" i="1" s="1"/>
  <c r="BG460" i="1"/>
  <c r="BM136" i="8"/>
  <c r="K283" i="8"/>
  <c r="L283" i="8"/>
  <c r="BI272" i="8"/>
  <c r="BI260" i="8"/>
  <c r="BI337" i="1"/>
  <c r="BH395" i="1"/>
  <c r="BH430" i="1"/>
  <c r="BG450" i="1"/>
  <c r="BG479" i="1"/>
  <c r="BK474" i="1"/>
  <c r="BK503" i="1" s="1"/>
  <c r="BK445" i="1"/>
  <c r="BI346" i="1"/>
  <c r="BH404" i="1"/>
  <c r="BM137" i="8"/>
  <c r="K284" i="8"/>
  <c r="L284" i="8"/>
  <c r="BH422" i="1"/>
  <c r="L168" i="8"/>
  <c r="K168" i="8"/>
  <c r="BL698" i="1"/>
  <c r="BL253" i="8" s="1"/>
  <c r="BL282" i="8" s="1"/>
  <c r="BL135" i="8" s="1"/>
  <c r="BL30" i="8" s="1"/>
  <c r="BK698" i="1"/>
  <c r="BK253" i="8" s="1"/>
  <c r="BK282" i="8" s="1"/>
  <c r="BK135" i="8" s="1"/>
  <c r="BK30" i="8" s="1"/>
  <c r="BG487" i="1"/>
  <c r="BG516" i="1" s="1"/>
  <c r="BG458" i="1"/>
  <c r="BI340" i="1"/>
  <c r="BH398" i="1"/>
  <c r="BG454" i="1"/>
  <c r="BG483" i="1"/>
  <c r="BG512" i="1" s="1"/>
  <c r="BI341" i="1"/>
  <c r="BH399" i="1"/>
  <c r="BH529" i="1"/>
  <c r="BH12" i="1" s="1"/>
  <c r="BH429" i="1"/>
  <c r="BL1338" i="1"/>
  <c r="BL1367" i="1" s="1"/>
  <c r="BJ381" i="1"/>
  <c r="BK323" i="1"/>
  <c r="L1309" i="1"/>
  <c r="K1309" i="1"/>
  <c r="BH125" i="8"/>
  <c r="BH289" i="8"/>
  <c r="BI331" i="1"/>
  <c r="BH389" i="1"/>
  <c r="BH348" i="1"/>
  <c r="BM132" i="8"/>
  <c r="L279" i="8"/>
  <c r="K279" i="8"/>
  <c r="BG490" i="1"/>
  <c r="BG519" i="1" s="1"/>
  <c r="BG461" i="1"/>
  <c r="BF508" i="1"/>
  <c r="BI343" i="1"/>
  <c r="BH401" i="1"/>
  <c r="BG53" i="8"/>
  <c r="BM361" i="1"/>
  <c r="BM377" i="1" s="1"/>
  <c r="K271" i="8"/>
  <c r="BM124" i="8"/>
  <c r="L271" i="8"/>
  <c r="BL1258" i="1"/>
  <c r="BH434" i="1"/>
  <c r="BH423" i="1"/>
  <c r="BI335" i="1"/>
  <c r="BH393" i="1"/>
  <c r="K1284" i="1"/>
  <c r="L1284" i="1"/>
  <c r="BM615" i="1"/>
  <c r="BM702" i="1" s="1"/>
  <c r="BM99" i="8"/>
  <c r="L927" i="1"/>
  <c r="K927" i="1"/>
  <c r="BL702" i="1"/>
  <c r="BL257" i="8" s="1"/>
  <c r="BL286" i="8" s="1"/>
  <c r="BL139" i="8" s="1"/>
  <c r="BL34" i="8" s="1"/>
  <c r="BM867" i="1"/>
  <c r="BJ272" i="8"/>
  <c r="BI342" i="1"/>
  <c r="BH400" i="1"/>
  <c r="K1329" i="1"/>
  <c r="L1329" i="1"/>
  <c r="BM1358" i="1"/>
  <c r="BD20" i="1"/>
  <c r="BJ410" i="1"/>
  <c r="BM1256" i="1"/>
  <c r="BM1258" i="1" s="1"/>
  <c r="K587" i="1"/>
  <c r="L587" i="1"/>
  <c r="BJ732" i="1"/>
  <c r="BJ734" i="1" s="1"/>
  <c r="BK330" i="1"/>
  <c r="BJ388" i="1"/>
  <c r="BJ382" i="1"/>
  <c r="BK324" i="1"/>
  <c r="BI533" i="1"/>
  <c r="BI16" i="1" s="1"/>
  <c r="BL691" i="1"/>
  <c r="BL246" i="8" s="1"/>
  <c r="BL275" i="8" s="1"/>
  <c r="BL128" i="8" s="1"/>
  <c r="BL23" i="8" s="1"/>
  <c r="BG463" i="1"/>
  <c r="BG492" i="1"/>
  <c r="BG521" i="1" s="1"/>
  <c r="BG457" i="1"/>
  <c r="BG486" i="1"/>
  <c r="BG515" i="1" s="1"/>
  <c r="BH507" i="1"/>
  <c r="BK243" i="8"/>
  <c r="BJ273" i="8"/>
  <c r="BJ126" i="8" s="1"/>
  <c r="BJ21" i="8" s="1"/>
  <c r="BJ113" i="8"/>
  <c r="BJ44" i="8" s="1"/>
  <c r="BJ45" i="8" s="1"/>
  <c r="K12" i="8"/>
  <c r="L12" i="8"/>
  <c r="L1273" i="1"/>
  <c r="K1273" i="1"/>
  <c r="BM604" i="1"/>
  <c r="BI443" i="1"/>
  <c r="BI472" i="1"/>
  <c r="BG493" i="1"/>
  <c r="BG522" i="1" s="1"/>
  <c r="BG464" i="1"/>
  <c r="L602" i="1"/>
  <c r="K602" i="1"/>
  <c r="BM718" i="1"/>
  <c r="BH16" i="1"/>
  <c r="BM141" i="8"/>
  <c r="K288" i="8"/>
  <c r="L288" i="8"/>
  <c r="BI347" i="1"/>
  <c r="BH405" i="1"/>
  <c r="BI336" i="1"/>
  <c r="BH394" i="1"/>
  <c r="BI332" i="1"/>
  <c r="K238" i="8"/>
  <c r="L238" i="8"/>
  <c r="BM267" i="8"/>
  <c r="BG495" i="1"/>
  <c r="BG524" i="1" s="1"/>
  <c r="BG466" i="1"/>
  <c r="BK616" i="1"/>
  <c r="BK1343" i="1"/>
  <c r="BK1372" i="1" s="1"/>
  <c r="BK1374" i="1" s="1"/>
  <c r="BM1342" i="1"/>
  <c r="BH530" i="1"/>
  <c r="BH13" i="1" s="1"/>
  <c r="BF551" i="1"/>
  <c r="BF34" i="1" s="1"/>
  <c r="BG482" i="1"/>
  <c r="BG511" i="1" s="1"/>
  <c r="BG453" i="1"/>
  <c r="BM123" i="8"/>
  <c r="L270" i="8"/>
  <c r="K270" i="8"/>
  <c r="BM1299" i="1"/>
  <c r="BM237" i="8"/>
  <c r="K682" i="1"/>
  <c r="L682" i="1"/>
  <c r="BK412" i="1"/>
  <c r="BM711" i="1"/>
  <c r="BL266" i="8"/>
  <c r="BJ14" i="8"/>
  <c r="BK14" i="8"/>
  <c r="BL325" i="1"/>
  <c r="BK383" i="1"/>
  <c r="BF536" i="1" l="1"/>
  <c r="BF19" i="1" s="1"/>
  <c r="AW274" i="1"/>
  <c r="AW184" i="8" s="1"/>
  <c r="AV274" i="1"/>
  <c r="L274" i="1" s="1"/>
  <c r="BB536" i="1"/>
  <c r="BB19" i="1" s="1"/>
  <c r="AX536" i="1"/>
  <c r="AX19" i="1" s="1"/>
  <c r="BG534" i="1"/>
  <c r="BG17" i="1" s="1"/>
  <c r="BD534" i="1"/>
  <c r="BD17" i="1" s="1"/>
  <c r="AW534" i="1"/>
  <c r="AW17" i="1" s="1"/>
  <c r="BH534" i="1"/>
  <c r="BH17" i="1" s="1"/>
  <c r="AV534" i="1"/>
  <c r="AV17" i="1" s="1"/>
  <c r="AZ534" i="1"/>
  <c r="AZ17" i="1" s="1"/>
  <c r="BG536" i="1"/>
  <c r="BG19" i="1" s="1"/>
  <c r="BB534" i="1"/>
  <c r="BB17" i="1" s="1"/>
  <c r="K90" i="8"/>
  <c r="K918" i="1"/>
  <c r="L918" i="1"/>
  <c r="L928" i="1"/>
  <c r="K28" i="8"/>
  <c r="BM100" i="8"/>
  <c r="BM276" i="8" s="1"/>
  <c r="BM134" i="8"/>
  <c r="K134" i="8" s="1"/>
  <c r="L281" i="8"/>
  <c r="BJ444" i="1"/>
  <c r="AX412" i="1"/>
  <c r="L111" i="8"/>
  <c r="K111" i="8"/>
  <c r="BB412" i="1"/>
  <c r="BE412" i="1"/>
  <c r="AS50" i="8"/>
  <c r="BG412" i="1"/>
  <c r="BH444" i="1"/>
  <c r="BH473" i="1"/>
  <c r="BH502" i="1" s="1"/>
  <c r="BA412" i="1"/>
  <c r="AV412" i="1"/>
  <c r="AU406" i="1"/>
  <c r="BF412" i="1"/>
  <c r="AZ412" i="1"/>
  <c r="BC412" i="1"/>
  <c r="AW412" i="1"/>
  <c r="AU412" i="1"/>
  <c r="AT406" i="1"/>
  <c r="AS406" i="1"/>
  <c r="AT412" i="1"/>
  <c r="BI444" i="1"/>
  <c r="BI473" i="1"/>
  <c r="BI502" i="1" s="1"/>
  <c r="BD412" i="1"/>
  <c r="AY412" i="1"/>
  <c r="L109" i="8"/>
  <c r="BM285" i="8"/>
  <c r="K109" i="8"/>
  <c r="BM102" i="8"/>
  <c r="K930" i="1"/>
  <c r="L930" i="1"/>
  <c r="BH481" i="1"/>
  <c r="BH510" i="1" s="1"/>
  <c r="BH487" i="1"/>
  <c r="BH516" i="1" s="1"/>
  <c r="BG540" i="1"/>
  <c r="BG23" i="1" s="1"/>
  <c r="BJ477" i="1"/>
  <c r="BJ506" i="1" s="1"/>
  <c r="BJ260" i="8"/>
  <c r="BH492" i="1"/>
  <c r="BH521" i="1" s="1"/>
  <c r="BJ449" i="1"/>
  <c r="BJ536" i="1" s="1"/>
  <c r="BJ19" i="1" s="1"/>
  <c r="BH453" i="1"/>
  <c r="BH540" i="1" s="1"/>
  <c r="BH23" i="1" s="1"/>
  <c r="BJ472" i="1"/>
  <c r="BJ501" i="1" s="1"/>
  <c r="BK446" i="1"/>
  <c r="BK533" i="1" s="1"/>
  <c r="BK16" i="1" s="1"/>
  <c r="BI534" i="1"/>
  <c r="BI17" i="1" s="1"/>
  <c r="BK410" i="1"/>
  <c r="BK442" i="1" s="1"/>
  <c r="BG543" i="1"/>
  <c r="BG26" i="1" s="1"/>
  <c r="BG553" i="1"/>
  <c r="BG36" i="1" s="1"/>
  <c r="BI423" i="1"/>
  <c r="BI455" i="1" s="1"/>
  <c r="BL445" i="1"/>
  <c r="BL532" i="1" s="1"/>
  <c r="BL15" i="1" s="1"/>
  <c r="BK411" i="1"/>
  <c r="BK443" i="1" s="1"/>
  <c r="BI422" i="1"/>
  <c r="BI483" i="1" s="1"/>
  <c r="BI512" i="1" s="1"/>
  <c r="BI421" i="1"/>
  <c r="BI482" i="1" s="1"/>
  <c r="BI511" i="1" s="1"/>
  <c r="BK727" i="1"/>
  <c r="BL731" i="1"/>
  <c r="BI424" i="1"/>
  <c r="BI456" i="1" s="1"/>
  <c r="BG547" i="1"/>
  <c r="BG30" i="1" s="1"/>
  <c r="BI420" i="1"/>
  <c r="BI452" i="1" s="1"/>
  <c r="BI536" i="1"/>
  <c r="BI19" i="1" s="1"/>
  <c r="BI425" i="1"/>
  <c r="BI486" i="1" s="1"/>
  <c r="BI515" i="1" s="1"/>
  <c r="BI429" i="1"/>
  <c r="BI461" i="1" s="1"/>
  <c r="BM413" i="1"/>
  <c r="BM474" i="1" s="1"/>
  <c r="BK386" i="1"/>
  <c r="BL328" i="1"/>
  <c r="BJ476" i="1"/>
  <c r="BJ505" i="1" s="1"/>
  <c r="BJ447" i="1"/>
  <c r="BI434" i="1"/>
  <c r="BI466" i="1" s="1"/>
  <c r="BG551" i="1"/>
  <c r="BG34" i="1" s="1"/>
  <c r="BG541" i="1"/>
  <c r="BG24" i="1" s="1"/>
  <c r="BK415" i="1"/>
  <c r="BK50" i="1"/>
  <c r="BM18" i="8"/>
  <c r="K123" i="8"/>
  <c r="L123" i="8"/>
  <c r="L1328" i="1"/>
  <c r="K1328" i="1"/>
  <c r="BJ336" i="1"/>
  <c r="BI394" i="1"/>
  <c r="BI501" i="1"/>
  <c r="BI530" i="1" s="1"/>
  <c r="BI13" i="1" s="1"/>
  <c r="BK703" i="1"/>
  <c r="BG550" i="1"/>
  <c r="BG33" i="1" s="1"/>
  <c r="BL324" i="1"/>
  <c r="BK382" i="1"/>
  <c r="BJ442" i="1"/>
  <c r="BJ471" i="1"/>
  <c r="BJ500" i="1" s="1"/>
  <c r="BJ342" i="1"/>
  <c r="BI400" i="1"/>
  <c r="BJ335" i="1"/>
  <c r="BI393" i="1"/>
  <c r="BH495" i="1"/>
  <c r="BH524" i="1" s="1"/>
  <c r="BH466" i="1"/>
  <c r="BL323" i="1"/>
  <c r="BK381" i="1"/>
  <c r="BM32" i="8"/>
  <c r="K137" i="8"/>
  <c r="L137" i="8"/>
  <c r="BK532" i="1"/>
  <c r="BK15" i="1" s="1"/>
  <c r="BJ337" i="1"/>
  <c r="BI395" i="1"/>
  <c r="BI432" i="1"/>
  <c r="BG546" i="1"/>
  <c r="BG29" i="1" s="1"/>
  <c r="BL616" i="1"/>
  <c r="BL618" i="1" s="1"/>
  <c r="BH457" i="1"/>
  <c r="BH486" i="1"/>
  <c r="BH515" i="1" s="1"/>
  <c r="BH488" i="1"/>
  <c r="BH517" i="1" s="1"/>
  <c r="BH459" i="1"/>
  <c r="BJ333" i="1"/>
  <c r="BI391" i="1"/>
  <c r="K1280" i="1"/>
  <c r="L1280" i="1"/>
  <c r="BM611" i="1"/>
  <c r="BM1338" i="1"/>
  <c r="BL717" i="1"/>
  <c r="BM121" i="8"/>
  <c r="K268" i="8"/>
  <c r="L268" i="8"/>
  <c r="BL727" i="1"/>
  <c r="BM36" i="8"/>
  <c r="L141" i="8"/>
  <c r="K141" i="8"/>
  <c r="BM896" i="1"/>
  <c r="BM883" i="1"/>
  <c r="BM257" i="8"/>
  <c r="L702" i="1"/>
  <c r="K702" i="1"/>
  <c r="L99" i="8"/>
  <c r="K99" i="8"/>
  <c r="L615" i="1"/>
  <c r="BM731" i="1"/>
  <c r="K615" i="1"/>
  <c r="BI430" i="1"/>
  <c r="BG548" i="1"/>
  <c r="BG31" i="1" s="1"/>
  <c r="BM27" i="8"/>
  <c r="L132" i="8"/>
  <c r="K132" i="8"/>
  <c r="BI418" i="1"/>
  <c r="BI428" i="1"/>
  <c r="BK1345" i="1"/>
  <c r="BF537" i="1"/>
  <c r="BI125" i="8"/>
  <c r="BI289" i="8"/>
  <c r="BJ345" i="1"/>
  <c r="BI403" i="1"/>
  <c r="BL925" i="1"/>
  <c r="BL825" i="1"/>
  <c r="K106" i="8"/>
  <c r="L106" i="8"/>
  <c r="K1258" i="1"/>
  <c r="BL243" i="8"/>
  <c r="K1270" i="1"/>
  <c r="L1270" i="1"/>
  <c r="BM601" i="1"/>
  <c r="BM688" i="1" s="1"/>
  <c r="BJ334" i="1"/>
  <c r="BI392" i="1"/>
  <c r="K164" i="8"/>
  <c r="L164" i="8"/>
  <c r="BI426" i="1"/>
  <c r="BK416" i="1"/>
  <c r="BL1287" i="1"/>
  <c r="BM127" i="8"/>
  <c r="L274" i="8"/>
  <c r="K274" i="8"/>
  <c r="BH493" i="1"/>
  <c r="BH522" i="1" s="1"/>
  <c r="BH464" i="1"/>
  <c r="K203" i="1"/>
  <c r="L1342" i="1"/>
  <c r="K1342" i="1"/>
  <c r="BM1371" i="1"/>
  <c r="BJ347" i="1"/>
  <c r="BI405" i="1"/>
  <c r="BL47" i="8"/>
  <c r="L604" i="1"/>
  <c r="K604" i="1"/>
  <c r="BK272" i="8"/>
  <c r="BG544" i="1"/>
  <c r="BG27" i="1" s="1"/>
  <c r="BM691" i="1"/>
  <c r="BK417" i="1"/>
  <c r="BM809" i="1"/>
  <c r="BM796" i="1"/>
  <c r="BJ125" i="8"/>
  <c r="BJ289" i="8"/>
  <c r="BJ343" i="1"/>
  <c r="BI401" i="1"/>
  <c r="BJ331" i="1"/>
  <c r="BI389" i="1"/>
  <c r="BI348" i="1"/>
  <c r="BH20" i="8"/>
  <c r="BH37" i="8" s="1"/>
  <c r="BH142" i="8"/>
  <c r="BH46" i="8" s="1"/>
  <c r="BH48" i="8" s="1"/>
  <c r="BH51" i="8" s="1"/>
  <c r="BJ341" i="1"/>
  <c r="BI399" i="1"/>
  <c r="BI427" i="1"/>
  <c r="BG545" i="1"/>
  <c r="BG28" i="1" s="1"/>
  <c r="BI433" i="1"/>
  <c r="BH491" i="1"/>
  <c r="BH520" i="1" s="1"/>
  <c r="BH462" i="1"/>
  <c r="BM31" i="8"/>
  <c r="K136" i="8"/>
  <c r="L136" i="8"/>
  <c r="BM1314" i="1"/>
  <c r="BM1316" i="1" s="1"/>
  <c r="L1258" i="1"/>
  <c r="BI431" i="1"/>
  <c r="BM25" i="8"/>
  <c r="K130" i="8"/>
  <c r="L130" i="8"/>
  <c r="BI529" i="1"/>
  <c r="BI12" i="1" s="1"/>
  <c r="BK618" i="1"/>
  <c r="L154" i="8"/>
  <c r="K154" i="8"/>
  <c r="BJ339" i="1"/>
  <c r="BI397" i="1"/>
  <c r="BL329" i="1"/>
  <c r="BK387" i="1"/>
  <c r="BL414" i="1"/>
  <c r="BL385" i="1"/>
  <c r="BM327" i="1"/>
  <c r="BH536" i="1"/>
  <c r="BH456" i="1"/>
  <c r="BH485" i="1"/>
  <c r="BH514" i="1" s="1"/>
  <c r="L244" i="8"/>
  <c r="K244" i="8"/>
  <c r="BK273" i="8"/>
  <c r="BK126" i="8" s="1"/>
  <c r="BK21" i="8" s="1"/>
  <c r="BK113" i="8"/>
  <c r="BK44" i="8" s="1"/>
  <c r="BK45" i="8" s="1"/>
  <c r="K245" i="1"/>
  <c r="L245" i="1"/>
  <c r="BM261" i="1"/>
  <c r="BJ338" i="1"/>
  <c r="BI396" i="1"/>
  <c r="BM1357" i="1"/>
  <c r="K1299" i="1"/>
  <c r="L1299" i="1"/>
  <c r="BM120" i="8"/>
  <c r="L267" i="8"/>
  <c r="K267" i="8"/>
  <c r="BJ332" i="1"/>
  <c r="BL720" i="1"/>
  <c r="BK388" i="1"/>
  <c r="BL330" i="1"/>
  <c r="BM169" i="8"/>
  <c r="BM171" i="8" s="1"/>
  <c r="BM1285" i="1"/>
  <c r="BM1287" i="1" s="1"/>
  <c r="L1256" i="1"/>
  <c r="K1256" i="1"/>
  <c r="K1358" i="1"/>
  <c r="L1358" i="1"/>
  <c r="BH455" i="1"/>
  <c r="BH484" i="1"/>
  <c r="BH513" i="1" s="1"/>
  <c r="BM19" i="8"/>
  <c r="K124" i="8"/>
  <c r="L124" i="8"/>
  <c r="BH490" i="1"/>
  <c r="BH519" i="1" s="1"/>
  <c r="BH461" i="1"/>
  <c r="BJ340" i="1"/>
  <c r="BI398" i="1"/>
  <c r="BH454" i="1"/>
  <c r="BH483" i="1"/>
  <c r="BH512" i="1" s="1"/>
  <c r="BJ346" i="1"/>
  <c r="BI404" i="1"/>
  <c r="BG508" i="1"/>
  <c r="BH450" i="1"/>
  <c r="BH479" i="1"/>
  <c r="BL1372" i="1"/>
  <c r="BL1374" i="1" s="1"/>
  <c r="BJ344" i="1"/>
  <c r="BI402" i="1"/>
  <c r="BH489" i="1"/>
  <c r="BH518" i="1" s="1"/>
  <c r="BH460" i="1"/>
  <c r="L122" i="8"/>
  <c r="K122" i="8"/>
  <c r="BM17" i="8"/>
  <c r="L13" i="8"/>
  <c r="K13" i="8"/>
  <c r="BH494" i="1"/>
  <c r="BH523" i="1" s="1"/>
  <c r="BH465" i="1"/>
  <c r="BL1345" i="1"/>
  <c r="L1208" i="1"/>
  <c r="K1208" i="1"/>
  <c r="BM1224" i="1"/>
  <c r="BI44" i="8"/>
  <c r="K1360" i="1"/>
  <c r="L1360" i="1"/>
  <c r="BK444" i="1"/>
  <c r="BK473" i="1"/>
  <c r="BL412" i="1"/>
  <c r="BJ502" i="1"/>
  <c r="BM325" i="1"/>
  <c r="BL383" i="1"/>
  <c r="BL119" i="8"/>
  <c r="BM266" i="8"/>
  <c r="L237" i="8"/>
  <c r="K237" i="8"/>
  <c r="AW290" i="1" l="1"/>
  <c r="BD303" i="1"/>
  <c r="BD319" i="1" s="1"/>
  <c r="BH303" i="1"/>
  <c r="BH319" i="1" s="1"/>
  <c r="K274" i="1"/>
  <c r="AZ303" i="1"/>
  <c r="AZ319" i="1" s="1"/>
  <c r="BJ303" i="1"/>
  <c r="BJ319" i="1" s="1"/>
  <c r="BG303" i="1"/>
  <c r="BG319" i="1" s="1"/>
  <c r="BA303" i="1"/>
  <c r="BA319" i="1" s="1"/>
  <c r="AX303" i="1"/>
  <c r="AX319" i="1" s="1"/>
  <c r="BM303" i="1"/>
  <c r="BM319" i="1" s="1"/>
  <c r="BK303" i="1"/>
  <c r="BK319" i="1" s="1"/>
  <c r="BI303" i="1"/>
  <c r="BI319" i="1" s="1"/>
  <c r="BE303" i="1"/>
  <c r="BE319" i="1" s="1"/>
  <c r="BB303" i="1"/>
  <c r="BB390" i="1" s="1"/>
  <c r="AW303" i="1"/>
  <c r="AW390" i="1" s="1"/>
  <c r="BF303" i="1"/>
  <c r="BF390" i="1" s="1"/>
  <c r="BC303" i="1"/>
  <c r="BC319" i="1" s="1"/>
  <c r="AY303" i="1"/>
  <c r="AY390" i="1" s="1"/>
  <c r="BL303" i="1"/>
  <c r="BL319" i="1" s="1"/>
  <c r="AV184" i="8"/>
  <c r="K184" i="8" s="1"/>
  <c r="AV303" i="1"/>
  <c r="AV290" i="1"/>
  <c r="BH390" i="1"/>
  <c r="AW21" i="8"/>
  <c r="AW37" i="8" s="1"/>
  <c r="AW200" i="8"/>
  <c r="BM29" i="8"/>
  <c r="L29" i="8" s="1"/>
  <c r="L100" i="8"/>
  <c r="K100" i="8"/>
  <c r="L134" i="8"/>
  <c r="BI531" i="1"/>
  <c r="BI14" i="1" s="1"/>
  <c r="BD444" i="1"/>
  <c r="BD473" i="1"/>
  <c r="AW444" i="1"/>
  <c r="AW473" i="1"/>
  <c r="AZ473" i="1"/>
  <c r="AZ444" i="1"/>
  <c r="AS51" i="8"/>
  <c r="AS53" i="8" s="1"/>
  <c r="AY444" i="1"/>
  <c r="AY473" i="1"/>
  <c r="AV435" i="1"/>
  <c r="AV444" i="1"/>
  <c r="AV467" i="1" s="1"/>
  <c r="AV46" i="1" s="1"/>
  <c r="AV473" i="1"/>
  <c r="BH531" i="1"/>
  <c r="BH14" i="1" s="1"/>
  <c r="BE444" i="1"/>
  <c r="BE473" i="1"/>
  <c r="BC444" i="1"/>
  <c r="BC473" i="1"/>
  <c r="AT444" i="1"/>
  <c r="AT467" i="1" s="1"/>
  <c r="AT46" i="1" s="1"/>
  <c r="AT473" i="1"/>
  <c r="AT435" i="1"/>
  <c r="AU444" i="1"/>
  <c r="AU467" i="1" s="1"/>
  <c r="AU46" i="1" s="1"/>
  <c r="AU473" i="1"/>
  <c r="AU435" i="1"/>
  <c r="BF473" i="1"/>
  <c r="BF444" i="1"/>
  <c r="BA444" i="1"/>
  <c r="BA473" i="1"/>
  <c r="BG473" i="1"/>
  <c r="BG444" i="1"/>
  <c r="BB473" i="1"/>
  <c r="BB444" i="1"/>
  <c r="AX444" i="1"/>
  <c r="AX473" i="1"/>
  <c r="BM138" i="8"/>
  <c r="K285" i="8"/>
  <c r="L285" i="8"/>
  <c r="BM278" i="8"/>
  <c r="L102" i="8"/>
  <c r="K102" i="8"/>
  <c r="BH539" i="1"/>
  <c r="BH22" i="1" s="1"/>
  <c r="BL703" i="1"/>
  <c r="BL258" i="8" s="1"/>
  <c r="BL287" i="8" s="1"/>
  <c r="BL140" i="8" s="1"/>
  <c r="BL35" i="8" s="1"/>
  <c r="BH545" i="1"/>
  <c r="BH28" i="1" s="1"/>
  <c r="BK471" i="1"/>
  <c r="BK500" i="1" s="1"/>
  <c r="BH550" i="1"/>
  <c r="BH33" i="1" s="1"/>
  <c r="BJ535" i="1"/>
  <c r="BJ18" i="1" s="1"/>
  <c r="BI485" i="1"/>
  <c r="BI514" i="1" s="1"/>
  <c r="BI457" i="1"/>
  <c r="BI544" i="1" s="1"/>
  <c r="BI27" i="1" s="1"/>
  <c r="BJ530" i="1"/>
  <c r="BJ13" i="1" s="1"/>
  <c r="BI481" i="1"/>
  <c r="BI510" i="1" s="1"/>
  <c r="BI484" i="1"/>
  <c r="BI513" i="1" s="1"/>
  <c r="BI454" i="1"/>
  <c r="BI541" i="1" s="1"/>
  <c r="BI24" i="1" s="1"/>
  <c r="BM445" i="1"/>
  <c r="K445" i="1" s="1"/>
  <c r="BI495" i="1"/>
  <c r="BI524" i="1" s="1"/>
  <c r="BI453" i="1"/>
  <c r="BI540" i="1" s="1"/>
  <c r="BI23" i="1" s="1"/>
  <c r="BK472" i="1"/>
  <c r="BK501" i="1" s="1"/>
  <c r="BJ429" i="1"/>
  <c r="BJ461" i="1" s="1"/>
  <c r="BL411" i="1"/>
  <c r="BL472" i="1" s="1"/>
  <c r="BL501" i="1" s="1"/>
  <c r="BH541" i="1"/>
  <c r="BH24" i="1" s="1"/>
  <c r="BH546" i="1"/>
  <c r="BH29" i="1" s="1"/>
  <c r="BH542" i="1"/>
  <c r="BH25" i="1" s="1"/>
  <c r="BH548" i="1"/>
  <c r="BH31" i="1" s="1"/>
  <c r="BI490" i="1"/>
  <c r="BI519" i="1" s="1"/>
  <c r="BH543" i="1"/>
  <c r="BH26" i="1" s="1"/>
  <c r="BJ534" i="1"/>
  <c r="BJ17" i="1" s="1"/>
  <c r="BH544" i="1"/>
  <c r="BH27" i="1" s="1"/>
  <c r="BJ424" i="1"/>
  <c r="BJ456" i="1" s="1"/>
  <c r="BH547" i="1"/>
  <c r="BH30" i="1" s="1"/>
  <c r="BJ430" i="1"/>
  <c r="BJ491" i="1" s="1"/>
  <c r="BJ520" i="1" s="1"/>
  <c r="BM328" i="1"/>
  <c r="BM386" i="1" s="1"/>
  <c r="BL386" i="1"/>
  <c r="BL416" i="1"/>
  <c r="BL448" i="1" s="1"/>
  <c r="BJ423" i="1"/>
  <c r="BJ455" i="1" s="1"/>
  <c r="BK476" i="1"/>
  <c r="BK505" i="1" s="1"/>
  <c r="BK447" i="1"/>
  <c r="BL415" i="1"/>
  <c r="BH53" i="8"/>
  <c r="BM243" i="8"/>
  <c r="K688" i="1"/>
  <c r="L688" i="1"/>
  <c r="BM47" i="8"/>
  <c r="L47" i="8" s="1"/>
  <c r="K171" i="8"/>
  <c r="L171" i="8"/>
  <c r="K1316" i="1"/>
  <c r="L1316" i="1"/>
  <c r="BL50" i="1"/>
  <c r="BK344" i="1"/>
  <c r="BJ402" i="1"/>
  <c r="BJ433" i="1"/>
  <c r="BJ427" i="1"/>
  <c r="K19" i="8"/>
  <c r="L19" i="8"/>
  <c r="BL417" i="1"/>
  <c r="BM15" i="8"/>
  <c r="L120" i="8"/>
  <c r="K120" i="8"/>
  <c r="L1357" i="1"/>
  <c r="K1357" i="1"/>
  <c r="BH19" i="1"/>
  <c r="L25" i="8"/>
  <c r="K25" i="8"/>
  <c r="BI459" i="1"/>
  <c r="BI488" i="1"/>
  <c r="BI517" i="1" s="1"/>
  <c r="BM246" i="8"/>
  <c r="L691" i="1"/>
  <c r="K691" i="1"/>
  <c r="L1287" i="1"/>
  <c r="K1287" i="1"/>
  <c r="BL272" i="8"/>
  <c r="BI20" i="8"/>
  <c r="BI37" i="8" s="1"/>
  <c r="BI142" i="8"/>
  <c r="BI46" i="8" s="1"/>
  <c r="BF20" i="1"/>
  <c r="K27" i="8"/>
  <c r="L27" i="8"/>
  <c r="BM129" i="8"/>
  <c r="K276" i="8"/>
  <c r="L276" i="8"/>
  <c r="K474" i="1"/>
  <c r="BM503" i="1"/>
  <c r="L474" i="1"/>
  <c r="BM16" i="8"/>
  <c r="L121" i="8"/>
  <c r="K121" i="8"/>
  <c r="L611" i="1"/>
  <c r="K611" i="1"/>
  <c r="BM698" i="1"/>
  <c r="BG537" i="1"/>
  <c r="BM323" i="1"/>
  <c r="BM381" i="1" s="1"/>
  <c r="BL381" i="1"/>
  <c r="BK335" i="1"/>
  <c r="BJ393" i="1"/>
  <c r="L1224" i="1"/>
  <c r="K1224" i="1"/>
  <c r="BK346" i="1"/>
  <c r="BJ404" i="1"/>
  <c r="BK340" i="1"/>
  <c r="BJ398" i="1"/>
  <c r="L1285" i="1"/>
  <c r="K1285" i="1"/>
  <c r="BM616" i="1"/>
  <c r="BM618" i="1" s="1"/>
  <c r="L618" i="1" s="1"/>
  <c r="BK332" i="1"/>
  <c r="BJ425" i="1"/>
  <c r="BM414" i="1"/>
  <c r="BM385" i="1"/>
  <c r="BL387" i="1"/>
  <c r="BM329" i="1"/>
  <c r="BM387" i="1" s="1"/>
  <c r="BI492" i="1"/>
  <c r="BI521" i="1" s="1"/>
  <c r="BI463" i="1"/>
  <c r="BH549" i="1"/>
  <c r="BH32" i="1" s="1"/>
  <c r="BJ428" i="1"/>
  <c r="BK343" i="1"/>
  <c r="BJ401" i="1"/>
  <c r="BM925" i="1"/>
  <c r="K809" i="1"/>
  <c r="L809" i="1"/>
  <c r="BM825" i="1"/>
  <c r="K825" i="1" s="1"/>
  <c r="BM720" i="1"/>
  <c r="BK477" i="1"/>
  <c r="BK506" i="1" s="1"/>
  <c r="BK448" i="1"/>
  <c r="BJ421" i="1"/>
  <c r="BL97" i="8"/>
  <c r="BL941" i="1"/>
  <c r="BI460" i="1"/>
  <c r="BI489" i="1"/>
  <c r="BI518" i="1" s="1"/>
  <c r="BI450" i="1"/>
  <c r="BI479" i="1"/>
  <c r="L257" i="8"/>
  <c r="K257" i="8"/>
  <c r="BM286" i="8"/>
  <c r="BJ420" i="1"/>
  <c r="BI464" i="1"/>
  <c r="BI493" i="1"/>
  <c r="BI522" i="1" s="1"/>
  <c r="BH553" i="1"/>
  <c r="BH36" i="1" s="1"/>
  <c r="BJ529" i="1"/>
  <c r="BJ12" i="1" s="1"/>
  <c r="K18" i="8"/>
  <c r="L18" i="8"/>
  <c r="BI45" i="8"/>
  <c r="BH552" i="1"/>
  <c r="BH35" i="1" s="1"/>
  <c r="K17" i="8"/>
  <c r="L17" i="8"/>
  <c r="BH508" i="1"/>
  <c r="K169" i="8"/>
  <c r="L169" i="8"/>
  <c r="BK338" i="1"/>
  <c r="BJ396" i="1"/>
  <c r="BM45" i="1"/>
  <c r="K261" i="1"/>
  <c r="L261" i="1"/>
  <c r="BJ426" i="1"/>
  <c r="K31" i="8"/>
  <c r="L31" i="8"/>
  <c r="BI465" i="1"/>
  <c r="BI494" i="1"/>
  <c r="BI523" i="1" s="1"/>
  <c r="BK341" i="1"/>
  <c r="BJ399" i="1"/>
  <c r="BJ418" i="1"/>
  <c r="BK449" i="1"/>
  <c r="BK478" i="1"/>
  <c r="BJ434" i="1"/>
  <c r="BH551" i="1"/>
  <c r="BH34" i="1" s="1"/>
  <c r="BM22" i="8"/>
  <c r="K127" i="8"/>
  <c r="L127" i="8"/>
  <c r="BI487" i="1"/>
  <c r="BI516" i="1" s="1"/>
  <c r="BI458" i="1"/>
  <c r="BK334" i="1"/>
  <c r="BJ392" i="1"/>
  <c r="BJ432" i="1"/>
  <c r="BI491" i="1"/>
  <c r="BI520" i="1" s="1"/>
  <c r="BI462" i="1"/>
  <c r="BK333" i="1"/>
  <c r="BJ391" i="1"/>
  <c r="K32" i="8"/>
  <c r="L32" i="8"/>
  <c r="BK258" i="8"/>
  <c r="BK705" i="1"/>
  <c r="BK336" i="1"/>
  <c r="BJ394" i="1"/>
  <c r="BK732" i="1"/>
  <c r="BK734" i="1" s="1"/>
  <c r="BJ431" i="1"/>
  <c r="BL388" i="1"/>
  <c r="BM330" i="1"/>
  <c r="BM388" i="1" s="1"/>
  <c r="BL446" i="1"/>
  <c r="BL475" i="1"/>
  <c r="BK339" i="1"/>
  <c r="BJ397" i="1"/>
  <c r="K1314" i="1"/>
  <c r="L1314" i="1"/>
  <c r="BK331" i="1"/>
  <c r="BJ389" i="1"/>
  <c r="BJ348" i="1"/>
  <c r="BJ20" i="8"/>
  <c r="BJ37" i="8" s="1"/>
  <c r="BJ142" i="8"/>
  <c r="BJ46" i="8" s="1"/>
  <c r="BJ48" i="8" s="1"/>
  <c r="BK125" i="8"/>
  <c r="BK347" i="1"/>
  <c r="BJ405" i="1"/>
  <c r="L1371" i="1"/>
  <c r="K1371" i="1"/>
  <c r="L601" i="1"/>
  <c r="BM717" i="1"/>
  <c r="K601" i="1"/>
  <c r="BK345" i="1"/>
  <c r="BJ403" i="1"/>
  <c r="K896" i="1"/>
  <c r="L896" i="1"/>
  <c r="BM912" i="1"/>
  <c r="L36" i="8"/>
  <c r="K36" i="8"/>
  <c r="L1338" i="1"/>
  <c r="K1338" i="1"/>
  <c r="BM1367" i="1"/>
  <c r="BM1343" i="1"/>
  <c r="BM1345" i="1" s="1"/>
  <c r="BK337" i="1"/>
  <c r="BJ395" i="1"/>
  <c r="BL410" i="1"/>
  <c r="BJ422" i="1"/>
  <c r="BK342" i="1"/>
  <c r="BJ400" i="1"/>
  <c r="BL382" i="1"/>
  <c r="BM324" i="1"/>
  <c r="BM382" i="1" s="1"/>
  <c r="BL14" i="8"/>
  <c r="BL444" i="1"/>
  <c r="BL473" i="1"/>
  <c r="BK502" i="1"/>
  <c r="BM412" i="1"/>
  <c r="BM119" i="8"/>
  <c r="K266" i="8"/>
  <c r="L266" i="8"/>
  <c r="BM383" i="1"/>
  <c r="BJ531" i="1"/>
  <c r="L290" i="1" l="1"/>
  <c r="BD390" i="1"/>
  <c r="BE419" i="1" s="1"/>
  <c r="L184" i="8"/>
  <c r="BG390" i="1"/>
  <c r="BH419" i="1" s="1"/>
  <c r="K290" i="1"/>
  <c r="AZ390" i="1"/>
  <c r="AZ406" i="1" s="1"/>
  <c r="AW319" i="1"/>
  <c r="AY319" i="1"/>
  <c r="BJ390" i="1"/>
  <c r="BJ406" i="1" s="1"/>
  <c r="BB319" i="1"/>
  <c r="AX390" i="1"/>
  <c r="AX406" i="1" s="1"/>
  <c r="BC390" i="1"/>
  <c r="BC406" i="1" s="1"/>
  <c r="BE390" i="1"/>
  <c r="BE406" i="1" s="1"/>
  <c r="BA390" i="1"/>
  <c r="BA406" i="1" s="1"/>
  <c r="BI390" i="1"/>
  <c r="BJ419" i="1" s="1"/>
  <c r="BJ480" i="1" s="1"/>
  <c r="BJ509" i="1" s="1"/>
  <c r="BF319" i="1"/>
  <c r="AV390" i="1"/>
  <c r="AV319" i="1"/>
  <c r="AV21" i="8"/>
  <c r="AV37" i="8" s="1"/>
  <c r="AV200" i="8"/>
  <c r="AV50" i="8" s="1"/>
  <c r="AV51" i="8" s="1"/>
  <c r="AZ419" i="1"/>
  <c r="AY406" i="1"/>
  <c r="BG419" i="1"/>
  <c r="BF406" i="1"/>
  <c r="BC419" i="1"/>
  <c r="BB406" i="1"/>
  <c r="AW50" i="8"/>
  <c r="BH406" i="1"/>
  <c r="BI419" i="1"/>
  <c r="AX419" i="1"/>
  <c r="AW406" i="1"/>
  <c r="K29" i="8"/>
  <c r="BF502" i="1"/>
  <c r="AU502" i="1"/>
  <c r="AU525" i="1" s="1"/>
  <c r="AU48" i="1" s="1"/>
  <c r="AU496" i="1"/>
  <c r="AU47" i="1" s="1"/>
  <c r="AX502" i="1"/>
  <c r="BB502" i="1"/>
  <c r="BG502" i="1"/>
  <c r="BE502" i="1"/>
  <c r="AV502" i="1"/>
  <c r="AV496" i="1"/>
  <c r="AV47" i="1" s="1"/>
  <c r="AW502" i="1"/>
  <c r="AY502" i="1"/>
  <c r="AZ502" i="1"/>
  <c r="BA502" i="1"/>
  <c r="AT502" i="1"/>
  <c r="AT496" i="1"/>
  <c r="AT47" i="1" s="1"/>
  <c r="BC502" i="1"/>
  <c r="BD502" i="1"/>
  <c r="L138" i="8"/>
  <c r="K138" i="8"/>
  <c r="BM33" i="8"/>
  <c r="K278" i="8"/>
  <c r="L278" i="8"/>
  <c r="BM131" i="8"/>
  <c r="BL705" i="1"/>
  <c r="BL260" i="8"/>
  <c r="BL732" i="1"/>
  <c r="BL734" i="1" s="1"/>
  <c r="BI542" i="1"/>
  <c r="BI25" i="1" s="1"/>
  <c r="BK529" i="1"/>
  <c r="BK12" i="1" s="1"/>
  <c r="BI539" i="1"/>
  <c r="BI22" i="1" s="1"/>
  <c r="BI543" i="1"/>
  <c r="BI26" i="1" s="1"/>
  <c r="BK530" i="1"/>
  <c r="BK13" i="1" s="1"/>
  <c r="L445" i="1"/>
  <c r="K47" i="8"/>
  <c r="BJ484" i="1"/>
  <c r="BJ513" i="1" s="1"/>
  <c r="BL443" i="1"/>
  <c r="BL530" i="1" s="1"/>
  <c r="BL13" i="1" s="1"/>
  <c r="BI553" i="1"/>
  <c r="BI36" i="1" s="1"/>
  <c r="BJ490" i="1"/>
  <c r="BJ519" i="1" s="1"/>
  <c r="BJ485" i="1"/>
  <c r="BJ514" i="1" s="1"/>
  <c r="BI545" i="1"/>
  <c r="BI28" i="1" s="1"/>
  <c r="BJ462" i="1"/>
  <c r="BJ549" i="1" s="1"/>
  <c r="BJ32" i="1" s="1"/>
  <c r="BI548" i="1"/>
  <c r="BI31" i="1" s="1"/>
  <c r="BL477" i="1"/>
  <c r="BL506" i="1" s="1"/>
  <c r="BI552" i="1"/>
  <c r="BI35" i="1" s="1"/>
  <c r="BI547" i="1"/>
  <c r="BI30" i="1" s="1"/>
  <c r="BM415" i="1"/>
  <c r="BM476" i="1" s="1"/>
  <c r="BM505" i="1" s="1"/>
  <c r="BI546" i="1"/>
  <c r="BI29" i="1" s="1"/>
  <c r="BK431" i="1"/>
  <c r="BK492" i="1" s="1"/>
  <c r="BK521" i="1" s="1"/>
  <c r="BK429" i="1"/>
  <c r="BK461" i="1" s="1"/>
  <c r="BK421" i="1"/>
  <c r="BK482" i="1" s="1"/>
  <c r="BK511" i="1" s="1"/>
  <c r="BK430" i="1"/>
  <c r="BK462" i="1" s="1"/>
  <c r="BI550" i="1"/>
  <c r="BI33" i="1" s="1"/>
  <c r="BK434" i="1"/>
  <c r="BK495" i="1" s="1"/>
  <c r="BK524" i="1" s="1"/>
  <c r="BH537" i="1"/>
  <c r="BH20" i="1" s="1"/>
  <c r="BK422" i="1"/>
  <c r="BK483" i="1" s="1"/>
  <c r="BK512" i="1" s="1"/>
  <c r="BM410" i="1"/>
  <c r="BM442" i="1" s="1"/>
  <c r="BK423" i="1"/>
  <c r="BK484" i="1" s="1"/>
  <c r="BK513" i="1" s="1"/>
  <c r="BL476" i="1"/>
  <c r="BL447" i="1"/>
  <c r="BK534" i="1"/>
  <c r="BK17" i="1" s="1"/>
  <c r="BK426" i="1"/>
  <c r="BK458" i="1" s="1"/>
  <c r="BI551" i="1"/>
  <c r="BI34" i="1" s="1"/>
  <c r="K912" i="1"/>
  <c r="L912" i="1"/>
  <c r="BL333" i="1"/>
  <c r="BK391" i="1"/>
  <c r="L1345" i="1"/>
  <c r="BJ466" i="1"/>
  <c r="BJ495" i="1"/>
  <c r="BJ524" i="1" s="1"/>
  <c r="BJ450" i="1"/>
  <c r="BJ479" i="1"/>
  <c r="BL338" i="1"/>
  <c r="BK396" i="1"/>
  <c r="BJ482" i="1"/>
  <c r="BJ511" i="1" s="1"/>
  <c r="BJ453" i="1"/>
  <c r="BJ489" i="1"/>
  <c r="BJ518" i="1" s="1"/>
  <c r="BJ460" i="1"/>
  <c r="BJ457" i="1"/>
  <c r="BJ486" i="1"/>
  <c r="BJ515" i="1" s="1"/>
  <c r="BL340" i="1"/>
  <c r="BK398" i="1"/>
  <c r="BG20" i="1"/>
  <c r="BM253" i="8"/>
  <c r="K698" i="1"/>
  <c r="L698" i="1"/>
  <c r="BM532" i="1"/>
  <c r="L503" i="1"/>
  <c r="K503" i="1"/>
  <c r="BM24" i="8"/>
  <c r="K129" i="8"/>
  <c r="L129" i="8"/>
  <c r="BI48" i="8"/>
  <c r="BI51" i="8" s="1"/>
  <c r="BI53" i="8" s="1"/>
  <c r="BL125" i="8"/>
  <c r="K618" i="1"/>
  <c r="BJ454" i="1"/>
  <c r="BJ483" i="1"/>
  <c r="BJ512" i="1" s="1"/>
  <c r="K1367" i="1"/>
  <c r="L1367" i="1"/>
  <c r="BM411" i="1"/>
  <c r="BL471" i="1"/>
  <c r="BL442" i="1"/>
  <c r="BK424" i="1"/>
  <c r="BK432" i="1"/>
  <c r="BK20" i="8"/>
  <c r="BK418" i="1"/>
  <c r="BL339" i="1"/>
  <c r="BK397" i="1"/>
  <c r="BK287" i="8"/>
  <c r="BK260" i="8"/>
  <c r="BI549" i="1"/>
  <c r="BI32" i="1" s="1"/>
  <c r="K1345" i="1"/>
  <c r="BL334" i="1"/>
  <c r="BK392" i="1"/>
  <c r="BK507" i="1"/>
  <c r="BK536" i="1" s="1"/>
  <c r="BK428" i="1"/>
  <c r="BM139" i="8"/>
  <c r="K286" i="8"/>
  <c r="L286" i="8"/>
  <c r="BK535" i="1"/>
  <c r="BM97" i="8"/>
  <c r="L925" i="1"/>
  <c r="K925" i="1"/>
  <c r="BM941" i="1"/>
  <c r="BM44" i="1" s="1"/>
  <c r="BM416" i="1"/>
  <c r="BK433" i="1"/>
  <c r="L825" i="1"/>
  <c r="L15" i="8"/>
  <c r="K15" i="8"/>
  <c r="BL344" i="1"/>
  <c r="BK402" i="1"/>
  <c r="BL337" i="1"/>
  <c r="BK395" i="1"/>
  <c r="BL345" i="1"/>
  <c r="BK403" i="1"/>
  <c r="BL331" i="1"/>
  <c r="BK389" i="1"/>
  <c r="BK348" i="1"/>
  <c r="BL504" i="1"/>
  <c r="BL533" i="1" s="1"/>
  <c r="BJ463" i="1"/>
  <c r="BJ492" i="1"/>
  <c r="BJ521" i="1" s="1"/>
  <c r="K22" i="8"/>
  <c r="L22" i="8"/>
  <c r="BL341" i="1"/>
  <c r="BK399" i="1"/>
  <c r="K45" i="1"/>
  <c r="L45" i="1"/>
  <c r="BL44" i="1"/>
  <c r="BL332" i="1"/>
  <c r="BK390" i="1"/>
  <c r="BL346" i="1"/>
  <c r="BK404" i="1"/>
  <c r="L16" i="8"/>
  <c r="K16" i="8"/>
  <c r="BM275" i="8"/>
  <c r="L246" i="8"/>
  <c r="K246" i="8"/>
  <c r="BL478" i="1"/>
  <c r="BL507" i="1" s="1"/>
  <c r="BL449" i="1"/>
  <c r="BJ488" i="1"/>
  <c r="BJ517" i="1" s="1"/>
  <c r="BJ459" i="1"/>
  <c r="BL342" i="1"/>
  <c r="BK400" i="1"/>
  <c r="L1343" i="1"/>
  <c r="K1343" i="1"/>
  <c r="BL347" i="1"/>
  <c r="BK405" i="1"/>
  <c r="BM1372" i="1"/>
  <c r="BM417" i="1"/>
  <c r="BL336" i="1"/>
  <c r="BK394" i="1"/>
  <c r="BK420" i="1"/>
  <c r="BJ493" i="1"/>
  <c r="BJ522" i="1" s="1"/>
  <c r="BJ464" i="1"/>
  <c r="BJ458" i="1"/>
  <c r="BJ487" i="1"/>
  <c r="BJ516" i="1" s="1"/>
  <c r="BK425" i="1"/>
  <c r="BJ481" i="1"/>
  <c r="BJ510" i="1" s="1"/>
  <c r="BJ452" i="1"/>
  <c r="BI508" i="1"/>
  <c r="BL113" i="8"/>
  <c r="BL273" i="8"/>
  <c r="BL126" i="8" s="1"/>
  <c r="BL21" i="8" s="1"/>
  <c r="BL343" i="1"/>
  <c r="BK401" i="1"/>
  <c r="BM475" i="1"/>
  <c r="BM504" i="1" s="1"/>
  <c r="BM446" i="1"/>
  <c r="L446" i="1" s="1"/>
  <c r="L616" i="1"/>
  <c r="K616" i="1"/>
  <c r="BM703" i="1"/>
  <c r="BK427" i="1"/>
  <c r="BL335" i="1"/>
  <c r="BK393" i="1"/>
  <c r="BM727" i="1"/>
  <c r="BJ494" i="1"/>
  <c r="BJ523" i="1" s="1"/>
  <c r="BJ465" i="1"/>
  <c r="BM272" i="8"/>
  <c r="K243" i="8"/>
  <c r="L243" i="8"/>
  <c r="BK531" i="1"/>
  <c r="BK14" i="1" s="1"/>
  <c r="BJ14" i="1"/>
  <c r="BM473" i="1"/>
  <c r="BM444" i="1"/>
  <c r="BL502" i="1"/>
  <c r="BM14" i="8"/>
  <c r="L119" i="8"/>
  <c r="K119" i="8"/>
  <c r="BJ51" i="8"/>
  <c r="BD406" i="1" l="1"/>
  <c r="BA419" i="1"/>
  <c r="BA480" i="1" s="1"/>
  <c r="BG406" i="1"/>
  <c r="BB419" i="1"/>
  <c r="BB451" i="1" s="1"/>
  <c r="L200" i="8"/>
  <c r="K200" i="8"/>
  <c r="BF419" i="1"/>
  <c r="BF480" i="1" s="1"/>
  <c r="BK419" i="1"/>
  <c r="BK435" i="1" s="1"/>
  <c r="BD419" i="1"/>
  <c r="BD480" i="1" s="1"/>
  <c r="AY419" i="1"/>
  <c r="AY451" i="1" s="1"/>
  <c r="BJ435" i="1"/>
  <c r="BJ451" i="1"/>
  <c r="BJ538" i="1" s="1"/>
  <c r="BJ21" i="1" s="1"/>
  <c r="BI406" i="1"/>
  <c r="AV53" i="8"/>
  <c r="AW419" i="1"/>
  <c r="AV406" i="1"/>
  <c r="AX451" i="1"/>
  <c r="AX480" i="1"/>
  <c r="AX435" i="1"/>
  <c r="BE480" i="1"/>
  <c r="BE451" i="1"/>
  <c r="BE435" i="1"/>
  <c r="BH451" i="1"/>
  <c r="BH435" i="1"/>
  <c r="BH480" i="1"/>
  <c r="BG480" i="1"/>
  <c r="BG451" i="1"/>
  <c r="BG435" i="1"/>
  <c r="BI480" i="1"/>
  <c r="BI451" i="1"/>
  <c r="BI435" i="1"/>
  <c r="AW51" i="8"/>
  <c r="AW53" i="8" s="1"/>
  <c r="L50" i="8"/>
  <c r="K50" i="8"/>
  <c r="BC451" i="1"/>
  <c r="BC480" i="1"/>
  <c r="BC435" i="1"/>
  <c r="AZ451" i="1"/>
  <c r="AZ480" i="1"/>
  <c r="AZ435" i="1"/>
  <c r="BF531" i="1"/>
  <c r="BF14" i="1" s="1"/>
  <c r="AY531" i="1"/>
  <c r="AY14" i="1" s="1"/>
  <c r="AU51" i="1"/>
  <c r="AU531" i="1"/>
  <c r="BC531" i="1"/>
  <c r="AX531" i="1"/>
  <c r="AT525" i="1"/>
  <c r="AT48" i="1" s="1"/>
  <c r="AT51" i="1" s="1"/>
  <c r="AT531" i="1"/>
  <c r="BD531" i="1"/>
  <c r="AZ531" i="1"/>
  <c r="AW531" i="1"/>
  <c r="BB531" i="1"/>
  <c r="BE531" i="1"/>
  <c r="BG531" i="1"/>
  <c r="AV531" i="1"/>
  <c r="AV525" i="1"/>
  <c r="AV48" i="1" s="1"/>
  <c r="AV51" i="1" s="1"/>
  <c r="BA531" i="1"/>
  <c r="K33" i="8"/>
  <c r="L33" i="8"/>
  <c r="L131" i="8"/>
  <c r="K131" i="8"/>
  <c r="BM26" i="8"/>
  <c r="BK466" i="1"/>
  <c r="BK553" i="1" s="1"/>
  <c r="BK36" i="1" s="1"/>
  <c r="BK455" i="1"/>
  <c r="BK542" i="1" s="1"/>
  <c r="BK25" i="1" s="1"/>
  <c r="BJ543" i="1"/>
  <c r="BJ26" i="1" s="1"/>
  <c r="BM447" i="1"/>
  <c r="L447" i="1" s="1"/>
  <c r="BK490" i="1"/>
  <c r="BK519" i="1" s="1"/>
  <c r="BK491" i="1"/>
  <c r="BK520" i="1" s="1"/>
  <c r="BJ542" i="1"/>
  <c r="BJ25" i="1" s="1"/>
  <c r="BL535" i="1"/>
  <c r="BL18" i="1" s="1"/>
  <c r="BJ548" i="1"/>
  <c r="BJ31" i="1" s="1"/>
  <c r="BK454" i="1"/>
  <c r="BK541" i="1" s="1"/>
  <c r="BK24" i="1" s="1"/>
  <c r="BK463" i="1"/>
  <c r="BK550" i="1" s="1"/>
  <c r="BK33" i="1" s="1"/>
  <c r="BK453" i="1"/>
  <c r="BK540" i="1" s="1"/>
  <c r="BK23" i="1" s="1"/>
  <c r="BM533" i="1"/>
  <c r="BM16" i="1" s="1"/>
  <c r="BK487" i="1"/>
  <c r="BK516" i="1" s="1"/>
  <c r="BM471" i="1"/>
  <c r="BM500" i="1" s="1"/>
  <c r="BL422" i="1"/>
  <c r="BL454" i="1" s="1"/>
  <c r="BL432" i="1"/>
  <c r="BL464" i="1" s="1"/>
  <c r="BJ540" i="1"/>
  <c r="BJ23" i="1" s="1"/>
  <c r="BL420" i="1"/>
  <c r="BL481" i="1" s="1"/>
  <c r="BL510" i="1" s="1"/>
  <c r="BL433" i="1"/>
  <c r="BL494" i="1" s="1"/>
  <c r="BL523" i="1" s="1"/>
  <c r="BJ550" i="1"/>
  <c r="BJ33" i="1" s="1"/>
  <c r="BJ541" i="1"/>
  <c r="BJ24" i="1" s="1"/>
  <c r="BJ551" i="1"/>
  <c r="BJ34" i="1" s="1"/>
  <c r="BL423" i="1"/>
  <c r="BL455" i="1" s="1"/>
  <c r="K446" i="1"/>
  <c r="K941" i="1"/>
  <c r="BL421" i="1"/>
  <c r="BL453" i="1" s="1"/>
  <c r="BL426" i="1"/>
  <c r="BL487" i="1" s="1"/>
  <c r="BL516" i="1" s="1"/>
  <c r="BL505" i="1"/>
  <c r="L505" i="1" s="1"/>
  <c r="L476" i="1"/>
  <c r="K476" i="1"/>
  <c r="BM258" i="8"/>
  <c r="L703" i="1"/>
  <c r="K703" i="1"/>
  <c r="BJ539" i="1"/>
  <c r="BJ22" i="1" s="1"/>
  <c r="BJ545" i="1"/>
  <c r="BJ28" i="1" s="1"/>
  <c r="BM478" i="1"/>
  <c r="BM507" i="1" s="1"/>
  <c r="K507" i="1" s="1"/>
  <c r="BM449" i="1"/>
  <c r="L449" i="1" s="1"/>
  <c r="BJ546" i="1"/>
  <c r="BJ29" i="1" s="1"/>
  <c r="BM346" i="1"/>
  <c r="BM404" i="1" s="1"/>
  <c r="BL404" i="1"/>
  <c r="L941" i="1"/>
  <c r="L504" i="1"/>
  <c r="K504" i="1"/>
  <c r="BM345" i="1"/>
  <c r="BM403" i="1" s="1"/>
  <c r="BL403" i="1"/>
  <c r="BK18" i="1"/>
  <c r="BK140" i="8"/>
  <c r="BK289" i="8"/>
  <c r="BK450" i="1"/>
  <c r="BK479" i="1"/>
  <c r="BK485" i="1"/>
  <c r="BK514" i="1" s="1"/>
  <c r="BK456" i="1"/>
  <c r="BM282" i="8"/>
  <c r="K253" i="8"/>
  <c r="L253" i="8"/>
  <c r="BL427" i="1"/>
  <c r="BJ547" i="1"/>
  <c r="BJ30" i="1" s="1"/>
  <c r="BJ508" i="1"/>
  <c r="BJ525" i="1" s="1"/>
  <c r="BJ48" i="1" s="1"/>
  <c r="BJ496" i="1"/>
  <c r="BJ47" i="1" s="1"/>
  <c r="BM333" i="1"/>
  <c r="BM391" i="1" s="1"/>
  <c r="BL391" i="1"/>
  <c r="BM125" i="8"/>
  <c r="K272" i="8"/>
  <c r="L272" i="8"/>
  <c r="BL44" i="8"/>
  <c r="BK481" i="1"/>
  <c r="BK510" i="1" s="1"/>
  <c r="BK452" i="1"/>
  <c r="BL434" i="1"/>
  <c r="BL419" i="1"/>
  <c r="L44" i="1"/>
  <c r="K44" i="1"/>
  <c r="BL428" i="1"/>
  <c r="BK19" i="1"/>
  <c r="BL424" i="1"/>
  <c r="BL431" i="1"/>
  <c r="BM477" i="1"/>
  <c r="BM448" i="1"/>
  <c r="BM273" i="8"/>
  <c r="L97" i="8"/>
  <c r="K97" i="8"/>
  <c r="BM113" i="8"/>
  <c r="BM44" i="8" s="1"/>
  <c r="BM45" i="8" s="1"/>
  <c r="BK489" i="1"/>
  <c r="BK518" i="1" s="1"/>
  <c r="BK460" i="1"/>
  <c r="K442" i="1"/>
  <c r="L442" i="1"/>
  <c r="BL289" i="8"/>
  <c r="L532" i="1"/>
  <c r="BM15" i="1"/>
  <c r="K532" i="1"/>
  <c r="BM340" i="1"/>
  <c r="BM398" i="1" s="1"/>
  <c r="BL398" i="1"/>
  <c r="BI537" i="1"/>
  <c r="BL425" i="1"/>
  <c r="BJ552" i="1"/>
  <c r="BJ35" i="1" s="1"/>
  <c r="BM335" i="1"/>
  <c r="BM393" i="1" s="1"/>
  <c r="BL393" i="1"/>
  <c r="BL430" i="1"/>
  <c r="BK486" i="1"/>
  <c r="BK515" i="1" s="1"/>
  <c r="BK457" i="1"/>
  <c r="BM336" i="1"/>
  <c r="BM394" i="1" s="1"/>
  <c r="BL394" i="1"/>
  <c r="BL16" i="1"/>
  <c r="BM347" i="1"/>
  <c r="BM405" i="1" s="1"/>
  <c r="BL405" i="1"/>
  <c r="BL429" i="1"/>
  <c r="BL536" i="1"/>
  <c r="BL19" i="1" s="1"/>
  <c r="BM128" i="8"/>
  <c r="K275" i="8"/>
  <c r="L275" i="8"/>
  <c r="BM332" i="1"/>
  <c r="BM390" i="1" s="1"/>
  <c r="BL390" i="1"/>
  <c r="BM341" i="1"/>
  <c r="BM399" i="1" s="1"/>
  <c r="BL399" i="1"/>
  <c r="L475" i="1"/>
  <c r="BL418" i="1"/>
  <c r="BK406" i="1"/>
  <c r="BM337" i="1"/>
  <c r="BM395" i="1" s="1"/>
  <c r="BL395" i="1"/>
  <c r="BM344" i="1"/>
  <c r="BM402" i="1" s="1"/>
  <c r="BL402" i="1"/>
  <c r="BM334" i="1"/>
  <c r="BM392" i="1" s="1"/>
  <c r="BL392" i="1"/>
  <c r="BM339" i="1"/>
  <c r="BM397" i="1" s="1"/>
  <c r="BL397" i="1"/>
  <c r="BL500" i="1"/>
  <c r="BM705" i="1"/>
  <c r="BL20" i="8"/>
  <c r="BL37" i="8" s="1"/>
  <c r="BL142" i="8"/>
  <c r="BL46" i="8" s="1"/>
  <c r="L24" i="8"/>
  <c r="K24" i="8"/>
  <c r="BM338" i="1"/>
  <c r="BM396" i="1" s="1"/>
  <c r="BL396" i="1"/>
  <c r="BK459" i="1"/>
  <c r="BK488" i="1"/>
  <c r="BK517" i="1" s="1"/>
  <c r="BM732" i="1"/>
  <c r="BM734" i="1" s="1"/>
  <c r="BM343" i="1"/>
  <c r="BM401" i="1" s="1"/>
  <c r="BL401" i="1"/>
  <c r="K1372" i="1"/>
  <c r="L1372" i="1"/>
  <c r="BM342" i="1"/>
  <c r="BM400" i="1" s="1"/>
  <c r="BL400" i="1"/>
  <c r="K475" i="1"/>
  <c r="BM331" i="1"/>
  <c r="BL389" i="1"/>
  <c r="BL348" i="1"/>
  <c r="BK465" i="1"/>
  <c r="BK494" i="1"/>
  <c r="BK523" i="1" s="1"/>
  <c r="BM34" i="8"/>
  <c r="L139" i="8"/>
  <c r="K139" i="8"/>
  <c r="BK493" i="1"/>
  <c r="BK522" i="1" s="1"/>
  <c r="BK464" i="1"/>
  <c r="BM443" i="1"/>
  <c r="BM472" i="1"/>
  <c r="BJ544" i="1"/>
  <c r="BJ27" i="1" s="1"/>
  <c r="BJ553" i="1"/>
  <c r="BJ36" i="1" s="1"/>
  <c r="BM1374" i="1"/>
  <c r="BL531" i="1"/>
  <c r="L444" i="1"/>
  <c r="K444" i="1"/>
  <c r="BJ53" i="8"/>
  <c r="BM502" i="1"/>
  <c r="BM531" i="1" s="1"/>
  <c r="L473" i="1"/>
  <c r="K473" i="1"/>
  <c r="L14" i="8"/>
  <c r="K14" i="8"/>
  <c r="BA435" i="1" l="1"/>
  <c r="BA451" i="1"/>
  <c r="BA467" i="1" s="1"/>
  <c r="BA46" i="1" s="1"/>
  <c r="BK480" i="1"/>
  <c r="BK509" i="1" s="1"/>
  <c r="BB480" i="1"/>
  <c r="BB509" i="1" s="1"/>
  <c r="BB525" i="1" s="1"/>
  <c r="BB48" i="1" s="1"/>
  <c r="BB435" i="1"/>
  <c r="BJ467" i="1"/>
  <c r="BJ46" i="1" s="1"/>
  <c r="BD451" i="1"/>
  <c r="BD467" i="1" s="1"/>
  <c r="BD46" i="1" s="1"/>
  <c r="BF435" i="1"/>
  <c r="BD435" i="1"/>
  <c r="BF451" i="1"/>
  <c r="BF467" i="1" s="1"/>
  <c r="BF46" i="1" s="1"/>
  <c r="BK451" i="1"/>
  <c r="AY435" i="1"/>
  <c r="AY480" i="1"/>
  <c r="AY509" i="1" s="1"/>
  <c r="AY525" i="1" s="1"/>
  <c r="AY48" i="1" s="1"/>
  <c r="AW480" i="1"/>
  <c r="AW451" i="1"/>
  <c r="AW435" i="1"/>
  <c r="BC509" i="1"/>
  <c r="BC525" i="1" s="1"/>
  <c r="BC48" i="1" s="1"/>
  <c r="BC496" i="1"/>
  <c r="BC47" i="1" s="1"/>
  <c r="BI509" i="1"/>
  <c r="BI525" i="1" s="1"/>
  <c r="BI48" i="1" s="1"/>
  <c r="BI496" i="1"/>
  <c r="BI47" i="1" s="1"/>
  <c r="BG509" i="1"/>
  <c r="BG525" i="1" s="1"/>
  <c r="BG48" i="1" s="1"/>
  <c r="BG496" i="1"/>
  <c r="BG47" i="1" s="1"/>
  <c r="BD509" i="1"/>
  <c r="BD525" i="1" s="1"/>
  <c r="BD48" i="1" s="1"/>
  <c r="BD496" i="1"/>
  <c r="BD47" i="1" s="1"/>
  <c r="BF509" i="1"/>
  <c r="BF525" i="1" s="1"/>
  <c r="BF48" i="1" s="1"/>
  <c r="BF496" i="1"/>
  <c r="BF47" i="1" s="1"/>
  <c r="BH509" i="1"/>
  <c r="BH525" i="1" s="1"/>
  <c r="BH48" i="1" s="1"/>
  <c r="BH496" i="1"/>
  <c r="BH47" i="1" s="1"/>
  <c r="AX509" i="1"/>
  <c r="AX525" i="1" s="1"/>
  <c r="AX48" i="1" s="1"/>
  <c r="AX496" i="1"/>
  <c r="AX47" i="1" s="1"/>
  <c r="AZ509" i="1"/>
  <c r="AZ525" i="1" s="1"/>
  <c r="AZ48" i="1" s="1"/>
  <c r="AZ496" i="1"/>
  <c r="AZ47" i="1" s="1"/>
  <c r="BC467" i="1"/>
  <c r="BC46" i="1" s="1"/>
  <c r="BE467" i="1"/>
  <c r="BE46" i="1" s="1"/>
  <c r="AX467" i="1"/>
  <c r="AX46" i="1" s="1"/>
  <c r="BB467" i="1"/>
  <c r="BB46" i="1" s="1"/>
  <c r="AZ467" i="1"/>
  <c r="AZ46" i="1" s="1"/>
  <c r="BI467" i="1"/>
  <c r="BI46" i="1" s="1"/>
  <c r="AY467" i="1"/>
  <c r="AY46" i="1" s="1"/>
  <c r="BG467" i="1"/>
  <c r="BG46" i="1" s="1"/>
  <c r="BH467" i="1"/>
  <c r="BH46" i="1" s="1"/>
  <c r="BE509" i="1"/>
  <c r="BE525" i="1" s="1"/>
  <c r="BE48" i="1" s="1"/>
  <c r="BE496" i="1"/>
  <c r="BE47" i="1" s="1"/>
  <c r="BA509" i="1"/>
  <c r="BA525" i="1" s="1"/>
  <c r="BA48" i="1" s="1"/>
  <c r="BA496" i="1"/>
  <c r="BA47" i="1" s="1"/>
  <c r="AU554" i="1"/>
  <c r="AU556" i="1" s="1"/>
  <c r="AU14" i="1"/>
  <c r="AU37" i="1" s="1"/>
  <c r="AU38" i="1" s="1"/>
  <c r="BA14" i="1"/>
  <c r="AW14" i="1"/>
  <c r="BC14" i="1"/>
  <c r="BD14" i="1"/>
  <c r="AV14" i="1"/>
  <c r="AV37" i="1" s="1"/>
  <c r="AV38" i="1" s="1"/>
  <c r="AV554" i="1"/>
  <c r="AV556" i="1" s="1"/>
  <c r="BG14" i="1"/>
  <c r="AZ14" i="1"/>
  <c r="AT14" i="1"/>
  <c r="AT37" i="1" s="1"/>
  <c r="AT38" i="1" s="1"/>
  <c r="AT554" i="1"/>
  <c r="AT556" i="1" s="1"/>
  <c r="BB14" i="1"/>
  <c r="AX14" i="1"/>
  <c r="BE14" i="1"/>
  <c r="L26" i="8"/>
  <c r="K26" i="8"/>
  <c r="BL493" i="1"/>
  <c r="BL522" i="1" s="1"/>
  <c r="BJ537" i="1"/>
  <c r="BJ20" i="1" s="1"/>
  <c r="BJ37" i="1" s="1"/>
  <c r="BJ38" i="1" s="1"/>
  <c r="BK549" i="1"/>
  <c r="BK32" i="1" s="1"/>
  <c r="K447" i="1"/>
  <c r="BM534" i="1"/>
  <c r="BM17" i="1" s="1"/>
  <c r="K471" i="1"/>
  <c r="BK548" i="1"/>
  <c r="BK31" i="1" s="1"/>
  <c r="K533" i="1"/>
  <c r="BL465" i="1"/>
  <c r="BL552" i="1" s="1"/>
  <c r="BL35" i="1" s="1"/>
  <c r="L533" i="1"/>
  <c r="BL484" i="1"/>
  <c r="BL513" i="1" s="1"/>
  <c r="BL483" i="1"/>
  <c r="BL512" i="1" s="1"/>
  <c r="L471" i="1"/>
  <c r="BL482" i="1"/>
  <c r="BL511" i="1" s="1"/>
  <c r="BM529" i="1"/>
  <c r="BM12" i="1" s="1"/>
  <c r="BK545" i="1"/>
  <c r="BK28" i="1" s="1"/>
  <c r="BM426" i="1"/>
  <c r="BM487" i="1" s="1"/>
  <c r="BL452" i="1"/>
  <c r="BL539" i="1" s="1"/>
  <c r="BL22" i="1" s="1"/>
  <c r="K449" i="1"/>
  <c r="BK539" i="1"/>
  <c r="BK22" i="1" s="1"/>
  <c r="BK552" i="1"/>
  <c r="BK35" i="1" s="1"/>
  <c r="BL458" i="1"/>
  <c r="BL545" i="1" s="1"/>
  <c r="BL28" i="1" s="1"/>
  <c r="BM424" i="1"/>
  <c r="BM456" i="1" s="1"/>
  <c r="BM419" i="1"/>
  <c r="BM451" i="1" s="1"/>
  <c r="BM423" i="1"/>
  <c r="BM455" i="1" s="1"/>
  <c r="L507" i="1"/>
  <c r="L478" i="1"/>
  <c r="K478" i="1"/>
  <c r="BK544" i="1"/>
  <c r="BK27" i="1" s="1"/>
  <c r="BM432" i="1"/>
  <c r="BM493" i="1" s="1"/>
  <c r="K505" i="1"/>
  <c r="BM429" i="1"/>
  <c r="BM461" i="1" s="1"/>
  <c r="BM430" i="1"/>
  <c r="BM462" i="1" s="1"/>
  <c r="BL534" i="1"/>
  <c r="BM425" i="1"/>
  <c r="BM457" i="1" s="1"/>
  <c r="BM422" i="1"/>
  <c r="BM454" i="1" s="1"/>
  <c r="BM433" i="1"/>
  <c r="BM465" i="1" s="1"/>
  <c r="BK551" i="1"/>
  <c r="BK34" i="1" s="1"/>
  <c r="K34" i="8"/>
  <c r="L34" i="8"/>
  <c r="BK546" i="1"/>
  <c r="BK29" i="1" s="1"/>
  <c r="BI20" i="1"/>
  <c r="L15" i="1"/>
  <c r="K15" i="1"/>
  <c r="G40" i="5" s="1"/>
  <c r="K448" i="1"/>
  <c r="L448" i="1"/>
  <c r="BL492" i="1"/>
  <c r="BL521" i="1" s="1"/>
  <c r="BL463" i="1"/>
  <c r="L113" i="8"/>
  <c r="BM20" i="8"/>
  <c r="K125" i="8"/>
  <c r="L125" i="8"/>
  <c r="BM135" i="8"/>
  <c r="L282" i="8"/>
  <c r="K282" i="8"/>
  <c r="BK508" i="1"/>
  <c r="BM536" i="1"/>
  <c r="BM19" i="1" s="1"/>
  <c r="L19" i="1" s="1"/>
  <c r="K500" i="1"/>
  <c r="L500" i="1"/>
  <c r="BM421" i="1"/>
  <c r="BM431" i="1"/>
  <c r="BM428" i="1"/>
  <c r="BL461" i="1"/>
  <c r="BL490" i="1"/>
  <c r="BL519" i="1" s="1"/>
  <c r="BM427" i="1"/>
  <c r="BL529" i="1"/>
  <c r="BM506" i="1"/>
  <c r="K477" i="1"/>
  <c r="L477" i="1"/>
  <c r="BL485" i="1"/>
  <c r="BL514" i="1" s="1"/>
  <c r="BL456" i="1"/>
  <c r="BL460" i="1"/>
  <c r="BL489" i="1"/>
  <c r="BL518" i="1" s="1"/>
  <c r="BL451" i="1"/>
  <c r="BL480" i="1"/>
  <c r="BL509" i="1" s="1"/>
  <c r="K113" i="8"/>
  <c r="BL459" i="1"/>
  <c r="BL488" i="1"/>
  <c r="BL517" i="1" s="1"/>
  <c r="BK543" i="1"/>
  <c r="BK26" i="1" s="1"/>
  <c r="BM287" i="8"/>
  <c r="L258" i="8"/>
  <c r="K258" i="8"/>
  <c r="BM260" i="8"/>
  <c r="BM50" i="1"/>
  <c r="K1374" i="1"/>
  <c r="L1374" i="1"/>
  <c r="BM501" i="1"/>
  <c r="BM530" i="1" s="1"/>
  <c r="K472" i="1"/>
  <c r="L472" i="1"/>
  <c r="BM418" i="1"/>
  <c r="BL406" i="1"/>
  <c r="K705" i="1"/>
  <c r="L705" i="1"/>
  <c r="BL479" i="1"/>
  <c r="BL450" i="1"/>
  <c r="BL435" i="1"/>
  <c r="BM434" i="1"/>
  <c r="K16" i="1"/>
  <c r="G41" i="5" s="1"/>
  <c r="L16" i="1"/>
  <c r="BK547" i="1"/>
  <c r="BK30" i="1" s="1"/>
  <c r="BL45" i="8"/>
  <c r="BL48" i="8" s="1"/>
  <c r="BL51" i="8" s="1"/>
  <c r="K44" i="8"/>
  <c r="L44" i="8"/>
  <c r="BM420" i="1"/>
  <c r="L443" i="1"/>
  <c r="K443" i="1"/>
  <c r="BM389" i="1"/>
  <c r="BM406" i="1" s="1"/>
  <c r="BM348" i="1"/>
  <c r="BM23" i="8"/>
  <c r="L128" i="8"/>
  <c r="K128" i="8"/>
  <c r="BL462" i="1"/>
  <c r="BL491" i="1"/>
  <c r="BL520" i="1" s="1"/>
  <c r="BL486" i="1"/>
  <c r="BL515" i="1" s="1"/>
  <c r="BL457" i="1"/>
  <c r="BM126" i="8"/>
  <c r="K273" i="8"/>
  <c r="L273" i="8"/>
  <c r="BL495" i="1"/>
  <c r="BL524" i="1" s="1"/>
  <c r="BL466" i="1"/>
  <c r="BK35" i="8"/>
  <c r="BK37" i="8" s="1"/>
  <c r="BK142" i="8"/>
  <c r="BL14" i="1"/>
  <c r="L502" i="1"/>
  <c r="K502" i="1"/>
  <c r="L531" i="1"/>
  <c r="K531" i="1"/>
  <c r="BM14" i="1"/>
  <c r="BK525" i="1" l="1"/>
  <c r="BK48" i="1" s="1"/>
  <c r="BK538" i="1"/>
  <c r="BK21" i="1" s="1"/>
  <c r="BK496" i="1"/>
  <c r="BK47" i="1" s="1"/>
  <c r="BB496" i="1"/>
  <c r="BB47" i="1" s="1"/>
  <c r="BJ51" i="1"/>
  <c r="BK467" i="1"/>
  <c r="BK46" i="1" s="1"/>
  <c r="AY496" i="1"/>
  <c r="AY47" i="1" s="1"/>
  <c r="AY51" i="1" s="1"/>
  <c r="AW467" i="1"/>
  <c r="AW46" i="1" s="1"/>
  <c r="AW509" i="1"/>
  <c r="AW525" i="1" s="1"/>
  <c r="AW48" i="1" s="1"/>
  <c r="I48" i="1" s="1"/>
  <c r="AW496" i="1"/>
  <c r="AW47" i="1" s="1"/>
  <c r="BI538" i="1"/>
  <c r="BI21" i="1" s="1"/>
  <c r="BI37" i="1" s="1"/>
  <c r="BI38" i="1" s="1"/>
  <c r="AY538" i="1"/>
  <c r="AY21" i="1" s="1"/>
  <c r="AY37" i="1" s="1"/>
  <c r="AY38" i="1" s="1"/>
  <c r="BD538" i="1"/>
  <c r="BD21" i="1" s="1"/>
  <c r="BD37" i="1" s="1"/>
  <c r="BD38" i="1" s="1"/>
  <c r="AZ538" i="1"/>
  <c r="AZ21" i="1" s="1"/>
  <c r="AZ37" i="1" s="1"/>
  <c r="AZ38" i="1" s="1"/>
  <c r="BC538" i="1"/>
  <c r="BC21" i="1" s="1"/>
  <c r="BC37" i="1" s="1"/>
  <c r="BC38" i="1" s="1"/>
  <c r="BG538" i="1"/>
  <c r="BG21" i="1" s="1"/>
  <c r="BG37" i="1" s="1"/>
  <c r="BG38" i="1" s="1"/>
  <c r="BH538" i="1"/>
  <c r="BH21" i="1" s="1"/>
  <c r="BH37" i="1" s="1"/>
  <c r="BH38" i="1" s="1"/>
  <c r="BF538" i="1"/>
  <c r="BF21" i="1" s="1"/>
  <c r="BF37" i="1" s="1"/>
  <c r="BF38" i="1" s="1"/>
  <c r="BD51" i="1"/>
  <c r="BB51" i="1"/>
  <c r="BA51" i="1"/>
  <c r="AX51" i="1"/>
  <c r="AX538" i="1"/>
  <c r="AX21" i="1" s="1"/>
  <c r="AX37" i="1" s="1"/>
  <c r="AX38" i="1" s="1"/>
  <c r="BH51" i="1"/>
  <c r="AZ51" i="1"/>
  <c r="BF51" i="1"/>
  <c r="BG51" i="1"/>
  <c r="BI51" i="1"/>
  <c r="BE51" i="1"/>
  <c r="BB538" i="1"/>
  <c r="BA538" i="1"/>
  <c r="BE538" i="1"/>
  <c r="BC51" i="1"/>
  <c r="AT52" i="1"/>
  <c r="AV52" i="1"/>
  <c r="AU52" i="1"/>
  <c r="AT54" i="1"/>
  <c r="AU54" i="1"/>
  <c r="AV54" i="1"/>
  <c r="BL551" i="1"/>
  <c r="BL34" i="1" s="1"/>
  <c r="BJ554" i="1"/>
  <c r="BJ556" i="1" s="1"/>
  <c r="BL540" i="1"/>
  <c r="BL23" i="1" s="1"/>
  <c r="BM458" i="1"/>
  <c r="K458" i="1" s="1"/>
  <c r="BM486" i="1"/>
  <c r="BM515" i="1" s="1"/>
  <c r="BM544" i="1" s="1"/>
  <c r="BL542" i="1"/>
  <c r="BL25" i="1" s="1"/>
  <c r="BM494" i="1"/>
  <c r="BM523" i="1" s="1"/>
  <c r="BL541" i="1"/>
  <c r="BL24" i="1" s="1"/>
  <c r="BM484" i="1"/>
  <c r="K484" i="1" s="1"/>
  <c r="BM485" i="1"/>
  <c r="L485" i="1" s="1"/>
  <c r="BM483" i="1"/>
  <c r="L483" i="1" s="1"/>
  <c r="K536" i="1"/>
  <c r="L536" i="1"/>
  <c r="BM464" i="1"/>
  <c r="K464" i="1" s="1"/>
  <c r="BM491" i="1"/>
  <c r="BM520" i="1" s="1"/>
  <c r="BM490" i="1"/>
  <c r="L490" i="1" s="1"/>
  <c r="BL553" i="1"/>
  <c r="BL36" i="1" s="1"/>
  <c r="BK537" i="1"/>
  <c r="BK20" i="1" s="1"/>
  <c r="BM480" i="1"/>
  <c r="BM509" i="1" s="1"/>
  <c r="BM538" i="1" s="1"/>
  <c r="BL550" i="1"/>
  <c r="BL33" i="1" s="1"/>
  <c r="BL547" i="1"/>
  <c r="BL30" i="1" s="1"/>
  <c r="BL543" i="1"/>
  <c r="BL26" i="1" s="1"/>
  <c r="BL17" i="1"/>
  <c r="L534" i="1"/>
  <c r="K534" i="1"/>
  <c r="K19" i="1"/>
  <c r="G44" i="5" s="1"/>
  <c r="BL549" i="1"/>
  <c r="BL32" i="1" s="1"/>
  <c r="BM479" i="1"/>
  <c r="BM450" i="1"/>
  <c r="BM435" i="1"/>
  <c r="BM522" i="1"/>
  <c r="L493" i="1"/>
  <c r="K493" i="1"/>
  <c r="K506" i="1"/>
  <c r="L506" i="1"/>
  <c r="BM489" i="1"/>
  <c r="BM460" i="1"/>
  <c r="BM453" i="1"/>
  <c r="BM482" i="1"/>
  <c r="L465" i="1"/>
  <c r="K465" i="1"/>
  <c r="BK46" i="8"/>
  <c r="BM21" i="8"/>
  <c r="L126" i="8"/>
  <c r="K126" i="8"/>
  <c r="K455" i="1"/>
  <c r="L455" i="1"/>
  <c r="L23" i="8"/>
  <c r="K23" i="8"/>
  <c r="L456" i="1"/>
  <c r="K456" i="1"/>
  <c r="L457" i="1"/>
  <c r="K457" i="1"/>
  <c r="BL467" i="1"/>
  <c r="BL546" i="1"/>
  <c r="BL29" i="1" s="1"/>
  <c r="BL538" i="1"/>
  <c r="BL21" i="1" s="1"/>
  <c r="BM30" i="8"/>
  <c r="L135" i="8"/>
  <c r="K135" i="8"/>
  <c r="L20" i="8"/>
  <c r="K20" i="8"/>
  <c r="BM535" i="1"/>
  <c r="K462" i="1"/>
  <c r="L462" i="1"/>
  <c r="BL544" i="1"/>
  <c r="BL27" i="1" s="1"/>
  <c r="BM13" i="1"/>
  <c r="K530" i="1"/>
  <c r="L530" i="1"/>
  <c r="BL508" i="1"/>
  <c r="BL525" i="1" s="1"/>
  <c r="BL48" i="1" s="1"/>
  <c r="BL496" i="1"/>
  <c r="L50" i="1"/>
  <c r="K50" i="1"/>
  <c r="BM140" i="8"/>
  <c r="BM142" i="8" s="1"/>
  <c r="BM46" i="8" s="1"/>
  <c r="BM48" i="8" s="1"/>
  <c r="BM51" i="8" s="1"/>
  <c r="L287" i="8"/>
  <c r="K287" i="8"/>
  <c r="BL12" i="1"/>
  <c r="L529" i="1"/>
  <c r="K529" i="1"/>
  <c r="K451" i="1"/>
  <c r="L451" i="1"/>
  <c r="BM516" i="1"/>
  <c r="K487" i="1"/>
  <c r="L487" i="1"/>
  <c r="BM481" i="1"/>
  <c r="BM452" i="1"/>
  <c r="BM495" i="1"/>
  <c r="BM466" i="1"/>
  <c r="L501" i="1"/>
  <c r="K501" i="1"/>
  <c r="L260" i="8"/>
  <c r="K260" i="8"/>
  <c r="BM459" i="1"/>
  <c r="BM488" i="1"/>
  <c r="BL548" i="1"/>
  <c r="BL31" i="1" s="1"/>
  <c r="BM463" i="1"/>
  <c r="BM492" i="1"/>
  <c r="K454" i="1"/>
  <c r="L454" i="1"/>
  <c r="K461" i="1"/>
  <c r="L461" i="1"/>
  <c r="BM289" i="8"/>
  <c r="K14" i="1"/>
  <c r="G39" i="5" s="1"/>
  <c r="L14" i="1"/>
  <c r="BL53" i="8"/>
  <c r="BJ52" i="1" l="1"/>
  <c r="BK51" i="1"/>
  <c r="BK37" i="1"/>
  <c r="BK38" i="1" s="1"/>
  <c r="I46" i="1"/>
  <c r="I47" i="1"/>
  <c r="AW51" i="1"/>
  <c r="AW538" i="1"/>
  <c r="L538" i="1" s="1"/>
  <c r="AY554" i="1"/>
  <c r="AY556" i="1" s="1"/>
  <c r="BI554" i="1"/>
  <c r="BI556" i="1" s="1"/>
  <c r="BD554" i="1"/>
  <c r="BD556" i="1" s="1"/>
  <c r="BH554" i="1"/>
  <c r="BH556" i="1" s="1"/>
  <c r="AZ554" i="1"/>
  <c r="AZ556" i="1" s="1"/>
  <c r="BC554" i="1"/>
  <c r="BC556" i="1" s="1"/>
  <c r="BF554" i="1"/>
  <c r="BF556" i="1" s="1"/>
  <c r="BG554" i="1"/>
  <c r="BG556" i="1" s="1"/>
  <c r="BG52" i="1"/>
  <c r="BD52" i="1"/>
  <c r="BC52" i="1"/>
  <c r="AZ52" i="1"/>
  <c r="AX554" i="1"/>
  <c r="AX556" i="1" s="1"/>
  <c r="AX52" i="1"/>
  <c r="BA21" i="1"/>
  <c r="BA37" i="1" s="1"/>
  <c r="BA38" i="1" s="1"/>
  <c r="BA554" i="1"/>
  <c r="BA556" i="1" s="1"/>
  <c r="BI52" i="1"/>
  <c r="BB21" i="1"/>
  <c r="BB37" i="1" s="1"/>
  <c r="BB38" i="1" s="1"/>
  <c r="BB554" i="1"/>
  <c r="BB556" i="1" s="1"/>
  <c r="BH52" i="1"/>
  <c r="BE21" i="1"/>
  <c r="BE37" i="1" s="1"/>
  <c r="BE38" i="1" s="1"/>
  <c r="BE554" i="1"/>
  <c r="BE556" i="1" s="1"/>
  <c r="BF52" i="1"/>
  <c r="AY52" i="1"/>
  <c r="L484" i="1"/>
  <c r="K486" i="1"/>
  <c r="K494" i="1"/>
  <c r="L486" i="1"/>
  <c r="K491" i="1"/>
  <c r="L458" i="1"/>
  <c r="L494" i="1"/>
  <c r="K485" i="1"/>
  <c r="BM514" i="1"/>
  <c r="K514" i="1" s="1"/>
  <c r="BM512" i="1"/>
  <c r="BM541" i="1" s="1"/>
  <c r="BK554" i="1"/>
  <c r="BK556" i="1" s="1"/>
  <c r="L491" i="1"/>
  <c r="L480" i="1"/>
  <c r="BM513" i="1"/>
  <c r="L513" i="1" s="1"/>
  <c r="BM551" i="1"/>
  <c r="BM34" i="1" s="1"/>
  <c r="K483" i="1"/>
  <c r="L464" i="1"/>
  <c r="K490" i="1"/>
  <c r="BM519" i="1"/>
  <c r="BM548" i="1" s="1"/>
  <c r="L548" i="1" s="1"/>
  <c r="K480" i="1"/>
  <c r="K17" i="1"/>
  <c r="G42" i="5" s="1"/>
  <c r="L17" i="1"/>
  <c r="BM521" i="1"/>
  <c r="K492" i="1"/>
  <c r="L492" i="1"/>
  <c r="K459" i="1"/>
  <c r="L459" i="1"/>
  <c r="K495" i="1"/>
  <c r="BM524" i="1"/>
  <c r="BM553" i="1" s="1"/>
  <c r="L495" i="1"/>
  <c r="BL537" i="1"/>
  <c r="K21" i="8"/>
  <c r="L21" i="8"/>
  <c r="BM511" i="1"/>
  <c r="BM540" i="1" s="1"/>
  <c r="L482" i="1"/>
  <c r="K482" i="1"/>
  <c r="L450" i="1"/>
  <c r="K450" i="1"/>
  <c r="BM467" i="1"/>
  <c r="BM46" i="1" s="1"/>
  <c r="K515" i="1"/>
  <c r="L515" i="1"/>
  <c r="L463" i="1"/>
  <c r="K463" i="1"/>
  <c r="L452" i="1"/>
  <c r="K452" i="1"/>
  <c r="K30" i="8"/>
  <c r="L30" i="8"/>
  <c r="K544" i="1"/>
  <c r="L544" i="1"/>
  <c r="BM27" i="1"/>
  <c r="K142" i="8"/>
  <c r="K453" i="1"/>
  <c r="L453" i="1"/>
  <c r="BM508" i="1"/>
  <c r="L479" i="1"/>
  <c r="K479" i="1"/>
  <c r="BM496" i="1"/>
  <c r="BM47" i="1" s="1"/>
  <c r="BM510" i="1"/>
  <c r="BM539" i="1" s="1"/>
  <c r="K481" i="1"/>
  <c r="L481" i="1"/>
  <c r="BM21" i="1"/>
  <c r="L12" i="1"/>
  <c r="K12" i="1"/>
  <c r="G37" i="5" s="1"/>
  <c r="BL47" i="1"/>
  <c r="K13" i="1"/>
  <c r="G38" i="5" s="1"/>
  <c r="L13" i="1"/>
  <c r="L142" i="8"/>
  <c r="L460" i="1"/>
  <c r="K460" i="1"/>
  <c r="L522" i="1"/>
  <c r="K522" i="1"/>
  <c r="L289" i="8"/>
  <c r="K289" i="8"/>
  <c r="K523" i="1"/>
  <c r="L523" i="1"/>
  <c r="L488" i="1"/>
  <c r="BM517" i="1"/>
  <c r="K488" i="1"/>
  <c r="K466" i="1"/>
  <c r="L466" i="1"/>
  <c r="BM545" i="1"/>
  <c r="K516" i="1"/>
  <c r="L516" i="1"/>
  <c r="BM549" i="1"/>
  <c r="L520" i="1"/>
  <c r="K520" i="1"/>
  <c r="BM35" i="8"/>
  <c r="K140" i="8"/>
  <c r="L140" i="8"/>
  <c r="K509" i="1"/>
  <c r="L509" i="1"/>
  <c r="BM18" i="1"/>
  <c r="K535" i="1"/>
  <c r="L535" i="1"/>
  <c r="BL46" i="1"/>
  <c r="BK48" i="8"/>
  <c r="L46" i="8"/>
  <c r="K46" i="8"/>
  <c r="BM552" i="1"/>
  <c r="BM518" i="1"/>
  <c r="K489" i="1"/>
  <c r="L489" i="1"/>
  <c r="BK52" i="1" l="1"/>
  <c r="I51" i="1"/>
  <c r="K538" i="1"/>
  <c r="AW21" i="1"/>
  <c r="AW37" i="1" s="1"/>
  <c r="AW554" i="1"/>
  <c r="AW556" i="1" s="1"/>
  <c r="BE52" i="1"/>
  <c r="BB52" i="1"/>
  <c r="BA52" i="1"/>
  <c r="L514" i="1"/>
  <c r="K551" i="1"/>
  <c r="BM543" i="1"/>
  <c r="L543" i="1" s="1"/>
  <c r="BM542" i="1"/>
  <c r="L542" i="1" s="1"/>
  <c r="L512" i="1"/>
  <c r="K513" i="1"/>
  <c r="L496" i="1"/>
  <c r="K512" i="1"/>
  <c r="L551" i="1"/>
  <c r="K548" i="1"/>
  <c r="K519" i="1"/>
  <c r="BM31" i="1"/>
  <c r="L31" i="1" s="1"/>
  <c r="L519" i="1"/>
  <c r="K496" i="1"/>
  <c r="L467" i="1"/>
  <c r="K467" i="1"/>
  <c r="L539" i="1"/>
  <c r="K539" i="1"/>
  <c r="BM22" i="1"/>
  <c r="K18" i="1"/>
  <c r="G43" i="5" s="1"/>
  <c r="L18" i="1"/>
  <c r="L518" i="1"/>
  <c r="K518" i="1"/>
  <c r="BK51" i="8"/>
  <c r="L48" i="8"/>
  <c r="K48" i="8"/>
  <c r="L545" i="1"/>
  <c r="K545" i="1"/>
  <c r="BM28" i="1"/>
  <c r="L553" i="1"/>
  <c r="K553" i="1"/>
  <c r="BM36" i="1"/>
  <c r="K47" i="1"/>
  <c r="L47" i="1"/>
  <c r="BM537" i="1"/>
  <c r="L508" i="1"/>
  <c r="K508" i="1"/>
  <c r="BM525" i="1"/>
  <c r="L552" i="1"/>
  <c r="K552" i="1"/>
  <c r="BM35" i="1"/>
  <c r="K549" i="1"/>
  <c r="L549" i="1"/>
  <c r="BM32" i="1"/>
  <c r="L541" i="1"/>
  <c r="K541" i="1"/>
  <c r="BM24" i="1"/>
  <c r="K27" i="1"/>
  <c r="G52" i="5" s="1"/>
  <c r="L27" i="1"/>
  <c r="K511" i="1"/>
  <c r="L511" i="1"/>
  <c r="L524" i="1"/>
  <c r="K524" i="1"/>
  <c r="L35" i="8"/>
  <c r="K35" i="8"/>
  <c r="BM37" i="8"/>
  <c r="BM547" i="1"/>
  <c r="K34" i="1"/>
  <c r="G59" i="5" s="1"/>
  <c r="L34" i="1"/>
  <c r="BL51" i="1"/>
  <c r="K46" i="1"/>
  <c r="L46" i="1"/>
  <c r="BM546" i="1"/>
  <c r="K517" i="1"/>
  <c r="L517" i="1"/>
  <c r="L510" i="1"/>
  <c r="K510" i="1"/>
  <c r="K540" i="1"/>
  <c r="L540" i="1"/>
  <c r="BM23" i="1"/>
  <c r="BL20" i="1"/>
  <c r="BL37" i="1" s="1"/>
  <c r="BL38" i="1" s="1"/>
  <c r="BL554" i="1"/>
  <c r="BM550" i="1"/>
  <c r="L521" i="1"/>
  <c r="K521" i="1"/>
  <c r="BC54" i="1" l="1"/>
  <c r="AW38" i="1"/>
  <c r="BK54" i="1"/>
  <c r="L21" i="1"/>
  <c r="BD54" i="1"/>
  <c r="BE54" i="1"/>
  <c r="BA54" i="1"/>
  <c r="BI54" i="1"/>
  <c r="BH54" i="1"/>
  <c r="BB54" i="1"/>
  <c r="BF54" i="1"/>
  <c r="K21" i="1"/>
  <c r="G46" i="5" s="1"/>
  <c r="BG54" i="1"/>
  <c r="BJ54" i="1"/>
  <c r="AW52" i="1"/>
  <c r="AW54" i="1"/>
  <c r="AY54" i="1"/>
  <c r="AZ54" i="1"/>
  <c r="AX54" i="1"/>
  <c r="BM26" i="1"/>
  <c r="L26" i="1" s="1"/>
  <c r="K543" i="1"/>
  <c r="K542" i="1"/>
  <c r="BM25" i="1"/>
  <c r="L25" i="1" s="1"/>
  <c r="K31" i="1"/>
  <c r="G56" i="5" s="1"/>
  <c r="BL54" i="1"/>
  <c r="K22" i="1"/>
  <c r="G47" i="5" s="1"/>
  <c r="L22" i="1"/>
  <c r="K546" i="1"/>
  <c r="L546" i="1"/>
  <c r="BM29" i="1"/>
  <c r="L28" i="1"/>
  <c r="K28" i="1"/>
  <c r="G53" i="5" s="1"/>
  <c r="BL52" i="1"/>
  <c r="K547" i="1"/>
  <c r="L547" i="1"/>
  <c r="BM30" i="1"/>
  <c r="L32" i="1"/>
  <c r="K32" i="1"/>
  <c r="G57" i="5" s="1"/>
  <c r="K35" i="1"/>
  <c r="G60" i="5" s="1"/>
  <c r="L35" i="1"/>
  <c r="L537" i="1"/>
  <c r="K537" i="1"/>
  <c r="BM20" i="1"/>
  <c r="BM554" i="1"/>
  <c r="BM556" i="1" s="1"/>
  <c r="L36" i="1"/>
  <c r="K36" i="1"/>
  <c r="G61" i="5" s="1"/>
  <c r="BK53" i="8"/>
  <c r="K51" i="8"/>
  <c r="L51" i="8"/>
  <c r="K550" i="1"/>
  <c r="L550" i="1"/>
  <c r="BM33" i="1"/>
  <c r="BL556" i="1"/>
  <c r="K23" i="1"/>
  <c r="G48" i="5" s="1"/>
  <c r="L23" i="1"/>
  <c r="BM53" i="8"/>
  <c r="K37" i="8"/>
  <c r="L37" i="8"/>
  <c r="K24" i="1"/>
  <c r="G49" i="5" s="1"/>
  <c r="L24" i="1"/>
  <c r="BM48" i="1"/>
  <c r="L525" i="1"/>
  <c r="K525" i="1"/>
  <c r="K25" i="1" l="1"/>
  <c r="G50" i="5" s="1"/>
  <c r="K26" i="1"/>
  <c r="G51" i="5" s="1"/>
  <c r="K554" i="1"/>
  <c r="L554" i="1"/>
  <c r="L20" i="1"/>
  <c r="K20" i="1"/>
  <c r="G45" i="5" s="1"/>
  <c r="BM37" i="1"/>
  <c r="BM38" i="1" s="1"/>
  <c r="K29" i="1"/>
  <c r="G54" i="5" s="1"/>
  <c r="L29" i="1"/>
  <c r="BM51" i="1"/>
  <c r="L48" i="1"/>
  <c r="K48" i="1"/>
  <c r="K3" i="8"/>
  <c r="H8" i="4"/>
  <c r="L53" i="8"/>
  <c r="L33" i="1"/>
  <c r="K33" i="1"/>
  <c r="G58" i="5" s="1"/>
  <c r="K53" i="8"/>
  <c r="L30" i="1"/>
  <c r="K30" i="1"/>
  <c r="G55" i="5" s="1"/>
  <c r="G62" i="5" l="1"/>
  <c r="K37" i="1"/>
  <c r="I23" i="14" s="1"/>
  <c r="L37" i="1"/>
  <c r="BM54" i="1"/>
  <c r="K54" i="1" s="1"/>
  <c r="BM52" i="1"/>
  <c r="K51" i="1"/>
  <c r="L51" i="1"/>
  <c r="G3" i="5" l="1"/>
  <c r="K52" i="1"/>
  <c r="L52" i="1"/>
  <c r="K3" i="1"/>
  <c r="H7" i="4"/>
</calcChain>
</file>

<file path=xl/comments1.xml><?xml version="1.0" encoding="utf-8"?>
<comments xmlns="http://schemas.openxmlformats.org/spreadsheetml/2006/main">
  <authors>
    <author>Author</author>
  </authors>
  <commentList>
    <comment ref="B1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Default is COD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Only relevant for AFUDC Capital</t>
        </r>
      </text>
    </comment>
    <comment ref="I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Land, book life represents ownership horizon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I5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Savings are represented as negative revenue requirements</t>
        </r>
      </text>
    </comment>
  </commentList>
</comments>
</file>

<file path=xl/sharedStrings.xml><?xml version="1.0" encoding="utf-8"?>
<sst xmlns="http://schemas.openxmlformats.org/spreadsheetml/2006/main" count="427" uniqueCount="307">
  <si>
    <t>CPVRR:</t>
  </si>
  <si>
    <t>Period</t>
  </si>
  <si>
    <t>Input</t>
  </si>
  <si>
    <t>PV</t>
  </si>
  <si>
    <t>SUM</t>
  </si>
  <si>
    <t>Year</t>
  </si>
  <si>
    <t>Discount Date</t>
  </si>
  <si>
    <t>Discount Factor</t>
  </si>
  <si>
    <t>Land</t>
  </si>
  <si>
    <t>Type</t>
  </si>
  <si>
    <t>Inflation</t>
  </si>
  <si>
    <t>Operating Savings</t>
  </si>
  <si>
    <t>AFUDC Capital</t>
  </si>
  <si>
    <t>Book</t>
  </si>
  <si>
    <t>Tax</t>
  </si>
  <si>
    <t>Capital</t>
  </si>
  <si>
    <t>Escalation Factors</t>
  </si>
  <si>
    <t>Book Capital Placed in Service</t>
  </si>
  <si>
    <t>Book Depreciation Rates</t>
  </si>
  <si>
    <t>Book Life</t>
  </si>
  <si>
    <t>COD Month</t>
  </si>
  <si>
    <t>Book Depreciation</t>
  </si>
  <si>
    <t>Net Book Value</t>
  </si>
  <si>
    <t>Deferred Tax Asset/(Liability)</t>
  </si>
  <si>
    <t>TAX CALCULATIONS</t>
  </si>
  <si>
    <t>Tax Capital Placed in Service</t>
  </si>
  <si>
    <t>Tax Depreciation Rates</t>
  </si>
  <si>
    <t>Tax Depreciation</t>
  </si>
  <si>
    <t>Net Tax Basis</t>
  </si>
  <si>
    <t>Tax Depreciable Basis</t>
  </si>
  <si>
    <t>Bonus Depreciation Rates</t>
  </si>
  <si>
    <t>Bonus Eligible</t>
  </si>
  <si>
    <t>GENERAL  ASSUMPTIONS</t>
  </si>
  <si>
    <t xml:space="preserve"> </t>
  </si>
  <si>
    <t>PROJECT TITLE:</t>
  </si>
  <si>
    <t>NPV:</t>
  </si>
  <si>
    <t>I)</t>
  </si>
  <si>
    <t>II)</t>
  </si>
  <si>
    <t>ASSETS</t>
  </si>
  <si>
    <t xml:space="preserve">WTD COST </t>
  </si>
  <si>
    <t>UNWTD AFTER</t>
  </si>
  <si>
    <t>WTD AFTER</t>
  </si>
  <si>
    <t>WTD PRE</t>
  </si>
  <si>
    <t>SOURCE</t>
  </si>
  <si>
    <t>WEIGHT</t>
  </si>
  <si>
    <t>COST</t>
  </si>
  <si>
    <t>RATE</t>
  </si>
  <si>
    <t>TAX RATE</t>
  </si>
  <si>
    <t>DEBT</t>
  </si>
  <si>
    <t>COMMON</t>
  </si>
  <si>
    <t>TOTAL</t>
  </si>
  <si>
    <t>DISCOUNT RATE ("WACC"):</t>
  </si>
  <si>
    <t>III)</t>
  </si>
  <si>
    <t>PROPERTY TAXES</t>
  </si>
  <si>
    <t xml:space="preserve">PROPERTY INSURANCE </t>
  </si>
  <si>
    <t>AFUDC</t>
  </si>
  <si>
    <t>Debt</t>
  </si>
  <si>
    <t>Equity</t>
  </si>
  <si>
    <t>Total</t>
  </si>
  <si>
    <t>IV)</t>
  </si>
  <si>
    <t>Item Title</t>
  </si>
  <si>
    <t>Cash Flow Type</t>
  </si>
  <si>
    <t>Asset Type</t>
  </si>
  <si>
    <t>Inflation Base Year</t>
  </si>
  <si>
    <t>Tax Life</t>
  </si>
  <si>
    <t>Investment Tax Credit (Solar)</t>
  </si>
  <si>
    <t>INPUTS</t>
  </si>
  <si>
    <t>Construction Start Date</t>
  </si>
  <si>
    <t>Cash Flows</t>
  </si>
  <si>
    <t>INVESTMENT TAX CREDIT</t>
  </si>
  <si>
    <t>ITC Rate</t>
  </si>
  <si>
    <t>ITC</t>
  </si>
  <si>
    <t>Investment Tax Credit (ITC)</t>
  </si>
  <si>
    <t>ITC Basis Reduction</t>
  </si>
  <si>
    <t>Basis Reduction</t>
  </si>
  <si>
    <t>ITC Normalization</t>
  </si>
  <si>
    <t>ITC Normalization, After Tax</t>
  </si>
  <si>
    <t>Perm Tax Diff Normalization, After Tax</t>
  </si>
  <si>
    <t>Tax Rate</t>
  </si>
  <si>
    <t>sum</t>
  </si>
  <si>
    <t>Bonus</t>
  </si>
  <si>
    <t>PROPERTY TAX &amp; INSURANCE</t>
  </si>
  <si>
    <t>Property Tax Depreciation Factor</t>
  </si>
  <si>
    <t>Floor</t>
  </si>
  <si>
    <t>Property Tax Basis</t>
  </si>
  <si>
    <t>Property Expense</t>
  </si>
  <si>
    <t>Millage Rate</t>
  </si>
  <si>
    <t>Insurance Valuation %</t>
  </si>
  <si>
    <t>Insurance Rate</t>
  </si>
  <si>
    <t>Insurance Expense</t>
  </si>
  <si>
    <t>Insurance Valuation</t>
  </si>
  <si>
    <t>Property Tax and Insurance</t>
  </si>
  <si>
    <t>Rate Base, Ending</t>
  </si>
  <si>
    <t>Rate Base, Average</t>
  </si>
  <si>
    <t>RETURN ON CAPITAL</t>
  </si>
  <si>
    <t>Interest Expense</t>
  </si>
  <si>
    <t>Debt Ratio</t>
  </si>
  <si>
    <t>Interest Rate</t>
  </si>
  <si>
    <t>After-Tax Return on Equity</t>
  </si>
  <si>
    <t>Return on Equity</t>
  </si>
  <si>
    <t>Income Tax</t>
  </si>
  <si>
    <t>Pre-Tax Return on Capital</t>
  </si>
  <si>
    <t>Return Rate</t>
  </si>
  <si>
    <t>Check</t>
  </si>
  <si>
    <t>BOOK RATE BASE CALCULATIONS</t>
  </si>
  <si>
    <t>REVENUE REQUIREMENT</t>
  </si>
  <si>
    <t>CASH FLOWS</t>
  </si>
  <si>
    <t>OPERATING EXPENSES / (SAVINGS)</t>
  </si>
  <si>
    <t>Operating Expenses / (Savings)</t>
  </si>
  <si>
    <t>ITC Normalization, Pre-Tax</t>
  </si>
  <si>
    <t>item 11</t>
  </si>
  <si>
    <t>item 12</t>
  </si>
  <si>
    <t>item 13</t>
  </si>
  <si>
    <t>item 14</t>
  </si>
  <si>
    <t>item 15</t>
  </si>
  <si>
    <t>item 16</t>
  </si>
  <si>
    <t>item 17</t>
  </si>
  <si>
    <t>item 18</t>
  </si>
  <si>
    <t>item 19</t>
  </si>
  <si>
    <t>item 20</t>
  </si>
  <si>
    <t>item 21</t>
  </si>
  <si>
    <t>item 22</t>
  </si>
  <si>
    <t>item 23</t>
  </si>
  <si>
    <t>item 24</t>
  </si>
  <si>
    <t>item 25</t>
  </si>
  <si>
    <t>Land Sale or Reassignment</t>
  </si>
  <si>
    <t>Solar</t>
  </si>
  <si>
    <t>Oil / Gas Production</t>
  </si>
  <si>
    <t>Coal Production</t>
  </si>
  <si>
    <t>Combined Cycle Production</t>
  </si>
  <si>
    <t>Combustion Turbine Production</t>
  </si>
  <si>
    <t>Gas Turbine Production</t>
  </si>
  <si>
    <t>Nuclear Production</t>
  </si>
  <si>
    <t>Transmission, Substation</t>
  </si>
  <si>
    <t>Transmission, Lines</t>
  </si>
  <si>
    <t>Transmission, Clearing</t>
  </si>
  <si>
    <t>Transmission, Easements</t>
  </si>
  <si>
    <t>Distribution, Substation</t>
  </si>
  <si>
    <t>Distribution, Lines</t>
  </si>
  <si>
    <t>Distribution, Clearing</t>
  </si>
  <si>
    <t>Communications</t>
  </si>
  <si>
    <t>Fiber Optics</t>
  </si>
  <si>
    <t>Real, Office Buildings</t>
  </si>
  <si>
    <t>Real, Stores</t>
  </si>
  <si>
    <t>Real, Office Furniture</t>
  </si>
  <si>
    <t>Automobiles</t>
  </si>
  <si>
    <t>Light Trucks</t>
  </si>
  <si>
    <t>Heavy Trucks</t>
  </si>
  <si>
    <t>Information, Mainframe</t>
  </si>
  <si>
    <t>Information, PC</t>
  </si>
  <si>
    <t>Office Access</t>
  </si>
  <si>
    <t>Office Equipment</t>
  </si>
  <si>
    <t>Office, Duplicating</t>
  </si>
  <si>
    <t>Commercial Operations Date (COD)</t>
  </si>
  <si>
    <t>Sum</t>
  </si>
  <si>
    <t>CPVRR</t>
  </si>
  <si>
    <t>Code</t>
  </si>
  <si>
    <t>Model Start Year</t>
  </si>
  <si>
    <t>State Income Tax Rate</t>
  </si>
  <si>
    <t>Federal Income Tax Rate</t>
  </si>
  <si>
    <t>Blended Income Tax Rate</t>
  </si>
  <si>
    <t>TAX RATES</t>
  </si>
  <si>
    <t>DATES</t>
  </si>
  <si>
    <t>FEDERAL TAX INCENTIVES</t>
  </si>
  <si>
    <t>COST OF CAPITAL</t>
  </si>
  <si>
    <t>TAX DEPRECIATION SCHEDULES</t>
  </si>
  <si>
    <t>Capital Class</t>
  </si>
  <si>
    <t>Equity Ratio</t>
  </si>
  <si>
    <t>code</t>
  </si>
  <si>
    <t>Sign Flip</t>
  </si>
  <si>
    <t>Data Entry:</t>
  </si>
  <si>
    <t>Operating Expense</t>
  </si>
  <si>
    <t>check</t>
  </si>
  <si>
    <t>EBITDA</t>
  </si>
  <si>
    <t>Depreciation</t>
  </si>
  <si>
    <t>Investment Tax Credit</t>
  </si>
  <si>
    <t>Sale/Reassignment of Land</t>
  </si>
  <si>
    <t>Current Tax</t>
  </si>
  <si>
    <t>Capital Expenditure</t>
  </si>
  <si>
    <t>$ thousands</t>
  </si>
  <si>
    <t>$ dollars</t>
  </si>
  <si>
    <t>$ millions</t>
  </si>
  <si>
    <t>$ billions</t>
  </si>
  <si>
    <t>Bonus Depreciation</t>
  </si>
  <si>
    <t>custom 1</t>
  </si>
  <si>
    <t>custom 2</t>
  </si>
  <si>
    <t>custom 3</t>
  </si>
  <si>
    <t>custom 4</t>
  </si>
  <si>
    <t>custom 5</t>
  </si>
  <si>
    <t>custom 6</t>
  </si>
  <si>
    <t>custom 7</t>
  </si>
  <si>
    <t>custom 8</t>
  </si>
  <si>
    <t>custom 9</t>
  </si>
  <si>
    <t>custom 10</t>
  </si>
  <si>
    <t>user 1</t>
  </si>
  <si>
    <t>user 2</t>
  </si>
  <si>
    <t>user 3</t>
  </si>
  <si>
    <t>user 4</t>
  </si>
  <si>
    <t>user 5</t>
  </si>
  <si>
    <t>yearfrac</t>
  </si>
  <si>
    <t>factor</t>
  </si>
  <si>
    <t>Denomination</t>
  </si>
  <si>
    <t>LOOKUP TABLES</t>
  </si>
  <si>
    <t>LIFE</t>
  </si>
  <si>
    <t>WORK SPACE</t>
  </si>
  <si>
    <t>AFTER-TAX CASH FLOW</t>
  </si>
  <si>
    <t>Pre-Tax Cash Flow, escalated</t>
  </si>
  <si>
    <t>Operating Income/(Loss)</t>
  </si>
  <si>
    <t>Taxable Income/(Loss)</t>
  </si>
  <si>
    <t>Current Tax Impact</t>
  </si>
  <si>
    <t>TAXABLE INCOME/(LOSS)</t>
  </si>
  <si>
    <t>Operating Cash Flow</t>
  </si>
  <si>
    <t>NPV</t>
  </si>
  <si>
    <t>After-Tax Cash Flow - favorable/(unfavorable)</t>
  </si>
  <si>
    <t>Revenue Requirement - unfavorable/(favorable)</t>
  </si>
  <si>
    <t>REVENUE REQUIREMENT - UNFAVORABLE/(FAVORABLE)</t>
  </si>
  <si>
    <t>INFLATION TABLES</t>
  </si>
  <si>
    <t>CPI</t>
  </si>
  <si>
    <t>favorable / (unfavorable)</t>
  </si>
  <si>
    <t>unfavorable / (favorable)</t>
  </si>
  <si>
    <t>DEPRECIABLE LIFE</t>
  </si>
  <si>
    <t>mean</t>
  </si>
  <si>
    <t>MODEL LOOKUPS</t>
  </si>
  <si>
    <t>Cash Flow, Unescalated</t>
  </si>
  <si>
    <t>Base Year</t>
  </si>
  <si>
    <t>Cash Flow, Escalated</t>
  </si>
  <si>
    <t>Cumulative CPVRR</t>
  </si>
  <si>
    <t>Economic Decision Making Model</t>
  </si>
  <si>
    <t>Author:</t>
  </si>
  <si>
    <t>Monthly AFUDC Equity Rate</t>
  </si>
  <si>
    <t>Monthly AFUDC Debt Rate</t>
  </si>
  <si>
    <t>Monthly AFUDC Rate</t>
  </si>
  <si>
    <t>Monthly Capitalized Interest Rate</t>
  </si>
  <si>
    <t>Monthly Rates</t>
  </si>
  <si>
    <t>Annual Rates</t>
  </si>
  <si>
    <t>Annual AFUDC Debt Rate</t>
  </si>
  <si>
    <t>Annual AFUDC Equity Rate</t>
  </si>
  <si>
    <t>Annual AFUDC Rate</t>
  </si>
  <si>
    <t>Annual Capitalized Interest Rate</t>
  </si>
  <si>
    <t>Months Under Construction</t>
  </si>
  <si>
    <t>Total AFUDC Accrued</t>
  </si>
  <si>
    <t>Debt AFUDC Accrued</t>
  </si>
  <si>
    <t>Equity AFUDC Accrued</t>
  </si>
  <si>
    <t>Capitalized Interest</t>
  </si>
  <si>
    <t>AFUDC Equity Placed in Service</t>
  </si>
  <si>
    <t>AFUDC Equity Depr Adj.</t>
  </si>
  <si>
    <t>Cap.Interest - AFUDC Debt</t>
  </si>
  <si>
    <t>COD</t>
  </si>
  <si>
    <t>CODYear</t>
  </si>
  <si>
    <t>AFUDC Perm. Tax Difference</t>
  </si>
  <si>
    <t>AFUDC Perm Tax Difference</t>
  </si>
  <si>
    <t>Average CWIP</t>
  </si>
  <si>
    <t>Monthly</t>
  </si>
  <si>
    <t>Allocation</t>
  </si>
  <si>
    <t>Annual</t>
  </si>
  <si>
    <t>End Year</t>
  </si>
  <si>
    <t>CWIP in Rate Base</t>
  </si>
  <si>
    <t>CWIP Capital</t>
  </si>
  <si>
    <t>ACTIVE</t>
  </si>
  <si>
    <t>Scenario</t>
  </si>
  <si>
    <t>Update with Macro</t>
  </si>
  <si>
    <t>OUTPUTS</t>
  </si>
  <si>
    <t>Input 1</t>
  </si>
  <si>
    <t>Scenario 1</t>
  </si>
  <si>
    <t>Scenario 2</t>
  </si>
  <si>
    <t>Scenario 3</t>
  </si>
  <si>
    <t>Scenario 4</t>
  </si>
  <si>
    <t>Scenario 5</t>
  </si>
  <si>
    <t>Scenario 6</t>
  </si>
  <si>
    <t>Scenario 7</t>
  </si>
  <si>
    <t>Scenario 8</t>
  </si>
  <si>
    <t>Scenario 9</t>
  </si>
  <si>
    <t>Scenario 10</t>
  </si>
  <si>
    <t>Scenario 11</t>
  </si>
  <si>
    <t>Scenario 12</t>
  </si>
  <si>
    <t>Scenario 13</t>
  </si>
  <si>
    <t>Scenario 14</t>
  </si>
  <si>
    <t>Scenario 15</t>
  </si>
  <si>
    <t>Scenario 16</t>
  </si>
  <si>
    <t>Scenario 17</t>
  </si>
  <si>
    <t>Scenario 18</t>
  </si>
  <si>
    <t>Scenario 19</t>
  </si>
  <si>
    <t>Scenario 20</t>
  </si>
  <si>
    <t>Input 2</t>
  </si>
  <si>
    <t>Input 3</t>
  </si>
  <si>
    <t>Input 4</t>
  </si>
  <si>
    <t>Input 5</t>
  </si>
  <si>
    <t>SCENARIO MANAGER</t>
  </si>
  <si>
    <t>Definition</t>
  </si>
  <si>
    <t>Expenses that flow through the income statement</t>
  </si>
  <si>
    <t>Savings or Revenues that flow through the income statement</t>
  </si>
  <si>
    <t>Land is capitalized and does not depreciate</t>
  </si>
  <si>
    <t>Capital that starts depreciating when spent</t>
  </si>
  <si>
    <t>Capital that earns AFUDC until COD</t>
  </si>
  <si>
    <t>Capital that goes into rate base when spent, but does not start deprecating until COD</t>
  </si>
  <si>
    <t>item 3</t>
  </si>
  <si>
    <t>item 4</t>
  </si>
  <si>
    <t>item 5</t>
  </si>
  <si>
    <t>item 6</t>
  </si>
  <si>
    <t>item 7</t>
  </si>
  <si>
    <t>item 8</t>
  </si>
  <si>
    <t>item 9</t>
  </si>
  <si>
    <t>item 10</t>
  </si>
  <si>
    <t>item 2</t>
  </si>
  <si>
    <t>Percent Subject to Property Tax (Solar)</t>
  </si>
  <si>
    <t>EDM for Capitalization of Capital Replacement</t>
  </si>
  <si>
    <t>CR Factors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</si>
</sst>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\ #,##0_);_(\ \(#,##0\);_(* &quot;-&quot;??_);_(@_)"/>
    <numFmt numFmtId="165" formatCode="0."/>
    <numFmt numFmtId="166" formatCode="_(* #,##0_);_(* \(#,##0\);_(* &quot;-&quot;??_);_(@_)"/>
    <numFmt numFmtId="167" formatCode="0.0%"/>
    <numFmt numFmtId="168" formatCode="0_)"/>
    <numFmt numFmtId="169" formatCode="0.000%"/>
    <numFmt numFmtId="170" formatCode="General_)"/>
    <numFmt numFmtId="171" formatCode="0.00000"/>
    <numFmt numFmtId="172" formatCode="0%_);\(0%\);&quot;-&quot;_)"/>
    <numFmt numFmtId="173" formatCode="0.00%_);\(0.00%\);&quot;-&quot;_)"/>
    <numFmt numFmtId="174" formatCode="0_);[Red]\(0\)"/>
    <numFmt numFmtId="175" formatCode="_(* #,##0.0_);_(* \(#,##0.0\);_(* &quot;-&quot;??_);_(@_)"/>
    <numFmt numFmtId="176" formatCode="_(&quot;$&quot;* #,##0_);_(&quot;$&quot;* \(#,##0\);_(&quot;$&quot;* &quot;-&quot;??_);_(@_)"/>
    <numFmt numFmtId="177" formatCode="0.0000%"/>
    <numFmt numFmtId="178" formatCode="0.00000%"/>
    <numFmt numFmtId="179" formatCode="0.000000%"/>
    <numFmt numFmtId="180" formatCode="0.0000000"/>
    <numFmt numFmtId="181" formatCode="&quot;$&quot;#,##0"/>
    <numFmt numFmtId="182" formatCode="&quot;$&quot;#,##0.00"/>
  </numFmts>
  <fonts count="4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u val="singleAccounting"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00"/>
      <name val="Arial"/>
      <family val="2"/>
    </font>
    <font>
      <b/>
      <u/>
      <sz val="12"/>
      <color theme="0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rgb="FF000000"/>
      <name val="Arial"/>
      <family val="2"/>
    </font>
    <font>
      <u val="singleAccounting"/>
      <sz val="10"/>
      <color theme="1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b/>
      <sz val="12"/>
      <color theme="1" tint="0.24994659260841701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b/>
      <sz val="10"/>
      <color rgb="FF008000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008000"/>
      <name val="Arial"/>
      <family val="2"/>
    </font>
    <font>
      <i/>
      <sz val="10"/>
      <color theme="0"/>
      <name val="Arial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sz val="12"/>
      <color theme="1" tint="0.24994659260841701"/>
      <name val="Arial"/>
      <family val="2"/>
    </font>
    <font>
      <sz val="12"/>
      <color theme="1"/>
      <name val="Arial"/>
      <family val="2"/>
    </font>
    <font>
      <i/>
      <sz val="12"/>
      <color theme="0"/>
      <name val="Arial"/>
      <family val="2"/>
    </font>
    <font>
      <sz val="24"/>
      <color theme="1"/>
      <name val="Arial"/>
      <family val="2"/>
    </font>
    <font>
      <b/>
      <u/>
      <sz val="10"/>
      <name val="Arial"/>
      <family val="2"/>
    </font>
    <font>
      <b/>
      <sz val="10"/>
      <color rgb="FF00008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3FE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rgb="FF000000"/>
      </bottom>
      <diagonal/>
    </border>
    <border>
      <left/>
      <right/>
      <top style="thin">
        <color auto="1"/>
      </top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auto="1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81">
    <xf numFmtId="0" fontId="0" fillId="0" borderId="0" xfId="0"/>
    <xf numFmtId="164" fontId="8" fillId="4" borderId="2" xfId="1" applyNumberFormat="1" applyFont="1" applyFill="1" applyBorder="1" applyAlignment="1">
      <alignment horizontal="center" wrapText="1"/>
    </xf>
    <xf numFmtId="0" fontId="17" fillId="0" borderId="2" xfId="0" applyFont="1" applyBorder="1" applyAlignment="1" applyProtection="1">
      <alignment horizontal="left" indent="1"/>
    </xf>
    <xf numFmtId="0" fontId="0" fillId="0" borderId="7" xfId="0" applyFont="1" applyBorder="1" applyProtection="1">
      <protection locked="0"/>
    </xf>
    <xf numFmtId="0" fontId="0" fillId="0" borderId="6" xfId="0" applyFont="1" applyBorder="1" applyProtection="1">
      <protection locked="0"/>
    </xf>
    <xf numFmtId="10" fontId="17" fillId="0" borderId="46" xfId="4" applyNumberFormat="1" applyFont="1" applyFill="1" applyBorder="1" applyAlignment="1" applyProtection="1">
      <alignment horizontal="center"/>
    </xf>
    <xf numFmtId="10" fontId="17" fillId="0" borderId="45" xfId="4" applyNumberFormat="1" applyFont="1" applyFill="1" applyBorder="1" applyAlignment="1" applyProtection="1">
      <alignment horizontal="center"/>
    </xf>
    <xf numFmtId="10" fontId="17" fillId="0" borderId="0" xfId="4" applyNumberFormat="1" applyFont="1" applyFill="1" applyBorder="1" applyAlignment="1" applyProtection="1">
      <alignment horizontal="center"/>
    </xf>
    <xf numFmtId="176" fontId="22" fillId="12" borderId="37" xfId="5" applyNumberFormat="1" applyFont="1" applyFill="1" applyBorder="1" applyProtection="1"/>
    <xf numFmtId="176" fontId="22" fillId="11" borderId="36" xfId="5" applyNumberFormat="1" applyFont="1" applyFill="1" applyBorder="1" applyProtection="1"/>
    <xf numFmtId="0" fontId="35" fillId="13" borderId="2" xfId="0" applyFont="1" applyFill="1" applyBorder="1" applyAlignment="1">
      <alignment horizontal="center" wrapText="1"/>
    </xf>
    <xf numFmtId="164" fontId="9" fillId="0" borderId="0" xfId="1" applyNumberFormat="1" applyFont="1"/>
    <xf numFmtId="164" fontId="27" fillId="0" borderId="0" xfId="1" applyNumberFormat="1" applyFont="1" applyFill="1" applyBorder="1"/>
    <xf numFmtId="164" fontId="30" fillId="0" borderId="0" xfId="1" applyNumberFormat="1" applyFont="1" applyFill="1" applyBorder="1"/>
    <xf numFmtId="164" fontId="4" fillId="0" borderId="0" xfId="1" applyNumberFormat="1" applyFont="1" applyBorder="1"/>
    <xf numFmtId="164" fontId="11" fillId="0" borderId="0" xfId="1" applyNumberFormat="1" applyFont="1" applyBorder="1"/>
    <xf numFmtId="164" fontId="8" fillId="0" borderId="0" xfId="1" applyNumberFormat="1" applyFont="1" applyFill="1" applyBorder="1" applyAlignment="1">
      <alignment horizontal="right"/>
    </xf>
    <xf numFmtId="164" fontId="35" fillId="0" borderId="0" xfId="1" applyNumberFormat="1" applyFont="1" applyFill="1" applyBorder="1" applyAlignment="1">
      <alignment horizontal="right"/>
    </xf>
    <xf numFmtId="164" fontId="4" fillId="0" borderId="0" xfId="1" applyNumberFormat="1" applyFont="1" applyFill="1" applyBorder="1"/>
    <xf numFmtId="164" fontId="4" fillId="0" borderId="0" xfId="1" applyNumberFormat="1" applyFont="1" applyBorder="1" applyAlignment="1">
      <alignment horizontal="left" indent="1"/>
    </xf>
    <xf numFmtId="164" fontId="9" fillId="0" borderId="0" xfId="1" applyNumberFormat="1" applyFont="1" applyBorder="1" applyAlignment="1">
      <alignment horizontal="right"/>
    </xf>
    <xf numFmtId="164" fontId="8" fillId="0" borderId="0" xfId="1" applyNumberFormat="1" applyFont="1" applyBorder="1" applyAlignment="1">
      <alignment horizontal="right"/>
    </xf>
    <xf numFmtId="164" fontId="9" fillId="0" borderId="0" xfId="1" applyNumberFormat="1" applyFont="1" applyBorder="1"/>
    <xf numFmtId="164" fontId="0" fillId="9" borderId="0" xfId="0" applyNumberFormat="1" applyFill="1"/>
    <xf numFmtId="164" fontId="0" fillId="0" borderId="0" xfId="1" applyNumberFormat="1" applyFont="1" applyBorder="1"/>
    <xf numFmtId="164" fontId="8" fillId="4" borderId="43" xfId="1" applyNumberFormat="1" applyFont="1" applyFill="1" applyBorder="1"/>
    <xf numFmtId="164" fontId="8" fillId="0" borderId="0" xfId="1" applyNumberFormat="1" applyFont="1" applyAlignment="1">
      <alignment horizontal="center" wrapText="1"/>
    </xf>
    <xf numFmtId="164" fontId="0" fillId="0" borderId="0" xfId="1" applyNumberFormat="1" applyFont="1"/>
    <xf numFmtId="0" fontId="8" fillId="4" borderId="44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37" fontId="0" fillId="0" borderId="0" xfId="0" applyNumberFormat="1"/>
    <xf numFmtId="37" fontId="0" fillId="9" borderId="0" xfId="0" applyNumberFormat="1" applyFill="1"/>
    <xf numFmtId="0" fontId="35" fillId="14" borderId="42" xfId="0" applyFont="1" applyFill="1" applyBorder="1" applyAlignment="1">
      <alignment horizontal="center"/>
    </xf>
    <xf numFmtId="0" fontId="6" fillId="2" borderId="0" xfId="0" applyFont="1" applyFill="1" applyAlignment="1">
      <alignment horizontal="left" indent="1"/>
    </xf>
    <xf numFmtId="0" fontId="0" fillId="2" borderId="0" xfId="0" applyFill="1"/>
    <xf numFmtId="0" fontId="0" fillId="0" borderId="0" xfId="0" applyAlignment="1">
      <alignment horizontal="left" indent="1"/>
    </xf>
    <xf numFmtId="0" fontId="7" fillId="0" borderId="0" xfId="0" applyFont="1" applyAlignment="1">
      <alignment horizontal="center"/>
    </xf>
    <xf numFmtId="0" fontId="4" fillId="0" borderId="0" xfId="0" applyFont="1"/>
    <xf numFmtId="0" fontId="8" fillId="0" borderId="0" xfId="0" applyFont="1"/>
    <xf numFmtId="0" fontId="9" fillId="0" borderId="0" xfId="0" applyFont="1"/>
    <xf numFmtId="14" fontId="9" fillId="0" borderId="0" xfId="0" applyNumberFormat="1" applyFont="1"/>
    <xf numFmtId="10" fontId="9" fillId="0" borderId="0" xfId="0" applyNumberFormat="1" applyFont="1"/>
    <xf numFmtId="2" fontId="0" fillId="0" borderId="0" xfId="0" applyNumberFormat="1"/>
    <xf numFmtId="0" fontId="0" fillId="0" borderId="0" xfId="0" applyBorder="1"/>
    <xf numFmtId="164" fontId="0" fillId="0" borderId="0" xfId="0" applyNumberFormat="1" applyFill="1" applyBorder="1"/>
    <xf numFmtId="164" fontId="0" fillId="0" borderId="0" xfId="0" applyNumberFormat="1" applyFont="1" applyFill="1" applyBorder="1"/>
    <xf numFmtId="0" fontId="4" fillId="0" borderId="0" xfId="0" applyFont="1" applyAlignment="1">
      <alignment horizontal="left" indent="2"/>
    </xf>
    <xf numFmtId="0" fontId="11" fillId="0" borderId="0" xfId="0" applyFont="1" applyAlignment="1">
      <alignment horizontal="left" indent="1"/>
    </xf>
    <xf numFmtId="0" fontId="4" fillId="0" borderId="0" xfId="0" applyFont="1" applyAlignment="1">
      <alignment horizontal="center"/>
    </xf>
    <xf numFmtId="165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Border="1" applyAlignment="1">
      <alignment horizontal="left" indent="3"/>
    </xf>
    <xf numFmtId="0" fontId="11" fillId="0" borderId="0" xfId="0" applyFont="1"/>
    <xf numFmtId="0" fontId="0" fillId="0" borderId="0" xfId="0" applyProtection="1">
      <protection locked="0"/>
    </xf>
    <xf numFmtId="0" fontId="8" fillId="4" borderId="0" xfId="0" applyFont="1" applyFill="1" applyBorder="1" applyProtection="1">
      <protection locked="0"/>
    </xf>
    <xf numFmtId="166" fontId="0" fillId="0" borderId="0" xfId="1" applyNumberFormat="1" applyFont="1"/>
    <xf numFmtId="166" fontId="0" fillId="0" borderId="0" xfId="1" applyNumberFormat="1" applyFont="1" applyAlignment="1">
      <alignment horizontal="left" indent="1"/>
    </xf>
    <xf numFmtId="166" fontId="0" fillId="0" borderId="0" xfId="1" applyNumberFormat="1" applyFont="1" applyBorder="1"/>
    <xf numFmtId="166" fontId="0" fillId="0" borderId="1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66" fontId="0" fillId="0" borderId="0" xfId="1" applyNumberFormat="1" applyFont="1" applyAlignment="1">
      <alignment horizontal="center"/>
    </xf>
    <xf numFmtId="10" fontId="9" fillId="0" borderId="0" xfId="0" applyNumberFormat="1" applyFont="1" applyBorder="1"/>
    <xf numFmtId="166" fontId="0" fillId="0" borderId="0" xfId="1" applyNumberFormat="1" applyFont="1" applyFill="1" applyBorder="1"/>
    <xf numFmtId="0" fontId="19" fillId="0" borderId="0" xfId="3" quotePrefix="1" applyFont="1" applyAlignment="1">
      <alignment horizontal="left"/>
    </xf>
    <xf numFmtId="0" fontId="16" fillId="0" borderId="0" xfId="3" applyFont="1"/>
    <xf numFmtId="43" fontId="16" fillId="0" borderId="0" xfId="1" applyFont="1"/>
    <xf numFmtId="0" fontId="16" fillId="0" borderId="0" xfId="3" quotePrefix="1" applyFont="1" applyAlignment="1">
      <alignment horizontal="left"/>
    </xf>
    <xf numFmtId="0" fontId="20" fillId="6" borderId="0" xfId="3" applyFont="1" applyFill="1" applyBorder="1" applyProtection="1">
      <protection locked="0"/>
    </xf>
    <xf numFmtId="0" fontId="16" fillId="0" borderId="0" xfId="3" quotePrefix="1" applyFont="1" applyAlignment="1">
      <alignment horizontal="right"/>
    </xf>
    <xf numFmtId="0" fontId="20" fillId="6" borderId="0" xfId="3" applyFont="1" applyFill="1" applyBorder="1" applyAlignment="1" applyProtection="1">
      <alignment horizontal="left"/>
      <protection locked="0"/>
    </xf>
    <xf numFmtId="0" fontId="16" fillId="0" borderId="0" xfId="3" applyFont="1" applyAlignment="1">
      <alignment horizontal="left"/>
    </xf>
    <xf numFmtId="169" fontId="16" fillId="6" borderId="0" xfId="3" applyNumberFormat="1" applyFont="1" applyFill="1" applyProtection="1"/>
    <xf numFmtId="0" fontId="16" fillId="0" borderId="12" xfId="3" applyFont="1" applyBorder="1" applyAlignment="1">
      <alignment horizontal="right"/>
    </xf>
    <xf numFmtId="10" fontId="20" fillId="7" borderId="0" xfId="3" applyNumberFormat="1" applyFont="1" applyFill="1" applyBorder="1" applyProtection="1">
      <protection locked="0"/>
    </xf>
    <xf numFmtId="0" fontId="16" fillId="0" borderId="0" xfId="3" applyFont="1" applyAlignment="1">
      <alignment horizontal="right"/>
    </xf>
    <xf numFmtId="0" fontId="16" fillId="0" borderId="12" xfId="3" applyFont="1" applyBorder="1" applyAlignment="1">
      <alignment horizontal="left"/>
    </xf>
    <xf numFmtId="10" fontId="16" fillId="0" borderId="0" xfId="0" applyNumberFormat="1" applyFont="1" applyProtection="1"/>
    <xf numFmtId="10" fontId="16" fillId="0" borderId="0" xfId="3" applyNumberFormat="1" applyFont="1"/>
    <xf numFmtId="0" fontId="16" fillId="0" borderId="0" xfId="3" applyFont="1" applyBorder="1"/>
    <xf numFmtId="170" fontId="16" fillId="0" borderId="12" xfId="3" applyNumberFormat="1" applyFont="1" applyBorder="1" applyAlignment="1" applyProtection="1">
      <alignment horizontal="left"/>
    </xf>
    <xf numFmtId="10" fontId="16" fillId="0" borderId="12" xfId="0" applyNumberFormat="1" applyFont="1" applyBorder="1" applyProtection="1"/>
    <xf numFmtId="167" fontId="16" fillId="0" borderId="12" xfId="3" applyNumberFormat="1" applyFont="1" applyBorder="1"/>
    <xf numFmtId="10" fontId="16" fillId="0" borderId="12" xfId="3" applyNumberFormat="1" applyFont="1" applyBorder="1" applyProtection="1"/>
    <xf numFmtId="0" fontId="23" fillId="0" borderId="0" xfId="3" applyFont="1"/>
    <xf numFmtId="0" fontId="16" fillId="0" borderId="0" xfId="3" applyFont="1" applyProtection="1"/>
    <xf numFmtId="10" fontId="23" fillId="0" borderId="0" xfId="4" applyNumberFormat="1" applyFont="1"/>
    <xf numFmtId="10" fontId="16" fillId="0" borderId="0" xfId="4" applyNumberFormat="1" applyFont="1" applyAlignment="1">
      <alignment horizontal="left"/>
    </xf>
    <xf numFmtId="10" fontId="23" fillId="0" borderId="0" xfId="3" applyNumberFormat="1" applyFont="1" applyAlignment="1">
      <alignment horizontal="left"/>
    </xf>
    <xf numFmtId="171" fontId="16" fillId="0" borderId="0" xfId="3" applyNumberFormat="1" applyFont="1"/>
    <xf numFmtId="10" fontId="20" fillId="0" borderId="0" xfId="3" applyNumberFormat="1" applyFont="1" applyFill="1" applyBorder="1" applyProtection="1">
      <protection locked="0"/>
    </xf>
    <xf numFmtId="0" fontId="16" fillId="0" borderId="0" xfId="3" applyFont="1" applyAlignment="1">
      <alignment horizontal="center"/>
    </xf>
    <xf numFmtId="0" fontId="21" fillId="0" borderId="0" xfId="3" applyFont="1" applyAlignment="1">
      <alignment horizontal="center"/>
    </xf>
    <xf numFmtId="0" fontId="16" fillId="0" borderId="10" xfId="3" applyFont="1" applyBorder="1" applyAlignment="1">
      <alignment horizontal="left"/>
    </xf>
    <xf numFmtId="0" fontId="16" fillId="0" borderId="17" xfId="3" applyFont="1" applyBorder="1" applyAlignment="1">
      <alignment horizontal="left"/>
    </xf>
    <xf numFmtId="0" fontId="21" fillId="0" borderId="17" xfId="3" applyFont="1" applyBorder="1" applyAlignment="1">
      <alignment horizontal="left"/>
    </xf>
    <xf numFmtId="0" fontId="24" fillId="0" borderId="0" xfId="3" applyFont="1" applyAlignment="1">
      <alignment horizontal="left"/>
    </xf>
    <xf numFmtId="0" fontId="24" fillId="0" borderId="0" xfId="3" applyFont="1"/>
    <xf numFmtId="10" fontId="25" fillId="0" borderId="0" xfId="3" applyNumberFormat="1" applyFont="1" applyFill="1" applyBorder="1" applyProtection="1">
      <protection locked="0"/>
    </xf>
    <xf numFmtId="10" fontId="20" fillId="6" borderId="0" xfId="3" applyNumberFormat="1" applyFont="1" applyFill="1" applyBorder="1" applyProtection="1"/>
    <xf numFmtId="0" fontId="0" fillId="0" borderId="0" xfId="0" applyAlignment="1">
      <alignment wrapText="1"/>
    </xf>
    <xf numFmtId="0" fontId="11" fillId="0" borderId="0" xfId="0" applyFont="1" applyAlignment="1">
      <alignment horizontal="left" wrapText="1"/>
    </xf>
    <xf numFmtId="164" fontId="0" fillId="0" borderId="0" xfId="0" applyNumberForma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164" fontId="4" fillId="0" borderId="0" xfId="0" applyNumberFormat="1" applyFont="1" applyFill="1" applyBorder="1" applyAlignment="1">
      <alignment horizontal="center" wrapText="1"/>
    </xf>
    <xf numFmtId="0" fontId="8" fillId="4" borderId="21" xfId="0" applyFont="1" applyFill="1" applyBorder="1" applyProtection="1">
      <protection locked="0"/>
    </xf>
    <xf numFmtId="0" fontId="9" fillId="0" borderId="0" xfId="0" applyFont="1" applyAlignment="1">
      <alignment horizontal="left" indent="1"/>
    </xf>
    <xf numFmtId="166" fontId="9" fillId="0" borderId="0" xfId="1" applyNumberFormat="1" applyFont="1"/>
    <xf numFmtId="0" fontId="0" fillId="0" borderId="0" xfId="0" applyBorder="1" applyProtection="1">
      <protection locked="0"/>
    </xf>
    <xf numFmtId="166" fontId="0" fillId="0" borderId="0" xfId="0" applyNumberFormat="1"/>
    <xf numFmtId="166" fontId="0" fillId="0" borderId="0" xfId="0" applyNumberFormat="1" applyBorder="1"/>
    <xf numFmtId="166" fontId="0" fillId="0" borderId="1" xfId="0" applyNumberFormat="1" applyFill="1" applyBorder="1"/>
    <xf numFmtId="166" fontId="17" fillId="0" borderId="0" xfId="1" applyNumberFormat="1" applyFont="1"/>
    <xf numFmtId="166" fontId="4" fillId="0" borderId="1" xfId="1" applyNumberFormat="1" applyFont="1" applyFill="1" applyBorder="1"/>
    <xf numFmtId="166" fontId="4" fillId="0" borderId="1" xfId="0" applyNumberFormat="1" applyFont="1" applyFill="1" applyBorder="1"/>
    <xf numFmtId="166" fontId="4" fillId="0" borderId="0" xfId="1" applyNumberFormat="1" applyFont="1" applyFill="1" applyBorder="1"/>
    <xf numFmtId="166" fontId="4" fillId="0" borderId="0" xfId="0" applyNumberFormat="1" applyFont="1" applyFill="1" applyBorder="1"/>
    <xf numFmtId="0" fontId="10" fillId="2" borderId="0" xfId="0" applyFont="1" applyFill="1" applyAlignment="1">
      <alignment horizontal="left"/>
    </xf>
    <xf numFmtId="166" fontId="4" fillId="0" borderId="1" xfId="0" applyNumberFormat="1" applyFont="1" applyFill="1" applyBorder="1" applyAlignment="1">
      <alignment horizontal="center"/>
    </xf>
    <xf numFmtId="164" fontId="7" fillId="0" borderId="0" xfId="0" applyNumberFormat="1" applyFont="1" applyFill="1" applyBorder="1"/>
    <xf numFmtId="164" fontId="7" fillId="0" borderId="0" xfId="0" applyNumberFormat="1" applyFont="1" applyFill="1" applyBorder="1" applyAlignment="1">
      <alignment horizontal="center"/>
    </xf>
    <xf numFmtId="166" fontId="1" fillId="0" borderId="0" xfId="1" applyNumberFormat="1" applyFont="1"/>
    <xf numFmtId="166" fontId="0" fillId="0" borderId="0" xfId="0" applyNumberFormat="1" applyFont="1"/>
    <xf numFmtId="166" fontId="1" fillId="0" borderId="0" xfId="1" applyNumberFormat="1" applyFont="1" applyBorder="1"/>
    <xf numFmtId="166" fontId="0" fillId="0" borderId="0" xfId="0" applyNumberFormat="1" applyFont="1" applyBorder="1"/>
    <xf numFmtId="166" fontId="1" fillId="0" borderId="1" xfId="1" applyNumberFormat="1" applyFont="1" applyFill="1" applyBorder="1"/>
    <xf numFmtId="166" fontId="0" fillId="0" borderId="1" xfId="0" applyNumberFormat="1" applyFont="1" applyFill="1" applyBorder="1"/>
    <xf numFmtId="166" fontId="9" fillId="0" borderId="0" xfId="1" applyNumberFormat="1" applyFont="1" applyBorder="1" applyAlignment="1">
      <alignment horizontal="center"/>
    </xf>
    <xf numFmtId="0" fontId="26" fillId="0" borderId="0" xfId="3" applyFont="1"/>
    <xf numFmtId="0" fontId="26" fillId="0" borderId="0" xfId="3" applyFont="1" applyAlignment="1">
      <alignment horizontal="left"/>
    </xf>
    <xf numFmtId="10" fontId="20" fillId="4" borderId="13" xfId="3" applyNumberFormat="1" applyFont="1" applyFill="1" applyBorder="1" applyProtection="1"/>
    <xf numFmtId="10" fontId="20" fillId="4" borderId="0" xfId="3" applyNumberFormat="1" applyFont="1" applyFill="1" applyBorder="1" applyProtection="1"/>
    <xf numFmtId="169" fontId="20" fillId="4" borderId="13" xfId="3" applyNumberFormat="1" applyFont="1" applyFill="1" applyBorder="1" applyProtection="1"/>
    <xf numFmtId="169" fontId="20" fillId="4" borderId="0" xfId="3" applyNumberFormat="1" applyFont="1" applyFill="1" applyBorder="1" applyProtection="1"/>
    <xf numFmtId="10" fontId="20" fillId="4" borderId="13" xfId="4" applyNumberFormat="1" applyFont="1" applyFill="1" applyBorder="1" applyProtection="1"/>
    <xf numFmtId="10" fontId="20" fillId="4" borderId="0" xfId="4" applyNumberFormat="1" applyFont="1" applyFill="1" applyBorder="1" applyProtection="1"/>
    <xf numFmtId="10" fontId="20" fillId="4" borderId="17" xfId="4" applyNumberFormat="1" applyFont="1" applyFill="1" applyBorder="1" applyProtection="1"/>
    <xf numFmtId="10" fontId="20" fillId="4" borderId="9" xfId="4" applyNumberFormat="1" applyFont="1" applyFill="1" applyBorder="1" applyProtection="1"/>
    <xf numFmtId="0" fontId="4" fillId="0" borderId="0" xfId="0" applyFont="1" applyBorder="1" applyProtection="1">
      <protection locked="0"/>
    </xf>
    <xf numFmtId="0" fontId="11" fillId="0" borderId="0" xfId="0" applyFont="1" applyBorder="1" applyProtection="1">
      <protection locked="0"/>
    </xf>
    <xf numFmtId="0" fontId="8" fillId="4" borderId="14" xfId="0" applyFont="1" applyFill="1" applyBorder="1" applyProtection="1">
      <protection locked="0"/>
    </xf>
    <xf numFmtId="0" fontId="8" fillId="4" borderId="9" xfId="0" applyFont="1" applyFill="1" applyBorder="1" applyProtection="1">
      <protection locked="0"/>
    </xf>
    <xf numFmtId="0" fontId="8" fillId="4" borderId="18" xfId="0" applyFont="1" applyFill="1" applyBorder="1" applyProtection="1">
      <protection locked="0"/>
    </xf>
    <xf numFmtId="0" fontId="8" fillId="0" borderId="0" xfId="0" applyFont="1" applyBorder="1" applyProtection="1">
      <protection locked="0"/>
    </xf>
    <xf numFmtId="0" fontId="8" fillId="0" borderId="14" xfId="0" applyFont="1" applyBorder="1" applyProtection="1">
      <protection locked="0"/>
    </xf>
    <xf numFmtId="0" fontId="4" fillId="0" borderId="26" xfId="0" applyFont="1" applyFill="1" applyBorder="1" applyAlignment="1" applyProtection="1">
      <alignment horizontal="center"/>
      <protection locked="0"/>
    </xf>
    <xf numFmtId="0" fontId="4" fillId="0" borderId="27" xfId="0" applyFont="1" applyFill="1" applyBorder="1" applyAlignment="1" applyProtection="1">
      <alignment horizontal="center"/>
      <protection locked="0"/>
    </xf>
    <xf numFmtId="0" fontId="8" fillId="0" borderId="10" xfId="3" applyFont="1" applyBorder="1" applyAlignment="1">
      <alignment horizontal="left" indent="2"/>
    </xf>
    <xf numFmtId="168" fontId="8" fillId="0" borderId="13" xfId="3" applyNumberFormat="1" applyFont="1" applyBorder="1" applyAlignment="1" applyProtection="1">
      <alignment horizontal="left" indent="2"/>
    </xf>
    <xf numFmtId="0" fontId="4" fillId="0" borderId="0" xfId="0" applyFont="1" applyBorder="1" applyAlignment="1" applyProtection="1">
      <alignment horizontal="center"/>
      <protection locked="0"/>
    </xf>
    <xf numFmtId="168" fontId="21" fillId="0" borderId="0" xfId="3" applyNumberFormat="1" applyFont="1" applyBorder="1" applyProtection="1"/>
    <xf numFmtId="0" fontId="21" fillId="0" borderId="0" xfId="3" applyFont="1" applyBorder="1" applyAlignment="1">
      <alignment horizontal="left" indent="2"/>
    </xf>
    <xf numFmtId="14" fontId="4" fillId="0" borderId="0" xfId="0" applyNumberFormat="1" applyFont="1" applyFill="1" applyBorder="1" applyAlignment="1">
      <alignment horizontal="center" wrapText="1"/>
    </xf>
    <xf numFmtId="0" fontId="28" fillId="0" borderId="0" xfId="3" applyFont="1"/>
    <xf numFmtId="0" fontId="28" fillId="0" borderId="0" xfId="3" quotePrefix="1" applyFont="1" applyAlignment="1">
      <alignment horizontal="left"/>
    </xf>
    <xf numFmtId="43" fontId="28" fillId="0" borderId="0" xfId="1" applyFont="1"/>
    <xf numFmtId="0" fontId="8" fillId="0" borderId="19" xfId="0" applyFont="1" applyFill="1" applyBorder="1" applyProtection="1">
      <protection locked="0"/>
    </xf>
    <xf numFmtId="0" fontId="8" fillId="0" borderId="29" xfId="0" applyFont="1" applyFill="1" applyBorder="1" applyProtection="1">
      <protection locked="0"/>
    </xf>
    <xf numFmtId="164" fontId="7" fillId="0" borderId="0" xfId="0" applyNumberFormat="1" applyFont="1" applyFill="1" applyBorder="1" applyAlignment="1">
      <alignment horizontal="center" wrapText="1"/>
    </xf>
    <xf numFmtId="0" fontId="0" fillId="0" borderId="1" xfId="0" applyFill="1" applyBorder="1"/>
    <xf numFmtId="0" fontId="32" fillId="0" borderId="0" xfId="3" applyFont="1" applyAlignment="1">
      <alignment horizontal="center"/>
    </xf>
    <xf numFmtId="43" fontId="1" fillId="0" borderId="0" xfId="1" applyFont="1"/>
    <xf numFmtId="0" fontId="4" fillId="0" borderId="22" xfId="0" applyFont="1" applyBorder="1" applyAlignment="1">
      <alignment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23" xfId="0" applyFont="1" applyBorder="1" applyAlignment="1">
      <alignment vertical="center" wrapText="1"/>
    </xf>
    <xf numFmtId="0" fontId="8" fillId="4" borderId="13" xfId="3" applyFont="1" applyFill="1" applyBorder="1" applyAlignment="1" applyProtection="1">
      <alignment horizontal="left" indent="1"/>
      <protection locked="0"/>
    </xf>
    <xf numFmtId="0" fontId="8" fillId="4" borderId="13" xfId="3" applyFont="1" applyFill="1" applyBorder="1" applyAlignment="1" applyProtection="1">
      <alignment horizontal="left" indent="2"/>
      <protection locked="0"/>
    </xf>
    <xf numFmtId="0" fontId="8" fillId="4" borderId="28" xfId="3" applyFont="1" applyFill="1" applyBorder="1" applyAlignment="1" applyProtection="1">
      <alignment horizontal="left" indent="2"/>
      <protection locked="0"/>
    </xf>
    <xf numFmtId="0" fontId="2" fillId="2" borderId="0" xfId="0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11" fillId="0" borderId="0" xfId="0" applyFont="1" applyAlignment="1" applyProtection="1">
      <alignment horizontal="left" indent="1"/>
      <protection locked="0"/>
    </xf>
    <xf numFmtId="0" fontId="16" fillId="3" borderId="13" xfId="3" applyFont="1" applyFill="1" applyBorder="1" applyAlignment="1" applyProtection="1">
      <alignment horizontal="left" indent="1"/>
      <protection locked="0"/>
    </xf>
    <xf numFmtId="0" fontId="16" fillId="3" borderId="28" xfId="3" applyFont="1" applyFill="1" applyBorder="1" applyAlignment="1" applyProtection="1">
      <alignment horizontal="left" indent="1"/>
      <protection locked="0"/>
    </xf>
    <xf numFmtId="0" fontId="8" fillId="4" borderId="28" xfId="3" applyFont="1" applyFill="1" applyBorder="1" applyAlignment="1" applyProtection="1">
      <alignment horizontal="left" indent="1"/>
      <protection locked="0"/>
    </xf>
    <xf numFmtId="0" fontId="0" fillId="0" borderId="0" xfId="0" applyAlignment="1" applyProtection="1">
      <alignment horizontal="left" indent="1"/>
      <protection locked="0"/>
    </xf>
    <xf numFmtId="0" fontId="6" fillId="9" borderId="0" xfId="0" applyFont="1" applyFill="1" applyAlignment="1">
      <alignment horizontal="left" indent="1"/>
    </xf>
    <xf numFmtId="0" fontId="10" fillId="9" borderId="0" xfId="0" applyFont="1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center"/>
    </xf>
    <xf numFmtId="0" fontId="2" fillId="9" borderId="0" xfId="0" applyFont="1" applyFill="1" applyAlignment="1">
      <alignment horizontal="right"/>
    </xf>
    <xf numFmtId="164" fontId="2" fillId="9" borderId="0" xfId="0" applyNumberFormat="1" applyFont="1" applyFill="1"/>
    <xf numFmtId="168" fontId="8" fillId="0" borderId="28" xfId="3" applyNumberFormat="1" applyFont="1" applyFill="1" applyBorder="1" applyAlignment="1" applyProtection="1">
      <alignment horizontal="left" indent="2"/>
    </xf>
    <xf numFmtId="0" fontId="10" fillId="9" borderId="0" xfId="0" applyFont="1" applyFill="1" applyAlignment="1">
      <alignment horizontal="left"/>
    </xf>
    <xf numFmtId="0" fontId="2" fillId="9" borderId="0" xfId="0" applyFont="1" applyFill="1" applyAlignment="1">
      <alignment horizontal="center"/>
    </xf>
    <xf numFmtId="166" fontId="2" fillId="9" borderId="0" xfId="0" applyNumberFormat="1" applyFont="1" applyFill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Border="1" applyAlignment="1">
      <alignment horizontal="center"/>
    </xf>
    <xf numFmtId="164" fontId="9" fillId="0" borderId="0" xfId="0" applyNumberFormat="1" applyFont="1" applyFill="1" applyBorder="1"/>
    <xf numFmtId="164" fontId="17" fillId="0" borderId="0" xfId="0" applyNumberFormat="1" applyFont="1" applyFill="1" applyBorder="1"/>
    <xf numFmtId="0" fontId="6" fillId="10" borderId="0" xfId="0" applyFont="1" applyFill="1" applyAlignment="1">
      <alignment horizontal="left" indent="1"/>
    </xf>
    <xf numFmtId="0" fontId="0" fillId="10" borderId="0" xfId="0" applyFill="1"/>
    <xf numFmtId="0" fontId="10" fillId="10" borderId="0" xfId="0" applyFont="1" applyFill="1" applyAlignment="1">
      <alignment horizontal="left" indent="1"/>
    </xf>
    <xf numFmtId="0" fontId="33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2" fillId="10" borderId="0" xfId="0" applyFont="1" applyFill="1" applyAlignment="1">
      <alignment horizontal="right"/>
    </xf>
    <xf numFmtId="164" fontId="2" fillId="10" borderId="0" xfId="0" applyNumberFormat="1" applyFont="1" applyFill="1"/>
    <xf numFmtId="0" fontId="5" fillId="10" borderId="0" xfId="0" applyFont="1" applyFill="1"/>
    <xf numFmtId="0" fontId="10" fillId="10" borderId="0" xfId="0" applyFont="1" applyFill="1" applyAlignment="1">
      <alignment horizontal="center"/>
    </xf>
    <xf numFmtId="164" fontId="5" fillId="10" borderId="0" xfId="0" applyNumberFormat="1" applyFont="1" applyFill="1"/>
    <xf numFmtId="0" fontId="6" fillId="10" borderId="33" xfId="3" applyFont="1" applyFill="1" applyBorder="1" applyProtection="1"/>
    <xf numFmtId="0" fontId="6" fillId="2" borderId="32" xfId="3" applyFont="1" applyFill="1" applyBorder="1" applyProtection="1"/>
    <xf numFmtId="5" fontId="22" fillId="11" borderId="32" xfId="1" applyNumberFormat="1" applyFont="1" applyFill="1" applyBorder="1" applyProtection="1"/>
    <xf numFmtId="5" fontId="22" fillId="12" borderId="33" xfId="1" applyNumberFormat="1" applyFont="1" applyFill="1" applyBorder="1" applyProtection="1"/>
    <xf numFmtId="0" fontId="8" fillId="4" borderId="34" xfId="3" applyFont="1" applyFill="1" applyBorder="1" applyAlignment="1" applyProtection="1">
      <alignment horizontal="left" indent="2"/>
      <protection locked="0"/>
    </xf>
    <xf numFmtId="168" fontId="35" fillId="0" borderId="0" xfId="3" applyNumberFormat="1" applyFont="1" applyBorder="1" applyProtection="1"/>
    <xf numFmtId="0" fontId="8" fillId="0" borderId="13" xfId="3" applyFont="1" applyBorder="1" applyAlignment="1">
      <alignment horizontal="left" indent="2"/>
    </xf>
    <xf numFmtId="0" fontId="20" fillId="0" borderId="0" xfId="3" applyFont="1" applyBorder="1"/>
    <xf numFmtId="10" fontId="8" fillId="0" borderId="4" xfId="2" applyNumberFormat="1" applyFont="1" applyBorder="1"/>
    <xf numFmtId="10" fontId="8" fillId="0" borderId="0" xfId="2" applyNumberFormat="1" applyFont="1" applyBorder="1"/>
    <xf numFmtId="10" fontId="3" fillId="0" borderId="0" xfId="2" applyNumberFormat="1" applyFont="1" applyBorder="1"/>
    <xf numFmtId="10" fontId="8" fillId="0" borderId="13" xfId="3" applyNumberFormat="1" applyFont="1" applyBorder="1" applyAlignment="1">
      <alignment horizontal="left" indent="2"/>
    </xf>
    <xf numFmtId="10" fontId="8" fillId="0" borderId="4" xfId="2" applyNumberFormat="1" applyFont="1" applyFill="1" applyBorder="1"/>
    <xf numFmtId="10" fontId="8" fillId="0" borderId="0" xfId="2" applyNumberFormat="1" applyFont="1" applyFill="1" applyBorder="1"/>
    <xf numFmtId="10" fontId="20" fillId="0" borderId="0" xfId="4" applyNumberFormat="1" applyFont="1" applyFill="1" applyBorder="1"/>
    <xf numFmtId="10" fontId="8" fillId="0" borderId="10" xfId="2" applyNumberFormat="1" applyFont="1" applyBorder="1" applyAlignment="1">
      <alignment horizontal="left" indent="2"/>
    </xf>
    <xf numFmtId="5" fontId="36" fillId="11" borderId="38" xfId="1" applyNumberFormat="1" applyFont="1" applyFill="1" applyBorder="1" applyAlignment="1" applyProtection="1">
      <alignment horizontal="left" indent="1"/>
    </xf>
    <xf numFmtId="5" fontId="36" fillId="12" borderId="39" xfId="1" applyNumberFormat="1" applyFont="1" applyFill="1" applyBorder="1" applyAlignment="1" applyProtection="1">
      <alignment horizontal="left" indent="1"/>
    </xf>
    <xf numFmtId="0" fontId="0" fillId="0" borderId="0" xfId="0" applyBorder="1" applyAlignment="1">
      <alignment horizontal="left" indent="1"/>
    </xf>
    <xf numFmtId="0" fontId="4" fillId="0" borderId="19" xfId="0" applyFont="1" applyFill="1" applyBorder="1" applyAlignment="1">
      <alignment horizontal="left" indent="1"/>
    </xf>
    <xf numFmtId="0" fontId="4" fillId="0" borderId="19" xfId="0" applyFont="1" applyFill="1" applyBorder="1" applyAlignment="1">
      <alignment horizontal="center" wrapText="1"/>
    </xf>
    <xf numFmtId="0" fontId="0" fillId="0" borderId="19" xfId="0" applyFill="1" applyBorder="1" applyAlignment="1">
      <alignment horizontal="center"/>
    </xf>
    <xf numFmtId="0" fontId="4" fillId="0" borderId="19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left" indent="2"/>
    </xf>
    <xf numFmtId="0" fontId="0" fillId="0" borderId="1" xfId="0" applyFill="1" applyBorder="1" applyAlignment="1">
      <alignment horizontal="center"/>
    </xf>
    <xf numFmtId="169" fontId="21" fillId="6" borderId="1" xfId="3" applyNumberFormat="1" applyFont="1" applyFill="1" applyBorder="1" applyProtection="1"/>
    <xf numFmtId="0" fontId="21" fillId="0" borderId="0" xfId="3" applyFont="1" applyAlignment="1">
      <alignment horizontal="left" indent="1"/>
    </xf>
    <xf numFmtId="10" fontId="21" fillId="0" borderId="16" xfId="3" applyNumberFormat="1" applyFont="1" applyFill="1" applyBorder="1" applyProtection="1"/>
    <xf numFmtId="0" fontId="16" fillId="0" borderId="0" xfId="3" applyFont="1" applyFill="1" applyBorder="1"/>
    <xf numFmtId="173" fontId="20" fillId="0" borderId="10" xfId="4" applyNumberFormat="1" applyFont="1" applyBorder="1"/>
    <xf numFmtId="173" fontId="20" fillId="0" borderId="4" xfId="3" applyNumberFormat="1" applyFont="1" applyBorder="1"/>
    <xf numFmtId="173" fontId="20" fillId="0" borderId="13" xfId="3" applyNumberFormat="1" applyFont="1" applyBorder="1" applyProtection="1"/>
    <xf numFmtId="173" fontId="20" fillId="0" borderId="0" xfId="3" applyNumberFormat="1" applyFont="1" applyBorder="1" applyProtection="1"/>
    <xf numFmtId="173" fontId="16" fillId="0" borderId="0" xfId="3" applyNumberFormat="1" applyFont="1" applyBorder="1" applyProtection="1"/>
    <xf numFmtId="173" fontId="20" fillId="0" borderId="13" xfId="4" applyNumberFormat="1" applyFont="1" applyFill="1" applyBorder="1" applyProtection="1"/>
    <xf numFmtId="173" fontId="20" fillId="0" borderId="0" xfId="4" applyNumberFormat="1" applyFont="1" applyFill="1" applyBorder="1" applyProtection="1"/>
    <xf numFmtId="173" fontId="16" fillId="0" borderId="0" xfId="4" applyNumberFormat="1" applyFont="1" applyBorder="1" applyProtection="1"/>
    <xf numFmtId="173" fontId="20" fillId="0" borderId="17" xfId="4" applyNumberFormat="1" applyFont="1" applyFill="1" applyBorder="1" applyProtection="1"/>
    <xf numFmtId="173" fontId="20" fillId="0" borderId="9" xfId="4" applyNumberFormat="1" applyFont="1" applyFill="1" applyBorder="1" applyProtection="1"/>
    <xf numFmtId="0" fontId="0" fillId="0" borderId="0" xfId="0" applyFont="1" applyProtection="1"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Border="1"/>
    <xf numFmtId="0" fontId="0" fillId="0" borderId="11" xfId="0" applyFont="1" applyBorder="1" applyProtection="1">
      <protection locked="0"/>
    </xf>
    <xf numFmtId="0" fontId="0" fillId="0" borderId="14" xfId="0" applyFont="1" applyBorder="1" applyProtection="1">
      <protection locked="0"/>
    </xf>
    <xf numFmtId="0" fontId="0" fillId="0" borderId="29" xfId="0" applyFont="1" applyFill="1" applyBorder="1" applyProtection="1">
      <protection locked="0"/>
    </xf>
    <xf numFmtId="0" fontId="0" fillId="0" borderId="18" xfId="0" applyFont="1" applyBorder="1" applyProtection="1">
      <protection locked="0"/>
    </xf>
    <xf numFmtId="10" fontId="0" fillId="0" borderId="35" xfId="0" applyNumberFormat="1" applyFont="1" applyFill="1" applyBorder="1" applyProtection="1">
      <protection locked="0"/>
    </xf>
    <xf numFmtId="0" fontId="0" fillId="0" borderId="4" xfId="0" applyFont="1" applyBorder="1" applyProtection="1">
      <protection locked="0"/>
    </xf>
    <xf numFmtId="10" fontId="0" fillId="0" borderId="20" xfId="0" applyNumberFormat="1" applyFont="1" applyBorder="1" applyProtection="1">
      <protection locked="0"/>
    </xf>
    <xf numFmtId="0" fontId="0" fillId="0" borderId="1" xfId="0" applyFont="1" applyFill="1" applyBorder="1" applyProtection="1">
      <protection locked="0"/>
    </xf>
    <xf numFmtId="10" fontId="0" fillId="0" borderId="31" xfId="0" applyNumberFormat="1" applyFont="1" applyFill="1" applyBorder="1" applyProtection="1">
      <protection locked="0"/>
    </xf>
    <xf numFmtId="0" fontId="0" fillId="0" borderId="19" xfId="0" applyFont="1" applyFill="1" applyBorder="1" applyProtection="1">
      <protection locked="0"/>
    </xf>
    <xf numFmtId="0" fontId="4" fillId="0" borderId="25" xfId="0" applyFont="1" applyFill="1" applyBorder="1" applyAlignment="1" applyProtection="1">
      <alignment horizontal="left" indent="1"/>
      <protection locked="0"/>
    </xf>
    <xf numFmtId="0" fontId="37" fillId="9" borderId="0" xfId="0" applyFont="1" applyFill="1"/>
    <xf numFmtId="0" fontId="38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6" fillId="9" borderId="0" xfId="0" applyFont="1" applyFill="1" applyAlignment="1">
      <alignment horizontal="right"/>
    </xf>
    <xf numFmtId="164" fontId="6" fillId="9" borderId="0" xfId="0" applyNumberFormat="1" applyFont="1" applyFill="1"/>
    <xf numFmtId="173" fontId="16" fillId="0" borderId="9" xfId="4" applyNumberFormat="1" applyFont="1" applyFill="1" applyBorder="1" applyProtection="1"/>
    <xf numFmtId="10" fontId="0" fillId="0" borderId="3" xfId="0" applyNumberFormat="1" applyFont="1" applyBorder="1" applyProtection="1">
      <protection locked="0"/>
    </xf>
    <xf numFmtId="10" fontId="0" fillId="0" borderId="15" xfId="0" applyNumberFormat="1" applyFont="1" applyBorder="1" applyProtection="1">
      <protection locked="0"/>
    </xf>
    <xf numFmtId="0" fontId="8" fillId="4" borderId="2" xfId="3" quotePrefix="1" applyNumberFormat="1" applyFont="1" applyFill="1" applyBorder="1" applyAlignment="1" applyProtection="1">
      <alignment horizontal="right"/>
      <protection locked="0"/>
    </xf>
    <xf numFmtId="0" fontId="8" fillId="4" borderId="21" xfId="0" applyFont="1" applyFill="1" applyBorder="1" applyAlignment="1" applyProtection="1">
      <alignment horizontal="left" indent="1"/>
      <protection locked="0"/>
    </xf>
    <xf numFmtId="14" fontId="8" fillId="4" borderId="21" xfId="0" applyNumberFormat="1" applyFont="1" applyFill="1" applyBorder="1" applyAlignment="1" applyProtection="1">
      <alignment horizontal="center"/>
      <protection locked="0"/>
    </xf>
    <xf numFmtId="0" fontId="8" fillId="0" borderId="21" xfId="0" applyFont="1" applyFill="1" applyBorder="1" applyAlignment="1" applyProtection="1">
      <alignment horizontal="center"/>
      <protection locked="0"/>
    </xf>
    <xf numFmtId="10" fontId="8" fillId="4" borderId="21" xfId="0" applyNumberFormat="1" applyFont="1" applyFill="1" applyBorder="1" applyAlignment="1" applyProtection="1">
      <alignment horizontal="center"/>
      <protection locked="0"/>
    </xf>
    <xf numFmtId="0" fontId="8" fillId="4" borderId="21" xfId="0" applyFont="1" applyFill="1" applyBorder="1" applyAlignment="1" applyProtection="1">
      <alignment horizontal="center"/>
      <protection locked="0"/>
    </xf>
    <xf numFmtId="0" fontId="31" fillId="4" borderId="2" xfId="0" applyFont="1" applyFill="1" applyBorder="1" applyAlignment="1" applyProtection="1">
      <alignment horizontal="center"/>
      <protection locked="0"/>
    </xf>
    <xf numFmtId="166" fontId="8" fillId="4" borderId="0" xfId="1" applyNumberFormat="1" applyFont="1" applyFill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left" indent="1"/>
      <protection locked="0"/>
    </xf>
    <xf numFmtId="0" fontId="0" fillId="3" borderId="0" xfId="0" applyFill="1" applyAlignment="1" applyProtection="1">
      <alignment horizontal="center"/>
      <protection locked="0"/>
    </xf>
    <xf numFmtId="166" fontId="0" fillId="3" borderId="0" xfId="1" applyNumberFormat="1" applyFont="1" applyFill="1" applyProtection="1">
      <protection locked="0"/>
    </xf>
    <xf numFmtId="166" fontId="0" fillId="3" borderId="0" xfId="1" applyNumberFormat="1" applyFont="1" applyFill="1" applyAlignment="1" applyProtection="1">
      <alignment horizontal="left" indent="1"/>
      <protection locked="0"/>
    </xf>
    <xf numFmtId="166" fontId="0" fillId="3" borderId="0" xfId="1" applyNumberFormat="1" applyFont="1" applyFill="1" applyAlignment="1" applyProtection="1">
      <alignment horizontal="center"/>
      <protection locked="0"/>
    </xf>
    <xf numFmtId="166" fontId="0" fillId="0" borderId="0" xfId="1" applyNumberFormat="1" applyFont="1" applyAlignment="1" applyProtection="1">
      <alignment horizontal="left" indent="1"/>
      <protection locked="0"/>
    </xf>
    <xf numFmtId="166" fontId="0" fillId="0" borderId="0" xfId="1" applyNumberFormat="1" applyFont="1" applyProtection="1">
      <protection locked="0"/>
    </xf>
    <xf numFmtId="166" fontId="0" fillId="0" borderId="0" xfId="1" applyNumberFormat="1" applyFont="1" applyAlignment="1" applyProtection="1">
      <alignment horizontal="center"/>
      <protection locked="0"/>
    </xf>
    <xf numFmtId="14" fontId="8" fillId="4" borderId="2" xfId="3" applyNumberFormat="1" applyFont="1" applyFill="1" applyBorder="1" applyAlignment="1" applyProtection="1">
      <alignment horizontal="right"/>
      <protection locked="0"/>
    </xf>
    <xf numFmtId="10" fontId="34" fillId="0" borderId="0" xfId="0" applyNumberFormat="1" applyFont="1" applyFill="1" applyProtection="1">
      <protection locked="0"/>
    </xf>
    <xf numFmtId="10" fontId="34" fillId="0" borderId="12" xfId="0" applyNumberFormat="1" applyFont="1" applyFill="1" applyBorder="1" applyProtection="1">
      <protection locked="0"/>
    </xf>
    <xf numFmtId="9" fontId="8" fillId="0" borderId="24" xfId="0" applyNumberFormat="1" applyFont="1" applyBorder="1" applyAlignment="1" applyProtection="1">
      <alignment horizontal="center" vertical="center" wrapText="1"/>
      <protection locked="0"/>
    </xf>
    <xf numFmtId="10" fontId="20" fillId="4" borderId="1" xfId="3" applyNumberFormat="1" applyFont="1" applyFill="1" applyBorder="1" applyProtection="1">
      <protection locked="0"/>
    </xf>
    <xf numFmtId="10" fontId="20" fillId="4" borderId="0" xfId="3" applyNumberFormat="1" applyFont="1" applyFill="1" applyBorder="1" applyProtection="1">
      <protection locked="0"/>
    </xf>
    <xf numFmtId="10" fontId="20" fillId="4" borderId="19" xfId="3" applyNumberFormat="1" applyFont="1" applyFill="1" applyBorder="1" applyProtection="1">
      <protection locked="0"/>
    </xf>
    <xf numFmtId="0" fontId="8" fillId="0" borderId="2" xfId="0" applyFont="1" applyBorder="1" applyAlignment="1" applyProtection="1">
      <alignment horizontal="left" indent="1"/>
    </xf>
    <xf numFmtId="0" fontId="8" fillId="0" borderId="2" xfId="0" applyFont="1" applyBorder="1" applyAlignment="1" applyProtection="1">
      <alignment horizontal="center"/>
    </xf>
    <xf numFmtId="0" fontId="0" fillId="0" borderId="0" xfId="0" applyFont="1" applyAlignment="1" applyProtection="1">
      <alignment horizontal="left" indent="1"/>
    </xf>
    <xf numFmtId="0" fontId="0" fillId="0" borderId="0" xfId="0" applyFont="1" applyProtection="1"/>
    <xf numFmtId="0" fontId="4" fillId="0" borderId="0" xfId="0" applyFont="1" applyAlignment="1" applyProtection="1">
      <alignment horizontal="left" indent="1"/>
    </xf>
    <xf numFmtId="0" fontId="4" fillId="0" borderId="0" xfId="0" applyFont="1" applyAlignment="1" applyProtection="1">
      <alignment horizontal="center"/>
    </xf>
    <xf numFmtId="166" fontId="8" fillId="0" borderId="2" xfId="1" applyNumberFormat="1" applyFont="1" applyBorder="1" applyAlignment="1" applyProtection="1">
      <alignment horizontal="center"/>
    </xf>
    <xf numFmtId="0" fontId="0" fillId="0" borderId="0" xfId="0" applyFont="1" applyBorder="1" applyProtection="1"/>
    <xf numFmtId="0" fontId="11" fillId="0" borderId="0" xfId="0" applyFont="1" applyBorder="1" applyProtection="1"/>
    <xf numFmtId="0" fontId="6" fillId="2" borderId="0" xfId="0" applyFont="1" applyFill="1" applyAlignment="1" applyProtection="1">
      <alignment horizontal="left" indent="1"/>
    </xf>
    <xf numFmtId="0" fontId="0" fillId="2" borderId="0" xfId="0" applyFill="1" applyProtection="1"/>
    <xf numFmtId="0" fontId="10" fillId="2" borderId="0" xfId="0" applyFont="1" applyFill="1" applyAlignment="1" applyProtection="1">
      <alignment horizontal="left" indent="1"/>
    </xf>
    <xf numFmtId="0" fontId="33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0" fontId="2" fillId="2" borderId="0" xfId="0" applyFont="1" applyFill="1" applyAlignment="1" applyProtection="1">
      <alignment horizontal="right"/>
    </xf>
    <xf numFmtId="164" fontId="2" fillId="2" borderId="0" xfId="0" applyNumberFormat="1" applyFont="1" applyFill="1" applyProtection="1"/>
    <xf numFmtId="0" fontId="0" fillId="0" borderId="0" xfId="0" applyProtection="1"/>
    <xf numFmtId="0" fontId="0" fillId="0" borderId="0" xfId="0" applyAlignment="1" applyProtection="1">
      <alignment horizontal="left" indent="1"/>
    </xf>
    <xf numFmtId="0" fontId="11" fillId="0" borderId="0" xfId="0" applyFont="1" applyProtection="1"/>
    <xf numFmtId="0" fontId="0" fillId="0" borderId="0" xfId="0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4" fillId="0" borderId="0" xfId="0" applyFont="1" applyProtection="1"/>
    <xf numFmtId="0" fontId="8" fillId="0" borderId="0" xfId="0" applyFont="1" applyProtection="1"/>
    <xf numFmtId="0" fontId="9" fillId="0" borderId="0" xfId="0" applyFont="1" applyProtection="1"/>
    <xf numFmtId="14" fontId="9" fillId="0" borderId="0" xfId="0" applyNumberFormat="1" applyFont="1" applyProtection="1"/>
    <xf numFmtId="14" fontId="17" fillId="0" borderId="0" xfId="0" applyNumberFormat="1" applyFont="1" applyProtection="1"/>
    <xf numFmtId="10" fontId="9" fillId="0" borderId="0" xfId="0" applyNumberFormat="1" applyFont="1" applyProtection="1"/>
    <xf numFmtId="2" fontId="0" fillId="0" borderId="0" xfId="0" applyNumberFormat="1" applyProtection="1"/>
    <xf numFmtId="0" fontId="32" fillId="0" borderId="0" xfId="3" applyFont="1" applyAlignment="1" applyProtection="1">
      <alignment horizontal="center"/>
    </xf>
    <xf numFmtId="0" fontId="5" fillId="2" borderId="0" xfId="0" applyFont="1" applyFill="1" applyProtection="1"/>
    <xf numFmtId="0" fontId="10" fillId="2" borderId="0" xfId="0" applyFont="1" applyFill="1" applyAlignment="1" applyProtection="1">
      <alignment horizontal="center"/>
    </xf>
    <xf numFmtId="164" fontId="5" fillId="2" borderId="0" xfId="0" applyNumberFormat="1" applyFont="1" applyFill="1" applyProtection="1"/>
    <xf numFmtId="0" fontId="0" fillId="0" borderId="0" xfId="0" applyBorder="1" applyProtection="1"/>
    <xf numFmtId="0" fontId="0" fillId="0" borderId="0" xfId="0" applyBorder="1" applyAlignment="1" applyProtection="1">
      <alignment horizontal="left" indent="3"/>
    </xf>
    <xf numFmtId="0" fontId="0" fillId="0" borderId="0" xfId="0" applyBorder="1" applyAlignment="1" applyProtection="1">
      <alignment horizontal="center"/>
    </xf>
    <xf numFmtId="164" fontId="0" fillId="0" borderId="0" xfId="0" applyNumberFormat="1" applyFill="1" applyBorder="1" applyProtection="1"/>
    <xf numFmtId="164" fontId="0" fillId="0" borderId="0" xfId="0" applyNumberFormat="1" applyFont="1" applyFill="1" applyBorder="1" applyProtection="1"/>
    <xf numFmtId="0" fontId="11" fillId="0" borderId="0" xfId="0" applyFont="1" applyAlignment="1" applyProtection="1">
      <alignment horizontal="left" indent="1"/>
    </xf>
    <xf numFmtId="164" fontId="7" fillId="0" borderId="0" xfId="0" applyNumberFormat="1" applyFont="1" applyFill="1" applyBorder="1" applyAlignment="1" applyProtection="1">
      <alignment horizontal="center"/>
    </xf>
    <xf numFmtId="165" fontId="0" fillId="0" borderId="0" xfId="0" applyNumberFormat="1" applyProtection="1"/>
    <xf numFmtId="166" fontId="0" fillId="0" borderId="0" xfId="1" applyNumberFormat="1" applyFont="1" applyProtection="1"/>
    <xf numFmtId="166" fontId="0" fillId="0" borderId="0" xfId="0" applyNumberFormat="1" applyProtection="1"/>
    <xf numFmtId="166" fontId="17" fillId="0" borderId="0" xfId="1" applyNumberFormat="1" applyFont="1" applyProtection="1"/>
    <xf numFmtId="166" fontId="0" fillId="0" borderId="0" xfId="1" applyNumberFormat="1" applyFont="1" applyBorder="1" applyProtection="1"/>
    <xf numFmtId="166" fontId="0" fillId="0" borderId="0" xfId="0" applyNumberFormat="1" applyBorder="1" applyProtection="1"/>
    <xf numFmtId="0" fontId="4" fillId="0" borderId="0" xfId="0" applyFont="1" applyAlignment="1" applyProtection="1">
      <alignment horizontal="left" indent="2"/>
    </xf>
    <xf numFmtId="166" fontId="4" fillId="0" borderId="0" xfId="1" applyNumberFormat="1" applyFont="1" applyFill="1" applyBorder="1" applyProtection="1"/>
    <xf numFmtId="166" fontId="4" fillId="0" borderId="0" xfId="0" applyNumberFormat="1" applyFont="1" applyFill="1" applyBorder="1" applyProtection="1"/>
    <xf numFmtId="166" fontId="0" fillId="0" borderId="0" xfId="1" applyNumberFormat="1" applyFont="1" applyAlignment="1" applyProtection="1">
      <alignment horizontal="left" indent="1"/>
    </xf>
    <xf numFmtId="166" fontId="0" fillId="0" borderId="0" xfId="1" applyNumberFormat="1" applyFont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left" indent="1"/>
    </xf>
    <xf numFmtId="0" fontId="9" fillId="0" borderId="0" xfId="0" applyFont="1" applyFill="1" applyBorder="1" applyProtection="1"/>
    <xf numFmtId="43" fontId="16" fillId="0" borderId="0" xfId="1" applyFont="1" applyFill="1" applyBorder="1" applyProtection="1"/>
    <xf numFmtId="174" fontId="17" fillId="0" borderId="0" xfId="1" applyNumberFormat="1" applyFont="1" applyFill="1" applyBorder="1" applyAlignment="1" applyProtection="1">
      <alignment horizontal="center"/>
    </xf>
    <xf numFmtId="166" fontId="1" fillId="0" borderId="0" xfId="1" applyNumberFormat="1" applyFont="1" applyProtection="1"/>
    <xf numFmtId="166" fontId="0" fillId="0" borderId="0" xfId="0" applyNumberFormat="1" applyFont="1" applyProtection="1"/>
    <xf numFmtId="166" fontId="9" fillId="0" borderId="0" xfId="1" applyNumberFormat="1" applyFont="1" applyFill="1" applyBorder="1" applyProtection="1"/>
    <xf numFmtId="166" fontId="1" fillId="0" borderId="0" xfId="1" applyNumberFormat="1" applyFont="1" applyBorder="1" applyProtection="1"/>
    <xf numFmtId="166" fontId="0" fillId="0" borderId="0" xfId="0" applyNumberFormat="1" applyFont="1" applyBorder="1" applyProtection="1"/>
    <xf numFmtId="166" fontId="1" fillId="0" borderId="1" xfId="1" applyNumberFormat="1" applyFont="1" applyFill="1" applyBorder="1" applyProtection="1"/>
    <xf numFmtId="166" fontId="0" fillId="0" borderId="1" xfId="0" applyNumberFormat="1" applyFont="1" applyFill="1" applyBorder="1" applyProtection="1"/>
    <xf numFmtId="166" fontId="0" fillId="0" borderId="1" xfId="1" applyNumberFormat="1" applyFont="1" applyFill="1" applyBorder="1" applyProtection="1"/>
    <xf numFmtId="0" fontId="12" fillId="0" borderId="0" xfId="0" applyFont="1" applyAlignment="1" applyProtection="1">
      <alignment horizontal="center"/>
    </xf>
    <xf numFmtId="0" fontId="0" fillId="0" borderId="0" xfId="0" applyAlignment="1" applyProtection="1">
      <alignment horizontal="left"/>
    </xf>
    <xf numFmtId="10" fontId="9" fillId="0" borderId="0" xfId="0" applyNumberFormat="1" applyFont="1" applyBorder="1" applyAlignment="1" applyProtection="1">
      <alignment horizontal="right"/>
    </xf>
    <xf numFmtId="0" fontId="9" fillId="0" borderId="0" xfId="0" applyFont="1" applyAlignment="1" applyProtection="1">
      <alignment horizontal="center"/>
    </xf>
    <xf numFmtId="43" fontId="0" fillId="0" borderId="0" xfId="1" applyNumberFormat="1" applyFont="1" applyProtection="1"/>
    <xf numFmtId="10" fontId="9" fillId="0" borderId="0" xfId="0" applyNumberFormat="1" applyFont="1" applyBorder="1" applyProtection="1"/>
    <xf numFmtId="166" fontId="9" fillId="0" borderId="0" xfId="1" applyNumberFormat="1" applyFont="1" applyBorder="1" applyProtection="1"/>
    <xf numFmtId="0" fontId="12" fillId="0" borderId="0" xfId="0" applyFont="1" applyProtection="1"/>
    <xf numFmtId="9" fontId="1" fillId="0" borderId="0" xfId="2" applyNumberFormat="1" applyFont="1" applyProtection="1"/>
    <xf numFmtId="10" fontId="0" fillId="0" borderId="0" xfId="0" applyNumberFormat="1" applyProtection="1"/>
    <xf numFmtId="173" fontId="3" fillId="0" borderId="0" xfId="2" applyNumberFormat="1" applyFont="1" applyProtection="1"/>
    <xf numFmtId="173" fontId="17" fillId="0" borderId="0" xfId="2" applyNumberFormat="1" applyFont="1" applyProtection="1"/>
    <xf numFmtId="164" fontId="16" fillId="5" borderId="0" xfId="0" applyNumberFormat="1" applyFont="1" applyFill="1" applyBorder="1" applyProtection="1"/>
    <xf numFmtId="169" fontId="9" fillId="0" borderId="0" xfId="0" applyNumberFormat="1" applyFont="1" applyBorder="1" applyProtection="1"/>
    <xf numFmtId="9" fontId="0" fillId="0" borderId="0" xfId="0" applyNumberFormat="1" applyProtection="1"/>
    <xf numFmtId="166" fontId="0" fillId="0" borderId="0" xfId="1" applyNumberFormat="1" applyFont="1" applyFill="1" applyBorder="1" applyProtection="1"/>
    <xf numFmtId="166" fontId="18" fillId="0" borderId="0" xfId="1" applyNumberFormat="1" applyFont="1" applyProtection="1"/>
    <xf numFmtId="166" fontId="9" fillId="0" borderId="0" xfId="1" applyNumberFormat="1" applyFont="1" applyProtection="1"/>
    <xf numFmtId="172" fontId="9" fillId="0" borderId="0" xfId="2" applyNumberFormat="1" applyFont="1" applyProtection="1"/>
    <xf numFmtId="9" fontId="1" fillId="0" borderId="0" xfId="2" applyFont="1" applyProtection="1"/>
    <xf numFmtId="173" fontId="0" fillId="0" borderId="0" xfId="0" applyNumberFormat="1" applyProtection="1"/>
    <xf numFmtId="173" fontId="9" fillId="0" borderId="0" xfId="2" applyNumberFormat="1" applyFont="1" applyProtection="1"/>
    <xf numFmtId="0" fontId="12" fillId="0" borderId="0" xfId="0" applyFont="1" applyAlignment="1" applyProtection="1">
      <alignment horizontal="right"/>
    </xf>
    <xf numFmtId="9" fontId="8" fillId="0" borderId="0" xfId="0" applyNumberFormat="1" applyFont="1" applyProtection="1"/>
    <xf numFmtId="10" fontId="17" fillId="0" borderId="0" xfId="2" applyNumberFormat="1" applyFont="1" applyProtection="1"/>
    <xf numFmtId="164" fontId="16" fillId="0" borderId="0" xfId="0" applyNumberFormat="1" applyFont="1" applyFill="1" applyBorder="1" applyProtection="1"/>
    <xf numFmtId="166" fontId="4" fillId="0" borderId="0" xfId="1" applyNumberFormat="1" applyFont="1" applyProtection="1"/>
    <xf numFmtId="166" fontId="4" fillId="0" borderId="0" xfId="1" applyNumberFormat="1" applyFont="1" applyAlignment="1" applyProtection="1">
      <alignment horizontal="left" indent="1"/>
    </xf>
    <xf numFmtId="166" fontId="4" fillId="0" borderId="0" xfId="1" applyNumberFormat="1" applyFont="1" applyAlignment="1" applyProtection="1">
      <alignment horizontal="center"/>
    </xf>
    <xf numFmtId="172" fontId="27" fillId="0" borderId="0" xfId="2" applyNumberFormat="1" applyFont="1" applyProtection="1"/>
    <xf numFmtId="10" fontId="17" fillId="0" borderId="0" xfId="0" applyNumberFormat="1" applyFont="1" applyBorder="1" applyProtection="1"/>
    <xf numFmtId="166" fontId="7" fillId="0" borderId="0" xfId="1" applyNumberFormat="1" applyFont="1" applyProtection="1"/>
    <xf numFmtId="169" fontId="9" fillId="0" borderId="0" xfId="2" applyNumberFormat="1" applyFont="1" applyProtection="1"/>
    <xf numFmtId="166" fontId="11" fillId="0" borderId="0" xfId="0" applyNumberFormat="1" applyFont="1" applyAlignment="1" applyProtection="1">
      <alignment horizontal="center"/>
    </xf>
    <xf numFmtId="166" fontId="0" fillId="8" borderId="0" xfId="1" applyNumberFormat="1" applyFont="1" applyFill="1" applyAlignment="1" applyProtection="1">
      <alignment horizontal="left" indent="1"/>
    </xf>
    <xf numFmtId="166" fontId="0" fillId="8" borderId="0" xfId="1" applyNumberFormat="1" applyFont="1" applyFill="1" applyProtection="1"/>
    <xf numFmtId="166" fontId="0" fillId="8" borderId="0" xfId="1" applyNumberFormat="1" applyFont="1" applyFill="1" applyAlignment="1" applyProtection="1">
      <alignment horizontal="center"/>
    </xf>
    <xf numFmtId="10" fontId="20" fillId="4" borderId="16" xfId="0" applyNumberFormat="1" applyFont="1" applyFill="1" applyBorder="1" applyProtection="1">
      <protection locked="0"/>
    </xf>
    <xf numFmtId="169" fontId="20" fillId="4" borderId="16" xfId="0" applyNumberFormat="1" applyFont="1" applyFill="1" applyBorder="1" applyProtection="1">
      <protection locked="0"/>
    </xf>
    <xf numFmtId="10" fontId="20" fillId="6" borderId="0" xfId="3" applyNumberFormat="1" applyFont="1" applyFill="1" applyBorder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2" fillId="2" borderId="0" xfId="0" applyFont="1" applyFill="1" applyAlignment="1" applyProtection="1">
      <alignment horizontal="right"/>
      <protection locked="0"/>
    </xf>
    <xf numFmtId="164" fontId="2" fillId="2" borderId="0" xfId="0" applyNumberFormat="1" applyFont="1" applyFill="1" applyProtection="1">
      <protection locked="0"/>
    </xf>
    <xf numFmtId="164" fontId="0" fillId="0" borderId="0" xfId="0" applyNumberFormat="1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4" fillId="0" borderId="0" xfId="0" applyFont="1" applyProtection="1">
      <protection locked="0"/>
    </xf>
    <xf numFmtId="0" fontId="0" fillId="0" borderId="0" xfId="0" applyFont="1" applyAlignment="1" applyProtection="1">
      <alignment horizontal="left" indent="2"/>
    </xf>
    <xf numFmtId="166" fontId="1" fillId="0" borderId="0" xfId="1" applyNumberFormat="1" applyFont="1" applyFill="1" applyBorder="1" applyProtection="1"/>
    <xf numFmtId="166" fontId="4" fillId="0" borderId="30" xfId="1" applyNumberFormat="1" applyFont="1" applyFill="1" applyBorder="1" applyProtection="1"/>
    <xf numFmtId="166" fontId="4" fillId="0" borderId="30" xfId="0" applyNumberFormat="1" applyFont="1" applyFill="1" applyBorder="1" applyProtection="1"/>
    <xf numFmtId="0" fontId="39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6" fontId="7" fillId="0" borderId="0" xfId="1" applyNumberFormat="1" applyFont="1" applyAlignment="1" applyProtection="1">
      <alignment horizontal="left" indent="1"/>
    </xf>
    <xf numFmtId="10" fontId="0" fillId="0" borderId="0" xfId="2" applyNumberFormat="1" applyFont="1" applyProtection="1"/>
    <xf numFmtId="10" fontId="9" fillId="0" borderId="0" xfId="2" applyNumberFormat="1" applyFont="1" applyProtection="1"/>
    <xf numFmtId="0" fontId="35" fillId="0" borderId="0" xfId="3" applyFont="1" applyAlignment="1">
      <alignment horizontal="center"/>
    </xf>
    <xf numFmtId="10" fontId="9" fillId="0" borderId="0" xfId="2" applyNumberFormat="1" applyFont="1" applyBorder="1" applyProtection="1"/>
    <xf numFmtId="10" fontId="0" fillId="0" borderId="1" xfId="2" applyNumberFormat="1" applyFont="1" applyFill="1" applyBorder="1" applyProtection="1"/>
    <xf numFmtId="10" fontId="0" fillId="0" borderId="0" xfId="2" applyNumberFormat="1" applyFont="1" applyBorder="1" applyProtection="1"/>
    <xf numFmtId="14" fontId="9" fillId="0" borderId="0" xfId="0" applyNumberFormat="1" applyFont="1" applyBorder="1" applyProtection="1"/>
    <xf numFmtId="164" fontId="0" fillId="0" borderId="0" xfId="0" applyNumberFormat="1"/>
    <xf numFmtId="14" fontId="30" fillId="0" borderId="19" xfId="0" applyNumberFormat="1" applyFont="1" applyFill="1" applyBorder="1" applyAlignment="1" applyProtection="1">
      <alignment horizontal="center" wrapText="1"/>
    </xf>
    <xf numFmtId="175" fontId="0" fillId="0" borderId="0" xfId="1" applyNumberFormat="1" applyFont="1" applyProtection="1"/>
    <xf numFmtId="166" fontId="0" fillId="0" borderId="0" xfId="0" applyNumberFormat="1" applyFont="1" applyFill="1" applyBorder="1" applyProtection="1"/>
    <xf numFmtId="166" fontId="17" fillId="0" borderId="0" xfId="1" applyNumberFormat="1" applyFont="1" applyBorder="1" applyProtection="1"/>
    <xf numFmtId="14" fontId="0" fillId="0" borderId="0" xfId="0" applyNumberFormat="1" applyProtection="1"/>
    <xf numFmtId="0" fontId="0" fillId="0" borderId="19" xfId="0" applyFill="1" applyBorder="1" applyAlignment="1" applyProtection="1">
      <alignment horizontal="center" wrapText="1"/>
    </xf>
    <xf numFmtId="166" fontId="0" fillId="0" borderId="0" xfId="0" applyNumberFormat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167" fontId="0" fillId="0" borderId="0" xfId="2" applyNumberFormat="1" applyFont="1" applyProtection="1">
      <protection locked="0"/>
    </xf>
    <xf numFmtId="14" fontId="0" fillId="0" borderId="0" xfId="0" applyNumberFormat="1" applyProtection="1">
      <protection locked="0"/>
    </xf>
    <xf numFmtId="10" fontId="0" fillId="0" borderId="0" xfId="0" applyNumberFormat="1" applyProtection="1">
      <protection locked="0"/>
    </xf>
    <xf numFmtId="10" fontId="0" fillId="0" borderId="0" xfId="2" applyNumberFormat="1" applyFont="1" applyProtection="1">
      <protection locked="0"/>
    </xf>
    <xf numFmtId="0" fontId="17" fillId="0" borderId="0" xfId="1" applyNumberFormat="1" applyFont="1" applyBorder="1" applyProtection="1"/>
    <xf numFmtId="169" fontId="17" fillId="0" borderId="0" xfId="0" applyNumberFormat="1" applyFont="1" applyBorder="1" applyProtection="1"/>
    <xf numFmtId="178" fontId="16" fillId="0" borderId="0" xfId="2" applyNumberFormat="1" applyFont="1"/>
    <xf numFmtId="179" fontId="8" fillId="4" borderId="0" xfId="2" applyNumberFormat="1" applyFont="1" applyFill="1"/>
    <xf numFmtId="0" fontId="40" fillId="0" borderId="0" xfId="3" applyFont="1" applyAlignment="1">
      <alignment horizontal="right"/>
    </xf>
    <xf numFmtId="179" fontId="8" fillId="4" borderId="0" xfId="2" applyNumberFormat="1" applyFont="1" applyFill="1" applyBorder="1"/>
    <xf numFmtId="177" fontId="8" fillId="4" borderId="0" xfId="3" applyNumberFormat="1" applyFont="1" applyFill="1"/>
    <xf numFmtId="178" fontId="16" fillId="0" borderId="1" xfId="3" applyNumberFormat="1" applyFont="1" applyFill="1" applyBorder="1"/>
    <xf numFmtId="177" fontId="16" fillId="0" borderId="1" xfId="3" applyNumberFormat="1" applyFont="1" applyFill="1" applyBorder="1"/>
    <xf numFmtId="180" fontId="16" fillId="0" borderId="0" xfId="3" applyNumberFormat="1" applyFont="1"/>
    <xf numFmtId="179" fontId="8" fillId="4" borderId="1" xfId="2" applyNumberFormat="1" applyFont="1" applyFill="1" applyBorder="1"/>
    <xf numFmtId="0" fontId="40" fillId="0" borderId="0" xfId="3" applyFont="1" applyAlignment="1">
      <alignment horizontal="center"/>
    </xf>
    <xf numFmtId="178" fontId="16" fillId="0" borderId="0" xfId="2" applyNumberFormat="1" applyFont="1" applyBorder="1"/>
    <xf numFmtId="10" fontId="17" fillId="0" borderId="4" xfId="4" applyNumberFormat="1" applyFont="1" applyBorder="1" applyAlignment="1" applyProtection="1">
      <alignment horizontal="center"/>
    </xf>
    <xf numFmtId="10" fontId="21" fillId="0" borderId="40" xfId="3" applyNumberFormat="1" applyFont="1" applyFill="1" applyBorder="1" applyAlignment="1">
      <alignment horizontal="center"/>
    </xf>
    <xf numFmtId="10" fontId="21" fillId="0" borderId="41" xfId="3" applyNumberFormat="1" applyFont="1" applyFill="1" applyBorder="1" applyAlignment="1">
      <alignment horizontal="center"/>
    </xf>
    <xf numFmtId="9" fontId="0" fillId="0" borderId="0" xfId="2" applyFont="1" applyFill="1" applyBorder="1"/>
    <xf numFmtId="9" fontId="0" fillId="0" borderId="0" xfId="2" applyFont="1" applyBorder="1"/>
    <xf numFmtId="9" fontId="0" fillId="0" borderId="0" xfId="2" applyFont="1" applyFill="1" applyBorder="1" applyProtection="1">
      <protection locked="0"/>
    </xf>
    <xf numFmtId="0" fontId="2" fillId="9" borderId="0" xfId="0" applyFont="1" applyFill="1"/>
    <xf numFmtId="0" fontId="0" fillId="0" borderId="0" xfId="0" applyBorder="1" applyAlignment="1">
      <alignment wrapText="1"/>
    </xf>
    <xf numFmtId="0" fontId="8" fillId="4" borderId="43" xfId="0" applyFont="1" applyFill="1" applyBorder="1" applyAlignment="1">
      <alignment horizontal="center" wrapText="1"/>
    </xf>
    <xf numFmtId="14" fontId="8" fillId="4" borderId="47" xfId="0" applyNumberFormat="1" applyFont="1" applyFill="1" applyBorder="1" applyAlignment="1" applyProtection="1">
      <alignment horizontal="center"/>
      <protection locked="0"/>
    </xf>
    <xf numFmtId="0" fontId="8" fillId="4" borderId="48" xfId="0" applyFont="1" applyFill="1" applyBorder="1" applyProtection="1">
      <protection locked="0"/>
    </xf>
    <xf numFmtId="14" fontId="8" fillId="4" borderId="49" xfId="0" applyNumberFormat="1" applyFont="1" applyFill="1" applyBorder="1" applyAlignment="1" applyProtection="1">
      <alignment horizontal="center"/>
      <protection locked="0"/>
    </xf>
    <xf numFmtId="9" fontId="0" fillId="0" borderId="0" xfId="2" applyFont="1" applyProtection="1">
      <protection locked="0"/>
    </xf>
    <xf numFmtId="0" fontId="8" fillId="4" borderId="47" xfId="0" applyFont="1" applyFill="1" applyBorder="1" applyAlignment="1" applyProtection="1">
      <alignment horizontal="center"/>
      <protection locked="0"/>
    </xf>
    <xf numFmtId="9" fontId="8" fillId="4" borderId="50" xfId="0" applyNumberFormat="1" applyFont="1" applyFill="1" applyBorder="1" applyAlignment="1" applyProtection="1">
      <alignment horizontal="center"/>
      <protection locked="0"/>
    </xf>
    <xf numFmtId="9" fontId="8" fillId="4" borderId="51" xfId="0" applyNumberFormat="1" applyFont="1" applyFill="1" applyBorder="1" applyAlignment="1" applyProtection="1">
      <alignment horizontal="center"/>
      <protection locked="0"/>
    </xf>
    <xf numFmtId="9" fontId="8" fillId="4" borderId="52" xfId="0" applyNumberFormat="1" applyFont="1" applyFill="1" applyBorder="1" applyAlignment="1" applyProtection="1">
      <alignment horizontal="center"/>
      <protection locked="0"/>
    </xf>
    <xf numFmtId="9" fontId="9" fillId="0" borderId="0" xfId="0" applyNumberFormat="1" applyFont="1" applyProtection="1"/>
    <xf numFmtId="9" fontId="17" fillId="0" borderId="0" xfId="0" applyNumberFormat="1" applyFont="1" applyAlignment="1" applyProtection="1">
      <alignment horizontal="center"/>
    </xf>
    <xf numFmtId="14" fontId="8" fillId="4" borderId="43" xfId="0" applyNumberFormat="1" applyFont="1" applyFill="1" applyBorder="1" applyAlignment="1" applyProtection="1">
      <alignment horizontal="center"/>
      <protection locked="0"/>
    </xf>
    <xf numFmtId="2" fontId="0" fillId="0" borderId="0" xfId="0" applyNumberFormat="1" applyProtection="1">
      <protection locked="0"/>
    </xf>
    <xf numFmtId="0" fontId="0" fillId="0" borderId="0" xfId="0" applyFill="1" applyBorder="1" applyAlignment="1" applyProtection="1">
      <alignment horizontal="right" vertical="center"/>
      <protection locked="0"/>
    </xf>
    <xf numFmtId="1" fontId="0" fillId="0" borderId="0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protection locked="0"/>
    </xf>
    <xf numFmtId="181" fontId="0" fillId="0" borderId="0" xfId="0" applyNumberFormat="1" applyFill="1" applyBorder="1" applyAlignment="1" applyProtection="1">
      <alignment vertical="center"/>
      <protection locked="0"/>
    </xf>
    <xf numFmtId="181" fontId="0" fillId="0" borderId="0" xfId="0" applyNumberFormat="1" applyFill="1" applyBorder="1" applyAlignment="1" applyProtection="1">
      <alignment horizontal="center"/>
      <protection locked="0"/>
    </xf>
    <xf numFmtId="182" fontId="0" fillId="0" borderId="0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right"/>
      <protection locked="0"/>
    </xf>
    <xf numFmtId="3" fontId="0" fillId="0" borderId="0" xfId="0" applyNumberFormat="1" applyFill="1" applyBorder="1" applyAlignment="1" applyProtection="1">
      <alignment horizontal="center" vertical="center"/>
      <protection locked="0"/>
    </xf>
    <xf numFmtId="181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Fill="1" applyBorder="1" applyProtection="1">
      <protection locked="0"/>
    </xf>
    <xf numFmtId="10" fontId="0" fillId="0" borderId="0" xfId="0" applyNumberFormat="1" applyFill="1" applyBorder="1" applyAlignment="1" applyProtection="1">
      <alignment horizontal="right" vertical="center"/>
      <protection locked="0"/>
    </xf>
    <xf numFmtId="10" fontId="0" fillId="0" borderId="0" xfId="2" applyNumberFormat="1" applyFont="1" applyFill="1" applyBorder="1" applyAlignment="1" applyProtection="1">
      <alignment horizontal="right" vertical="center"/>
      <protection locked="0"/>
    </xf>
    <xf numFmtId="3" fontId="0" fillId="0" borderId="0" xfId="2" applyNumberFormat="1" applyFont="1" applyFill="1" applyBorder="1" applyAlignment="1" applyProtection="1">
      <alignment horizontal="center" vertical="center"/>
      <protection locked="0"/>
    </xf>
    <xf numFmtId="2" fontId="0" fillId="0" borderId="0" xfId="2" applyNumberFormat="1" applyFont="1" applyFill="1" applyBorder="1" applyProtection="1">
      <protection locked="0"/>
    </xf>
    <xf numFmtId="0" fontId="31" fillId="0" borderId="0" xfId="0" applyFont="1" applyFill="1" applyBorder="1" applyAlignment="1" applyProtection="1">
      <alignment horizontal="center"/>
      <protection locked="0"/>
    </xf>
    <xf numFmtId="10" fontId="4" fillId="14" borderId="0" xfId="1" applyNumberFormat="1" applyFont="1" applyFill="1" applyBorder="1" applyProtection="1"/>
    <xf numFmtId="0" fontId="29" fillId="4" borderId="5" xfId="3" applyFont="1" applyFill="1" applyBorder="1" applyAlignment="1" applyProtection="1">
      <alignment horizontal="left" indent="1"/>
      <protection locked="0"/>
    </xf>
    <xf numFmtId="0" fontId="29" fillId="4" borderId="6" xfId="3" applyFont="1" applyFill="1" applyBorder="1" applyAlignment="1" applyProtection="1">
      <alignment horizontal="left" indent="1"/>
      <protection locked="0"/>
    </xf>
    <xf numFmtId="0" fontId="29" fillId="4" borderId="7" xfId="3" applyFont="1" applyFill="1" applyBorder="1" applyAlignment="1" applyProtection="1">
      <alignment horizontal="left" indent="1"/>
      <protection locked="0"/>
    </xf>
    <xf numFmtId="0" fontId="43" fillId="0" borderId="0" xfId="0" applyFont="1" applyFill="1" applyBorder="1" applyAlignment="1" applyProtection="1">
      <alignment horizontal="right" vertical="center" wrapText="1"/>
      <protection locked="0"/>
    </xf>
    <xf numFmtId="0" fontId="44" fillId="0" borderId="0" xfId="0" applyFont="1" applyFill="1" applyBorder="1" applyAlignment="1" applyProtection="1">
      <alignment horizontal="left" vertical="center" wrapText="1"/>
      <protection locked="0"/>
    </xf>
    <xf numFmtId="0" fontId="42" fillId="0" borderId="0" xfId="0" applyFont="1" applyFill="1" applyBorder="1" applyAlignment="1" applyProtection="1">
      <alignment horizontal="center" vertical="center" wrapText="1"/>
      <protection locked="0"/>
    </xf>
  </cellXfs>
  <cellStyles count="6">
    <cellStyle name="Comma" xfId="1" builtinId="3"/>
    <cellStyle name="Currency" xfId="5" builtinId="4"/>
    <cellStyle name="Normal" xfId="0" builtinId="0"/>
    <cellStyle name="Normal 2" xfId="3"/>
    <cellStyle name="Percent" xfId="2" builtinId="5"/>
    <cellStyle name="Percent 2" xfId="4"/>
  </cellStyles>
  <dxfs count="12">
    <dxf>
      <font>
        <color rgb="FFFF0000"/>
      </font>
    </dxf>
    <dxf>
      <font>
        <color theme="1" tint="0.499984740745262"/>
      </font>
      <fill>
        <patternFill>
          <bgColor theme="0" tint="-0.24994659260841701"/>
        </patternFill>
      </fill>
    </dxf>
    <dxf>
      <font>
        <color theme="1" tint="0.499984740745262"/>
      </font>
      <fill>
        <patternFill>
          <bgColor theme="0" tint="-0.24994659260841701"/>
        </patternFill>
      </fill>
    </dxf>
    <dxf>
      <font>
        <color theme="1" tint="0.499984740745262"/>
      </font>
      <fill>
        <patternFill>
          <bgColor theme="0" tint="-0.24994659260841701"/>
        </patternFill>
      </fill>
    </dxf>
    <dxf>
      <font>
        <color theme="1" tint="0.499984740745262"/>
      </font>
      <fill>
        <patternFill>
          <bgColor theme="0" tint="-0.24994659260841701"/>
        </patternFill>
      </fill>
    </dxf>
    <dxf>
      <font>
        <color theme="1" tint="0.499984740745262"/>
      </font>
      <fill>
        <patternFill>
          <bgColor theme="0" tint="-0.24994659260841701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1" tint="0.34998626667073579"/>
      </font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8</xdr:row>
      <xdr:rowOff>114300</xdr:rowOff>
    </xdr:from>
    <xdr:to>
      <xdr:col>7</xdr:col>
      <xdr:colOff>514350</xdr:colOff>
      <xdr:row>19</xdr:row>
      <xdr:rowOff>150020</xdr:rowOff>
    </xdr:to>
    <xdr:pic>
      <xdr:nvPicPr>
        <xdr:cNvPr id="2" name="Picture 1" descr="http://eweb/brands/downloads/FPL_blu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524000"/>
          <a:ext cx="2076450" cy="1816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409575</xdr:colOff>
          <xdr:row>7</xdr:row>
          <xdr:rowOff>28575</xdr:rowOff>
        </xdr:from>
        <xdr:to>
          <xdr:col>8</xdr:col>
          <xdr:colOff>1419225</xdr:colOff>
          <xdr:row>7</xdr:row>
          <xdr:rowOff>219075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Run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1095374</xdr:colOff>
      <xdr:row>35</xdr:row>
      <xdr:rowOff>130969</xdr:rowOff>
    </xdr:from>
    <xdr:to>
      <xdr:col>14</xdr:col>
      <xdr:colOff>47624</xdr:colOff>
      <xdr:row>49</xdr:row>
      <xdr:rowOff>83344</xdr:rowOff>
    </xdr:to>
    <xdr:sp macro="" textlink="">
      <xdr:nvSpPr>
        <xdr:cNvPr id="2" name="TextBox 1"/>
        <xdr:cNvSpPr txBox="1"/>
      </xdr:nvSpPr>
      <xdr:spPr>
        <a:xfrm>
          <a:off x="10882312" y="6167438"/>
          <a:ext cx="1190625" cy="228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amount subject to Property Tax. This value is 100-(Property that is Exempt). As of 11/2016 the value is  42% Subject to Property Tax for Solar. Subject to change!</a:t>
          </a:r>
        </a:p>
      </xdr:txBody>
    </xdr:sp>
    <xdr:clientData/>
  </xdr:twoCellAnchor>
  <xdr:twoCellAnchor>
    <xdr:from>
      <xdr:col>13</xdr:col>
      <xdr:colOff>535781</xdr:colOff>
      <xdr:row>32</xdr:row>
      <xdr:rowOff>35719</xdr:rowOff>
    </xdr:from>
    <xdr:to>
      <xdr:col>13</xdr:col>
      <xdr:colOff>547687</xdr:colOff>
      <xdr:row>35</xdr:row>
      <xdr:rowOff>119062</xdr:rowOff>
    </xdr:to>
    <xdr:cxnSp macro="">
      <xdr:nvCxnSpPr>
        <xdr:cNvPr id="4" name="Straight Arrow Connector 3"/>
        <xdr:cNvCxnSpPr/>
      </xdr:nvCxnSpPr>
      <xdr:spPr>
        <a:xfrm>
          <a:off x="11430000" y="5572125"/>
          <a:ext cx="11906" cy="58340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NEE">
      <a:dk1>
        <a:sysClr val="windowText" lastClr="000000"/>
      </a:dk1>
      <a:lt1>
        <a:sysClr val="window" lastClr="FFFFFF"/>
      </a:lt1>
      <a:dk2>
        <a:srgbClr val="0048B9"/>
      </a:dk2>
      <a:lt2>
        <a:srgbClr val="B99C30"/>
      </a:lt2>
      <a:accent1>
        <a:srgbClr val="9090F3"/>
      </a:accent1>
      <a:accent2>
        <a:srgbClr val="800000"/>
      </a:accent2>
      <a:accent3>
        <a:srgbClr val="3FBD3F"/>
      </a:accent3>
      <a:accent4>
        <a:srgbClr val="333399"/>
      </a:accent4>
      <a:accent5>
        <a:srgbClr val="BDF7FF"/>
      </a:accent5>
      <a:accent6>
        <a:srgbClr val="FEB705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rgb="FF00B0F0"/>
    <pageSetUpPr fitToPage="1"/>
  </sheetPr>
  <dimension ref="C6:J24"/>
  <sheetViews>
    <sheetView showGridLines="0" workbookViewId="0">
      <selection sqref="A1:XFD2"/>
    </sheetView>
  </sheetViews>
  <sheetFormatPr defaultColWidth="8.85546875" defaultRowHeight="12.75" x14ac:dyDescent="0.2"/>
  <cols>
    <col min="2" max="2" width="2.42578125" customWidth="1"/>
  </cols>
  <sheetData>
    <row r="6" spans="3:10" ht="30" x14ac:dyDescent="0.4">
      <c r="C6" s="401" t="s">
        <v>227</v>
      </c>
      <c r="D6" s="402"/>
      <c r="E6" s="402"/>
      <c r="F6" s="402"/>
      <c r="G6" s="402"/>
      <c r="H6" s="402"/>
      <c r="I6" s="402"/>
      <c r="J6" s="402"/>
    </row>
    <row r="7" spans="3:10" ht="30" x14ac:dyDescent="0.4">
      <c r="C7" s="401" t="s">
        <v>305</v>
      </c>
      <c r="D7" s="402"/>
      <c r="E7" s="402"/>
      <c r="F7" s="402"/>
      <c r="G7" s="402"/>
      <c r="H7" s="402"/>
      <c r="I7" s="402"/>
      <c r="J7" s="402"/>
    </row>
    <row r="8" spans="3:10" ht="30" x14ac:dyDescent="0.4">
      <c r="C8" s="401"/>
      <c r="D8" s="402"/>
      <c r="E8" s="402"/>
      <c r="F8" s="402"/>
      <c r="G8" s="402"/>
      <c r="H8" s="402"/>
      <c r="I8" s="402"/>
      <c r="J8" s="402"/>
    </row>
    <row r="24" spans="3:3" x14ac:dyDescent="0.2">
      <c r="C24" t="s">
        <v>228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1" tint="0.249977111117893"/>
  </sheetPr>
  <dimension ref="B3:AE63"/>
  <sheetViews>
    <sheetView showGridLines="0" tabSelected="1" workbookViewId="0">
      <pane xSplit="10" ySplit="8" topLeftCell="K9" activePane="bottomRight" state="frozen"/>
      <selection pane="topRight" activeCell="G1" sqref="G1"/>
      <selection pane="bottomLeft" activeCell="A7" sqref="A7"/>
      <selection pane="bottomRight" sqref="A1:XFD2"/>
    </sheetView>
  </sheetViews>
  <sheetFormatPr defaultRowHeight="12.75" outlineLevelCol="1" x14ac:dyDescent="0.2"/>
  <cols>
    <col min="1" max="1" width="5" customWidth="1"/>
    <col min="2" max="2" width="4.7109375" customWidth="1"/>
    <col min="3" max="3" width="33" customWidth="1"/>
    <col min="4" max="5" width="3" customWidth="1" outlineLevel="1"/>
    <col min="6" max="8" width="9" customWidth="1" outlineLevel="1"/>
    <col min="9" max="9" width="28" customWidth="1" outlineLevel="1"/>
    <col min="10" max="10" width="4.42578125" customWidth="1"/>
    <col min="11" max="11" width="5.85546875" customWidth="1"/>
    <col min="12" max="31" width="15.5703125" customWidth="1"/>
  </cols>
  <sheetData>
    <row r="3" spans="2:31" s="179" customFormat="1" x14ac:dyDescent="0.2">
      <c r="B3" s="444" t="s">
        <v>287</v>
      </c>
    </row>
    <row r="4" spans="2:31" ht="13.5" thickBot="1" x14ac:dyDescent="0.25"/>
    <row r="5" spans="2:31" ht="13.5" thickBot="1" x14ac:dyDescent="0.25">
      <c r="I5" s="34">
        <v>1</v>
      </c>
      <c r="L5" s="61">
        <f>MAX($K5:K5)+1</f>
        <v>1</v>
      </c>
      <c r="M5" s="61">
        <f>MAX($K5:L5)+1</f>
        <v>2</v>
      </c>
      <c r="N5" s="61">
        <f>MAX($K5:M5)+1</f>
        <v>3</v>
      </c>
      <c r="O5" s="61">
        <f>MAX($K5:N5)+1</f>
        <v>4</v>
      </c>
      <c r="P5" s="61">
        <f>MAX($K5:O5)+1</f>
        <v>5</v>
      </c>
      <c r="Q5" s="61">
        <f>MAX($K5:P5)+1</f>
        <v>6</v>
      </c>
      <c r="R5" s="61">
        <f>MAX($K5:Q5)+1</f>
        <v>7</v>
      </c>
      <c r="S5" s="61">
        <f>MAX($K5:R5)+1</f>
        <v>8</v>
      </c>
      <c r="T5" s="61">
        <f>MAX($K5:S5)+1</f>
        <v>9</v>
      </c>
      <c r="U5" s="61">
        <f>MAX($K5:T5)+1</f>
        <v>10</v>
      </c>
      <c r="V5" s="61">
        <f>MAX($K5:U5)+1</f>
        <v>11</v>
      </c>
      <c r="W5" s="61">
        <f>MAX($K5:V5)+1</f>
        <v>12</v>
      </c>
      <c r="X5" s="61">
        <f>MAX($K5:W5)+1</f>
        <v>13</v>
      </c>
      <c r="Y5" s="61">
        <f>MAX($K5:X5)+1</f>
        <v>14</v>
      </c>
      <c r="Z5" s="61">
        <f>MAX($K5:Y5)+1</f>
        <v>15</v>
      </c>
      <c r="AA5" s="61">
        <f>MAX($K5:Z5)+1</f>
        <v>16</v>
      </c>
      <c r="AB5" s="61">
        <f>MAX($K5:AA5)+1</f>
        <v>17</v>
      </c>
      <c r="AC5" s="61">
        <f>MAX($K5:AB5)+1</f>
        <v>18</v>
      </c>
      <c r="AD5" s="61">
        <f>MAX($K5:AC5)+1</f>
        <v>19</v>
      </c>
      <c r="AE5" s="61">
        <f>MAX($K5:AD5)+1</f>
        <v>20</v>
      </c>
    </row>
    <row r="6" spans="2:31" x14ac:dyDescent="0.2">
      <c r="I6" s="50" t="s">
        <v>258</v>
      </c>
      <c r="L6" s="45"/>
      <c r="M6" s="45"/>
    </row>
    <row r="7" spans="2:31" s="102" customFormat="1" ht="41.25" customHeight="1" x14ac:dyDescent="0.2">
      <c r="C7" s="102" t="s">
        <v>259</v>
      </c>
      <c r="I7" s="10" t="str">
        <f>INDEX($L7:$AE7,1,I$5)</f>
        <v>Scenario 1</v>
      </c>
      <c r="K7" s="445"/>
      <c r="L7" s="446" t="s">
        <v>263</v>
      </c>
      <c r="M7" s="446" t="s">
        <v>264</v>
      </c>
      <c r="N7" s="446" t="s">
        <v>265</v>
      </c>
      <c r="O7" s="446" t="s">
        <v>266</v>
      </c>
      <c r="P7" s="446" t="s">
        <v>267</v>
      </c>
      <c r="Q7" s="446" t="s">
        <v>268</v>
      </c>
      <c r="R7" s="446" t="s">
        <v>269</v>
      </c>
      <c r="S7" s="446" t="s">
        <v>270</v>
      </c>
      <c r="T7" s="446" t="s">
        <v>271</v>
      </c>
      <c r="U7" s="446" t="s">
        <v>272</v>
      </c>
      <c r="V7" s="446" t="s">
        <v>273</v>
      </c>
      <c r="W7" s="446" t="s">
        <v>274</v>
      </c>
      <c r="X7" s="446" t="s">
        <v>275</v>
      </c>
      <c r="Y7" s="446" t="s">
        <v>276</v>
      </c>
      <c r="Z7" s="446" t="s">
        <v>277</v>
      </c>
      <c r="AA7" s="446" t="s">
        <v>278</v>
      </c>
      <c r="AB7" s="446" t="s">
        <v>279</v>
      </c>
      <c r="AC7" s="446" t="s">
        <v>280</v>
      </c>
      <c r="AD7" s="446" t="s">
        <v>281</v>
      </c>
      <c r="AE7" s="446" t="s">
        <v>282</v>
      </c>
    </row>
    <row r="8" spans="2:31" s="31" customFormat="1" ht="19.5" customHeight="1" x14ac:dyDescent="0.2">
      <c r="C8" s="31" t="s">
        <v>260</v>
      </c>
      <c r="I8" s="30"/>
      <c r="K8" s="29"/>
      <c r="L8" s="28" t="b">
        <v>1</v>
      </c>
      <c r="M8" s="28" t="b">
        <v>1</v>
      </c>
      <c r="N8" s="28" t="b">
        <v>1</v>
      </c>
      <c r="O8" s="28" t="b">
        <v>0</v>
      </c>
      <c r="P8" s="28" t="b">
        <v>0</v>
      </c>
      <c r="Q8" s="28" t="b">
        <v>0</v>
      </c>
      <c r="R8" s="28" t="b">
        <v>0</v>
      </c>
      <c r="S8" s="28" t="b">
        <v>0</v>
      </c>
      <c r="T8" s="28" t="b">
        <v>0</v>
      </c>
      <c r="U8" s="28" t="b">
        <v>0</v>
      </c>
      <c r="V8" s="28" t="b">
        <v>0</v>
      </c>
      <c r="W8" s="28" t="b">
        <v>0</v>
      </c>
      <c r="X8" s="28" t="b">
        <v>0</v>
      </c>
      <c r="Y8" s="28" t="b">
        <v>0</v>
      </c>
      <c r="Z8" s="28" t="b">
        <v>0</v>
      </c>
      <c r="AA8" s="28" t="b">
        <v>0</v>
      </c>
      <c r="AB8" s="28" t="b">
        <v>0</v>
      </c>
      <c r="AC8" s="28" t="b">
        <v>0</v>
      </c>
      <c r="AD8" s="28" t="b">
        <v>0</v>
      </c>
      <c r="AE8" s="28" t="b">
        <v>0</v>
      </c>
    </row>
    <row r="9" spans="2:31" x14ac:dyDescent="0.2"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</row>
    <row r="10" spans="2:31" s="179" customFormat="1" x14ac:dyDescent="0.2">
      <c r="B10" s="444" t="s">
        <v>66</v>
      </c>
    </row>
    <row r="11" spans="2:31" s="27" customFormat="1" x14ac:dyDescent="0.2">
      <c r="I11" s="26"/>
    </row>
    <row r="12" spans="2:31" s="27" customFormat="1" x14ac:dyDescent="0.2">
      <c r="C12" s="27" t="s">
        <v>262</v>
      </c>
      <c r="I12" s="1">
        <f>INDEX($L12:$AE12,1,vba_scenario)</f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</row>
    <row r="13" spans="2:31" s="27" customFormat="1" x14ac:dyDescent="0.2">
      <c r="C13" s="27" t="s">
        <v>283</v>
      </c>
      <c r="I13" s="1">
        <f>INDEX($L13:$AE13,1,vba_scenario)</f>
        <v>0</v>
      </c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</row>
    <row r="14" spans="2:31" s="27" customFormat="1" x14ac:dyDescent="0.2">
      <c r="M14" s="24"/>
    </row>
    <row r="15" spans="2:31" s="27" customFormat="1" x14ac:dyDescent="0.2">
      <c r="C15" s="27" t="s">
        <v>284</v>
      </c>
      <c r="I15" s="1">
        <f>INDEX($L15:$AE15,1,vba_scenario)</f>
        <v>0</v>
      </c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</row>
    <row r="16" spans="2:31" s="27" customFormat="1" x14ac:dyDescent="0.2">
      <c r="C16" s="27" t="s">
        <v>285</v>
      </c>
      <c r="I16" s="1">
        <f>INDEX($L16:$AE16,1,vba_scenario)</f>
        <v>0</v>
      </c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</row>
    <row r="17" spans="2:31" s="27" customFormat="1" x14ac:dyDescent="0.2">
      <c r="C17" s="27" t="s">
        <v>286</v>
      </c>
      <c r="I17" s="1">
        <f>INDEX($L17:$AE17,1,vba_scenario)</f>
        <v>0</v>
      </c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</row>
    <row r="18" spans="2:31" s="27" customFormat="1" x14ac:dyDescent="0.2"/>
    <row r="19" spans="2:31" s="27" customFormat="1" x14ac:dyDescent="0.2"/>
    <row r="20" spans="2:31" s="23" customFormat="1" x14ac:dyDescent="0.2">
      <c r="B20" s="182" t="s">
        <v>261</v>
      </c>
    </row>
    <row r="21" spans="2:31" s="411" customFormat="1" x14ac:dyDescent="0.2"/>
    <row r="22" spans="2:31" s="24" customFormat="1" x14ac:dyDescent="0.2">
      <c r="I22" s="22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</row>
    <row r="23" spans="2:31" s="24" customFormat="1" x14ac:dyDescent="0.2">
      <c r="C23" s="24" t="s">
        <v>155</v>
      </c>
      <c r="I23" s="20">
        <f ca="1">RevReq!$K$37</f>
        <v>1495827.1736491513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</row>
    <row r="24" spans="2:31" s="24" customFormat="1" x14ac:dyDescent="0.2">
      <c r="I24" s="22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</row>
    <row r="25" spans="2:31" s="24" customFormat="1" x14ac:dyDescent="0.2">
      <c r="C25" s="19"/>
      <c r="I25" s="18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2:31" s="24" customFormat="1" x14ac:dyDescent="0.2">
      <c r="C26" s="19"/>
      <c r="I26" s="18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</row>
    <row r="27" spans="2:31" s="24" customFormat="1" x14ac:dyDescent="0.2">
      <c r="I27" s="22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2:31" s="24" customFormat="1" x14ac:dyDescent="0.2">
      <c r="C28" s="19"/>
      <c r="I28" s="18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</row>
    <row r="29" spans="2:31" s="24" customFormat="1" x14ac:dyDescent="0.2">
      <c r="C29" s="19"/>
      <c r="I29" s="18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</row>
    <row r="30" spans="2:31" s="24" customFormat="1" x14ac:dyDescent="0.2">
      <c r="C30" s="19"/>
      <c r="I30" s="18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</row>
    <row r="31" spans="2:31" s="24" customFormat="1" x14ac:dyDescent="0.2"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</row>
    <row r="32" spans="2:31" s="24" customFormat="1" x14ac:dyDescent="0.2"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3:31" s="24" customFormat="1" x14ac:dyDescent="0.2"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</row>
    <row r="34" spans="3:31" s="24" customFormat="1" x14ac:dyDescent="0.2"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</row>
    <row r="35" spans="3:31" s="24" customFormat="1" x14ac:dyDescent="0.2">
      <c r="C35" s="15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</row>
    <row r="36" spans="3:31" s="24" customFormat="1" x14ac:dyDescent="0.2">
      <c r="I36" s="22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</row>
    <row r="37" spans="3:31" s="24" customFormat="1" x14ac:dyDescent="0.2">
      <c r="I37" s="22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</row>
    <row r="38" spans="3:31" s="24" customFormat="1" x14ac:dyDescent="0.2">
      <c r="I38" s="22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</row>
    <row r="39" spans="3:31" s="24" customFormat="1" x14ac:dyDescent="0.2">
      <c r="I39" s="22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</row>
    <row r="40" spans="3:31" s="14" customFormat="1" x14ac:dyDescent="0.2">
      <c r="C40" s="19"/>
      <c r="I40" s="13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3:31" s="24" customFormat="1" x14ac:dyDescent="0.2">
      <c r="I41" s="22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</row>
    <row r="42" spans="3:31" s="24" customFormat="1" x14ac:dyDescent="0.2">
      <c r="C42" s="15"/>
      <c r="I42" s="22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</row>
    <row r="43" spans="3:31" s="24" customFormat="1" x14ac:dyDescent="0.2">
      <c r="I43" s="22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</row>
    <row r="44" spans="3:31" s="24" customFormat="1" x14ac:dyDescent="0.2">
      <c r="I44" s="22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</row>
    <row r="45" spans="3:31" s="24" customFormat="1" x14ac:dyDescent="0.2">
      <c r="I45" s="22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</row>
    <row r="46" spans="3:31" s="24" customFormat="1" x14ac:dyDescent="0.2">
      <c r="I46" s="22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</row>
    <row r="47" spans="3:31" s="24" customFormat="1" x14ac:dyDescent="0.2">
      <c r="I47" s="22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</row>
    <row r="48" spans="3:31" s="24" customFormat="1" x14ac:dyDescent="0.2">
      <c r="I48" s="22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</row>
    <row r="49" spans="3:31" s="14" customFormat="1" x14ac:dyDescent="0.2">
      <c r="C49" s="19"/>
      <c r="I49" s="12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3:31" s="24" customFormat="1" x14ac:dyDescent="0.2">
      <c r="I50" s="22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</row>
    <row r="51" spans="3:31" s="24" customFormat="1" x14ac:dyDescent="0.2">
      <c r="C51" s="15"/>
      <c r="I51" s="22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</row>
    <row r="52" spans="3:31" s="24" customFormat="1" x14ac:dyDescent="0.2">
      <c r="I52" s="22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</row>
    <row r="53" spans="3:31" s="24" customFormat="1" x14ac:dyDescent="0.2">
      <c r="I53" s="22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</row>
    <row r="54" spans="3:31" s="14" customFormat="1" x14ac:dyDescent="0.2">
      <c r="C54" s="19"/>
      <c r="I54" s="12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3:31" s="14" customFormat="1" x14ac:dyDescent="0.2">
      <c r="C55" s="19"/>
      <c r="I55" s="12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3:31" s="24" customFormat="1" x14ac:dyDescent="0.2">
      <c r="C56" s="19"/>
      <c r="I56" s="18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3:31" s="411" customFormat="1" x14ac:dyDescent="0.2">
      <c r="I57" s="11"/>
    </row>
    <row r="58" spans="3:31" s="411" customFormat="1" x14ac:dyDescent="0.2"/>
    <row r="59" spans="3:31" s="411" customFormat="1" x14ac:dyDescent="0.2"/>
    <row r="60" spans="3:31" s="33" customFormat="1" x14ac:dyDescent="0.2"/>
    <row r="61" spans="3:31" s="32" customFormat="1" x14ac:dyDescent="0.2"/>
    <row r="62" spans="3:31" s="32" customFormat="1" x14ac:dyDescent="0.2"/>
    <row r="63" spans="3:31" s="32" customFormat="1" x14ac:dyDescent="0.2"/>
  </sheetData>
  <conditionalFormatting sqref="L8:AE8">
    <cfRule type="cellIs" dxfId="11" priority="13" operator="notEqual">
      <formula>TRUE</formula>
    </cfRule>
  </conditionalFormatting>
  <conditionalFormatting sqref="I13">
    <cfRule type="expression" dxfId="10" priority="6">
      <formula>IF(ISERROR(FIND("scenario",formula_text(I13),1)),0,1)</formula>
    </cfRule>
  </conditionalFormatting>
  <conditionalFormatting sqref="I15">
    <cfRule type="expression" dxfId="9" priority="5">
      <formula>IF(ISERROR(FIND("scenario",formula_text(I15),1)),0,1)</formula>
    </cfRule>
  </conditionalFormatting>
  <conditionalFormatting sqref="I16">
    <cfRule type="expression" dxfId="8" priority="4">
      <formula>IF(ISERROR(FIND("scenario",formula_text(I16),1)),0,1)</formula>
    </cfRule>
  </conditionalFormatting>
  <conditionalFormatting sqref="I17">
    <cfRule type="expression" dxfId="7" priority="3">
      <formula>IF(ISERROR(FIND("scenario",formula_text(I17),1)),0,1)</formula>
    </cfRule>
  </conditionalFormatting>
  <conditionalFormatting sqref="I12">
    <cfRule type="expression" dxfId="6" priority="1">
      <formula>IF(ISERROR(FIND("scenario",formula_text(I12),1)),0,1)</formula>
    </cfRule>
  </conditionalFormatting>
  <dataValidations count="2">
    <dataValidation type="list" allowBlank="1" showInputMessage="1" showErrorMessage="1" sqref="L8:AE8">
      <formula1>"TRUE,FALSE"</formula1>
    </dataValidation>
    <dataValidation type="list" allowBlank="1" showInputMessage="1" showErrorMessage="1" sqref="I5">
      <formula1>$L$5:$AE$5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Button 2">
              <controlPr defaultSize="0" print="0" autoFill="0" autoPict="0" macro="[0]!Sheet8.scenario">
                <anchor moveWithCells="1" sizeWithCells="1">
                  <from>
                    <xdr:col>8</xdr:col>
                    <xdr:colOff>409575</xdr:colOff>
                    <xdr:row>7</xdr:row>
                    <xdr:rowOff>28575</xdr:rowOff>
                  </from>
                  <to>
                    <xdr:col>8</xdr:col>
                    <xdr:colOff>1419225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>
    <tabColor rgb="FFFFFF99"/>
    <pageSetUpPr fitToPage="1"/>
  </sheetPr>
  <dimension ref="A3:O91"/>
  <sheetViews>
    <sheetView showGridLines="0" zoomScale="85" zoomScaleNormal="85" zoomScalePageLayoutView="85" workbookViewId="0">
      <selection sqref="A1:XFD2"/>
    </sheetView>
  </sheetViews>
  <sheetFormatPr defaultColWidth="12.7109375" defaultRowHeight="12.75" x14ac:dyDescent="0.2"/>
  <cols>
    <col min="1" max="1" width="4.42578125" style="67" customWidth="1"/>
    <col min="2" max="7" width="16.42578125" style="67" customWidth="1"/>
    <col min="8" max="8" width="18" style="67" bestFit="1" customWidth="1"/>
    <col min="9" max="10" width="16.42578125" style="67" customWidth="1"/>
    <col min="11" max="11" width="5.42578125" style="67" customWidth="1"/>
    <col min="12" max="12" width="1.42578125" style="67" customWidth="1"/>
    <col min="13" max="13" width="13.42578125" style="67" customWidth="1"/>
    <col min="14" max="14" width="11.28515625" style="67" bestFit="1" customWidth="1"/>
    <col min="15" max="15" width="12.7109375" style="67"/>
    <col min="16" max="16" width="14.140625" style="67" customWidth="1"/>
    <col min="17" max="230" width="12.7109375" style="67"/>
    <col min="231" max="231" width="4.42578125" style="67" customWidth="1"/>
    <col min="232" max="232" width="19.140625" style="67" customWidth="1"/>
    <col min="233" max="234" width="12.7109375" style="67"/>
    <col min="235" max="235" width="14.7109375" style="67" bestFit="1" customWidth="1"/>
    <col min="236" max="237" width="12.7109375" style="67"/>
    <col min="238" max="238" width="12.42578125" style="67" customWidth="1"/>
    <col min="239" max="240" width="11.28515625" style="67" customWidth="1"/>
    <col min="241" max="241" width="13.7109375" style="67" customWidth="1"/>
    <col min="242" max="242" width="7.85546875" style="67" customWidth="1"/>
    <col min="243" max="486" width="12.7109375" style="67"/>
    <col min="487" max="487" width="4.42578125" style="67" customWidth="1"/>
    <col min="488" max="488" width="19.140625" style="67" customWidth="1"/>
    <col min="489" max="490" width="12.7109375" style="67"/>
    <col min="491" max="491" width="14.7109375" style="67" bestFit="1" customWidth="1"/>
    <col min="492" max="493" width="12.7109375" style="67"/>
    <col min="494" max="494" width="12.42578125" style="67" customWidth="1"/>
    <col min="495" max="496" width="11.28515625" style="67" customWidth="1"/>
    <col min="497" max="497" width="13.7109375" style="67" customWidth="1"/>
    <col min="498" max="498" width="7.85546875" style="67" customWidth="1"/>
    <col min="499" max="742" width="12.7109375" style="67"/>
    <col min="743" max="743" width="4.42578125" style="67" customWidth="1"/>
    <col min="744" max="744" width="19.140625" style="67" customWidth="1"/>
    <col min="745" max="746" width="12.7109375" style="67"/>
    <col min="747" max="747" width="14.7109375" style="67" bestFit="1" customWidth="1"/>
    <col min="748" max="749" width="12.7109375" style="67"/>
    <col min="750" max="750" width="12.42578125" style="67" customWidth="1"/>
    <col min="751" max="752" width="11.28515625" style="67" customWidth="1"/>
    <col min="753" max="753" width="13.7109375" style="67" customWidth="1"/>
    <col min="754" max="754" width="7.85546875" style="67" customWidth="1"/>
    <col min="755" max="998" width="12.7109375" style="67"/>
    <col min="999" max="999" width="4.42578125" style="67" customWidth="1"/>
    <col min="1000" max="1000" width="19.140625" style="67" customWidth="1"/>
    <col min="1001" max="1002" width="12.7109375" style="67"/>
    <col min="1003" max="1003" width="14.7109375" style="67" bestFit="1" customWidth="1"/>
    <col min="1004" max="1005" width="12.7109375" style="67"/>
    <col min="1006" max="1006" width="12.42578125" style="67" customWidth="1"/>
    <col min="1007" max="1008" width="11.28515625" style="67" customWidth="1"/>
    <col min="1009" max="1009" width="13.7109375" style="67" customWidth="1"/>
    <col min="1010" max="1010" width="7.85546875" style="67" customWidth="1"/>
    <col min="1011" max="1254" width="12.7109375" style="67"/>
    <col min="1255" max="1255" width="4.42578125" style="67" customWidth="1"/>
    <col min="1256" max="1256" width="19.140625" style="67" customWidth="1"/>
    <col min="1257" max="1258" width="12.7109375" style="67"/>
    <col min="1259" max="1259" width="14.7109375" style="67" bestFit="1" customWidth="1"/>
    <col min="1260" max="1261" width="12.7109375" style="67"/>
    <col min="1262" max="1262" width="12.42578125" style="67" customWidth="1"/>
    <col min="1263" max="1264" width="11.28515625" style="67" customWidth="1"/>
    <col min="1265" max="1265" width="13.7109375" style="67" customWidth="1"/>
    <col min="1266" max="1266" width="7.85546875" style="67" customWidth="1"/>
    <col min="1267" max="1510" width="12.7109375" style="67"/>
    <col min="1511" max="1511" width="4.42578125" style="67" customWidth="1"/>
    <col min="1512" max="1512" width="19.140625" style="67" customWidth="1"/>
    <col min="1513" max="1514" width="12.7109375" style="67"/>
    <col min="1515" max="1515" width="14.7109375" style="67" bestFit="1" customWidth="1"/>
    <col min="1516" max="1517" width="12.7109375" style="67"/>
    <col min="1518" max="1518" width="12.42578125" style="67" customWidth="1"/>
    <col min="1519" max="1520" width="11.28515625" style="67" customWidth="1"/>
    <col min="1521" max="1521" width="13.7109375" style="67" customWidth="1"/>
    <col min="1522" max="1522" width="7.85546875" style="67" customWidth="1"/>
    <col min="1523" max="1766" width="12.7109375" style="67"/>
    <col min="1767" max="1767" width="4.42578125" style="67" customWidth="1"/>
    <col min="1768" max="1768" width="19.140625" style="67" customWidth="1"/>
    <col min="1769" max="1770" width="12.7109375" style="67"/>
    <col min="1771" max="1771" width="14.7109375" style="67" bestFit="1" customWidth="1"/>
    <col min="1772" max="1773" width="12.7109375" style="67"/>
    <col min="1774" max="1774" width="12.42578125" style="67" customWidth="1"/>
    <col min="1775" max="1776" width="11.28515625" style="67" customWidth="1"/>
    <col min="1777" max="1777" width="13.7109375" style="67" customWidth="1"/>
    <col min="1778" max="1778" width="7.85546875" style="67" customWidth="1"/>
    <col min="1779" max="2022" width="12.7109375" style="67"/>
    <col min="2023" max="2023" width="4.42578125" style="67" customWidth="1"/>
    <col min="2024" max="2024" width="19.140625" style="67" customWidth="1"/>
    <col min="2025" max="2026" width="12.7109375" style="67"/>
    <col min="2027" max="2027" width="14.7109375" style="67" bestFit="1" customWidth="1"/>
    <col min="2028" max="2029" width="12.7109375" style="67"/>
    <col min="2030" max="2030" width="12.42578125" style="67" customWidth="1"/>
    <col min="2031" max="2032" width="11.28515625" style="67" customWidth="1"/>
    <col min="2033" max="2033" width="13.7109375" style="67" customWidth="1"/>
    <col min="2034" max="2034" width="7.85546875" style="67" customWidth="1"/>
    <col min="2035" max="2278" width="12.7109375" style="67"/>
    <col min="2279" max="2279" width="4.42578125" style="67" customWidth="1"/>
    <col min="2280" max="2280" width="19.140625" style="67" customWidth="1"/>
    <col min="2281" max="2282" width="12.7109375" style="67"/>
    <col min="2283" max="2283" width="14.7109375" style="67" bestFit="1" customWidth="1"/>
    <col min="2284" max="2285" width="12.7109375" style="67"/>
    <col min="2286" max="2286" width="12.42578125" style="67" customWidth="1"/>
    <col min="2287" max="2288" width="11.28515625" style="67" customWidth="1"/>
    <col min="2289" max="2289" width="13.7109375" style="67" customWidth="1"/>
    <col min="2290" max="2290" width="7.85546875" style="67" customWidth="1"/>
    <col min="2291" max="2534" width="12.7109375" style="67"/>
    <col min="2535" max="2535" width="4.42578125" style="67" customWidth="1"/>
    <col min="2536" max="2536" width="19.140625" style="67" customWidth="1"/>
    <col min="2537" max="2538" width="12.7109375" style="67"/>
    <col min="2539" max="2539" width="14.7109375" style="67" bestFit="1" customWidth="1"/>
    <col min="2540" max="2541" width="12.7109375" style="67"/>
    <col min="2542" max="2542" width="12.42578125" style="67" customWidth="1"/>
    <col min="2543" max="2544" width="11.28515625" style="67" customWidth="1"/>
    <col min="2545" max="2545" width="13.7109375" style="67" customWidth="1"/>
    <col min="2546" max="2546" width="7.85546875" style="67" customWidth="1"/>
    <col min="2547" max="2790" width="12.7109375" style="67"/>
    <col min="2791" max="2791" width="4.42578125" style="67" customWidth="1"/>
    <col min="2792" max="2792" width="19.140625" style="67" customWidth="1"/>
    <col min="2793" max="2794" width="12.7109375" style="67"/>
    <col min="2795" max="2795" width="14.7109375" style="67" bestFit="1" customWidth="1"/>
    <col min="2796" max="2797" width="12.7109375" style="67"/>
    <col min="2798" max="2798" width="12.42578125" style="67" customWidth="1"/>
    <col min="2799" max="2800" width="11.28515625" style="67" customWidth="1"/>
    <col min="2801" max="2801" width="13.7109375" style="67" customWidth="1"/>
    <col min="2802" max="2802" width="7.85546875" style="67" customWidth="1"/>
    <col min="2803" max="3046" width="12.7109375" style="67"/>
    <col min="3047" max="3047" width="4.42578125" style="67" customWidth="1"/>
    <col min="3048" max="3048" width="19.140625" style="67" customWidth="1"/>
    <col min="3049" max="3050" width="12.7109375" style="67"/>
    <col min="3051" max="3051" width="14.7109375" style="67" bestFit="1" customWidth="1"/>
    <col min="3052" max="3053" width="12.7109375" style="67"/>
    <col min="3054" max="3054" width="12.42578125" style="67" customWidth="1"/>
    <col min="3055" max="3056" width="11.28515625" style="67" customWidth="1"/>
    <col min="3057" max="3057" width="13.7109375" style="67" customWidth="1"/>
    <col min="3058" max="3058" width="7.85546875" style="67" customWidth="1"/>
    <col min="3059" max="3302" width="12.7109375" style="67"/>
    <col min="3303" max="3303" width="4.42578125" style="67" customWidth="1"/>
    <col min="3304" max="3304" width="19.140625" style="67" customWidth="1"/>
    <col min="3305" max="3306" width="12.7109375" style="67"/>
    <col min="3307" max="3307" width="14.7109375" style="67" bestFit="1" customWidth="1"/>
    <col min="3308" max="3309" width="12.7109375" style="67"/>
    <col min="3310" max="3310" width="12.42578125" style="67" customWidth="1"/>
    <col min="3311" max="3312" width="11.28515625" style="67" customWidth="1"/>
    <col min="3313" max="3313" width="13.7109375" style="67" customWidth="1"/>
    <col min="3314" max="3314" width="7.85546875" style="67" customWidth="1"/>
    <col min="3315" max="3558" width="12.7109375" style="67"/>
    <col min="3559" max="3559" width="4.42578125" style="67" customWidth="1"/>
    <col min="3560" max="3560" width="19.140625" style="67" customWidth="1"/>
    <col min="3561" max="3562" width="12.7109375" style="67"/>
    <col min="3563" max="3563" width="14.7109375" style="67" bestFit="1" customWidth="1"/>
    <col min="3564" max="3565" width="12.7109375" style="67"/>
    <col min="3566" max="3566" width="12.42578125" style="67" customWidth="1"/>
    <col min="3567" max="3568" width="11.28515625" style="67" customWidth="1"/>
    <col min="3569" max="3569" width="13.7109375" style="67" customWidth="1"/>
    <col min="3570" max="3570" width="7.85546875" style="67" customWidth="1"/>
    <col min="3571" max="3814" width="12.7109375" style="67"/>
    <col min="3815" max="3815" width="4.42578125" style="67" customWidth="1"/>
    <col min="3816" max="3816" width="19.140625" style="67" customWidth="1"/>
    <col min="3817" max="3818" width="12.7109375" style="67"/>
    <col min="3819" max="3819" width="14.7109375" style="67" bestFit="1" customWidth="1"/>
    <col min="3820" max="3821" width="12.7109375" style="67"/>
    <col min="3822" max="3822" width="12.42578125" style="67" customWidth="1"/>
    <col min="3823" max="3824" width="11.28515625" style="67" customWidth="1"/>
    <col min="3825" max="3825" width="13.7109375" style="67" customWidth="1"/>
    <col min="3826" max="3826" width="7.85546875" style="67" customWidth="1"/>
    <col min="3827" max="4070" width="12.7109375" style="67"/>
    <col min="4071" max="4071" width="4.42578125" style="67" customWidth="1"/>
    <col min="4072" max="4072" width="19.140625" style="67" customWidth="1"/>
    <col min="4073" max="4074" width="12.7109375" style="67"/>
    <col min="4075" max="4075" width="14.7109375" style="67" bestFit="1" customWidth="1"/>
    <col min="4076" max="4077" width="12.7109375" style="67"/>
    <col min="4078" max="4078" width="12.42578125" style="67" customWidth="1"/>
    <col min="4079" max="4080" width="11.28515625" style="67" customWidth="1"/>
    <col min="4081" max="4081" width="13.7109375" style="67" customWidth="1"/>
    <col min="4082" max="4082" width="7.85546875" style="67" customWidth="1"/>
    <col min="4083" max="4326" width="12.7109375" style="67"/>
    <col min="4327" max="4327" width="4.42578125" style="67" customWidth="1"/>
    <col min="4328" max="4328" width="19.140625" style="67" customWidth="1"/>
    <col min="4329" max="4330" width="12.7109375" style="67"/>
    <col min="4331" max="4331" width="14.7109375" style="67" bestFit="1" customWidth="1"/>
    <col min="4332" max="4333" width="12.7109375" style="67"/>
    <col min="4334" max="4334" width="12.42578125" style="67" customWidth="1"/>
    <col min="4335" max="4336" width="11.28515625" style="67" customWidth="1"/>
    <col min="4337" max="4337" width="13.7109375" style="67" customWidth="1"/>
    <col min="4338" max="4338" width="7.85546875" style="67" customWidth="1"/>
    <col min="4339" max="4582" width="12.7109375" style="67"/>
    <col min="4583" max="4583" width="4.42578125" style="67" customWidth="1"/>
    <col min="4584" max="4584" width="19.140625" style="67" customWidth="1"/>
    <col min="4585" max="4586" width="12.7109375" style="67"/>
    <col min="4587" max="4587" width="14.7109375" style="67" bestFit="1" customWidth="1"/>
    <col min="4588" max="4589" width="12.7109375" style="67"/>
    <col min="4590" max="4590" width="12.42578125" style="67" customWidth="1"/>
    <col min="4591" max="4592" width="11.28515625" style="67" customWidth="1"/>
    <col min="4593" max="4593" width="13.7109375" style="67" customWidth="1"/>
    <col min="4594" max="4594" width="7.85546875" style="67" customWidth="1"/>
    <col min="4595" max="4838" width="12.7109375" style="67"/>
    <col min="4839" max="4839" width="4.42578125" style="67" customWidth="1"/>
    <col min="4840" max="4840" width="19.140625" style="67" customWidth="1"/>
    <col min="4841" max="4842" width="12.7109375" style="67"/>
    <col min="4843" max="4843" width="14.7109375" style="67" bestFit="1" customWidth="1"/>
    <col min="4844" max="4845" width="12.7109375" style="67"/>
    <col min="4846" max="4846" width="12.42578125" style="67" customWidth="1"/>
    <col min="4847" max="4848" width="11.28515625" style="67" customWidth="1"/>
    <col min="4849" max="4849" width="13.7109375" style="67" customWidth="1"/>
    <col min="4850" max="4850" width="7.85546875" style="67" customWidth="1"/>
    <col min="4851" max="5094" width="12.7109375" style="67"/>
    <col min="5095" max="5095" width="4.42578125" style="67" customWidth="1"/>
    <col min="5096" max="5096" width="19.140625" style="67" customWidth="1"/>
    <col min="5097" max="5098" width="12.7109375" style="67"/>
    <col min="5099" max="5099" width="14.7109375" style="67" bestFit="1" customWidth="1"/>
    <col min="5100" max="5101" width="12.7109375" style="67"/>
    <col min="5102" max="5102" width="12.42578125" style="67" customWidth="1"/>
    <col min="5103" max="5104" width="11.28515625" style="67" customWidth="1"/>
    <col min="5105" max="5105" width="13.7109375" style="67" customWidth="1"/>
    <col min="5106" max="5106" width="7.85546875" style="67" customWidth="1"/>
    <col min="5107" max="5350" width="12.7109375" style="67"/>
    <col min="5351" max="5351" width="4.42578125" style="67" customWidth="1"/>
    <col min="5352" max="5352" width="19.140625" style="67" customWidth="1"/>
    <col min="5353" max="5354" width="12.7109375" style="67"/>
    <col min="5355" max="5355" width="14.7109375" style="67" bestFit="1" customWidth="1"/>
    <col min="5356" max="5357" width="12.7109375" style="67"/>
    <col min="5358" max="5358" width="12.42578125" style="67" customWidth="1"/>
    <col min="5359" max="5360" width="11.28515625" style="67" customWidth="1"/>
    <col min="5361" max="5361" width="13.7109375" style="67" customWidth="1"/>
    <col min="5362" max="5362" width="7.85546875" style="67" customWidth="1"/>
    <col min="5363" max="5606" width="12.7109375" style="67"/>
    <col min="5607" max="5607" width="4.42578125" style="67" customWidth="1"/>
    <col min="5608" max="5608" width="19.140625" style="67" customWidth="1"/>
    <col min="5609" max="5610" width="12.7109375" style="67"/>
    <col min="5611" max="5611" width="14.7109375" style="67" bestFit="1" customWidth="1"/>
    <col min="5612" max="5613" width="12.7109375" style="67"/>
    <col min="5614" max="5614" width="12.42578125" style="67" customWidth="1"/>
    <col min="5615" max="5616" width="11.28515625" style="67" customWidth="1"/>
    <col min="5617" max="5617" width="13.7109375" style="67" customWidth="1"/>
    <col min="5618" max="5618" width="7.85546875" style="67" customWidth="1"/>
    <col min="5619" max="5862" width="12.7109375" style="67"/>
    <col min="5863" max="5863" width="4.42578125" style="67" customWidth="1"/>
    <col min="5864" max="5864" width="19.140625" style="67" customWidth="1"/>
    <col min="5865" max="5866" width="12.7109375" style="67"/>
    <col min="5867" max="5867" width="14.7109375" style="67" bestFit="1" customWidth="1"/>
    <col min="5868" max="5869" width="12.7109375" style="67"/>
    <col min="5870" max="5870" width="12.42578125" style="67" customWidth="1"/>
    <col min="5871" max="5872" width="11.28515625" style="67" customWidth="1"/>
    <col min="5873" max="5873" width="13.7109375" style="67" customWidth="1"/>
    <col min="5874" max="5874" width="7.85546875" style="67" customWidth="1"/>
    <col min="5875" max="6118" width="12.7109375" style="67"/>
    <col min="6119" max="6119" width="4.42578125" style="67" customWidth="1"/>
    <col min="6120" max="6120" width="19.140625" style="67" customWidth="1"/>
    <col min="6121" max="6122" width="12.7109375" style="67"/>
    <col min="6123" max="6123" width="14.7109375" style="67" bestFit="1" customWidth="1"/>
    <col min="6124" max="6125" width="12.7109375" style="67"/>
    <col min="6126" max="6126" width="12.42578125" style="67" customWidth="1"/>
    <col min="6127" max="6128" width="11.28515625" style="67" customWidth="1"/>
    <col min="6129" max="6129" width="13.7109375" style="67" customWidth="1"/>
    <col min="6130" max="6130" width="7.85546875" style="67" customWidth="1"/>
    <col min="6131" max="6374" width="12.7109375" style="67"/>
    <col min="6375" max="6375" width="4.42578125" style="67" customWidth="1"/>
    <col min="6376" max="6376" width="19.140625" style="67" customWidth="1"/>
    <col min="6377" max="6378" width="12.7109375" style="67"/>
    <col min="6379" max="6379" width="14.7109375" style="67" bestFit="1" customWidth="1"/>
    <col min="6380" max="6381" width="12.7109375" style="67"/>
    <col min="6382" max="6382" width="12.42578125" style="67" customWidth="1"/>
    <col min="6383" max="6384" width="11.28515625" style="67" customWidth="1"/>
    <col min="6385" max="6385" width="13.7109375" style="67" customWidth="1"/>
    <col min="6386" max="6386" width="7.85546875" style="67" customWidth="1"/>
    <col min="6387" max="6630" width="12.7109375" style="67"/>
    <col min="6631" max="6631" width="4.42578125" style="67" customWidth="1"/>
    <col min="6632" max="6632" width="19.140625" style="67" customWidth="1"/>
    <col min="6633" max="6634" width="12.7109375" style="67"/>
    <col min="6635" max="6635" width="14.7109375" style="67" bestFit="1" customWidth="1"/>
    <col min="6636" max="6637" width="12.7109375" style="67"/>
    <col min="6638" max="6638" width="12.42578125" style="67" customWidth="1"/>
    <col min="6639" max="6640" width="11.28515625" style="67" customWidth="1"/>
    <col min="6641" max="6641" width="13.7109375" style="67" customWidth="1"/>
    <col min="6642" max="6642" width="7.85546875" style="67" customWidth="1"/>
    <col min="6643" max="6886" width="12.7109375" style="67"/>
    <col min="6887" max="6887" width="4.42578125" style="67" customWidth="1"/>
    <col min="6888" max="6888" width="19.140625" style="67" customWidth="1"/>
    <col min="6889" max="6890" width="12.7109375" style="67"/>
    <col min="6891" max="6891" width="14.7109375" style="67" bestFit="1" customWidth="1"/>
    <col min="6892" max="6893" width="12.7109375" style="67"/>
    <col min="6894" max="6894" width="12.42578125" style="67" customWidth="1"/>
    <col min="6895" max="6896" width="11.28515625" style="67" customWidth="1"/>
    <col min="6897" max="6897" width="13.7109375" style="67" customWidth="1"/>
    <col min="6898" max="6898" width="7.85546875" style="67" customWidth="1"/>
    <col min="6899" max="7142" width="12.7109375" style="67"/>
    <col min="7143" max="7143" width="4.42578125" style="67" customWidth="1"/>
    <col min="7144" max="7144" width="19.140625" style="67" customWidth="1"/>
    <col min="7145" max="7146" width="12.7109375" style="67"/>
    <col min="7147" max="7147" width="14.7109375" style="67" bestFit="1" customWidth="1"/>
    <col min="7148" max="7149" width="12.7109375" style="67"/>
    <col min="7150" max="7150" width="12.42578125" style="67" customWidth="1"/>
    <col min="7151" max="7152" width="11.28515625" style="67" customWidth="1"/>
    <col min="7153" max="7153" width="13.7109375" style="67" customWidth="1"/>
    <col min="7154" max="7154" width="7.85546875" style="67" customWidth="1"/>
    <col min="7155" max="7398" width="12.7109375" style="67"/>
    <col min="7399" max="7399" width="4.42578125" style="67" customWidth="1"/>
    <col min="7400" max="7400" width="19.140625" style="67" customWidth="1"/>
    <col min="7401" max="7402" width="12.7109375" style="67"/>
    <col min="7403" max="7403" width="14.7109375" style="67" bestFit="1" customWidth="1"/>
    <col min="7404" max="7405" width="12.7109375" style="67"/>
    <col min="7406" max="7406" width="12.42578125" style="67" customWidth="1"/>
    <col min="7407" max="7408" width="11.28515625" style="67" customWidth="1"/>
    <col min="7409" max="7409" width="13.7109375" style="67" customWidth="1"/>
    <col min="7410" max="7410" width="7.85546875" style="67" customWidth="1"/>
    <col min="7411" max="7654" width="12.7109375" style="67"/>
    <col min="7655" max="7655" width="4.42578125" style="67" customWidth="1"/>
    <col min="7656" max="7656" width="19.140625" style="67" customWidth="1"/>
    <col min="7657" max="7658" width="12.7109375" style="67"/>
    <col min="7659" max="7659" width="14.7109375" style="67" bestFit="1" customWidth="1"/>
    <col min="7660" max="7661" width="12.7109375" style="67"/>
    <col min="7662" max="7662" width="12.42578125" style="67" customWidth="1"/>
    <col min="7663" max="7664" width="11.28515625" style="67" customWidth="1"/>
    <col min="7665" max="7665" width="13.7109375" style="67" customWidth="1"/>
    <col min="7666" max="7666" width="7.85546875" style="67" customWidth="1"/>
    <col min="7667" max="7910" width="12.7109375" style="67"/>
    <col min="7911" max="7911" width="4.42578125" style="67" customWidth="1"/>
    <col min="7912" max="7912" width="19.140625" style="67" customWidth="1"/>
    <col min="7913" max="7914" width="12.7109375" style="67"/>
    <col min="7915" max="7915" width="14.7109375" style="67" bestFit="1" customWidth="1"/>
    <col min="7916" max="7917" width="12.7109375" style="67"/>
    <col min="7918" max="7918" width="12.42578125" style="67" customWidth="1"/>
    <col min="7919" max="7920" width="11.28515625" style="67" customWidth="1"/>
    <col min="7921" max="7921" width="13.7109375" style="67" customWidth="1"/>
    <col min="7922" max="7922" width="7.85546875" style="67" customWidth="1"/>
    <col min="7923" max="8166" width="12.7109375" style="67"/>
    <col min="8167" max="8167" width="4.42578125" style="67" customWidth="1"/>
    <col min="8168" max="8168" width="19.140625" style="67" customWidth="1"/>
    <col min="8169" max="8170" width="12.7109375" style="67"/>
    <col min="8171" max="8171" width="14.7109375" style="67" bestFit="1" customWidth="1"/>
    <col min="8172" max="8173" width="12.7109375" style="67"/>
    <col min="8174" max="8174" width="12.42578125" style="67" customWidth="1"/>
    <col min="8175" max="8176" width="11.28515625" style="67" customWidth="1"/>
    <col min="8177" max="8177" width="13.7109375" style="67" customWidth="1"/>
    <col min="8178" max="8178" width="7.85546875" style="67" customWidth="1"/>
    <col min="8179" max="8422" width="12.7109375" style="67"/>
    <col min="8423" max="8423" width="4.42578125" style="67" customWidth="1"/>
    <col min="8424" max="8424" width="19.140625" style="67" customWidth="1"/>
    <col min="8425" max="8426" width="12.7109375" style="67"/>
    <col min="8427" max="8427" width="14.7109375" style="67" bestFit="1" customWidth="1"/>
    <col min="8428" max="8429" width="12.7109375" style="67"/>
    <col min="8430" max="8430" width="12.42578125" style="67" customWidth="1"/>
    <col min="8431" max="8432" width="11.28515625" style="67" customWidth="1"/>
    <col min="8433" max="8433" width="13.7109375" style="67" customWidth="1"/>
    <col min="8434" max="8434" width="7.85546875" style="67" customWidth="1"/>
    <col min="8435" max="8678" width="12.7109375" style="67"/>
    <col min="8679" max="8679" width="4.42578125" style="67" customWidth="1"/>
    <col min="8680" max="8680" width="19.140625" style="67" customWidth="1"/>
    <col min="8681" max="8682" width="12.7109375" style="67"/>
    <col min="8683" max="8683" width="14.7109375" style="67" bestFit="1" customWidth="1"/>
    <col min="8684" max="8685" width="12.7109375" style="67"/>
    <col min="8686" max="8686" width="12.42578125" style="67" customWidth="1"/>
    <col min="8687" max="8688" width="11.28515625" style="67" customWidth="1"/>
    <col min="8689" max="8689" width="13.7109375" style="67" customWidth="1"/>
    <col min="8690" max="8690" width="7.85546875" style="67" customWidth="1"/>
    <col min="8691" max="8934" width="12.7109375" style="67"/>
    <col min="8935" max="8935" width="4.42578125" style="67" customWidth="1"/>
    <col min="8936" max="8936" width="19.140625" style="67" customWidth="1"/>
    <col min="8937" max="8938" width="12.7109375" style="67"/>
    <col min="8939" max="8939" width="14.7109375" style="67" bestFit="1" customWidth="1"/>
    <col min="8940" max="8941" width="12.7109375" style="67"/>
    <col min="8942" max="8942" width="12.42578125" style="67" customWidth="1"/>
    <col min="8943" max="8944" width="11.28515625" style="67" customWidth="1"/>
    <col min="8945" max="8945" width="13.7109375" style="67" customWidth="1"/>
    <col min="8946" max="8946" width="7.85546875" style="67" customWidth="1"/>
    <col min="8947" max="9190" width="12.7109375" style="67"/>
    <col min="9191" max="9191" width="4.42578125" style="67" customWidth="1"/>
    <col min="9192" max="9192" width="19.140625" style="67" customWidth="1"/>
    <col min="9193" max="9194" width="12.7109375" style="67"/>
    <col min="9195" max="9195" width="14.7109375" style="67" bestFit="1" customWidth="1"/>
    <col min="9196" max="9197" width="12.7109375" style="67"/>
    <col min="9198" max="9198" width="12.42578125" style="67" customWidth="1"/>
    <col min="9199" max="9200" width="11.28515625" style="67" customWidth="1"/>
    <col min="9201" max="9201" width="13.7109375" style="67" customWidth="1"/>
    <col min="9202" max="9202" width="7.85546875" style="67" customWidth="1"/>
    <col min="9203" max="9446" width="12.7109375" style="67"/>
    <col min="9447" max="9447" width="4.42578125" style="67" customWidth="1"/>
    <col min="9448" max="9448" width="19.140625" style="67" customWidth="1"/>
    <col min="9449" max="9450" width="12.7109375" style="67"/>
    <col min="9451" max="9451" width="14.7109375" style="67" bestFit="1" customWidth="1"/>
    <col min="9452" max="9453" width="12.7109375" style="67"/>
    <col min="9454" max="9454" width="12.42578125" style="67" customWidth="1"/>
    <col min="9455" max="9456" width="11.28515625" style="67" customWidth="1"/>
    <col min="9457" max="9457" width="13.7109375" style="67" customWidth="1"/>
    <col min="9458" max="9458" width="7.85546875" style="67" customWidth="1"/>
    <col min="9459" max="9702" width="12.7109375" style="67"/>
    <col min="9703" max="9703" width="4.42578125" style="67" customWidth="1"/>
    <col min="9704" max="9704" width="19.140625" style="67" customWidth="1"/>
    <col min="9705" max="9706" width="12.7109375" style="67"/>
    <col min="9707" max="9707" width="14.7109375" style="67" bestFit="1" customWidth="1"/>
    <col min="9708" max="9709" width="12.7109375" style="67"/>
    <col min="9710" max="9710" width="12.42578125" style="67" customWidth="1"/>
    <col min="9711" max="9712" width="11.28515625" style="67" customWidth="1"/>
    <col min="9713" max="9713" width="13.7109375" style="67" customWidth="1"/>
    <col min="9714" max="9714" width="7.85546875" style="67" customWidth="1"/>
    <col min="9715" max="9958" width="12.7109375" style="67"/>
    <col min="9959" max="9959" width="4.42578125" style="67" customWidth="1"/>
    <col min="9960" max="9960" width="19.140625" style="67" customWidth="1"/>
    <col min="9961" max="9962" width="12.7109375" style="67"/>
    <col min="9963" max="9963" width="14.7109375" style="67" bestFit="1" customWidth="1"/>
    <col min="9964" max="9965" width="12.7109375" style="67"/>
    <col min="9966" max="9966" width="12.42578125" style="67" customWidth="1"/>
    <col min="9967" max="9968" width="11.28515625" style="67" customWidth="1"/>
    <col min="9969" max="9969" width="13.7109375" style="67" customWidth="1"/>
    <col min="9970" max="9970" width="7.85546875" style="67" customWidth="1"/>
    <col min="9971" max="10214" width="12.7109375" style="67"/>
    <col min="10215" max="10215" width="4.42578125" style="67" customWidth="1"/>
    <col min="10216" max="10216" width="19.140625" style="67" customWidth="1"/>
    <col min="10217" max="10218" width="12.7109375" style="67"/>
    <col min="10219" max="10219" width="14.7109375" style="67" bestFit="1" customWidth="1"/>
    <col min="10220" max="10221" width="12.7109375" style="67"/>
    <col min="10222" max="10222" width="12.42578125" style="67" customWidth="1"/>
    <col min="10223" max="10224" width="11.28515625" style="67" customWidth="1"/>
    <col min="10225" max="10225" width="13.7109375" style="67" customWidth="1"/>
    <col min="10226" max="10226" width="7.85546875" style="67" customWidth="1"/>
    <col min="10227" max="10470" width="12.7109375" style="67"/>
    <col min="10471" max="10471" width="4.42578125" style="67" customWidth="1"/>
    <col min="10472" max="10472" width="19.140625" style="67" customWidth="1"/>
    <col min="10473" max="10474" width="12.7109375" style="67"/>
    <col min="10475" max="10475" width="14.7109375" style="67" bestFit="1" customWidth="1"/>
    <col min="10476" max="10477" width="12.7109375" style="67"/>
    <col min="10478" max="10478" width="12.42578125" style="67" customWidth="1"/>
    <col min="10479" max="10480" width="11.28515625" style="67" customWidth="1"/>
    <col min="10481" max="10481" width="13.7109375" style="67" customWidth="1"/>
    <col min="10482" max="10482" width="7.85546875" style="67" customWidth="1"/>
    <col min="10483" max="10726" width="12.7109375" style="67"/>
    <col min="10727" max="10727" width="4.42578125" style="67" customWidth="1"/>
    <col min="10728" max="10728" width="19.140625" style="67" customWidth="1"/>
    <col min="10729" max="10730" width="12.7109375" style="67"/>
    <col min="10731" max="10731" width="14.7109375" style="67" bestFit="1" customWidth="1"/>
    <col min="10732" max="10733" width="12.7109375" style="67"/>
    <col min="10734" max="10734" width="12.42578125" style="67" customWidth="1"/>
    <col min="10735" max="10736" width="11.28515625" style="67" customWidth="1"/>
    <col min="10737" max="10737" width="13.7109375" style="67" customWidth="1"/>
    <col min="10738" max="10738" width="7.85546875" style="67" customWidth="1"/>
    <col min="10739" max="10982" width="12.7109375" style="67"/>
    <col min="10983" max="10983" width="4.42578125" style="67" customWidth="1"/>
    <col min="10984" max="10984" width="19.140625" style="67" customWidth="1"/>
    <col min="10985" max="10986" width="12.7109375" style="67"/>
    <col min="10987" max="10987" width="14.7109375" style="67" bestFit="1" customWidth="1"/>
    <col min="10988" max="10989" width="12.7109375" style="67"/>
    <col min="10990" max="10990" width="12.42578125" style="67" customWidth="1"/>
    <col min="10991" max="10992" width="11.28515625" style="67" customWidth="1"/>
    <col min="10993" max="10993" width="13.7109375" style="67" customWidth="1"/>
    <col min="10994" max="10994" width="7.85546875" style="67" customWidth="1"/>
    <col min="10995" max="11238" width="12.7109375" style="67"/>
    <col min="11239" max="11239" width="4.42578125" style="67" customWidth="1"/>
    <col min="11240" max="11240" width="19.140625" style="67" customWidth="1"/>
    <col min="11241" max="11242" width="12.7109375" style="67"/>
    <col min="11243" max="11243" width="14.7109375" style="67" bestFit="1" customWidth="1"/>
    <col min="11244" max="11245" width="12.7109375" style="67"/>
    <col min="11246" max="11246" width="12.42578125" style="67" customWidth="1"/>
    <col min="11247" max="11248" width="11.28515625" style="67" customWidth="1"/>
    <col min="11249" max="11249" width="13.7109375" style="67" customWidth="1"/>
    <col min="11250" max="11250" width="7.85546875" style="67" customWidth="1"/>
    <col min="11251" max="11494" width="12.7109375" style="67"/>
    <col min="11495" max="11495" width="4.42578125" style="67" customWidth="1"/>
    <col min="11496" max="11496" width="19.140625" style="67" customWidth="1"/>
    <col min="11497" max="11498" width="12.7109375" style="67"/>
    <col min="11499" max="11499" width="14.7109375" style="67" bestFit="1" customWidth="1"/>
    <col min="11500" max="11501" width="12.7109375" style="67"/>
    <col min="11502" max="11502" width="12.42578125" style="67" customWidth="1"/>
    <col min="11503" max="11504" width="11.28515625" style="67" customWidth="1"/>
    <col min="11505" max="11505" width="13.7109375" style="67" customWidth="1"/>
    <col min="11506" max="11506" width="7.85546875" style="67" customWidth="1"/>
    <col min="11507" max="11750" width="12.7109375" style="67"/>
    <col min="11751" max="11751" width="4.42578125" style="67" customWidth="1"/>
    <col min="11752" max="11752" width="19.140625" style="67" customWidth="1"/>
    <col min="11753" max="11754" width="12.7109375" style="67"/>
    <col min="11755" max="11755" width="14.7109375" style="67" bestFit="1" customWidth="1"/>
    <col min="11756" max="11757" width="12.7109375" style="67"/>
    <col min="11758" max="11758" width="12.42578125" style="67" customWidth="1"/>
    <col min="11759" max="11760" width="11.28515625" style="67" customWidth="1"/>
    <col min="11761" max="11761" width="13.7109375" style="67" customWidth="1"/>
    <col min="11762" max="11762" width="7.85546875" style="67" customWidth="1"/>
    <col min="11763" max="12006" width="12.7109375" style="67"/>
    <col min="12007" max="12007" width="4.42578125" style="67" customWidth="1"/>
    <col min="12008" max="12008" width="19.140625" style="67" customWidth="1"/>
    <col min="12009" max="12010" width="12.7109375" style="67"/>
    <col min="12011" max="12011" width="14.7109375" style="67" bestFit="1" customWidth="1"/>
    <col min="12012" max="12013" width="12.7109375" style="67"/>
    <col min="12014" max="12014" width="12.42578125" style="67" customWidth="1"/>
    <col min="12015" max="12016" width="11.28515625" style="67" customWidth="1"/>
    <col min="12017" max="12017" width="13.7109375" style="67" customWidth="1"/>
    <col min="12018" max="12018" width="7.85546875" style="67" customWidth="1"/>
    <col min="12019" max="12262" width="12.7109375" style="67"/>
    <col min="12263" max="12263" width="4.42578125" style="67" customWidth="1"/>
    <col min="12264" max="12264" width="19.140625" style="67" customWidth="1"/>
    <col min="12265" max="12266" width="12.7109375" style="67"/>
    <col min="12267" max="12267" width="14.7109375" style="67" bestFit="1" customWidth="1"/>
    <col min="12268" max="12269" width="12.7109375" style="67"/>
    <col min="12270" max="12270" width="12.42578125" style="67" customWidth="1"/>
    <col min="12271" max="12272" width="11.28515625" style="67" customWidth="1"/>
    <col min="12273" max="12273" width="13.7109375" style="67" customWidth="1"/>
    <col min="12274" max="12274" width="7.85546875" style="67" customWidth="1"/>
    <col min="12275" max="12518" width="12.7109375" style="67"/>
    <col min="12519" max="12519" width="4.42578125" style="67" customWidth="1"/>
    <col min="12520" max="12520" width="19.140625" style="67" customWidth="1"/>
    <col min="12521" max="12522" width="12.7109375" style="67"/>
    <col min="12523" max="12523" width="14.7109375" style="67" bestFit="1" customWidth="1"/>
    <col min="12524" max="12525" width="12.7109375" style="67"/>
    <col min="12526" max="12526" width="12.42578125" style="67" customWidth="1"/>
    <col min="12527" max="12528" width="11.28515625" style="67" customWidth="1"/>
    <col min="12529" max="12529" width="13.7109375" style="67" customWidth="1"/>
    <col min="12530" max="12530" width="7.85546875" style="67" customWidth="1"/>
    <col min="12531" max="12774" width="12.7109375" style="67"/>
    <col min="12775" max="12775" width="4.42578125" style="67" customWidth="1"/>
    <col min="12776" max="12776" width="19.140625" style="67" customWidth="1"/>
    <col min="12777" max="12778" width="12.7109375" style="67"/>
    <col min="12779" max="12779" width="14.7109375" style="67" bestFit="1" customWidth="1"/>
    <col min="12780" max="12781" width="12.7109375" style="67"/>
    <col min="12782" max="12782" width="12.42578125" style="67" customWidth="1"/>
    <col min="12783" max="12784" width="11.28515625" style="67" customWidth="1"/>
    <col min="12785" max="12785" width="13.7109375" style="67" customWidth="1"/>
    <col min="12786" max="12786" width="7.85546875" style="67" customWidth="1"/>
    <col min="12787" max="13030" width="12.7109375" style="67"/>
    <col min="13031" max="13031" width="4.42578125" style="67" customWidth="1"/>
    <col min="13032" max="13032" width="19.140625" style="67" customWidth="1"/>
    <col min="13033" max="13034" width="12.7109375" style="67"/>
    <col min="13035" max="13035" width="14.7109375" style="67" bestFit="1" customWidth="1"/>
    <col min="13036" max="13037" width="12.7109375" style="67"/>
    <col min="13038" max="13038" width="12.42578125" style="67" customWidth="1"/>
    <col min="13039" max="13040" width="11.28515625" style="67" customWidth="1"/>
    <col min="13041" max="13041" width="13.7109375" style="67" customWidth="1"/>
    <col min="13042" max="13042" width="7.85546875" style="67" customWidth="1"/>
    <col min="13043" max="13286" width="12.7109375" style="67"/>
    <col min="13287" max="13287" width="4.42578125" style="67" customWidth="1"/>
    <col min="13288" max="13288" width="19.140625" style="67" customWidth="1"/>
    <col min="13289" max="13290" width="12.7109375" style="67"/>
    <col min="13291" max="13291" width="14.7109375" style="67" bestFit="1" customWidth="1"/>
    <col min="13292" max="13293" width="12.7109375" style="67"/>
    <col min="13294" max="13294" width="12.42578125" style="67" customWidth="1"/>
    <col min="13295" max="13296" width="11.28515625" style="67" customWidth="1"/>
    <col min="13297" max="13297" width="13.7109375" style="67" customWidth="1"/>
    <col min="13298" max="13298" width="7.85546875" style="67" customWidth="1"/>
    <col min="13299" max="13542" width="12.7109375" style="67"/>
    <col min="13543" max="13543" width="4.42578125" style="67" customWidth="1"/>
    <col min="13544" max="13544" width="19.140625" style="67" customWidth="1"/>
    <col min="13545" max="13546" width="12.7109375" style="67"/>
    <col min="13547" max="13547" width="14.7109375" style="67" bestFit="1" customWidth="1"/>
    <col min="13548" max="13549" width="12.7109375" style="67"/>
    <col min="13550" max="13550" width="12.42578125" style="67" customWidth="1"/>
    <col min="13551" max="13552" width="11.28515625" style="67" customWidth="1"/>
    <col min="13553" max="13553" width="13.7109375" style="67" customWidth="1"/>
    <col min="13554" max="13554" width="7.85546875" style="67" customWidth="1"/>
    <col min="13555" max="13798" width="12.7109375" style="67"/>
    <col min="13799" max="13799" width="4.42578125" style="67" customWidth="1"/>
    <col min="13800" max="13800" width="19.140625" style="67" customWidth="1"/>
    <col min="13801" max="13802" width="12.7109375" style="67"/>
    <col min="13803" max="13803" width="14.7109375" style="67" bestFit="1" customWidth="1"/>
    <col min="13804" max="13805" width="12.7109375" style="67"/>
    <col min="13806" max="13806" width="12.42578125" style="67" customWidth="1"/>
    <col min="13807" max="13808" width="11.28515625" style="67" customWidth="1"/>
    <col min="13809" max="13809" width="13.7109375" style="67" customWidth="1"/>
    <col min="13810" max="13810" width="7.85546875" style="67" customWidth="1"/>
    <col min="13811" max="14054" width="12.7109375" style="67"/>
    <col min="14055" max="14055" width="4.42578125" style="67" customWidth="1"/>
    <col min="14056" max="14056" width="19.140625" style="67" customWidth="1"/>
    <col min="14057" max="14058" width="12.7109375" style="67"/>
    <col min="14059" max="14059" width="14.7109375" style="67" bestFit="1" customWidth="1"/>
    <col min="14060" max="14061" width="12.7109375" style="67"/>
    <col min="14062" max="14062" width="12.42578125" style="67" customWidth="1"/>
    <col min="14063" max="14064" width="11.28515625" style="67" customWidth="1"/>
    <col min="14065" max="14065" width="13.7109375" style="67" customWidth="1"/>
    <col min="14066" max="14066" width="7.85546875" style="67" customWidth="1"/>
    <col min="14067" max="14310" width="12.7109375" style="67"/>
    <col min="14311" max="14311" width="4.42578125" style="67" customWidth="1"/>
    <col min="14312" max="14312" width="19.140625" style="67" customWidth="1"/>
    <col min="14313" max="14314" width="12.7109375" style="67"/>
    <col min="14315" max="14315" width="14.7109375" style="67" bestFit="1" customWidth="1"/>
    <col min="14316" max="14317" width="12.7109375" style="67"/>
    <col min="14318" max="14318" width="12.42578125" style="67" customWidth="1"/>
    <col min="14319" max="14320" width="11.28515625" style="67" customWidth="1"/>
    <col min="14321" max="14321" width="13.7109375" style="67" customWidth="1"/>
    <col min="14322" max="14322" width="7.85546875" style="67" customWidth="1"/>
    <col min="14323" max="14566" width="12.7109375" style="67"/>
    <col min="14567" max="14567" width="4.42578125" style="67" customWidth="1"/>
    <col min="14568" max="14568" width="19.140625" style="67" customWidth="1"/>
    <col min="14569" max="14570" width="12.7109375" style="67"/>
    <col min="14571" max="14571" width="14.7109375" style="67" bestFit="1" customWidth="1"/>
    <col min="14572" max="14573" width="12.7109375" style="67"/>
    <col min="14574" max="14574" width="12.42578125" style="67" customWidth="1"/>
    <col min="14575" max="14576" width="11.28515625" style="67" customWidth="1"/>
    <col min="14577" max="14577" width="13.7109375" style="67" customWidth="1"/>
    <col min="14578" max="14578" width="7.85546875" style="67" customWidth="1"/>
    <col min="14579" max="14822" width="12.7109375" style="67"/>
    <col min="14823" max="14823" width="4.42578125" style="67" customWidth="1"/>
    <col min="14824" max="14824" width="19.140625" style="67" customWidth="1"/>
    <col min="14825" max="14826" width="12.7109375" style="67"/>
    <col min="14827" max="14827" width="14.7109375" style="67" bestFit="1" customWidth="1"/>
    <col min="14828" max="14829" width="12.7109375" style="67"/>
    <col min="14830" max="14830" width="12.42578125" style="67" customWidth="1"/>
    <col min="14831" max="14832" width="11.28515625" style="67" customWidth="1"/>
    <col min="14833" max="14833" width="13.7109375" style="67" customWidth="1"/>
    <col min="14834" max="14834" width="7.85546875" style="67" customWidth="1"/>
    <col min="14835" max="15078" width="12.7109375" style="67"/>
    <col min="15079" max="15079" width="4.42578125" style="67" customWidth="1"/>
    <col min="15080" max="15080" width="19.140625" style="67" customWidth="1"/>
    <col min="15081" max="15082" width="12.7109375" style="67"/>
    <col min="15083" max="15083" width="14.7109375" style="67" bestFit="1" customWidth="1"/>
    <col min="15084" max="15085" width="12.7109375" style="67"/>
    <col min="15086" max="15086" width="12.42578125" style="67" customWidth="1"/>
    <col min="15087" max="15088" width="11.28515625" style="67" customWidth="1"/>
    <col min="15089" max="15089" width="13.7109375" style="67" customWidth="1"/>
    <col min="15090" max="15090" width="7.85546875" style="67" customWidth="1"/>
    <col min="15091" max="15334" width="12.7109375" style="67"/>
    <col min="15335" max="15335" width="4.42578125" style="67" customWidth="1"/>
    <col min="15336" max="15336" width="19.140625" style="67" customWidth="1"/>
    <col min="15337" max="15338" width="12.7109375" style="67"/>
    <col min="15339" max="15339" width="14.7109375" style="67" bestFit="1" customWidth="1"/>
    <col min="15340" max="15341" width="12.7109375" style="67"/>
    <col min="15342" max="15342" width="12.42578125" style="67" customWidth="1"/>
    <col min="15343" max="15344" width="11.28515625" style="67" customWidth="1"/>
    <col min="15345" max="15345" width="13.7109375" style="67" customWidth="1"/>
    <col min="15346" max="15346" width="7.85546875" style="67" customWidth="1"/>
    <col min="15347" max="15590" width="12.7109375" style="67"/>
    <col min="15591" max="15591" width="4.42578125" style="67" customWidth="1"/>
    <col min="15592" max="15592" width="19.140625" style="67" customWidth="1"/>
    <col min="15593" max="15594" width="12.7109375" style="67"/>
    <col min="15595" max="15595" width="14.7109375" style="67" bestFit="1" customWidth="1"/>
    <col min="15596" max="15597" width="12.7109375" style="67"/>
    <col min="15598" max="15598" width="12.42578125" style="67" customWidth="1"/>
    <col min="15599" max="15600" width="11.28515625" style="67" customWidth="1"/>
    <col min="15601" max="15601" width="13.7109375" style="67" customWidth="1"/>
    <col min="15602" max="15602" width="7.85546875" style="67" customWidth="1"/>
    <col min="15603" max="15846" width="12.7109375" style="67"/>
    <col min="15847" max="15847" width="4.42578125" style="67" customWidth="1"/>
    <col min="15848" max="15848" width="19.140625" style="67" customWidth="1"/>
    <col min="15849" max="15850" width="12.7109375" style="67"/>
    <col min="15851" max="15851" width="14.7109375" style="67" bestFit="1" customWidth="1"/>
    <col min="15852" max="15853" width="12.7109375" style="67"/>
    <col min="15854" max="15854" width="12.42578125" style="67" customWidth="1"/>
    <col min="15855" max="15856" width="11.28515625" style="67" customWidth="1"/>
    <col min="15857" max="15857" width="13.7109375" style="67" customWidth="1"/>
    <col min="15858" max="15858" width="7.85546875" style="67" customWidth="1"/>
    <col min="15859" max="16102" width="12.7109375" style="67"/>
    <col min="16103" max="16103" width="4.42578125" style="67" customWidth="1"/>
    <col min="16104" max="16104" width="19.140625" style="67" customWidth="1"/>
    <col min="16105" max="16106" width="12.7109375" style="67"/>
    <col min="16107" max="16107" width="14.7109375" style="67" bestFit="1" customWidth="1"/>
    <col min="16108" max="16109" width="12.7109375" style="67"/>
    <col min="16110" max="16110" width="12.42578125" style="67" customWidth="1"/>
    <col min="16111" max="16112" width="11.28515625" style="67" customWidth="1"/>
    <col min="16113" max="16113" width="13.7109375" style="67" customWidth="1"/>
    <col min="16114" max="16114" width="7.85546875" style="67" customWidth="1"/>
    <col min="16115" max="16384" width="12.7109375" style="67"/>
  </cols>
  <sheetData>
    <row r="3" spans="1:15" ht="18" x14ac:dyDescent="0.25">
      <c r="A3" s="66" t="s">
        <v>32</v>
      </c>
      <c r="O3" s="67" t="s">
        <v>33</v>
      </c>
    </row>
    <row r="4" spans="1:15" x14ac:dyDescent="0.2">
      <c r="K4" s="68"/>
      <c r="L4" s="68"/>
    </row>
    <row r="5" spans="1:15" s="155" customFormat="1" ht="15.75" x14ac:dyDescent="0.25">
      <c r="B5" s="156" t="s">
        <v>34</v>
      </c>
      <c r="D5" s="475" t="str">
        <f>Cover!C7</f>
        <v>EDM for Capitalization of Capital Replacement</v>
      </c>
      <c r="E5" s="476"/>
      <c r="F5" s="476"/>
      <c r="G5" s="476"/>
      <c r="H5" s="476"/>
      <c r="I5" s="476"/>
      <c r="J5" s="477"/>
      <c r="K5" s="157"/>
      <c r="L5" s="157"/>
    </row>
    <row r="6" spans="1:15" ht="15" customHeight="1" x14ac:dyDescent="0.2">
      <c r="B6" s="69"/>
      <c r="D6" s="72"/>
      <c r="E6" s="70"/>
      <c r="G6" s="70"/>
      <c r="H6" s="162" t="str">
        <f>Input!M5</f>
        <v>$ thousands</v>
      </c>
      <c r="I6" s="70"/>
      <c r="J6" s="70"/>
      <c r="K6" s="68"/>
      <c r="L6" s="68"/>
    </row>
    <row r="7" spans="1:15" s="155" customFormat="1" ht="15.75" x14ac:dyDescent="0.25">
      <c r="G7" s="202" t="s">
        <v>0</v>
      </c>
      <c r="H7" s="9">
        <f ca="1">RevReq!$K$37</f>
        <v>1495827.1736491513</v>
      </c>
      <c r="I7" s="217" t="s">
        <v>219</v>
      </c>
      <c r="J7" s="203"/>
      <c r="K7" s="157"/>
      <c r="L7" s="157"/>
    </row>
    <row r="8" spans="1:15" s="155" customFormat="1" ht="15.75" x14ac:dyDescent="0.25">
      <c r="G8" s="201" t="s">
        <v>35</v>
      </c>
      <c r="H8" s="8">
        <f ca="1">NPV!$K$37</f>
        <v>-859684.54851829761</v>
      </c>
      <c r="I8" s="218" t="s">
        <v>218</v>
      </c>
      <c r="J8" s="204"/>
      <c r="K8" s="157"/>
      <c r="L8" s="157"/>
    </row>
    <row r="9" spans="1:15" x14ac:dyDescent="0.2">
      <c r="K9" s="68"/>
      <c r="L9" s="68"/>
    </row>
    <row r="10" spans="1:15" ht="24" customHeight="1" x14ac:dyDescent="0.2">
      <c r="B10" s="130" t="s">
        <v>162</v>
      </c>
      <c r="K10" s="68"/>
      <c r="L10" s="68"/>
    </row>
    <row r="11" spans="1:15" x14ac:dyDescent="0.2">
      <c r="B11" s="67" t="s">
        <v>157</v>
      </c>
      <c r="D11" s="262">
        <v>2017</v>
      </c>
      <c r="K11" s="68"/>
      <c r="L11" s="68"/>
    </row>
    <row r="12" spans="1:15" x14ac:dyDescent="0.2">
      <c r="B12" s="67" t="s">
        <v>6</v>
      </c>
      <c r="D12" s="279">
        <f>Input!G8</f>
        <v>43466</v>
      </c>
      <c r="K12" s="68"/>
      <c r="L12" s="68"/>
    </row>
    <row r="13" spans="1:15" x14ac:dyDescent="0.2">
      <c r="B13" s="67" t="s">
        <v>63</v>
      </c>
      <c r="D13" s="262">
        <v>2017</v>
      </c>
      <c r="K13" s="163"/>
      <c r="L13" s="163"/>
    </row>
    <row r="14" spans="1:15" x14ac:dyDescent="0.2">
      <c r="K14" s="68"/>
      <c r="L14" s="68"/>
    </row>
    <row r="15" spans="1:15" x14ac:dyDescent="0.2">
      <c r="K15" s="68"/>
      <c r="L15" s="68"/>
    </row>
    <row r="16" spans="1:15" x14ac:dyDescent="0.2">
      <c r="A16" s="73" t="s">
        <v>36</v>
      </c>
      <c r="B16" s="130" t="s">
        <v>161</v>
      </c>
      <c r="K16" s="68"/>
      <c r="L16" s="68"/>
    </row>
    <row r="17" spans="1:12" x14ac:dyDescent="0.2">
      <c r="B17" s="73" t="s">
        <v>158</v>
      </c>
      <c r="E17" s="388">
        <v>5.5E-2</v>
      </c>
      <c r="K17" s="68"/>
      <c r="L17" s="68"/>
    </row>
    <row r="18" spans="1:12" x14ac:dyDescent="0.2">
      <c r="B18" s="73" t="s">
        <v>159</v>
      </c>
      <c r="E18" s="101">
        <v>0.35</v>
      </c>
      <c r="K18" s="163"/>
      <c r="L18" s="163"/>
    </row>
    <row r="19" spans="1:12" x14ac:dyDescent="0.2">
      <c r="B19" s="227" t="s">
        <v>160</v>
      </c>
      <c r="E19" s="226">
        <f>((1-E17)*E18)+E17</f>
        <v>0.38574999999999998</v>
      </c>
      <c r="K19" s="163"/>
      <c r="L19" s="163"/>
    </row>
    <row r="20" spans="1:12" x14ac:dyDescent="0.2">
      <c r="B20" s="73"/>
      <c r="E20" s="74"/>
      <c r="K20" s="163"/>
      <c r="L20" s="163"/>
    </row>
    <row r="21" spans="1:12" x14ac:dyDescent="0.2">
      <c r="A21" s="73" t="s">
        <v>37</v>
      </c>
      <c r="B21" s="131" t="s">
        <v>164</v>
      </c>
      <c r="E21" s="76"/>
      <c r="F21" s="76"/>
      <c r="G21" s="76"/>
      <c r="K21" s="68"/>
      <c r="L21" s="68"/>
    </row>
    <row r="22" spans="1:12" x14ac:dyDescent="0.2">
      <c r="K22" s="68"/>
      <c r="L22" s="68"/>
    </row>
    <row r="23" spans="1:12" x14ac:dyDescent="0.2">
      <c r="D23" s="71"/>
      <c r="E23" s="71"/>
      <c r="F23" s="71"/>
      <c r="K23" s="68"/>
      <c r="L23" s="68"/>
    </row>
    <row r="24" spans="1:12" x14ac:dyDescent="0.2">
      <c r="D24" s="71" t="s">
        <v>38</v>
      </c>
      <c r="E24" s="71" t="s">
        <v>39</v>
      </c>
      <c r="F24" s="77" t="s">
        <v>40</v>
      </c>
      <c r="G24" s="77" t="s">
        <v>41</v>
      </c>
      <c r="H24" s="77" t="s">
        <v>42</v>
      </c>
      <c r="K24" s="68"/>
      <c r="L24" s="68"/>
    </row>
    <row r="25" spans="1:12" ht="13.5" thickBot="1" x14ac:dyDescent="0.25">
      <c r="B25" s="78" t="s">
        <v>43</v>
      </c>
      <c r="C25" s="75" t="s">
        <v>44</v>
      </c>
      <c r="D25" s="75" t="s">
        <v>45</v>
      </c>
      <c r="E25" s="75" t="s">
        <v>46</v>
      </c>
      <c r="F25" s="75" t="s">
        <v>47</v>
      </c>
      <c r="G25" s="75" t="s">
        <v>47</v>
      </c>
      <c r="H25" s="75" t="s">
        <v>47</v>
      </c>
      <c r="K25" s="68"/>
      <c r="L25" s="68"/>
    </row>
    <row r="26" spans="1:12" x14ac:dyDescent="0.2">
      <c r="B26" s="73" t="s">
        <v>48</v>
      </c>
      <c r="C26" s="280">
        <v>0.4038422678425842</v>
      </c>
      <c r="D26" s="280">
        <v>5.21E-2</v>
      </c>
      <c r="E26" s="79">
        <f>C26*D26</f>
        <v>2.1040182154598637E-2</v>
      </c>
      <c r="F26" s="79">
        <f>D26*(1-$E$19)</f>
        <v>3.2002425000000001E-2</v>
      </c>
      <c r="G26" s="79">
        <f>E26*(1-$E$19)</f>
        <v>1.2923931888462211E-2</v>
      </c>
      <c r="H26" s="80">
        <f>+E26</f>
        <v>2.1040182154598637E-2</v>
      </c>
      <c r="K26" s="68"/>
      <c r="L26" s="68"/>
    </row>
    <row r="27" spans="1:12" ht="13.5" thickBot="1" x14ac:dyDescent="0.25">
      <c r="B27" s="82" t="s">
        <v>49</v>
      </c>
      <c r="C27" s="281">
        <v>0.59615773215741585</v>
      </c>
      <c r="D27" s="281">
        <v>0.1055</v>
      </c>
      <c r="E27" s="83">
        <f>C27*D27</f>
        <v>6.2894640742607366E-2</v>
      </c>
      <c r="F27" s="83">
        <f>D27</f>
        <v>0.1055</v>
      </c>
      <c r="G27" s="83">
        <f>E27</f>
        <v>6.2894640742607366E-2</v>
      </c>
      <c r="H27" s="83">
        <f>+E27/(1-Tax_Rate)</f>
        <v>0.10239257752154232</v>
      </c>
      <c r="I27" s="81"/>
      <c r="J27" s="81"/>
      <c r="K27" s="68"/>
      <c r="L27" s="68"/>
    </row>
    <row r="28" spans="1:12" ht="13.5" thickBot="1" x14ac:dyDescent="0.25">
      <c r="B28" s="82" t="s">
        <v>50</v>
      </c>
      <c r="C28" s="85">
        <f>SUM(C26:C27)</f>
        <v>1</v>
      </c>
      <c r="D28" s="84"/>
      <c r="E28" s="85"/>
      <c r="F28" s="85"/>
      <c r="G28" s="85">
        <f>SUM(G26:G27)</f>
        <v>7.5818572631069572E-2</v>
      </c>
      <c r="H28" s="85">
        <f>SUM(H26:H27)</f>
        <v>0.12343275967614095</v>
      </c>
      <c r="I28" s="81"/>
      <c r="J28" s="81"/>
      <c r="K28" s="68"/>
      <c r="L28" s="68"/>
    </row>
    <row r="29" spans="1:12" x14ac:dyDescent="0.2">
      <c r="H29" s="81"/>
      <c r="I29" s="81"/>
      <c r="J29" s="81"/>
      <c r="K29" s="68"/>
      <c r="L29" s="68"/>
    </row>
    <row r="30" spans="1:12" x14ac:dyDescent="0.2">
      <c r="B30" s="69" t="s">
        <v>51</v>
      </c>
      <c r="D30" s="71"/>
      <c r="E30" s="228">
        <f>G28</f>
        <v>7.5818572631069572E-2</v>
      </c>
      <c r="H30" s="81"/>
      <c r="I30" s="81"/>
      <c r="J30" s="81"/>
      <c r="K30" s="68"/>
      <c r="L30" s="68"/>
    </row>
    <row r="31" spans="1:12" x14ac:dyDescent="0.2">
      <c r="H31" s="81"/>
      <c r="I31" s="81"/>
      <c r="J31" s="81"/>
      <c r="K31" s="68"/>
      <c r="L31" s="68"/>
    </row>
    <row r="32" spans="1:12" x14ac:dyDescent="0.2">
      <c r="F32" s="86"/>
      <c r="H32" s="81"/>
      <c r="I32" s="81"/>
      <c r="J32" s="81"/>
      <c r="K32" s="68"/>
      <c r="L32" s="68"/>
    </row>
    <row r="33" spans="1:14" x14ac:dyDescent="0.2">
      <c r="E33" s="87"/>
      <c r="F33" s="88"/>
      <c r="H33" s="81"/>
      <c r="I33" s="81"/>
      <c r="J33" s="81"/>
      <c r="K33" s="68"/>
      <c r="L33" s="68"/>
    </row>
    <row r="34" spans="1:14" x14ac:dyDescent="0.2">
      <c r="A34" s="73" t="s">
        <v>52</v>
      </c>
      <c r="B34" s="69" t="s">
        <v>53</v>
      </c>
      <c r="E34" s="386">
        <v>1.8100000000000002E-2</v>
      </c>
      <c r="F34" s="89"/>
      <c r="H34" s="81"/>
      <c r="I34" s="81"/>
      <c r="J34" s="81"/>
      <c r="K34" s="68"/>
      <c r="L34" s="68"/>
    </row>
    <row r="35" spans="1:14" x14ac:dyDescent="0.2">
      <c r="A35" s="73"/>
      <c r="B35" s="69" t="s">
        <v>54</v>
      </c>
      <c r="E35" s="387">
        <v>6.1944652212651168E-4</v>
      </c>
      <c r="F35" s="90"/>
      <c r="G35" s="91"/>
      <c r="K35" s="68"/>
      <c r="L35" s="68"/>
    </row>
    <row r="36" spans="1:14" x14ac:dyDescent="0.2">
      <c r="A36" s="73"/>
      <c r="B36" s="73"/>
      <c r="E36" s="92"/>
      <c r="F36" s="73"/>
      <c r="K36" s="68"/>
      <c r="L36" s="68"/>
    </row>
    <row r="37" spans="1:14" x14ac:dyDescent="0.2">
      <c r="A37" s="73"/>
      <c r="B37" s="73"/>
      <c r="E37" s="92"/>
      <c r="F37" s="73"/>
      <c r="K37" s="68"/>
      <c r="L37" s="68"/>
    </row>
    <row r="38" spans="1:14" x14ac:dyDescent="0.2">
      <c r="A38" s="73" t="s">
        <v>52</v>
      </c>
      <c r="B38" s="131" t="s">
        <v>55</v>
      </c>
      <c r="E38" s="92"/>
      <c r="F38" s="73"/>
      <c r="K38" s="68"/>
      <c r="L38" s="68"/>
    </row>
    <row r="39" spans="1:14" x14ac:dyDescent="0.2">
      <c r="A39" s="73"/>
      <c r="B39" s="73"/>
      <c r="C39" s="93"/>
      <c r="D39" s="93"/>
      <c r="E39" s="93"/>
      <c r="F39" s="93"/>
      <c r="G39" s="93"/>
      <c r="K39" s="68"/>
      <c r="L39" s="68"/>
    </row>
    <row r="40" spans="1:14" x14ac:dyDescent="0.2">
      <c r="A40" s="73"/>
      <c r="B40" s="73"/>
      <c r="C40" s="406">
        <f>2016</f>
        <v>2016</v>
      </c>
      <c r="D40" s="94">
        <f>+C40+1</f>
        <v>2017</v>
      </c>
      <c r="E40" s="94">
        <f t="shared" ref="E40:G40" si="0">+D40+1</f>
        <v>2018</v>
      </c>
      <c r="F40" s="94">
        <f t="shared" si="0"/>
        <v>2019</v>
      </c>
      <c r="G40" s="94">
        <f t="shared" si="0"/>
        <v>2020</v>
      </c>
      <c r="I40" s="429" t="s">
        <v>253</v>
      </c>
      <c r="J40" s="429" t="s">
        <v>252</v>
      </c>
      <c r="K40" s="68"/>
      <c r="L40" s="68"/>
      <c r="M40" s="436" t="s">
        <v>254</v>
      </c>
    </row>
    <row r="41" spans="1:14" x14ac:dyDescent="0.2">
      <c r="A41" s="73"/>
      <c r="B41" s="95" t="s">
        <v>56</v>
      </c>
      <c r="C41" s="438">
        <v>1.4806744425792662E-2</v>
      </c>
      <c r="D41" s="438">
        <f t="shared" ref="D41:G42" si="1">$M41</f>
        <v>1.3658930745455766E-2</v>
      </c>
      <c r="E41" s="438">
        <f t="shared" si="1"/>
        <v>1.3658930745455766E-2</v>
      </c>
      <c r="F41" s="438">
        <f t="shared" si="1"/>
        <v>1.3658930745455766E-2</v>
      </c>
      <c r="G41" s="6">
        <f t="shared" si="1"/>
        <v>1.3658930745455766E-2</v>
      </c>
      <c r="H41" s="81"/>
      <c r="I41" s="431">
        <v>0.22146953443396558</v>
      </c>
      <c r="J41" s="428">
        <v>1.1311800000000001E-3</v>
      </c>
      <c r="K41" s="68"/>
      <c r="L41" s="68"/>
      <c r="M41" s="427">
        <f>(1+J41)^12-1</f>
        <v>1.3658930745455766E-2</v>
      </c>
    </row>
    <row r="42" spans="1:14" x14ac:dyDescent="0.2">
      <c r="A42" s="73"/>
      <c r="B42" s="96" t="s">
        <v>57</v>
      </c>
      <c r="C42" s="7">
        <v>4.8593335235082469E-2</v>
      </c>
      <c r="D42" s="7">
        <f t="shared" si="1"/>
        <v>4.8014936864443136E-2</v>
      </c>
      <c r="E42" s="7">
        <f t="shared" si="1"/>
        <v>4.8014936864443136E-2</v>
      </c>
      <c r="F42" s="7">
        <f t="shared" si="1"/>
        <v>4.8014936864443136E-2</v>
      </c>
      <c r="G42" s="5">
        <f t="shared" si="1"/>
        <v>4.8014936864443136E-2</v>
      </c>
      <c r="H42" s="81"/>
      <c r="I42" s="431">
        <v>0.77853046556603445</v>
      </c>
      <c r="J42" s="430">
        <v>3.9157999999999997E-3</v>
      </c>
      <c r="M42" s="437">
        <f>(1+J42)^12-1</f>
        <v>4.8014936864443136E-2</v>
      </c>
      <c r="N42" s="434"/>
    </row>
    <row r="43" spans="1:14" x14ac:dyDescent="0.2">
      <c r="A43" s="73"/>
      <c r="B43" s="97" t="s">
        <v>58</v>
      </c>
      <c r="C43" s="439">
        <f>C41+C42</f>
        <v>6.340007966087513E-2</v>
      </c>
      <c r="D43" s="439">
        <f>D41+D42</f>
        <v>6.1673867609898902E-2</v>
      </c>
      <c r="E43" s="439">
        <f>E41+E42</f>
        <v>6.1673867609898902E-2</v>
      </c>
      <c r="F43" s="439">
        <f>F41+F42</f>
        <v>6.1673867609898902E-2</v>
      </c>
      <c r="G43" s="440">
        <f>G41+G42</f>
        <v>6.1673867609898902E-2</v>
      </c>
      <c r="I43" s="433">
        <f>SUM(I41:I42)</f>
        <v>1</v>
      </c>
      <c r="J43" s="435">
        <v>5.1357499999999997E-3</v>
      </c>
      <c r="M43" s="432">
        <f>SUM(M41:M42)</f>
        <v>6.1673867609898902E-2</v>
      </c>
    </row>
    <row r="44" spans="1:14" x14ac:dyDescent="0.2">
      <c r="A44" s="73"/>
      <c r="B44" s="98"/>
      <c r="C44" s="99"/>
      <c r="D44" s="99"/>
      <c r="E44" s="100"/>
      <c r="F44" s="98"/>
      <c r="G44" s="99"/>
      <c r="H44" s="99"/>
      <c r="I44" s="99"/>
      <c r="J44" s="99"/>
    </row>
    <row r="45" spans="1:14" x14ac:dyDescent="0.2">
      <c r="B45" s="99"/>
      <c r="C45" s="99"/>
      <c r="D45" s="99"/>
      <c r="E45" s="99"/>
      <c r="F45" s="99"/>
      <c r="G45" s="99"/>
      <c r="H45" s="99"/>
      <c r="I45" s="99"/>
      <c r="J45" s="99"/>
    </row>
    <row r="48" spans="1:14" x14ac:dyDescent="0.2">
      <c r="A48" s="67" t="s">
        <v>59</v>
      </c>
      <c r="B48" s="130" t="s">
        <v>163</v>
      </c>
    </row>
    <row r="49" spans="1:10" ht="13.5" thickBot="1" x14ac:dyDescent="0.25"/>
    <row r="50" spans="1:10" ht="13.5" thickBot="1" x14ac:dyDescent="0.25">
      <c r="B50" s="164"/>
      <c r="C50" s="165">
        <v>2016</v>
      </c>
      <c r="D50" s="165">
        <f>C50+1</f>
        <v>2017</v>
      </c>
      <c r="E50" s="165">
        <f t="shared" ref="E50:J50" si="2">D50+1</f>
        <v>2018</v>
      </c>
      <c r="F50" s="165">
        <f t="shared" si="2"/>
        <v>2019</v>
      </c>
      <c r="G50" s="165">
        <f t="shared" si="2"/>
        <v>2020</v>
      </c>
      <c r="H50" s="165">
        <f t="shared" si="2"/>
        <v>2021</v>
      </c>
      <c r="I50" s="165">
        <f t="shared" si="2"/>
        <v>2022</v>
      </c>
      <c r="J50" s="165">
        <f t="shared" si="2"/>
        <v>2023</v>
      </c>
    </row>
    <row r="51" spans="1:10" ht="13.5" thickBot="1" x14ac:dyDescent="0.25">
      <c r="A51" s="69"/>
      <c r="B51" s="166" t="s">
        <v>71</v>
      </c>
      <c r="C51" s="282">
        <v>0.3</v>
      </c>
      <c r="D51" s="282">
        <v>0.3</v>
      </c>
      <c r="E51" s="282">
        <v>0.3</v>
      </c>
      <c r="F51" s="282">
        <v>0.3</v>
      </c>
      <c r="G51" s="282">
        <v>0.3</v>
      </c>
      <c r="H51" s="282">
        <v>0.3</v>
      </c>
      <c r="I51" s="282">
        <v>0.26</v>
      </c>
      <c r="J51" s="282">
        <v>0.22</v>
      </c>
    </row>
    <row r="52" spans="1:10" ht="13.5" thickBot="1" x14ac:dyDescent="0.25">
      <c r="B52" s="166" t="s">
        <v>80</v>
      </c>
      <c r="C52" s="282">
        <v>0.5</v>
      </c>
      <c r="D52" s="282">
        <v>0.5</v>
      </c>
      <c r="E52" s="282">
        <v>0.4</v>
      </c>
      <c r="F52" s="282">
        <v>0.3</v>
      </c>
      <c r="G52" s="282">
        <v>0</v>
      </c>
      <c r="H52" s="282">
        <v>0</v>
      </c>
      <c r="I52" s="282">
        <v>0</v>
      </c>
      <c r="J52" s="282">
        <v>0</v>
      </c>
    </row>
    <row r="88" spans="3:7" x14ac:dyDescent="0.2">
      <c r="C88" s="87"/>
      <c r="D88" s="87"/>
      <c r="E88" s="87"/>
      <c r="F88" s="87"/>
      <c r="G88" s="87"/>
    </row>
    <row r="89" spans="3:7" x14ac:dyDescent="0.2">
      <c r="C89" s="87"/>
      <c r="D89" s="87"/>
      <c r="E89" s="87"/>
      <c r="F89" s="87"/>
      <c r="G89" s="87"/>
    </row>
    <row r="90" spans="3:7" x14ac:dyDescent="0.2">
      <c r="C90" s="87"/>
      <c r="D90" s="87"/>
      <c r="E90" s="87"/>
      <c r="F90" s="87"/>
      <c r="G90" s="87"/>
    </row>
    <row r="91" spans="3:7" x14ac:dyDescent="0.2">
      <c r="C91" s="87"/>
      <c r="D91" s="87"/>
      <c r="E91" s="87"/>
      <c r="F91" s="87"/>
      <c r="G91" s="87"/>
    </row>
  </sheetData>
  <mergeCells count="1">
    <mergeCell ref="D5:J5"/>
  </mergeCells>
  <pageMargins left="0.7" right="0.7" top="0.75" bottom="0.75" header="0.3" footer="0.3"/>
  <pageSetup scale="73" orientation="portrait" r:id="rId1"/>
  <ignoredErrors>
    <ignoredError sqref="D5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>
    <tabColor rgb="FFFFFF99"/>
  </sheetPr>
  <dimension ref="A3:BQ607"/>
  <sheetViews>
    <sheetView showGridLines="0" zoomScale="80" zoomScaleNormal="80" zoomScalePageLayoutView="80" workbookViewId="0">
      <selection sqref="A1:XFD2"/>
    </sheetView>
  </sheetViews>
  <sheetFormatPr defaultColWidth="8.85546875" defaultRowHeight="12.75" x14ac:dyDescent="0.2"/>
  <cols>
    <col min="1" max="1" width="2.28515625" customWidth="1"/>
    <col min="2" max="2" width="2.140625" customWidth="1"/>
    <col min="3" max="3" width="3.85546875" bestFit="1" customWidth="1"/>
    <col min="4" max="4" width="19.85546875" style="37" bestFit="1" customWidth="1"/>
    <col min="5" max="5" width="19.85546875" bestFit="1" customWidth="1"/>
    <col min="6" max="6" width="14.28515625" style="61" bestFit="1" customWidth="1"/>
    <col min="7" max="7" width="17.140625" style="61" bestFit="1" customWidth="1"/>
    <col min="8" max="8" width="25.140625" style="61" bestFit="1" customWidth="1"/>
    <col min="9" max="9" width="10.5703125" bestFit="1" customWidth="1"/>
    <col min="10" max="10" width="8.85546875" bestFit="1" customWidth="1"/>
    <col min="11" max="11" width="9.140625" bestFit="1" customWidth="1"/>
    <col min="12" max="12" width="13.5703125" bestFit="1" customWidth="1"/>
    <col min="13" max="13" width="16.5703125" bestFit="1" customWidth="1"/>
    <col min="14" max="14" width="17" bestFit="1" customWidth="1"/>
    <col min="15" max="15" width="5.5703125" bestFit="1" customWidth="1"/>
    <col min="16" max="16" width="15.140625" bestFit="1" customWidth="1"/>
    <col min="17" max="17" width="7.42578125" customWidth="1"/>
    <col min="18" max="18" width="14.28515625" bestFit="1" customWidth="1"/>
    <col min="19" max="19" width="20.28515625" bestFit="1" customWidth="1"/>
    <col min="20" max="20" width="14.85546875" bestFit="1" customWidth="1"/>
    <col min="21" max="21" width="13.42578125" bestFit="1" customWidth="1"/>
    <col min="22" max="22" width="26.28515625" bestFit="1" customWidth="1"/>
    <col min="23" max="23" width="13" bestFit="1" customWidth="1"/>
    <col min="24" max="24" width="13.7109375" customWidth="1"/>
    <col min="25" max="68" width="7" bestFit="1" customWidth="1"/>
    <col min="69" max="69" width="7.28515625" bestFit="1" customWidth="1"/>
  </cols>
  <sheetData>
    <row r="3" spans="1:68" s="36" customFormat="1" ht="15.75" x14ac:dyDescent="0.25">
      <c r="A3" s="35"/>
      <c r="B3" s="35"/>
      <c r="D3" s="119" t="s">
        <v>66</v>
      </c>
      <c r="F3" s="170" t="s">
        <v>0</v>
      </c>
      <c r="G3" s="171">
        <f ca="1">G62</f>
        <v>1495827.1736491513</v>
      </c>
      <c r="H3" s="389"/>
      <c r="I3" s="390"/>
      <c r="J3" s="390"/>
      <c r="K3" s="390"/>
      <c r="L3" s="391"/>
      <c r="M3" s="392"/>
      <c r="N3" s="392"/>
      <c r="O3" s="390"/>
    </row>
    <row r="4" spans="1:68" ht="15" x14ac:dyDescent="0.35">
      <c r="B4" s="61"/>
      <c r="C4" s="61"/>
      <c r="D4" s="395" t="s">
        <v>1</v>
      </c>
      <c r="E4" s="394"/>
      <c r="F4" s="394"/>
      <c r="G4" s="394"/>
      <c r="H4" s="394"/>
      <c r="I4" s="394"/>
      <c r="J4" s="394"/>
      <c r="K4" s="394"/>
      <c r="L4" s="39"/>
      <c r="M4" s="38"/>
      <c r="N4" s="38"/>
      <c r="O4" s="38"/>
      <c r="P4" s="38"/>
      <c r="R4" s="40">
        <v>0</v>
      </c>
      <c r="S4">
        <f>R4+1</f>
        <v>1</v>
      </c>
      <c r="T4">
        <f t="shared" ref="T4:AI5" si="0">S4+1</f>
        <v>2</v>
      </c>
      <c r="U4">
        <f t="shared" si="0"/>
        <v>3</v>
      </c>
      <c r="V4">
        <f t="shared" si="0"/>
        <v>4</v>
      </c>
      <c r="W4">
        <f t="shared" si="0"/>
        <v>5</v>
      </c>
      <c r="X4">
        <f t="shared" si="0"/>
        <v>6</v>
      </c>
      <c r="Y4">
        <f t="shared" si="0"/>
        <v>7</v>
      </c>
      <c r="Z4">
        <f t="shared" si="0"/>
        <v>8</v>
      </c>
      <c r="AA4">
        <f t="shared" si="0"/>
        <v>9</v>
      </c>
      <c r="AB4">
        <f t="shared" si="0"/>
        <v>10</v>
      </c>
      <c r="AC4">
        <f t="shared" si="0"/>
        <v>11</v>
      </c>
      <c r="AD4">
        <f t="shared" si="0"/>
        <v>12</v>
      </c>
      <c r="AE4">
        <f t="shared" si="0"/>
        <v>13</v>
      </c>
      <c r="AF4">
        <f t="shared" si="0"/>
        <v>14</v>
      </c>
      <c r="AG4">
        <f t="shared" si="0"/>
        <v>15</v>
      </c>
      <c r="AH4">
        <f t="shared" si="0"/>
        <v>16</v>
      </c>
      <c r="AI4">
        <f t="shared" si="0"/>
        <v>17</v>
      </c>
      <c r="AJ4">
        <f t="shared" ref="AJ4:AY5" si="1">AI4+1</f>
        <v>18</v>
      </c>
      <c r="AK4">
        <f t="shared" si="1"/>
        <v>19</v>
      </c>
      <c r="AL4">
        <f t="shared" si="1"/>
        <v>20</v>
      </c>
      <c r="AM4">
        <f t="shared" si="1"/>
        <v>21</v>
      </c>
      <c r="AN4">
        <f t="shared" si="1"/>
        <v>22</v>
      </c>
      <c r="AO4">
        <f t="shared" si="1"/>
        <v>23</v>
      </c>
      <c r="AP4">
        <f t="shared" si="1"/>
        <v>24</v>
      </c>
      <c r="AQ4">
        <f t="shared" si="1"/>
        <v>25</v>
      </c>
      <c r="AR4">
        <f t="shared" si="1"/>
        <v>26</v>
      </c>
      <c r="AS4">
        <f t="shared" si="1"/>
        <v>27</v>
      </c>
      <c r="AT4">
        <f t="shared" si="1"/>
        <v>28</v>
      </c>
      <c r="AU4">
        <f t="shared" si="1"/>
        <v>29</v>
      </c>
      <c r="AV4">
        <f t="shared" si="1"/>
        <v>30</v>
      </c>
      <c r="AW4">
        <f t="shared" si="1"/>
        <v>31</v>
      </c>
      <c r="AX4">
        <f t="shared" si="1"/>
        <v>32</v>
      </c>
      <c r="AY4">
        <f t="shared" si="1"/>
        <v>33</v>
      </c>
      <c r="AZ4">
        <f t="shared" ref="AZ4:BO5" si="2">AY4+1</f>
        <v>34</v>
      </c>
      <c r="BA4">
        <f t="shared" si="2"/>
        <v>35</v>
      </c>
      <c r="BB4">
        <f t="shared" si="2"/>
        <v>36</v>
      </c>
      <c r="BC4">
        <f t="shared" si="2"/>
        <v>37</v>
      </c>
      <c r="BD4">
        <f t="shared" si="2"/>
        <v>38</v>
      </c>
      <c r="BE4">
        <f t="shared" si="2"/>
        <v>39</v>
      </c>
      <c r="BF4">
        <f t="shared" si="2"/>
        <v>40</v>
      </c>
      <c r="BG4">
        <f t="shared" si="2"/>
        <v>41</v>
      </c>
      <c r="BH4">
        <f t="shared" si="2"/>
        <v>42</v>
      </c>
      <c r="BI4">
        <f t="shared" si="2"/>
        <v>43</v>
      </c>
      <c r="BJ4">
        <f t="shared" si="2"/>
        <v>44</v>
      </c>
      <c r="BK4">
        <f t="shared" si="2"/>
        <v>45</v>
      </c>
      <c r="BL4">
        <f t="shared" si="2"/>
        <v>46</v>
      </c>
      <c r="BM4">
        <f t="shared" si="2"/>
        <v>47</v>
      </c>
      <c r="BN4">
        <f t="shared" si="2"/>
        <v>48</v>
      </c>
      <c r="BO4">
        <f t="shared" si="2"/>
        <v>49</v>
      </c>
      <c r="BP4">
        <f t="shared" ref="BP4:BP5" si="3">BO4+1</f>
        <v>50</v>
      </c>
    </row>
    <row r="5" spans="1:68" x14ac:dyDescent="0.2">
      <c r="D5" s="395" t="s">
        <v>5</v>
      </c>
      <c r="E5" s="55"/>
      <c r="F5" s="394"/>
      <c r="G5" s="394"/>
      <c r="H5" s="394"/>
      <c r="I5" s="55"/>
      <c r="J5" s="55"/>
      <c r="K5" s="55"/>
      <c r="L5" t="s">
        <v>170</v>
      </c>
      <c r="M5" s="268" t="s">
        <v>179</v>
      </c>
      <c r="N5" s="473"/>
      <c r="R5" s="41">
        <f>Assumptions!$D$11</f>
        <v>2017</v>
      </c>
      <c r="S5">
        <f>R5+1</f>
        <v>2018</v>
      </c>
      <c r="T5">
        <f t="shared" si="0"/>
        <v>2019</v>
      </c>
      <c r="U5">
        <f t="shared" si="0"/>
        <v>2020</v>
      </c>
      <c r="V5">
        <f t="shared" si="0"/>
        <v>2021</v>
      </c>
      <c r="W5">
        <f t="shared" si="0"/>
        <v>2022</v>
      </c>
      <c r="X5">
        <f t="shared" si="0"/>
        <v>2023</v>
      </c>
      <c r="Y5">
        <f t="shared" si="0"/>
        <v>2024</v>
      </c>
      <c r="Z5">
        <f t="shared" si="0"/>
        <v>2025</v>
      </c>
      <c r="AA5">
        <f t="shared" si="0"/>
        <v>2026</v>
      </c>
      <c r="AB5">
        <f t="shared" si="0"/>
        <v>2027</v>
      </c>
      <c r="AC5">
        <f t="shared" si="0"/>
        <v>2028</v>
      </c>
      <c r="AD5">
        <f t="shared" si="0"/>
        <v>2029</v>
      </c>
      <c r="AE5">
        <f t="shared" si="0"/>
        <v>2030</v>
      </c>
      <c r="AF5">
        <f t="shared" si="0"/>
        <v>2031</v>
      </c>
      <c r="AG5">
        <f t="shared" si="0"/>
        <v>2032</v>
      </c>
      <c r="AH5">
        <f t="shared" si="0"/>
        <v>2033</v>
      </c>
      <c r="AI5">
        <f t="shared" si="0"/>
        <v>2034</v>
      </c>
      <c r="AJ5">
        <f t="shared" si="1"/>
        <v>2035</v>
      </c>
      <c r="AK5">
        <f t="shared" si="1"/>
        <v>2036</v>
      </c>
      <c r="AL5">
        <f t="shared" si="1"/>
        <v>2037</v>
      </c>
      <c r="AM5">
        <f t="shared" si="1"/>
        <v>2038</v>
      </c>
      <c r="AN5">
        <f t="shared" si="1"/>
        <v>2039</v>
      </c>
      <c r="AO5">
        <f t="shared" si="1"/>
        <v>2040</v>
      </c>
      <c r="AP5">
        <f t="shared" si="1"/>
        <v>2041</v>
      </c>
      <c r="AQ5">
        <f t="shared" si="1"/>
        <v>2042</v>
      </c>
      <c r="AR5">
        <f t="shared" si="1"/>
        <v>2043</v>
      </c>
      <c r="AS5">
        <f t="shared" si="1"/>
        <v>2044</v>
      </c>
      <c r="AT5">
        <f t="shared" si="1"/>
        <v>2045</v>
      </c>
      <c r="AU5">
        <f t="shared" si="1"/>
        <v>2046</v>
      </c>
      <c r="AV5">
        <f t="shared" si="1"/>
        <v>2047</v>
      </c>
      <c r="AW5">
        <f t="shared" si="1"/>
        <v>2048</v>
      </c>
      <c r="AX5">
        <f t="shared" si="1"/>
        <v>2049</v>
      </c>
      <c r="AY5">
        <f t="shared" si="1"/>
        <v>2050</v>
      </c>
      <c r="AZ5">
        <f t="shared" si="2"/>
        <v>2051</v>
      </c>
      <c r="BA5">
        <f t="shared" si="2"/>
        <v>2052</v>
      </c>
      <c r="BB5">
        <f t="shared" si="2"/>
        <v>2053</v>
      </c>
      <c r="BC5">
        <f t="shared" si="2"/>
        <v>2054</v>
      </c>
      <c r="BD5">
        <f t="shared" si="2"/>
        <v>2055</v>
      </c>
      <c r="BE5">
        <f t="shared" si="2"/>
        <v>2056</v>
      </c>
      <c r="BF5">
        <f t="shared" si="2"/>
        <v>2057</v>
      </c>
      <c r="BG5">
        <f t="shared" si="2"/>
        <v>2058</v>
      </c>
      <c r="BH5">
        <f t="shared" si="2"/>
        <v>2059</v>
      </c>
      <c r="BI5">
        <f t="shared" si="2"/>
        <v>2060</v>
      </c>
      <c r="BJ5">
        <f t="shared" si="2"/>
        <v>2061</v>
      </c>
      <c r="BK5">
        <f t="shared" si="2"/>
        <v>2062</v>
      </c>
      <c r="BL5">
        <f t="shared" si="2"/>
        <v>2063</v>
      </c>
      <c r="BM5">
        <f t="shared" si="2"/>
        <v>2064</v>
      </c>
      <c r="BN5">
        <f t="shared" si="2"/>
        <v>2065</v>
      </c>
      <c r="BO5">
        <f t="shared" si="2"/>
        <v>2066</v>
      </c>
      <c r="BP5">
        <f t="shared" si="3"/>
        <v>2067</v>
      </c>
    </row>
    <row r="6" spans="1:68" s="45" customFormat="1" x14ac:dyDescent="0.2">
      <c r="D6" s="53"/>
      <c r="F6" s="62"/>
      <c r="G6" s="62"/>
      <c r="H6" s="62"/>
      <c r="M6" s="46"/>
      <c r="N6" s="46"/>
      <c r="O6" s="46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</row>
    <row r="7" spans="1:68" s="102" customFormat="1" ht="50.25" customHeight="1" x14ac:dyDescent="0.35">
      <c r="D7" s="103" t="s">
        <v>60</v>
      </c>
      <c r="E7" s="105" t="s">
        <v>61</v>
      </c>
      <c r="F7" s="154" t="s">
        <v>67</v>
      </c>
      <c r="G7" s="105" t="s">
        <v>153</v>
      </c>
      <c r="H7" s="105" t="s">
        <v>62</v>
      </c>
      <c r="I7" s="105" t="s">
        <v>19</v>
      </c>
      <c r="J7" s="105" t="s">
        <v>64</v>
      </c>
      <c r="K7" s="105" t="s">
        <v>10</v>
      </c>
      <c r="L7" s="106" t="s">
        <v>183</v>
      </c>
      <c r="M7" s="105" t="s">
        <v>65</v>
      </c>
      <c r="N7" s="105" t="s">
        <v>304</v>
      </c>
      <c r="O7" s="104"/>
      <c r="P7" s="160" t="s">
        <v>154</v>
      </c>
      <c r="R7" s="121" t="s">
        <v>68</v>
      </c>
      <c r="S7" s="441"/>
      <c r="T7" s="441"/>
      <c r="U7" s="441"/>
      <c r="V7" s="441"/>
      <c r="W7" s="441"/>
      <c r="X7" s="441"/>
      <c r="Y7" s="441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</row>
    <row r="8" spans="1:68" x14ac:dyDescent="0.2">
      <c r="C8" s="51">
        <f>C7+1</f>
        <v>1</v>
      </c>
      <c r="D8" s="263" t="s">
        <v>306</v>
      </c>
      <c r="E8" s="107" t="s">
        <v>15</v>
      </c>
      <c r="F8" s="447">
        <v>43435</v>
      </c>
      <c r="G8" s="457">
        <v>43466</v>
      </c>
      <c r="H8" s="448" t="s">
        <v>129</v>
      </c>
      <c r="I8" s="265">
        <f>INDEX(lookups!$D$8:$D$39,MATCH($H8,lookups!$C$8:$C$39,0),1)</f>
        <v>40</v>
      </c>
      <c r="J8" s="265">
        <f>INDEX(lookups!$E$8:$E$39,MATCH($H8,lookups!$C$8:$C$39,0),1)</f>
        <v>20</v>
      </c>
      <c r="K8" s="266">
        <v>0</v>
      </c>
      <c r="L8" s="267" t="b">
        <v>1</v>
      </c>
      <c r="M8" s="451" t="b">
        <f t="shared" ref="M8:M15" si="4">IF(AND(H8="Solar",$E8&lt;&gt;"Land"),TRUE,FALSE)</f>
        <v>0</v>
      </c>
      <c r="N8" s="452">
        <v>1</v>
      </c>
      <c r="O8" s="45"/>
      <c r="P8" s="111">
        <f>SUM(R8:BP8)</f>
        <v>1000000</v>
      </c>
      <c r="R8" s="269">
        <v>0</v>
      </c>
      <c r="S8" s="269">
        <v>1000000</v>
      </c>
      <c r="T8" s="269">
        <v>0</v>
      </c>
      <c r="U8" s="269">
        <v>0</v>
      </c>
      <c r="V8" s="269">
        <v>0</v>
      </c>
      <c r="W8" s="269">
        <v>0</v>
      </c>
      <c r="X8" s="269">
        <v>0</v>
      </c>
      <c r="Y8" s="269">
        <v>0</v>
      </c>
      <c r="Z8" s="269">
        <v>0</v>
      </c>
      <c r="AA8" s="269">
        <v>0</v>
      </c>
      <c r="AB8" s="269">
        <v>0</v>
      </c>
      <c r="AC8" s="269">
        <v>0</v>
      </c>
      <c r="AD8" s="269">
        <v>0</v>
      </c>
      <c r="AE8" s="269">
        <v>0</v>
      </c>
      <c r="AF8" s="269">
        <v>0</v>
      </c>
      <c r="AG8" s="269">
        <v>0</v>
      </c>
      <c r="AH8" s="269">
        <v>0</v>
      </c>
      <c r="AI8" s="269">
        <v>0</v>
      </c>
      <c r="AJ8" s="269">
        <v>0</v>
      </c>
      <c r="AK8" s="269">
        <v>0</v>
      </c>
      <c r="AL8" s="269">
        <v>0</v>
      </c>
      <c r="AM8" s="269">
        <v>0</v>
      </c>
      <c r="AN8" s="269">
        <v>0</v>
      </c>
      <c r="AO8" s="269">
        <v>0</v>
      </c>
      <c r="AP8" s="269">
        <v>0</v>
      </c>
      <c r="AQ8" s="269">
        <v>0</v>
      </c>
      <c r="AR8" s="269">
        <v>0</v>
      </c>
      <c r="AS8" s="269">
        <v>0</v>
      </c>
      <c r="AT8" s="269">
        <v>0</v>
      </c>
      <c r="AU8" s="269">
        <v>0</v>
      </c>
      <c r="AV8" s="269">
        <v>0</v>
      </c>
      <c r="AW8" s="269">
        <v>0</v>
      </c>
      <c r="AX8" s="269">
        <v>0</v>
      </c>
      <c r="AY8" s="269">
        <v>0</v>
      </c>
      <c r="AZ8" s="269">
        <v>0</v>
      </c>
      <c r="BA8" s="269">
        <v>0</v>
      </c>
      <c r="BB8" s="269">
        <v>0</v>
      </c>
      <c r="BC8" s="269">
        <v>0</v>
      </c>
      <c r="BD8" s="269">
        <v>0</v>
      </c>
      <c r="BE8" s="269">
        <v>0</v>
      </c>
      <c r="BF8" s="269">
        <v>0</v>
      </c>
      <c r="BG8" s="269">
        <v>0</v>
      </c>
      <c r="BH8" s="269">
        <v>0</v>
      </c>
      <c r="BI8" s="269">
        <v>0</v>
      </c>
      <c r="BJ8" s="269">
        <v>0</v>
      </c>
      <c r="BK8" s="269">
        <v>0</v>
      </c>
      <c r="BL8" s="269">
        <v>0</v>
      </c>
      <c r="BM8" s="269">
        <v>0</v>
      </c>
      <c r="BN8" s="269">
        <v>0</v>
      </c>
      <c r="BO8" s="269">
        <v>0</v>
      </c>
      <c r="BP8" s="269">
        <v>0</v>
      </c>
    </row>
    <row r="9" spans="1:68" x14ac:dyDescent="0.2">
      <c r="C9" s="51">
        <f t="shared" ref="C9:C32" si="5">C8+1</f>
        <v>2</v>
      </c>
      <c r="D9" s="263" t="s">
        <v>303</v>
      </c>
      <c r="E9" s="107" t="s">
        <v>171</v>
      </c>
      <c r="F9" s="264">
        <v>42736</v>
      </c>
      <c r="G9" s="449">
        <v>43100</v>
      </c>
      <c r="H9" s="107" t="s">
        <v>194</v>
      </c>
      <c r="I9" s="265">
        <f>INDEX(lookups!$D$8:$D$39,MATCH($H9,lookups!$C$8:$C$39,0),1)</f>
        <v>30</v>
      </c>
      <c r="J9" s="265">
        <f>INDEX(lookups!$E$8:$E$39,MATCH($H9,lookups!$C$8:$C$39,0),1)</f>
        <v>20</v>
      </c>
      <c r="K9" s="266">
        <v>0</v>
      </c>
      <c r="L9" s="267" t="b">
        <v>1</v>
      </c>
      <c r="M9" s="451" t="b">
        <f t="shared" ref="M9:M32" si="6">IF(AND(H9="Solar",$E9&lt;&gt;"Land"),TRUE,FALSE)</f>
        <v>0</v>
      </c>
      <c r="N9" s="453">
        <v>1</v>
      </c>
      <c r="O9" s="45"/>
      <c r="P9" s="112">
        <f t="shared" ref="P9:P33" si="7">SUM(R9:BP9)</f>
        <v>0</v>
      </c>
      <c r="Q9" s="442"/>
      <c r="R9" s="269">
        <v>0</v>
      </c>
      <c r="S9" s="269">
        <v>0</v>
      </c>
      <c r="T9" s="269">
        <v>0</v>
      </c>
      <c r="U9" s="269">
        <v>0</v>
      </c>
      <c r="V9" s="269">
        <v>0</v>
      </c>
      <c r="W9" s="269">
        <v>0</v>
      </c>
      <c r="X9" s="269">
        <v>0</v>
      </c>
      <c r="Y9" s="269">
        <v>0</v>
      </c>
      <c r="Z9" s="269">
        <v>0</v>
      </c>
      <c r="AA9" s="269">
        <v>0</v>
      </c>
      <c r="AB9" s="269">
        <v>0</v>
      </c>
      <c r="AC9" s="269">
        <v>0</v>
      </c>
      <c r="AD9" s="269">
        <v>0</v>
      </c>
      <c r="AE9" s="269">
        <v>0</v>
      </c>
      <c r="AF9" s="269">
        <v>0</v>
      </c>
      <c r="AG9" s="269">
        <v>0</v>
      </c>
      <c r="AH9" s="269">
        <v>0</v>
      </c>
      <c r="AI9" s="269">
        <v>0</v>
      </c>
      <c r="AJ9" s="269">
        <v>0</v>
      </c>
      <c r="AK9" s="269">
        <v>0</v>
      </c>
      <c r="AL9" s="269">
        <v>0</v>
      </c>
      <c r="AM9" s="269">
        <v>0</v>
      </c>
      <c r="AN9" s="269">
        <v>0</v>
      </c>
      <c r="AO9" s="269">
        <v>0</v>
      </c>
      <c r="AP9" s="269">
        <v>0</v>
      </c>
      <c r="AQ9" s="269">
        <v>0</v>
      </c>
      <c r="AR9" s="269">
        <v>0</v>
      </c>
      <c r="AS9" s="269">
        <v>0</v>
      </c>
      <c r="AT9" s="269">
        <v>0</v>
      </c>
      <c r="AU9" s="269">
        <v>0</v>
      </c>
      <c r="AV9" s="269">
        <v>0</v>
      </c>
      <c r="AW9" s="269">
        <v>0</v>
      </c>
      <c r="AX9" s="269">
        <v>0</v>
      </c>
      <c r="AY9" s="269">
        <v>0</v>
      </c>
      <c r="AZ9" s="269">
        <v>0</v>
      </c>
      <c r="BA9" s="269">
        <v>0</v>
      </c>
      <c r="BB9" s="269">
        <v>0</v>
      </c>
      <c r="BC9" s="269">
        <v>0</v>
      </c>
      <c r="BD9" s="269">
        <v>0</v>
      </c>
      <c r="BE9" s="269">
        <v>0</v>
      </c>
      <c r="BF9" s="269">
        <v>0</v>
      </c>
      <c r="BG9" s="269">
        <v>0</v>
      </c>
      <c r="BH9" s="269">
        <v>0</v>
      </c>
      <c r="BI9" s="269">
        <v>0</v>
      </c>
      <c r="BJ9" s="269">
        <v>0</v>
      </c>
      <c r="BK9" s="269">
        <v>0</v>
      </c>
      <c r="BL9" s="269">
        <v>0</v>
      </c>
      <c r="BM9" s="269">
        <v>0</v>
      </c>
      <c r="BN9" s="269">
        <v>0</v>
      </c>
      <c r="BO9" s="269">
        <v>0</v>
      </c>
      <c r="BP9" s="269">
        <v>0</v>
      </c>
    </row>
    <row r="10" spans="1:68" x14ac:dyDescent="0.2">
      <c r="C10" s="51">
        <f t="shared" si="5"/>
        <v>3</v>
      </c>
      <c r="D10" s="263" t="s">
        <v>295</v>
      </c>
      <c r="E10" s="107" t="s">
        <v>171</v>
      </c>
      <c r="F10" s="264">
        <v>42736</v>
      </c>
      <c r="G10" s="264">
        <v>43100</v>
      </c>
      <c r="H10" s="107" t="s">
        <v>194</v>
      </c>
      <c r="I10" s="265">
        <f>INDEX(lookups!$D$8:$D$39,MATCH($H10,lookups!$C$8:$C$39,0),1)</f>
        <v>30</v>
      </c>
      <c r="J10" s="265">
        <f>INDEX(lookups!$E$8:$E$39,MATCH($H10,lookups!$C$8:$C$39,0),1)</f>
        <v>20</v>
      </c>
      <c r="K10" s="266">
        <v>0</v>
      </c>
      <c r="L10" s="267" t="b">
        <v>1</v>
      </c>
      <c r="M10" s="451" t="b">
        <f t="shared" si="6"/>
        <v>0</v>
      </c>
      <c r="N10" s="453">
        <v>1</v>
      </c>
      <c r="O10" s="45"/>
      <c r="P10" s="112">
        <f t="shared" ref="P10:P15" si="8">SUM(R10:BP10)</f>
        <v>0</v>
      </c>
      <c r="Q10" s="442"/>
      <c r="R10" s="269">
        <v>0</v>
      </c>
      <c r="S10" s="269">
        <v>0</v>
      </c>
      <c r="T10" s="269">
        <v>0</v>
      </c>
      <c r="U10" s="269">
        <v>0</v>
      </c>
      <c r="V10" s="269">
        <v>0</v>
      </c>
      <c r="W10" s="269">
        <v>0</v>
      </c>
      <c r="X10" s="269">
        <v>0</v>
      </c>
      <c r="Y10" s="269">
        <v>0</v>
      </c>
      <c r="Z10" s="269">
        <v>0</v>
      </c>
      <c r="AA10" s="269">
        <v>0</v>
      </c>
      <c r="AB10" s="269">
        <v>0</v>
      </c>
      <c r="AC10" s="269">
        <v>0</v>
      </c>
      <c r="AD10" s="269">
        <v>0</v>
      </c>
      <c r="AE10" s="269">
        <v>0</v>
      </c>
      <c r="AF10" s="269">
        <v>0</v>
      </c>
      <c r="AG10" s="269">
        <v>0</v>
      </c>
      <c r="AH10" s="269">
        <v>0</v>
      </c>
      <c r="AI10" s="269">
        <v>0</v>
      </c>
      <c r="AJ10" s="269">
        <v>0</v>
      </c>
      <c r="AK10" s="269">
        <v>0</v>
      </c>
      <c r="AL10" s="269">
        <v>0</v>
      </c>
      <c r="AM10" s="269">
        <v>0</v>
      </c>
      <c r="AN10" s="269">
        <v>0</v>
      </c>
      <c r="AO10" s="269">
        <v>0</v>
      </c>
      <c r="AP10" s="269">
        <v>0</v>
      </c>
      <c r="AQ10" s="269">
        <v>0</v>
      </c>
      <c r="AR10" s="269">
        <v>0</v>
      </c>
      <c r="AS10" s="269">
        <v>0</v>
      </c>
      <c r="AT10" s="269">
        <v>0</v>
      </c>
      <c r="AU10" s="269">
        <v>0</v>
      </c>
      <c r="AV10" s="269">
        <v>0</v>
      </c>
      <c r="AW10" s="269">
        <v>0</v>
      </c>
      <c r="AX10" s="269">
        <v>0</v>
      </c>
      <c r="AY10" s="269">
        <v>0</v>
      </c>
      <c r="AZ10" s="269">
        <v>0</v>
      </c>
      <c r="BA10" s="269">
        <v>0</v>
      </c>
      <c r="BB10" s="269">
        <v>0</v>
      </c>
      <c r="BC10" s="269">
        <v>0</v>
      </c>
      <c r="BD10" s="269">
        <v>0</v>
      </c>
      <c r="BE10" s="269">
        <v>0</v>
      </c>
      <c r="BF10" s="269">
        <v>0</v>
      </c>
      <c r="BG10" s="269">
        <v>0</v>
      </c>
      <c r="BH10" s="269">
        <v>0</v>
      </c>
      <c r="BI10" s="269">
        <v>0</v>
      </c>
      <c r="BJ10" s="269">
        <v>0</v>
      </c>
      <c r="BK10" s="269">
        <v>0</v>
      </c>
      <c r="BL10" s="269">
        <v>0</v>
      </c>
      <c r="BM10" s="269">
        <v>0</v>
      </c>
      <c r="BN10" s="269">
        <v>0</v>
      </c>
      <c r="BO10" s="269">
        <v>0</v>
      </c>
      <c r="BP10" s="269">
        <v>0</v>
      </c>
    </row>
    <row r="11" spans="1:68" x14ac:dyDescent="0.2">
      <c r="C11" s="51">
        <f t="shared" si="5"/>
        <v>4</v>
      </c>
      <c r="D11" s="263" t="s">
        <v>296</v>
      </c>
      <c r="E11" s="107" t="s">
        <v>171</v>
      </c>
      <c r="F11" s="264">
        <v>42736</v>
      </c>
      <c r="G11" s="264">
        <v>43100</v>
      </c>
      <c r="H11" s="107" t="s">
        <v>194</v>
      </c>
      <c r="I11" s="265">
        <f>INDEX(lookups!$D$8:$D$39,MATCH($H11,lookups!$C$8:$C$39,0),1)</f>
        <v>30</v>
      </c>
      <c r="J11" s="265">
        <f>INDEX(lookups!$E$8:$E$39,MATCH($H11,lookups!$C$8:$C$39,0),1)</f>
        <v>20</v>
      </c>
      <c r="K11" s="266">
        <v>0</v>
      </c>
      <c r="L11" s="267" t="b">
        <v>1</v>
      </c>
      <c r="M11" s="451" t="b">
        <f t="shared" si="4"/>
        <v>0</v>
      </c>
      <c r="N11" s="453">
        <v>1</v>
      </c>
      <c r="O11" s="45"/>
      <c r="P11" s="112">
        <f t="shared" si="8"/>
        <v>0</v>
      </c>
      <c r="Q11" s="442"/>
      <c r="R11" s="269">
        <v>0</v>
      </c>
      <c r="S11" s="269">
        <v>0</v>
      </c>
      <c r="T11" s="269">
        <v>0</v>
      </c>
      <c r="U11" s="269">
        <v>0</v>
      </c>
      <c r="V11" s="269">
        <v>0</v>
      </c>
      <c r="W11" s="269">
        <v>0</v>
      </c>
      <c r="X11" s="269">
        <v>0</v>
      </c>
      <c r="Y11" s="269">
        <v>0</v>
      </c>
      <c r="Z11" s="269">
        <v>0</v>
      </c>
      <c r="AA11" s="269">
        <v>0</v>
      </c>
      <c r="AB11" s="269">
        <v>0</v>
      </c>
      <c r="AC11" s="269">
        <v>0</v>
      </c>
      <c r="AD11" s="269">
        <v>0</v>
      </c>
      <c r="AE11" s="269">
        <v>0</v>
      </c>
      <c r="AF11" s="269">
        <v>0</v>
      </c>
      <c r="AG11" s="269">
        <v>0</v>
      </c>
      <c r="AH11" s="269">
        <v>0</v>
      </c>
      <c r="AI11" s="269">
        <v>0</v>
      </c>
      <c r="AJ11" s="269">
        <v>0</v>
      </c>
      <c r="AK11" s="269">
        <v>0</v>
      </c>
      <c r="AL11" s="269">
        <v>0</v>
      </c>
      <c r="AM11" s="269">
        <v>0</v>
      </c>
      <c r="AN11" s="269">
        <v>0</v>
      </c>
      <c r="AO11" s="269">
        <v>0</v>
      </c>
      <c r="AP11" s="269">
        <v>0</v>
      </c>
      <c r="AQ11" s="269">
        <v>0</v>
      </c>
      <c r="AR11" s="269">
        <v>0</v>
      </c>
      <c r="AS11" s="269">
        <v>0</v>
      </c>
      <c r="AT11" s="269">
        <v>0</v>
      </c>
      <c r="AU11" s="269">
        <v>0</v>
      </c>
      <c r="AV11" s="269">
        <v>0</v>
      </c>
      <c r="AW11" s="269">
        <v>0</v>
      </c>
      <c r="AX11" s="269">
        <v>0</v>
      </c>
      <c r="AY11" s="269">
        <v>0</v>
      </c>
      <c r="AZ11" s="269">
        <v>0</v>
      </c>
      <c r="BA11" s="269">
        <v>0</v>
      </c>
      <c r="BB11" s="269">
        <v>0</v>
      </c>
      <c r="BC11" s="269">
        <v>0</v>
      </c>
      <c r="BD11" s="269">
        <v>0</v>
      </c>
      <c r="BE11" s="269">
        <v>0</v>
      </c>
      <c r="BF11" s="269">
        <v>0</v>
      </c>
      <c r="BG11" s="269">
        <v>0</v>
      </c>
      <c r="BH11" s="269">
        <v>0</v>
      </c>
      <c r="BI11" s="269">
        <v>0</v>
      </c>
      <c r="BJ11" s="269">
        <v>0</v>
      </c>
      <c r="BK11" s="269">
        <v>0</v>
      </c>
      <c r="BL11" s="269">
        <v>0</v>
      </c>
      <c r="BM11" s="269">
        <v>0</v>
      </c>
      <c r="BN11" s="269">
        <v>0</v>
      </c>
      <c r="BO11" s="269">
        <v>0</v>
      </c>
      <c r="BP11" s="269">
        <v>0</v>
      </c>
    </row>
    <row r="12" spans="1:68" x14ac:dyDescent="0.2">
      <c r="C12" s="51">
        <f t="shared" si="5"/>
        <v>5</v>
      </c>
      <c r="D12" s="263" t="s">
        <v>297</v>
      </c>
      <c r="E12" s="107" t="s">
        <v>171</v>
      </c>
      <c r="F12" s="264">
        <v>42736</v>
      </c>
      <c r="G12" s="264">
        <v>43100</v>
      </c>
      <c r="H12" s="107" t="s">
        <v>194</v>
      </c>
      <c r="I12" s="265">
        <f>INDEX(lookups!$D$8:$D$39,MATCH($H12,lookups!$C$8:$C$39,0),1)</f>
        <v>30</v>
      </c>
      <c r="J12" s="265">
        <f>INDEX(lookups!$E$8:$E$39,MATCH($H12,lookups!$C$8:$C$39,0),1)</f>
        <v>20</v>
      </c>
      <c r="K12" s="266">
        <v>0</v>
      </c>
      <c r="L12" s="267" t="b">
        <v>1</v>
      </c>
      <c r="M12" s="451" t="b">
        <f t="shared" si="4"/>
        <v>0</v>
      </c>
      <c r="N12" s="453">
        <v>1</v>
      </c>
      <c r="O12" s="45"/>
      <c r="P12" s="112">
        <f t="shared" si="8"/>
        <v>0</v>
      </c>
      <c r="Q12" s="442"/>
      <c r="R12" s="269">
        <v>0</v>
      </c>
      <c r="S12" s="269">
        <v>0</v>
      </c>
      <c r="T12" s="269">
        <v>0</v>
      </c>
      <c r="U12" s="269">
        <v>0</v>
      </c>
      <c r="V12" s="269">
        <v>0</v>
      </c>
      <c r="W12" s="269">
        <v>0</v>
      </c>
      <c r="X12" s="269">
        <v>0</v>
      </c>
      <c r="Y12" s="269">
        <v>0</v>
      </c>
      <c r="Z12" s="269">
        <v>0</v>
      </c>
      <c r="AA12" s="269">
        <v>0</v>
      </c>
      <c r="AB12" s="269">
        <v>0</v>
      </c>
      <c r="AC12" s="269">
        <v>0</v>
      </c>
      <c r="AD12" s="269">
        <v>0</v>
      </c>
      <c r="AE12" s="269">
        <v>0</v>
      </c>
      <c r="AF12" s="269">
        <v>0</v>
      </c>
      <c r="AG12" s="269">
        <v>0</v>
      </c>
      <c r="AH12" s="269">
        <v>0</v>
      </c>
      <c r="AI12" s="269">
        <v>0</v>
      </c>
      <c r="AJ12" s="269">
        <v>0</v>
      </c>
      <c r="AK12" s="269">
        <v>0</v>
      </c>
      <c r="AL12" s="269">
        <v>0</v>
      </c>
      <c r="AM12" s="269">
        <v>0</v>
      </c>
      <c r="AN12" s="269">
        <v>0</v>
      </c>
      <c r="AO12" s="269">
        <v>0</v>
      </c>
      <c r="AP12" s="269">
        <v>0</v>
      </c>
      <c r="AQ12" s="269">
        <v>0</v>
      </c>
      <c r="AR12" s="269">
        <v>0</v>
      </c>
      <c r="AS12" s="269">
        <v>0</v>
      </c>
      <c r="AT12" s="269">
        <v>0</v>
      </c>
      <c r="AU12" s="269">
        <v>0</v>
      </c>
      <c r="AV12" s="269">
        <v>0</v>
      </c>
      <c r="AW12" s="269">
        <v>0</v>
      </c>
      <c r="AX12" s="269">
        <v>0</v>
      </c>
      <c r="AY12" s="269">
        <v>0</v>
      </c>
      <c r="AZ12" s="269">
        <v>0</v>
      </c>
      <c r="BA12" s="269">
        <v>0</v>
      </c>
      <c r="BB12" s="269">
        <v>0</v>
      </c>
      <c r="BC12" s="269">
        <v>0</v>
      </c>
      <c r="BD12" s="269">
        <v>0</v>
      </c>
      <c r="BE12" s="269">
        <v>0</v>
      </c>
      <c r="BF12" s="269">
        <v>0</v>
      </c>
      <c r="BG12" s="269">
        <v>0</v>
      </c>
      <c r="BH12" s="269">
        <v>0</v>
      </c>
      <c r="BI12" s="269">
        <v>0</v>
      </c>
      <c r="BJ12" s="269">
        <v>0</v>
      </c>
      <c r="BK12" s="269">
        <v>0</v>
      </c>
      <c r="BL12" s="269">
        <v>0</v>
      </c>
      <c r="BM12" s="269">
        <v>0</v>
      </c>
      <c r="BN12" s="269">
        <v>0</v>
      </c>
      <c r="BO12" s="269">
        <v>0</v>
      </c>
      <c r="BP12" s="269">
        <v>0</v>
      </c>
    </row>
    <row r="13" spans="1:68" x14ac:dyDescent="0.2">
      <c r="C13" s="51">
        <f t="shared" si="5"/>
        <v>6</v>
      </c>
      <c r="D13" s="263" t="s">
        <v>298</v>
      </c>
      <c r="E13" s="107" t="s">
        <v>171</v>
      </c>
      <c r="F13" s="264">
        <v>42736</v>
      </c>
      <c r="G13" s="264">
        <v>43100</v>
      </c>
      <c r="H13" s="107" t="s">
        <v>194</v>
      </c>
      <c r="I13" s="265">
        <f>INDEX(lookups!$D$8:$D$39,MATCH($H13,lookups!$C$8:$C$39,0),1)</f>
        <v>30</v>
      </c>
      <c r="J13" s="265">
        <f>INDEX(lookups!$E$8:$E$39,MATCH($H13,lookups!$C$8:$C$39,0),1)</f>
        <v>20</v>
      </c>
      <c r="K13" s="266">
        <v>0</v>
      </c>
      <c r="L13" s="267" t="b">
        <v>1</v>
      </c>
      <c r="M13" s="451" t="b">
        <f t="shared" si="4"/>
        <v>0</v>
      </c>
      <c r="N13" s="453">
        <v>1</v>
      </c>
      <c r="O13" s="45"/>
      <c r="P13" s="112">
        <f t="shared" si="8"/>
        <v>0</v>
      </c>
      <c r="Q13" s="442"/>
      <c r="R13" s="269">
        <v>0</v>
      </c>
      <c r="S13" s="269">
        <v>0</v>
      </c>
      <c r="T13" s="269">
        <v>0</v>
      </c>
      <c r="U13" s="269">
        <v>0</v>
      </c>
      <c r="V13" s="269">
        <v>0</v>
      </c>
      <c r="W13" s="269">
        <v>0</v>
      </c>
      <c r="X13" s="269">
        <v>0</v>
      </c>
      <c r="Y13" s="269">
        <v>0</v>
      </c>
      <c r="Z13" s="269">
        <v>0</v>
      </c>
      <c r="AA13" s="269">
        <v>0</v>
      </c>
      <c r="AB13" s="269">
        <v>0</v>
      </c>
      <c r="AC13" s="269">
        <v>0</v>
      </c>
      <c r="AD13" s="269">
        <v>0</v>
      </c>
      <c r="AE13" s="269">
        <v>0</v>
      </c>
      <c r="AF13" s="269">
        <v>0</v>
      </c>
      <c r="AG13" s="269">
        <v>0</v>
      </c>
      <c r="AH13" s="269">
        <v>0</v>
      </c>
      <c r="AI13" s="269">
        <v>0</v>
      </c>
      <c r="AJ13" s="269">
        <v>0</v>
      </c>
      <c r="AK13" s="269">
        <v>0</v>
      </c>
      <c r="AL13" s="269">
        <v>0</v>
      </c>
      <c r="AM13" s="269">
        <v>0</v>
      </c>
      <c r="AN13" s="269">
        <v>0</v>
      </c>
      <c r="AO13" s="269">
        <v>0</v>
      </c>
      <c r="AP13" s="269">
        <v>0</v>
      </c>
      <c r="AQ13" s="269">
        <v>0</v>
      </c>
      <c r="AR13" s="269">
        <v>0</v>
      </c>
      <c r="AS13" s="269">
        <v>0</v>
      </c>
      <c r="AT13" s="269">
        <v>0</v>
      </c>
      <c r="AU13" s="269">
        <v>0</v>
      </c>
      <c r="AV13" s="269">
        <v>0</v>
      </c>
      <c r="AW13" s="269">
        <v>0</v>
      </c>
      <c r="AX13" s="269">
        <v>0</v>
      </c>
      <c r="AY13" s="269">
        <v>0</v>
      </c>
      <c r="AZ13" s="269">
        <v>0</v>
      </c>
      <c r="BA13" s="269">
        <v>0</v>
      </c>
      <c r="BB13" s="269">
        <v>0</v>
      </c>
      <c r="BC13" s="269">
        <v>0</v>
      </c>
      <c r="BD13" s="269">
        <v>0</v>
      </c>
      <c r="BE13" s="269">
        <v>0</v>
      </c>
      <c r="BF13" s="269">
        <v>0</v>
      </c>
      <c r="BG13" s="269">
        <v>0</v>
      </c>
      <c r="BH13" s="269">
        <v>0</v>
      </c>
      <c r="BI13" s="269">
        <v>0</v>
      </c>
      <c r="BJ13" s="269">
        <v>0</v>
      </c>
      <c r="BK13" s="269">
        <v>0</v>
      </c>
      <c r="BL13" s="269">
        <v>0</v>
      </c>
      <c r="BM13" s="269">
        <v>0</v>
      </c>
      <c r="BN13" s="269">
        <v>0</v>
      </c>
      <c r="BO13" s="269">
        <v>0</v>
      </c>
      <c r="BP13" s="269">
        <v>0</v>
      </c>
    </row>
    <row r="14" spans="1:68" x14ac:dyDescent="0.2">
      <c r="C14" s="51">
        <f t="shared" si="5"/>
        <v>7</v>
      </c>
      <c r="D14" s="263" t="s">
        <v>299</v>
      </c>
      <c r="E14" s="107" t="s">
        <v>171</v>
      </c>
      <c r="F14" s="264">
        <v>42736</v>
      </c>
      <c r="G14" s="264">
        <v>43100</v>
      </c>
      <c r="H14" s="107" t="s">
        <v>194</v>
      </c>
      <c r="I14" s="265">
        <f>INDEX(lookups!$D$8:$D$39,MATCH($H14,lookups!$C$8:$C$39,0),1)</f>
        <v>30</v>
      </c>
      <c r="J14" s="265">
        <f>INDEX(lookups!$E$8:$E$39,MATCH($H14,lookups!$C$8:$C$39,0),1)</f>
        <v>20</v>
      </c>
      <c r="K14" s="266">
        <v>0</v>
      </c>
      <c r="L14" s="267" t="b">
        <v>1</v>
      </c>
      <c r="M14" s="451" t="b">
        <f t="shared" si="4"/>
        <v>0</v>
      </c>
      <c r="N14" s="453">
        <v>1</v>
      </c>
      <c r="O14" s="45"/>
      <c r="P14" s="112">
        <f t="shared" si="8"/>
        <v>0</v>
      </c>
      <c r="Q14" s="442"/>
      <c r="R14" s="269">
        <v>0</v>
      </c>
      <c r="S14" s="269">
        <v>0</v>
      </c>
      <c r="T14" s="269">
        <v>0</v>
      </c>
      <c r="U14" s="269">
        <v>0</v>
      </c>
      <c r="V14" s="269">
        <v>0</v>
      </c>
      <c r="W14" s="269">
        <v>0</v>
      </c>
      <c r="X14" s="269">
        <v>0</v>
      </c>
      <c r="Y14" s="269">
        <v>0</v>
      </c>
      <c r="Z14" s="269">
        <v>0</v>
      </c>
      <c r="AA14" s="269">
        <v>0</v>
      </c>
      <c r="AB14" s="269">
        <v>0</v>
      </c>
      <c r="AC14" s="269">
        <v>0</v>
      </c>
      <c r="AD14" s="269">
        <v>0</v>
      </c>
      <c r="AE14" s="269">
        <v>0</v>
      </c>
      <c r="AF14" s="269">
        <v>0</v>
      </c>
      <c r="AG14" s="269">
        <v>0</v>
      </c>
      <c r="AH14" s="269">
        <v>0</v>
      </c>
      <c r="AI14" s="269">
        <v>0</v>
      </c>
      <c r="AJ14" s="269">
        <v>0</v>
      </c>
      <c r="AK14" s="269">
        <v>0</v>
      </c>
      <c r="AL14" s="269">
        <v>0</v>
      </c>
      <c r="AM14" s="269">
        <v>0</v>
      </c>
      <c r="AN14" s="269">
        <v>0</v>
      </c>
      <c r="AO14" s="269">
        <v>0</v>
      </c>
      <c r="AP14" s="269">
        <v>0</v>
      </c>
      <c r="AQ14" s="269">
        <v>0</v>
      </c>
      <c r="AR14" s="269">
        <v>0</v>
      </c>
      <c r="AS14" s="269">
        <v>0</v>
      </c>
      <c r="AT14" s="269">
        <v>0</v>
      </c>
      <c r="AU14" s="269">
        <v>0</v>
      </c>
      <c r="AV14" s="269">
        <v>0</v>
      </c>
      <c r="AW14" s="269">
        <v>0</v>
      </c>
      <c r="AX14" s="269">
        <v>0</v>
      </c>
      <c r="AY14" s="269">
        <v>0</v>
      </c>
      <c r="AZ14" s="269">
        <v>0</v>
      </c>
      <c r="BA14" s="269">
        <v>0</v>
      </c>
      <c r="BB14" s="269">
        <v>0</v>
      </c>
      <c r="BC14" s="269">
        <v>0</v>
      </c>
      <c r="BD14" s="269">
        <v>0</v>
      </c>
      <c r="BE14" s="269">
        <v>0</v>
      </c>
      <c r="BF14" s="269">
        <v>0</v>
      </c>
      <c r="BG14" s="269">
        <v>0</v>
      </c>
      <c r="BH14" s="269">
        <v>0</v>
      </c>
      <c r="BI14" s="269">
        <v>0</v>
      </c>
      <c r="BJ14" s="269">
        <v>0</v>
      </c>
      <c r="BK14" s="269">
        <v>0</v>
      </c>
      <c r="BL14" s="269">
        <v>0</v>
      </c>
      <c r="BM14" s="269">
        <v>0</v>
      </c>
      <c r="BN14" s="269">
        <v>0</v>
      </c>
      <c r="BO14" s="269">
        <v>0</v>
      </c>
      <c r="BP14" s="269">
        <v>0</v>
      </c>
    </row>
    <row r="15" spans="1:68" x14ac:dyDescent="0.2">
      <c r="C15" s="51">
        <f t="shared" si="5"/>
        <v>8</v>
      </c>
      <c r="D15" s="263" t="s">
        <v>300</v>
      </c>
      <c r="E15" s="107" t="s">
        <v>171</v>
      </c>
      <c r="F15" s="264">
        <v>42736</v>
      </c>
      <c r="G15" s="264">
        <v>43100</v>
      </c>
      <c r="H15" s="107" t="s">
        <v>194</v>
      </c>
      <c r="I15" s="265">
        <f>INDEX(lookups!$D$8:$D$39,MATCH($H15,lookups!$C$8:$C$39,0),1)</f>
        <v>30</v>
      </c>
      <c r="J15" s="265">
        <f>INDEX(lookups!$E$8:$E$39,MATCH($H15,lookups!$C$8:$C$39,0),1)</f>
        <v>20</v>
      </c>
      <c r="K15" s="266">
        <v>0</v>
      </c>
      <c r="L15" s="267" t="b">
        <v>1</v>
      </c>
      <c r="M15" s="451" t="b">
        <f t="shared" si="4"/>
        <v>0</v>
      </c>
      <c r="N15" s="453">
        <v>1</v>
      </c>
      <c r="O15" s="45"/>
      <c r="P15" s="112">
        <f t="shared" si="8"/>
        <v>0</v>
      </c>
      <c r="Q15" s="442"/>
      <c r="R15" s="269">
        <v>0</v>
      </c>
      <c r="S15" s="269">
        <v>0</v>
      </c>
      <c r="T15" s="269">
        <v>0</v>
      </c>
      <c r="U15" s="269">
        <v>0</v>
      </c>
      <c r="V15" s="269">
        <v>0</v>
      </c>
      <c r="W15" s="269">
        <v>0</v>
      </c>
      <c r="X15" s="269">
        <v>0</v>
      </c>
      <c r="Y15" s="269">
        <v>0</v>
      </c>
      <c r="Z15" s="269">
        <v>0</v>
      </c>
      <c r="AA15" s="269">
        <v>0</v>
      </c>
      <c r="AB15" s="269">
        <v>0</v>
      </c>
      <c r="AC15" s="269">
        <v>0</v>
      </c>
      <c r="AD15" s="269">
        <v>0</v>
      </c>
      <c r="AE15" s="269">
        <v>0</v>
      </c>
      <c r="AF15" s="269">
        <v>0</v>
      </c>
      <c r="AG15" s="269">
        <v>0</v>
      </c>
      <c r="AH15" s="269">
        <v>0</v>
      </c>
      <c r="AI15" s="269">
        <v>0</v>
      </c>
      <c r="AJ15" s="269">
        <v>0</v>
      </c>
      <c r="AK15" s="269">
        <v>0</v>
      </c>
      <c r="AL15" s="269">
        <v>0</v>
      </c>
      <c r="AM15" s="269">
        <v>0</v>
      </c>
      <c r="AN15" s="269">
        <v>0</v>
      </c>
      <c r="AO15" s="269">
        <v>0</v>
      </c>
      <c r="AP15" s="269">
        <v>0</v>
      </c>
      <c r="AQ15" s="269">
        <v>0</v>
      </c>
      <c r="AR15" s="269">
        <v>0</v>
      </c>
      <c r="AS15" s="269">
        <v>0</v>
      </c>
      <c r="AT15" s="269">
        <v>0</v>
      </c>
      <c r="AU15" s="269">
        <v>0</v>
      </c>
      <c r="AV15" s="269">
        <v>0</v>
      </c>
      <c r="AW15" s="269">
        <v>0</v>
      </c>
      <c r="AX15" s="269">
        <v>0</v>
      </c>
      <c r="AY15" s="269">
        <v>0</v>
      </c>
      <c r="AZ15" s="269">
        <v>0</v>
      </c>
      <c r="BA15" s="269">
        <v>0</v>
      </c>
      <c r="BB15" s="269">
        <v>0</v>
      </c>
      <c r="BC15" s="269">
        <v>0</v>
      </c>
      <c r="BD15" s="269">
        <v>0</v>
      </c>
      <c r="BE15" s="269">
        <v>0</v>
      </c>
      <c r="BF15" s="269">
        <v>0</v>
      </c>
      <c r="BG15" s="269">
        <v>0</v>
      </c>
      <c r="BH15" s="269">
        <v>0</v>
      </c>
      <c r="BI15" s="269">
        <v>0</v>
      </c>
      <c r="BJ15" s="269">
        <v>0</v>
      </c>
      <c r="BK15" s="269">
        <v>0</v>
      </c>
      <c r="BL15" s="269">
        <v>0</v>
      </c>
      <c r="BM15" s="269">
        <v>0</v>
      </c>
      <c r="BN15" s="269">
        <v>0</v>
      </c>
      <c r="BO15" s="269">
        <v>0</v>
      </c>
      <c r="BP15" s="269">
        <v>0</v>
      </c>
    </row>
    <row r="16" spans="1:68" x14ac:dyDescent="0.2">
      <c r="C16" s="51">
        <f t="shared" si="5"/>
        <v>9</v>
      </c>
      <c r="D16" s="263" t="s">
        <v>301</v>
      </c>
      <c r="E16" s="107" t="s">
        <v>171</v>
      </c>
      <c r="F16" s="264">
        <v>42736</v>
      </c>
      <c r="G16" s="264">
        <v>43100</v>
      </c>
      <c r="H16" s="107" t="s">
        <v>194</v>
      </c>
      <c r="I16" s="265">
        <f>INDEX(lookups!$D$8:$D$39,MATCH($H16,lookups!$C$8:$C$39,0),1)</f>
        <v>30</v>
      </c>
      <c r="J16" s="265">
        <f>INDEX(lookups!$E$8:$E$39,MATCH($H16,lookups!$C$8:$C$39,0),1)</f>
        <v>20</v>
      </c>
      <c r="K16" s="266">
        <v>0</v>
      </c>
      <c r="L16" s="267" t="b">
        <v>1</v>
      </c>
      <c r="M16" s="451" t="b">
        <f t="shared" si="6"/>
        <v>0</v>
      </c>
      <c r="N16" s="453">
        <v>1</v>
      </c>
      <c r="P16" s="111">
        <f t="shared" si="7"/>
        <v>0</v>
      </c>
      <c r="R16" s="269">
        <v>0</v>
      </c>
      <c r="S16" s="269">
        <v>0</v>
      </c>
      <c r="T16" s="269">
        <v>0</v>
      </c>
      <c r="U16" s="269">
        <v>0</v>
      </c>
      <c r="V16" s="269">
        <v>0</v>
      </c>
      <c r="W16" s="269">
        <v>0</v>
      </c>
      <c r="X16" s="269">
        <v>0</v>
      </c>
      <c r="Y16" s="269">
        <v>0</v>
      </c>
      <c r="Z16" s="269">
        <v>0</v>
      </c>
      <c r="AA16" s="269">
        <v>0</v>
      </c>
      <c r="AB16" s="269">
        <v>0</v>
      </c>
      <c r="AC16" s="269">
        <v>0</v>
      </c>
      <c r="AD16" s="269">
        <v>0</v>
      </c>
      <c r="AE16" s="269">
        <v>0</v>
      </c>
      <c r="AF16" s="269">
        <v>0</v>
      </c>
      <c r="AG16" s="269">
        <v>0</v>
      </c>
      <c r="AH16" s="269">
        <v>0</v>
      </c>
      <c r="AI16" s="269">
        <v>0</v>
      </c>
      <c r="AJ16" s="269">
        <v>0</v>
      </c>
      <c r="AK16" s="269">
        <v>0</v>
      </c>
      <c r="AL16" s="269">
        <v>0</v>
      </c>
      <c r="AM16" s="269">
        <v>0</v>
      </c>
      <c r="AN16" s="269">
        <v>0</v>
      </c>
      <c r="AO16" s="269">
        <v>0</v>
      </c>
      <c r="AP16" s="269">
        <v>0</v>
      </c>
      <c r="AQ16" s="269">
        <v>0</v>
      </c>
      <c r="AR16" s="269">
        <v>0</v>
      </c>
      <c r="AS16" s="269">
        <v>0</v>
      </c>
      <c r="AT16" s="269">
        <v>0</v>
      </c>
      <c r="AU16" s="269">
        <v>0</v>
      </c>
      <c r="AV16" s="269">
        <v>0</v>
      </c>
      <c r="AW16" s="269">
        <v>0</v>
      </c>
      <c r="AX16" s="269">
        <v>0</v>
      </c>
      <c r="AY16" s="269">
        <v>0</v>
      </c>
      <c r="AZ16" s="269">
        <v>0</v>
      </c>
      <c r="BA16" s="269">
        <v>0</v>
      </c>
      <c r="BB16" s="269">
        <v>0</v>
      </c>
      <c r="BC16" s="269">
        <v>0</v>
      </c>
      <c r="BD16" s="269">
        <v>0</v>
      </c>
      <c r="BE16" s="269">
        <v>0</v>
      </c>
      <c r="BF16" s="269">
        <v>0</v>
      </c>
      <c r="BG16" s="269">
        <v>0</v>
      </c>
      <c r="BH16" s="269">
        <v>0</v>
      </c>
      <c r="BI16" s="269">
        <v>0</v>
      </c>
      <c r="BJ16" s="269">
        <v>0</v>
      </c>
      <c r="BK16" s="269">
        <v>0</v>
      </c>
      <c r="BL16" s="269">
        <v>0</v>
      </c>
      <c r="BM16" s="269">
        <v>0</v>
      </c>
      <c r="BN16" s="269">
        <v>0</v>
      </c>
      <c r="BO16" s="269">
        <v>0</v>
      </c>
      <c r="BP16" s="269">
        <v>0</v>
      </c>
    </row>
    <row r="17" spans="3:68" x14ac:dyDescent="0.2">
      <c r="C17" s="51">
        <f t="shared" si="5"/>
        <v>10</v>
      </c>
      <c r="D17" s="263" t="s">
        <v>302</v>
      </c>
      <c r="E17" s="107" t="s">
        <v>171</v>
      </c>
      <c r="F17" s="264">
        <v>42736</v>
      </c>
      <c r="G17" s="264">
        <v>43100</v>
      </c>
      <c r="H17" s="107" t="s">
        <v>194</v>
      </c>
      <c r="I17" s="265">
        <f>INDEX(lookups!$D$8:$D$39,MATCH($H17,lookups!$C$8:$C$39,0),1)</f>
        <v>30</v>
      </c>
      <c r="J17" s="265">
        <f>INDEX(lookups!$E$8:$E$39,MATCH($H17,lookups!$C$8:$C$39,0),1)</f>
        <v>20</v>
      </c>
      <c r="K17" s="266">
        <v>0</v>
      </c>
      <c r="L17" s="267" t="b">
        <v>1</v>
      </c>
      <c r="M17" s="451" t="b">
        <f t="shared" si="6"/>
        <v>0</v>
      </c>
      <c r="N17" s="453">
        <v>1</v>
      </c>
      <c r="P17" s="111">
        <f t="shared" si="7"/>
        <v>0</v>
      </c>
      <c r="R17" s="269">
        <v>0</v>
      </c>
      <c r="S17" s="269">
        <v>0</v>
      </c>
      <c r="T17" s="269">
        <v>0</v>
      </c>
      <c r="U17" s="269">
        <v>0</v>
      </c>
      <c r="V17" s="269">
        <v>0</v>
      </c>
      <c r="W17" s="269">
        <v>0</v>
      </c>
      <c r="X17" s="269">
        <v>0</v>
      </c>
      <c r="Y17" s="269">
        <v>0</v>
      </c>
      <c r="Z17" s="269">
        <v>0</v>
      </c>
      <c r="AA17" s="269">
        <v>0</v>
      </c>
      <c r="AB17" s="269">
        <v>0</v>
      </c>
      <c r="AC17" s="269">
        <v>0</v>
      </c>
      <c r="AD17" s="269">
        <v>0</v>
      </c>
      <c r="AE17" s="269">
        <v>0</v>
      </c>
      <c r="AF17" s="269">
        <v>0</v>
      </c>
      <c r="AG17" s="269">
        <v>0</v>
      </c>
      <c r="AH17" s="269">
        <v>0</v>
      </c>
      <c r="AI17" s="269">
        <v>0</v>
      </c>
      <c r="AJ17" s="269">
        <v>0</v>
      </c>
      <c r="AK17" s="269">
        <v>0</v>
      </c>
      <c r="AL17" s="269">
        <v>0</v>
      </c>
      <c r="AM17" s="269">
        <v>0</v>
      </c>
      <c r="AN17" s="269">
        <v>0</v>
      </c>
      <c r="AO17" s="269">
        <v>0</v>
      </c>
      <c r="AP17" s="269">
        <v>0</v>
      </c>
      <c r="AQ17" s="269">
        <v>0</v>
      </c>
      <c r="AR17" s="269">
        <v>0</v>
      </c>
      <c r="AS17" s="269">
        <v>0</v>
      </c>
      <c r="AT17" s="269">
        <v>0</v>
      </c>
      <c r="AU17" s="269">
        <v>0</v>
      </c>
      <c r="AV17" s="269">
        <v>0</v>
      </c>
      <c r="AW17" s="269">
        <v>0</v>
      </c>
      <c r="AX17" s="269">
        <v>0</v>
      </c>
      <c r="AY17" s="269">
        <v>0</v>
      </c>
      <c r="AZ17" s="269">
        <v>0</v>
      </c>
      <c r="BA17" s="269">
        <v>0</v>
      </c>
      <c r="BB17" s="269">
        <v>0</v>
      </c>
      <c r="BC17" s="269">
        <v>0</v>
      </c>
      <c r="BD17" s="269">
        <v>0</v>
      </c>
      <c r="BE17" s="269">
        <v>0</v>
      </c>
      <c r="BF17" s="269">
        <v>0</v>
      </c>
      <c r="BG17" s="269">
        <v>0</v>
      </c>
      <c r="BH17" s="269">
        <v>0</v>
      </c>
      <c r="BI17" s="269">
        <v>0</v>
      </c>
      <c r="BJ17" s="269">
        <v>0</v>
      </c>
      <c r="BK17" s="269">
        <v>0</v>
      </c>
      <c r="BL17" s="269">
        <v>0</v>
      </c>
      <c r="BM17" s="269">
        <v>0</v>
      </c>
      <c r="BN17" s="269">
        <v>0</v>
      </c>
      <c r="BO17" s="269">
        <v>0</v>
      </c>
      <c r="BP17" s="269">
        <v>0</v>
      </c>
    </row>
    <row r="18" spans="3:68" x14ac:dyDescent="0.2">
      <c r="C18" s="51">
        <f t="shared" si="5"/>
        <v>11</v>
      </c>
      <c r="D18" s="263" t="s">
        <v>110</v>
      </c>
      <c r="E18" s="107" t="s">
        <v>171</v>
      </c>
      <c r="F18" s="264">
        <v>42736</v>
      </c>
      <c r="G18" s="264">
        <v>43100</v>
      </c>
      <c r="H18" s="107" t="s">
        <v>194</v>
      </c>
      <c r="I18" s="265">
        <f>INDEX(lookups!$D$8:$D$39,MATCH($H18,lookups!$C$8:$C$39,0),1)</f>
        <v>30</v>
      </c>
      <c r="J18" s="265">
        <f>INDEX(lookups!$E$8:$E$39,MATCH($H18,lookups!$C$8:$C$39,0),1)</f>
        <v>20</v>
      </c>
      <c r="K18" s="266">
        <v>0</v>
      </c>
      <c r="L18" s="267" t="b">
        <v>1</v>
      </c>
      <c r="M18" s="451" t="b">
        <f t="shared" si="6"/>
        <v>0</v>
      </c>
      <c r="N18" s="453">
        <v>1</v>
      </c>
      <c r="P18" s="111">
        <f t="shared" si="7"/>
        <v>0</v>
      </c>
      <c r="R18" s="269">
        <v>0</v>
      </c>
      <c r="S18" s="269">
        <v>0</v>
      </c>
      <c r="T18" s="269">
        <v>0</v>
      </c>
      <c r="U18" s="269">
        <v>0</v>
      </c>
      <c r="V18" s="269">
        <v>0</v>
      </c>
      <c r="W18" s="269">
        <v>0</v>
      </c>
      <c r="X18" s="269">
        <v>0</v>
      </c>
      <c r="Y18" s="269">
        <v>0</v>
      </c>
      <c r="Z18" s="269">
        <v>0</v>
      </c>
      <c r="AA18" s="269">
        <v>0</v>
      </c>
      <c r="AB18" s="269">
        <v>0</v>
      </c>
      <c r="AC18" s="269">
        <v>0</v>
      </c>
      <c r="AD18" s="269">
        <v>0</v>
      </c>
      <c r="AE18" s="269">
        <v>0</v>
      </c>
      <c r="AF18" s="269">
        <v>0</v>
      </c>
      <c r="AG18" s="269">
        <v>0</v>
      </c>
      <c r="AH18" s="269">
        <v>0</v>
      </c>
      <c r="AI18" s="269">
        <v>0</v>
      </c>
      <c r="AJ18" s="269">
        <v>0</v>
      </c>
      <c r="AK18" s="269">
        <v>0</v>
      </c>
      <c r="AL18" s="269">
        <v>0</v>
      </c>
      <c r="AM18" s="269">
        <v>0</v>
      </c>
      <c r="AN18" s="269">
        <v>0</v>
      </c>
      <c r="AO18" s="269">
        <v>0</v>
      </c>
      <c r="AP18" s="269">
        <v>0</v>
      </c>
      <c r="AQ18" s="269">
        <v>0</v>
      </c>
      <c r="AR18" s="269">
        <v>0</v>
      </c>
      <c r="AS18" s="269">
        <v>0</v>
      </c>
      <c r="AT18" s="269">
        <v>0</v>
      </c>
      <c r="AU18" s="269">
        <v>0</v>
      </c>
      <c r="AV18" s="269">
        <v>0</v>
      </c>
      <c r="AW18" s="269">
        <v>0</v>
      </c>
      <c r="AX18" s="269">
        <v>0</v>
      </c>
      <c r="AY18" s="269">
        <v>0</v>
      </c>
      <c r="AZ18" s="269">
        <v>0</v>
      </c>
      <c r="BA18" s="269">
        <v>0</v>
      </c>
      <c r="BB18" s="269">
        <v>0</v>
      </c>
      <c r="BC18" s="269">
        <v>0</v>
      </c>
      <c r="BD18" s="269">
        <v>0</v>
      </c>
      <c r="BE18" s="269">
        <v>0</v>
      </c>
      <c r="BF18" s="269">
        <v>0</v>
      </c>
      <c r="BG18" s="269">
        <v>0</v>
      </c>
      <c r="BH18" s="269">
        <v>0</v>
      </c>
      <c r="BI18" s="269">
        <v>0</v>
      </c>
      <c r="BJ18" s="269">
        <v>0</v>
      </c>
      <c r="BK18" s="269">
        <v>0</v>
      </c>
      <c r="BL18" s="269">
        <v>0</v>
      </c>
      <c r="BM18" s="269">
        <v>0</v>
      </c>
      <c r="BN18" s="269">
        <v>0</v>
      </c>
      <c r="BO18" s="269">
        <v>0</v>
      </c>
      <c r="BP18" s="269">
        <v>0</v>
      </c>
    </row>
    <row r="19" spans="3:68" x14ac:dyDescent="0.2">
      <c r="C19" s="51">
        <f t="shared" si="5"/>
        <v>12</v>
      </c>
      <c r="D19" s="263" t="s">
        <v>111</v>
      </c>
      <c r="E19" s="107" t="s">
        <v>171</v>
      </c>
      <c r="F19" s="264">
        <v>42736</v>
      </c>
      <c r="G19" s="264">
        <v>43100</v>
      </c>
      <c r="H19" s="107" t="s">
        <v>194</v>
      </c>
      <c r="I19" s="265">
        <f>INDEX(lookups!$D$8:$D$39,MATCH($H19,lookups!$C$8:$C$39,0),1)</f>
        <v>30</v>
      </c>
      <c r="J19" s="265">
        <f>INDEX(lookups!$E$8:$E$39,MATCH($H19,lookups!$C$8:$C$39,0),1)</f>
        <v>20</v>
      </c>
      <c r="K19" s="266">
        <v>0</v>
      </c>
      <c r="L19" s="267" t="b">
        <v>1</v>
      </c>
      <c r="M19" s="451" t="b">
        <f t="shared" si="6"/>
        <v>0</v>
      </c>
      <c r="N19" s="453">
        <v>1</v>
      </c>
      <c r="P19" s="111">
        <f t="shared" si="7"/>
        <v>0</v>
      </c>
      <c r="R19" s="269">
        <v>0</v>
      </c>
      <c r="S19" s="269">
        <v>0</v>
      </c>
      <c r="T19" s="269">
        <v>0</v>
      </c>
      <c r="U19" s="269">
        <v>0</v>
      </c>
      <c r="V19" s="269">
        <v>0</v>
      </c>
      <c r="W19" s="269">
        <v>0</v>
      </c>
      <c r="X19" s="269">
        <v>0</v>
      </c>
      <c r="Y19" s="269">
        <v>0</v>
      </c>
      <c r="Z19" s="269">
        <v>0</v>
      </c>
      <c r="AA19" s="269">
        <v>0</v>
      </c>
      <c r="AB19" s="269">
        <v>0</v>
      </c>
      <c r="AC19" s="269">
        <v>0</v>
      </c>
      <c r="AD19" s="269">
        <v>0</v>
      </c>
      <c r="AE19" s="269">
        <v>0</v>
      </c>
      <c r="AF19" s="269">
        <v>0</v>
      </c>
      <c r="AG19" s="269">
        <v>0</v>
      </c>
      <c r="AH19" s="269">
        <v>0</v>
      </c>
      <c r="AI19" s="269">
        <v>0</v>
      </c>
      <c r="AJ19" s="269">
        <v>0</v>
      </c>
      <c r="AK19" s="269">
        <v>0</v>
      </c>
      <c r="AL19" s="269">
        <v>0</v>
      </c>
      <c r="AM19" s="269">
        <v>0</v>
      </c>
      <c r="AN19" s="269">
        <v>0</v>
      </c>
      <c r="AO19" s="269">
        <v>0</v>
      </c>
      <c r="AP19" s="269">
        <v>0</v>
      </c>
      <c r="AQ19" s="269">
        <v>0</v>
      </c>
      <c r="AR19" s="269">
        <v>0</v>
      </c>
      <c r="AS19" s="269">
        <v>0</v>
      </c>
      <c r="AT19" s="269">
        <v>0</v>
      </c>
      <c r="AU19" s="269">
        <v>0</v>
      </c>
      <c r="AV19" s="269">
        <v>0</v>
      </c>
      <c r="AW19" s="269">
        <v>0</v>
      </c>
      <c r="AX19" s="269">
        <v>0</v>
      </c>
      <c r="AY19" s="269">
        <v>0</v>
      </c>
      <c r="AZ19" s="269">
        <v>0</v>
      </c>
      <c r="BA19" s="269">
        <v>0</v>
      </c>
      <c r="BB19" s="269">
        <v>0</v>
      </c>
      <c r="BC19" s="269">
        <v>0</v>
      </c>
      <c r="BD19" s="269">
        <v>0</v>
      </c>
      <c r="BE19" s="269">
        <v>0</v>
      </c>
      <c r="BF19" s="269">
        <v>0</v>
      </c>
      <c r="BG19" s="269">
        <v>0</v>
      </c>
      <c r="BH19" s="269">
        <v>0</v>
      </c>
      <c r="BI19" s="269">
        <v>0</v>
      </c>
      <c r="BJ19" s="269">
        <v>0</v>
      </c>
      <c r="BK19" s="269">
        <v>0</v>
      </c>
      <c r="BL19" s="269">
        <v>0</v>
      </c>
      <c r="BM19" s="269">
        <v>0</v>
      </c>
      <c r="BN19" s="269">
        <v>0</v>
      </c>
      <c r="BO19" s="269">
        <v>0</v>
      </c>
      <c r="BP19" s="269">
        <v>0</v>
      </c>
    </row>
    <row r="20" spans="3:68" x14ac:dyDescent="0.2">
      <c r="C20" s="51">
        <f t="shared" si="5"/>
        <v>13</v>
      </c>
      <c r="D20" s="263" t="s">
        <v>112</v>
      </c>
      <c r="E20" s="107" t="s">
        <v>171</v>
      </c>
      <c r="F20" s="264">
        <v>42736</v>
      </c>
      <c r="G20" s="264">
        <v>43100</v>
      </c>
      <c r="H20" s="107" t="s">
        <v>194</v>
      </c>
      <c r="I20" s="265">
        <f>INDEX(lookups!$D$8:$D$39,MATCH($H20,lookups!$C$8:$C$39,0),1)</f>
        <v>30</v>
      </c>
      <c r="J20" s="265">
        <f>INDEX(lookups!$E$8:$E$39,MATCH($H20,lookups!$C$8:$C$39,0),1)</f>
        <v>20</v>
      </c>
      <c r="K20" s="266">
        <v>0</v>
      </c>
      <c r="L20" s="267" t="b">
        <v>1</v>
      </c>
      <c r="M20" s="451" t="b">
        <f t="shared" si="6"/>
        <v>0</v>
      </c>
      <c r="N20" s="453">
        <v>1</v>
      </c>
      <c r="P20" s="111">
        <f t="shared" si="7"/>
        <v>0</v>
      </c>
      <c r="R20" s="269">
        <v>0</v>
      </c>
      <c r="S20" s="269">
        <v>0</v>
      </c>
      <c r="T20" s="269">
        <v>0</v>
      </c>
      <c r="U20" s="269">
        <v>0</v>
      </c>
      <c r="V20" s="269">
        <v>0</v>
      </c>
      <c r="W20" s="269">
        <v>0</v>
      </c>
      <c r="X20" s="269">
        <v>0</v>
      </c>
      <c r="Y20" s="269">
        <v>0</v>
      </c>
      <c r="Z20" s="269">
        <v>0</v>
      </c>
      <c r="AA20" s="269">
        <v>0</v>
      </c>
      <c r="AB20" s="269">
        <v>0</v>
      </c>
      <c r="AC20" s="269">
        <v>0</v>
      </c>
      <c r="AD20" s="269">
        <v>0</v>
      </c>
      <c r="AE20" s="269">
        <v>0</v>
      </c>
      <c r="AF20" s="269">
        <v>0</v>
      </c>
      <c r="AG20" s="269">
        <v>0</v>
      </c>
      <c r="AH20" s="269">
        <v>0</v>
      </c>
      <c r="AI20" s="269">
        <v>0</v>
      </c>
      <c r="AJ20" s="269">
        <v>0</v>
      </c>
      <c r="AK20" s="269">
        <v>0</v>
      </c>
      <c r="AL20" s="269">
        <v>0</v>
      </c>
      <c r="AM20" s="269">
        <v>0</v>
      </c>
      <c r="AN20" s="269">
        <v>0</v>
      </c>
      <c r="AO20" s="269">
        <v>0</v>
      </c>
      <c r="AP20" s="269">
        <v>0</v>
      </c>
      <c r="AQ20" s="269">
        <v>0</v>
      </c>
      <c r="AR20" s="269">
        <v>0</v>
      </c>
      <c r="AS20" s="269">
        <v>0</v>
      </c>
      <c r="AT20" s="269">
        <v>0</v>
      </c>
      <c r="AU20" s="269">
        <v>0</v>
      </c>
      <c r="AV20" s="269">
        <v>0</v>
      </c>
      <c r="AW20" s="269">
        <v>0</v>
      </c>
      <c r="AX20" s="269">
        <v>0</v>
      </c>
      <c r="AY20" s="269">
        <v>0</v>
      </c>
      <c r="AZ20" s="269">
        <v>0</v>
      </c>
      <c r="BA20" s="269">
        <v>0</v>
      </c>
      <c r="BB20" s="269">
        <v>0</v>
      </c>
      <c r="BC20" s="269">
        <v>0</v>
      </c>
      <c r="BD20" s="269">
        <v>0</v>
      </c>
      <c r="BE20" s="269">
        <v>0</v>
      </c>
      <c r="BF20" s="269">
        <v>0</v>
      </c>
      <c r="BG20" s="269">
        <v>0</v>
      </c>
      <c r="BH20" s="269">
        <v>0</v>
      </c>
      <c r="BI20" s="269">
        <v>0</v>
      </c>
      <c r="BJ20" s="269">
        <v>0</v>
      </c>
      <c r="BK20" s="269">
        <v>0</v>
      </c>
      <c r="BL20" s="269">
        <v>0</v>
      </c>
      <c r="BM20" s="269">
        <v>0</v>
      </c>
      <c r="BN20" s="269">
        <v>0</v>
      </c>
      <c r="BO20" s="269">
        <v>0</v>
      </c>
      <c r="BP20" s="269">
        <v>0</v>
      </c>
    </row>
    <row r="21" spans="3:68" x14ac:dyDescent="0.2">
      <c r="C21" s="51">
        <f t="shared" si="5"/>
        <v>14</v>
      </c>
      <c r="D21" s="263" t="s">
        <v>113</v>
      </c>
      <c r="E21" s="107" t="s">
        <v>171</v>
      </c>
      <c r="F21" s="264">
        <v>42736</v>
      </c>
      <c r="G21" s="264">
        <v>43100</v>
      </c>
      <c r="H21" s="107" t="s">
        <v>194</v>
      </c>
      <c r="I21" s="265">
        <f>INDEX(lookups!$D$8:$D$39,MATCH($H21,lookups!$C$8:$C$39,0),1)</f>
        <v>30</v>
      </c>
      <c r="J21" s="265">
        <f>INDEX(lookups!$E$8:$E$39,MATCH($H21,lookups!$C$8:$C$39,0),1)</f>
        <v>20</v>
      </c>
      <c r="K21" s="266">
        <v>0</v>
      </c>
      <c r="L21" s="267" t="b">
        <v>1</v>
      </c>
      <c r="M21" s="451" t="b">
        <f t="shared" si="6"/>
        <v>0</v>
      </c>
      <c r="N21" s="453">
        <v>1</v>
      </c>
      <c r="P21" s="111">
        <f t="shared" si="7"/>
        <v>0</v>
      </c>
      <c r="R21" s="269">
        <v>0</v>
      </c>
      <c r="S21" s="269">
        <v>0</v>
      </c>
      <c r="T21" s="269">
        <v>0</v>
      </c>
      <c r="U21" s="269">
        <v>0</v>
      </c>
      <c r="V21" s="269">
        <v>0</v>
      </c>
      <c r="W21" s="269">
        <v>0</v>
      </c>
      <c r="X21" s="269">
        <v>0</v>
      </c>
      <c r="Y21" s="269">
        <v>0</v>
      </c>
      <c r="Z21" s="269">
        <v>0</v>
      </c>
      <c r="AA21" s="269">
        <v>0</v>
      </c>
      <c r="AB21" s="269">
        <v>0</v>
      </c>
      <c r="AC21" s="269">
        <v>0</v>
      </c>
      <c r="AD21" s="269">
        <v>0</v>
      </c>
      <c r="AE21" s="269">
        <v>0</v>
      </c>
      <c r="AF21" s="269">
        <v>0</v>
      </c>
      <c r="AG21" s="269">
        <v>0</v>
      </c>
      <c r="AH21" s="269">
        <v>0</v>
      </c>
      <c r="AI21" s="269">
        <v>0</v>
      </c>
      <c r="AJ21" s="269">
        <v>0</v>
      </c>
      <c r="AK21" s="269">
        <v>0</v>
      </c>
      <c r="AL21" s="269">
        <v>0</v>
      </c>
      <c r="AM21" s="269">
        <v>0</v>
      </c>
      <c r="AN21" s="269">
        <v>0</v>
      </c>
      <c r="AO21" s="269">
        <v>0</v>
      </c>
      <c r="AP21" s="269">
        <v>0</v>
      </c>
      <c r="AQ21" s="269">
        <v>0</v>
      </c>
      <c r="AR21" s="269">
        <v>0</v>
      </c>
      <c r="AS21" s="269">
        <v>0</v>
      </c>
      <c r="AT21" s="269">
        <v>0</v>
      </c>
      <c r="AU21" s="269">
        <v>0</v>
      </c>
      <c r="AV21" s="269">
        <v>0</v>
      </c>
      <c r="AW21" s="269">
        <v>0</v>
      </c>
      <c r="AX21" s="269">
        <v>0</v>
      </c>
      <c r="AY21" s="269">
        <v>0</v>
      </c>
      <c r="AZ21" s="269">
        <v>0</v>
      </c>
      <c r="BA21" s="269">
        <v>0</v>
      </c>
      <c r="BB21" s="269">
        <v>0</v>
      </c>
      <c r="BC21" s="269">
        <v>0</v>
      </c>
      <c r="BD21" s="269">
        <v>0</v>
      </c>
      <c r="BE21" s="269">
        <v>0</v>
      </c>
      <c r="BF21" s="269">
        <v>0</v>
      </c>
      <c r="BG21" s="269">
        <v>0</v>
      </c>
      <c r="BH21" s="269">
        <v>0</v>
      </c>
      <c r="BI21" s="269">
        <v>0</v>
      </c>
      <c r="BJ21" s="269">
        <v>0</v>
      </c>
      <c r="BK21" s="269">
        <v>0</v>
      </c>
      <c r="BL21" s="269">
        <v>0</v>
      </c>
      <c r="BM21" s="269">
        <v>0</v>
      </c>
      <c r="BN21" s="269">
        <v>0</v>
      </c>
      <c r="BO21" s="269">
        <v>0</v>
      </c>
      <c r="BP21" s="269">
        <v>0</v>
      </c>
    </row>
    <row r="22" spans="3:68" x14ac:dyDescent="0.2">
      <c r="C22" s="51">
        <f t="shared" si="5"/>
        <v>15</v>
      </c>
      <c r="D22" s="263" t="s">
        <v>114</v>
      </c>
      <c r="E22" s="107" t="s">
        <v>171</v>
      </c>
      <c r="F22" s="264">
        <v>42736</v>
      </c>
      <c r="G22" s="264">
        <v>43100</v>
      </c>
      <c r="H22" s="107" t="s">
        <v>194</v>
      </c>
      <c r="I22" s="265">
        <f>INDEX(lookups!$D$8:$D$39,MATCH($H22,lookups!$C$8:$C$39,0),1)</f>
        <v>30</v>
      </c>
      <c r="J22" s="265">
        <f>INDEX(lookups!$E$8:$E$39,MATCH($H22,lookups!$C$8:$C$39,0),1)</f>
        <v>20</v>
      </c>
      <c r="K22" s="266">
        <v>0</v>
      </c>
      <c r="L22" s="267" t="b">
        <v>1</v>
      </c>
      <c r="M22" s="451" t="b">
        <f t="shared" si="6"/>
        <v>0</v>
      </c>
      <c r="N22" s="453">
        <v>1</v>
      </c>
      <c r="P22" s="111">
        <f t="shared" si="7"/>
        <v>0</v>
      </c>
      <c r="R22" s="269">
        <v>0</v>
      </c>
      <c r="S22" s="269">
        <v>0</v>
      </c>
      <c r="T22" s="269">
        <v>0</v>
      </c>
      <c r="U22" s="269">
        <v>0</v>
      </c>
      <c r="V22" s="269">
        <v>0</v>
      </c>
      <c r="W22" s="269">
        <v>0</v>
      </c>
      <c r="X22" s="269">
        <v>0</v>
      </c>
      <c r="Y22" s="269">
        <v>0</v>
      </c>
      <c r="Z22" s="269">
        <v>0</v>
      </c>
      <c r="AA22" s="269">
        <v>0</v>
      </c>
      <c r="AB22" s="269">
        <v>0</v>
      </c>
      <c r="AC22" s="269">
        <v>0</v>
      </c>
      <c r="AD22" s="269">
        <v>0</v>
      </c>
      <c r="AE22" s="269">
        <v>0</v>
      </c>
      <c r="AF22" s="269">
        <v>0</v>
      </c>
      <c r="AG22" s="269">
        <v>0</v>
      </c>
      <c r="AH22" s="269">
        <v>0</v>
      </c>
      <c r="AI22" s="269">
        <v>0</v>
      </c>
      <c r="AJ22" s="269">
        <v>0</v>
      </c>
      <c r="AK22" s="269">
        <v>0</v>
      </c>
      <c r="AL22" s="269">
        <v>0</v>
      </c>
      <c r="AM22" s="269">
        <v>0</v>
      </c>
      <c r="AN22" s="269">
        <v>0</v>
      </c>
      <c r="AO22" s="269">
        <v>0</v>
      </c>
      <c r="AP22" s="269">
        <v>0</v>
      </c>
      <c r="AQ22" s="269">
        <v>0</v>
      </c>
      <c r="AR22" s="269">
        <v>0</v>
      </c>
      <c r="AS22" s="269">
        <v>0</v>
      </c>
      <c r="AT22" s="269">
        <v>0</v>
      </c>
      <c r="AU22" s="269">
        <v>0</v>
      </c>
      <c r="AV22" s="269">
        <v>0</v>
      </c>
      <c r="AW22" s="269">
        <v>0</v>
      </c>
      <c r="AX22" s="269">
        <v>0</v>
      </c>
      <c r="AY22" s="269">
        <v>0</v>
      </c>
      <c r="AZ22" s="269">
        <v>0</v>
      </c>
      <c r="BA22" s="269">
        <v>0</v>
      </c>
      <c r="BB22" s="269">
        <v>0</v>
      </c>
      <c r="BC22" s="269">
        <v>0</v>
      </c>
      <c r="BD22" s="269">
        <v>0</v>
      </c>
      <c r="BE22" s="269">
        <v>0</v>
      </c>
      <c r="BF22" s="269">
        <v>0</v>
      </c>
      <c r="BG22" s="269">
        <v>0</v>
      </c>
      <c r="BH22" s="269">
        <v>0</v>
      </c>
      <c r="BI22" s="269">
        <v>0</v>
      </c>
      <c r="BJ22" s="269">
        <v>0</v>
      </c>
      <c r="BK22" s="269">
        <v>0</v>
      </c>
      <c r="BL22" s="269">
        <v>0</v>
      </c>
      <c r="BM22" s="269">
        <v>0</v>
      </c>
      <c r="BN22" s="269">
        <v>0</v>
      </c>
      <c r="BO22" s="269">
        <v>0</v>
      </c>
      <c r="BP22" s="269">
        <v>0</v>
      </c>
    </row>
    <row r="23" spans="3:68" x14ac:dyDescent="0.2">
      <c r="C23" s="51">
        <f t="shared" si="5"/>
        <v>16</v>
      </c>
      <c r="D23" s="263" t="s">
        <v>115</v>
      </c>
      <c r="E23" s="107" t="s">
        <v>171</v>
      </c>
      <c r="F23" s="264">
        <v>42736</v>
      </c>
      <c r="G23" s="264">
        <v>43100</v>
      </c>
      <c r="H23" s="107" t="s">
        <v>194</v>
      </c>
      <c r="I23" s="265">
        <f>INDEX(lookups!$D$8:$D$39,MATCH($H23,lookups!$C$8:$C$39,0),1)</f>
        <v>30</v>
      </c>
      <c r="J23" s="265">
        <f>INDEX(lookups!$E$8:$E$39,MATCH($H23,lookups!$C$8:$C$39,0),1)</f>
        <v>20</v>
      </c>
      <c r="K23" s="266">
        <v>0</v>
      </c>
      <c r="L23" s="267" t="b">
        <v>1</v>
      </c>
      <c r="M23" s="451" t="b">
        <f t="shared" si="6"/>
        <v>0</v>
      </c>
      <c r="N23" s="453">
        <v>1</v>
      </c>
      <c r="P23" s="111">
        <f t="shared" si="7"/>
        <v>0</v>
      </c>
      <c r="R23" s="269">
        <v>0</v>
      </c>
      <c r="S23" s="269">
        <v>0</v>
      </c>
      <c r="T23" s="269">
        <v>0</v>
      </c>
      <c r="U23" s="269">
        <v>0</v>
      </c>
      <c r="V23" s="269">
        <v>0</v>
      </c>
      <c r="W23" s="269">
        <v>0</v>
      </c>
      <c r="X23" s="269">
        <v>0</v>
      </c>
      <c r="Y23" s="269">
        <v>0</v>
      </c>
      <c r="Z23" s="269">
        <v>0</v>
      </c>
      <c r="AA23" s="269">
        <v>0</v>
      </c>
      <c r="AB23" s="269">
        <v>0</v>
      </c>
      <c r="AC23" s="269">
        <v>0</v>
      </c>
      <c r="AD23" s="269">
        <v>0</v>
      </c>
      <c r="AE23" s="269">
        <v>0</v>
      </c>
      <c r="AF23" s="269">
        <v>0</v>
      </c>
      <c r="AG23" s="269">
        <v>0</v>
      </c>
      <c r="AH23" s="269">
        <v>0</v>
      </c>
      <c r="AI23" s="269">
        <v>0</v>
      </c>
      <c r="AJ23" s="269">
        <v>0</v>
      </c>
      <c r="AK23" s="269">
        <v>0</v>
      </c>
      <c r="AL23" s="269">
        <v>0</v>
      </c>
      <c r="AM23" s="269">
        <v>0</v>
      </c>
      <c r="AN23" s="269">
        <v>0</v>
      </c>
      <c r="AO23" s="269">
        <v>0</v>
      </c>
      <c r="AP23" s="269">
        <v>0</v>
      </c>
      <c r="AQ23" s="269">
        <v>0</v>
      </c>
      <c r="AR23" s="269">
        <v>0</v>
      </c>
      <c r="AS23" s="269">
        <v>0</v>
      </c>
      <c r="AT23" s="269">
        <v>0</v>
      </c>
      <c r="AU23" s="269">
        <v>0</v>
      </c>
      <c r="AV23" s="269">
        <v>0</v>
      </c>
      <c r="AW23" s="269">
        <v>0</v>
      </c>
      <c r="AX23" s="269">
        <v>0</v>
      </c>
      <c r="AY23" s="269">
        <v>0</v>
      </c>
      <c r="AZ23" s="269">
        <v>0</v>
      </c>
      <c r="BA23" s="269">
        <v>0</v>
      </c>
      <c r="BB23" s="269">
        <v>0</v>
      </c>
      <c r="BC23" s="269">
        <v>0</v>
      </c>
      <c r="BD23" s="269">
        <v>0</v>
      </c>
      <c r="BE23" s="269">
        <v>0</v>
      </c>
      <c r="BF23" s="269">
        <v>0</v>
      </c>
      <c r="BG23" s="269">
        <v>0</v>
      </c>
      <c r="BH23" s="269">
        <v>0</v>
      </c>
      <c r="BI23" s="269">
        <v>0</v>
      </c>
      <c r="BJ23" s="269">
        <v>0</v>
      </c>
      <c r="BK23" s="269">
        <v>0</v>
      </c>
      <c r="BL23" s="269">
        <v>0</v>
      </c>
      <c r="BM23" s="269">
        <v>0</v>
      </c>
      <c r="BN23" s="269">
        <v>0</v>
      </c>
      <c r="BO23" s="269">
        <v>0</v>
      </c>
      <c r="BP23" s="269">
        <v>0</v>
      </c>
    </row>
    <row r="24" spans="3:68" x14ac:dyDescent="0.2">
      <c r="C24" s="51">
        <f t="shared" si="5"/>
        <v>17</v>
      </c>
      <c r="D24" s="263" t="s">
        <v>116</v>
      </c>
      <c r="E24" s="107" t="s">
        <v>171</v>
      </c>
      <c r="F24" s="264">
        <v>42736</v>
      </c>
      <c r="G24" s="264">
        <v>43100</v>
      </c>
      <c r="H24" s="107" t="s">
        <v>194</v>
      </c>
      <c r="I24" s="265">
        <f>INDEX(lookups!$D$8:$D$39,MATCH($H24,lookups!$C$8:$C$39,0),1)</f>
        <v>30</v>
      </c>
      <c r="J24" s="265">
        <f>INDEX(lookups!$E$8:$E$39,MATCH($H24,lookups!$C$8:$C$39,0),1)</f>
        <v>20</v>
      </c>
      <c r="K24" s="266">
        <v>0</v>
      </c>
      <c r="L24" s="267" t="b">
        <v>1</v>
      </c>
      <c r="M24" s="451" t="b">
        <f t="shared" si="6"/>
        <v>0</v>
      </c>
      <c r="N24" s="453">
        <v>1</v>
      </c>
      <c r="P24" s="111">
        <f t="shared" si="7"/>
        <v>0</v>
      </c>
      <c r="R24" s="269">
        <v>0</v>
      </c>
      <c r="S24" s="269">
        <v>0</v>
      </c>
      <c r="T24" s="269">
        <v>0</v>
      </c>
      <c r="U24" s="269">
        <v>0</v>
      </c>
      <c r="V24" s="269">
        <v>0</v>
      </c>
      <c r="W24" s="269">
        <v>0</v>
      </c>
      <c r="X24" s="269">
        <v>0</v>
      </c>
      <c r="Y24" s="269">
        <v>0</v>
      </c>
      <c r="Z24" s="269">
        <v>0</v>
      </c>
      <c r="AA24" s="269">
        <v>0</v>
      </c>
      <c r="AB24" s="269">
        <v>0</v>
      </c>
      <c r="AC24" s="269">
        <v>0</v>
      </c>
      <c r="AD24" s="269">
        <v>0</v>
      </c>
      <c r="AE24" s="269">
        <v>0</v>
      </c>
      <c r="AF24" s="269">
        <v>0</v>
      </c>
      <c r="AG24" s="269">
        <v>0</v>
      </c>
      <c r="AH24" s="269">
        <v>0</v>
      </c>
      <c r="AI24" s="269">
        <v>0</v>
      </c>
      <c r="AJ24" s="269">
        <v>0</v>
      </c>
      <c r="AK24" s="269">
        <v>0</v>
      </c>
      <c r="AL24" s="269">
        <v>0</v>
      </c>
      <c r="AM24" s="269">
        <v>0</v>
      </c>
      <c r="AN24" s="269">
        <v>0</v>
      </c>
      <c r="AO24" s="269">
        <v>0</v>
      </c>
      <c r="AP24" s="269">
        <v>0</v>
      </c>
      <c r="AQ24" s="269">
        <v>0</v>
      </c>
      <c r="AR24" s="269">
        <v>0</v>
      </c>
      <c r="AS24" s="269">
        <v>0</v>
      </c>
      <c r="AT24" s="269">
        <v>0</v>
      </c>
      <c r="AU24" s="269">
        <v>0</v>
      </c>
      <c r="AV24" s="269">
        <v>0</v>
      </c>
      <c r="AW24" s="269">
        <v>0</v>
      </c>
      <c r="AX24" s="269">
        <v>0</v>
      </c>
      <c r="AY24" s="269">
        <v>0</v>
      </c>
      <c r="AZ24" s="269">
        <v>0</v>
      </c>
      <c r="BA24" s="269">
        <v>0</v>
      </c>
      <c r="BB24" s="269">
        <v>0</v>
      </c>
      <c r="BC24" s="269">
        <v>0</v>
      </c>
      <c r="BD24" s="269">
        <v>0</v>
      </c>
      <c r="BE24" s="269">
        <v>0</v>
      </c>
      <c r="BF24" s="269">
        <v>0</v>
      </c>
      <c r="BG24" s="269">
        <v>0</v>
      </c>
      <c r="BH24" s="269">
        <v>0</v>
      </c>
      <c r="BI24" s="269">
        <v>0</v>
      </c>
      <c r="BJ24" s="269">
        <v>0</v>
      </c>
      <c r="BK24" s="269">
        <v>0</v>
      </c>
      <c r="BL24" s="269">
        <v>0</v>
      </c>
      <c r="BM24" s="269">
        <v>0</v>
      </c>
      <c r="BN24" s="269">
        <v>0</v>
      </c>
      <c r="BO24" s="269">
        <v>0</v>
      </c>
      <c r="BP24" s="269">
        <v>0</v>
      </c>
    </row>
    <row r="25" spans="3:68" x14ac:dyDescent="0.2">
      <c r="C25" s="51">
        <f t="shared" si="5"/>
        <v>18</v>
      </c>
      <c r="D25" s="263" t="s">
        <v>117</v>
      </c>
      <c r="E25" s="107" t="s">
        <v>171</v>
      </c>
      <c r="F25" s="264">
        <v>42736</v>
      </c>
      <c r="G25" s="264">
        <v>43100</v>
      </c>
      <c r="H25" s="107" t="s">
        <v>194</v>
      </c>
      <c r="I25" s="265">
        <f>INDEX(lookups!$D$8:$D$39,MATCH($H25,lookups!$C$8:$C$39,0),1)</f>
        <v>30</v>
      </c>
      <c r="J25" s="265">
        <f>INDEX(lookups!$E$8:$E$39,MATCH($H25,lookups!$C$8:$C$39,0),1)</f>
        <v>20</v>
      </c>
      <c r="K25" s="266">
        <v>0</v>
      </c>
      <c r="L25" s="267" t="b">
        <v>1</v>
      </c>
      <c r="M25" s="451" t="b">
        <f t="shared" si="6"/>
        <v>0</v>
      </c>
      <c r="N25" s="453">
        <v>1</v>
      </c>
      <c r="P25" s="111">
        <f t="shared" si="7"/>
        <v>0</v>
      </c>
      <c r="R25" s="269">
        <v>0</v>
      </c>
      <c r="S25" s="269">
        <v>0</v>
      </c>
      <c r="T25" s="269">
        <v>0</v>
      </c>
      <c r="U25" s="269">
        <v>0</v>
      </c>
      <c r="V25" s="269">
        <v>0</v>
      </c>
      <c r="W25" s="269">
        <v>0</v>
      </c>
      <c r="X25" s="269">
        <v>0</v>
      </c>
      <c r="Y25" s="269">
        <v>0</v>
      </c>
      <c r="Z25" s="269">
        <v>0</v>
      </c>
      <c r="AA25" s="269">
        <v>0</v>
      </c>
      <c r="AB25" s="269">
        <v>0</v>
      </c>
      <c r="AC25" s="269">
        <v>0</v>
      </c>
      <c r="AD25" s="269">
        <v>0</v>
      </c>
      <c r="AE25" s="269">
        <v>0</v>
      </c>
      <c r="AF25" s="269">
        <v>0</v>
      </c>
      <c r="AG25" s="269">
        <v>0</v>
      </c>
      <c r="AH25" s="269">
        <v>0</v>
      </c>
      <c r="AI25" s="269">
        <v>0</v>
      </c>
      <c r="AJ25" s="269">
        <v>0</v>
      </c>
      <c r="AK25" s="269">
        <v>0</v>
      </c>
      <c r="AL25" s="269">
        <v>0</v>
      </c>
      <c r="AM25" s="269">
        <v>0</v>
      </c>
      <c r="AN25" s="269">
        <v>0</v>
      </c>
      <c r="AO25" s="269">
        <v>0</v>
      </c>
      <c r="AP25" s="269">
        <v>0</v>
      </c>
      <c r="AQ25" s="269">
        <v>0</v>
      </c>
      <c r="AR25" s="269">
        <v>0</v>
      </c>
      <c r="AS25" s="269">
        <v>0</v>
      </c>
      <c r="AT25" s="269">
        <v>0</v>
      </c>
      <c r="AU25" s="269">
        <v>0</v>
      </c>
      <c r="AV25" s="269">
        <v>0</v>
      </c>
      <c r="AW25" s="269">
        <v>0</v>
      </c>
      <c r="AX25" s="269">
        <v>0</v>
      </c>
      <c r="AY25" s="269">
        <v>0</v>
      </c>
      <c r="AZ25" s="269">
        <v>0</v>
      </c>
      <c r="BA25" s="269">
        <v>0</v>
      </c>
      <c r="BB25" s="269">
        <v>0</v>
      </c>
      <c r="BC25" s="269">
        <v>0</v>
      </c>
      <c r="BD25" s="269">
        <v>0</v>
      </c>
      <c r="BE25" s="269">
        <v>0</v>
      </c>
      <c r="BF25" s="269">
        <v>0</v>
      </c>
      <c r="BG25" s="269">
        <v>0</v>
      </c>
      <c r="BH25" s="269">
        <v>0</v>
      </c>
      <c r="BI25" s="269">
        <v>0</v>
      </c>
      <c r="BJ25" s="269">
        <v>0</v>
      </c>
      <c r="BK25" s="269">
        <v>0</v>
      </c>
      <c r="BL25" s="269">
        <v>0</v>
      </c>
      <c r="BM25" s="269">
        <v>0</v>
      </c>
      <c r="BN25" s="269">
        <v>0</v>
      </c>
      <c r="BO25" s="269">
        <v>0</v>
      </c>
      <c r="BP25" s="269">
        <v>0</v>
      </c>
    </row>
    <row r="26" spans="3:68" x14ac:dyDescent="0.2">
      <c r="C26" s="51">
        <f t="shared" si="5"/>
        <v>19</v>
      </c>
      <c r="D26" s="263" t="s">
        <v>118</v>
      </c>
      <c r="E26" s="107" t="s">
        <v>171</v>
      </c>
      <c r="F26" s="264">
        <v>42736</v>
      </c>
      <c r="G26" s="264">
        <v>43100</v>
      </c>
      <c r="H26" s="107" t="s">
        <v>194</v>
      </c>
      <c r="I26" s="265">
        <f>INDEX(lookups!$D$8:$D$39,MATCH($H26,lookups!$C$8:$C$39,0),1)</f>
        <v>30</v>
      </c>
      <c r="J26" s="265">
        <f>INDEX(lookups!$E$8:$E$39,MATCH($H26,lookups!$C$8:$C$39,0),1)</f>
        <v>20</v>
      </c>
      <c r="K26" s="266">
        <v>0</v>
      </c>
      <c r="L26" s="267" t="b">
        <v>1</v>
      </c>
      <c r="M26" s="451" t="b">
        <f t="shared" si="6"/>
        <v>0</v>
      </c>
      <c r="N26" s="453">
        <v>1</v>
      </c>
      <c r="P26" s="111">
        <f t="shared" si="7"/>
        <v>0</v>
      </c>
      <c r="R26" s="269">
        <v>0</v>
      </c>
      <c r="S26" s="269">
        <v>0</v>
      </c>
      <c r="T26" s="269">
        <v>0</v>
      </c>
      <c r="U26" s="269">
        <v>0</v>
      </c>
      <c r="V26" s="269">
        <v>0</v>
      </c>
      <c r="W26" s="269">
        <v>0</v>
      </c>
      <c r="X26" s="269">
        <v>0</v>
      </c>
      <c r="Y26" s="269">
        <v>0</v>
      </c>
      <c r="Z26" s="269">
        <v>0</v>
      </c>
      <c r="AA26" s="269">
        <v>0</v>
      </c>
      <c r="AB26" s="269">
        <v>0</v>
      </c>
      <c r="AC26" s="269">
        <v>0</v>
      </c>
      <c r="AD26" s="269">
        <v>0</v>
      </c>
      <c r="AE26" s="269">
        <v>0</v>
      </c>
      <c r="AF26" s="269">
        <v>0</v>
      </c>
      <c r="AG26" s="269">
        <v>0</v>
      </c>
      <c r="AH26" s="269">
        <v>0</v>
      </c>
      <c r="AI26" s="269">
        <v>0</v>
      </c>
      <c r="AJ26" s="269">
        <v>0</v>
      </c>
      <c r="AK26" s="269">
        <v>0</v>
      </c>
      <c r="AL26" s="269">
        <v>0</v>
      </c>
      <c r="AM26" s="269">
        <v>0</v>
      </c>
      <c r="AN26" s="269">
        <v>0</v>
      </c>
      <c r="AO26" s="269">
        <v>0</v>
      </c>
      <c r="AP26" s="269">
        <v>0</v>
      </c>
      <c r="AQ26" s="269">
        <v>0</v>
      </c>
      <c r="AR26" s="269">
        <v>0</v>
      </c>
      <c r="AS26" s="269">
        <v>0</v>
      </c>
      <c r="AT26" s="269">
        <v>0</v>
      </c>
      <c r="AU26" s="269">
        <v>0</v>
      </c>
      <c r="AV26" s="269">
        <v>0</v>
      </c>
      <c r="AW26" s="269">
        <v>0</v>
      </c>
      <c r="AX26" s="269">
        <v>0</v>
      </c>
      <c r="AY26" s="269">
        <v>0</v>
      </c>
      <c r="AZ26" s="269">
        <v>0</v>
      </c>
      <c r="BA26" s="269">
        <v>0</v>
      </c>
      <c r="BB26" s="269">
        <v>0</v>
      </c>
      <c r="BC26" s="269">
        <v>0</v>
      </c>
      <c r="BD26" s="269">
        <v>0</v>
      </c>
      <c r="BE26" s="269">
        <v>0</v>
      </c>
      <c r="BF26" s="269">
        <v>0</v>
      </c>
      <c r="BG26" s="269">
        <v>0</v>
      </c>
      <c r="BH26" s="269">
        <v>0</v>
      </c>
      <c r="BI26" s="269">
        <v>0</v>
      </c>
      <c r="BJ26" s="269">
        <v>0</v>
      </c>
      <c r="BK26" s="269">
        <v>0</v>
      </c>
      <c r="BL26" s="269">
        <v>0</v>
      </c>
      <c r="BM26" s="269">
        <v>0</v>
      </c>
      <c r="BN26" s="269">
        <v>0</v>
      </c>
      <c r="BO26" s="269">
        <v>0</v>
      </c>
      <c r="BP26" s="269">
        <v>0</v>
      </c>
    </row>
    <row r="27" spans="3:68" x14ac:dyDescent="0.2">
      <c r="C27" s="51">
        <f t="shared" si="5"/>
        <v>20</v>
      </c>
      <c r="D27" s="263" t="s">
        <v>119</v>
      </c>
      <c r="E27" s="107" t="s">
        <v>171</v>
      </c>
      <c r="F27" s="264">
        <v>42736</v>
      </c>
      <c r="G27" s="264">
        <v>43100</v>
      </c>
      <c r="H27" s="107" t="s">
        <v>194</v>
      </c>
      <c r="I27" s="265">
        <f>INDEX(lookups!$D$8:$D$39,MATCH($H27,lookups!$C$8:$C$39,0),1)</f>
        <v>30</v>
      </c>
      <c r="J27" s="265">
        <f>INDEX(lookups!$E$8:$E$39,MATCH($H27,lookups!$C$8:$C$39,0),1)</f>
        <v>20</v>
      </c>
      <c r="K27" s="266">
        <v>0</v>
      </c>
      <c r="L27" s="267" t="b">
        <v>1</v>
      </c>
      <c r="M27" s="451" t="b">
        <f t="shared" si="6"/>
        <v>0</v>
      </c>
      <c r="N27" s="453">
        <v>1</v>
      </c>
      <c r="P27" s="111">
        <f t="shared" si="7"/>
        <v>0</v>
      </c>
      <c r="R27" s="269">
        <v>0</v>
      </c>
      <c r="S27" s="269">
        <v>0</v>
      </c>
      <c r="T27" s="269">
        <v>0</v>
      </c>
      <c r="U27" s="269">
        <v>0</v>
      </c>
      <c r="V27" s="269">
        <v>0</v>
      </c>
      <c r="W27" s="269">
        <v>0</v>
      </c>
      <c r="X27" s="269">
        <v>0</v>
      </c>
      <c r="Y27" s="269">
        <v>0</v>
      </c>
      <c r="Z27" s="269">
        <v>0</v>
      </c>
      <c r="AA27" s="269">
        <v>0</v>
      </c>
      <c r="AB27" s="269">
        <v>0</v>
      </c>
      <c r="AC27" s="269">
        <v>0</v>
      </c>
      <c r="AD27" s="269">
        <v>0</v>
      </c>
      <c r="AE27" s="269">
        <v>0</v>
      </c>
      <c r="AF27" s="269">
        <v>0</v>
      </c>
      <c r="AG27" s="269">
        <v>0</v>
      </c>
      <c r="AH27" s="269">
        <v>0</v>
      </c>
      <c r="AI27" s="269">
        <v>0</v>
      </c>
      <c r="AJ27" s="269">
        <v>0</v>
      </c>
      <c r="AK27" s="269">
        <v>0</v>
      </c>
      <c r="AL27" s="269">
        <v>0</v>
      </c>
      <c r="AM27" s="269">
        <v>0</v>
      </c>
      <c r="AN27" s="269">
        <v>0</v>
      </c>
      <c r="AO27" s="269">
        <v>0</v>
      </c>
      <c r="AP27" s="269">
        <v>0</v>
      </c>
      <c r="AQ27" s="269">
        <v>0</v>
      </c>
      <c r="AR27" s="269">
        <v>0</v>
      </c>
      <c r="AS27" s="269">
        <v>0</v>
      </c>
      <c r="AT27" s="269">
        <v>0</v>
      </c>
      <c r="AU27" s="269">
        <v>0</v>
      </c>
      <c r="AV27" s="269">
        <v>0</v>
      </c>
      <c r="AW27" s="269">
        <v>0</v>
      </c>
      <c r="AX27" s="269">
        <v>0</v>
      </c>
      <c r="AY27" s="269">
        <v>0</v>
      </c>
      <c r="AZ27" s="269">
        <v>0</v>
      </c>
      <c r="BA27" s="269">
        <v>0</v>
      </c>
      <c r="BB27" s="269">
        <v>0</v>
      </c>
      <c r="BC27" s="269">
        <v>0</v>
      </c>
      <c r="BD27" s="269">
        <v>0</v>
      </c>
      <c r="BE27" s="269">
        <v>0</v>
      </c>
      <c r="BF27" s="269">
        <v>0</v>
      </c>
      <c r="BG27" s="269">
        <v>0</v>
      </c>
      <c r="BH27" s="269">
        <v>0</v>
      </c>
      <c r="BI27" s="269">
        <v>0</v>
      </c>
      <c r="BJ27" s="269">
        <v>0</v>
      </c>
      <c r="BK27" s="269">
        <v>0</v>
      </c>
      <c r="BL27" s="269">
        <v>0</v>
      </c>
      <c r="BM27" s="269">
        <v>0</v>
      </c>
      <c r="BN27" s="269">
        <v>0</v>
      </c>
      <c r="BO27" s="269">
        <v>0</v>
      </c>
      <c r="BP27" s="269">
        <v>0</v>
      </c>
    </row>
    <row r="28" spans="3:68" x14ac:dyDescent="0.2">
      <c r="C28" s="51">
        <f t="shared" si="5"/>
        <v>21</v>
      </c>
      <c r="D28" s="263" t="s">
        <v>120</v>
      </c>
      <c r="E28" s="107" t="s">
        <v>171</v>
      </c>
      <c r="F28" s="264">
        <v>42736</v>
      </c>
      <c r="G28" s="264">
        <v>43100</v>
      </c>
      <c r="H28" s="107" t="s">
        <v>194</v>
      </c>
      <c r="I28" s="265">
        <f>INDEX(lookups!$D$8:$D$39,MATCH($H28,lookups!$C$8:$C$39,0),1)</f>
        <v>30</v>
      </c>
      <c r="J28" s="265">
        <f>INDEX(lookups!$E$8:$E$39,MATCH($H28,lookups!$C$8:$C$39,0),1)</f>
        <v>20</v>
      </c>
      <c r="K28" s="266">
        <v>0</v>
      </c>
      <c r="L28" s="267" t="b">
        <v>1</v>
      </c>
      <c r="M28" s="451" t="b">
        <f t="shared" si="6"/>
        <v>0</v>
      </c>
      <c r="N28" s="453">
        <v>1</v>
      </c>
      <c r="P28" s="111">
        <f t="shared" si="7"/>
        <v>0</v>
      </c>
      <c r="R28" s="269">
        <v>0</v>
      </c>
      <c r="S28" s="269">
        <v>0</v>
      </c>
      <c r="T28" s="269">
        <v>0</v>
      </c>
      <c r="U28" s="269">
        <v>0</v>
      </c>
      <c r="V28" s="269">
        <v>0</v>
      </c>
      <c r="W28" s="269">
        <v>0</v>
      </c>
      <c r="X28" s="269">
        <v>0</v>
      </c>
      <c r="Y28" s="269">
        <v>0</v>
      </c>
      <c r="Z28" s="269">
        <v>0</v>
      </c>
      <c r="AA28" s="269">
        <v>0</v>
      </c>
      <c r="AB28" s="269">
        <v>0</v>
      </c>
      <c r="AC28" s="269">
        <v>0</v>
      </c>
      <c r="AD28" s="269">
        <v>0</v>
      </c>
      <c r="AE28" s="269">
        <v>0</v>
      </c>
      <c r="AF28" s="269">
        <v>0</v>
      </c>
      <c r="AG28" s="269">
        <v>0</v>
      </c>
      <c r="AH28" s="269">
        <v>0</v>
      </c>
      <c r="AI28" s="269">
        <v>0</v>
      </c>
      <c r="AJ28" s="269">
        <v>0</v>
      </c>
      <c r="AK28" s="269">
        <v>0</v>
      </c>
      <c r="AL28" s="269">
        <v>0</v>
      </c>
      <c r="AM28" s="269">
        <v>0</v>
      </c>
      <c r="AN28" s="269">
        <v>0</v>
      </c>
      <c r="AO28" s="269">
        <v>0</v>
      </c>
      <c r="AP28" s="269">
        <v>0</v>
      </c>
      <c r="AQ28" s="269">
        <v>0</v>
      </c>
      <c r="AR28" s="269">
        <v>0</v>
      </c>
      <c r="AS28" s="269">
        <v>0</v>
      </c>
      <c r="AT28" s="269">
        <v>0</v>
      </c>
      <c r="AU28" s="269">
        <v>0</v>
      </c>
      <c r="AV28" s="269">
        <v>0</v>
      </c>
      <c r="AW28" s="269">
        <v>0</v>
      </c>
      <c r="AX28" s="269">
        <v>0</v>
      </c>
      <c r="AY28" s="269">
        <v>0</v>
      </c>
      <c r="AZ28" s="269">
        <v>0</v>
      </c>
      <c r="BA28" s="269">
        <v>0</v>
      </c>
      <c r="BB28" s="269">
        <v>0</v>
      </c>
      <c r="BC28" s="269">
        <v>0</v>
      </c>
      <c r="BD28" s="269">
        <v>0</v>
      </c>
      <c r="BE28" s="269">
        <v>0</v>
      </c>
      <c r="BF28" s="269">
        <v>0</v>
      </c>
      <c r="BG28" s="269">
        <v>0</v>
      </c>
      <c r="BH28" s="269">
        <v>0</v>
      </c>
      <c r="BI28" s="269">
        <v>0</v>
      </c>
      <c r="BJ28" s="269">
        <v>0</v>
      </c>
      <c r="BK28" s="269">
        <v>0</v>
      </c>
      <c r="BL28" s="269">
        <v>0</v>
      </c>
      <c r="BM28" s="269">
        <v>0</v>
      </c>
      <c r="BN28" s="269">
        <v>0</v>
      </c>
      <c r="BO28" s="269">
        <v>0</v>
      </c>
      <c r="BP28" s="269">
        <v>0</v>
      </c>
    </row>
    <row r="29" spans="3:68" x14ac:dyDescent="0.2">
      <c r="C29" s="51">
        <f t="shared" si="5"/>
        <v>22</v>
      </c>
      <c r="D29" s="263" t="s">
        <v>121</v>
      </c>
      <c r="E29" s="107" t="s">
        <v>171</v>
      </c>
      <c r="F29" s="264">
        <v>42736</v>
      </c>
      <c r="G29" s="264">
        <v>43100</v>
      </c>
      <c r="H29" s="107" t="s">
        <v>194</v>
      </c>
      <c r="I29" s="265">
        <f>INDEX(lookups!$D$8:$D$39,MATCH($H29,lookups!$C$8:$C$39,0),1)</f>
        <v>30</v>
      </c>
      <c r="J29" s="265">
        <f>INDEX(lookups!$E$8:$E$39,MATCH($H29,lookups!$C$8:$C$39,0),1)</f>
        <v>20</v>
      </c>
      <c r="K29" s="266">
        <v>0</v>
      </c>
      <c r="L29" s="267" t="b">
        <v>1</v>
      </c>
      <c r="M29" s="451" t="b">
        <f t="shared" si="6"/>
        <v>0</v>
      </c>
      <c r="N29" s="453">
        <v>1</v>
      </c>
      <c r="P29" s="111">
        <f t="shared" si="7"/>
        <v>0</v>
      </c>
      <c r="R29" s="269">
        <v>0</v>
      </c>
      <c r="S29" s="269">
        <v>0</v>
      </c>
      <c r="T29" s="269">
        <v>0</v>
      </c>
      <c r="U29" s="269">
        <v>0</v>
      </c>
      <c r="V29" s="269">
        <v>0</v>
      </c>
      <c r="W29" s="269">
        <v>0</v>
      </c>
      <c r="X29" s="269">
        <v>0</v>
      </c>
      <c r="Y29" s="269">
        <v>0</v>
      </c>
      <c r="Z29" s="269">
        <v>0</v>
      </c>
      <c r="AA29" s="269">
        <v>0</v>
      </c>
      <c r="AB29" s="269">
        <v>0</v>
      </c>
      <c r="AC29" s="269">
        <v>0</v>
      </c>
      <c r="AD29" s="269">
        <v>0</v>
      </c>
      <c r="AE29" s="269">
        <v>0</v>
      </c>
      <c r="AF29" s="269">
        <v>0</v>
      </c>
      <c r="AG29" s="269">
        <v>0</v>
      </c>
      <c r="AH29" s="269">
        <v>0</v>
      </c>
      <c r="AI29" s="269">
        <v>0</v>
      </c>
      <c r="AJ29" s="269">
        <v>0</v>
      </c>
      <c r="AK29" s="269">
        <v>0</v>
      </c>
      <c r="AL29" s="269">
        <v>0</v>
      </c>
      <c r="AM29" s="269">
        <v>0</v>
      </c>
      <c r="AN29" s="269">
        <v>0</v>
      </c>
      <c r="AO29" s="269">
        <v>0</v>
      </c>
      <c r="AP29" s="269">
        <v>0</v>
      </c>
      <c r="AQ29" s="269">
        <v>0</v>
      </c>
      <c r="AR29" s="269">
        <v>0</v>
      </c>
      <c r="AS29" s="269">
        <v>0</v>
      </c>
      <c r="AT29" s="269">
        <v>0</v>
      </c>
      <c r="AU29" s="269">
        <v>0</v>
      </c>
      <c r="AV29" s="269">
        <v>0</v>
      </c>
      <c r="AW29" s="269">
        <v>0</v>
      </c>
      <c r="AX29" s="269">
        <v>0</v>
      </c>
      <c r="AY29" s="269">
        <v>0</v>
      </c>
      <c r="AZ29" s="269">
        <v>0</v>
      </c>
      <c r="BA29" s="269">
        <v>0</v>
      </c>
      <c r="BB29" s="269">
        <v>0</v>
      </c>
      <c r="BC29" s="269">
        <v>0</v>
      </c>
      <c r="BD29" s="269">
        <v>0</v>
      </c>
      <c r="BE29" s="269">
        <v>0</v>
      </c>
      <c r="BF29" s="269">
        <v>0</v>
      </c>
      <c r="BG29" s="269">
        <v>0</v>
      </c>
      <c r="BH29" s="269">
        <v>0</v>
      </c>
      <c r="BI29" s="269">
        <v>0</v>
      </c>
      <c r="BJ29" s="269">
        <v>0</v>
      </c>
      <c r="BK29" s="269">
        <v>0</v>
      </c>
      <c r="BL29" s="269">
        <v>0</v>
      </c>
      <c r="BM29" s="269">
        <v>0</v>
      </c>
      <c r="BN29" s="269">
        <v>0</v>
      </c>
      <c r="BO29" s="269">
        <v>0</v>
      </c>
      <c r="BP29" s="269">
        <v>0</v>
      </c>
    </row>
    <row r="30" spans="3:68" x14ac:dyDescent="0.2">
      <c r="C30" s="51">
        <f t="shared" si="5"/>
        <v>23</v>
      </c>
      <c r="D30" s="263" t="s">
        <v>122</v>
      </c>
      <c r="E30" s="107" t="s">
        <v>171</v>
      </c>
      <c r="F30" s="264">
        <v>42736</v>
      </c>
      <c r="G30" s="264">
        <v>43100</v>
      </c>
      <c r="H30" s="107" t="s">
        <v>194</v>
      </c>
      <c r="I30" s="265">
        <f>INDEX(lookups!$D$8:$D$39,MATCH($H30,lookups!$C$8:$C$39,0),1)</f>
        <v>30</v>
      </c>
      <c r="J30" s="265">
        <f>INDEX(lookups!$E$8:$E$39,MATCH($H30,lookups!$C$8:$C$39,0),1)</f>
        <v>20</v>
      </c>
      <c r="K30" s="266">
        <v>0</v>
      </c>
      <c r="L30" s="267" t="b">
        <v>1</v>
      </c>
      <c r="M30" s="451" t="b">
        <f t="shared" si="6"/>
        <v>0</v>
      </c>
      <c r="N30" s="453">
        <v>1</v>
      </c>
      <c r="P30" s="111">
        <f t="shared" si="7"/>
        <v>0</v>
      </c>
      <c r="R30" s="269">
        <v>0</v>
      </c>
      <c r="S30" s="269">
        <v>0</v>
      </c>
      <c r="T30" s="269">
        <v>0</v>
      </c>
      <c r="U30" s="269">
        <v>0</v>
      </c>
      <c r="V30" s="269">
        <v>0</v>
      </c>
      <c r="W30" s="269">
        <v>0</v>
      </c>
      <c r="X30" s="269">
        <v>0</v>
      </c>
      <c r="Y30" s="269">
        <v>0</v>
      </c>
      <c r="Z30" s="269">
        <v>0</v>
      </c>
      <c r="AA30" s="269">
        <v>0</v>
      </c>
      <c r="AB30" s="269">
        <v>0</v>
      </c>
      <c r="AC30" s="269">
        <v>0</v>
      </c>
      <c r="AD30" s="269">
        <v>0</v>
      </c>
      <c r="AE30" s="269">
        <v>0</v>
      </c>
      <c r="AF30" s="269">
        <v>0</v>
      </c>
      <c r="AG30" s="269">
        <v>0</v>
      </c>
      <c r="AH30" s="269">
        <v>0</v>
      </c>
      <c r="AI30" s="269">
        <v>0</v>
      </c>
      <c r="AJ30" s="269">
        <v>0</v>
      </c>
      <c r="AK30" s="269">
        <v>0</v>
      </c>
      <c r="AL30" s="269">
        <v>0</v>
      </c>
      <c r="AM30" s="269">
        <v>0</v>
      </c>
      <c r="AN30" s="269">
        <v>0</v>
      </c>
      <c r="AO30" s="269">
        <v>0</v>
      </c>
      <c r="AP30" s="269">
        <v>0</v>
      </c>
      <c r="AQ30" s="269">
        <v>0</v>
      </c>
      <c r="AR30" s="269">
        <v>0</v>
      </c>
      <c r="AS30" s="269">
        <v>0</v>
      </c>
      <c r="AT30" s="269">
        <v>0</v>
      </c>
      <c r="AU30" s="269">
        <v>0</v>
      </c>
      <c r="AV30" s="269">
        <v>0</v>
      </c>
      <c r="AW30" s="269">
        <v>0</v>
      </c>
      <c r="AX30" s="269">
        <v>0</v>
      </c>
      <c r="AY30" s="269">
        <v>0</v>
      </c>
      <c r="AZ30" s="269">
        <v>0</v>
      </c>
      <c r="BA30" s="269">
        <v>0</v>
      </c>
      <c r="BB30" s="269">
        <v>0</v>
      </c>
      <c r="BC30" s="269">
        <v>0</v>
      </c>
      <c r="BD30" s="269">
        <v>0</v>
      </c>
      <c r="BE30" s="269">
        <v>0</v>
      </c>
      <c r="BF30" s="269">
        <v>0</v>
      </c>
      <c r="BG30" s="269">
        <v>0</v>
      </c>
      <c r="BH30" s="269">
        <v>0</v>
      </c>
      <c r="BI30" s="269">
        <v>0</v>
      </c>
      <c r="BJ30" s="269">
        <v>0</v>
      </c>
      <c r="BK30" s="269">
        <v>0</v>
      </c>
      <c r="BL30" s="269">
        <v>0</v>
      </c>
      <c r="BM30" s="269">
        <v>0</v>
      </c>
      <c r="BN30" s="269">
        <v>0</v>
      </c>
      <c r="BO30" s="269">
        <v>0</v>
      </c>
      <c r="BP30" s="269">
        <v>0</v>
      </c>
    </row>
    <row r="31" spans="3:68" x14ac:dyDescent="0.2">
      <c r="C31" s="51">
        <f t="shared" si="5"/>
        <v>24</v>
      </c>
      <c r="D31" s="263" t="s">
        <v>123</v>
      </c>
      <c r="E31" s="107" t="s">
        <v>171</v>
      </c>
      <c r="F31" s="264">
        <v>42736</v>
      </c>
      <c r="G31" s="264">
        <v>43100</v>
      </c>
      <c r="H31" s="107" t="s">
        <v>194</v>
      </c>
      <c r="I31" s="265">
        <f>INDEX(lookups!$D$8:$D$39,MATCH($H31,lookups!$C$8:$C$39,0),1)</f>
        <v>30</v>
      </c>
      <c r="J31" s="265">
        <f>INDEX(lookups!$E$8:$E$39,MATCH($H31,lookups!$C$8:$C$39,0),1)</f>
        <v>20</v>
      </c>
      <c r="K31" s="266">
        <v>0</v>
      </c>
      <c r="L31" s="267" t="b">
        <v>1</v>
      </c>
      <c r="M31" s="451" t="b">
        <f t="shared" si="6"/>
        <v>0</v>
      </c>
      <c r="N31" s="453">
        <v>1</v>
      </c>
      <c r="P31" s="111">
        <f t="shared" si="7"/>
        <v>0</v>
      </c>
      <c r="R31" s="269">
        <v>0</v>
      </c>
      <c r="S31" s="269">
        <v>0</v>
      </c>
      <c r="T31" s="269">
        <v>0</v>
      </c>
      <c r="U31" s="269">
        <v>0</v>
      </c>
      <c r="V31" s="269">
        <v>0</v>
      </c>
      <c r="W31" s="269">
        <v>0</v>
      </c>
      <c r="X31" s="269">
        <v>0</v>
      </c>
      <c r="Y31" s="269">
        <v>0</v>
      </c>
      <c r="Z31" s="269">
        <v>0</v>
      </c>
      <c r="AA31" s="269">
        <v>0</v>
      </c>
      <c r="AB31" s="269">
        <v>0</v>
      </c>
      <c r="AC31" s="269">
        <v>0</v>
      </c>
      <c r="AD31" s="269">
        <v>0</v>
      </c>
      <c r="AE31" s="269">
        <v>0</v>
      </c>
      <c r="AF31" s="269">
        <v>0</v>
      </c>
      <c r="AG31" s="269">
        <v>0</v>
      </c>
      <c r="AH31" s="269">
        <v>0</v>
      </c>
      <c r="AI31" s="269">
        <v>0</v>
      </c>
      <c r="AJ31" s="269">
        <v>0</v>
      </c>
      <c r="AK31" s="269">
        <v>0</v>
      </c>
      <c r="AL31" s="269">
        <v>0</v>
      </c>
      <c r="AM31" s="269">
        <v>0</v>
      </c>
      <c r="AN31" s="269">
        <v>0</v>
      </c>
      <c r="AO31" s="269">
        <v>0</v>
      </c>
      <c r="AP31" s="269">
        <v>0</v>
      </c>
      <c r="AQ31" s="269">
        <v>0</v>
      </c>
      <c r="AR31" s="269">
        <v>0</v>
      </c>
      <c r="AS31" s="269">
        <v>0</v>
      </c>
      <c r="AT31" s="269">
        <v>0</v>
      </c>
      <c r="AU31" s="269">
        <v>0</v>
      </c>
      <c r="AV31" s="269">
        <v>0</v>
      </c>
      <c r="AW31" s="269">
        <v>0</v>
      </c>
      <c r="AX31" s="269">
        <v>0</v>
      </c>
      <c r="AY31" s="269">
        <v>0</v>
      </c>
      <c r="AZ31" s="269">
        <v>0</v>
      </c>
      <c r="BA31" s="269">
        <v>0</v>
      </c>
      <c r="BB31" s="269">
        <v>0</v>
      </c>
      <c r="BC31" s="269">
        <v>0</v>
      </c>
      <c r="BD31" s="269">
        <v>0</v>
      </c>
      <c r="BE31" s="269">
        <v>0</v>
      </c>
      <c r="BF31" s="269">
        <v>0</v>
      </c>
      <c r="BG31" s="269">
        <v>0</v>
      </c>
      <c r="BH31" s="269">
        <v>0</v>
      </c>
      <c r="BI31" s="269">
        <v>0</v>
      </c>
      <c r="BJ31" s="269">
        <v>0</v>
      </c>
      <c r="BK31" s="269">
        <v>0</v>
      </c>
      <c r="BL31" s="269">
        <v>0</v>
      </c>
      <c r="BM31" s="269">
        <v>0</v>
      </c>
      <c r="BN31" s="269">
        <v>0</v>
      </c>
      <c r="BO31" s="269">
        <v>0</v>
      </c>
      <c r="BP31" s="269">
        <v>0</v>
      </c>
    </row>
    <row r="32" spans="3:68" x14ac:dyDescent="0.2">
      <c r="C32" s="51">
        <f t="shared" si="5"/>
        <v>25</v>
      </c>
      <c r="D32" s="263" t="s">
        <v>124</v>
      </c>
      <c r="E32" s="107" t="s">
        <v>171</v>
      </c>
      <c r="F32" s="264">
        <v>42736</v>
      </c>
      <c r="G32" s="264">
        <v>43100</v>
      </c>
      <c r="H32" s="107" t="s">
        <v>194</v>
      </c>
      <c r="I32" s="265">
        <f>INDEX(lookups!$D$8:$D$39,MATCH($H32,lookups!$C$8:$C$39,0),1)</f>
        <v>30</v>
      </c>
      <c r="J32" s="265">
        <f>INDEX(lookups!$E$8:$E$39,MATCH($H32,lookups!$C$8:$C$39,0),1)</f>
        <v>20</v>
      </c>
      <c r="K32" s="266">
        <v>0</v>
      </c>
      <c r="L32" s="267" t="b">
        <v>1</v>
      </c>
      <c r="M32" s="451" t="b">
        <f t="shared" si="6"/>
        <v>0</v>
      </c>
      <c r="N32" s="454">
        <v>1</v>
      </c>
      <c r="P32" s="112">
        <f t="shared" si="7"/>
        <v>0</v>
      </c>
      <c r="R32" s="269">
        <v>0</v>
      </c>
      <c r="S32" s="269">
        <v>0</v>
      </c>
      <c r="T32" s="269">
        <v>0</v>
      </c>
      <c r="U32" s="269">
        <v>0</v>
      </c>
      <c r="V32" s="269">
        <v>0</v>
      </c>
      <c r="W32" s="269">
        <v>0</v>
      </c>
      <c r="X32" s="269">
        <v>0</v>
      </c>
      <c r="Y32" s="269">
        <v>0</v>
      </c>
      <c r="Z32" s="269">
        <v>0</v>
      </c>
      <c r="AA32" s="269">
        <v>0</v>
      </c>
      <c r="AB32" s="269">
        <v>0</v>
      </c>
      <c r="AC32" s="269">
        <v>0</v>
      </c>
      <c r="AD32" s="269">
        <v>0</v>
      </c>
      <c r="AE32" s="269">
        <v>0</v>
      </c>
      <c r="AF32" s="269">
        <v>0</v>
      </c>
      <c r="AG32" s="269">
        <v>0</v>
      </c>
      <c r="AH32" s="269">
        <v>0</v>
      </c>
      <c r="AI32" s="269">
        <v>0</v>
      </c>
      <c r="AJ32" s="269">
        <v>0</v>
      </c>
      <c r="AK32" s="269">
        <v>0</v>
      </c>
      <c r="AL32" s="269">
        <v>0</v>
      </c>
      <c r="AM32" s="269">
        <v>0</v>
      </c>
      <c r="AN32" s="269">
        <v>0</v>
      </c>
      <c r="AO32" s="269">
        <v>0</v>
      </c>
      <c r="AP32" s="269">
        <v>0</v>
      </c>
      <c r="AQ32" s="269">
        <v>0</v>
      </c>
      <c r="AR32" s="269">
        <v>0</v>
      </c>
      <c r="AS32" s="269">
        <v>0</v>
      </c>
      <c r="AT32" s="269">
        <v>0</v>
      </c>
      <c r="AU32" s="269">
        <v>0</v>
      </c>
      <c r="AV32" s="269">
        <v>0</v>
      </c>
      <c r="AW32" s="269">
        <v>0</v>
      </c>
      <c r="AX32" s="269">
        <v>0</v>
      </c>
      <c r="AY32" s="269">
        <v>0</v>
      </c>
      <c r="AZ32" s="269">
        <v>0</v>
      </c>
      <c r="BA32" s="269">
        <v>0</v>
      </c>
      <c r="BB32" s="269">
        <v>0</v>
      </c>
      <c r="BC32" s="269">
        <v>0</v>
      </c>
      <c r="BD32" s="269">
        <v>0</v>
      </c>
      <c r="BE32" s="269">
        <v>0</v>
      </c>
      <c r="BF32" s="269">
        <v>0</v>
      </c>
      <c r="BG32" s="269">
        <v>0</v>
      </c>
      <c r="BH32" s="269">
        <v>0</v>
      </c>
      <c r="BI32" s="269">
        <v>0</v>
      </c>
      <c r="BJ32" s="269">
        <v>0</v>
      </c>
      <c r="BK32" s="269">
        <v>0</v>
      </c>
      <c r="BL32" s="269">
        <v>0</v>
      </c>
      <c r="BM32" s="269">
        <v>0</v>
      </c>
      <c r="BN32" s="269">
        <v>0</v>
      </c>
      <c r="BO32" s="269">
        <v>0</v>
      </c>
      <c r="BP32" s="269">
        <v>0</v>
      </c>
    </row>
    <row r="33" spans="3:68" x14ac:dyDescent="0.2">
      <c r="D33" s="48" t="str">
        <f>"Total "&amp;D7</f>
        <v>Total Item Title</v>
      </c>
      <c r="O33" s="116">
        <f>SUM(O8:O32)</f>
        <v>0</v>
      </c>
      <c r="P33" s="113">
        <f t="shared" si="7"/>
        <v>1000000</v>
      </c>
      <c r="R33" s="60">
        <f>SUM(R8:R32)</f>
        <v>0</v>
      </c>
      <c r="S33" s="60">
        <f>SUM(S8:S32)</f>
        <v>1000000</v>
      </c>
      <c r="T33" s="60">
        <f t="shared" ref="T33:BP33" si="9">SUM(T8:T32)</f>
        <v>0</v>
      </c>
      <c r="U33" s="60">
        <f t="shared" si="9"/>
        <v>0</v>
      </c>
      <c r="V33" s="60">
        <f t="shared" si="9"/>
        <v>0</v>
      </c>
      <c r="W33" s="60">
        <f t="shared" si="9"/>
        <v>0</v>
      </c>
      <c r="X33" s="60">
        <f t="shared" si="9"/>
        <v>0</v>
      </c>
      <c r="Y33" s="60">
        <f t="shared" si="9"/>
        <v>0</v>
      </c>
      <c r="Z33" s="60">
        <f t="shared" si="9"/>
        <v>0</v>
      </c>
      <c r="AA33" s="60">
        <f t="shared" si="9"/>
        <v>0</v>
      </c>
      <c r="AB33" s="60">
        <f t="shared" si="9"/>
        <v>0</v>
      </c>
      <c r="AC33" s="60">
        <f t="shared" si="9"/>
        <v>0</v>
      </c>
      <c r="AD33" s="60">
        <f t="shared" si="9"/>
        <v>0</v>
      </c>
      <c r="AE33" s="60">
        <f t="shared" si="9"/>
        <v>0</v>
      </c>
      <c r="AF33" s="60">
        <f t="shared" si="9"/>
        <v>0</v>
      </c>
      <c r="AG33" s="60">
        <f t="shared" si="9"/>
        <v>0</v>
      </c>
      <c r="AH33" s="60">
        <f t="shared" si="9"/>
        <v>0</v>
      </c>
      <c r="AI33" s="60">
        <f t="shared" si="9"/>
        <v>0</v>
      </c>
      <c r="AJ33" s="60">
        <f t="shared" si="9"/>
        <v>0</v>
      </c>
      <c r="AK33" s="60">
        <f t="shared" si="9"/>
        <v>0</v>
      </c>
      <c r="AL33" s="60">
        <f t="shared" si="9"/>
        <v>0</v>
      </c>
      <c r="AM33" s="60">
        <f t="shared" si="9"/>
        <v>0</v>
      </c>
      <c r="AN33" s="60">
        <f t="shared" si="9"/>
        <v>0</v>
      </c>
      <c r="AO33" s="60">
        <f t="shared" si="9"/>
        <v>0</v>
      </c>
      <c r="AP33" s="60">
        <f t="shared" si="9"/>
        <v>0</v>
      </c>
      <c r="AQ33" s="60">
        <f t="shared" si="9"/>
        <v>0</v>
      </c>
      <c r="AR33" s="60">
        <f t="shared" si="9"/>
        <v>0</v>
      </c>
      <c r="AS33" s="60">
        <f t="shared" si="9"/>
        <v>0</v>
      </c>
      <c r="AT33" s="60">
        <f t="shared" si="9"/>
        <v>0</v>
      </c>
      <c r="AU33" s="60">
        <f t="shared" si="9"/>
        <v>0</v>
      </c>
      <c r="AV33" s="60">
        <f t="shared" si="9"/>
        <v>0</v>
      </c>
      <c r="AW33" s="60">
        <f t="shared" si="9"/>
        <v>0</v>
      </c>
      <c r="AX33" s="60">
        <f t="shared" si="9"/>
        <v>0</v>
      </c>
      <c r="AY33" s="60">
        <f t="shared" si="9"/>
        <v>0</v>
      </c>
      <c r="AZ33" s="60">
        <f t="shared" si="9"/>
        <v>0</v>
      </c>
      <c r="BA33" s="60">
        <f t="shared" si="9"/>
        <v>0</v>
      </c>
      <c r="BB33" s="60">
        <f t="shared" si="9"/>
        <v>0</v>
      </c>
      <c r="BC33" s="60">
        <f t="shared" si="9"/>
        <v>0</v>
      </c>
      <c r="BD33" s="60">
        <f t="shared" si="9"/>
        <v>0</v>
      </c>
      <c r="BE33" s="60">
        <f t="shared" si="9"/>
        <v>0</v>
      </c>
      <c r="BF33" s="60">
        <f t="shared" si="9"/>
        <v>0</v>
      </c>
      <c r="BG33" s="60">
        <f t="shared" si="9"/>
        <v>0</v>
      </c>
      <c r="BH33" s="60">
        <f t="shared" si="9"/>
        <v>0</v>
      </c>
      <c r="BI33" s="60">
        <f t="shared" si="9"/>
        <v>0</v>
      </c>
      <c r="BJ33" s="60">
        <f t="shared" si="9"/>
        <v>0</v>
      </c>
      <c r="BK33" s="60">
        <f t="shared" si="9"/>
        <v>0</v>
      </c>
      <c r="BL33" s="60">
        <f t="shared" si="9"/>
        <v>0</v>
      </c>
      <c r="BM33" s="60">
        <f t="shared" si="9"/>
        <v>0</v>
      </c>
      <c r="BN33" s="60">
        <f t="shared" si="9"/>
        <v>0</v>
      </c>
      <c r="BO33" s="60">
        <f t="shared" si="9"/>
        <v>0</v>
      </c>
      <c r="BP33" s="60">
        <f t="shared" si="9"/>
        <v>0</v>
      </c>
    </row>
    <row r="34" spans="3:68" x14ac:dyDescent="0.2"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</row>
    <row r="35" spans="3:68" x14ac:dyDescent="0.2">
      <c r="G35" s="105"/>
      <c r="H35" s="105"/>
      <c r="R35" s="57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</row>
    <row r="36" spans="3:68" ht="12.75" customHeight="1" x14ac:dyDescent="0.2">
      <c r="D36" s="220" t="s">
        <v>60</v>
      </c>
      <c r="E36" s="221" t="s">
        <v>61</v>
      </c>
      <c r="F36" s="222"/>
      <c r="G36" s="223" t="s">
        <v>155</v>
      </c>
      <c r="H36" s="105"/>
      <c r="I36" s="55"/>
      <c r="J36" s="55"/>
      <c r="K36" s="420"/>
      <c r="L36" s="419"/>
      <c r="M36" s="393"/>
      <c r="N36" s="393"/>
      <c r="O36" s="393"/>
      <c r="P36" s="443"/>
      <c r="Q36" s="55"/>
      <c r="R36" s="418"/>
      <c r="S36" s="459"/>
      <c r="T36" s="460"/>
      <c r="U36" s="461"/>
      <c r="V36" s="459"/>
      <c r="W36" s="462"/>
      <c r="X36" s="462"/>
      <c r="Y36" s="480"/>
      <c r="Z36" s="480"/>
      <c r="AA36" s="480"/>
      <c r="AB36" s="480"/>
      <c r="AC36" s="480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3:68" ht="12.75" customHeight="1" x14ac:dyDescent="0.2">
      <c r="C37" s="51">
        <f>C36+1</f>
        <v>1</v>
      </c>
      <c r="D37" s="219" t="str">
        <f>D8</f>
        <v>CR Factors</v>
      </c>
      <c r="E37" s="219" t="str">
        <f>E8</f>
        <v>Capital</v>
      </c>
      <c r="F37" s="62"/>
      <c r="G37" s="129">
        <f ca="1">RevReq!K12</f>
        <v>1495827.1736491513</v>
      </c>
      <c r="H37" s="105"/>
      <c r="I37" s="55"/>
      <c r="J37" s="55"/>
      <c r="K37" s="423"/>
      <c r="L37" s="55"/>
      <c r="M37" s="55"/>
      <c r="N37" s="55"/>
      <c r="O37" s="55"/>
      <c r="P37" s="55"/>
      <c r="Q37" s="55"/>
      <c r="R37" s="55"/>
      <c r="S37" s="459"/>
      <c r="T37" s="463"/>
      <c r="U37" s="461"/>
      <c r="V37" s="459"/>
      <c r="W37" s="462"/>
      <c r="X37" s="462"/>
      <c r="Y37" s="480"/>
      <c r="Z37" s="480"/>
      <c r="AA37" s="480"/>
      <c r="AB37" s="480"/>
      <c r="AC37" s="480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</row>
    <row r="38" spans="3:68" ht="12.75" customHeight="1" x14ac:dyDescent="0.2">
      <c r="C38" s="51">
        <f t="shared" ref="C38:C61" si="10">C37+1</f>
        <v>2</v>
      </c>
      <c r="D38" s="37" t="str">
        <f t="shared" ref="D38:E61" si="11">D9</f>
        <v>item 2</v>
      </c>
      <c r="E38" s="37" t="str">
        <f t="shared" si="11"/>
        <v>Operating Expense</v>
      </c>
      <c r="G38" s="129">
        <f ca="1">RevReq!K13</f>
        <v>0</v>
      </c>
      <c r="H38" s="105"/>
      <c r="I38" s="55"/>
      <c r="J38" s="55"/>
      <c r="K38" s="424"/>
      <c r="L38" s="421"/>
      <c r="M38" s="55"/>
      <c r="N38" s="55"/>
      <c r="O38" s="55"/>
      <c r="P38" s="55"/>
      <c r="Q38" s="55"/>
      <c r="R38" s="422"/>
      <c r="S38" s="459"/>
      <c r="T38" s="464"/>
      <c r="U38" s="461"/>
      <c r="V38" s="459"/>
      <c r="W38" s="462"/>
      <c r="X38" s="461"/>
      <c r="Y38" s="480"/>
      <c r="Z38" s="480"/>
      <c r="AA38" s="480"/>
      <c r="AB38" s="480"/>
      <c r="AC38" s="480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</row>
    <row r="39" spans="3:68" ht="12.75" customHeight="1" x14ac:dyDescent="0.2">
      <c r="C39" s="51">
        <f t="shared" si="10"/>
        <v>3</v>
      </c>
      <c r="D39" s="37" t="str">
        <f t="shared" si="11"/>
        <v>item 3</v>
      </c>
      <c r="E39" s="37" t="str">
        <f t="shared" si="11"/>
        <v>Operating Expense</v>
      </c>
      <c r="G39" s="129">
        <f ca="1">RevReq!K14</f>
        <v>0</v>
      </c>
      <c r="H39" s="105"/>
      <c r="I39" s="55"/>
      <c r="J39" s="55"/>
      <c r="K39" s="55"/>
      <c r="L39" s="55"/>
      <c r="M39" s="55"/>
      <c r="N39" s="55"/>
      <c r="O39" s="55"/>
      <c r="P39" s="55"/>
      <c r="Q39" s="55"/>
      <c r="R39" s="422"/>
      <c r="S39" s="459"/>
      <c r="T39" s="464"/>
      <c r="U39" s="461"/>
      <c r="V39" s="465"/>
      <c r="W39" s="466"/>
      <c r="X39" s="461"/>
      <c r="Y39" s="480"/>
      <c r="Z39" s="480"/>
      <c r="AA39" s="480"/>
      <c r="AB39" s="480"/>
      <c r="AC39" s="480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</row>
    <row r="40" spans="3:68" x14ac:dyDescent="0.2">
      <c r="C40" s="51">
        <f t="shared" si="10"/>
        <v>4</v>
      </c>
      <c r="D40" s="37" t="str">
        <f t="shared" si="11"/>
        <v>item 4</v>
      </c>
      <c r="E40" s="37" t="str">
        <f t="shared" si="11"/>
        <v>Operating Expense</v>
      </c>
      <c r="G40" s="129">
        <f ca="1">RevReq!K15</f>
        <v>0</v>
      </c>
      <c r="H40" s="105"/>
      <c r="I40" s="55"/>
      <c r="J40" s="55"/>
      <c r="K40" s="55"/>
      <c r="L40" s="55"/>
      <c r="M40" s="55"/>
      <c r="N40" s="55"/>
      <c r="O40" s="55"/>
      <c r="P40" s="55"/>
      <c r="Q40" s="55"/>
      <c r="R40" s="422"/>
      <c r="S40" s="459"/>
      <c r="T40" s="463"/>
      <c r="U40" s="461"/>
      <c r="V40" s="461"/>
      <c r="W40" s="461"/>
      <c r="X40" s="461"/>
      <c r="Y40" s="461"/>
      <c r="Z40" s="461"/>
      <c r="AA40" s="461"/>
      <c r="AB40" s="461"/>
      <c r="AC40" s="461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</row>
    <row r="41" spans="3:68" x14ac:dyDescent="0.2">
      <c r="C41" s="51">
        <f t="shared" si="10"/>
        <v>5</v>
      </c>
      <c r="D41" s="37" t="str">
        <f t="shared" si="11"/>
        <v>item 5</v>
      </c>
      <c r="E41" s="37" t="str">
        <f t="shared" si="11"/>
        <v>Operating Expense</v>
      </c>
      <c r="G41" s="129">
        <f ca="1">RevReq!K16</f>
        <v>0</v>
      </c>
      <c r="H41" s="105"/>
      <c r="I41" s="55"/>
      <c r="J41" s="55"/>
      <c r="K41" s="55"/>
      <c r="L41" s="55"/>
      <c r="M41" s="55"/>
      <c r="N41" s="55"/>
      <c r="O41" s="55"/>
      <c r="P41" s="55"/>
      <c r="Q41" s="55"/>
      <c r="R41" s="422"/>
      <c r="S41" s="459"/>
      <c r="T41" s="464"/>
      <c r="U41" s="461"/>
      <c r="V41" s="461"/>
      <c r="W41" s="461"/>
      <c r="X41" s="461"/>
      <c r="Y41" s="461"/>
      <c r="Z41" s="461"/>
      <c r="AA41" s="461"/>
      <c r="AB41" s="461"/>
      <c r="AC41" s="461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</row>
    <row r="42" spans="3:68" x14ac:dyDescent="0.2">
      <c r="C42" s="51">
        <f t="shared" si="10"/>
        <v>6</v>
      </c>
      <c r="D42" s="37" t="str">
        <f t="shared" si="11"/>
        <v>item 6</v>
      </c>
      <c r="E42" s="37" t="str">
        <f t="shared" si="11"/>
        <v>Operating Expense</v>
      </c>
      <c r="G42" s="129">
        <f ca="1">RevReq!K17</f>
        <v>0</v>
      </c>
      <c r="H42" s="105"/>
      <c r="I42" s="55"/>
      <c r="J42" s="55"/>
      <c r="K42" s="55"/>
      <c r="L42" s="55"/>
      <c r="M42" s="55"/>
      <c r="N42" s="55"/>
      <c r="O42" s="55"/>
      <c r="P42" s="55"/>
      <c r="Q42" s="55"/>
      <c r="R42" s="422"/>
      <c r="S42" s="459"/>
      <c r="T42" s="463"/>
      <c r="U42" s="463"/>
      <c r="V42" s="461"/>
      <c r="W42" s="461"/>
      <c r="X42" s="461"/>
      <c r="Y42" s="461"/>
      <c r="Z42" s="461"/>
      <c r="AA42" s="461"/>
      <c r="AB42" s="461"/>
      <c r="AC42" s="461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</row>
    <row r="43" spans="3:68" x14ac:dyDescent="0.2">
      <c r="C43" s="51">
        <f t="shared" si="10"/>
        <v>7</v>
      </c>
      <c r="D43" s="37" t="str">
        <f t="shared" si="11"/>
        <v>item 7</v>
      </c>
      <c r="E43" s="37" t="str">
        <f t="shared" si="11"/>
        <v>Operating Expense</v>
      </c>
      <c r="G43" s="129">
        <f ca="1">RevReq!K18</f>
        <v>0</v>
      </c>
      <c r="H43" s="105"/>
      <c r="I43" s="55"/>
      <c r="J43" s="55"/>
      <c r="K43" s="55"/>
      <c r="L43" s="55"/>
      <c r="M43" s="55"/>
      <c r="N43" s="55"/>
      <c r="O43" s="55"/>
      <c r="P43" s="55"/>
      <c r="Q43" s="55"/>
      <c r="R43" s="422"/>
      <c r="S43" s="459"/>
      <c r="T43" s="467"/>
      <c r="U43" s="461"/>
      <c r="V43" s="461"/>
      <c r="W43" s="461"/>
      <c r="X43" s="461"/>
      <c r="Y43" s="461"/>
      <c r="Z43" s="461"/>
      <c r="AA43" s="461"/>
      <c r="AB43" s="461"/>
      <c r="AC43" s="461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3:68" x14ac:dyDescent="0.2">
      <c r="C44" s="51">
        <f t="shared" si="10"/>
        <v>8</v>
      </c>
      <c r="D44" s="37" t="str">
        <f t="shared" si="11"/>
        <v>item 8</v>
      </c>
      <c r="E44" s="37" t="str">
        <f t="shared" si="11"/>
        <v>Operating Expense</v>
      </c>
      <c r="G44" s="129">
        <f ca="1">RevReq!K19</f>
        <v>0</v>
      </c>
      <c r="H44" s="105"/>
      <c r="I44" s="55"/>
      <c r="J44" s="55"/>
      <c r="K44" s="55"/>
      <c r="L44" s="55"/>
      <c r="M44" s="55"/>
      <c r="N44" s="55"/>
      <c r="O44" s="55"/>
      <c r="P44" s="55"/>
      <c r="Q44" s="55"/>
      <c r="R44" s="422"/>
      <c r="S44" s="468"/>
      <c r="T44" s="468"/>
      <c r="U44" s="461"/>
      <c r="V44" s="465"/>
      <c r="W44" s="469"/>
      <c r="X44" s="461"/>
      <c r="Y44" s="461"/>
      <c r="Z44" s="461"/>
      <c r="AA44" s="461"/>
      <c r="AB44" s="461"/>
      <c r="AC44" s="461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3:68" x14ac:dyDescent="0.2">
      <c r="C45" s="51">
        <f t="shared" si="10"/>
        <v>9</v>
      </c>
      <c r="D45" s="37" t="str">
        <f t="shared" si="11"/>
        <v>item 9</v>
      </c>
      <c r="E45" s="37" t="str">
        <f t="shared" si="11"/>
        <v>Operating Expense</v>
      </c>
      <c r="G45" s="129">
        <f ca="1">RevReq!K20</f>
        <v>0</v>
      </c>
      <c r="H45" s="105"/>
      <c r="I45" s="55"/>
      <c r="J45" s="55"/>
      <c r="K45" s="55"/>
      <c r="L45" s="55"/>
      <c r="M45" s="55"/>
      <c r="N45" s="55"/>
      <c r="O45" s="55"/>
      <c r="P45" s="55"/>
      <c r="Q45" s="55"/>
      <c r="R45" s="422"/>
      <c r="S45" s="468"/>
      <c r="T45" s="468"/>
      <c r="U45" s="461"/>
      <c r="V45" s="461"/>
      <c r="W45" s="461"/>
      <c r="X45" s="461"/>
      <c r="Y45" s="461"/>
      <c r="Z45" s="461"/>
      <c r="AA45" s="461"/>
      <c r="AB45" s="461"/>
      <c r="AC45" s="461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3:68" x14ac:dyDescent="0.2">
      <c r="C46" s="51">
        <f t="shared" si="10"/>
        <v>10</v>
      </c>
      <c r="D46" s="37" t="str">
        <f t="shared" si="11"/>
        <v>item 10</v>
      </c>
      <c r="E46" s="37" t="str">
        <f t="shared" si="11"/>
        <v>Operating Expense</v>
      </c>
      <c r="G46" s="129">
        <f ca="1">RevReq!K21</f>
        <v>0</v>
      </c>
      <c r="H46" s="105"/>
      <c r="I46" s="55"/>
      <c r="J46" s="55"/>
      <c r="K46" s="55"/>
      <c r="L46" s="55"/>
      <c r="M46" s="55"/>
      <c r="N46" s="55"/>
      <c r="O46" s="55"/>
      <c r="P46" s="55"/>
      <c r="Q46" s="55"/>
      <c r="R46" s="422"/>
      <c r="S46" s="470"/>
      <c r="T46" s="471"/>
      <c r="U46" s="461"/>
      <c r="V46" s="461"/>
      <c r="W46" s="461"/>
      <c r="X46" s="461"/>
      <c r="Y46" s="461"/>
      <c r="Z46" s="461"/>
      <c r="AA46" s="461"/>
      <c r="AB46" s="461"/>
      <c r="AC46" s="461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3:68" x14ac:dyDescent="0.2">
      <c r="C47" s="51">
        <f t="shared" si="10"/>
        <v>11</v>
      </c>
      <c r="D47" s="37" t="str">
        <f t="shared" si="11"/>
        <v>item 11</v>
      </c>
      <c r="E47" s="37" t="str">
        <f t="shared" si="11"/>
        <v>Operating Expense</v>
      </c>
      <c r="G47" s="129">
        <f ca="1">RevReq!K22</f>
        <v>0</v>
      </c>
      <c r="H47" s="105"/>
      <c r="I47" s="55"/>
      <c r="J47" s="55"/>
      <c r="K47" s="55"/>
      <c r="L47" s="55"/>
      <c r="M47" s="55"/>
      <c r="N47" s="55"/>
      <c r="O47" s="55"/>
      <c r="P47" s="55"/>
      <c r="Q47" s="55"/>
      <c r="R47" s="422"/>
      <c r="S47" s="468"/>
      <c r="T47" s="468"/>
      <c r="U47" s="461"/>
      <c r="V47" s="461"/>
      <c r="W47" s="461"/>
      <c r="X47" s="461"/>
      <c r="Y47" s="461"/>
      <c r="Z47" s="461"/>
      <c r="AA47" s="461"/>
      <c r="AB47" s="461"/>
      <c r="AC47" s="461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3:68" x14ac:dyDescent="0.2">
      <c r="C48" s="51">
        <f t="shared" si="10"/>
        <v>12</v>
      </c>
      <c r="D48" s="37" t="str">
        <f t="shared" si="11"/>
        <v>item 12</v>
      </c>
      <c r="E48" s="37" t="str">
        <f t="shared" si="11"/>
        <v>Operating Expense</v>
      </c>
      <c r="G48" s="129">
        <f ca="1">RevReq!K23</f>
        <v>0</v>
      </c>
      <c r="H48" s="105"/>
      <c r="I48" s="55"/>
      <c r="J48" s="55"/>
      <c r="K48" s="55"/>
      <c r="L48" s="55"/>
      <c r="M48" s="55"/>
      <c r="N48" s="55"/>
      <c r="O48" s="55"/>
      <c r="P48" s="55"/>
      <c r="Q48" s="55"/>
      <c r="R48" s="422"/>
      <c r="S48" s="468"/>
      <c r="T48" s="468"/>
      <c r="U48" s="478"/>
      <c r="V48" s="478"/>
      <c r="W48" s="479"/>
      <c r="X48" s="479"/>
      <c r="Y48" s="479"/>
      <c r="Z48" s="479"/>
      <c r="AA48" s="461"/>
      <c r="AB48" s="461"/>
      <c r="AC48" s="461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3:68" x14ac:dyDescent="0.2">
      <c r="C49" s="51">
        <f t="shared" si="10"/>
        <v>13</v>
      </c>
      <c r="D49" s="37" t="str">
        <f t="shared" si="11"/>
        <v>item 13</v>
      </c>
      <c r="E49" s="37" t="str">
        <f t="shared" si="11"/>
        <v>Operating Expense</v>
      </c>
      <c r="G49" s="129">
        <f ca="1">RevReq!K24</f>
        <v>0</v>
      </c>
      <c r="H49" s="105"/>
      <c r="I49" s="55"/>
      <c r="J49" s="55"/>
      <c r="K49" s="55"/>
      <c r="L49" s="55"/>
      <c r="M49" s="55"/>
      <c r="N49" s="55"/>
      <c r="O49" s="55"/>
      <c r="P49" s="55"/>
      <c r="Q49" s="55"/>
      <c r="R49" s="422"/>
      <c r="S49" s="468"/>
      <c r="T49" s="472"/>
      <c r="U49" s="478"/>
      <c r="V49" s="478"/>
      <c r="W49" s="479"/>
      <c r="X49" s="479"/>
      <c r="Y49" s="479"/>
      <c r="Z49" s="479"/>
      <c r="AA49" s="461"/>
      <c r="AB49" s="461"/>
      <c r="AC49" s="461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3:68" x14ac:dyDescent="0.2">
      <c r="C50" s="51">
        <f t="shared" si="10"/>
        <v>14</v>
      </c>
      <c r="D50" s="37" t="str">
        <f t="shared" si="11"/>
        <v>item 14</v>
      </c>
      <c r="E50" s="37" t="str">
        <f t="shared" si="11"/>
        <v>Operating Expense</v>
      </c>
      <c r="G50" s="129">
        <f ca="1">RevReq!K25</f>
        <v>0</v>
      </c>
      <c r="H50" s="105"/>
      <c r="I50" s="55"/>
      <c r="J50" s="55"/>
      <c r="K50" s="55"/>
      <c r="L50" s="55"/>
      <c r="M50" s="55"/>
      <c r="N50" s="55"/>
      <c r="O50" s="55"/>
      <c r="P50" s="55"/>
      <c r="Q50" s="55"/>
      <c r="R50" s="422"/>
      <c r="S50" s="424"/>
      <c r="T50" s="424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3:68" x14ac:dyDescent="0.2">
      <c r="C51" s="51">
        <f t="shared" si="10"/>
        <v>15</v>
      </c>
      <c r="D51" s="37" t="str">
        <f t="shared" si="11"/>
        <v>item 15</v>
      </c>
      <c r="E51" s="37" t="str">
        <f t="shared" si="11"/>
        <v>Operating Expense</v>
      </c>
      <c r="G51" s="129">
        <f ca="1">RevReq!K26</f>
        <v>0</v>
      </c>
      <c r="H51" s="10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3:68" x14ac:dyDescent="0.2">
      <c r="C52" s="51">
        <f t="shared" si="10"/>
        <v>16</v>
      </c>
      <c r="D52" s="37" t="str">
        <f t="shared" si="11"/>
        <v>item 16</v>
      </c>
      <c r="E52" s="37" t="str">
        <f t="shared" si="11"/>
        <v>Operating Expense</v>
      </c>
      <c r="G52" s="129">
        <f ca="1">RevReq!K27</f>
        <v>0</v>
      </c>
      <c r="H52" s="10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3:68" x14ac:dyDescent="0.2">
      <c r="C53" s="51">
        <f t="shared" si="10"/>
        <v>17</v>
      </c>
      <c r="D53" s="37" t="str">
        <f t="shared" si="11"/>
        <v>item 17</v>
      </c>
      <c r="E53" s="37" t="str">
        <f t="shared" si="11"/>
        <v>Operating Expense</v>
      </c>
      <c r="G53" s="129">
        <f ca="1">RevReq!K28</f>
        <v>0</v>
      </c>
      <c r="H53" s="10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3:68" x14ac:dyDescent="0.2">
      <c r="C54" s="51">
        <f t="shared" si="10"/>
        <v>18</v>
      </c>
      <c r="D54" s="37" t="str">
        <f t="shared" si="11"/>
        <v>item 18</v>
      </c>
      <c r="E54" s="37" t="str">
        <f t="shared" si="11"/>
        <v>Operating Expense</v>
      </c>
      <c r="G54" s="129">
        <f ca="1">RevReq!K29</f>
        <v>0</v>
      </c>
      <c r="H54" s="10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3:68" x14ac:dyDescent="0.2">
      <c r="C55" s="51">
        <f t="shared" si="10"/>
        <v>19</v>
      </c>
      <c r="D55" s="37" t="str">
        <f t="shared" si="11"/>
        <v>item 19</v>
      </c>
      <c r="E55" s="37" t="str">
        <f t="shared" si="11"/>
        <v>Operating Expense</v>
      </c>
      <c r="G55" s="129">
        <f ca="1">RevReq!K30</f>
        <v>0</v>
      </c>
      <c r="H55" s="10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3:68" x14ac:dyDescent="0.2">
      <c r="C56" s="51">
        <f t="shared" si="10"/>
        <v>20</v>
      </c>
      <c r="D56" s="37" t="str">
        <f t="shared" si="11"/>
        <v>item 20</v>
      </c>
      <c r="E56" s="37" t="str">
        <f t="shared" si="11"/>
        <v>Operating Expense</v>
      </c>
      <c r="G56" s="129">
        <f ca="1">RevReq!K31</f>
        <v>0</v>
      </c>
      <c r="H56" s="10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3:68" x14ac:dyDescent="0.2">
      <c r="C57" s="51">
        <f t="shared" si="10"/>
        <v>21</v>
      </c>
      <c r="D57" s="37" t="str">
        <f t="shared" si="11"/>
        <v>item 21</v>
      </c>
      <c r="E57" s="37" t="str">
        <f t="shared" si="11"/>
        <v>Operating Expense</v>
      </c>
      <c r="G57" s="129">
        <f ca="1">RevReq!K32</f>
        <v>0</v>
      </c>
      <c r="H57" s="10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3:68" x14ac:dyDescent="0.2">
      <c r="C58" s="51">
        <f t="shared" si="10"/>
        <v>22</v>
      </c>
      <c r="D58" s="37" t="str">
        <f t="shared" si="11"/>
        <v>item 22</v>
      </c>
      <c r="E58" s="37" t="str">
        <f t="shared" si="11"/>
        <v>Operating Expense</v>
      </c>
      <c r="G58" s="129">
        <f ca="1">RevReq!K33</f>
        <v>0</v>
      </c>
      <c r="H58" s="10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3:68" x14ac:dyDescent="0.2">
      <c r="C59" s="51">
        <f t="shared" si="10"/>
        <v>23</v>
      </c>
      <c r="D59" s="37" t="str">
        <f t="shared" si="11"/>
        <v>item 23</v>
      </c>
      <c r="E59" s="37" t="str">
        <f t="shared" si="11"/>
        <v>Operating Expense</v>
      </c>
      <c r="G59" s="129">
        <f ca="1">RevReq!K34</f>
        <v>0</v>
      </c>
      <c r="H59" s="10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3:68" x14ac:dyDescent="0.2">
      <c r="C60" s="51">
        <f t="shared" si="10"/>
        <v>24</v>
      </c>
      <c r="D60" s="37" t="str">
        <f t="shared" si="11"/>
        <v>item 24</v>
      </c>
      <c r="E60" s="37" t="str">
        <f t="shared" si="11"/>
        <v>Operating Expense</v>
      </c>
      <c r="G60" s="129">
        <f ca="1">RevReq!K35</f>
        <v>0</v>
      </c>
      <c r="H60" s="10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3:68" x14ac:dyDescent="0.2">
      <c r="C61" s="51">
        <f t="shared" si="10"/>
        <v>25</v>
      </c>
      <c r="D61" s="219" t="str">
        <f t="shared" si="11"/>
        <v>item 25</v>
      </c>
      <c r="E61" s="219" t="str">
        <f t="shared" si="11"/>
        <v>Operating Expense</v>
      </c>
      <c r="F61" s="62"/>
      <c r="G61" s="129">
        <f ca="1">RevReq!K36</f>
        <v>0</v>
      </c>
      <c r="H61" s="10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3:68" x14ac:dyDescent="0.2">
      <c r="D62" s="224" t="s">
        <v>58</v>
      </c>
      <c r="E62" s="161"/>
      <c r="F62" s="225"/>
      <c r="G62" s="120">
        <f ca="1">SUM(G37:G61)</f>
        <v>1495827.1736491513</v>
      </c>
      <c r="H62" s="10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3:68" x14ac:dyDescent="0.2">
      <c r="D63" s="176"/>
      <c r="E63" s="55"/>
      <c r="F63" s="394"/>
      <c r="G63" s="394"/>
      <c r="H63" s="394"/>
      <c r="I63" s="55"/>
      <c r="J63" s="55"/>
      <c r="K63" s="55"/>
      <c r="L63" s="55"/>
      <c r="M63" s="55"/>
      <c r="N63" s="55"/>
      <c r="O63" s="55"/>
      <c r="P63" s="55"/>
      <c r="Q63" s="55"/>
      <c r="R63" s="277"/>
      <c r="S63" s="277"/>
      <c r="T63" s="277"/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7"/>
      <c r="AV63" s="277"/>
      <c r="AW63" s="277"/>
      <c r="AX63" s="277"/>
      <c r="AY63" s="277"/>
      <c r="AZ63" s="277"/>
      <c r="BA63" s="277"/>
      <c r="BB63" s="277"/>
      <c r="BC63" s="277"/>
      <c r="BD63" s="277"/>
      <c r="BE63" s="277"/>
      <c r="BF63" s="277"/>
      <c r="BG63" s="277"/>
      <c r="BH63" s="277"/>
      <c r="BI63" s="277"/>
      <c r="BJ63" s="277"/>
      <c r="BK63" s="277"/>
      <c r="BL63" s="277"/>
      <c r="BM63" s="277"/>
      <c r="BN63" s="277"/>
      <c r="BO63" s="277"/>
      <c r="BP63" s="277"/>
    </row>
    <row r="64" spans="3:68" x14ac:dyDescent="0.2">
      <c r="D64" s="176"/>
      <c r="E64" s="55"/>
      <c r="F64" s="394"/>
      <c r="G64" s="394"/>
      <c r="H64" s="394"/>
      <c r="I64" s="55"/>
      <c r="J64" s="55"/>
      <c r="K64" s="55"/>
      <c r="L64" s="55"/>
      <c r="M64" s="55"/>
      <c r="N64" s="55"/>
      <c r="O64" s="55"/>
      <c r="P64" s="55"/>
      <c r="Q64" s="55"/>
      <c r="R64" s="277"/>
      <c r="S64" s="277"/>
      <c r="T64" s="277"/>
      <c r="U64" s="277"/>
      <c r="V64" s="277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</row>
    <row r="65" spans="1:69" x14ac:dyDescent="0.2">
      <c r="D65" s="176"/>
      <c r="E65" s="55"/>
      <c r="F65" s="394"/>
      <c r="G65" s="394"/>
      <c r="H65" s="394"/>
      <c r="I65" s="55"/>
      <c r="J65" s="55"/>
      <c r="K65" s="55"/>
      <c r="L65" s="55"/>
      <c r="M65" s="55"/>
      <c r="N65" s="55"/>
      <c r="O65" s="55"/>
      <c r="P65" s="55"/>
      <c r="Q65" s="55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77"/>
      <c r="AP65" s="277"/>
      <c r="AQ65" s="277"/>
      <c r="AR65" s="277"/>
      <c r="AS65" s="277"/>
      <c r="AT65" s="277"/>
      <c r="AU65" s="277"/>
      <c r="AV65" s="277"/>
      <c r="AW65" s="277"/>
      <c r="AX65" s="277"/>
      <c r="AY65" s="277"/>
      <c r="AZ65" s="277"/>
      <c r="BA65" s="277"/>
      <c r="BB65" s="277"/>
      <c r="BC65" s="277"/>
      <c r="BD65" s="277"/>
      <c r="BE65" s="277"/>
      <c r="BF65" s="277"/>
      <c r="BG65" s="277"/>
      <c r="BH65" s="277"/>
      <c r="BI65" s="277"/>
      <c r="BJ65" s="277"/>
      <c r="BK65" s="277"/>
      <c r="BL65" s="277"/>
      <c r="BM65" s="277"/>
      <c r="BN65" s="277"/>
      <c r="BO65" s="277"/>
      <c r="BP65" s="277"/>
      <c r="BQ65" s="277"/>
    </row>
    <row r="66" spans="1:69" x14ac:dyDescent="0.2">
      <c r="D66" s="176"/>
      <c r="E66" s="55"/>
      <c r="F66" s="394"/>
      <c r="G66" s="394"/>
      <c r="H66" s="394"/>
      <c r="I66" s="55"/>
      <c r="J66" s="55"/>
      <c r="K66" s="55"/>
      <c r="L66" s="55"/>
      <c r="M66" s="55"/>
      <c r="N66" s="55"/>
      <c r="O66" s="55"/>
      <c r="P66" s="55"/>
      <c r="Q66" s="55"/>
      <c r="R66" s="277"/>
      <c r="S66" s="277"/>
      <c r="T66" s="277"/>
      <c r="U66" s="277"/>
      <c r="V66" s="277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</row>
    <row r="67" spans="1:69" x14ac:dyDescent="0.2">
      <c r="D67" s="176"/>
      <c r="E67" s="55"/>
      <c r="F67" s="394"/>
      <c r="G67" s="394"/>
      <c r="H67" s="394"/>
      <c r="I67" s="55"/>
      <c r="J67" s="55"/>
      <c r="K67" s="55"/>
      <c r="L67" s="55"/>
      <c r="M67" s="55"/>
      <c r="N67" s="55"/>
      <c r="O67" s="55"/>
      <c r="P67" s="55"/>
      <c r="Q67" s="55"/>
      <c r="R67" s="277"/>
      <c r="S67" s="450"/>
      <c r="T67" s="450"/>
      <c r="U67" s="450"/>
      <c r="V67" s="450"/>
      <c r="W67" s="450"/>
      <c r="X67" s="450"/>
      <c r="Y67" s="450"/>
      <c r="Z67" s="450"/>
      <c r="AA67" s="450"/>
      <c r="AB67" s="450"/>
      <c r="AC67" s="450"/>
      <c r="AD67" s="450"/>
      <c r="AE67" s="450"/>
      <c r="AF67" s="450"/>
      <c r="AG67" s="450"/>
      <c r="AH67" s="450"/>
      <c r="AI67" s="450"/>
      <c r="AJ67" s="450"/>
      <c r="AK67" s="450"/>
      <c r="AL67" s="450"/>
      <c r="AM67" s="450"/>
      <c r="AN67" s="450"/>
      <c r="AO67" s="450"/>
      <c r="AP67" s="450"/>
      <c r="AQ67" s="450"/>
      <c r="AR67" s="450"/>
      <c r="AS67" s="450"/>
      <c r="AT67" s="450"/>
      <c r="AU67" s="450"/>
      <c r="AV67" s="450"/>
      <c r="AW67" s="450"/>
      <c r="AX67" s="450"/>
      <c r="AY67" s="450"/>
      <c r="AZ67" s="450"/>
      <c r="BA67" s="450"/>
      <c r="BB67" s="450"/>
      <c r="BC67" s="450"/>
      <c r="BD67" s="450"/>
      <c r="BE67" s="450"/>
      <c r="BF67" s="450"/>
      <c r="BG67" s="450"/>
      <c r="BH67" s="450"/>
      <c r="BI67" s="450"/>
      <c r="BJ67" s="450"/>
      <c r="BK67" s="450"/>
      <c r="BL67" s="450"/>
      <c r="BM67" s="450"/>
      <c r="BN67" s="450"/>
      <c r="BO67" s="450"/>
      <c r="BP67" s="450"/>
      <c r="BQ67" s="450"/>
    </row>
    <row r="68" spans="1:69" x14ac:dyDescent="0.2">
      <c r="D68" s="176"/>
      <c r="E68" s="55"/>
      <c r="F68" s="394"/>
      <c r="G68" s="394"/>
      <c r="H68" s="394"/>
      <c r="I68" s="55"/>
      <c r="J68" s="55"/>
      <c r="K68" s="55"/>
      <c r="L68" s="55"/>
      <c r="M68" s="55"/>
      <c r="N68" s="55"/>
      <c r="O68" s="55"/>
      <c r="P68" s="55"/>
      <c r="Q68" s="55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77"/>
      <c r="AP68" s="277"/>
      <c r="AQ68" s="277"/>
      <c r="AR68" s="277"/>
      <c r="AS68" s="277"/>
      <c r="AT68" s="277"/>
      <c r="AU68" s="277"/>
      <c r="AV68" s="277"/>
      <c r="AW68" s="277"/>
      <c r="AX68" s="277"/>
      <c r="AY68" s="277"/>
      <c r="AZ68" s="277"/>
      <c r="BA68" s="277"/>
      <c r="BB68" s="277"/>
      <c r="BC68" s="277"/>
      <c r="BD68" s="277"/>
      <c r="BE68" s="277"/>
      <c r="BF68" s="277"/>
      <c r="BG68" s="277"/>
      <c r="BH68" s="277"/>
      <c r="BI68" s="277"/>
      <c r="BJ68" s="277"/>
      <c r="BK68" s="277"/>
      <c r="BL68" s="277"/>
      <c r="BM68" s="277"/>
      <c r="BN68" s="277"/>
      <c r="BO68" s="277"/>
      <c r="BP68" s="277"/>
    </row>
    <row r="69" spans="1:69" s="179" customFormat="1" ht="15.75" x14ac:dyDescent="0.25">
      <c r="A69" s="177"/>
      <c r="B69" s="177"/>
      <c r="D69" s="184" t="s">
        <v>204</v>
      </c>
      <c r="F69" s="185"/>
      <c r="G69" s="186"/>
      <c r="H69" s="180"/>
      <c r="L69" s="181"/>
      <c r="M69" s="182"/>
      <c r="N69" s="182"/>
    </row>
    <row r="70" spans="1:69" s="270" customFormat="1" x14ac:dyDescent="0.2">
      <c r="D70" s="271"/>
      <c r="F70" s="272"/>
      <c r="G70" s="272"/>
      <c r="H70" s="272"/>
      <c r="R70" s="273"/>
      <c r="S70" s="273"/>
      <c r="T70" s="273"/>
      <c r="U70" s="273"/>
      <c r="V70" s="273"/>
      <c r="W70" s="273"/>
      <c r="X70" s="273"/>
      <c r="Y70" s="273"/>
      <c r="Z70" s="273"/>
      <c r="AA70" s="273"/>
      <c r="AB70" s="273"/>
      <c r="AC70" s="273"/>
      <c r="AD70" s="273"/>
      <c r="AE70" s="273"/>
      <c r="AF70" s="273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273"/>
      <c r="AZ70" s="273"/>
      <c r="BA70" s="273"/>
      <c r="BB70" s="273"/>
      <c r="BC70" s="273"/>
      <c r="BD70" s="273"/>
      <c r="BE70" s="273"/>
      <c r="BF70" s="273"/>
      <c r="BG70" s="273"/>
      <c r="BH70" s="273"/>
      <c r="BI70" s="273"/>
      <c r="BJ70" s="273"/>
      <c r="BK70" s="273"/>
      <c r="BL70" s="273"/>
      <c r="BM70" s="273"/>
      <c r="BN70" s="273"/>
      <c r="BO70" s="273"/>
      <c r="BP70" s="273"/>
    </row>
    <row r="71" spans="1:69" s="270" customFormat="1" x14ac:dyDescent="0.2">
      <c r="D71" s="271"/>
      <c r="F71" s="272"/>
      <c r="G71" s="272"/>
      <c r="H71" s="272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273"/>
      <c r="AZ71" s="273"/>
      <c r="BA71" s="273"/>
      <c r="BB71" s="273"/>
      <c r="BC71" s="273"/>
      <c r="BD71" s="273"/>
      <c r="BE71" s="273"/>
      <c r="BF71" s="273"/>
      <c r="BG71" s="273"/>
      <c r="BH71" s="273"/>
      <c r="BI71" s="273"/>
      <c r="BJ71" s="273"/>
      <c r="BK71" s="273"/>
      <c r="BL71" s="273"/>
      <c r="BM71" s="273"/>
      <c r="BN71" s="273"/>
      <c r="BO71" s="273"/>
      <c r="BP71" s="273"/>
    </row>
    <row r="72" spans="1:69" s="273" customFormat="1" x14ac:dyDescent="0.2">
      <c r="D72" s="274"/>
      <c r="F72" s="275"/>
      <c r="G72" s="275"/>
      <c r="H72" s="275"/>
    </row>
    <row r="73" spans="1:69" s="273" customFormat="1" x14ac:dyDescent="0.2">
      <c r="D73" s="274"/>
      <c r="F73" s="275"/>
      <c r="G73" s="275"/>
      <c r="H73" s="275"/>
    </row>
    <row r="74" spans="1:69" s="273" customFormat="1" x14ac:dyDescent="0.2">
      <c r="D74" s="274"/>
      <c r="F74" s="275"/>
      <c r="G74" s="275"/>
      <c r="H74" s="275"/>
    </row>
    <row r="75" spans="1:69" s="273" customFormat="1" x14ac:dyDescent="0.2">
      <c r="D75" s="274"/>
      <c r="F75" s="275"/>
      <c r="G75" s="275"/>
      <c r="H75" s="275"/>
    </row>
    <row r="76" spans="1:69" s="273" customFormat="1" x14ac:dyDescent="0.2">
      <c r="D76" s="274"/>
      <c r="F76" s="275"/>
      <c r="G76" s="275"/>
      <c r="H76" s="275"/>
    </row>
    <row r="77" spans="1:69" s="273" customFormat="1" x14ac:dyDescent="0.2">
      <c r="D77" s="274"/>
      <c r="F77" s="275"/>
      <c r="G77" s="275"/>
      <c r="H77" s="275"/>
    </row>
    <row r="78" spans="1:69" s="273" customFormat="1" x14ac:dyDescent="0.2">
      <c r="D78" s="274"/>
      <c r="F78" s="275"/>
      <c r="G78" s="275"/>
      <c r="H78" s="275"/>
    </row>
    <row r="79" spans="1:69" s="273" customFormat="1" x14ac:dyDescent="0.2">
      <c r="D79" s="274"/>
      <c r="F79" s="275"/>
      <c r="G79" s="275"/>
      <c r="H79" s="275"/>
    </row>
    <row r="80" spans="1:69" s="273" customFormat="1" x14ac:dyDescent="0.2">
      <c r="D80" s="274"/>
      <c r="F80" s="275"/>
      <c r="G80" s="275"/>
      <c r="H80" s="275"/>
    </row>
    <row r="81" spans="4:8" s="273" customFormat="1" x14ac:dyDescent="0.2">
      <c r="D81" s="274"/>
      <c r="F81" s="275"/>
      <c r="G81" s="275"/>
      <c r="H81" s="275"/>
    </row>
    <row r="82" spans="4:8" s="273" customFormat="1" x14ac:dyDescent="0.2">
      <c r="D82" s="274"/>
      <c r="F82" s="275"/>
      <c r="G82" s="275"/>
      <c r="H82" s="275"/>
    </row>
    <row r="83" spans="4:8" s="273" customFormat="1" x14ac:dyDescent="0.2">
      <c r="D83" s="274"/>
      <c r="F83" s="275"/>
      <c r="G83" s="275"/>
      <c r="H83" s="275"/>
    </row>
    <row r="84" spans="4:8" s="273" customFormat="1" x14ac:dyDescent="0.2">
      <c r="D84" s="274"/>
      <c r="F84" s="275"/>
      <c r="G84" s="275"/>
      <c r="H84" s="275"/>
    </row>
    <row r="85" spans="4:8" s="273" customFormat="1" x14ac:dyDescent="0.2">
      <c r="D85" s="274"/>
      <c r="F85" s="275"/>
      <c r="G85" s="275"/>
      <c r="H85" s="275"/>
    </row>
    <row r="86" spans="4:8" s="273" customFormat="1" x14ac:dyDescent="0.2">
      <c r="D86" s="274"/>
      <c r="F86" s="275"/>
      <c r="G86" s="275"/>
      <c r="H86" s="275"/>
    </row>
    <row r="87" spans="4:8" s="273" customFormat="1" x14ac:dyDescent="0.2">
      <c r="D87" s="274"/>
      <c r="F87" s="275"/>
      <c r="G87" s="275"/>
      <c r="H87" s="275"/>
    </row>
    <row r="88" spans="4:8" s="273" customFormat="1" x14ac:dyDescent="0.2">
      <c r="D88" s="274"/>
      <c r="F88" s="275"/>
      <c r="G88" s="275"/>
      <c r="H88" s="275"/>
    </row>
    <row r="89" spans="4:8" s="273" customFormat="1" x14ac:dyDescent="0.2">
      <c r="D89" s="274"/>
      <c r="F89" s="275"/>
      <c r="G89" s="275"/>
      <c r="H89" s="275"/>
    </row>
    <row r="90" spans="4:8" s="273" customFormat="1" x14ac:dyDescent="0.2">
      <c r="D90" s="274"/>
      <c r="F90" s="275"/>
      <c r="G90" s="275"/>
      <c r="H90" s="275"/>
    </row>
    <row r="91" spans="4:8" s="273" customFormat="1" x14ac:dyDescent="0.2">
      <c r="D91" s="274"/>
      <c r="F91" s="275"/>
      <c r="G91" s="275"/>
      <c r="H91" s="275"/>
    </row>
    <row r="92" spans="4:8" s="273" customFormat="1" x14ac:dyDescent="0.2">
      <c r="D92" s="274"/>
      <c r="F92" s="275"/>
      <c r="G92" s="275"/>
      <c r="H92" s="275"/>
    </row>
    <row r="93" spans="4:8" s="273" customFormat="1" x14ac:dyDescent="0.2">
      <c r="D93" s="274"/>
      <c r="F93" s="275"/>
      <c r="G93" s="275"/>
      <c r="H93" s="275"/>
    </row>
    <row r="94" spans="4:8" s="273" customFormat="1" x14ac:dyDescent="0.2">
      <c r="D94" s="274"/>
      <c r="F94" s="275"/>
      <c r="G94" s="275"/>
      <c r="H94" s="275"/>
    </row>
    <row r="95" spans="4:8" s="273" customFormat="1" x14ac:dyDescent="0.2">
      <c r="D95" s="274"/>
      <c r="F95" s="275"/>
      <c r="G95" s="275"/>
      <c r="H95" s="275"/>
    </row>
    <row r="96" spans="4:8" s="273" customFormat="1" x14ac:dyDescent="0.2">
      <c r="D96" s="274"/>
      <c r="F96" s="275"/>
      <c r="G96" s="275"/>
      <c r="H96" s="275"/>
    </row>
    <row r="97" spans="4:8" s="273" customFormat="1" x14ac:dyDescent="0.2">
      <c r="D97" s="274"/>
      <c r="F97" s="275"/>
      <c r="G97" s="275"/>
      <c r="H97" s="275"/>
    </row>
    <row r="98" spans="4:8" s="273" customFormat="1" x14ac:dyDescent="0.2">
      <c r="D98" s="274"/>
      <c r="F98" s="275"/>
      <c r="G98" s="275"/>
      <c r="H98" s="275"/>
    </row>
    <row r="99" spans="4:8" s="273" customFormat="1" x14ac:dyDescent="0.2">
      <c r="D99" s="274"/>
      <c r="F99" s="275"/>
      <c r="G99" s="275"/>
      <c r="H99" s="275"/>
    </row>
    <row r="100" spans="4:8" s="273" customFormat="1" x14ac:dyDescent="0.2">
      <c r="D100" s="274"/>
      <c r="F100" s="275"/>
      <c r="G100" s="275"/>
      <c r="H100" s="275"/>
    </row>
    <row r="101" spans="4:8" s="273" customFormat="1" x14ac:dyDescent="0.2">
      <c r="D101" s="274"/>
      <c r="F101" s="275"/>
      <c r="G101" s="275"/>
      <c r="H101" s="275"/>
    </row>
    <row r="102" spans="4:8" s="273" customFormat="1" x14ac:dyDescent="0.2">
      <c r="D102" s="274"/>
      <c r="F102" s="275"/>
      <c r="G102" s="275"/>
      <c r="H102" s="275"/>
    </row>
    <row r="103" spans="4:8" s="273" customFormat="1" x14ac:dyDescent="0.2">
      <c r="D103" s="274"/>
      <c r="F103" s="275"/>
      <c r="G103" s="275"/>
      <c r="H103" s="275"/>
    </row>
    <row r="104" spans="4:8" s="273" customFormat="1" x14ac:dyDescent="0.2">
      <c r="D104" s="274"/>
      <c r="F104" s="275"/>
      <c r="G104" s="275"/>
      <c r="H104" s="275"/>
    </row>
    <row r="105" spans="4:8" s="273" customFormat="1" x14ac:dyDescent="0.2">
      <c r="D105" s="274"/>
      <c r="F105" s="275"/>
      <c r="G105" s="275"/>
      <c r="H105" s="275"/>
    </row>
    <row r="106" spans="4:8" s="273" customFormat="1" x14ac:dyDescent="0.2">
      <c r="D106" s="274"/>
      <c r="F106" s="275"/>
      <c r="G106" s="275"/>
      <c r="H106" s="275"/>
    </row>
    <row r="107" spans="4:8" s="273" customFormat="1" x14ac:dyDescent="0.2">
      <c r="D107" s="274"/>
      <c r="F107" s="275"/>
      <c r="G107" s="275"/>
      <c r="H107" s="275"/>
    </row>
    <row r="108" spans="4:8" s="273" customFormat="1" x14ac:dyDescent="0.2">
      <c r="D108" s="274"/>
      <c r="F108" s="275"/>
      <c r="G108" s="275"/>
      <c r="H108" s="275"/>
    </row>
    <row r="109" spans="4:8" s="273" customFormat="1" x14ac:dyDescent="0.2">
      <c r="D109" s="274"/>
      <c r="F109" s="275"/>
      <c r="G109" s="275"/>
      <c r="H109" s="275"/>
    </row>
    <row r="110" spans="4:8" s="273" customFormat="1" x14ac:dyDescent="0.2">
      <c r="D110" s="274"/>
      <c r="F110" s="275"/>
      <c r="G110" s="275"/>
      <c r="H110" s="275"/>
    </row>
    <row r="111" spans="4:8" s="273" customFormat="1" x14ac:dyDescent="0.2">
      <c r="D111" s="274"/>
      <c r="F111" s="275"/>
      <c r="G111" s="275"/>
      <c r="H111" s="275"/>
    </row>
    <row r="112" spans="4:8" s="273" customFormat="1" x14ac:dyDescent="0.2">
      <c r="D112" s="274"/>
      <c r="F112" s="275"/>
      <c r="G112" s="275"/>
      <c r="H112" s="275"/>
    </row>
    <row r="113" spans="4:8" s="273" customFormat="1" x14ac:dyDescent="0.2">
      <c r="D113" s="274"/>
      <c r="F113" s="275"/>
      <c r="G113" s="275"/>
      <c r="H113" s="275"/>
    </row>
    <row r="114" spans="4:8" s="273" customFormat="1" x14ac:dyDescent="0.2">
      <c r="D114" s="274"/>
      <c r="F114" s="275"/>
      <c r="G114" s="275"/>
      <c r="H114" s="275"/>
    </row>
    <row r="115" spans="4:8" s="273" customFormat="1" x14ac:dyDescent="0.2">
      <c r="D115" s="274"/>
      <c r="F115" s="275"/>
      <c r="G115" s="275"/>
      <c r="H115" s="275"/>
    </row>
    <row r="116" spans="4:8" s="273" customFormat="1" x14ac:dyDescent="0.2">
      <c r="D116" s="274"/>
      <c r="F116" s="275"/>
      <c r="G116" s="275"/>
      <c r="H116" s="275"/>
    </row>
    <row r="117" spans="4:8" s="273" customFormat="1" x14ac:dyDescent="0.2">
      <c r="D117" s="274"/>
      <c r="F117" s="275"/>
      <c r="G117" s="275"/>
      <c r="H117" s="275"/>
    </row>
    <row r="118" spans="4:8" s="273" customFormat="1" x14ac:dyDescent="0.2">
      <c r="D118" s="274"/>
      <c r="F118" s="275"/>
      <c r="G118" s="275"/>
      <c r="H118" s="275"/>
    </row>
    <row r="119" spans="4:8" s="273" customFormat="1" x14ac:dyDescent="0.2">
      <c r="D119" s="274"/>
      <c r="F119" s="275"/>
      <c r="G119" s="275"/>
      <c r="H119" s="275"/>
    </row>
    <row r="120" spans="4:8" s="273" customFormat="1" x14ac:dyDescent="0.2">
      <c r="D120" s="274"/>
      <c r="F120" s="275"/>
      <c r="G120" s="275"/>
      <c r="H120" s="275"/>
    </row>
    <row r="121" spans="4:8" s="273" customFormat="1" x14ac:dyDescent="0.2">
      <c r="D121" s="274"/>
      <c r="F121" s="275"/>
      <c r="G121" s="275"/>
      <c r="H121" s="275"/>
    </row>
    <row r="122" spans="4:8" s="273" customFormat="1" x14ac:dyDescent="0.2">
      <c r="D122" s="274"/>
      <c r="F122" s="275"/>
      <c r="G122" s="275"/>
      <c r="H122" s="275"/>
    </row>
    <row r="123" spans="4:8" s="273" customFormat="1" x14ac:dyDescent="0.2">
      <c r="D123" s="274"/>
      <c r="F123" s="275"/>
      <c r="G123" s="275"/>
      <c r="H123" s="275"/>
    </row>
    <row r="124" spans="4:8" s="273" customFormat="1" x14ac:dyDescent="0.2">
      <c r="D124" s="274"/>
      <c r="F124" s="275"/>
      <c r="G124" s="275"/>
      <c r="H124" s="275"/>
    </row>
    <row r="125" spans="4:8" s="273" customFormat="1" x14ac:dyDescent="0.2">
      <c r="D125" s="274"/>
      <c r="F125" s="275"/>
      <c r="G125" s="275"/>
      <c r="H125" s="275"/>
    </row>
    <row r="126" spans="4:8" s="273" customFormat="1" x14ac:dyDescent="0.2">
      <c r="D126" s="274"/>
      <c r="F126" s="275"/>
      <c r="G126" s="275"/>
      <c r="H126" s="275"/>
    </row>
    <row r="127" spans="4:8" s="273" customFormat="1" x14ac:dyDescent="0.2">
      <c r="D127" s="274"/>
      <c r="F127" s="275"/>
      <c r="G127" s="275"/>
      <c r="H127" s="275"/>
    </row>
    <row r="128" spans="4:8" s="273" customFormat="1" x14ac:dyDescent="0.2">
      <c r="D128" s="274"/>
      <c r="F128" s="275"/>
      <c r="G128" s="275"/>
      <c r="H128" s="275"/>
    </row>
    <row r="129" spans="4:8" s="273" customFormat="1" x14ac:dyDescent="0.2">
      <c r="D129" s="274"/>
      <c r="F129" s="275"/>
      <c r="G129" s="275"/>
      <c r="H129" s="275"/>
    </row>
    <row r="130" spans="4:8" s="273" customFormat="1" x14ac:dyDescent="0.2">
      <c r="D130" s="274"/>
      <c r="F130" s="275"/>
      <c r="G130" s="275"/>
      <c r="H130" s="275"/>
    </row>
    <row r="131" spans="4:8" s="273" customFormat="1" x14ac:dyDescent="0.2">
      <c r="D131" s="274"/>
      <c r="F131" s="275"/>
      <c r="G131" s="275"/>
      <c r="H131" s="275"/>
    </row>
    <row r="132" spans="4:8" s="273" customFormat="1" x14ac:dyDescent="0.2">
      <c r="D132" s="274"/>
      <c r="F132" s="275"/>
      <c r="G132" s="275"/>
      <c r="H132" s="275"/>
    </row>
    <row r="133" spans="4:8" s="273" customFormat="1" x14ac:dyDescent="0.2">
      <c r="D133" s="274"/>
      <c r="F133" s="275"/>
      <c r="G133" s="275"/>
      <c r="H133" s="275"/>
    </row>
    <row r="134" spans="4:8" s="273" customFormat="1" x14ac:dyDescent="0.2">
      <c r="D134" s="274"/>
      <c r="F134" s="275"/>
      <c r="G134" s="275"/>
      <c r="H134" s="275"/>
    </row>
    <row r="135" spans="4:8" s="273" customFormat="1" x14ac:dyDescent="0.2">
      <c r="D135" s="274"/>
      <c r="F135" s="275"/>
      <c r="G135" s="275"/>
      <c r="H135" s="275"/>
    </row>
    <row r="136" spans="4:8" s="273" customFormat="1" x14ac:dyDescent="0.2">
      <c r="D136" s="274"/>
      <c r="F136" s="275"/>
      <c r="G136" s="275"/>
      <c r="H136" s="275"/>
    </row>
    <row r="137" spans="4:8" s="273" customFormat="1" x14ac:dyDescent="0.2">
      <c r="D137" s="274"/>
      <c r="F137" s="275"/>
      <c r="G137" s="275"/>
      <c r="H137" s="275"/>
    </row>
    <row r="138" spans="4:8" s="273" customFormat="1" x14ac:dyDescent="0.2">
      <c r="D138" s="274"/>
      <c r="F138" s="275"/>
      <c r="G138" s="275"/>
      <c r="H138" s="275"/>
    </row>
    <row r="139" spans="4:8" s="273" customFormat="1" x14ac:dyDescent="0.2">
      <c r="D139" s="274"/>
      <c r="F139" s="275"/>
      <c r="G139" s="275"/>
      <c r="H139" s="275"/>
    </row>
    <row r="140" spans="4:8" s="273" customFormat="1" x14ac:dyDescent="0.2">
      <c r="D140" s="274"/>
      <c r="F140" s="275"/>
      <c r="G140" s="275"/>
      <c r="H140" s="275"/>
    </row>
    <row r="141" spans="4:8" s="273" customFormat="1" x14ac:dyDescent="0.2">
      <c r="D141" s="274"/>
      <c r="F141" s="275"/>
      <c r="G141" s="275"/>
      <c r="H141" s="275"/>
    </row>
    <row r="142" spans="4:8" s="273" customFormat="1" x14ac:dyDescent="0.2">
      <c r="D142" s="274"/>
      <c r="F142" s="275"/>
      <c r="G142" s="275"/>
      <c r="H142" s="275"/>
    </row>
    <row r="143" spans="4:8" s="273" customFormat="1" x14ac:dyDescent="0.2">
      <c r="D143" s="274"/>
      <c r="F143" s="275"/>
      <c r="G143" s="275"/>
      <c r="H143" s="275"/>
    </row>
    <row r="144" spans="4:8" s="273" customFormat="1" x14ac:dyDescent="0.2">
      <c r="D144" s="274"/>
      <c r="F144" s="275"/>
      <c r="G144" s="275"/>
      <c r="H144" s="275"/>
    </row>
    <row r="145" spans="4:8" s="273" customFormat="1" x14ac:dyDescent="0.2">
      <c r="D145" s="274"/>
      <c r="F145" s="275"/>
      <c r="G145" s="275"/>
      <c r="H145" s="275"/>
    </row>
    <row r="146" spans="4:8" s="273" customFormat="1" x14ac:dyDescent="0.2">
      <c r="D146" s="274"/>
      <c r="F146" s="275"/>
      <c r="G146" s="275"/>
      <c r="H146" s="275"/>
    </row>
    <row r="147" spans="4:8" s="273" customFormat="1" x14ac:dyDescent="0.2">
      <c r="D147" s="274"/>
      <c r="F147" s="275"/>
      <c r="G147" s="275"/>
      <c r="H147" s="275"/>
    </row>
    <row r="148" spans="4:8" s="273" customFormat="1" x14ac:dyDescent="0.2">
      <c r="D148" s="274"/>
      <c r="F148" s="275"/>
      <c r="G148" s="275"/>
      <c r="H148" s="275"/>
    </row>
    <row r="149" spans="4:8" s="273" customFormat="1" x14ac:dyDescent="0.2">
      <c r="D149" s="274"/>
      <c r="F149" s="275"/>
      <c r="G149" s="275"/>
      <c r="H149" s="275"/>
    </row>
    <row r="150" spans="4:8" s="273" customFormat="1" x14ac:dyDescent="0.2">
      <c r="D150" s="274"/>
      <c r="F150" s="275"/>
      <c r="G150" s="275"/>
      <c r="H150" s="275"/>
    </row>
    <row r="151" spans="4:8" s="273" customFormat="1" x14ac:dyDescent="0.2">
      <c r="D151" s="274"/>
      <c r="F151" s="275"/>
      <c r="G151" s="275"/>
      <c r="H151" s="275"/>
    </row>
    <row r="152" spans="4:8" s="273" customFormat="1" x14ac:dyDescent="0.2">
      <c r="D152" s="274"/>
      <c r="F152" s="275"/>
      <c r="G152" s="275"/>
      <c r="H152" s="275"/>
    </row>
    <row r="153" spans="4:8" s="273" customFormat="1" x14ac:dyDescent="0.2">
      <c r="D153" s="274"/>
      <c r="F153" s="275"/>
      <c r="G153" s="275"/>
      <c r="H153" s="275"/>
    </row>
    <row r="154" spans="4:8" s="273" customFormat="1" x14ac:dyDescent="0.2">
      <c r="D154" s="274"/>
      <c r="F154" s="275"/>
      <c r="G154" s="275"/>
      <c r="H154" s="275"/>
    </row>
    <row r="155" spans="4:8" s="273" customFormat="1" x14ac:dyDescent="0.2">
      <c r="D155" s="274"/>
      <c r="F155" s="275"/>
      <c r="G155" s="275"/>
      <c r="H155" s="275"/>
    </row>
    <row r="156" spans="4:8" s="273" customFormat="1" x14ac:dyDescent="0.2">
      <c r="D156" s="274"/>
      <c r="F156" s="275"/>
      <c r="G156" s="275"/>
      <c r="H156" s="275"/>
    </row>
    <row r="157" spans="4:8" s="273" customFormat="1" x14ac:dyDescent="0.2">
      <c r="D157" s="274"/>
      <c r="F157" s="275"/>
      <c r="G157" s="275"/>
      <c r="H157" s="275"/>
    </row>
    <row r="158" spans="4:8" s="273" customFormat="1" x14ac:dyDescent="0.2">
      <c r="D158" s="274"/>
      <c r="F158" s="275"/>
      <c r="G158" s="275"/>
      <c r="H158" s="275"/>
    </row>
    <row r="159" spans="4:8" s="273" customFormat="1" x14ac:dyDescent="0.2">
      <c r="D159" s="274"/>
      <c r="F159" s="275"/>
      <c r="G159" s="275"/>
      <c r="H159" s="275"/>
    </row>
    <row r="160" spans="4:8" s="273" customFormat="1" x14ac:dyDescent="0.2">
      <c r="D160" s="274"/>
      <c r="F160" s="275"/>
      <c r="G160" s="275"/>
      <c r="H160" s="275"/>
    </row>
    <row r="161" spans="4:8" s="273" customFormat="1" x14ac:dyDescent="0.2">
      <c r="D161" s="274"/>
      <c r="F161" s="275"/>
      <c r="G161" s="275"/>
      <c r="H161" s="275"/>
    </row>
    <row r="162" spans="4:8" s="273" customFormat="1" x14ac:dyDescent="0.2">
      <c r="D162" s="274"/>
      <c r="F162" s="275"/>
      <c r="G162" s="275"/>
      <c r="H162" s="275"/>
    </row>
    <row r="163" spans="4:8" s="273" customFormat="1" x14ac:dyDescent="0.2">
      <c r="D163" s="274"/>
      <c r="F163" s="275"/>
      <c r="G163" s="275"/>
      <c r="H163" s="275"/>
    </row>
    <row r="164" spans="4:8" s="273" customFormat="1" x14ac:dyDescent="0.2">
      <c r="D164" s="274"/>
      <c r="F164" s="275"/>
      <c r="G164" s="275"/>
      <c r="H164" s="275"/>
    </row>
    <row r="165" spans="4:8" s="273" customFormat="1" x14ac:dyDescent="0.2">
      <c r="D165" s="274"/>
      <c r="F165" s="275"/>
      <c r="G165" s="275"/>
      <c r="H165" s="275"/>
    </row>
    <row r="166" spans="4:8" s="273" customFormat="1" x14ac:dyDescent="0.2">
      <c r="D166" s="274"/>
      <c r="F166" s="275"/>
      <c r="G166" s="275"/>
      <c r="H166" s="275"/>
    </row>
    <row r="167" spans="4:8" s="273" customFormat="1" x14ac:dyDescent="0.2">
      <c r="D167" s="274"/>
      <c r="F167" s="275"/>
      <c r="G167" s="275"/>
      <c r="H167" s="275"/>
    </row>
    <row r="168" spans="4:8" s="273" customFormat="1" x14ac:dyDescent="0.2">
      <c r="D168" s="274"/>
      <c r="F168" s="275"/>
      <c r="G168" s="275"/>
      <c r="H168" s="275"/>
    </row>
    <row r="169" spans="4:8" s="273" customFormat="1" x14ac:dyDescent="0.2">
      <c r="D169" s="274"/>
      <c r="F169" s="275"/>
      <c r="G169" s="275"/>
      <c r="H169" s="275"/>
    </row>
    <row r="170" spans="4:8" s="273" customFormat="1" x14ac:dyDescent="0.2">
      <c r="D170" s="274"/>
      <c r="F170" s="275"/>
      <c r="G170" s="275"/>
      <c r="H170" s="275"/>
    </row>
    <row r="171" spans="4:8" s="273" customFormat="1" x14ac:dyDescent="0.2">
      <c r="D171" s="274"/>
      <c r="F171" s="275"/>
      <c r="G171" s="275"/>
      <c r="H171" s="275"/>
    </row>
    <row r="172" spans="4:8" s="273" customFormat="1" x14ac:dyDescent="0.2">
      <c r="D172" s="274"/>
      <c r="F172" s="275"/>
      <c r="G172" s="275"/>
      <c r="H172" s="275"/>
    </row>
    <row r="173" spans="4:8" s="273" customFormat="1" x14ac:dyDescent="0.2">
      <c r="D173" s="274"/>
      <c r="F173" s="275"/>
      <c r="G173" s="275"/>
      <c r="H173" s="275"/>
    </row>
    <row r="174" spans="4:8" s="273" customFormat="1" x14ac:dyDescent="0.2">
      <c r="D174" s="274"/>
      <c r="F174" s="275"/>
      <c r="G174" s="275"/>
      <c r="H174" s="275"/>
    </row>
    <row r="175" spans="4:8" s="273" customFormat="1" x14ac:dyDescent="0.2">
      <c r="D175" s="274"/>
      <c r="F175" s="275"/>
      <c r="G175" s="275"/>
      <c r="H175" s="275"/>
    </row>
    <row r="176" spans="4:8" s="273" customFormat="1" x14ac:dyDescent="0.2">
      <c r="D176" s="274"/>
      <c r="F176" s="275"/>
      <c r="G176" s="275"/>
      <c r="H176" s="275"/>
    </row>
    <row r="177" spans="4:8" s="273" customFormat="1" x14ac:dyDescent="0.2">
      <c r="D177" s="274"/>
      <c r="F177" s="275"/>
      <c r="G177" s="275"/>
      <c r="H177" s="275"/>
    </row>
    <row r="178" spans="4:8" s="273" customFormat="1" x14ac:dyDescent="0.2">
      <c r="D178" s="274"/>
      <c r="F178" s="275"/>
      <c r="G178" s="275"/>
      <c r="H178" s="275"/>
    </row>
    <row r="179" spans="4:8" s="273" customFormat="1" x14ac:dyDescent="0.2">
      <c r="D179" s="274"/>
      <c r="F179" s="275"/>
      <c r="G179" s="275"/>
      <c r="H179" s="275"/>
    </row>
    <row r="180" spans="4:8" s="273" customFormat="1" x14ac:dyDescent="0.2">
      <c r="D180" s="274"/>
      <c r="F180" s="275"/>
      <c r="G180" s="275"/>
      <c r="H180" s="275"/>
    </row>
    <row r="181" spans="4:8" s="273" customFormat="1" x14ac:dyDescent="0.2">
      <c r="D181" s="274"/>
      <c r="F181" s="275"/>
      <c r="G181" s="275"/>
      <c r="H181" s="275"/>
    </row>
    <row r="182" spans="4:8" s="273" customFormat="1" x14ac:dyDescent="0.2">
      <c r="D182" s="274"/>
      <c r="F182" s="275"/>
      <c r="G182" s="275"/>
      <c r="H182" s="275"/>
    </row>
    <row r="183" spans="4:8" s="273" customFormat="1" x14ac:dyDescent="0.2">
      <c r="D183" s="274"/>
      <c r="F183" s="275"/>
      <c r="G183" s="275"/>
      <c r="H183" s="275"/>
    </row>
    <row r="184" spans="4:8" s="273" customFormat="1" x14ac:dyDescent="0.2">
      <c r="D184" s="274"/>
      <c r="F184" s="275"/>
      <c r="G184" s="275"/>
      <c r="H184" s="275"/>
    </row>
    <row r="185" spans="4:8" s="273" customFormat="1" x14ac:dyDescent="0.2">
      <c r="D185" s="274"/>
      <c r="F185" s="275"/>
      <c r="G185" s="275"/>
      <c r="H185" s="275"/>
    </row>
    <row r="186" spans="4:8" s="273" customFormat="1" x14ac:dyDescent="0.2">
      <c r="D186" s="274"/>
      <c r="F186" s="275"/>
      <c r="G186" s="275"/>
      <c r="H186" s="275"/>
    </row>
    <row r="187" spans="4:8" s="273" customFormat="1" x14ac:dyDescent="0.2">
      <c r="D187" s="274"/>
      <c r="F187" s="275"/>
      <c r="G187" s="275"/>
      <c r="H187" s="275"/>
    </row>
    <row r="188" spans="4:8" s="273" customFormat="1" x14ac:dyDescent="0.2">
      <c r="D188" s="274"/>
      <c r="F188" s="275"/>
      <c r="G188" s="275"/>
      <c r="H188" s="275"/>
    </row>
    <row r="189" spans="4:8" s="273" customFormat="1" x14ac:dyDescent="0.2">
      <c r="D189" s="274"/>
      <c r="F189" s="275"/>
      <c r="G189" s="275"/>
      <c r="H189" s="275"/>
    </row>
    <row r="190" spans="4:8" s="273" customFormat="1" x14ac:dyDescent="0.2">
      <c r="D190" s="274"/>
      <c r="F190" s="275"/>
      <c r="G190" s="275"/>
      <c r="H190" s="275"/>
    </row>
    <row r="191" spans="4:8" s="273" customFormat="1" x14ac:dyDescent="0.2">
      <c r="D191" s="274"/>
      <c r="F191" s="275"/>
      <c r="G191" s="275"/>
      <c r="H191" s="275"/>
    </row>
    <row r="192" spans="4:8" s="273" customFormat="1" x14ac:dyDescent="0.2">
      <c r="D192" s="274"/>
      <c r="F192" s="275"/>
      <c r="G192" s="275"/>
      <c r="H192" s="275"/>
    </row>
    <row r="193" spans="4:8" s="273" customFormat="1" x14ac:dyDescent="0.2">
      <c r="D193" s="274"/>
      <c r="F193" s="275"/>
      <c r="G193" s="275"/>
      <c r="H193" s="275"/>
    </row>
    <row r="194" spans="4:8" s="273" customFormat="1" x14ac:dyDescent="0.2">
      <c r="D194" s="274"/>
      <c r="F194" s="275"/>
      <c r="G194" s="275"/>
      <c r="H194" s="275"/>
    </row>
    <row r="195" spans="4:8" s="273" customFormat="1" x14ac:dyDescent="0.2">
      <c r="D195" s="274"/>
      <c r="F195" s="275"/>
      <c r="G195" s="275"/>
      <c r="H195" s="275"/>
    </row>
    <row r="196" spans="4:8" s="273" customFormat="1" x14ac:dyDescent="0.2">
      <c r="D196" s="274"/>
      <c r="F196" s="275"/>
      <c r="G196" s="275"/>
      <c r="H196" s="275"/>
    </row>
    <row r="197" spans="4:8" s="273" customFormat="1" x14ac:dyDescent="0.2">
      <c r="D197" s="274"/>
      <c r="F197" s="275"/>
      <c r="G197" s="275"/>
      <c r="H197" s="275"/>
    </row>
    <row r="198" spans="4:8" s="273" customFormat="1" x14ac:dyDescent="0.2">
      <c r="D198" s="274"/>
      <c r="F198" s="275"/>
      <c r="G198" s="275"/>
      <c r="H198" s="275"/>
    </row>
    <row r="199" spans="4:8" s="273" customFormat="1" x14ac:dyDescent="0.2">
      <c r="D199" s="274"/>
      <c r="F199" s="275"/>
      <c r="G199" s="275"/>
      <c r="H199" s="275"/>
    </row>
    <row r="200" spans="4:8" s="273" customFormat="1" x14ac:dyDescent="0.2">
      <c r="D200" s="274"/>
      <c r="F200" s="275"/>
      <c r="G200" s="275"/>
      <c r="H200" s="275"/>
    </row>
    <row r="201" spans="4:8" s="273" customFormat="1" x14ac:dyDescent="0.2">
      <c r="D201" s="274"/>
      <c r="F201" s="275"/>
      <c r="G201" s="275"/>
      <c r="H201" s="275"/>
    </row>
    <row r="202" spans="4:8" s="273" customFormat="1" x14ac:dyDescent="0.2">
      <c r="D202" s="274"/>
      <c r="F202" s="275"/>
      <c r="G202" s="275"/>
      <c r="H202" s="275"/>
    </row>
    <row r="203" spans="4:8" s="273" customFormat="1" x14ac:dyDescent="0.2">
      <c r="D203" s="274"/>
      <c r="F203" s="275"/>
      <c r="G203" s="275"/>
      <c r="H203" s="275"/>
    </row>
    <row r="204" spans="4:8" s="273" customFormat="1" x14ac:dyDescent="0.2">
      <c r="D204" s="274"/>
      <c r="F204" s="275"/>
      <c r="G204" s="275"/>
      <c r="H204" s="275"/>
    </row>
    <row r="205" spans="4:8" s="273" customFormat="1" x14ac:dyDescent="0.2">
      <c r="D205" s="274"/>
      <c r="F205" s="275"/>
      <c r="G205" s="275"/>
      <c r="H205" s="275"/>
    </row>
    <row r="206" spans="4:8" s="273" customFormat="1" x14ac:dyDescent="0.2">
      <c r="D206" s="274"/>
      <c r="F206" s="275"/>
      <c r="G206" s="275"/>
      <c r="H206" s="275"/>
    </row>
    <row r="207" spans="4:8" s="273" customFormat="1" x14ac:dyDescent="0.2">
      <c r="D207" s="274"/>
      <c r="F207" s="275"/>
      <c r="G207" s="275"/>
      <c r="H207" s="275"/>
    </row>
    <row r="208" spans="4:8" s="277" customFormat="1" x14ac:dyDescent="0.2">
      <c r="D208" s="276"/>
      <c r="F208" s="278"/>
      <c r="G208" s="278"/>
      <c r="H208" s="278"/>
    </row>
    <row r="209" spans="4:8" s="277" customFormat="1" x14ac:dyDescent="0.2">
      <c r="D209" s="276"/>
      <c r="F209" s="278"/>
      <c r="G209" s="278"/>
      <c r="H209" s="278"/>
    </row>
    <row r="210" spans="4:8" s="277" customFormat="1" x14ac:dyDescent="0.2">
      <c r="D210" s="276"/>
      <c r="F210" s="278"/>
      <c r="G210" s="278"/>
      <c r="H210" s="278"/>
    </row>
    <row r="211" spans="4:8" s="277" customFormat="1" x14ac:dyDescent="0.2">
      <c r="D211" s="276"/>
      <c r="F211" s="278"/>
      <c r="G211" s="278"/>
      <c r="H211" s="278"/>
    </row>
    <row r="212" spans="4:8" s="277" customFormat="1" x14ac:dyDescent="0.2">
      <c r="D212" s="276"/>
      <c r="F212" s="278"/>
      <c r="G212" s="278"/>
      <c r="H212" s="278"/>
    </row>
    <row r="213" spans="4:8" s="277" customFormat="1" x14ac:dyDescent="0.2">
      <c r="D213" s="276"/>
      <c r="F213" s="278"/>
      <c r="G213" s="278"/>
      <c r="H213" s="278"/>
    </row>
    <row r="214" spans="4:8" s="277" customFormat="1" x14ac:dyDescent="0.2">
      <c r="D214" s="276"/>
      <c r="F214" s="278"/>
      <c r="G214" s="278"/>
      <c r="H214" s="278"/>
    </row>
    <row r="215" spans="4:8" s="277" customFormat="1" x14ac:dyDescent="0.2">
      <c r="D215" s="276"/>
      <c r="F215" s="278"/>
      <c r="G215" s="278"/>
      <c r="H215" s="278"/>
    </row>
    <row r="216" spans="4:8" s="277" customFormat="1" x14ac:dyDescent="0.2">
      <c r="D216" s="276"/>
      <c r="F216" s="278"/>
      <c r="G216" s="278"/>
      <c r="H216" s="278"/>
    </row>
    <row r="217" spans="4:8" s="277" customFormat="1" x14ac:dyDescent="0.2">
      <c r="D217" s="276"/>
      <c r="F217" s="278"/>
      <c r="G217" s="278"/>
      <c r="H217" s="278"/>
    </row>
    <row r="218" spans="4:8" s="277" customFormat="1" x14ac:dyDescent="0.2">
      <c r="D218" s="276"/>
      <c r="F218" s="278"/>
      <c r="G218" s="278"/>
      <c r="H218" s="278"/>
    </row>
    <row r="219" spans="4:8" s="277" customFormat="1" x14ac:dyDescent="0.2">
      <c r="D219" s="276"/>
      <c r="F219" s="278"/>
      <c r="G219" s="278"/>
      <c r="H219" s="278"/>
    </row>
    <row r="220" spans="4:8" s="277" customFormat="1" x14ac:dyDescent="0.2">
      <c r="D220" s="276"/>
      <c r="F220" s="278"/>
      <c r="G220" s="278"/>
      <c r="H220" s="278"/>
    </row>
    <row r="221" spans="4:8" s="277" customFormat="1" x14ac:dyDescent="0.2">
      <c r="D221" s="276"/>
      <c r="F221" s="278"/>
      <c r="G221" s="278"/>
      <c r="H221" s="278"/>
    </row>
    <row r="222" spans="4:8" s="277" customFormat="1" x14ac:dyDescent="0.2">
      <c r="D222" s="276"/>
      <c r="F222" s="278"/>
      <c r="G222" s="278"/>
      <c r="H222" s="278"/>
    </row>
    <row r="223" spans="4:8" s="277" customFormat="1" x14ac:dyDescent="0.2">
      <c r="D223" s="276"/>
      <c r="F223" s="278"/>
      <c r="G223" s="278"/>
      <c r="H223" s="278"/>
    </row>
    <row r="224" spans="4:8" s="277" customFormat="1" x14ac:dyDescent="0.2">
      <c r="D224" s="276"/>
      <c r="F224" s="278"/>
      <c r="G224" s="278"/>
      <c r="H224" s="278"/>
    </row>
    <row r="225" spans="4:8" s="277" customFormat="1" x14ac:dyDescent="0.2">
      <c r="D225" s="276"/>
      <c r="F225" s="278"/>
      <c r="G225" s="278"/>
      <c r="H225" s="278"/>
    </row>
    <row r="226" spans="4:8" s="277" customFormat="1" x14ac:dyDescent="0.2">
      <c r="D226" s="276"/>
      <c r="F226" s="278"/>
      <c r="G226" s="278"/>
      <c r="H226" s="278"/>
    </row>
    <row r="227" spans="4:8" s="277" customFormat="1" x14ac:dyDescent="0.2">
      <c r="D227" s="276"/>
      <c r="F227" s="278"/>
      <c r="G227" s="278"/>
      <c r="H227" s="278"/>
    </row>
    <row r="228" spans="4:8" s="277" customFormat="1" x14ac:dyDescent="0.2">
      <c r="D228" s="276"/>
      <c r="F228" s="278"/>
      <c r="G228" s="278"/>
      <c r="H228" s="278"/>
    </row>
    <row r="229" spans="4:8" s="277" customFormat="1" x14ac:dyDescent="0.2">
      <c r="D229" s="276"/>
      <c r="F229" s="278"/>
      <c r="G229" s="278"/>
      <c r="H229" s="278"/>
    </row>
    <row r="230" spans="4:8" s="277" customFormat="1" x14ac:dyDescent="0.2">
      <c r="D230" s="276"/>
      <c r="F230" s="278"/>
      <c r="G230" s="278"/>
      <c r="H230" s="278"/>
    </row>
    <row r="231" spans="4:8" s="277" customFormat="1" x14ac:dyDescent="0.2">
      <c r="D231" s="276"/>
      <c r="F231" s="278"/>
      <c r="G231" s="278"/>
      <c r="H231" s="278"/>
    </row>
    <row r="232" spans="4:8" s="277" customFormat="1" x14ac:dyDescent="0.2">
      <c r="D232" s="276"/>
      <c r="F232" s="278"/>
      <c r="G232" s="278"/>
      <c r="H232" s="278"/>
    </row>
    <row r="233" spans="4:8" s="277" customFormat="1" x14ac:dyDescent="0.2">
      <c r="D233" s="276"/>
      <c r="F233" s="278"/>
      <c r="G233" s="278"/>
      <c r="H233" s="278"/>
    </row>
    <row r="234" spans="4:8" s="277" customFormat="1" x14ac:dyDescent="0.2">
      <c r="D234" s="276"/>
      <c r="F234" s="278"/>
      <c r="G234" s="278"/>
      <c r="H234" s="278"/>
    </row>
    <row r="235" spans="4:8" s="277" customFormat="1" x14ac:dyDescent="0.2">
      <c r="D235" s="276"/>
      <c r="F235" s="278"/>
      <c r="G235" s="278"/>
      <c r="H235" s="278"/>
    </row>
    <row r="236" spans="4:8" s="277" customFormat="1" x14ac:dyDescent="0.2">
      <c r="D236" s="276"/>
      <c r="F236" s="278"/>
      <c r="G236" s="278"/>
      <c r="H236" s="278"/>
    </row>
    <row r="237" spans="4:8" s="277" customFormat="1" x14ac:dyDescent="0.2">
      <c r="D237" s="276"/>
      <c r="F237" s="278"/>
      <c r="G237" s="278"/>
      <c r="H237" s="278"/>
    </row>
    <row r="238" spans="4:8" s="277" customFormat="1" x14ac:dyDescent="0.2">
      <c r="D238" s="276"/>
      <c r="F238" s="278"/>
      <c r="G238" s="278"/>
      <c r="H238" s="278"/>
    </row>
    <row r="239" spans="4:8" s="277" customFormat="1" x14ac:dyDescent="0.2">
      <c r="D239" s="276"/>
      <c r="F239" s="278"/>
      <c r="G239" s="278"/>
      <c r="H239" s="278"/>
    </row>
    <row r="240" spans="4:8" s="277" customFormat="1" x14ac:dyDescent="0.2">
      <c r="D240" s="276"/>
      <c r="F240" s="278"/>
      <c r="G240" s="278"/>
      <c r="H240" s="278"/>
    </row>
    <row r="241" spans="4:8" s="277" customFormat="1" x14ac:dyDescent="0.2">
      <c r="D241" s="276"/>
      <c r="F241" s="278"/>
      <c r="G241" s="278"/>
      <c r="H241" s="278"/>
    </row>
    <row r="242" spans="4:8" s="277" customFormat="1" x14ac:dyDescent="0.2">
      <c r="D242" s="276"/>
      <c r="F242" s="278"/>
      <c r="G242" s="278"/>
      <c r="H242" s="278"/>
    </row>
    <row r="243" spans="4:8" s="277" customFormat="1" x14ac:dyDescent="0.2">
      <c r="D243" s="276"/>
      <c r="F243" s="278"/>
      <c r="G243" s="278"/>
      <c r="H243" s="278"/>
    </row>
    <row r="244" spans="4:8" s="277" customFormat="1" x14ac:dyDescent="0.2">
      <c r="D244" s="276"/>
      <c r="F244" s="278"/>
      <c r="G244" s="278"/>
      <c r="H244" s="278"/>
    </row>
    <row r="245" spans="4:8" s="277" customFormat="1" x14ac:dyDescent="0.2">
      <c r="D245" s="276"/>
      <c r="F245" s="278"/>
      <c r="G245" s="278"/>
      <c r="H245" s="278"/>
    </row>
    <row r="246" spans="4:8" s="277" customFormat="1" x14ac:dyDescent="0.2">
      <c r="D246" s="276"/>
      <c r="F246" s="278"/>
      <c r="G246" s="278"/>
      <c r="H246" s="278"/>
    </row>
    <row r="247" spans="4:8" s="277" customFormat="1" x14ac:dyDescent="0.2">
      <c r="D247" s="276"/>
      <c r="F247" s="278"/>
      <c r="G247" s="278"/>
      <c r="H247" s="278"/>
    </row>
    <row r="248" spans="4:8" s="277" customFormat="1" x14ac:dyDescent="0.2">
      <c r="D248" s="276"/>
      <c r="F248" s="278"/>
      <c r="G248" s="278"/>
      <c r="H248" s="278"/>
    </row>
    <row r="249" spans="4:8" s="277" customFormat="1" x14ac:dyDescent="0.2">
      <c r="D249" s="276"/>
      <c r="F249" s="278"/>
      <c r="G249" s="278"/>
      <c r="H249" s="278"/>
    </row>
    <row r="250" spans="4:8" s="277" customFormat="1" x14ac:dyDescent="0.2">
      <c r="D250" s="276"/>
      <c r="F250" s="278"/>
      <c r="G250" s="278"/>
      <c r="H250" s="278"/>
    </row>
    <row r="251" spans="4:8" s="277" customFormat="1" x14ac:dyDescent="0.2">
      <c r="D251" s="276"/>
      <c r="F251" s="278"/>
      <c r="G251" s="278"/>
      <c r="H251" s="278"/>
    </row>
    <row r="252" spans="4:8" s="277" customFormat="1" x14ac:dyDescent="0.2">
      <c r="D252" s="276"/>
      <c r="F252" s="278"/>
      <c r="G252" s="278"/>
      <c r="H252" s="278"/>
    </row>
    <row r="253" spans="4:8" s="277" customFormat="1" x14ac:dyDescent="0.2">
      <c r="D253" s="276"/>
      <c r="F253" s="278"/>
      <c r="G253" s="278"/>
      <c r="H253" s="278"/>
    </row>
    <row r="254" spans="4:8" s="277" customFormat="1" x14ac:dyDescent="0.2">
      <c r="D254" s="276"/>
      <c r="F254" s="278"/>
      <c r="G254" s="278"/>
      <c r="H254" s="278"/>
    </row>
    <row r="255" spans="4:8" s="277" customFormat="1" x14ac:dyDescent="0.2">
      <c r="D255" s="276"/>
      <c r="F255" s="278"/>
      <c r="G255" s="278"/>
      <c r="H255" s="278"/>
    </row>
    <row r="256" spans="4:8" s="277" customFormat="1" x14ac:dyDescent="0.2">
      <c r="D256" s="276"/>
      <c r="F256" s="278"/>
      <c r="G256" s="278"/>
      <c r="H256" s="278"/>
    </row>
    <row r="257" spans="4:8" s="277" customFormat="1" x14ac:dyDescent="0.2">
      <c r="D257" s="276"/>
      <c r="F257" s="278"/>
      <c r="G257" s="278"/>
      <c r="H257" s="278"/>
    </row>
    <row r="258" spans="4:8" s="277" customFormat="1" x14ac:dyDescent="0.2">
      <c r="D258" s="276"/>
      <c r="F258" s="278"/>
      <c r="G258" s="278"/>
      <c r="H258" s="278"/>
    </row>
    <row r="259" spans="4:8" s="277" customFormat="1" x14ac:dyDescent="0.2">
      <c r="D259" s="276"/>
      <c r="F259" s="278"/>
      <c r="G259" s="278"/>
      <c r="H259" s="278"/>
    </row>
    <row r="260" spans="4:8" s="277" customFormat="1" x14ac:dyDescent="0.2">
      <c r="D260" s="276"/>
      <c r="F260" s="278"/>
      <c r="G260" s="278"/>
      <c r="H260" s="278"/>
    </row>
    <row r="261" spans="4:8" s="277" customFormat="1" x14ac:dyDescent="0.2">
      <c r="D261" s="276"/>
      <c r="F261" s="278"/>
      <c r="G261" s="278"/>
      <c r="H261" s="278"/>
    </row>
    <row r="262" spans="4:8" s="277" customFormat="1" x14ac:dyDescent="0.2">
      <c r="D262" s="276"/>
      <c r="F262" s="278"/>
      <c r="G262" s="278"/>
      <c r="H262" s="278"/>
    </row>
    <row r="263" spans="4:8" s="277" customFormat="1" x14ac:dyDescent="0.2">
      <c r="D263" s="276"/>
      <c r="F263" s="278"/>
      <c r="G263" s="278"/>
      <c r="H263" s="278"/>
    </row>
    <row r="264" spans="4:8" s="277" customFormat="1" x14ac:dyDescent="0.2">
      <c r="D264" s="276"/>
      <c r="F264" s="278"/>
      <c r="G264" s="278"/>
      <c r="H264" s="278"/>
    </row>
    <row r="265" spans="4:8" s="277" customFormat="1" x14ac:dyDescent="0.2">
      <c r="D265" s="276"/>
      <c r="F265" s="278"/>
      <c r="G265" s="278"/>
      <c r="H265" s="278"/>
    </row>
    <row r="266" spans="4:8" s="277" customFormat="1" x14ac:dyDescent="0.2">
      <c r="D266" s="276"/>
      <c r="F266" s="278"/>
      <c r="G266" s="278"/>
      <c r="H266" s="278"/>
    </row>
    <row r="267" spans="4:8" s="277" customFormat="1" x14ac:dyDescent="0.2">
      <c r="D267" s="276"/>
      <c r="F267" s="278"/>
      <c r="G267" s="278"/>
      <c r="H267" s="278"/>
    </row>
    <row r="268" spans="4:8" s="277" customFormat="1" x14ac:dyDescent="0.2">
      <c r="D268" s="276"/>
      <c r="F268" s="278"/>
      <c r="G268" s="278"/>
      <c r="H268" s="278"/>
    </row>
    <row r="269" spans="4:8" s="277" customFormat="1" x14ac:dyDescent="0.2">
      <c r="D269" s="276"/>
      <c r="F269" s="278"/>
      <c r="G269" s="278"/>
      <c r="H269" s="278"/>
    </row>
    <row r="270" spans="4:8" s="277" customFormat="1" x14ac:dyDescent="0.2">
      <c r="D270" s="276"/>
      <c r="F270" s="278"/>
      <c r="G270" s="278"/>
      <c r="H270" s="278"/>
    </row>
    <row r="271" spans="4:8" s="277" customFormat="1" x14ac:dyDescent="0.2">
      <c r="D271" s="276"/>
      <c r="F271" s="278"/>
      <c r="G271" s="278"/>
      <c r="H271" s="278"/>
    </row>
    <row r="272" spans="4:8" s="277" customFormat="1" x14ac:dyDescent="0.2">
      <c r="D272" s="276"/>
      <c r="F272" s="278"/>
      <c r="G272" s="278"/>
      <c r="H272" s="278"/>
    </row>
    <row r="273" spans="4:8" s="277" customFormat="1" x14ac:dyDescent="0.2">
      <c r="D273" s="276"/>
      <c r="F273" s="278"/>
      <c r="G273" s="278"/>
      <c r="H273" s="278"/>
    </row>
    <row r="274" spans="4:8" s="277" customFormat="1" x14ac:dyDescent="0.2">
      <c r="D274" s="276"/>
      <c r="F274" s="278"/>
      <c r="G274" s="278"/>
      <c r="H274" s="278"/>
    </row>
    <row r="275" spans="4:8" s="277" customFormat="1" x14ac:dyDescent="0.2">
      <c r="D275" s="276"/>
      <c r="F275" s="278"/>
      <c r="G275" s="278"/>
      <c r="H275" s="278"/>
    </row>
    <row r="276" spans="4:8" s="277" customFormat="1" x14ac:dyDescent="0.2">
      <c r="D276" s="276"/>
      <c r="F276" s="278"/>
      <c r="G276" s="278"/>
      <c r="H276" s="278"/>
    </row>
    <row r="277" spans="4:8" s="277" customFormat="1" x14ac:dyDescent="0.2">
      <c r="D277" s="276"/>
      <c r="F277" s="278"/>
      <c r="G277" s="278"/>
      <c r="H277" s="278"/>
    </row>
    <row r="278" spans="4:8" s="277" customFormat="1" x14ac:dyDescent="0.2">
      <c r="D278" s="276"/>
      <c r="F278" s="278"/>
      <c r="G278" s="278"/>
      <c r="H278" s="278"/>
    </row>
    <row r="279" spans="4:8" s="277" customFormat="1" x14ac:dyDescent="0.2">
      <c r="D279" s="276"/>
      <c r="F279" s="278"/>
      <c r="G279" s="278"/>
      <c r="H279" s="278"/>
    </row>
    <row r="280" spans="4:8" s="277" customFormat="1" x14ac:dyDescent="0.2">
      <c r="D280" s="276"/>
      <c r="F280" s="278"/>
      <c r="G280" s="278"/>
      <c r="H280" s="278"/>
    </row>
    <row r="281" spans="4:8" s="277" customFormat="1" x14ac:dyDescent="0.2">
      <c r="D281" s="276"/>
      <c r="F281" s="278"/>
      <c r="G281" s="278"/>
      <c r="H281" s="278"/>
    </row>
    <row r="282" spans="4:8" s="277" customFormat="1" x14ac:dyDescent="0.2">
      <c r="D282" s="276"/>
      <c r="F282" s="278"/>
      <c r="G282" s="278"/>
      <c r="H282" s="278"/>
    </row>
    <row r="283" spans="4:8" s="277" customFormat="1" x14ac:dyDescent="0.2">
      <c r="D283" s="276"/>
      <c r="F283" s="278"/>
      <c r="G283" s="278"/>
      <c r="H283" s="278"/>
    </row>
    <row r="284" spans="4:8" s="277" customFormat="1" x14ac:dyDescent="0.2">
      <c r="D284" s="276"/>
      <c r="F284" s="278"/>
      <c r="G284" s="278"/>
      <c r="H284" s="278"/>
    </row>
    <row r="285" spans="4:8" s="277" customFormat="1" x14ac:dyDescent="0.2">
      <c r="D285" s="276"/>
      <c r="F285" s="278"/>
      <c r="G285" s="278"/>
      <c r="H285" s="278"/>
    </row>
    <row r="286" spans="4:8" s="277" customFormat="1" x14ac:dyDescent="0.2">
      <c r="D286" s="276"/>
      <c r="F286" s="278"/>
      <c r="G286" s="278"/>
      <c r="H286" s="278"/>
    </row>
    <row r="287" spans="4:8" s="277" customFormat="1" x14ac:dyDescent="0.2">
      <c r="D287" s="276"/>
      <c r="F287" s="278"/>
      <c r="G287" s="278"/>
      <c r="H287" s="278"/>
    </row>
    <row r="288" spans="4:8" s="277" customFormat="1" x14ac:dyDescent="0.2">
      <c r="D288" s="276"/>
      <c r="F288" s="278"/>
      <c r="G288" s="278"/>
      <c r="H288" s="278"/>
    </row>
    <row r="289" spans="4:8" s="277" customFormat="1" x14ac:dyDescent="0.2">
      <c r="D289" s="276"/>
      <c r="F289" s="278"/>
      <c r="G289" s="278"/>
      <c r="H289" s="278"/>
    </row>
    <row r="290" spans="4:8" s="277" customFormat="1" x14ac:dyDescent="0.2">
      <c r="D290" s="276"/>
      <c r="F290" s="278"/>
      <c r="G290" s="278"/>
      <c r="H290" s="278"/>
    </row>
    <row r="291" spans="4:8" s="277" customFormat="1" x14ac:dyDescent="0.2">
      <c r="D291" s="276"/>
      <c r="F291" s="278"/>
      <c r="G291" s="278"/>
      <c r="H291" s="278"/>
    </row>
    <row r="292" spans="4:8" s="277" customFormat="1" x14ac:dyDescent="0.2">
      <c r="D292" s="276"/>
      <c r="F292" s="278"/>
      <c r="G292" s="278"/>
      <c r="H292" s="278"/>
    </row>
    <row r="293" spans="4:8" s="277" customFormat="1" x14ac:dyDescent="0.2">
      <c r="D293" s="276"/>
      <c r="F293" s="278"/>
      <c r="G293" s="278"/>
      <c r="H293" s="278"/>
    </row>
    <row r="294" spans="4:8" s="277" customFormat="1" x14ac:dyDescent="0.2">
      <c r="D294" s="276"/>
      <c r="F294" s="278"/>
      <c r="G294" s="278"/>
      <c r="H294" s="278"/>
    </row>
    <row r="295" spans="4:8" s="277" customFormat="1" x14ac:dyDescent="0.2">
      <c r="D295" s="276"/>
      <c r="F295" s="278"/>
      <c r="G295" s="278"/>
      <c r="H295" s="278"/>
    </row>
    <row r="296" spans="4:8" s="277" customFormat="1" x14ac:dyDescent="0.2">
      <c r="D296" s="276"/>
      <c r="F296" s="278"/>
      <c r="G296" s="278"/>
      <c r="H296" s="278"/>
    </row>
    <row r="297" spans="4:8" s="277" customFormat="1" x14ac:dyDescent="0.2">
      <c r="D297" s="276"/>
      <c r="F297" s="278"/>
      <c r="G297" s="278"/>
      <c r="H297" s="278"/>
    </row>
    <row r="298" spans="4:8" s="277" customFormat="1" x14ac:dyDescent="0.2">
      <c r="D298" s="276"/>
      <c r="F298" s="278"/>
      <c r="G298" s="278"/>
      <c r="H298" s="278"/>
    </row>
    <row r="299" spans="4:8" s="277" customFormat="1" x14ac:dyDescent="0.2">
      <c r="D299" s="276"/>
      <c r="F299" s="278"/>
      <c r="G299" s="278"/>
      <c r="H299" s="278"/>
    </row>
    <row r="300" spans="4:8" s="277" customFormat="1" x14ac:dyDescent="0.2">
      <c r="D300" s="276"/>
      <c r="F300" s="278"/>
      <c r="G300" s="278"/>
      <c r="H300" s="278"/>
    </row>
    <row r="301" spans="4:8" s="277" customFormat="1" x14ac:dyDescent="0.2">
      <c r="D301" s="276"/>
      <c r="F301" s="278"/>
      <c r="G301" s="278"/>
      <c r="H301" s="278"/>
    </row>
    <row r="302" spans="4:8" s="277" customFormat="1" x14ac:dyDescent="0.2">
      <c r="D302" s="276"/>
      <c r="F302" s="278"/>
      <c r="G302" s="278"/>
      <c r="H302" s="278"/>
    </row>
    <row r="303" spans="4:8" s="277" customFormat="1" x14ac:dyDescent="0.2">
      <c r="D303" s="276"/>
      <c r="F303" s="278"/>
      <c r="G303" s="278"/>
      <c r="H303" s="278"/>
    </row>
    <row r="304" spans="4:8" s="277" customFormat="1" x14ac:dyDescent="0.2">
      <c r="D304" s="276"/>
      <c r="F304" s="278"/>
      <c r="G304" s="278"/>
      <c r="H304" s="278"/>
    </row>
    <row r="305" spans="4:8" s="277" customFormat="1" x14ac:dyDescent="0.2">
      <c r="D305" s="276"/>
      <c r="F305" s="278"/>
      <c r="G305" s="278"/>
      <c r="H305" s="278"/>
    </row>
    <row r="306" spans="4:8" s="277" customFormat="1" x14ac:dyDescent="0.2">
      <c r="D306" s="276"/>
      <c r="F306" s="278"/>
      <c r="G306" s="278"/>
      <c r="H306" s="278"/>
    </row>
    <row r="307" spans="4:8" s="277" customFormat="1" x14ac:dyDescent="0.2">
      <c r="D307" s="276"/>
      <c r="F307" s="278"/>
      <c r="G307" s="278"/>
      <c r="H307" s="278"/>
    </row>
    <row r="308" spans="4:8" s="277" customFormat="1" x14ac:dyDescent="0.2">
      <c r="D308" s="276"/>
      <c r="F308" s="278"/>
      <c r="G308" s="278"/>
      <c r="H308" s="278"/>
    </row>
    <row r="309" spans="4:8" s="277" customFormat="1" x14ac:dyDescent="0.2">
      <c r="D309" s="276"/>
      <c r="F309" s="278"/>
      <c r="G309" s="278"/>
      <c r="H309" s="278"/>
    </row>
    <row r="310" spans="4:8" s="277" customFormat="1" x14ac:dyDescent="0.2">
      <c r="D310" s="276"/>
      <c r="F310" s="278"/>
      <c r="G310" s="278"/>
      <c r="H310" s="278"/>
    </row>
    <row r="311" spans="4:8" s="277" customFormat="1" x14ac:dyDescent="0.2">
      <c r="D311" s="276"/>
      <c r="F311" s="278"/>
      <c r="G311" s="278"/>
      <c r="H311" s="278"/>
    </row>
    <row r="312" spans="4:8" s="277" customFormat="1" x14ac:dyDescent="0.2">
      <c r="D312" s="276"/>
      <c r="F312" s="278"/>
      <c r="G312" s="278"/>
      <c r="H312" s="278"/>
    </row>
    <row r="313" spans="4:8" s="277" customFormat="1" x14ac:dyDescent="0.2">
      <c r="D313" s="276"/>
      <c r="F313" s="278"/>
      <c r="G313" s="278"/>
      <c r="H313" s="278"/>
    </row>
    <row r="314" spans="4:8" s="277" customFormat="1" x14ac:dyDescent="0.2">
      <c r="D314" s="276"/>
      <c r="F314" s="278"/>
      <c r="G314" s="278"/>
      <c r="H314" s="278"/>
    </row>
    <row r="315" spans="4:8" s="277" customFormat="1" x14ac:dyDescent="0.2">
      <c r="D315" s="276"/>
      <c r="F315" s="278"/>
      <c r="G315" s="278"/>
      <c r="H315" s="278"/>
    </row>
    <row r="316" spans="4:8" s="277" customFormat="1" x14ac:dyDescent="0.2">
      <c r="D316" s="276"/>
      <c r="F316" s="278"/>
      <c r="G316" s="278"/>
      <c r="H316" s="278"/>
    </row>
    <row r="317" spans="4:8" s="277" customFormat="1" x14ac:dyDescent="0.2">
      <c r="D317" s="276"/>
      <c r="F317" s="278"/>
      <c r="G317" s="278"/>
      <c r="H317" s="278"/>
    </row>
    <row r="318" spans="4:8" s="277" customFormat="1" x14ac:dyDescent="0.2">
      <c r="D318" s="276"/>
      <c r="F318" s="278"/>
      <c r="G318" s="278"/>
      <c r="H318" s="278"/>
    </row>
    <row r="319" spans="4:8" s="277" customFormat="1" x14ac:dyDescent="0.2">
      <c r="D319" s="276"/>
      <c r="F319" s="278"/>
      <c r="G319" s="278"/>
      <c r="H319" s="278"/>
    </row>
    <row r="320" spans="4:8" s="277" customFormat="1" x14ac:dyDescent="0.2">
      <c r="D320" s="276"/>
      <c r="F320" s="278"/>
      <c r="G320" s="278"/>
      <c r="H320" s="278"/>
    </row>
    <row r="321" spans="4:8" s="277" customFormat="1" x14ac:dyDescent="0.2">
      <c r="D321" s="276"/>
      <c r="F321" s="278"/>
      <c r="G321" s="278"/>
      <c r="H321" s="278"/>
    </row>
    <row r="322" spans="4:8" s="277" customFormat="1" x14ac:dyDescent="0.2">
      <c r="D322" s="276"/>
      <c r="F322" s="278"/>
      <c r="G322" s="278"/>
      <c r="H322" s="278"/>
    </row>
    <row r="323" spans="4:8" s="277" customFormat="1" x14ac:dyDescent="0.2">
      <c r="D323" s="276"/>
      <c r="F323" s="278"/>
      <c r="G323" s="278"/>
      <c r="H323" s="278"/>
    </row>
    <row r="324" spans="4:8" s="277" customFormat="1" x14ac:dyDescent="0.2">
      <c r="D324" s="276"/>
      <c r="F324" s="278"/>
      <c r="G324" s="278"/>
      <c r="H324" s="278"/>
    </row>
    <row r="325" spans="4:8" s="277" customFormat="1" x14ac:dyDescent="0.2">
      <c r="D325" s="276"/>
      <c r="F325" s="278"/>
      <c r="G325" s="278"/>
      <c r="H325" s="278"/>
    </row>
    <row r="326" spans="4:8" s="277" customFormat="1" x14ac:dyDescent="0.2">
      <c r="D326" s="276"/>
      <c r="F326" s="278"/>
      <c r="G326" s="278"/>
      <c r="H326" s="278"/>
    </row>
    <row r="327" spans="4:8" s="277" customFormat="1" x14ac:dyDescent="0.2">
      <c r="D327" s="276"/>
      <c r="F327" s="278"/>
      <c r="G327" s="278"/>
      <c r="H327" s="278"/>
    </row>
    <row r="328" spans="4:8" s="277" customFormat="1" x14ac:dyDescent="0.2">
      <c r="D328" s="276"/>
      <c r="F328" s="278"/>
      <c r="G328" s="278"/>
      <c r="H328" s="278"/>
    </row>
    <row r="329" spans="4:8" s="277" customFormat="1" x14ac:dyDescent="0.2">
      <c r="D329" s="276"/>
      <c r="F329" s="278"/>
      <c r="G329" s="278"/>
      <c r="H329" s="278"/>
    </row>
    <row r="330" spans="4:8" s="277" customFormat="1" x14ac:dyDescent="0.2">
      <c r="D330" s="276"/>
      <c r="F330" s="278"/>
      <c r="G330" s="278"/>
      <c r="H330" s="278"/>
    </row>
    <row r="331" spans="4:8" s="277" customFormat="1" x14ac:dyDescent="0.2">
      <c r="D331" s="276"/>
      <c r="F331" s="278"/>
      <c r="G331" s="278"/>
      <c r="H331" s="278"/>
    </row>
    <row r="332" spans="4:8" s="277" customFormat="1" x14ac:dyDescent="0.2">
      <c r="D332" s="276"/>
      <c r="F332" s="278"/>
      <c r="G332" s="278"/>
      <c r="H332" s="278"/>
    </row>
    <row r="333" spans="4:8" s="277" customFormat="1" x14ac:dyDescent="0.2">
      <c r="D333" s="276"/>
      <c r="F333" s="278"/>
      <c r="G333" s="278"/>
      <c r="H333" s="278"/>
    </row>
    <row r="334" spans="4:8" s="277" customFormat="1" x14ac:dyDescent="0.2">
      <c r="D334" s="276"/>
      <c r="F334" s="278"/>
      <c r="G334" s="278"/>
      <c r="H334" s="278"/>
    </row>
    <row r="335" spans="4:8" s="277" customFormat="1" x14ac:dyDescent="0.2">
      <c r="D335" s="276"/>
      <c r="F335" s="278"/>
      <c r="G335" s="278"/>
      <c r="H335" s="278"/>
    </row>
    <row r="336" spans="4:8" s="277" customFormat="1" x14ac:dyDescent="0.2">
      <c r="D336" s="276"/>
      <c r="F336" s="278"/>
      <c r="G336" s="278"/>
      <c r="H336" s="278"/>
    </row>
    <row r="337" spans="4:8" s="277" customFormat="1" x14ac:dyDescent="0.2">
      <c r="D337" s="276"/>
      <c r="F337" s="278"/>
      <c r="G337" s="278"/>
      <c r="H337" s="278"/>
    </row>
    <row r="338" spans="4:8" s="277" customFormat="1" x14ac:dyDescent="0.2">
      <c r="D338" s="276"/>
      <c r="F338" s="278"/>
      <c r="G338" s="278"/>
      <c r="H338" s="278"/>
    </row>
    <row r="339" spans="4:8" s="277" customFormat="1" x14ac:dyDescent="0.2">
      <c r="D339" s="276"/>
      <c r="F339" s="278"/>
      <c r="G339" s="278"/>
      <c r="H339" s="278"/>
    </row>
    <row r="340" spans="4:8" s="277" customFormat="1" x14ac:dyDescent="0.2">
      <c r="D340" s="276"/>
      <c r="F340" s="278"/>
      <c r="G340" s="278"/>
      <c r="H340" s="278"/>
    </row>
    <row r="341" spans="4:8" s="277" customFormat="1" x14ac:dyDescent="0.2">
      <c r="D341" s="276"/>
      <c r="F341" s="278"/>
      <c r="G341" s="278"/>
      <c r="H341" s="278"/>
    </row>
    <row r="342" spans="4:8" s="277" customFormat="1" x14ac:dyDescent="0.2">
      <c r="D342" s="276"/>
      <c r="F342" s="278"/>
      <c r="G342" s="278"/>
      <c r="H342" s="278"/>
    </row>
    <row r="343" spans="4:8" s="277" customFormat="1" x14ac:dyDescent="0.2">
      <c r="D343" s="276"/>
      <c r="F343" s="278"/>
      <c r="G343" s="278"/>
      <c r="H343" s="278"/>
    </row>
    <row r="344" spans="4:8" s="277" customFormat="1" x14ac:dyDescent="0.2">
      <c r="D344" s="276"/>
      <c r="F344" s="278"/>
      <c r="G344" s="278"/>
      <c r="H344" s="278"/>
    </row>
    <row r="345" spans="4:8" s="277" customFormat="1" x14ac:dyDescent="0.2">
      <c r="D345" s="276"/>
      <c r="F345" s="278"/>
      <c r="G345" s="278"/>
      <c r="H345" s="278"/>
    </row>
    <row r="346" spans="4:8" s="277" customFormat="1" x14ac:dyDescent="0.2">
      <c r="D346" s="276"/>
      <c r="F346" s="278"/>
      <c r="G346" s="278"/>
      <c r="H346" s="278"/>
    </row>
    <row r="347" spans="4:8" s="277" customFormat="1" x14ac:dyDescent="0.2">
      <c r="D347" s="276"/>
      <c r="F347" s="278"/>
      <c r="G347" s="278"/>
      <c r="H347" s="278"/>
    </row>
    <row r="348" spans="4:8" s="277" customFormat="1" x14ac:dyDescent="0.2">
      <c r="D348" s="276"/>
      <c r="F348" s="278"/>
      <c r="G348" s="278"/>
      <c r="H348" s="278"/>
    </row>
    <row r="349" spans="4:8" s="277" customFormat="1" x14ac:dyDescent="0.2">
      <c r="D349" s="276"/>
      <c r="F349" s="278"/>
      <c r="G349" s="278"/>
      <c r="H349" s="278"/>
    </row>
    <row r="350" spans="4:8" s="277" customFormat="1" x14ac:dyDescent="0.2">
      <c r="D350" s="276"/>
      <c r="F350" s="278"/>
      <c r="G350" s="278"/>
      <c r="H350" s="278"/>
    </row>
    <row r="351" spans="4:8" s="277" customFormat="1" x14ac:dyDescent="0.2">
      <c r="D351" s="276"/>
      <c r="F351" s="278"/>
      <c r="G351" s="278"/>
      <c r="H351" s="278"/>
    </row>
    <row r="352" spans="4:8" s="277" customFormat="1" x14ac:dyDescent="0.2">
      <c r="D352" s="276"/>
      <c r="F352" s="278"/>
      <c r="G352" s="278"/>
      <c r="H352" s="278"/>
    </row>
    <row r="353" spans="4:8" s="277" customFormat="1" x14ac:dyDescent="0.2">
      <c r="D353" s="276"/>
      <c r="F353" s="278"/>
      <c r="G353" s="278"/>
      <c r="H353" s="278"/>
    </row>
    <row r="354" spans="4:8" s="277" customFormat="1" x14ac:dyDescent="0.2">
      <c r="D354" s="276"/>
      <c r="F354" s="278"/>
      <c r="G354" s="278"/>
      <c r="H354" s="278"/>
    </row>
    <row r="355" spans="4:8" s="277" customFormat="1" x14ac:dyDescent="0.2">
      <c r="D355" s="276"/>
      <c r="F355" s="278"/>
      <c r="G355" s="278"/>
      <c r="H355" s="278"/>
    </row>
    <row r="356" spans="4:8" s="277" customFormat="1" x14ac:dyDescent="0.2">
      <c r="D356" s="276"/>
      <c r="F356" s="278"/>
      <c r="G356" s="278"/>
      <c r="H356" s="278"/>
    </row>
    <row r="357" spans="4:8" s="277" customFormat="1" x14ac:dyDescent="0.2">
      <c r="D357" s="276"/>
      <c r="F357" s="278"/>
      <c r="G357" s="278"/>
      <c r="H357" s="278"/>
    </row>
    <row r="358" spans="4:8" s="277" customFormat="1" x14ac:dyDescent="0.2">
      <c r="D358" s="276"/>
      <c r="F358" s="278"/>
      <c r="G358" s="278"/>
      <c r="H358" s="278"/>
    </row>
    <row r="359" spans="4:8" s="277" customFormat="1" x14ac:dyDescent="0.2">
      <c r="D359" s="276"/>
      <c r="F359" s="278"/>
      <c r="G359" s="278"/>
      <c r="H359" s="278"/>
    </row>
    <row r="360" spans="4:8" s="277" customFormat="1" x14ac:dyDescent="0.2">
      <c r="D360" s="276"/>
      <c r="F360" s="278"/>
      <c r="G360" s="278"/>
      <c r="H360" s="278"/>
    </row>
    <row r="361" spans="4:8" s="277" customFormat="1" x14ac:dyDescent="0.2">
      <c r="D361" s="276"/>
      <c r="F361" s="278"/>
      <c r="G361" s="278"/>
      <c r="H361" s="278"/>
    </row>
    <row r="362" spans="4:8" s="277" customFormat="1" x14ac:dyDescent="0.2">
      <c r="D362" s="276"/>
      <c r="F362" s="278"/>
      <c r="G362" s="278"/>
      <c r="H362" s="278"/>
    </row>
    <row r="363" spans="4:8" s="277" customFormat="1" x14ac:dyDescent="0.2">
      <c r="D363" s="276"/>
      <c r="F363" s="278"/>
      <c r="G363" s="278"/>
      <c r="H363" s="278"/>
    </row>
    <row r="364" spans="4:8" s="277" customFormat="1" x14ac:dyDescent="0.2">
      <c r="D364" s="276"/>
      <c r="F364" s="278"/>
      <c r="G364" s="278"/>
      <c r="H364" s="278"/>
    </row>
    <row r="365" spans="4:8" s="277" customFormat="1" x14ac:dyDescent="0.2">
      <c r="D365" s="276"/>
      <c r="F365" s="278"/>
      <c r="G365" s="278"/>
      <c r="H365" s="278"/>
    </row>
    <row r="366" spans="4:8" s="277" customFormat="1" x14ac:dyDescent="0.2">
      <c r="D366" s="276"/>
      <c r="F366" s="278"/>
      <c r="G366" s="278"/>
      <c r="H366" s="278"/>
    </row>
    <row r="367" spans="4:8" s="277" customFormat="1" x14ac:dyDescent="0.2">
      <c r="D367" s="276"/>
      <c r="F367" s="278"/>
      <c r="G367" s="278"/>
      <c r="H367" s="278"/>
    </row>
    <row r="368" spans="4:8" s="277" customFormat="1" x14ac:dyDescent="0.2">
      <c r="D368" s="276"/>
      <c r="F368" s="278"/>
      <c r="G368" s="278"/>
      <c r="H368" s="278"/>
    </row>
    <row r="369" spans="4:8" s="277" customFormat="1" x14ac:dyDescent="0.2">
      <c r="D369" s="276"/>
      <c r="F369" s="278"/>
      <c r="G369" s="278"/>
      <c r="H369" s="278"/>
    </row>
    <row r="370" spans="4:8" s="277" customFormat="1" x14ac:dyDescent="0.2">
      <c r="D370" s="276"/>
      <c r="F370" s="278"/>
      <c r="G370" s="278"/>
      <c r="H370" s="278"/>
    </row>
    <row r="371" spans="4:8" s="277" customFormat="1" x14ac:dyDescent="0.2">
      <c r="D371" s="276"/>
      <c r="F371" s="278"/>
      <c r="G371" s="278"/>
      <c r="H371" s="278"/>
    </row>
    <row r="372" spans="4:8" s="277" customFormat="1" x14ac:dyDescent="0.2">
      <c r="D372" s="276"/>
      <c r="F372" s="278"/>
      <c r="G372" s="278"/>
      <c r="H372" s="278"/>
    </row>
    <row r="373" spans="4:8" s="277" customFormat="1" x14ac:dyDescent="0.2">
      <c r="D373" s="276"/>
      <c r="F373" s="278"/>
      <c r="G373" s="278"/>
      <c r="H373" s="278"/>
    </row>
    <row r="374" spans="4:8" s="277" customFormat="1" x14ac:dyDescent="0.2">
      <c r="D374" s="276"/>
      <c r="F374" s="278"/>
      <c r="G374" s="278"/>
      <c r="H374" s="278"/>
    </row>
    <row r="375" spans="4:8" s="277" customFormat="1" x14ac:dyDescent="0.2">
      <c r="D375" s="276"/>
      <c r="F375" s="278"/>
      <c r="G375" s="278"/>
      <c r="H375" s="278"/>
    </row>
    <row r="376" spans="4:8" s="277" customFormat="1" x14ac:dyDescent="0.2">
      <c r="D376" s="276"/>
      <c r="F376" s="278"/>
      <c r="G376" s="278"/>
      <c r="H376" s="278"/>
    </row>
    <row r="377" spans="4:8" s="277" customFormat="1" x14ac:dyDescent="0.2">
      <c r="D377" s="276"/>
      <c r="F377" s="278"/>
      <c r="G377" s="278"/>
      <c r="H377" s="278"/>
    </row>
    <row r="378" spans="4:8" s="277" customFormat="1" x14ac:dyDescent="0.2">
      <c r="D378" s="276"/>
      <c r="F378" s="278"/>
      <c r="G378" s="278"/>
      <c r="H378" s="278"/>
    </row>
    <row r="379" spans="4:8" s="277" customFormat="1" x14ac:dyDescent="0.2">
      <c r="D379" s="276"/>
      <c r="F379" s="278"/>
      <c r="G379" s="278"/>
      <c r="H379" s="278"/>
    </row>
    <row r="380" spans="4:8" s="277" customFormat="1" x14ac:dyDescent="0.2">
      <c r="D380" s="276"/>
      <c r="F380" s="278"/>
      <c r="G380" s="278"/>
      <c r="H380" s="278"/>
    </row>
    <row r="381" spans="4:8" s="277" customFormat="1" x14ac:dyDescent="0.2">
      <c r="D381" s="276"/>
      <c r="F381" s="278"/>
      <c r="G381" s="278"/>
      <c r="H381" s="278"/>
    </row>
    <row r="382" spans="4:8" s="277" customFormat="1" x14ac:dyDescent="0.2">
      <c r="D382" s="276"/>
      <c r="F382" s="278"/>
      <c r="G382" s="278"/>
      <c r="H382" s="278"/>
    </row>
    <row r="383" spans="4:8" s="277" customFormat="1" x14ac:dyDescent="0.2">
      <c r="D383" s="276"/>
      <c r="F383" s="278"/>
      <c r="G383" s="278"/>
      <c r="H383" s="278"/>
    </row>
    <row r="384" spans="4:8" s="277" customFormat="1" x14ac:dyDescent="0.2">
      <c r="D384" s="276"/>
      <c r="F384" s="278"/>
      <c r="G384" s="278"/>
      <c r="H384" s="278"/>
    </row>
    <row r="385" spans="4:8" s="277" customFormat="1" x14ac:dyDescent="0.2">
      <c r="D385" s="276"/>
      <c r="F385" s="278"/>
      <c r="G385" s="278"/>
      <c r="H385" s="278"/>
    </row>
    <row r="386" spans="4:8" s="277" customFormat="1" x14ac:dyDescent="0.2">
      <c r="D386" s="276"/>
      <c r="F386" s="278"/>
      <c r="G386" s="278"/>
      <c r="H386" s="278"/>
    </row>
    <row r="387" spans="4:8" s="277" customFormat="1" x14ac:dyDescent="0.2">
      <c r="D387" s="276"/>
      <c r="F387" s="278"/>
      <c r="G387" s="278"/>
      <c r="H387" s="278"/>
    </row>
    <row r="388" spans="4:8" s="277" customFormat="1" x14ac:dyDescent="0.2">
      <c r="D388" s="276"/>
      <c r="F388" s="278"/>
      <c r="G388" s="278"/>
      <c r="H388" s="278"/>
    </row>
    <row r="389" spans="4:8" s="277" customFormat="1" x14ac:dyDescent="0.2">
      <c r="D389" s="276"/>
      <c r="F389" s="278"/>
      <c r="G389" s="278"/>
      <c r="H389" s="278"/>
    </row>
    <row r="390" spans="4:8" s="277" customFormat="1" x14ac:dyDescent="0.2">
      <c r="D390" s="276"/>
      <c r="F390" s="278"/>
      <c r="G390" s="278"/>
      <c r="H390" s="278"/>
    </row>
    <row r="391" spans="4:8" s="277" customFormat="1" x14ac:dyDescent="0.2">
      <c r="D391" s="276"/>
      <c r="F391" s="278"/>
      <c r="G391" s="278"/>
      <c r="H391" s="278"/>
    </row>
    <row r="392" spans="4:8" s="277" customFormat="1" x14ac:dyDescent="0.2">
      <c r="D392" s="276"/>
      <c r="F392" s="278"/>
      <c r="G392" s="278"/>
      <c r="H392" s="278"/>
    </row>
    <row r="393" spans="4:8" s="277" customFormat="1" x14ac:dyDescent="0.2">
      <c r="D393" s="276"/>
      <c r="F393" s="278"/>
      <c r="G393" s="278"/>
      <c r="H393" s="278"/>
    </row>
    <row r="394" spans="4:8" s="277" customFormat="1" x14ac:dyDescent="0.2">
      <c r="D394" s="276"/>
      <c r="F394" s="278"/>
      <c r="G394" s="278"/>
      <c r="H394" s="278"/>
    </row>
    <row r="395" spans="4:8" s="277" customFormat="1" x14ac:dyDescent="0.2">
      <c r="D395" s="276"/>
      <c r="F395" s="278"/>
      <c r="G395" s="278"/>
      <c r="H395" s="278"/>
    </row>
    <row r="396" spans="4:8" s="277" customFormat="1" x14ac:dyDescent="0.2">
      <c r="D396" s="276"/>
      <c r="F396" s="278"/>
      <c r="G396" s="278"/>
      <c r="H396" s="278"/>
    </row>
    <row r="397" spans="4:8" s="277" customFormat="1" x14ac:dyDescent="0.2">
      <c r="D397" s="276"/>
      <c r="F397" s="278"/>
      <c r="G397" s="278"/>
      <c r="H397" s="278"/>
    </row>
    <row r="398" spans="4:8" s="277" customFormat="1" x14ac:dyDescent="0.2">
      <c r="D398" s="276"/>
      <c r="F398" s="278"/>
      <c r="G398" s="278"/>
      <c r="H398" s="278"/>
    </row>
    <row r="399" spans="4:8" s="277" customFormat="1" x14ac:dyDescent="0.2">
      <c r="D399" s="276"/>
      <c r="F399" s="278"/>
      <c r="G399" s="278"/>
      <c r="H399" s="278"/>
    </row>
    <row r="400" spans="4:8" s="277" customFormat="1" x14ac:dyDescent="0.2">
      <c r="D400" s="276"/>
      <c r="F400" s="278"/>
      <c r="G400" s="278"/>
      <c r="H400" s="278"/>
    </row>
    <row r="401" spans="4:8" s="277" customFormat="1" x14ac:dyDescent="0.2">
      <c r="D401" s="276"/>
      <c r="F401" s="278"/>
      <c r="G401" s="278"/>
      <c r="H401" s="278"/>
    </row>
    <row r="402" spans="4:8" s="277" customFormat="1" x14ac:dyDescent="0.2">
      <c r="D402" s="276"/>
      <c r="F402" s="278"/>
      <c r="G402" s="278"/>
      <c r="H402" s="278"/>
    </row>
    <row r="403" spans="4:8" s="277" customFormat="1" x14ac:dyDescent="0.2">
      <c r="D403" s="276"/>
      <c r="F403" s="278"/>
      <c r="G403" s="278"/>
      <c r="H403" s="278"/>
    </row>
    <row r="404" spans="4:8" s="277" customFormat="1" x14ac:dyDescent="0.2">
      <c r="D404" s="276"/>
      <c r="F404" s="278"/>
      <c r="G404" s="278"/>
      <c r="H404" s="278"/>
    </row>
    <row r="405" spans="4:8" s="277" customFormat="1" x14ac:dyDescent="0.2">
      <c r="D405" s="276"/>
      <c r="F405" s="278"/>
      <c r="G405" s="278"/>
      <c r="H405" s="278"/>
    </row>
    <row r="406" spans="4:8" s="277" customFormat="1" x14ac:dyDescent="0.2">
      <c r="D406" s="276"/>
      <c r="F406" s="278"/>
      <c r="G406" s="278"/>
      <c r="H406" s="278"/>
    </row>
    <row r="407" spans="4:8" s="277" customFormat="1" x14ac:dyDescent="0.2">
      <c r="D407" s="276"/>
      <c r="F407" s="278"/>
      <c r="G407" s="278"/>
      <c r="H407" s="278"/>
    </row>
    <row r="408" spans="4:8" s="277" customFormat="1" x14ac:dyDescent="0.2">
      <c r="D408" s="276"/>
      <c r="F408" s="278"/>
      <c r="G408" s="278"/>
      <c r="H408" s="278"/>
    </row>
    <row r="409" spans="4:8" s="277" customFormat="1" x14ac:dyDescent="0.2">
      <c r="D409" s="276"/>
      <c r="F409" s="278"/>
      <c r="G409" s="278"/>
      <c r="H409" s="278"/>
    </row>
    <row r="410" spans="4:8" s="277" customFormat="1" x14ac:dyDescent="0.2">
      <c r="D410" s="276"/>
      <c r="F410" s="278"/>
      <c r="G410" s="278"/>
      <c r="H410" s="278"/>
    </row>
    <row r="411" spans="4:8" s="277" customFormat="1" x14ac:dyDescent="0.2">
      <c r="D411" s="276"/>
      <c r="F411" s="278"/>
      <c r="G411" s="278"/>
      <c r="H411" s="278"/>
    </row>
    <row r="412" spans="4:8" s="277" customFormat="1" x14ac:dyDescent="0.2">
      <c r="D412" s="276"/>
      <c r="F412" s="278"/>
      <c r="G412" s="278"/>
      <c r="H412" s="278"/>
    </row>
    <row r="413" spans="4:8" s="277" customFormat="1" x14ac:dyDescent="0.2">
      <c r="D413" s="276"/>
      <c r="F413" s="278"/>
      <c r="G413" s="278"/>
      <c r="H413" s="278"/>
    </row>
    <row r="414" spans="4:8" s="277" customFormat="1" x14ac:dyDescent="0.2">
      <c r="D414" s="276"/>
      <c r="F414" s="278"/>
      <c r="G414" s="278"/>
      <c r="H414" s="278"/>
    </row>
    <row r="415" spans="4:8" s="277" customFormat="1" x14ac:dyDescent="0.2">
      <c r="D415" s="276"/>
      <c r="F415" s="278"/>
      <c r="G415" s="278"/>
      <c r="H415" s="278"/>
    </row>
    <row r="416" spans="4:8" s="277" customFormat="1" x14ac:dyDescent="0.2">
      <c r="D416" s="276"/>
      <c r="F416" s="278"/>
      <c r="G416" s="278"/>
      <c r="H416" s="278"/>
    </row>
    <row r="417" spans="4:8" s="277" customFormat="1" x14ac:dyDescent="0.2">
      <c r="D417" s="276"/>
      <c r="F417" s="278"/>
      <c r="G417" s="278"/>
      <c r="H417" s="278"/>
    </row>
    <row r="418" spans="4:8" s="277" customFormat="1" x14ac:dyDescent="0.2">
      <c r="D418" s="276"/>
      <c r="F418" s="278"/>
      <c r="G418" s="278"/>
      <c r="H418" s="278"/>
    </row>
    <row r="419" spans="4:8" s="277" customFormat="1" x14ac:dyDescent="0.2">
      <c r="D419" s="276"/>
      <c r="F419" s="278"/>
      <c r="G419" s="278"/>
      <c r="H419" s="278"/>
    </row>
    <row r="420" spans="4:8" s="277" customFormat="1" x14ac:dyDescent="0.2">
      <c r="D420" s="276"/>
      <c r="F420" s="278"/>
      <c r="G420" s="278"/>
      <c r="H420" s="278"/>
    </row>
    <row r="421" spans="4:8" s="277" customFormat="1" x14ac:dyDescent="0.2">
      <c r="D421" s="276"/>
      <c r="F421" s="278"/>
      <c r="G421" s="278"/>
      <c r="H421" s="278"/>
    </row>
    <row r="422" spans="4:8" s="277" customFormat="1" x14ac:dyDescent="0.2">
      <c r="D422" s="276"/>
      <c r="F422" s="278"/>
      <c r="G422" s="278"/>
      <c r="H422" s="278"/>
    </row>
    <row r="423" spans="4:8" s="277" customFormat="1" x14ac:dyDescent="0.2">
      <c r="D423" s="276"/>
      <c r="F423" s="278"/>
      <c r="G423" s="278"/>
      <c r="H423" s="278"/>
    </row>
    <row r="424" spans="4:8" s="277" customFormat="1" x14ac:dyDescent="0.2">
      <c r="D424" s="276"/>
      <c r="F424" s="278"/>
      <c r="G424" s="278"/>
      <c r="H424" s="278"/>
    </row>
    <row r="425" spans="4:8" s="277" customFormat="1" x14ac:dyDescent="0.2">
      <c r="D425" s="276"/>
      <c r="F425" s="278"/>
      <c r="G425" s="278"/>
      <c r="H425" s="278"/>
    </row>
    <row r="426" spans="4:8" s="277" customFormat="1" x14ac:dyDescent="0.2">
      <c r="D426" s="276"/>
      <c r="F426" s="278"/>
      <c r="G426" s="278"/>
      <c r="H426" s="278"/>
    </row>
    <row r="427" spans="4:8" s="277" customFormat="1" x14ac:dyDescent="0.2">
      <c r="D427" s="276"/>
      <c r="F427" s="278"/>
      <c r="G427" s="278"/>
      <c r="H427" s="278"/>
    </row>
    <row r="428" spans="4:8" s="277" customFormat="1" x14ac:dyDescent="0.2">
      <c r="D428" s="276"/>
      <c r="F428" s="278"/>
      <c r="G428" s="278"/>
      <c r="H428" s="278"/>
    </row>
    <row r="429" spans="4:8" s="277" customFormat="1" x14ac:dyDescent="0.2">
      <c r="D429" s="276"/>
      <c r="F429" s="278"/>
      <c r="G429" s="278"/>
      <c r="H429" s="278"/>
    </row>
    <row r="430" spans="4:8" s="277" customFormat="1" x14ac:dyDescent="0.2">
      <c r="D430" s="276"/>
      <c r="F430" s="278"/>
      <c r="G430" s="278"/>
      <c r="H430" s="278"/>
    </row>
    <row r="431" spans="4:8" s="277" customFormat="1" x14ac:dyDescent="0.2">
      <c r="D431" s="276"/>
      <c r="F431" s="278"/>
      <c r="G431" s="278"/>
      <c r="H431" s="278"/>
    </row>
    <row r="432" spans="4:8" s="277" customFormat="1" x14ac:dyDescent="0.2">
      <c r="D432" s="276"/>
      <c r="F432" s="278"/>
      <c r="G432" s="278"/>
      <c r="H432" s="278"/>
    </row>
    <row r="433" spans="4:8" s="277" customFormat="1" x14ac:dyDescent="0.2">
      <c r="D433" s="276"/>
      <c r="F433" s="278"/>
      <c r="G433" s="278"/>
      <c r="H433" s="278"/>
    </row>
    <row r="434" spans="4:8" s="277" customFormat="1" x14ac:dyDescent="0.2">
      <c r="D434" s="276"/>
      <c r="F434" s="278"/>
      <c r="G434" s="278"/>
      <c r="H434" s="278"/>
    </row>
    <row r="435" spans="4:8" s="277" customFormat="1" x14ac:dyDescent="0.2">
      <c r="D435" s="276"/>
      <c r="F435" s="278"/>
      <c r="G435" s="278"/>
      <c r="H435" s="278"/>
    </row>
    <row r="436" spans="4:8" s="277" customFormat="1" x14ac:dyDescent="0.2">
      <c r="D436" s="276"/>
      <c r="F436" s="278"/>
      <c r="G436" s="278"/>
      <c r="H436" s="278"/>
    </row>
    <row r="437" spans="4:8" s="277" customFormat="1" x14ac:dyDescent="0.2">
      <c r="D437" s="276"/>
      <c r="F437" s="278"/>
      <c r="G437" s="278"/>
      <c r="H437" s="278"/>
    </row>
    <row r="438" spans="4:8" s="277" customFormat="1" x14ac:dyDescent="0.2">
      <c r="D438" s="276"/>
      <c r="F438" s="278"/>
      <c r="G438" s="278"/>
      <c r="H438" s="278"/>
    </row>
    <row r="439" spans="4:8" s="277" customFormat="1" x14ac:dyDescent="0.2">
      <c r="D439" s="276"/>
      <c r="F439" s="278"/>
      <c r="G439" s="278"/>
      <c r="H439" s="278"/>
    </row>
    <row r="440" spans="4:8" s="277" customFormat="1" x14ac:dyDescent="0.2">
      <c r="D440" s="276"/>
      <c r="F440" s="278"/>
      <c r="G440" s="278"/>
      <c r="H440" s="278"/>
    </row>
    <row r="441" spans="4:8" s="277" customFormat="1" x14ac:dyDescent="0.2">
      <c r="D441" s="276"/>
      <c r="F441" s="278"/>
      <c r="G441" s="278"/>
      <c r="H441" s="278"/>
    </row>
    <row r="442" spans="4:8" s="277" customFormat="1" x14ac:dyDescent="0.2">
      <c r="D442" s="276"/>
      <c r="F442" s="278"/>
      <c r="G442" s="278"/>
      <c r="H442" s="278"/>
    </row>
    <row r="443" spans="4:8" s="277" customFormat="1" x14ac:dyDescent="0.2">
      <c r="D443" s="276"/>
      <c r="F443" s="278"/>
      <c r="G443" s="278"/>
      <c r="H443" s="278"/>
    </row>
    <row r="444" spans="4:8" s="277" customFormat="1" x14ac:dyDescent="0.2">
      <c r="D444" s="276"/>
      <c r="F444" s="278"/>
      <c r="G444" s="278"/>
      <c r="H444" s="278"/>
    </row>
    <row r="445" spans="4:8" s="277" customFormat="1" x14ac:dyDescent="0.2">
      <c r="D445" s="276"/>
      <c r="F445" s="278"/>
      <c r="G445" s="278"/>
      <c r="H445" s="278"/>
    </row>
    <row r="446" spans="4:8" s="277" customFormat="1" x14ac:dyDescent="0.2">
      <c r="D446" s="276"/>
      <c r="F446" s="278"/>
      <c r="G446" s="278"/>
      <c r="H446" s="278"/>
    </row>
    <row r="447" spans="4:8" s="277" customFormat="1" x14ac:dyDescent="0.2">
      <c r="D447" s="276"/>
      <c r="F447" s="278"/>
      <c r="G447" s="278"/>
      <c r="H447" s="278"/>
    </row>
    <row r="448" spans="4:8" s="277" customFormat="1" x14ac:dyDescent="0.2">
      <c r="D448" s="276"/>
      <c r="F448" s="278"/>
      <c r="G448" s="278"/>
      <c r="H448" s="278"/>
    </row>
    <row r="449" spans="4:8" s="277" customFormat="1" x14ac:dyDescent="0.2">
      <c r="D449" s="276"/>
      <c r="F449" s="278"/>
      <c r="G449" s="278"/>
      <c r="H449" s="278"/>
    </row>
    <row r="450" spans="4:8" s="277" customFormat="1" x14ac:dyDescent="0.2">
      <c r="D450" s="276"/>
      <c r="F450" s="278"/>
      <c r="G450" s="278"/>
      <c r="H450" s="278"/>
    </row>
    <row r="451" spans="4:8" s="277" customFormat="1" x14ac:dyDescent="0.2">
      <c r="D451" s="276"/>
      <c r="F451" s="278"/>
      <c r="G451" s="278"/>
      <c r="H451" s="278"/>
    </row>
    <row r="452" spans="4:8" s="277" customFormat="1" x14ac:dyDescent="0.2">
      <c r="D452" s="276"/>
      <c r="F452" s="278"/>
      <c r="G452" s="278"/>
      <c r="H452" s="278"/>
    </row>
    <row r="453" spans="4:8" s="277" customFormat="1" x14ac:dyDescent="0.2">
      <c r="D453" s="276"/>
      <c r="F453" s="278"/>
      <c r="G453" s="278"/>
      <c r="H453" s="278"/>
    </row>
    <row r="454" spans="4:8" s="277" customFormat="1" x14ac:dyDescent="0.2">
      <c r="D454" s="276"/>
      <c r="F454" s="278"/>
      <c r="G454" s="278"/>
      <c r="H454" s="278"/>
    </row>
    <row r="455" spans="4:8" s="277" customFormat="1" x14ac:dyDescent="0.2">
      <c r="D455" s="276"/>
      <c r="F455" s="278"/>
      <c r="G455" s="278"/>
      <c r="H455" s="278"/>
    </row>
    <row r="456" spans="4:8" s="277" customFormat="1" x14ac:dyDescent="0.2">
      <c r="D456" s="276"/>
      <c r="F456" s="278"/>
      <c r="G456" s="278"/>
      <c r="H456" s="278"/>
    </row>
    <row r="457" spans="4:8" s="277" customFormat="1" x14ac:dyDescent="0.2">
      <c r="D457" s="276"/>
      <c r="F457" s="278"/>
      <c r="G457" s="278"/>
      <c r="H457" s="278"/>
    </row>
    <row r="458" spans="4:8" s="277" customFormat="1" x14ac:dyDescent="0.2">
      <c r="D458" s="276"/>
      <c r="F458" s="278"/>
      <c r="G458" s="278"/>
      <c r="H458" s="278"/>
    </row>
    <row r="459" spans="4:8" s="277" customFormat="1" x14ac:dyDescent="0.2">
      <c r="D459" s="276"/>
      <c r="F459" s="278"/>
      <c r="G459" s="278"/>
      <c r="H459" s="278"/>
    </row>
    <row r="460" spans="4:8" s="277" customFormat="1" x14ac:dyDescent="0.2">
      <c r="D460" s="276"/>
      <c r="F460" s="278"/>
      <c r="G460" s="278"/>
      <c r="H460" s="278"/>
    </row>
    <row r="461" spans="4:8" s="277" customFormat="1" x14ac:dyDescent="0.2">
      <c r="D461" s="276"/>
      <c r="F461" s="278"/>
      <c r="G461" s="278"/>
      <c r="H461" s="278"/>
    </row>
    <row r="462" spans="4:8" s="277" customFormat="1" x14ac:dyDescent="0.2">
      <c r="D462" s="276"/>
      <c r="F462" s="278"/>
      <c r="G462" s="278"/>
      <c r="H462" s="278"/>
    </row>
    <row r="463" spans="4:8" s="277" customFormat="1" x14ac:dyDescent="0.2">
      <c r="D463" s="276"/>
      <c r="F463" s="278"/>
      <c r="G463" s="278"/>
      <c r="H463" s="278"/>
    </row>
    <row r="464" spans="4:8" s="277" customFormat="1" x14ac:dyDescent="0.2">
      <c r="D464" s="276"/>
      <c r="F464" s="278"/>
      <c r="G464" s="278"/>
      <c r="H464" s="278"/>
    </row>
    <row r="465" spans="4:8" s="277" customFormat="1" x14ac:dyDescent="0.2">
      <c r="D465" s="276"/>
      <c r="F465" s="278"/>
      <c r="G465" s="278"/>
      <c r="H465" s="278"/>
    </row>
    <row r="466" spans="4:8" s="277" customFormat="1" x14ac:dyDescent="0.2">
      <c r="D466" s="276"/>
      <c r="F466" s="278"/>
      <c r="G466" s="278"/>
      <c r="H466" s="278"/>
    </row>
    <row r="467" spans="4:8" s="277" customFormat="1" x14ac:dyDescent="0.2">
      <c r="D467" s="276"/>
      <c r="F467" s="278"/>
      <c r="G467" s="278"/>
      <c r="H467" s="278"/>
    </row>
    <row r="468" spans="4:8" s="277" customFormat="1" x14ac:dyDescent="0.2">
      <c r="D468" s="276"/>
      <c r="F468" s="278"/>
      <c r="G468" s="278"/>
      <c r="H468" s="278"/>
    </row>
    <row r="469" spans="4:8" s="277" customFormat="1" x14ac:dyDescent="0.2">
      <c r="D469" s="276"/>
      <c r="F469" s="278"/>
      <c r="G469" s="278"/>
      <c r="H469" s="278"/>
    </row>
    <row r="470" spans="4:8" s="277" customFormat="1" x14ac:dyDescent="0.2">
      <c r="D470" s="276"/>
      <c r="F470" s="278"/>
      <c r="G470" s="278"/>
      <c r="H470" s="278"/>
    </row>
    <row r="471" spans="4:8" s="277" customFormat="1" x14ac:dyDescent="0.2">
      <c r="D471" s="276"/>
      <c r="F471" s="278"/>
      <c r="G471" s="278"/>
      <c r="H471" s="278"/>
    </row>
    <row r="472" spans="4:8" s="277" customFormat="1" x14ac:dyDescent="0.2">
      <c r="D472" s="276"/>
      <c r="F472" s="278"/>
      <c r="G472" s="278"/>
      <c r="H472" s="278"/>
    </row>
    <row r="473" spans="4:8" s="277" customFormat="1" x14ac:dyDescent="0.2">
      <c r="D473" s="276"/>
      <c r="F473" s="278"/>
      <c r="G473" s="278"/>
      <c r="H473" s="278"/>
    </row>
    <row r="474" spans="4:8" s="277" customFormat="1" x14ac:dyDescent="0.2">
      <c r="D474" s="276"/>
      <c r="F474" s="278"/>
      <c r="G474" s="278"/>
      <c r="H474" s="278"/>
    </row>
    <row r="475" spans="4:8" s="277" customFormat="1" x14ac:dyDescent="0.2">
      <c r="D475" s="276"/>
      <c r="F475" s="278"/>
      <c r="G475" s="278"/>
      <c r="H475" s="278"/>
    </row>
    <row r="476" spans="4:8" s="277" customFormat="1" x14ac:dyDescent="0.2">
      <c r="D476" s="276"/>
      <c r="F476" s="278"/>
      <c r="G476" s="278"/>
      <c r="H476" s="278"/>
    </row>
    <row r="477" spans="4:8" s="277" customFormat="1" x14ac:dyDescent="0.2">
      <c r="D477" s="276"/>
      <c r="F477" s="278"/>
      <c r="G477" s="278"/>
      <c r="H477" s="278"/>
    </row>
    <row r="478" spans="4:8" s="277" customFormat="1" x14ac:dyDescent="0.2">
      <c r="D478" s="276"/>
      <c r="F478" s="278"/>
      <c r="G478" s="278"/>
      <c r="H478" s="278"/>
    </row>
    <row r="479" spans="4:8" s="277" customFormat="1" x14ac:dyDescent="0.2">
      <c r="D479" s="276"/>
      <c r="F479" s="278"/>
      <c r="G479" s="278"/>
      <c r="H479" s="278"/>
    </row>
    <row r="480" spans="4:8" s="277" customFormat="1" x14ac:dyDescent="0.2">
      <c r="D480" s="276"/>
      <c r="F480" s="278"/>
      <c r="G480" s="278"/>
      <c r="H480" s="278"/>
    </row>
    <row r="481" spans="4:8" s="277" customFormat="1" x14ac:dyDescent="0.2">
      <c r="D481" s="276"/>
      <c r="F481" s="278"/>
      <c r="G481" s="278"/>
      <c r="H481" s="278"/>
    </row>
    <row r="482" spans="4:8" s="277" customFormat="1" x14ac:dyDescent="0.2">
      <c r="D482" s="276"/>
      <c r="F482" s="278"/>
      <c r="G482" s="278"/>
      <c r="H482" s="278"/>
    </row>
    <row r="483" spans="4:8" s="277" customFormat="1" x14ac:dyDescent="0.2">
      <c r="D483" s="276"/>
      <c r="F483" s="278"/>
      <c r="G483" s="278"/>
      <c r="H483" s="278"/>
    </row>
    <row r="484" spans="4:8" s="277" customFormat="1" x14ac:dyDescent="0.2">
      <c r="D484" s="276"/>
      <c r="F484" s="278"/>
      <c r="G484" s="278"/>
      <c r="H484" s="278"/>
    </row>
    <row r="485" spans="4:8" s="277" customFormat="1" x14ac:dyDescent="0.2">
      <c r="D485" s="276"/>
      <c r="F485" s="278"/>
      <c r="G485" s="278"/>
      <c r="H485" s="278"/>
    </row>
    <row r="486" spans="4:8" s="277" customFormat="1" x14ac:dyDescent="0.2">
      <c r="D486" s="276"/>
      <c r="F486" s="278"/>
      <c r="G486" s="278"/>
      <c r="H486" s="278"/>
    </row>
    <row r="487" spans="4:8" s="277" customFormat="1" x14ac:dyDescent="0.2">
      <c r="D487" s="276"/>
      <c r="F487" s="278"/>
      <c r="G487" s="278"/>
      <c r="H487" s="278"/>
    </row>
    <row r="488" spans="4:8" s="277" customFormat="1" x14ac:dyDescent="0.2">
      <c r="D488" s="276"/>
      <c r="F488" s="278"/>
      <c r="G488" s="278"/>
      <c r="H488" s="278"/>
    </row>
    <row r="489" spans="4:8" s="277" customFormat="1" x14ac:dyDescent="0.2">
      <c r="D489" s="276"/>
      <c r="F489" s="278"/>
      <c r="G489" s="278"/>
      <c r="H489" s="278"/>
    </row>
    <row r="490" spans="4:8" s="277" customFormat="1" x14ac:dyDescent="0.2">
      <c r="D490" s="276"/>
      <c r="F490" s="278"/>
      <c r="G490" s="278"/>
      <c r="H490" s="278"/>
    </row>
    <row r="491" spans="4:8" s="277" customFormat="1" x14ac:dyDescent="0.2">
      <c r="D491" s="276"/>
      <c r="F491" s="278"/>
      <c r="G491" s="278"/>
      <c r="H491" s="278"/>
    </row>
    <row r="492" spans="4:8" s="277" customFormat="1" x14ac:dyDescent="0.2">
      <c r="D492" s="276"/>
      <c r="F492" s="278"/>
      <c r="G492" s="278"/>
      <c r="H492" s="278"/>
    </row>
    <row r="493" spans="4:8" s="277" customFormat="1" x14ac:dyDescent="0.2">
      <c r="D493" s="276"/>
      <c r="F493" s="278"/>
      <c r="G493" s="278"/>
      <c r="H493" s="278"/>
    </row>
    <row r="494" spans="4:8" s="277" customFormat="1" x14ac:dyDescent="0.2">
      <c r="D494" s="276"/>
      <c r="F494" s="278"/>
      <c r="G494" s="278"/>
      <c r="H494" s="278"/>
    </row>
    <row r="495" spans="4:8" s="277" customFormat="1" x14ac:dyDescent="0.2">
      <c r="D495" s="276"/>
      <c r="F495" s="278"/>
      <c r="G495" s="278"/>
      <c r="H495" s="278"/>
    </row>
    <row r="496" spans="4:8" s="277" customFormat="1" x14ac:dyDescent="0.2">
      <c r="D496" s="276"/>
      <c r="F496" s="278"/>
      <c r="G496" s="278"/>
      <c r="H496" s="278"/>
    </row>
    <row r="497" spans="4:8" s="277" customFormat="1" x14ac:dyDescent="0.2">
      <c r="D497" s="276"/>
      <c r="F497" s="278"/>
      <c r="G497" s="278"/>
      <c r="H497" s="278"/>
    </row>
    <row r="498" spans="4:8" s="277" customFormat="1" x14ac:dyDescent="0.2">
      <c r="D498" s="276"/>
      <c r="F498" s="278"/>
      <c r="G498" s="278"/>
      <c r="H498" s="278"/>
    </row>
    <row r="499" spans="4:8" s="277" customFormat="1" x14ac:dyDescent="0.2">
      <c r="D499" s="276"/>
      <c r="F499" s="278"/>
      <c r="G499" s="278"/>
      <c r="H499" s="278"/>
    </row>
    <row r="500" spans="4:8" s="277" customFormat="1" x14ac:dyDescent="0.2">
      <c r="D500" s="276"/>
      <c r="F500" s="278"/>
      <c r="G500" s="278"/>
      <c r="H500" s="278"/>
    </row>
    <row r="501" spans="4:8" s="277" customFormat="1" x14ac:dyDescent="0.2">
      <c r="D501" s="276"/>
      <c r="F501" s="278"/>
      <c r="G501" s="278"/>
      <c r="H501" s="278"/>
    </row>
    <row r="502" spans="4:8" s="277" customFormat="1" x14ac:dyDescent="0.2">
      <c r="D502" s="276"/>
      <c r="F502" s="278"/>
      <c r="G502" s="278"/>
      <c r="H502" s="278"/>
    </row>
    <row r="503" spans="4:8" s="277" customFormat="1" x14ac:dyDescent="0.2">
      <c r="D503" s="276"/>
      <c r="F503" s="278"/>
      <c r="G503" s="278"/>
      <c r="H503" s="278"/>
    </row>
    <row r="504" spans="4:8" s="277" customFormat="1" x14ac:dyDescent="0.2">
      <c r="D504" s="276"/>
      <c r="F504" s="278"/>
      <c r="G504" s="278"/>
      <c r="H504" s="278"/>
    </row>
    <row r="505" spans="4:8" s="277" customFormat="1" x14ac:dyDescent="0.2">
      <c r="D505" s="276"/>
      <c r="F505" s="278"/>
      <c r="G505" s="278"/>
      <c r="H505" s="278"/>
    </row>
    <row r="506" spans="4:8" s="277" customFormat="1" x14ac:dyDescent="0.2">
      <c r="D506" s="276"/>
      <c r="F506" s="278"/>
      <c r="G506" s="278"/>
      <c r="H506" s="278"/>
    </row>
    <row r="507" spans="4:8" s="277" customFormat="1" x14ac:dyDescent="0.2">
      <c r="D507" s="276"/>
      <c r="F507" s="278"/>
      <c r="G507" s="278"/>
      <c r="H507" s="278"/>
    </row>
    <row r="508" spans="4:8" s="277" customFormat="1" x14ac:dyDescent="0.2">
      <c r="D508" s="276"/>
      <c r="F508" s="278"/>
      <c r="G508" s="278"/>
      <c r="H508" s="278"/>
    </row>
    <row r="509" spans="4:8" s="277" customFormat="1" x14ac:dyDescent="0.2">
      <c r="D509" s="276"/>
      <c r="F509" s="278"/>
      <c r="G509" s="278"/>
      <c r="H509" s="278"/>
    </row>
    <row r="510" spans="4:8" s="277" customFormat="1" x14ac:dyDescent="0.2">
      <c r="D510" s="276"/>
      <c r="F510" s="278"/>
      <c r="G510" s="278"/>
      <c r="H510" s="278"/>
    </row>
    <row r="511" spans="4:8" s="277" customFormat="1" x14ac:dyDescent="0.2">
      <c r="D511" s="276"/>
      <c r="F511" s="278"/>
      <c r="G511" s="278"/>
      <c r="H511" s="278"/>
    </row>
    <row r="512" spans="4:8" s="277" customFormat="1" x14ac:dyDescent="0.2">
      <c r="D512" s="276"/>
      <c r="F512" s="278"/>
      <c r="G512" s="278"/>
      <c r="H512" s="278"/>
    </row>
    <row r="513" spans="4:8" s="277" customFormat="1" x14ac:dyDescent="0.2">
      <c r="D513" s="276"/>
      <c r="F513" s="278"/>
      <c r="G513" s="278"/>
      <c r="H513" s="278"/>
    </row>
    <row r="514" spans="4:8" s="277" customFormat="1" x14ac:dyDescent="0.2">
      <c r="D514" s="276"/>
      <c r="F514" s="278"/>
      <c r="G514" s="278"/>
      <c r="H514" s="278"/>
    </row>
    <row r="515" spans="4:8" s="277" customFormat="1" x14ac:dyDescent="0.2">
      <c r="D515" s="276"/>
      <c r="F515" s="278"/>
      <c r="G515" s="278"/>
      <c r="H515" s="278"/>
    </row>
    <row r="516" spans="4:8" s="277" customFormat="1" x14ac:dyDescent="0.2">
      <c r="D516" s="276"/>
      <c r="F516" s="278"/>
      <c r="G516" s="278"/>
      <c r="H516" s="278"/>
    </row>
    <row r="517" spans="4:8" s="277" customFormat="1" x14ac:dyDescent="0.2">
      <c r="D517" s="276"/>
      <c r="F517" s="278"/>
      <c r="G517" s="278"/>
      <c r="H517" s="278"/>
    </row>
    <row r="518" spans="4:8" s="277" customFormat="1" x14ac:dyDescent="0.2">
      <c r="D518" s="276"/>
      <c r="F518" s="278"/>
      <c r="G518" s="278"/>
      <c r="H518" s="278"/>
    </row>
    <row r="519" spans="4:8" s="277" customFormat="1" x14ac:dyDescent="0.2">
      <c r="D519" s="276"/>
      <c r="F519" s="278"/>
      <c r="G519" s="278"/>
      <c r="H519" s="278"/>
    </row>
    <row r="520" spans="4:8" s="277" customFormat="1" x14ac:dyDescent="0.2">
      <c r="D520" s="276"/>
      <c r="F520" s="278"/>
      <c r="G520" s="278"/>
      <c r="H520" s="278"/>
    </row>
    <row r="521" spans="4:8" s="277" customFormat="1" x14ac:dyDescent="0.2">
      <c r="D521" s="276"/>
      <c r="F521" s="278"/>
      <c r="G521" s="278"/>
      <c r="H521" s="278"/>
    </row>
    <row r="522" spans="4:8" s="277" customFormat="1" x14ac:dyDescent="0.2">
      <c r="D522" s="276"/>
      <c r="F522" s="278"/>
      <c r="G522" s="278"/>
      <c r="H522" s="278"/>
    </row>
    <row r="523" spans="4:8" s="277" customFormat="1" x14ac:dyDescent="0.2">
      <c r="D523" s="276"/>
      <c r="F523" s="278"/>
      <c r="G523" s="278"/>
      <c r="H523" s="278"/>
    </row>
    <row r="524" spans="4:8" s="277" customFormat="1" x14ac:dyDescent="0.2">
      <c r="D524" s="276"/>
      <c r="F524" s="278"/>
      <c r="G524" s="278"/>
      <c r="H524" s="278"/>
    </row>
    <row r="525" spans="4:8" s="277" customFormat="1" x14ac:dyDescent="0.2">
      <c r="D525" s="276"/>
      <c r="F525" s="278"/>
      <c r="G525" s="278"/>
      <c r="H525" s="278"/>
    </row>
    <row r="526" spans="4:8" s="277" customFormat="1" x14ac:dyDescent="0.2">
      <c r="D526" s="276"/>
      <c r="F526" s="278"/>
      <c r="G526" s="278"/>
      <c r="H526" s="278"/>
    </row>
    <row r="527" spans="4:8" s="277" customFormat="1" x14ac:dyDescent="0.2">
      <c r="D527" s="276"/>
      <c r="F527" s="278"/>
      <c r="G527" s="278"/>
      <c r="H527" s="278"/>
    </row>
    <row r="528" spans="4:8" s="277" customFormat="1" x14ac:dyDescent="0.2">
      <c r="D528" s="276"/>
      <c r="F528" s="278"/>
      <c r="G528" s="278"/>
      <c r="H528" s="278"/>
    </row>
    <row r="529" spans="4:8" s="277" customFormat="1" x14ac:dyDescent="0.2">
      <c r="D529" s="276"/>
      <c r="F529" s="278"/>
      <c r="G529" s="278"/>
      <c r="H529" s="278"/>
    </row>
    <row r="530" spans="4:8" s="277" customFormat="1" x14ac:dyDescent="0.2">
      <c r="D530" s="276"/>
      <c r="F530" s="278"/>
      <c r="G530" s="278"/>
      <c r="H530" s="278"/>
    </row>
    <row r="531" spans="4:8" s="277" customFormat="1" x14ac:dyDescent="0.2">
      <c r="D531" s="276"/>
      <c r="F531" s="278"/>
      <c r="G531" s="278"/>
      <c r="H531" s="278"/>
    </row>
    <row r="532" spans="4:8" s="277" customFormat="1" x14ac:dyDescent="0.2">
      <c r="D532" s="276"/>
      <c r="F532" s="278"/>
      <c r="G532" s="278"/>
      <c r="H532" s="278"/>
    </row>
    <row r="533" spans="4:8" s="277" customFormat="1" x14ac:dyDescent="0.2">
      <c r="D533" s="276"/>
      <c r="F533" s="278"/>
      <c r="G533" s="278"/>
      <c r="H533" s="278"/>
    </row>
    <row r="534" spans="4:8" s="277" customFormat="1" x14ac:dyDescent="0.2">
      <c r="D534" s="276"/>
      <c r="F534" s="278"/>
      <c r="G534" s="278"/>
      <c r="H534" s="278"/>
    </row>
    <row r="535" spans="4:8" s="277" customFormat="1" x14ac:dyDescent="0.2">
      <c r="D535" s="276"/>
      <c r="F535" s="278"/>
      <c r="G535" s="278"/>
      <c r="H535" s="278"/>
    </row>
    <row r="536" spans="4:8" s="277" customFormat="1" x14ac:dyDescent="0.2">
      <c r="D536" s="276"/>
      <c r="F536" s="278"/>
      <c r="G536" s="278"/>
      <c r="H536" s="278"/>
    </row>
    <row r="537" spans="4:8" s="277" customFormat="1" x14ac:dyDescent="0.2">
      <c r="D537" s="276"/>
      <c r="F537" s="278"/>
      <c r="G537" s="278"/>
      <c r="H537" s="278"/>
    </row>
    <row r="538" spans="4:8" s="277" customFormat="1" x14ac:dyDescent="0.2">
      <c r="D538" s="276"/>
      <c r="F538" s="278"/>
      <c r="G538" s="278"/>
      <c r="H538" s="278"/>
    </row>
    <row r="539" spans="4:8" s="277" customFormat="1" x14ac:dyDescent="0.2">
      <c r="D539" s="276"/>
      <c r="F539" s="278"/>
      <c r="G539" s="278"/>
      <c r="H539" s="278"/>
    </row>
    <row r="540" spans="4:8" s="277" customFormat="1" x14ac:dyDescent="0.2">
      <c r="D540" s="276"/>
      <c r="F540" s="278"/>
      <c r="G540" s="278"/>
      <c r="H540" s="278"/>
    </row>
    <row r="541" spans="4:8" s="277" customFormat="1" x14ac:dyDescent="0.2">
      <c r="D541" s="276"/>
      <c r="F541" s="278"/>
      <c r="G541" s="278"/>
      <c r="H541" s="278"/>
    </row>
    <row r="542" spans="4:8" s="277" customFormat="1" x14ac:dyDescent="0.2">
      <c r="D542" s="276"/>
      <c r="F542" s="278"/>
      <c r="G542" s="278"/>
      <c r="H542" s="278"/>
    </row>
    <row r="543" spans="4:8" s="277" customFormat="1" x14ac:dyDescent="0.2">
      <c r="D543" s="276"/>
      <c r="F543" s="278"/>
      <c r="G543" s="278"/>
      <c r="H543" s="278"/>
    </row>
    <row r="544" spans="4:8" s="277" customFormat="1" x14ac:dyDescent="0.2">
      <c r="D544" s="276"/>
      <c r="F544" s="278"/>
      <c r="G544" s="278"/>
      <c r="H544" s="278"/>
    </row>
    <row r="545" spans="4:8" s="277" customFormat="1" x14ac:dyDescent="0.2">
      <c r="D545" s="276"/>
      <c r="F545" s="278"/>
      <c r="G545" s="278"/>
      <c r="H545" s="278"/>
    </row>
    <row r="546" spans="4:8" s="277" customFormat="1" x14ac:dyDescent="0.2">
      <c r="D546" s="276"/>
      <c r="F546" s="278"/>
      <c r="G546" s="278"/>
      <c r="H546" s="278"/>
    </row>
    <row r="547" spans="4:8" s="277" customFormat="1" x14ac:dyDescent="0.2">
      <c r="D547" s="276"/>
      <c r="F547" s="278"/>
      <c r="G547" s="278"/>
      <c r="H547" s="278"/>
    </row>
    <row r="548" spans="4:8" s="277" customFormat="1" x14ac:dyDescent="0.2">
      <c r="D548" s="276"/>
      <c r="F548" s="278"/>
      <c r="G548" s="278"/>
      <c r="H548" s="278"/>
    </row>
    <row r="549" spans="4:8" s="277" customFormat="1" x14ac:dyDescent="0.2">
      <c r="D549" s="276"/>
      <c r="F549" s="278"/>
      <c r="G549" s="278"/>
      <c r="H549" s="278"/>
    </row>
    <row r="550" spans="4:8" s="277" customFormat="1" x14ac:dyDescent="0.2">
      <c r="D550" s="276"/>
      <c r="F550" s="278"/>
      <c r="G550" s="278"/>
      <c r="H550" s="278"/>
    </row>
    <row r="551" spans="4:8" s="277" customFormat="1" x14ac:dyDescent="0.2">
      <c r="D551" s="276"/>
      <c r="F551" s="278"/>
      <c r="G551" s="278"/>
      <c r="H551" s="278"/>
    </row>
    <row r="552" spans="4:8" s="277" customFormat="1" x14ac:dyDescent="0.2">
      <c r="D552" s="276"/>
      <c r="F552" s="278"/>
      <c r="G552" s="278"/>
      <c r="H552" s="278"/>
    </row>
    <row r="553" spans="4:8" s="277" customFormat="1" x14ac:dyDescent="0.2">
      <c r="D553" s="276"/>
      <c r="F553" s="278"/>
      <c r="G553" s="278"/>
      <c r="H553" s="278"/>
    </row>
    <row r="554" spans="4:8" s="277" customFormat="1" x14ac:dyDescent="0.2">
      <c r="D554" s="276"/>
      <c r="F554" s="278"/>
      <c r="G554" s="278"/>
      <c r="H554" s="278"/>
    </row>
    <row r="555" spans="4:8" s="277" customFormat="1" x14ac:dyDescent="0.2">
      <c r="D555" s="276"/>
      <c r="F555" s="278"/>
      <c r="G555" s="278"/>
      <c r="H555" s="278"/>
    </row>
    <row r="556" spans="4:8" s="277" customFormat="1" x14ac:dyDescent="0.2">
      <c r="D556" s="276"/>
      <c r="F556" s="278"/>
      <c r="G556" s="278"/>
      <c r="H556" s="278"/>
    </row>
    <row r="557" spans="4:8" s="277" customFormat="1" x14ac:dyDescent="0.2">
      <c r="D557" s="276"/>
      <c r="F557" s="278"/>
      <c r="G557" s="278"/>
      <c r="H557" s="278"/>
    </row>
    <row r="558" spans="4:8" s="277" customFormat="1" x14ac:dyDescent="0.2">
      <c r="D558" s="276"/>
      <c r="F558" s="278"/>
      <c r="G558" s="278"/>
      <c r="H558" s="278"/>
    </row>
    <row r="559" spans="4:8" s="277" customFormat="1" x14ac:dyDescent="0.2">
      <c r="D559" s="276"/>
      <c r="F559" s="278"/>
      <c r="G559" s="278"/>
      <c r="H559" s="278"/>
    </row>
    <row r="560" spans="4:8" s="277" customFormat="1" x14ac:dyDescent="0.2">
      <c r="D560" s="276"/>
      <c r="F560" s="278"/>
      <c r="G560" s="278"/>
      <c r="H560" s="278"/>
    </row>
    <row r="561" spans="4:8" s="277" customFormat="1" x14ac:dyDescent="0.2">
      <c r="D561" s="276"/>
      <c r="F561" s="278"/>
      <c r="G561" s="278"/>
      <c r="H561" s="278"/>
    </row>
    <row r="562" spans="4:8" s="277" customFormat="1" x14ac:dyDescent="0.2">
      <c r="D562" s="276"/>
      <c r="F562" s="278"/>
      <c r="G562" s="278"/>
      <c r="H562" s="278"/>
    </row>
    <row r="563" spans="4:8" s="277" customFormat="1" x14ac:dyDescent="0.2">
      <c r="D563" s="276"/>
      <c r="F563" s="278"/>
      <c r="G563" s="278"/>
      <c r="H563" s="278"/>
    </row>
    <row r="564" spans="4:8" s="277" customFormat="1" x14ac:dyDescent="0.2">
      <c r="D564" s="276"/>
      <c r="F564" s="278"/>
      <c r="G564" s="278"/>
      <c r="H564" s="278"/>
    </row>
    <row r="565" spans="4:8" s="277" customFormat="1" x14ac:dyDescent="0.2">
      <c r="D565" s="276"/>
      <c r="F565" s="278"/>
      <c r="G565" s="278"/>
      <c r="H565" s="278"/>
    </row>
    <row r="566" spans="4:8" s="277" customFormat="1" x14ac:dyDescent="0.2">
      <c r="D566" s="276"/>
      <c r="F566" s="278"/>
      <c r="G566" s="278"/>
      <c r="H566" s="278"/>
    </row>
    <row r="567" spans="4:8" s="277" customFormat="1" x14ac:dyDescent="0.2">
      <c r="D567" s="276"/>
      <c r="F567" s="278"/>
      <c r="G567" s="278"/>
      <c r="H567" s="278"/>
    </row>
    <row r="568" spans="4:8" s="277" customFormat="1" x14ac:dyDescent="0.2">
      <c r="D568" s="276"/>
      <c r="F568" s="278"/>
      <c r="G568" s="278"/>
      <c r="H568" s="278"/>
    </row>
    <row r="569" spans="4:8" s="277" customFormat="1" x14ac:dyDescent="0.2">
      <c r="D569" s="276"/>
      <c r="F569" s="278"/>
      <c r="G569" s="278"/>
      <c r="H569" s="278"/>
    </row>
    <row r="570" spans="4:8" s="277" customFormat="1" x14ac:dyDescent="0.2">
      <c r="D570" s="276"/>
      <c r="F570" s="278"/>
      <c r="G570" s="278"/>
      <c r="H570" s="278"/>
    </row>
    <row r="571" spans="4:8" s="277" customFormat="1" x14ac:dyDescent="0.2">
      <c r="D571" s="276"/>
      <c r="F571" s="278"/>
      <c r="G571" s="278"/>
      <c r="H571" s="278"/>
    </row>
    <row r="572" spans="4:8" s="277" customFormat="1" x14ac:dyDescent="0.2">
      <c r="D572" s="276"/>
      <c r="F572" s="278"/>
      <c r="G572" s="278"/>
      <c r="H572" s="278"/>
    </row>
    <row r="573" spans="4:8" s="277" customFormat="1" x14ac:dyDescent="0.2">
      <c r="D573" s="276"/>
      <c r="F573" s="278"/>
      <c r="G573" s="278"/>
      <c r="H573" s="278"/>
    </row>
    <row r="574" spans="4:8" s="277" customFormat="1" x14ac:dyDescent="0.2">
      <c r="D574" s="276"/>
      <c r="F574" s="278"/>
      <c r="G574" s="278"/>
      <c r="H574" s="278"/>
    </row>
    <row r="575" spans="4:8" s="277" customFormat="1" x14ac:dyDescent="0.2">
      <c r="D575" s="276"/>
      <c r="F575" s="278"/>
      <c r="G575" s="278"/>
      <c r="H575" s="278"/>
    </row>
    <row r="576" spans="4:8" s="277" customFormat="1" x14ac:dyDescent="0.2">
      <c r="D576" s="276"/>
      <c r="F576" s="278"/>
      <c r="G576" s="278"/>
      <c r="H576" s="278"/>
    </row>
    <row r="577" spans="4:8" s="277" customFormat="1" x14ac:dyDescent="0.2">
      <c r="D577" s="276"/>
      <c r="F577" s="278"/>
      <c r="G577" s="278"/>
      <c r="H577" s="278"/>
    </row>
    <row r="578" spans="4:8" s="277" customFormat="1" x14ac:dyDescent="0.2">
      <c r="D578" s="276"/>
      <c r="F578" s="278"/>
      <c r="G578" s="278"/>
      <c r="H578" s="278"/>
    </row>
    <row r="579" spans="4:8" s="277" customFormat="1" x14ac:dyDescent="0.2">
      <c r="D579" s="276"/>
      <c r="F579" s="278"/>
      <c r="G579" s="278"/>
      <c r="H579" s="278"/>
    </row>
    <row r="580" spans="4:8" s="277" customFormat="1" x14ac:dyDescent="0.2">
      <c r="D580" s="276"/>
      <c r="F580" s="278"/>
      <c r="G580" s="278"/>
      <c r="H580" s="278"/>
    </row>
    <row r="581" spans="4:8" s="277" customFormat="1" x14ac:dyDescent="0.2">
      <c r="D581" s="276"/>
      <c r="F581" s="278"/>
      <c r="G581" s="278"/>
      <c r="H581" s="278"/>
    </row>
    <row r="582" spans="4:8" s="277" customFormat="1" x14ac:dyDescent="0.2">
      <c r="D582" s="276"/>
      <c r="F582" s="278"/>
      <c r="G582" s="278"/>
      <c r="H582" s="278"/>
    </row>
    <row r="583" spans="4:8" s="277" customFormat="1" x14ac:dyDescent="0.2">
      <c r="D583" s="276"/>
      <c r="F583" s="278"/>
      <c r="G583" s="278"/>
      <c r="H583" s="278"/>
    </row>
    <row r="584" spans="4:8" s="277" customFormat="1" x14ac:dyDescent="0.2">
      <c r="D584" s="276"/>
      <c r="F584" s="278"/>
      <c r="G584" s="278"/>
      <c r="H584" s="278"/>
    </row>
    <row r="585" spans="4:8" s="277" customFormat="1" x14ac:dyDescent="0.2">
      <c r="D585" s="276"/>
      <c r="F585" s="278"/>
      <c r="G585" s="278"/>
      <c r="H585" s="278"/>
    </row>
    <row r="586" spans="4:8" s="277" customFormat="1" x14ac:dyDescent="0.2">
      <c r="D586" s="276"/>
      <c r="F586" s="278"/>
      <c r="G586" s="278"/>
      <c r="H586" s="278"/>
    </row>
    <row r="587" spans="4:8" s="277" customFormat="1" x14ac:dyDescent="0.2">
      <c r="D587" s="276"/>
      <c r="F587" s="278"/>
      <c r="G587" s="278"/>
      <c r="H587" s="278"/>
    </row>
    <row r="588" spans="4:8" s="277" customFormat="1" x14ac:dyDescent="0.2">
      <c r="D588" s="276"/>
      <c r="F588" s="278"/>
      <c r="G588" s="278"/>
      <c r="H588" s="278"/>
    </row>
    <row r="589" spans="4:8" s="277" customFormat="1" x14ac:dyDescent="0.2">
      <c r="D589" s="276"/>
      <c r="F589" s="278"/>
      <c r="G589" s="278"/>
      <c r="H589" s="278"/>
    </row>
    <row r="590" spans="4:8" s="277" customFormat="1" x14ac:dyDescent="0.2">
      <c r="D590" s="276"/>
      <c r="F590" s="278"/>
      <c r="G590" s="278"/>
      <c r="H590" s="278"/>
    </row>
    <row r="591" spans="4:8" s="277" customFormat="1" x14ac:dyDescent="0.2">
      <c r="D591" s="276"/>
      <c r="F591" s="278"/>
      <c r="G591" s="278"/>
      <c r="H591" s="278"/>
    </row>
    <row r="592" spans="4:8" s="277" customFormat="1" x14ac:dyDescent="0.2">
      <c r="D592" s="276"/>
      <c r="F592" s="278"/>
      <c r="G592" s="278"/>
      <c r="H592" s="278"/>
    </row>
    <row r="593" spans="4:8" s="277" customFormat="1" x14ac:dyDescent="0.2">
      <c r="D593" s="276"/>
      <c r="F593" s="278"/>
      <c r="G593" s="278"/>
      <c r="H593" s="278"/>
    </row>
    <row r="594" spans="4:8" s="277" customFormat="1" x14ac:dyDescent="0.2">
      <c r="D594" s="276"/>
      <c r="F594" s="278"/>
      <c r="G594" s="278"/>
      <c r="H594" s="278"/>
    </row>
    <row r="595" spans="4:8" s="277" customFormat="1" x14ac:dyDescent="0.2">
      <c r="D595" s="276"/>
      <c r="F595" s="278"/>
      <c r="G595" s="278"/>
      <c r="H595" s="278"/>
    </row>
    <row r="596" spans="4:8" s="277" customFormat="1" x14ac:dyDescent="0.2">
      <c r="D596" s="276"/>
      <c r="F596" s="278"/>
      <c r="G596" s="278"/>
      <c r="H596" s="278"/>
    </row>
    <row r="597" spans="4:8" s="277" customFormat="1" x14ac:dyDescent="0.2">
      <c r="D597" s="276"/>
      <c r="F597" s="278"/>
      <c r="G597" s="278"/>
      <c r="H597" s="278"/>
    </row>
    <row r="598" spans="4:8" s="277" customFormat="1" x14ac:dyDescent="0.2">
      <c r="D598" s="276"/>
      <c r="F598" s="278"/>
      <c r="G598" s="278"/>
      <c r="H598" s="278"/>
    </row>
    <row r="599" spans="4:8" s="277" customFormat="1" x14ac:dyDescent="0.2">
      <c r="D599" s="276"/>
      <c r="F599" s="278"/>
      <c r="G599" s="278"/>
      <c r="H599" s="278"/>
    </row>
    <row r="600" spans="4:8" s="57" customFormat="1" x14ac:dyDescent="0.2">
      <c r="D600" s="58"/>
      <c r="F600" s="63"/>
      <c r="G600" s="63"/>
      <c r="H600" s="63"/>
    </row>
    <row r="601" spans="4:8" s="57" customFormat="1" x14ac:dyDescent="0.2">
      <c r="D601" s="58"/>
      <c r="F601" s="63"/>
      <c r="G601" s="63"/>
      <c r="H601" s="63"/>
    </row>
    <row r="602" spans="4:8" s="57" customFormat="1" x14ac:dyDescent="0.2">
      <c r="D602" s="58"/>
      <c r="F602" s="63"/>
      <c r="G602" s="63"/>
      <c r="H602" s="63"/>
    </row>
    <row r="603" spans="4:8" s="57" customFormat="1" x14ac:dyDescent="0.2">
      <c r="D603" s="58"/>
      <c r="F603" s="63"/>
      <c r="G603" s="63"/>
      <c r="H603" s="63"/>
    </row>
    <row r="604" spans="4:8" s="57" customFormat="1" x14ac:dyDescent="0.2">
      <c r="D604" s="58"/>
      <c r="F604" s="63"/>
      <c r="G604" s="63"/>
      <c r="H604" s="63"/>
    </row>
    <row r="605" spans="4:8" s="57" customFormat="1" x14ac:dyDescent="0.2">
      <c r="D605" s="58"/>
      <c r="F605" s="63"/>
      <c r="G605" s="63"/>
      <c r="H605" s="63"/>
    </row>
    <row r="606" spans="4:8" s="57" customFormat="1" x14ac:dyDescent="0.2">
      <c r="D606" s="58"/>
      <c r="F606" s="63"/>
      <c r="G606" s="63"/>
      <c r="H606" s="63"/>
    </row>
    <row r="607" spans="4:8" s="57" customFormat="1" x14ac:dyDescent="0.2">
      <c r="D607" s="58"/>
      <c r="F607" s="63"/>
      <c r="G607" s="63"/>
      <c r="H607" s="63"/>
    </row>
  </sheetData>
  <mergeCells count="4">
    <mergeCell ref="U48:V49"/>
    <mergeCell ref="W48:Z49"/>
    <mergeCell ref="Y36:AC37"/>
    <mergeCell ref="Y38:AC39"/>
  </mergeCells>
  <conditionalFormatting sqref="F8:F32">
    <cfRule type="expression" dxfId="5" priority="3">
      <formula>AND($E8&lt;&gt;"AFUDC Capital",$E8&lt;&gt;"CWIP Capital")</formula>
    </cfRule>
  </conditionalFormatting>
  <dataValidations count="1">
    <dataValidation type="list" allowBlank="1" showInputMessage="1" showErrorMessage="1" sqref="L8:M32">
      <formula1>"TRUE,FALSE"</formula1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23C5D80-E7D8-4C0C-B32F-BB66333D3973}">
            <xm:f>MATCH($E8,lookups!$C$90:$C$95,0)&lt;=3</xm:f>
            <x14:dxf>
              <font>
                <color theme="1" tint="0.499984740745262"/>
              </font>
              <fill>
                <patternFill>
                  <bgColor theme="0" tint="-0.24994659260841701"/>
                </patternFill>
              </fill>
            </x14:dxf>
          </x14:cfRule>
          <xm:sqref>J8:J32 L8:N32</xm:sqref>
        </x14:conditionalFormatting>
        <x14:conditionalFormatting xmlns:xm="http://schemas.microsoft.com/office/excel/2006/main">
          <x14:cfRule type="expression" priority="16" id="{739D6D02-3576-495E-AD66-D71D333C8A48}">
            <xm:f>MATCH($E8,lookups!$C$90:$C$95,0)&lt;=2</xm:f>
            <x14:dxf>
              <font>
                <color theme="1" tint="0.499984740745262"/>
              </font>
              <fill>
                <patternFill>
                  <bgColor theme="0" tint="-0.24994659260841701"/>
                </patternFill>
              </fill>
            </x14:dxf>
          </x14:cfRule>
          <xm:sqref>H8:I32</xm:sqref>
        </x14:conditionalFormatting>
        <x14:conditionalFormatting xmlns:xm="http://schemas.microsoft.com/office/excel/2006/main">
          <x14:cfRule type="expression" priority="2" id="{8D1D0C7C-B7B9-40F8-BCA7-11F89939F152}">
            <xm:f>MATCH($E8,lookups!$C$90:$C$95,0)&lt;=3</xm:f>
            <x14:dxf>
              <font>
                <color theme="1" tint="0.499984740745262"/>
              </font>
              <fill>
                <patternFill>
                  <bgColor theme="0" tint="-0.24994659260841701"/>
                </patternFill>
              </fill>
            </x14:dxf>
          </x14:cfRule>
          <xm:sqref>L8:N32</xm:sqref>
        </x14:conditionalFormatting>
        <x14:conditionalFormatting xmlns:xm="http://schemas.microsoft.com/office/excel/2006/main">
          <x14:cfRule type="expression" priority="1" id="{38032EC9-7A99-4090-B8B8-B10B2777FCD0}">
            <xm:f>MATCH($E8,lookups!$C$90:$C$95,0)&lt;=2</xm:f>
            <x14:dxf>
              <font>
                <color theme="1" tint="0.499984740745262"/>
              </font>
              <fill>
                <patternFill>
                  <bgColor theme="0" tint="-0.24994659260841701"/>
                </patternFill>
              </fill>
            </x14:dxf>
          </x14:cfRule>
          <xm:sqref>H8:I32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lookups!$C$8:$C$39</xm:f>
          </x14:formula1>
          <xm:sqref>H8:H32</xm:sqref>
        </x14:dataValidation>
        <x14:dataValidation type="list" allowBlank="1" showInputMessage="1" showErrorMessage="1">
          <x14:formula1>
            <xm:f>lookups!$C$46:$C$63</xm:f>
          </x14:formula1>
          <xm:sqref>J8:J32</xm:sqref>
        </x14:dataValidation>
        <x14:dataValidation type="list" allowBlank="1" showInputMessage="1" showErrorMessage="1">
          <x14:formula1>
            <xm:f>lookups!$C$90:$C$95</xm:f>
          </x14:formula1>
          <xm:sqref>E8:E32</xm:sqref>
        </x14:dataValidation>
        <x14:dataValidation type="list" allowBlank="1" showInputMessage="1" showErrorMessage="1">
          <x14:formula1>
            <xm:f>lookups!$C$100:$C$103</xm:f>
          </x14:formula1>
          <xm:sqref>M5:N5</xm:sqref>
        </x14:dataValidation>
        <x14:dataValidation type="list" allowBlank="1">
          <x14:formula1>
            <xm:f>lookups!$C$69:$C$80</xm:f>
          </x14:formula1>
          <xm:sqref>K8:K32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enableFormatConditionsCalculation="0">
    <tabColor theme="3"/>
    <pageSetUpPr fitToPage="1"/>
  </sheetPr>
  <dimension ref="A3:BM1512"/>
  <sheetViews>
    <sheetView showGridLines="0" topLeftCell="C1" zoomScale="80" zoomScaleNormal="80" zoomScalePageLayoutView="80" workbookViewId="0">
      <selection activeCell="C1" sqref="A1:XFD2"/>
    </sheetView>
  </sheetViews>
  <sheetFormatPr defaultColWidth="8.85546875" defaultRowHeight="12.75" outlineLevelRow="1" outlineLevelCol="1" x14ac:dyDescent="0.2"/>
  <cols>
    <col min="1" max="1" width="4.140625" style="302" customWidth="1"/>
    <col min="2" max="2" width="2.140625" style="302" customWidth="1"/>
    <col min="3" max="3" width="3.85546875" style="302" bestFit="1" customWidth="1"/>
    <col min="4" max="4" width="32.42578125" style="303" bestFit="1" customWidth="1"/>
    <col min="5" max="5" width="19.7109375" style="302" customWidth="1"/>
    <col min="6" max="6" width="4.7109375" style="305" customWidth="1" outlineLevel="1"/>
    <col min="7" max="7" width="4.42578125" style="305" customWidth="1"/>
    <col min="8" max="8" width="14.140625" style="302" customWidth="1"/>
    <col min="9" max="9" width="16.140625" style="302" customWidth="1"/>
    <col min="10" max="10" width="17.7109375" style="302" bestFit="1" customWidth="1"/>
    <col min="11" max="11" width="15.7109375" style="302" bestFit="1" customWidth="1"/>
    <col min="12" max="12" width="16.28515625" style="302" bestFit="1" customWidth="1"/>
    <col min="13" max="13" width="3.42578125" style="302" customWidth="1"/>
    <col min="14" max="14" width="2" style="302" customWidth="1"/>
    <col min="15" max="26" width="13.85546875" style="302" bestFit="1" customWidth="1"/>
    <col min="27" max="65" width="15.7109375" style="302" bestFit="1" customWidth="1"/>
    <col min="66" max="16384" width="8.85546875" style="302"/>
  </cols>
  <sheetData>
    <row r="3" spans="1:65" s="296" customFormat="1" ht="15.75" x14ac:dyDescent="0.25">
      <c r="A3" s="295"/>
      <c r="B3" s="295"/>
      <c r="D3" s="297" t="s">
        <v>105</v>
      </c>
      <c r="E3" s="298" t="str">
        <f>Input!$M$5</f>
        <v>$ thousands</v>
      </c>
      <c r="F3" s="299"/>
      <c r="G3" s="299"/>
      <c r="J3" s="300"/>
      <c r="K3" s="301">
        <f ca="1">K37</f>
        <v>1495827.1736491513</v>
      </c>
    </row>
    <row r="4" spans="1:65" ht="15" x14ac:dyDescent="0.35">
      <c r="D4" s="303" t="s">
        <v>1</v>
      </c>
      <c r="E4" s="304" t="s">
        <v>9</v>
      </c>
      <c r="H4" s="306" t="s">
        <v>2</v>
      </c>
      <c r="I4" s="306" t="s">
        <v>2</v>
      </c>
      <c r="J4" s="307"/>
      <c r="K4" s="306" t="s">
        <v>3</v>
      </c>
      <c r="L4" s="306" t="s">
        <v>4</v>
      </c>
      <c r="M4" s="306"/>
      <c r="O4" s="308">
        <v>0</v>
      </c>
      <c r="P4" s="302">
        <f>O4+1</f>
        <v>1</v>
      </c>
      <c r="Q4" s="302">
        <f t="shared" ref="Q4:AF5" si="0">P4+1</f>
        <v>2</v>
      </c>
      <c r="R4" s="302">
        <f t="shared" si="0"/>
        <v>3</v>
      </c>
      <c r="S4" s="302">
        <f t="shared" si="0"/>
        <v>4</v>
      </c>
      <c r="T4" s="302">
        <f t="shared" si="0"/>
        <v>5</v>
      </c>
      <c r="U4" s="302">
        <f t="shared" si="0"/>
        <v>6</v>
      </c>
      <c r="V4" s="302">
        <f t="shared" si="0"/>
        <v>7</v>
      </c>
      <c r="W4" s="302">
        <f t="shared" si="0"/>
        <v>8</v>
      </c>
      <c r="X4" s="302">
        <f t="shared" si="0"/>
        <v>9</v>
      </c>
      <c r="Y4" s="302">
        <f t="shared" si="0"/>
        <v>10</v>
      </c>
      <c r="Z4" s="302">
        <f t="shared" si="0"/>
        <v>11</v>
      </c>
      <c r="AA4" s="302">
        <f t="shared" si="0"/>
        <v>12</v>
      </c>
      <c r="AB4" s="302">
        <f t="shared" si="0"/>
        <v>13</v>
      </c>
      <c r="AC4" s="302">
        <f t="shared" si="0"/>
        <v>14</v>
      </c>
      <c r="AD4" s="302">
        <f t="shared" si="0"/>
        <v>15</v>
      </c>
      <c r="AE4" s="302">
        <f t="shared" si="0"/>
        <v>16</v>
      </c>
      <c r="AF4" s="302">
        <f t="shared" si="0"/>
        <v>17</v>
      </c>
      <c r="AG4" s="302">
        <f t="shared" ref="AG4:AV5" si="1">AF4+1</f>
        <v>18</v>
      </c>
      <c r="AH4" s="302">
        <f t="shared" si="1"/>
        <v>19</v>
      </c>
      <c r="AI4" s="302">
        <f t="shared" si="1"/>
        <v>20</v>
      </c>
      <c r="AJ4" s="302">
        <f t="shared" si="1"/>
        <v>21</v>
      </c>
      <c r="AK4" s="302">
        <f t="shared" si="1"/>
        <v>22</v>
      </c>
      <c r="AL4" s="302">
        <f t="shared" si="1"/>
        <v>23</v>
      </c>
      <c r="AM4" s="302">
        <f t="shared" si="1"/>
        <v>24</v>
      </c>
      <c r="AN4" s="302">
        <f t="shared" si="1"/>
        <v>25</v>
      </c>
      <c r="AO4" s="302">
        <f t="shared" si="1"/>
        <v>26</v>
      </c>
      <c r="AP4" s="302">
        <f t="shared" si="1"/>
        <v>27</v>
      </c>
      <c r="AQ4" s="302">
        <f t="shared" si="1"/>
        <v>28</v>
      </c>
      <c r="AR4" s="302">
        <f t="shared" si="1"/>
        <v>29</v>
      </c>
      <c r="AS4" s="302">
        <f t="shared" si="1"/>
        <v>30</v>
      </c>
      <c r="AT4" s="302">
        <f t="shared" si="1"/>
        <v>31</v>
      </c>
      <c r="AU4" s="302">
        <f t="shared" si="1"/>
        <v>32</v>
      </c>
      <c r="AV4" s="302">
        <f t="shared" si="1"/>
        <v>33</v>
      </c>
      <c r="AW4" s="302">
        <f t="shared" ref="AW4:BL5" si="2">AV4+1</f>
        <v>34</v>
      </c>
      <c r="AX4" s="302">
        <f t="shared" si="2"/>
        <v>35</v>
      </c>
      <c r="AY4" s="302">
        <f t="shared" si="2"/>
        <v>36</v>
      </c>
      <c r="AZ4" s="302">
        <f t="shared" si="2"/>
        <v>37</v>
      </c>
      <c r="BA4" s="302">
        <f t="shared" si="2"/>
        <v>38</v>
      </c>
      <c r="BB4" s="302">
        <f t="shared" si="2"/>
        <v>39</v>
      </c>
      <c r="BC4" s="302">
        <f t="shared" si="2"/>
        <v>40</v>
      </c>
      <c r="BD4" s="302">
        <f t="shared" si="2"/>
        <v>41</v>
      </c>
      <c r="BE4" s="302">
        <f t="shared" si="2"/>
        <v>42</v>
      </c>
      <c r="BF4" s="302">
        <f t="shared" si="2"/>
        <v>43</v>
      </c>
      <c r="BG4" s="302">
        <f t="shared" si="2"/>
        <v>44</v>
      </c>
      <c r="BH4" s="302">
        <f t="shared" si="2"/>
        <v>45</v>
      </c>
      <c r="BI4" s="302">
        <f t="shared" si="2"/>
        <v>46</v>
      </c>
      <c r="BJ4" s="302">
        <f t="shared" si="2"/>
        <v>47</v>
      </c>
      <c r="BK4" s="302">
        <f t="shared" si="2"/>
        <v>48</v>
      </c>
      <c r="BL4" s="302">
        <f t="shared" si="2"/>
        <v>49</v>
      </c>
      <c r="BM4" s="302">
        <f t="shared" ref="BM4:BM5" si="3">BL4+1</f>
        <v>50</v>
      </c>
    </row>
    <row r="5" spans="1:65" x14ac:dyDescent="0.2">
      <c r="D5" s="303" t="s">
        <v>5</v>
      </c>
      <c r="O5" s="309">
        <f>Input!R5</f>
        <v>2017</v>
      </c>
      <c r="P5" s="302">
        <f>O5+1</f>
        <v>2018</v>
      </c>
      <c r="Q5" s="302">
        <f t="shared" si="0"/>
        <v>2019</v>
      </c>
      <c r="R5" s="302">
        <f t="shared" si="0"/>
        <v>2020</v>
      </c>
      <c r="S5" s="302">
        <f t="shared" si="0"/>
        <v>2021</v>
      </c>
      <c r="T5" s="302">
        <f t="shared" si="0"/>
        <v>2022</v>
      </c>
      <c r="U5" s="302">
        <f t="shared" si="0"/>
        <v>2023</v>
      </c>
      <c r="V5" s="302">
        <f t="shared" si="0"/>
        <v>2024</v>
      </c>
      <c r="W5" s="302">
        <f t="shared" si="0"/>
        <v>2025</v>
      </c>
      <c r="X5" s="302">
        <f t="shared" si="0"/>
        <v>2026</v>
      </c>
      <c r="Y5" s="302">
        <f t="shared" si="0"/>
        <v>2027</v>
      </c>
      <c r="Z5" s="302">
        <f t="shared" si="0"/>
        <v>2028</v>
      </c>
      <c r="AA5" s="302">
        <f t="shared" si="0"/>
        <v>2029</v>
      </c>
      <c r="AB5" s="302">
        <f t="shared" si="0"/>
        <v>2030</v>
      </c>
      <c r="AC5" s="302">
        <f t="shared" si="0"/>
        <v>2031</v>
      </c>
      <c r="AD5" s="302">
        <f t="shared" si="0"/>
        <v>2032</v>
      </c>
      <c r="AE5" s="302">
        <f t="shared" si="0"/>
        <v>2033</v>
      </c>
      <c r="AF5" s="302">
        <f t="shared" si="0"/>
        <v>2034</v>
      </c>
      <c r="AG5" s="302">
        <f t="shared" si="1"/>
        <v>2035</v>
      </c>
      <c r="AH5" s="302">
        <f t="shared" si="1"/>
        <v>2036</v>
      </c>
      <c r="AI5" s="302">
        <f t="shared" si="1"/>
        <v>2037</v>
      </c>
      <c r="AJ5" s="302">
        <f t="shared" si="1"/>
        <v>2038</v>
      </c>
      <c r="AK5" s="302">
        <f t="shared" si="1"/>
        <v>2039</v>
      </c>
      <c r="AL5" s="302">
        <f t="shared" si="1"/>
        <v>2040</v>
      </c>
      <c r="AM5" s="302">
        <f t="shared" si="1"/>
        <v>2041</v>
      </c>
      <c r="AN5" s="302">
        <f t="shared" si="1"/>
        <v>2042</v>
      </c>
      <c r="AO5" s="302">
        <f t="shared" si="1"/>
        <v>2043</v>
      </c>
      <c r="AP5" s="302">
        <f t="shared" si="1"/>
        <v>2044</v>
      </c>
      <c r="AQ5" s="302">
        <f t="shared" si="1"/>
        <v>2045</v>
      </c>
      <c r="AR5" s="302">
        <f t="shared" si="1"/>
        <v>2046</v>
      </c>
      <c r="AS5" s="302">
        <f t="shared" si="1"/>
        <v>2047</v>
      </c>
      <c r="AT5" s="302">
        <f t="shared" si="1"/>
        <v>2048</v>
      </c>
      <c r="AU5" s="302">
        <f t="shared" si="1"/>
        <v>2049</v>
      </c>
      <c r="AV5" s="302">
        <f t="shared" si="1"/>
        <v>2050</v>
      </c>
      <c r="AW5" s="302">
        <f t="shared" si="2"/>
        <v>2051</v>
      </c>
      <c r="AX5" s="302">
        <f t="shared" si="2"/>
        <v>2052</v>
      </c>
      <c r="AY5" s="302">
        <f t="shared" si="2"/>
        <v>2053</v>
      </c>
      <c r="AZ5" s="302">
        <f t="shared" si="2"/>
        <v>2054</v>
      </c>
      <c r="BA5" s="302">
        <f t="shared" si="2"/>
        <v>2055</v>
      </c>
      <c r="BB5" s="302">
        <f t="shared" si="2"/>
        <v>2056</v>
      </c>
      <c r="BC5" s="302">
        <f t="shared" si="2"/>
        <v>2057</v>
      </c>
      <c r="BD5" s="302">
        <f t="shared" si="2"/>
        <v>2058</v>
      </c>
      <c r="BE5" s="302">
        <f t="shared" si="2"/>
        <v>2059</v>
      </c>
      <c r="BF5" s="302">
        <f t="shared" si="2"/>
        <v>2060</v>
      </c>
      <c r="BG5" s="302">
        <f t="shared" si="2"/>
        <v>2061</v>
      </c>
      <c r="BH5" s="302">
        <f t="shared" si="2"/>
        <v>2062</v>
      </c>
      <c r="BI5" s="302">
        <f t="shared" si="2"/>
        <v>2063</v>
      </c>
      <c r="BJ5" s="302">
        <f t="shared" si="2"/>
        <v>2064</v>
      </c>
      <c r="BK5" s="302">
        <f t="shared" si="2"/>
        <v>2065</v>
      </c>
      <c r="BL5" s="302">
        <f t="shared" si="2"/>
        <v>2066</v>
      </c>
      <c r="BM5" s="302">
        <f t="shared" si="3"/>
        <v>2067</v>
      </c>
    </row>
    <row r="6" spans="1:65" x14ac:dyDescent="0.2">
      <c r="D6" s="303" t="s">
        <v>6</v>
      </c>
      <c r="H6" s="310">
        <f>Assumptions!$D$12</f>
        <v>43466</v>
      </c>
      <c r="O6" s="311">
        <f>IF(O$5&lt;=YEAR($H6),AVERAGE(DATE(O$5,MONTH($H6),DAY($H6)),DATE(O$5,12,31)),DATE(O$5,7,1))</f>
        <v>42918</v>
      </c>
      <c r="P6" s="311">
        <f t="shared" ref="P6:BM6" si="4">IF(P$5&lt;=YEAR($H6),AVERAGE(DATE(P$5,MONTH($H6),DAY($H6)),DATE(P$5,12,31)),DATE(P$5,7,1))</f>
        <v>43283</v>
      </c>
      <c r="Q6" s="311">
        <f t="shared" si="4"/>
        <v>43648</v>
      </c>
      <c r="R6" s="311">
        <f t="shared" si="4"/>
        <v>44013</v>
      </c>
      <c r="S6" s="311">
        <f t="shared" si="4"/>
        <v>44378</v>
      </c>
      <c r="T6" s="311">
        <f t="shared" si="4"/>
        <v>44743</v>
      </c>
      <c r="U6" s="311">
        <f t="shared" si="4"/>
        <v>45108</v>
      </c>
      <c r="V6" s="311">
        <f t="shared" si="4"/>
        <v>45474</v>
      </c>
      <c r="W6" s="311">
        <f t="shared" si="4"/>
        <v>45839</v>
      </c>
      <c r="X6" s="311">
        <f t="shared" si="4"/>
        <v>46204</v>
      </c>
      <c r="Y6" s="311">
        <f t="shared" si="4"/>
        <v>46569</v>
      </c>
      <c r="Z6" s="311">
        <f t="shared" si="4"/>
        <v>46935</v>
      </c>
      <c r="AA6" s="311">
        <f t="shared" si="4"/>
        <v>47300</v>
      </c>
      <c r="AB6" s="311">
        <f t="shared" si="4"/>
        <v>47665</v>
      </c>
      <c r="AC6" s="311">
        <f t="shared" si="4"/>
        <v>48030</v>
      </c>
      <c r="AD6" s="311">
        <f t="shared" si="4"/>
        <v>48396</v>
      </c>
      <c r="AE6" s="311">
        <f t="shared" si="4"/>
        <v>48761</v>
      </c>
      <c r="AF6" s="311">
        <f t="shared" si="4"/>
        <v>49126</v>
      </c>
      <c r="AG6" s="311">
        <f t="shared" si="4"/>
        <v>49491</v>
      </c>
      <c r="AH6" s="311">
        <f t="shared" si="4"/>
        <v>49857</v>
      </c>
      <c r="AI6" s="311">
        <f t="shared" si="4"/>
        <v>50222</v>
      </c>
      <c r="AJ6" s="311">
        <f t="shared" si="4"/>
        <v>50587</v>
      </c>
      <c r="AK6" s="311">
        <f t="shared" si="4"/>
        <v>50952</v>
      </c>
      <c r="AL6" s="311">
        <f t="shared" si="4"/>
        <v>51318</v>
      </c>
      <c r="AM6" s="311">
        <f t="shared" si="4"/>
        <v>51683</v>
      </c>
      <c r="AN6" s="311">
        <f t="shared" si="4"/>
        <v>52048</v>
      </c>
      <c r="AO6" s="311">
        <f t="shared" si="4"/>
        <v>52413</v>
      </c>
      <c r="AP6" s="311">
        <f t="shared" si="4"/>
        <v>52779</v>
      </c>
      <c r="AQ6" s="311">
        <f t="shared" si="4"/>
        <v>53144</v>
      </c>
      <c r="AR6" s="311">
        <f t="shared" si="4"/>
        <v>53509</v>
      </c>
      <c r="AS6" s="311">
        <f t="shared" si="4"/>
        <v>53874</v>
      </c>
      <c r="AT6" s="311">
        <f t="shared" si="4"/>
        <v>54240</v>
      </c>
      <c r="AU6" s="311">
        <f t="shared" si="4"/>
        <v>54605</v>
      </c>
      <c r="AV6" s="311">
        <f t="shared" si="4"/>
        <v>54970</v>
      </c>
      <c r="AW6" s="311">
        <f t="shared" si="4"/>
        <v>55335</v>
      </c>
      <c r="AX6" s="311">
        <f t="shared" si="4"/>
        <v>55701</v>
      </c>
      <c r="AY6" s="311">
        <f t="shared" si="4"/>
        <v>56066</v>
      </c>
      <c r="AZ6" s="311">
        <f t="shared" si="4"/>
        <v>56431</v>
      </c>
      <c r="BA6" s="311">
        <f t="shared" si="4"/>
        <v>56796</v>
      </c>
      <c r="BB6" s="311">
        <f t="shared" si="4"/>
        <v>57162</v>
      </c>
      <c r="BC6" s="311">
        <f t="shared" si="4"/>
        <v>57527</v>
      </c>
      <c r="BD6" s="311">
        <f t="shared" si="4"/>
        <v>57892</v>
      </c>
      <c r="BE6" s="311">
        <f t="shared" si="4"/>
        <v>58257</v>
      </c>
      <c r="BF6" s="311">
        <f t="shared" si="4"/>
        <v>58623</v>
      </c>
      <c r="BG6" s="311">
        <f t="shared" si="4"/>
        <v>58988</v>
      </c>
      <c r="BH6" s="311">
        <f t="shared" si="4"/>
        <v>59353</v>
      </c>
      <c r="BI6" s="311">
        <f t="shared" si="4"/>
        <v>59718</v>
      </c>
      <c r="BJ6" s="311">
        <f t="shared" si="4"/>
        <v>60084</v>
      </c>
      <c r="BK6" s="311">
        <f t="shared" si="4"/>
        <v>60449</v>
      </c>
      <c r="BL6" s="311">
        <f t="shared" si="4"/>
        <v>60814</v>
      </c>
      <c r="BM6" s="311">
        <f t="shared" si="4"/>
        <v>61179</v>
      </c>
    </row>
    <row r="7" spans="1:65" x14ac:dyDescent="0.2">
      <c r="D7" s="303" t="s">
        <v>7</v>
      </c>
      <c r="F7" s="305" t="s">
        <v>168</v>
      </c>
      <c r="H7" s="312">
        <f>Assumptions!$E$30</f>
        <v>7.5818572631069572E-2</v>
      </c>
      <c r="O7" s="313">
        <f>(1+$H7)^(($H$6-O$6)/365)</f>
        <v>1.1159687526974058</v>
      </c>
      <c r="P7" s="313">
        <f t="shared" ref="P7:BM7" si="5">(1+$H7)^(($H$6-P$6)/365)</f>
        <v>1.0373205864703963</v>
      </c>
      <c r="Q7" s="313">
        <f t="shared" si="5"/>
        <v>0.96421516867242685</v>
      </c>
      <c r="R7" s="313">
        <f t="shared" si="5"/>
        <v>0.8962618727749786</v>
      </c>
      <c r="S7" s="313">
        <f t="shared" si="5"/>
        <v>0.83309760174807257</v>
      </c>
      <c r="T7" s="313">
        <f t="shared" si="5"/>
        <v>0.77438484791223861</v>
      </c>
      <c r="U7" s="313">
        <f t="shared" si="5"/>
        <v>0.7198098895228856</v>
      </c>
      <c r="V7" s="313">
        <f t="shared" si="5"/>
        <v>0.66894716162752466</v>
      </c>
      <c r="W7" s="313">
        <f t="shared" si="5"/>
        <v>0.62180294953592208</v>
      </c>
      <c r="X7" s="313">
        <f t="shared" si="5"/>
        <v>0.5779812371292431</v>
      </c>
      <c r="Y7" s="313">
        <f t="shared" si="5"/>
        <v>0.53724787044316069</v>
      </c>
      <c r="Z7" s="313">
        <f t="shared" si="5"/>
        <v>0.49928521857570013</v>
      </c>
      <c r="AA7" s="313">
        <f t="shared" si="5"/>
        <v>0.46409797272287828</v>
      </c>
      <c r="AB7" s="313">
        <f t="shared" si="5"/>
        <v>0.43139055648375707</v>
      </c>
      <c r="AC7" s="313">
        <f t="shared" si="5"/>
        <v>0.40098820326993351</v>
      </c>
      <c r="AD7" s="313">
        <f t="shared" si="5"/>
        <v>0.37265384142101943</v>
      </c>
      <c r="AE7" s="313">
        <f t="shared" si="5"/>
        <v>0.34639097232690513</v>
      </c>
      <c r="AF7" s="313">
        <f t="shared" si="5"/>
        <v>0.32197898524818735</v>
      </c>
      <c r="AG7" s="313">
        <f t="shared" si="5"/>
        <v>0.29928743882971021</v>
      </c>
      <c r="AH7" s="313">
        <f t="shared" si="5"/>
        <v>0.27813938878862915</v>
      </c>
      <c r="AI7" s="313">
        <f t="shared" si="5"/>
        <v>0.25853744847367627</v>
      </c>
      <c r="AJ7" s="313">
        <f t="shared" si="5"/>
        <v>0.24031695961651381</v>
      </c>
      <c r="AK7" s="313">
        <f t="shared" si="5"/>
        <v>0.22338056409342699</v>
      </c>
      <c r="AL7" s="313">
        <f t="shared" si="5"/>
        <v>0.20759619517328459</v>
      </c>
      <c r="AM7" s="313">
        <f t="shared" si="5"/>
        <v>0.19296580339339009</v>
      </c>
      <c r="AN7" s="313">
        <f t="shared" si="5"/>
        <v>0.17936649199266413</v>
      </c>
      <c r="AO7" s="313">
        <f t="shared" si="5"/>
        <v>0.16672559533341899</v>
      </c>
      <c r="AP7" s="313">
        <f t="shared" si="5"/>
        <v>0.15494454215247883</v>
      </c>
      <c r="AQ7" s="313">
        <f t="shared" si="5"/>
        <v>0.14402478828148463</v>
      </c>
      <c r="AR7" s="313">
        <f t="shared" si="5"/>
        <v>0.13387460669065349</v>
      </c>
      <c r="AS7" s="313">
        <f t="shared" si="5"/>
        <v>0.12443976158846543</v>
      </c>
      <c r="AT7" s="313">
        <f t="shared" si="5"/>
        <v>0.11564668188066506</v>
      </c>
      <c r="AU7" s="313">
        <f t="shared" si="5"/>
        <v>0.10749645416311635</v>
      </c>
      <c r="AV7" s="313">
        <f t="shared" si="5"/>
        <v>9.9920615704019958E-2</v>
      </c>
      <c r="AW7" s="313">
        <f t="shared" si="5"/>
        <v>9.2878686282250808E-2</v>
      </c>
      <c r="AX7" s="313">
        <f t="shared" si="5"/>
        <v>8.6315754296439937E-2</v>
      </c>
      <c r="AY7" s="313">
        <f t="shared" si="5"/>
        <v>8.0232630754219381E-2</v>
      </c>
      <c r="AZ7" s="313">
        <f t="shared" si="5"/>
        <v>7.4578216806574449E-2</v>
      </c>
      <c r="BA7" s="313">
        <f t="shared" si="5"/>
        <v>6.9322299041726571E-2</v>
      </c>
      <c r="BB7" s="313">
        <f t="shared" si="5"/>
        <v>6.4423892831196067E-2</v>
      </c>
      <c r="BC7" s="313">
        <f t="shared" si="5"/>
        <v>5.9883603490538485E-2</v>
      </c>
      <c r="BD7" s="313">
        <f t="shared" si="5"/>
        <v>5.5663292133063397E-2</v>
      </c>
      <c r="BE7" s="313">
        <f t="shared" si="5"/>
        <v>5.1740408233454056E-2</v>
      </c>
      <c r="BF7" s="313">
        <f t="shared" si="5"/>
        <v>4.8084361903057843E-2</v>
      </c>
      <c r="BG7" s="313">
        <f t="shared" si="5"/>
        <v>4.4695604934074137E-2</v>
      </c>
      <c r="BH7" s="313">
        <f t="shared" si="5"/>
        <v>4.1545671427445773E-2</v>
      </c>
      <c r="BI7" s="313">
        <f t="shared" si="5"/>
        <v>3.8617730242228344E-2</v>
      </c>
      <c r="BJ7" s="313">
        <f t="shared" si="5"/>
        <v>3.5888949860301583E-2</v>
      </c>
      <c r="BK7" s="313">
        <f t="shared" si="5"/>
        <v>3.3359667487920366E-2</v>
      </c>
      <c r="BL7" s="313">
        <f t="shared" si="5"/>
        <v>3.100863689900285E-2</v>
      </c>
      <c r="BM7" s="313">
        <f t="shared" si="5"/>
        <v>2.882329575624145E-2</v>
      </c>
    </row>
    <row r="8" spans="1:65" x14ac:dyDescent="0.2">
      <c r="D8" s="314"/>
    </row>
    <row r="9" spans="1:65" s="315" customFormat="1" ht="15.75" x14ac:dyDescent="0.25">
      <c r="D9" s="297" t="s">
        <v>215</v>
      </c>
      <c r="F9" s="316"/>
      <c r="G9" s="316"/>
      <c r="O9" s="317"/>
      <c r="P9" s="317"/>
      <c r="Q9" s="317"/>
      <c r="R9" s="317"/>
    </row>
    <row r="10" spans="1:65" s="318" customFormat="1" x14ac:dyDescent="0.2">
      <c r="D10" s="319"/>
      <c r="F10" s="320"/>
      <c r="G10" s="320"/>
      <c r="H10" s="110"/>
      <c r="I10" s="110"/>
      <c r="J10" s="110"/>
      <c r="K10" s="321"/>
      <c r="L10" s="321"/>
      <c r="M10" s="321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  <c r="AM10" s="322"/>
      <c r="AN10" s="322"/>
      <c r="AO10" s="322"/>
      <c r="AP10" s="322"/>
      <c r="AQ10" s="322"/>
      <c r="AR10" s="322"/>
      <c r="AS10" s="322"/>
      <c r="AT10" s="322"/>
      <c r="AU10" s="322"/>
      <c r="AV10" s="322"/>
      <c r="AW10" s="322"/>
      <c r="AX10" s="322"/>
      <c r="AY10" s="322"/>
      <c r="AZ10" s="322"/>
      <c r="BA10" s="322"/>
      <c r="BB10" s="322"/>
      <c r="BC10" s="322"/>
      <c r="BD10" s="322"/>
      <c r="BE10" s="322"/>
      <c r="BF10" s="322"/>
      <c r="BG10" s="322"/>
      <c r="BH10" s="322"/>
      <c r="BI10" s="322"/>
      <c r="BJ10" s="322"/>
      <c r="BK10" s="322"/>
      <c r="BL10" s="322"/>
      <c r="BM10" s="322"/>
    </row>
    <row r="11" spans="1:65" ht="15" x14ac:dyDescent="0.35">
      <c r="D11" s="323" t="s">
        <v>214</v>
      </c>
      <c r="E11" s="318"/>
      <c r="F11" s="291"/>
      <c r="G11" s="291"/>
      <c r="H11" s="55"/>
      <c r="I11" s="55"/>
      <c r="J11" s="55"/>
      <c r="K11" s="324" t="s">
        <v>155</v>
      </c>
      <c r="L11" s="324" t="s">
        <v>4</v>
      </c>
      <c r="M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1"/>
      <c r="BC11" s="321"/>
      <c r="BD11" s="321"/>
      <c r="BE11" s="321"/>
      <c r="BF11" s="321"/>
      <c r="BG11" s="321"/>
      <c r="BH11" s="321"/>
      <c r="BI11" s="321"/>
      <c r="BJ11" s="321"/>
      <c r="BK11" s="321"/>
      <c r="BL11" s="321"/>
      <c r="BM11" s="321"/>
    </row>
    <row r="12" spans="1:65" x14ac:dyDescent="0.2">
      <c r="C12" s="325">
        <f>C11+1</f>
        <v>1</v>
      </c>
      <c r="D12" s="303" t="str">
        <f t="shared" ref="D12:E36" si="6">INDEX(D$59:D$83,$C12,1)</f>
        <v>CR Factors</v>
      </c>
      <c r="E12" s="303" t="str">
        <f t="shared" si="6"/>
        <v>Capital</v>
      </c>
      <c r="F12" s="320">
        <f>MATCH(E12,lookups!$C$90:$C$95,0)</f>
        <v>4</v>
      </c>
      <c r="G12" s="320"/>
      <c r="H12" s="110"/>
      <c r="I12" s="55"/>
      <c r="J12" s="55"/>
      <c r="K12" s="326">
        <f ca="1">SUMPRODUCT(O12:BM12,$O$7:$BM$7)</f>
        <v>1495827.1736491513</v>
      </c>
      <c r="L12" s="327">
        <f ca="1">SUM(O12:BM12)</f>
        <v>3202674.5377629963</v>
      </c>
      <c r="O12" s="328">
        <f ca="1">O147+O236+O529+O1349+O916+O1170</f>
        <v>0</v>
      </c>
      <c r="P12" s="328">
        <f t="shared" ref="P12:BM12" ca="1" si="7">P147+P236+P529+P1349+P916+P1170</f>
        <v>156145.97702710779</v>
      </c>
      <c r="Q12" s="328">
        <f t="shared" ca="1" si="7"/>
        <v>142692.84908617142</v>
      </c>
      <c r="R12" s="328">
        <f t="shared" ca="1" si="7"/>
        <v>138344.45837780659</v>
      </c>
      <c r="S12" s="328">
        <f t="shared" ca="1" si="7"/>
        <v>134144.90961814465</v>
      </c>
      <c r="T12" s="328">
        <f t="shared" ca="1" si="7"/>
        <v>130083.06108741707</v>
      </c>
      <c r="U12" s="328">
        <f t="shared" ca="1" si="7"/>
        <v>126148.62812122208</v>
      </c>
      <c r="V12" s="328">
        <f t="shared" ca="1" si="7"/>
        <v>122332.04026796362</v>
      </c>
      <c r="W12" s="328">
        <f t="shared" ca="1" si="7"/>
        <v>118624.44128885136</v>
      </c>
      <c r="X12" s="328">
        <f t="shared" ca="1" si="7"/>
        <v>114977.69324078268</v>
      </c>
      <c r="Y12" s="328">
        <f t="shared" ca="1" si="7"/>
        <v>111339.65858894328</v>
      </c>
      <c r="Z12" s="328">
        <f t="shared" ca="1" si="7"/>
        <v>107701.62393710387</v>
      </c>
      <c r="AA12" s="328">
        <f t="shared" ca="1" si="7"/>
        <v>104063.58928526445</v>
      </c>
      <c r="AB12" s="328">
        <f t="shared" ca="1" si="7"/>
        <v>100425.55463342502</v>
      </c>
      <c r="AC12" s="328">
        <f t="shared" ca="1" si="7"/>
        <v>96787.519981585618</v>
      </c>
      <c r="AD12" s="328">
        <f t="shared" ca="1" si="7"/>
        <v>93149.485329746181</v>
      </c>
      <c r="AE12" s="328">
        <f t="shared" ca="1" si="7"/>
        <v>89511.45067790676</v>
      </c>
      <c r="AF12" s="328">
        <f t="shared" ca="1" si="7"/>
        <v>85873.416026067353</v>
      </c>
      <c r="AG12" s="328">
        <f t="shared" ca="1" si="7"/>
        <v>82235.381374227945</v>
      </c>
      <c r="AH12" s="328">
        <f t="shared" ca="1" si="7"/>
        <v>78597.346722388524</v>
      </c>
      <c r="AI12" s="328">
        <f t="shared" ca="1" si="7"/>
        <v>74959.312070549102</v>
      </c>
      <c r="AJ12" s="328">
        <f t="shared" ca="1" si="7"/>
        <v>71639.959172602335</v>
      </c>
      <c r="AK12" s="328">
        <f t="shared" ca="1" si="7"/>
        <v>68957.826939879786</v>
      </c>
      <c r="AL12" s="328">
        <f t="shared" ca="1" si="7"/>
        <v>66594.376461049891</v>
      </c>
      <c r="AM12" s="328">
        <f t="shared" ca="1" si="7"/>
        <v>64230.925982219967</v>
      </c>
      <c r="AN12" s="328">
        <f t="shared" ca="1" si="7"/>
        <v>61867.475503390073</v>
      </c>
      <c r="AO12" s="328">
        <f t="shared" ca="1" si="7"/>
        <v>59504.025024560171</v>
      </c>
      <c r="AP12" s="328">
        <f t="shared" ca="1" si="7"/>
        <v>57140.574545730269</v>
      </c>
      <c r="AQ12" s="328">
        <f t="shared" ca="1" si="7"/>
        <v>54777.12406690036</v>
      </c>
      <c r="AR12" s="328">
        <f t="shared" ca="1" si="7"/>
        <v>52413.673588070465</v>
      </c>
      <c r="AS12" s="328">
        <f t="shared" ca="1" si="7"/>
        <v>50050.223109240556</v>
      </c>
      <c r="AT12" s="328">
        <f t="shared" ca="1" si="7"/>
        <v>47686.772630410662</v>
      </c>
      <c r="AU12" s="328">
        <f t="shared" ca="1" si="7"/>
        <v>45323.322151580753</v>
      </c>
      <c r="AV12" s="328">
        <f t="shared" ca="1" si="7"/>
        <v>42959.871672750858</v>
      </c>
      <c r="AW12" s="328">
        <f t="shared" ca="1" si="7"/>
        <v>41064.407356974123</v>
      </c>
      <c r="AX12" s="328">
        <f t="shared" ca="1" si="7"/>
        <v>39168.943041197381</v>
      </c>
      <c r="AY12" s="328">
        <f t="shared" ca="1" si="7"/>
        <v>37273.478725420646</v>
      </c>
      <c r="AZ12" s="328">
        <f t="shared" ca="1" si="7"/>
        <v>35378.014409643896</v>
      </c>
      <c r="BA12" s="328">
        <f t="shared" ca="1" si="7"/>
        <v>33482.550093867161</v>
      </c>
      <c r="BB12" s="328">
        <f t="shared" ca="1" si="7"/>
        <v>31587.085778090419</v>
      </c>
      <c r="BC12" s="328">
        <f t="shared" ca="1" si="7"/>
        <v>29691.621462313167</v>
      </c>
      <c r="BD12" s="328">
        <f t="shared" ca="1" si="7"/>
        <v>3743.8893044253564</v>
      </c>
      <c r="BE12" s="328">
        <f t="shared" ca="1" si="7"/>
        <v>5.366096877441612E-11</v>
      </c>
      <c r="BF12" s="328">
        <f t="shared" ca="1" si="7"/>
        <v>5.366096877441612E-11</v>
      </c>
      <c r="BG12" s="328">
        <f t="shared" ca="1" si="7"/>
        <v>5.366096877441612E-11</v>
      </c>
      <c r="BH12" s="328">
        <f t="shared" ca="1" si="7"/>
        <v>5.366096877441612E-11</v>
      </c>
      <c r="BI12" s="328">
        <f t="shared" ca="1" si="7"/>
        <v>5.366096877441612E-11</v>
      </c>
      <c r="BJ12" s="328">
        <f t="shared" ca="1" si="7"/>
        <v>5.366096877441612E-11</v>
      </c>
      <c r="BK12" s="328">
        <f t="shared" ca="1" si="7"/>
        <v>5.366096877441612E-11</v>
      </c>
      <c r="BL12" s="328">
        <f t="shared" ca="1" si="7"/>
        <v>5.366096877441612E-11</v>
      </c>
      <c r="BM12" s="328">
        <f t="shared" ca="1" si="7"/>
        <v>5.366096877441612E-11</v>
      </c>
    </row>
    <row r="13" spans="1:65" x14ac:dyDescent="0.2">
      <c r="C13" s="325">
        <f t="shared" ref="C13:C36" si="8">C12+1</f>
        <v>2</v>
      </c>
      <c r="D13" s="303" t="str">
        <f t="shared" si="6"/>
        <v>item 2</v>
      </c>
      <c r="E13" s="303" t="str">
        <f t="shared" si="6"/>
        <v>Operating Expense</v>
      </c>
      <c r="F13" s="320">
        <f>MATCH(E13,lookups!$C$90:$C$95,0)</f>
        <v>2</v>
      </c>
      <c r="G13" s="320"/>
      <c r="H13" s="55"/>
      <c r="I13" s="55"/>
      <c r="J13" s="55"/>
      <c r="K13" s="326">
        <f t="shared" ref="K13:K37" ca="1" si="9">SUMPRODUCT(O13:BM13,$O$7:$BM$7)</f>
        <v>0</v>
      </c>
      <c r="L13" s="327">
        <f t="shared" ref="L13:L37" ca="1" si="10">SUM(O13:BM13)</f>
        <v>0</v>
      </c>
      <c r="O13" s="328">
        <f t="shared" ref="O13:BM13" ca="1" si="11">O148+O237+O530+O1350+O917+O1171</f>
        <v>0</v>
      </c>
      <c r="P13" s="328">
        <f t="shared" ca="1" si="11"/>
        <v>0</v>
      </c>
      <c r="Q13" s="328">
        <f t="shared" ca="1" si="11"/>
        <v>0</v>
      </c>
      <c r="R13" s="328">
        <f t="shared" ca="1" si="11"/>
        <v>0</v>
      </c>
      <c r="S13" s="328">
        <f t="shared" ca="1" si="11"/>
        <v>0</v>
      </c>
      <c r="T13" s="328">
        <f t="shared" ca="1" si="11"/>
        <v>0</v>
      </c>
      <c r="U13" s="328">
        <f t="shared" ca="1" si="11"/>
        <v>0</v>
      </c>
      <c r="V13" s="328">
        <f t="shared" ca="1" si="11"/>
        <v>0</v>
      </c>
      <c r="W13" s="328">
        <f t="shared" ca="1" si="11"/>
        <v>0</v>
      </c>
      <c r="X13" s="328">
        <f t="shared" ca="1" si="11"/>
        <v>0</v>
      </c>
      <c r="Y13" s="328">
        <f t="shared" ca="1" si="11"/>
        <v>0</v>
      </c>
      <c r="Z13" s="328">
        <f t="shared" ca="1" si="11"/>
        <v>0</v>
      </c>
      <c r="AA13" s="328">
        <f t="shared" ca="1" si="11"/>
        <v>0</v>
      </c>
      <c r="AB13" s="328">
        <f t="shared" ca="1" si="11"/>
        <v>0</v>
      </c>
      <c r="AC13" s="328">
        <f t="shared" ca="1" si="11"/>
        <v>0</v>
      </c>
      <c r="AD13" s="328">
        <f t="shared" ca="1" si="11"/>
        <v>0</v>
      </c>
      <c r="AE13" s="328">
        <f t="shared" ca="1" si="11"/>
        <v>0</v>
      </c>
      <c r="AF13" s="328">
        <f t="shared" ca="1" si="11"/>
        <v>0</v>
      </c>
      <c r="AG13" s="328">
        <f t="shared" ca="1" si="11"/>
        <v>0</v>
      </c>
      <c r="AH13" s="328">
        <f t="shared" ca="1" si="11"/>
        <v>0</v>
      </c>
      <c r="AI13" s="328">
        <f t="shared" ca="1" si="11"/>
        <v>0</v>
      </c>
      <c r="AJ13" s="328">
        <f t="shared" ca="1" si="11"/>
        <v>0</v>
      </c>
      <c r="AK13" s="328">
        <f t="shared" ca="1" si="11"/>
        <v>0</v>
      </c>
      <c r="AL13" s="328">
        <f t="shared" ca="1" si="11"/>
        <v>0</v>
      </c>
      <c r="AM13" s="328">
        <f t="shared" ca="1" si="11"/>
        <v>0</v>
      </c>
      <c r="AN13" s="328">
        <f t="shared" ca="1" si="11"/>
        <v>0</v>
      </c>
      <c r="AO13" s="328">
        <f t="shared" ca="1" si="11"/>
        <v>0</v>
      </c>
      <c r="AP13" s="328">
        <f t="shared" ca="1" si="11"/>
        <v>0</v>
      </c>
      <c r="AQ13" s="328">
        <f t="shared" ca="1" si="11"/>
        <v>0</v>
      </c>
      <c r="AR13" s="328">
        <f t="shared" ca="1" si="11"/>
        <v>0</v>
      </c>
      <c r="AS13" s="328">
        <f t="shared" ca="1" si="11"/>
        <v>0</v>
      </c>
      <c r="AT13" s="328">
        <f t="shared" ca="1" si="11"/>
        <v>0</v>
      </c>
      <c r="AU13" s="328">
        <f t="shared" ca="1" si="11"/>
        <v>0</v>
      </c>
      <c r="AV13" s="328">
        <f t="shared" ca="1" si="11"/>
        <v>0</v>
      </c>
      <c r="AW13" s="328">
        <f t="shared" ca="1" si="11"/>
        <v>0</v>
      </c>
      <c r="AX13" s="328">
        <f t="shared" ca="1" si="11"/>
        <v>0</v>
      </c>
      <c r="AY13" s="328">
        <f t="shared" ca="1" si="11"/>
        <v>0</v>
      </c>
      <c r="AZ13" s="328">
        <f t="shared" ca="1" si="11"/>
        <v>0</v>
      </c>
      <c r="BA13" s="328">
        <f t="shared" ca="1" si="11"/>
        <v>0</v>
      </c>
      <c r="BB13" s="328">
        <f t="shared" ca="1" si="11"/>
        <v>0</v>
      </c>
      <c r="BC13" s="328">
        <f t="shared" ca="1" si="11"/>
        <v>0</v>
      </c>
      <c r="BD13" s="328">
        <f t="shared" ca="1" si="11"/>
        <v>0</v>
      </c>
      <c r="BE13" s="328">
        <f t="shared" ca="1" si="11"/>
        <v>0</v>
      </c>
      <c r="BF13" s="328">
        <f t="shared" ca="1" si="11"/>
        <v>0</v>
      </c>
      <c r="BG13" s="328">
        <f t="shared" ca="1" si="11"/>
        <v>0</v>
      </c>
      <c r="BH13" s="328">
        <f t="shared" ca="1" si="11"/>
        <v>0</v>
      </c>
      <c r="BI13" s="328">
        <f t="shared" ca="1" si="11"/>
        <v>0</v>
      </c>
      <c r="BJ13" s="328">
        <f t="shared" ca="1" si="11"/>
        <v>0</v>
      </c>
      <c r="BK13" s="328">
        <f t="shared" ca="1" si="11"/>
        <v>0</v>
      </c>
      <c r="BL13" s="328">
        <f t="shared" ca="1" si="11"/>
        <v>0</v>
      </c>
      <c r="BM13" s="328">
        <f t="shared" ca="1" si="11"/>
        <v>0</v>
      </c>
    </row>
    <row r="14" spans="1:65" x14ac:dyDescent="0.2">
      <c r="C14" s="325">
        <f t="shared" si="8"/>
        <v>3</v>
      </c>
      <c r="D14" s="303" t="str">
        <f t="shared" si="6"/>
        <v>item 3</v>
      </c>
      <c r="E14" s="303" t="str">
        <f t="shared" si="6"/>
        <v>Operating Expense</v>
      </c>
      <c r="F14" s="320">
        <f>MATCH(E14,lookups!$C$90:$C$95,0)</f>
        <v>2</v>
      </c>
      <c r="G14" s="320"/>
      <c r="H14" s="55"/>
      <c r="I14" s="55"/>
      <c r="J14" s="55"/>
      <c r="K14" s="326">
        <f t="shared" ca="1" si="9"/>
        <v>0</v>
      </c>
      <c r="L14" s="327">
        <f t="shared" ca="1" si="10"/>
        <v>0</v>
      </c>
      <c r="O14" s="328">
        <f ca="1">O149+O238+O531+O1351+O918+O1172</f>
        <v>0</v>
      </c>
      <c r="P14" s="328">
        <f t="shared" ref="P14:BM14" ca="1" si="12">P149+P238+P531+P1351+P918+P1172</f>
        <v>0</v>
      </c>
      <c r="Q14" s="328">
        <f t="shared" ca="1" si="12"/>
        <v>0</v>
      </c>
      <c r="R14" s="328">
        <f t="shared" ca="1" si="12"/>
        <v>0</v>
      </c>
      <c r="S14" s="328">
        <f t="shared" ca="1" si="12"/>
        <v>0</v>
      </c>
      <c r="T14" s="328">
        <f t="shared" ca="1" si="12"/>
        <v>0</v>
      </c>
      <c r="U14" s="328">
        <f t="shared" ca="1" si="12"/>
        <v>0</v>
      </c>
      <c r="V14" s="328">
        <f t="shared" ca="1" si="12"/>
        <v>0</v>
      </c>
      <c r="W14" s="328">
        <f t="shared" ca="1" si="12"/>
        <v>0</v>
      </c>
      <c r="X14" s="328">
        <f t="shared" ca="1" si="12"/>
        <v>0</v>
      </c>
      <c r="Y14" s="328">
        <f t="shared" ca="1" si="12"/>
        <v>0</v>
      </c>
      <c r="Z14" s="328">
        <f t="shared" ca="1" si="12"/>
        <v>0</v>
      </c>
      <c r="AA14" s="328">
        <f t="shared" ca="1" si="12"/>
        <v>0</v>
      </c>
      <c r="AB14" s="328">
        <f t="shared" ca="1" si="12"/>
        <v>0</v>
      </c>
      <c r="AC14" s="328">
        <f t="shared" ca="1" si="12"/>
        <v>0</v>
      </c>
      <c r="AD14" s="328">
        <f t="shared" ca="1" si="12"/>
        <v>0</v>
      </c>
      <c r="AE14" s="328">
        <f t="shared" ca="1" si="12"/>
        <v>0</v>
      </c>
      <c r="AF14" s="328">
        <f t="shared" ca="1" si="12"/>
        <v>0</v>
      </c>
      <c r="AG14" s="328">
        <f t="shared" ca="1" si="12"/>
        <v>0</v>
      </c>
      <c r="AH14" s="328">
        <f t="shared" ca="1" si="12"/>
        <v>0</v>
      </c>
      <c r="AI14" s="328">
        <f t="shared" ca="1" si="12"/>
        <v>0</v>
      </c>
      <c r="AJ14" s="328">
        <f t="shared" ca="1" si="12"/>
        <v>0</v>
      </c>
      <c r="AK14" s="328">
        <f t="shared" ca="1" si="12"/>
        <v>0</v>
      </c>
      <c r="AL14" s="328">
        <f t="shared" ca="1" si="12"/>
        <v>0</v>
      </c>
      <c r="AM14" s="328">
        <f t="shared" ca="1" si="12"/>
        <v>0</v>
      </c>
      <c r="AN14" s="328">
        <f t="shared" ca="1" si="12"/>
        <v>0</v>
      </c>
      <c r="AO14" s="328">
        <f t="shared" ca="1" si="12"/>
        <v>0</v>
      </c>
      <c r="AP14" s="328">
        <f t="shared" ca="1" si="12"/>
        <v>0</v>
      </c>
      <c r="AQ14" s="328">
        <f t="shared" ca="1" si="12"/>
        <v>0</v>
      </c>
      <c r="AR14" s="328">
        <f t="shared" ca="1" si="12"/>
        <v>0</v>
      </c>
      <c r="AS14" s="328">
        <f t="shared" ca="1" si="12"/>
        <v>0</v>
      </c>
      <c r="AT14" s="328">
        <f t="shared" ca="1" si="12"/>
        <v>0</v>
      </c>
      <c r="AU14" s="328">
        <f t="shared" ca="1" si="12"/>
        <v>0</v>
      </c>
      <c r="AV14" s="328">
        <f t="shared" ca="1" si="12"/>
        <v>0</v>
      </c>
      <c r="AW14" s="328">
        <f t="shared" ca="1" si="12"/>
        <v>0</v>
      </c>
      <c r="AX14" s="328">
        <f t="shared" ca="1" si="12"/>
        <v>0</v>
      </c>
      <c r="AY14" s="328">
        <f t="shared" ca="1" si="12"/>
        <v>0</v>
      </c>
      <c r="AZ14" s="328">
        <f t="shared" ca="1" si="12"/>
        <v>0</v>
      </c>
      <c r="BA14" s="328">
        <f t="shared" ca="1" si="12"/>
        <v>0</v>
      </c>
      <c r="BB14" s="328">
        <f t="shared" ca="1" si="12"/>
        <v>0</v>
      </c>
      <c r="BC14" s="328">
        <f t="shared" ca="1" si="12"/>
        <v>0</v>
      </c>
      <c r="BD14" s="328">
        <f t="shared" ca="1" si="12"/>
        <v>0</v>
      </c>
      <c r="BE14" s="328">
        <f t="shared" ca="1" si="12"/>
        <v>0</v>
      </c>
      <c r="BF14" s="328">
        <f t="shared" ca="1" si="12"/>
        <v>0</v>
      </c>
      <c r="BG14" s="328">
        <f t="shared" ca="1" si="12"/>
        <v>0</v>
      </c>
      <c r="BH14" s="328">
        <f t="shared" ca="1" si="12"/>
        <v>0</v>
      </c>
      <c r="BI14" s="328">
        <f t="shared" ca="1" si="12"/>
        <v>0</v>
      </c>
      <c r="BJ14" s="328">
        <f t="shared" ca="1" si="12"/>
        <v>0</v>
      </c>
      <c r="BK14" s="328">
        <f t="shared" ca="1" si="12"/>
        <v>0</v>
      </c>
      <c r="BL14" s="328">
        <f t="shared" ca="1" si="12"/>
        <v>0</v>
      </c>
      <c r="BM14" s="328">
        <f t="shared" ca="1" si="12"/>
        <v>0</v>
      </c>
    </row>
    <row r="15" spans="1:65" x14ac:dyDescent="0.2">
      <c r="C15" s="325">
        <f t="shared" si="8"/>
        <v>4</v>
      </c>
      <c r="D15" s="303" t="str">
        <f t="shared" si="6"/>
        <v>item 4</v>
      </c>
      <c r="E15" s="303" t="str">
        <f t="shared" si="6"/>
        <v>Operating Expense</v>
      </c>
      <c r="F15" s="320">
        <f>MATCH(E15,lookups!$C$90:$C$95,0)</f>
        <v>2</v>
      </c>
      <c r="G15" s="320"/>
      <c r="H15" s="55"/>
      <c r="I15" s="55"/>
      <c r="J15" s="55"/>
      <c r="K15" s="326">
        <f t="shared" ca="1" si="9"/>
        <v>0</v>
      </c>
      <c r="L15" s="327">
        <f t="shared" ca="1" si="10"/>
        <v>0</v>
      </c>
      <c r="O15" s="328">
        <f t="shared" ref="O15:BM15" ca="1" si="13">O150+O239+O532+O1352+O919+O1173</f>
        <v>0</v>
      </c>
      <c r="P15" s="328">
        <f t="shared" ca="1" si="13"/>
        <v>0</v>
      </c>
      <c r="Q15" s="328">
        <f t="shared" ca="1" si="13"/>
        <v>0</v>
      </c>
      <c r="R15" s="328">
        <f t="shared" ca="1" si="13"/>
        <v>0</v>
      </c>
      <c r="S15" s="328">
        <f t="shared" ca="1" si="13"/>
        <v>0</v>
      </c>
      <c r="T15" s="328">
        <f t="shared" ca="1" si="13"/>
        <v>0</v>
      </c>
      <c r="U15" s="328">
        <f t="shared" ca="1" si="13"/>
        <v>0</v>
      </c>
      <c r="V15" s="328">
        <f t="shared" ca="1" si="13"/>
        <v>0</v>
      </c>
      <c r="W15" s="328">
        <f t="shared" ca="1" si="13"/>
        <v>0</v>
      </c>
      <c r="X15" s="328">
        <f t="shared" ca="1" si="13"/>
        <v>0</v>
      </c>
      <c r="Y15" s="328">
        <f t="shared" ca="1" si="13"/>
        <v>0</v>
      </c>
      <c r="Z15" s="328">
        <f t="shared" ca="1" si="13"/>
        <v>0</v>
      </c>
      <c r="AA15" s="328">
        <f t="shared" ca="1" si="13"/>
        <v>0</v>
      </c>
      <c r="AB15" s="328">
        <f t="shared" ca="1" si="13"/>
        <v>0</v>
      </c>
      <c r="AC15" s="328">
        <f t="shared" ca="1" si="13"/>
        <v>0</v>
      </c>
      <c r="AD15" s="328">
        <f t="shared" ca="1" si="13"/>
        <v>0</v>
      </c>
      <c r="AE15" s="328">
        <f t="shared" ca="1" si="13"/>
        <v>0</v>
      </c>
      <c r="AF15" s="328">
        <f t="shared" ca="1" si="13"/>
        <v>0</v>
      </c>
      <c r="AG15" s="328">
        <f t="shared" ca="1" si="13"/>
        <v>0</v>
      </c>
      <c r="AH15" s="328">
        <f t="shared" ca="1" si="13"/>
        <v>0</v>
      </c>
      <c r="AI15" s="328">
        <f t="shared" ca="1" si="13"/>
        <v>0</v>
      </c>
      <c r="AJ15" s="328">
        <f t="shared" ca="1" si="13"/>
        <v>0</v>
      </c>
      <c r="AK15" s="328">
        <f t="shared" ca="1" si="13"/>
        <v>0</v>
      </c>
      <c r="AL15" s="328">
        <f t="shared" ca="1" si="13"/>
        <v>0</v>
      </c>
      <c r="AM15" s="328">
        <f t="shared" ca="1" si="13"/>
        <v>0</v>
      </c>
      <c r="AN15" s="328">
        <f t="shared" ca="1" si="13"/>
        <v>0</v>
      </c>
      <c r="AO15" s="328">
        <f t="shared" ca="1" si="13"/>
        <v>0</v>
      </c>
      <c r="AP15" s="328">
        <f t="shared" ca="1" si="13"/>
        <v>0</v>
      </c>
      <c r="AQ15" s="328">
        <f t="shared" ca="1" si="13"/>
        <v>0</v>
      </c>
      <c r="AR15" s="328">
        <f t="shared" ca="1" si="13"/>
        <v>0</v>
      </c>
      <c r="AS15" s="328">
        <f t="shared" ca="1" si="13"/>
        <v>0</v>
      </c>
      <c r="AT15" s="328">
        <f t="shared" ca="1" si="13"/>
        <v>0</v>
      </c>
      <c r="AU15" s="328">
        <f t="shared" ca="1" si="13"/>
        <v>0</v>
      </c>
      <c r="AV15" s="328">
        <f t="shared" ca="1" si="13"/>
        <v>0</v>
      </c>
      <c r="AW15" s="328">
        <f t="shared" ca="1" si="13"/>
        <v>0</v>
      </c>
      <c r="AX15" s="328">
        <f t="shared" ca="1" si="13"/>
        <v>0</v>
      </c>
      <c r="AY15" s="328">
        <f t="shared" ca="1" si="13"/>
        <v>0</v>
      </c>
      <c r="AZ15" s="328">
        <f t="shared" ca="1" si="13"/>
        <v>0</v>
      </c>
      <c r="BA15" s="328">
        <f t="shared" ca="1" si="13"/>
        <v>0</v>
      </c>
      <c r="BB15" s="328">
        <f t="shared" ca="1" si="13"/>
        <v>0</v>
      </c>
      <c r="BC15" s="328">
        <f t="shared" ca="1" si="13"/>
        <v>0</v>
      </c>
      <c r="BD15" s="328">
        <f t="shared" ca="1" si="13"/>
        <v>0</v>
      </c>
      <c r="BE15" s="328">
        <f t="shared" ca="1" si="13"/>
        <v>0</v>
      </c>
      <c r="BF15" s="328">
        <f t="shared" ca="1" si="13"/>
        <v>0</v>
      </c>
      <c r="BG15" s="328">
        <f t="shared" ca="1" si="13"/>
        <v>0</v>
      </c>
      <c r="BH15" s="328">
        <f t="shared" ca="1" si="13"/>
        <v>0</v>
      </c>
      <c r="BI15" s="328">
        <f t="shared" ca="1" si="13"/>
        <v>0</v>
      </c>
      <c r="BJ15" s="328">
        <f t="shared" ca="1" si="13"/>
        <v>0</v>
      </c>
      <c r="BK15" s="328">
        <f t="shared" ca="1" si="13"/>
        <v>0</v>
      </c>
      <c r="BL15" s="328">
        <f t="shared" ca="1" si="13"/>
        <v>0</v>
      </c>
      <c r="BM15" s="328">
        <f t="shared" ca="1" si="13"/>
        <v>0</v>
      </c>
    </row>
    <row r="16" spans="1:65" x14ac:dyDescent="0.2">
      <c r="C16" s="325">
        <f t="shared" si="8"/>
        <v>5</v>
      </c>
      <c r="D16" s="303" t="str">
        <f t="shared" si="6"/>
        <v>item 5</v>
      </c>
      <c r="E16" s="303" t="str">
        <f t="shared" si="6"/>
        <v>Operating Expense</v>
      </c>
      <c r="F16" s="320">
        <f>MATCH(E16,lookups!$C$90:$C$95,0)</f>
        <v>2</v>
      </c>
      <c r="G16" s="320"/>
      <c r="H16" s="55"/>
      <c r="I16" s="55"/>
      <c r="J16" s="55"/>
      <c r="K16" s="326">
        <f t="shared" ca="1" si="9"/>
        <v>0</v>
      </c>
      <c r="L16" s="327">
        <f t="shared" ca="1" si="10"/>
        <v>0</v>
      </c>
      <c r="O16" s="328">
        <f t="shared" ref="O16:BM16" ca="1" si="14">O151+O240+O533+O1353+O920+O1174</f>
        <v>0</v>
      </c>
      <c r="P16" s="328">
        <f t="shared" ca="1" si="14"/>
        <v>0</v>
      </c>
      <c r="Q16" s="328">
        <f t="shared" ca="1" si="14"/>
        <v>0</v>
      </c>
      <c r="R16" s="328">
        <f t="shared" ca="1" si="14"/>
        <v>0</v>
      </c>
      <c r="S16" s="328">
        <f t="shared" ca="1" si="14"/>
        <v>0</v>
      </c>
      <c r="T16" s="328">
        <f t="shared" ca="1" si="14"/>
        <v>0</v>
      </c>
      <c r="U16" s="328">
        <f t="shared" ca="1" si="14"/>
        <v>0</v>
      </c>
      <c r="V16" s="328">
        <f t="shared" ca="1" si="14"/>
        <v>0</v>
      </c>
      <c r="W16" s="328">
        <f t="shared" ca="1" si="14"/>
        <v>0</v>
      </c>
      <c r="X16" s="328">
        <f t="shared" ca="1" si="14"/>
        <v>0</v>
      </c>
      <c r="Y16" s="328">
        <f t="shared" ca="1" si="14"/>
        <v>0</v>
      </c>
      <c r="Z16" s="328">
        <f t="shared" ca="1" si="14"/>
        <v>0</v>
      </c>
      <c r="AA16" s="328">
        <f t="shared" ca="1" si="14"/>
        <v>0</v>
      </c>
      <c r="AB16" s="328">
        <f t="shared" ca="1" si="14"/>
        <v>0</v>
      </c>
      <c r="AC16" s="328">
        <f t="shared" ca="1" si="14"/>
        <v>0</v>
      </c>
      <c r="AD16" s="328">
        <f t="shared" ca="1" si="14"/>
        <v>0</v>
      </c>
      <c r="AE16" s="328">
        <f t="shared" ca="1" si="14"/>
        <v>0</v>
      </c>
      <c r="AF16" s="328">
        <f t="shared" ca="1" si="14"/>
        <v>0</v>
      </c>
      <c r="AG16" s="328">
        <f t="shared" ca="1" si="14"/>
        <v>0</v>
      </c>
      <c r="AH16" s="328">
        <f t="shared" ca="1" si="14"/>
        <v>0</v>
      </c>
      <c r="AI16" s="328">
        <f t="shared" ca="1" si="14"/>
        <v>0</v>
      </c>
      <c r="AJ16" s="328">
        <f t="shared" ca="1" si="14"/>
        <v>0</v>
      </c>
      <c r="AK16" s="328">
        <f t="shared" ca="1" si="14"/>
        <v>0</v>
      </c>
      <c r="AL16" s="328">
        <f t="shared" ca="1" si="14"/>
        <v>0</v>
      </c>
      <c r="AM16" s="328">
        <f t="shared" ca="1" si="14"/>
        <v>0</v>
      </c>
      <c r="AN16" s="328">
        <f t="shared" ca="1" si="14"/>
        <v>0</v>
      </c>
      <c r="AO16" s="328">
        <f t="shared" ca="1" si="14"/>
        <v>0</v>
      </c>
      <c r="AP16" s="328">
        <f t="shared" ca="1" si="14"/>
        <v>0</v>
      </c>
      <c r="AQ16" s="328">
        <f t="shared" ca="1" si="14"/>
        <v>0</v>
      </c>
      <c r="AR16" s="328">
        <f t="shared" ca="1" si="14"/>
        <v>0</v>
      </c>
      <c r="AS16" s="328">
        <f t="shared" ca="1" si="14"/>
        <v>0</v>
      </c>
      <c r="AT16" s="328">
        <f t="shared" ca="1" si="14"/>
        <v>0</v>
      </c>
      <c r="AU16" s="328">
        <f t="shared" ca="1" si="14"/>
        <v>0</v>
      </c>
      <c r="AV16" s="328">
        <f t="shared" ca="1" si="14"/>
        <v>0</v>
      </c>
      <c r="AW16" s="328">
        <f t="shared" ca="1" si="14"/>
        <v>0</v>
      </c>
      <c r="AX16" s="328">
        <f t="shared" ca="1" si="14"/>
        <v>0</v>
      </c>
      <c r="AY16" s="328">
        <f t="shared" ca="1" si="14"/>
        <v>0</v>
      </c>
      <c r="AZ16" s="328">
        <f t="shared" ca="1" si="14"/>
        <v>0</v>
      </c>
      <c r="BA16" s="328">
        <f t="shared" ca="1" si="14"/>
        <v>0</v>
      </c>
      <c r="BB16" s="328">
        <f t="shared" ca="1" si="14"/>
        <v>0</v>
      </c>
      <c r="BC16" s="328">
        <f t="shared" ca="1" si="14"/>
        <v>0</v>
      </c>
      <c r="BD16" s="328">
        <f t="shared" ca="1" si="14"/>
        <v>0</v>
      </c>
      <c r="BE16" s="328">
        <f t="shared" ca="1" si="14"/>
        <v>0</v>
      </c>
      <c r="BF16" s="328">
        <f t="shared" ca="1" si="14"/>
        <v>0</v>
      </c>
      <c r="BG16" s="328">
        <f t="shared" ca="1" si="14"/>
        <v>0</v>
      </c>
      <c r="BH16" s="328">
        <f t="shared" ca="1" si="14"/>
        <v>0</v>
      </c>
      <c r="BI16" s="328">
        <f t="shared" ca="1" si="14"/>
        <v>0</v>
      </c>
      <c r="BJ16" s="328">
        <f t="shared" ca="1" si="14"/>
        <v>0</v>
      </c>
      <c r="BK16" s="328">
        <f t="shared" ca="1" si="14"/>
        <v>0</v>
      </c>
      <c r="BL16" s="328">
        <f t="shared" ca="1" si="14"/>
        <v>0</v>
      </c>
      <c r="BM16" s="328">
        <f t="shared" ca="1" si="14"/>
        <v>0</v>
      </c>
    </row>
    <row r="17" spans="3:65" x14ac:dyDescent="0.2">
      <c r="C17" s="325">
        <f t="shared" si="8"/>
        <v>6</v>
      </c>
      <c r="D17" s="303" t="str">
        <f t="shared" si="6"/>
        <v>item 6</v>
      </c>
      <c r="E17" s="303" t="str">
        <f t="shared" si="6"/>
        <v>Operating Expense</v>
      </c>
      <c r="F17" s="320">
        <f>MATCH(E17,lookups!$C$90:$C$95,0)</f>
        <v>2</v>
      </c>
      <c r="G17" s="320"/>
      <c r="H17" s="55"/>
      <c r="I17" s="55"/>
      <c r="J17" s="55"/>
      <c r="K17" s="326">
        <f t="shared" ca="1" si="9"/>
        <v>0</v>
      </c>
      <c r="L17" s="327">
        <f t="shared" ca="1" si="10"/>
        <v>0</v>
      </c>
      <c r="O17" s="328">
        <f t="shared" ref="O17:BM17" ca="1" si="15">O152+O241+O534+O1354+O921+O1175</f>
        <v>0</v>
      </c>
      <c r="P17" s="328">
        <f t="shared" ca="1" si="15"/>
        <v>0</v>
      </c>
      <c r="Q17" s="328">
        <f t="shared" ca="1" si="15"/>
        <v>0</v>
      </c>
      <c r="R17" s="328">
        <f t="shared" ca="1" si="15"/>
        <v>0</v>
      </c>
      <c r="S17" s="328">
        <f t="shared" ca="1" si="15"/>
        <v>0</v>
      </c>
      <c r="T17" s="328">
        <f t="shared" ca="1" si="15"/>
        <v>0</v>
      </c>
      <c r="U17" s="328">
        <f t="shared" ca="1" si="15"/>
        <v>0</v>
      </c>
      <c r="V17" s="328">
        <f t="shared" ca="1" si="15"/>
        <v>0</v>
      </c>
      <c r="W17" s="328">
        <f t="shared" ca="1" si="15"/>
        <v>0</v>
      </c>
      <c r="X17" s="328">
        <f t="shared" ca="1" si="15"/>
        <v>0</v>
      </c>
      <c r="Y17" s="328">
        <f t="shared" ca="1" si="15"/>
        <v>0</v>
      </c>
      <c r="Z17" s="328">
        <f t="shared" ca="1" si="15"/>
        <v>0</v>
      </c>
      <c r="AA17" s="328">
        <f t="shared" ca="1" si="15"/>
        <v>0</v>
      </c>
      <c r="AB17" s="328">
        <f t="shared" ca="1" si="15"/>
        <v>0</v>
      </c>
      <c r="AC17" s="328">
        <f t="shared" ca="1" si="15"/>
        <v>0</v>
      </c>
      <c r="AD17" s="328">
        <f t="shared" ca="1" si="15"/>
        <v>0</v>
      </c>
      <c r="AE17" s="328">
        <f t="shared" ca="1" si="15"/>
        <v>0</v>
      </c>
      <c r="AF17" s="328">
        <f t="shared" ca="1" si="15"/>
        <v>0</v>
      </c>
      <c r="AG17" s="328">
        <f t="shared" ca="1" si="15"/>
        <v>0</v>
      </c>
      <c r="AH17" s="328">
        <f t="shared" ca="1" si="15"/>
        <v>0</v>
      </c>
      <c r="AI17" s="328">
        <f t="shared" ca="1" si="15"/>
        <v>0</v>
      </c>
      <c r="AJ17" s="328">
        <f t="shared" ca="1" si="15"/>
        <v>0</v>
      </c>
      <c r="AK17" s="328">
        <f t="shared" ca="1" si="15"/>
        <v>0</v>
      </c>
      <c r="AL17" s="328">
        <f t="shared" ca="1" si="15"/>
        <v>0</v>
      </c>
      <c r="AM17" s="328">
        <f t="shared" ca="1" si="15"/>
        <v>0</v>
      </c>
      <c r="AN17" s="328">
        <f t="shared" ca="1" si="15"/>
        <v>0</v>
      </c>
      <c r="AO17" s="328">
        <f t="shared" ca="1" si="15"/>
        <v>0</v>
      </c>
      <c r="AP17" s="328">
        <f t="shared" ca="1" si="15"/>
        <v>0</v>
      </c>
      <c r="AQ17" s="328">
        <f t="shared" ca="1" si="15"/>
        <v>0</v>
      </c>
      <c r="AR17" s="328">
        <f t="shared" ca="1" si="15"/>
        <v>0</v>
      </c>
      <c r="AS17" s="328">
        <f t="shared" ca="1" si="15"/>
        <v>0</v>
      </c>
      <c r="AT17" s="328">
        <f t="shared" ca="1" si="15"/>
        <v>0</v>
      </c>
      <c r="AU17" s="328">
        <f t="shared" ca="1" si="15"/>
        <v>0</v>
      </c>
      <c r="AV17" s="328">
        <f t="shared" ca="1" si="15"/>
        <v>0</v>
      </c>
      <c r="AW17" s="328">
        <f t="shared" ca="1" si="15"/>
        <v>0</v>
      </c>
      <c r="AX17" s="328">
        <f t="shared" ca="1" si="15"/>
        <v>0</v>
      </c>
      <c r="AY17" s="328">
        <f t="shared" ca="1" si="15"/>
        <v>0</v>
      </c>
      <c r="AZ17" s="328">
        <f t="shared" ca="1" si="15"/>
        <v>0</v>
      </c>
      <c r="BA17" s="328">
        <f t="shared" ca="1" si="15"/>
        <v>0</v>
      </c>
      <c r="BB17" s="328">
        <f t="shared" ca="1" si="15"/>
        <v>0</v>
      </c>
      <c r="BC17" s="328">
        <f t="shared" ca="1" si="15"/>
        <v>0</v>
      </c>
      <c r="BD17" s="328">
        <f t="shared" ca="1" si="15"/>
        <v>0</v>
      </c>
      <c r="BE17" s="328">
        <f t="shared" ca="1" si="15"/>
        <v>0</v>
      </c>
      <c r="BF17" s="328">
        <f t="shared" ca="1" si="15"/>
        <v>0</v>
      </c>
      <c r="BG17" s="328">
        <f t="shared" ca="1" si="15"/>
        <v>0</v>
      </c>
      <c r="BH17" s="328">
        <f t="shared" ca="1" si="15"/>
        <v>0</v>
      </c>
      <c r="BI17" s="328">
        <f t="shared" ca="1" si="15"/>
        <v>0</v>
      </c>
      <c r="BJ17" s="328">
        <f t="shared" ca="1" si="15"/>
        <v>0</v>
      </c>
      <c r="BK17" s="328">
        <f t="shared" ca="1" si="15"/>
        <v>0</v>
      </c>
      <c r="BL17" s="328">
        <f t="shared" ca="1" si="15"/>
        <v>0</v>
      </c>
      <c r="BM17" s="328">
        <f t="shared" ca="1" si="15"/>
        <v>0</v>
      </c>
    </row>
    <row r="18" spans="3:65" x14ac:dyDescent="0.2">
      <c r="C18" s="325">
        <f t="shared" si="8"/>
        <v>7</v>
      </c>
      <c r="D18" s="303" t="str">
        <f t="shared" si="6"/>
        <v>item 7</v>
      </c>
      <c r="E18" s="303" t="str">
        <f t="shared" si="6"/>
        <v>Operating Expense</v>
      </c>
      <c r="F18" s="320">
        <f>MATCH(E18,lookups!$C$90:$C$95,0)</f>
        <v>2</v>
      </c>
      <c r="G18" s="320"/>
      <c r="H18" s="55"/>
      <c r="I18" s="55"/>
      <c r="J18" s="55"/>
      <c r="K18" s="326">
        <f t="shared" ca="1" si="9"/>
        <v>0</v>
      </c>
      <c r="L18" s="327">
        <f t="shared" ca="1" si="10"/>
        <v>0</v>
      </c>
      <c r="O18" s="328">
        <f t="shared" ref="O18:BM18" ca="1" si="16">O153+O242+O535+O1355+O922+O1176</f>
        <v>0</v>
      </c>
      <c r="P18" s="328">
        <f t="shared" ca="1" si="16"/>
        <v>0</v>
      </c>
      <c r="Q18" s="328">
        <f t="shared" ca="1" si="16"/>
        <v>0</v>
      </c>
      <c r="R18" s="328">
        <f t="shared" ca="1" si="16"/>
        <v>0</v>
      </c>
      <c r="S18" s="328">
        <f t="shared" ca="1" si="16"/>
        <v>0</v>
      </c>
      <c r="T18" s="328">
        <f t="shared" ca="1" si="16"/>
        <v>0</v>
      </c>
      <c r="U18" s="328">
        <f t="shared" ca="1" si="16"/>
        <v>0</v>
      </c>
      <c r="V18" s="328">
        <f t="shared" ca="1" si="16"/>
        <v>0</v>
      </c>
      <c r="W18" s="328">
        <f t="shared" ca="1" si="16"/>
        <v>0</v>
      </c>
      <c r="X18" s="328">
        <f t="shared" ca="1" si="16"/>
        <v>0</v>
      </c>
      <c r="Y18" s="328">
        <f t="shared" ca="1" si="16"/>
        <v>0</v>
      </c>
      <c r="Z18" s="328">
        <f t="shared" ca="1" si="16"/>
        <v>0</v>
      </c>
      <c r="AA18" s="328">
        <f t="shared" ca="1" si="16"/>
        <v>0</v>
      </c>
      <c r="AB18" s="328">
        <f t="shared" ca="1" si="16"/>
        <v>0</v>
      </c>
      <c r="AC18" s="328">
        <f t="shared" ca="1" si="16"/>
        <v>0</v>
      </c>
      <c r="AD18" s="328">
        <f t="shared" ca="1" si="16"/>
        <v>0</v>
      </c>
      <c r="AE18" s="328">
        <f t="shared" ca="1" si="16"/>
        <v>0</v>
      </c>
      <c r="AF18" s="328">
        <f t="shared" ca="1" si="16"/>
        <v>0</v>
      </c>
      <c r="AG18" s="328">
        <f t="shared" ca="1" si="16"/>
        <v>0</v>
      </c>
      <c r="AH18" s="328">
        <f t="shared" ca="1" si="16"/>
        <v>0</v>
      </c>
      <c r="AI18" s="328">
        <f t="shared" ca="1" si="16"/>
        <v>0</v>
      </c>
      <c r="AJ18" s="328">
        <f t="shared" ca="1" si="16"/>
        <v>0</v>
      </c>
      <c r="AK18" s="328">
        <f t="shared" ca="1" si="16"/>
        <v>0</v>
      </c>
      <c r="AL18" s="328">
        <f t="shared" ca="1" si="16"/>
        <v>0</v>
      </c>
      <c r="AM18" s="328">
        <f t="shared" ca="1" si="16"/>
        <v>0</v>
      </c>
      <c r="AN18" s="328">
        <f t="shared" ca="1" si="16"/>
        <v>0</v>
      </c>
      <c r="AO18" s="328">
        <f t="shared" ca="1" si="16"/>
        <v>0</v>
      </c>
      <c r="AP18" s="328">
        <f t="shared" ca="1" si="16"/>
        <v>0</v>
      </c>
      <c r="AQ18" s="328">
        <f t="shared" ca="1" si="16"/>
        <v>0</v>
      </c>
      <c r="AR18" s="328">
        <f t="shared" ca="1" si="16"/>
        <v>0</v>
      </c>
      <c r="AS18" s="328">
        <f t="shared" ca="1" si="16"/>
        <v>0</v>
      </c>
      <c r="AT18" s="328">
        <f t="shared" ca="1" si="16"/>
        <v>0</v>
      </c>
      <c r="AU18" s="328">
        <f t="shared" ca="1" si="16"/>
        <v>0</v>
      </c>
      <c r="AV18" s="328">
        <f t="shared" ca="1" si="16"/>
        <v>0</v>
      </c>
      <c r="AW18" s="328">
        <f t="shared" ca="1" si="16"/>
        <v>0</v>
      </c>
      <c r="AX18" s="328">
        <f t="shared" ca="1" si="16"/>
        <v>0</v>
      </c>
      <c r="AY18" s="328">
        <f t="shared" ca="1" si="16"/>
        <v>0</v>
      </c>
      <c r="AZ18" s="328">
        <f t="shared" ca="1" si="16"/>
        <v>0</v>
      </c>
      <c r="BA18" s="328">
        <f t="shared" ca="1" si="16"/>
        <v>0</v>
      </c>
      <c r="BB18" s="328">
        <f t="shared" ca="1" si="16"/>
        <v>0</v>
      </c>
      <c r="BC18" s="328">
        <f t="shared" ca="1" si="16"/>
        <v>0</v>
      </c>
      <c r="BD18" s="328">
        <f t="shared" ca="1" si="16"/>
        <v>0</v>
      </c>
      <c r="BE18" s="328">
        <f t="shared" ca="1" si="16"/>
        <v>0</v>
      </c>
      <c r="BF18" s="328">
        <f t="shared" ca="1" si="16"/>
        <v>0</v>
      </c>
      <c r="BG18" s="328">
        <f t="shared" ca="1" si="16"/>
        <v>0</v>
      </c>
      <c r="BH18" s="328">
        <f t="shared" ca="1" si="16"/>
        <v>0</v>
      </c>
      <c r="BI18" s="328">
        <f t="shared" ca="1" si="16"/>
        <v>0</v>
      </c>
      <c r="BJ18" s="328">
        <f t="shared" ca="1" si="16"/>
        <v>0</v>
      </c>
      <c r="BK18" s="328">
        <f t="shared" ca="1" si="16"/>
        <v>0</v>
      </c>
      <c r="BL18" s="328">
        <f t="shared" ca="1" si="16"/>
        <v>0</v>
      </c>
      <c r="BM18" s="328">
        <f t="shared" ca="1" si="16"/>
        <v>0</v>
      </c>
    </row>
    <row r="19" spans="3:65" x14ac:dyDescent="0.2">
      <c r="C19" s="325">
        <f t="shared" si="8"/>
        <v>8</v>
      </c>
      <c r="D19" s="303" t="str">
        <f t="shared" si="6"/>
        <v>item 8</v>
      </c>
      <c r="E19" s="303" t="str">
        <f t="shared" si="6"/>
        <v>Operating Expense</v>
      </c>
      <c r="F19" s="320">
        <f>MATCH(E19,lookups!$C$90:$C$95,0)</f>
        <v>2</v>
      </c>
      <c r="G19" s="320"/>
      <c r="H19" s="55"/>
      <c r="I19" s="55"/>
      <c r="J19" s="55"/>
      <c r="K19" s="326">
        <f t="shared" ca="1" si="9"/>
        <v>0</v>
      </c>
      <c r="L19" s="327">
        <f t="shared" ca="1" si="10"/>
        <v>0</v>
      </c>
      <c r="O19" s="328">
        <f t="shared" ref="O19:BM19" ca="1" si="17">O154+O243+O536+O1356+O923+O1177</f>
        <v>0</v>
      </c>
      <c r="P19" s="328">
        <f t="shared" ca="1" si="17"/>
        <v>0</v>
      </c>
      <c r="Q19" s="328">
        <f t="shared" ca="1" si="17"/>
        <v>0</v>
      </c>
      <c r="R19" s="328">
        <f t="shared" ca="1" si="17"/>
        <v>0</v>
      </c>
      <c r="S19" s="328">
        <f t="shared" ca="1" si="17"/>
        <v>0</v>
      </c>
      <c r="T19" s="328">
        <f t="shared" ca="1" si="17"/>
        <v>0</v>
      </c>
      <c r="U19" s="328">
        <f t="shared" ca="1" si="17"/>
        <v>0</v>
      </c>
      <c r="V19" s="328">
        <f t="shared" ca="1" si="17"/>
        <v>0</v>
      </c>
      <c r="W19" s="328">
        <f t="shared" ca="1" si="17"/>
        <v>0</v>
      </c>
      <c r="X19" s="328">
        <f t="shared" ca="1" si="17"/>
        <v>0</v>
      </c>
      <c r="Y19" s="328">
        <f t="shared" ca="1" si="17"/>
        <v>0</v>
      </c>
      <c r="Z19" s="328">
        <f t="shared" ca="1" si="17"/>
        <v>0</v>
      </c>
      <c r="AA19" s="328">
        <f t="shared" ca="1" si="17"/>
        <v>0</v>
      </c>
      <c r="AB19" s="328">
        <f t="shared" ca="1" si="17"/>
        <v>0</v>
      </c>
      <c r="AC19" s="328">
        <f t="shared" ca="1" si="17"/>
        <v>0</v>
      </c>
      <c r="AD19" s="328">
        <f t="shared" ca="1" si="17"/>
        <v>0</v>
      </c>
      <c r="AE19" s="328">
        <f t="shared" ca="1" si="17"/>
        <v>0</v>
      </c>
      <c r="AF19" s="328">
        <f t="shared" ca="1" si="17"/>
        <v>0</v>
      </c>
      <c r="AG19" s="328">
        <f t="shared" ca="1" si="17"/>
        <v>0</v>
      </c>
      <c r="AH19" s="328">
        <f t="shared" ca="1" si="17"/>
        <v>0</v>
      </c>
      <c r="AI19" s="328">
        <f t="shared" ca="1" si="17"/>
        <v>0</v>
      </c>
      <c r="AJ19" s="328">
        <f t="shared" ca="1" si="17"/>
        <v>0</v>
      </c>
      <c r="AK19" s="328">
        <f t="shared" ca="1" si="17"/>
        <v>0</v>
      </c>
      <c r="AL19" s="328">
        <f t="shared" ca="1" si="17"/>
        <v>0</v>
      </c>
      <c r="AM19" s="328">
        <f t="shared" ca="1" si="17"/>
        <v>0</v>
      </c>
      <c r="AN19" s="328">
        <f t="shared" ca="1" si="17"/>
        <v>0</v>
      </c>
      <c r="AO19" s="328">
        <f t="shared" ca="1" si="17"/>
        <v>0</v>
      </c>
      <c r="AP19" s="328">
        <f t="shared" ca="1" si="17"/>
        <v>0</v>
      </c>
      <c r="AQ19" s="328">
        <f t="shared" ca="1" si="17"/>
        <v>0</v>
      </c>
      <c r="AR19" s="328">
        <f t="shared" ca="1" si="17"/>
        <v>0</v>
      </c>
      <c r="AS19" s="328">
        <f t="shared" ca="1" si="17"/>
        <v>0</v>
      </c>
      <c r="AT19" s="328">
        <f t="shared" ca="1" si="17"/>
        <v>0</v>
      </c>
      <c r="AU19" s="328">
        <f t="shared" ca="1" si="17"/>
        <v>0</v>
      </c>
      <c r="AV19" s="328">
        <f t="shared" ca="1" si="17"/>
        <v>0</v>
      </c>
      <c r="AW19" s="328">
        <f t="shared" ca="1" si="17"/>
        <v>0</v>
      </c>
      <c r="AX19" s="328">
        <f t="shared" ca="1" si="17"/>
        <v>0</v>
      </c>
      <c r="AY19" s="328">
        <f t="shared" ca="1" si="17"/>
        <v>0</v>
      </c>
      <c r="AZ19" s="328">
        <f t="shared" ca="1" si="17"/>
        <v>0</v>
      </c>
      <c r="BA19" s="328">
        <f t="shared" ca="1" si="17"/>
        <v>0</v>
      </c>
      <c r="BB19" s="328">
        <f t="shared" ca="1" si="17"/>
        <v>0</v>
      </c>
      <c r="BC19" s="328">
        <f t="shared" ca="1" si="17"/>
        <v>0</v>
      </c>
      <c r="BD19" s="328">
        <f t="shared" ca="1" si="17"/>
        <v>0</v>
      </c>
      <c r="BE19" s="328">
        <f t="shared" ca="1" si="17"/>
        <v>0</v>
      </c>
      <c r="BF19" s="328">
        <f t="shared" ca="1" si="17"/>
        <v>0</v>
      </c>
      <c r="BG19" s="328">
        <f t="shared" ca="1" si="17"/>
        <v>0</v>
      </c>
      <c r="BH19" s="328">
        <f t="shared" ca="1" si="17"/>
        <v>0</v>
      </c>
      <c r="BI19" s="328">
        <f t="shared" ca="1" si="17"/>
        <v>0</v>
      </c>
      <c r="BJ19" s="328">
        <f t="shared" ca="1" si="17"/>
        <v>0</v>
      </c>
      <c r="BK19" s="328">
        <f t="shared" ca="1" si="17"/>
        <v>0</v>
      </c>
      <c r="BL19" s="328">
        <f t="shared" ca="1" si="17"/>
        <v>0</v>
      </c>
      <c r="BM19" s="328">
        <f t="shared" ca="1" si="17"/>
        <v>0</v>
      </c>
    </row>
    <row r="20" spans="3:65" x14ac:dyDescent="0.2">
      <c r="C20" s="325">
        <f t="shared" si="8"/>
        <v>9</v>
      </c>
      <c r="D20" s="303" t="str">
        <f t="shared" si="6"/>
        <v>item 9</v>
      </c>
      <c r="E20" s="303" t="str">
        <f t="shared" si="6"/>
        <v>Operating Expense</v>
      </c>
      <c r="F20" s="320">
        <f>MATCH(E20,lookups!$C$90:$C$95,0)</f>
        <v>2</v>
      </c>
      <c r="G20" s="320"/>
      <c r="H20" s="55"/>
      <c r="I20" s="55"/>
      <c r="J20" s="55"/>
      <c r="K20" s="326">
        <f t="shared" ca="1" si="9"/>
        <v>0</v>
      </c>
      <c r="L20" s="327">
        <f t="shared" ca="1" si="10"/>
        <v>0</v>
      </c>
      <c r="O20" s="328">
        <f t="shared" ref="O20:BM20" ca="1" si="18">O155+O244+O537+O1357+O924+O1178</f>
        <v>0</v>
      </c>
      <c r="P20" s="328">
        <f t="shared" ca="1" si="18"/>
        <v>0</v>
      </c>
      <c r="Q20" s="328">
        <f t="shared" ca="1" si="18"/>
        <v>0</v>
      </c>
      <c r="R20" s="328">
        <f t="shared" ca="1" si="18"/>
        <v>0</v>
      </c>
      <c r="S20" s="328">
        <f t="shared" ca="1" si="18"/>
        <v>0</v>
      </c>
      <c r="T20" s="328">
        <f t="shared" ca="1" si="18"/>
        <v>0</v>
      </c>
      <c r="U20" s="328">
        <f t="shared" ca="1" si="18"/>
        <v>0</v>
      </c>
      <c r="V20" s="328">
        <f t="shared" ca="1" si="18"/>
        <v>0</v>
      </c>
      <c r="W20" s="328">
        <f t="shared" ca="1" si="18"/>
        <v>0</v>
      </c>
      <c r="X20" s="328">
        <f t="shared" ca="1" si="18"/>
        <v>0</v>
      </c>
      <c r="Y20" s="328">
        <f t="shared" ca="1" si="18"/>
        <v>0</v>
      </c>
      <c r="Z20" s="328">
        <f t="shared" ca="1" si="18"/>
        <v>0</v>
      </c>
      <c r="AA20" s="328">
        <f t="shared" ca="1" si="18"/>
        <v>0</v>
      </c>
      <c r="AB20" s="328">
        <f t="shared" ca="1" si="18"/>
        <v>0</v>
      </c>
      <c r="AC20" s="328">
        <f t="shared" ca="1" si="18"/>
        <v>0</v>
      </c>
      <c r="AD20" s="328">
        <f t="shared" ca="1" si="18"/>
        <v>0</v>
      </c>
      <c r="AE20" s="328">
        <f t="shared" ca="1" si="18"/>
        <v>0</v>
      </c>
      <c r="AF20" s="328">
        <f t="shared" ca="1" si="18"/>
        <v>0</v>
      </c>
      <c r="AG20" s="328">
        <f t="shared" ca="1" si="18"/>
        <v>0</v>
      </c>
      <c r="AH20" s="328">
        <f t="shared" ca="1" si="18"/>
        <v>0</v>
      </c>
      <c r="AI20" s="328">
        <f t="shared" ca="1" si="18"/>
        <v>0</v>
      </c>
      <c r="AJ20" s="328">
        <f t="shared" ca="1" si="18"/>
        <v>0</v>
      </c>
      <c r="AK20" s="328">
        <f t="shared" ca="1" si="18"/>
        <v>0</v>
      </c>
      <c r="AL20" s="328">
        <f t="shared" ca="1" si="18"/>
        <v>0</v>
      </c>
      <c r="AM20" s="328">
        <f t="shared" ca="1" si="18"/>
        <v>0</v>
      </c>
      <c r="AN20" s="328">
        <f t="shared" ca="1" si="18"/>
        <v>0</v>
      </c>
      <c r="AO20" s="328">
        <f t="shared" ca="1" si="18"/>
        <v>0</v>
      </c>
      <c r="AP20" s="328">
        <f t="shared" ca="1" si="18"/>
        <v>0</v>
      </c>
      <c r="AQ20" s="328">
        <f t="shared" ca="1" si="18"/>
        <v>0</v>
      </c>
      <c r="AR20" s="328">
        <f t="shared" ca="1" si="18"/>
        <v>0</v>
      </c>
      <c r="AS20" s="328">
        <f t="shared" ca="1" si="18"/>
        <v>0</v>
      </c>
      <c r="AT20" s="328">
        <f t="shared" ca="1" si="18"/>
        <v>0</v>
      </c>
      <c r="AU20" s="328">
        <f t="shared" ca="1" si="18"/>
        <v>0</v>
      </c>
      <c r="AV20" s="328">
        <f t="shared" ca="1" si="18"/>
        <v>0</v>
      </c>
      <c r="AW20" s="328">
        <f t="shared" ca="1" si="18"/>
        <v>0</v>
      </c>
      <c r="AX20" s="328">
        <f t="shared" ca="1" si="18"/>
        <v>0</v>
      </c>
      <c r="AY20" s="328">
        <f t="shared" ca="1" si="18"/>
        <v>0</v>
      </c>
      <c r="AZ20" s="328">
        <f t="shared" ca="1" si="18"/>
        <v>0</v>
      </c>
      <c r="BA20" s="328">
        <f t="shared" ca="1" si="18"/>
        <v>0</v>
      </c>
      <c r="BB20" s="328">
        <f t="shared" ca="1" si="18"/>
        <v>0</v>
      </c>
      <c r="BC20" s="328">
        <f t="shared" ca="1" si="18"/>
        <v>0</v>
      </c>
      <c r="BD20" s="328">
        <f t="shared" ca="1" si="18"/>
        <v>0</v>
      </c>
      <c r="BE20" s="328">
        <f t="shared" ca="1" si="18"/>
        <v>0</v>
      </c>
      <c r="BF20" s="328">
        <f t="shared" ca="1" si="18"/>
        <v>0</v>
      </c>
      <c r="BG20" s="328">
        <f t="shared" ca="1" si="18"/>
        <v>0</v>
      </c>
      <c r="BH20" s="328">
        <f t="shared" ca="1" si="18"/>
        <v>0</v>
      </c>
      <c r="BI20" s="328">
        <f t="shared" ca="1" si="18"/>
        <v>0</v>
      </c>
      <c r="BJ20" s="328">
        <f t="shared" ca="1" si="18"/>
        <v>0</v>
      </c>
      <c r="BK20" s="328">
        <f t="shared" ca="1" si="18"/>
        <v>0</v>
      </c>
      <c r="BL20" s="328">
        <f t="shared" ca="1" si="18"/>
        <v>0</v>
      </c>
      <c r="BM20" s="328">
        <f t="shared" ca="1" si="18"/>
        <v>0</v>
      </c>
    </row>
    <row r="21" spans="3:65" x14ac:dyDescent="0.2">
      <c r="C21" s="325">
        <f t="shared" si="8"/>
        <v>10</v>
      </c>
      <c r="D21" s="303" t="str">
        <f t="shared" si="6"/>
        <v>item 10</v>
      </c>
      <c r="E21" s="303" t="str">
        <f t="shared" si="6"/>
        <v>Operating Expense</v>
      </c>
      <c r="F21" s="320">
        <f>MATCH(E21,lookups!$C$90:$C$95,0)</f>
        <v>2</v>
      </c>
      <c r="G21" s="320"/>
      <c r="H21" s="55"/>
      <c r="I21" s="55"/>
      <c r="J21" s="55"/>
      <c r="K21" s="326">
        <f t="shared" ca="1" si="9"/>
        <v>0</v>
      </c>
      <c r="L21" s="327">
        <f t="shared" ca="1" si="10"/>
        <v>0</v>
      </c>
      <c r="O21" s="328">
        <f t="shared" ref="O21:BM21" ca="1" si="19">O156+O245+O538+O1358+O925+O1179</f>
        <v>0</v>
      </c>
      <c r="P21" s="328">
        <f t="shared" ca="1" si="19"/>
        <v>0</v>
      </c>
      <c r="Q21" s="328">
        <f t="shared" ca="1" si="19"/>
        <v>0</v>
      </c>
      <c r="R21" s="328">
        <f t="shared" ca="1" si="19"/>
        <v>0</v>
      </c>
      <c r="S21" s="328">
        <f t="shared" ca="1" si="19"/>
        <v>0</v>
      </c>
      <c r="T21" s="328">
        <f t="shared" ca="1" si="19"/>
        <v>0</v>
      </c>
      <c r="U21" s="328">
        <f t="shared" ca="1" si="19"/>
        <v>0</v>
      </c>
      <c r="V21" s="328">
        <f t="shared" ca="1" si="19"/>
        <v>0</v>
      </c>
      <c r="W21" s="328">
        <f t="shared" ca="1" si="19"/>
        <v>0</v>
      </c>
      <c r="X21" s="328">
        <f t="shared" ca="1" si="19"/>
        <v>0</v>
      </c>
      <c r="Y21" s="328">
        <f t="shared" ca="1" si="19"/>
        <v>0</v>
      </c>
      <c r="Z21" s="328">
        <f t="shared" ca="1" si="19"/>
        <v>0</v>
      </c>
      <c r="AA21" s="328">
        <f t="shared" ca="1" si="19"/>
        <v>0</v>
      </c>
      <c r="AB21" s="328">
        <f t="shared" ca="1" si="19"/>
        <v>0</v>
      </c>
      <c r="AC21" s="328">
        <f t="shared" ca="1" si="19"/>
        <v>0</v>
      </c>
      <c r="AD21" s="328">
        <f t="shared" ca="1" si="19"/>
        <v>0</v>
      </c>
      <c r="AE21" s="328">
        <f t="shared" ca="1" si="19"/>
        <v>0</v>
      </c>
      <c r="AF21" s="328">
        <f t="shared" ca="1" si="19"/>
        <v>0</v>
      </c>
      <c r="AG21" s="328">
        <f t="shared" ca="1" si="19"/>
        <v>0</v>
      </c>
      <c r="AH21" s="328">
        <f t="shared" ca="1" si="19"/>
        <v>0</v>
      </c>
      <c r="AI21" s="328">
        <f t="shared" ca="1" si="19"/>
        <v>0</v>
      </c>
      <c r="AJ21" s="328">
        <f t="shared" ca="1" si="19"/>
        <v>0</v>
      </c>
      <c r="AK21" s="328">
        <f t="shared" ca="1" si="19"/>
        <v>0</v>
      </c>
      <c r="AL21" s="328">
        <f t="shared" ca="1" si="19"/>
        <v>0</v>
      </c>
      <c r="AM21" s="328">
        <f t="shared" ca="1" si="19"/>
        <v>0</v>
      </c>
      <c r="AN21" s="328">
        <f t="shared" ca="1" si="19"/>
        <v>0</v>
      </c>
      <c r="AO21" s="328">
        <f t="shared" ca="1" si="19"/>
        <v>0</v>
      </c>
      <c r="AP21" s="328">
        <f t="shared" ca="1" si="19"/>
        <v>0</v>
      </c>
      <c r="AQ21" s="328">
        <f t="shared" ca="1" si="19"/>
        <v>0</v>
      </c>
      <c r="AR21" s="328">
        <f t="shared" ca="1" si="19"/>
        <v>0</v>
      </c>
      <c r="AS21" s="328">
        <f t="shared" ca="1" si="19"/>
        <v>0</v>
      </c>
      <c r="AT21" s="328">
        <f t="shared" ca="1" si="19"/>
        <v>0</v>
      </c>
      <c r="AU21" s="328">
        <f t="shared" ca="1" si="19"/>
        <v>0</v>
      </c>
      <c r="AV21" s="328">
        <f t="shared" ca="1" si="19"/>
        <v>0</v>
      </c>
      <c r="AW21" s="328">
        <f t="shared" ca="1" si="19"/>
        <v>0</v>
      </c>
      <c r="AX21" s="328">
        <f t="shared" ca="1" si="19"/>
        <v>0</v>
      </c>
      <c r="AY21" s="328">
        <f t="shared" ca="1" si="19"/>
        <v>0</v>
      </c>
      <c r="AZ21" s="328">
        <f t="shared" ca="1" si="19"/>
        <v>0</v>
      </c>
      <c r="BA21" s="328">
        <f t="shared" ca="1" si="19"/>
        <v>0</v>
      </c>
      <c r="BB21" s="328">
        <f t="shared" ca="1" si="19"/>
        <v>0</v>
      </c>
      <c r="BC21" s="328">
        <f t="shared" ca="1" si="19"/>
        <v>0</v>
      </c>
      <c r="BD21" s="328">
        <f t="shared" ca="1" si="19"/>
        <v>0</v>
      </c>
      <c r="BE21" s="328">
        <f t="shared" ca="1" si="19"/>
        <v>0</v>
      </c>
      <c r="BF21" s="328">
        <f t="shared" ca="1" si="19"/>
        <v>0</v>
      </c>
      <c r="BG21" s="328">
        <f t="shared" ca="1" si="19"/>
        <v>0</v>
      </c>
      <c r="BH21" s="328">
        <f t="shared" ca="1" si="19"/>
        <v>0</v>
      </c>
      <c r="BI21" s="328">
        <f t="shared" ca="1" si="19"/>
        <v>0</v>
      </c>
      <c r="BJ21" s="328">
        <f t="shared" ca="1" si="19"/>
        <v>0</v>
      </c>
      <c r="BK21" s="328">
        <f t="shared" ca="1" si="19"/>
        <v>0</v>
      </c>
      <c r="BL21" s="328">
        <f t="shared" ca="1" si="19"/>
        <v>0</v>
      </c>
      <c r="BM21" s="328">
        <f t="shared" ca="1" si="19"/>
        <v>0</v>
      </c>
    </row>
    <row r="22" spans="3:65" x14ac:dyDescent="0.2">
      <c r="C22" s="325">
        <f t="shared" si="8"/>
        <v>11</v>
      </c>
      <c r="D22" s="303" t="str">
        <f t="shared" si="6"/>
        <v>item 11</v>
      </c>
      <c r="E22" s="303" t="str">
        <f t="shared" si="6"/>
        <v>Operating Expense</v>
      </c>
      <c r="F22" s="320">
        <f>MATCH(E22,lookups!$C$90:$C$95,0)</f>
        <v>2</v>
      </c>
      <c r="G22" s="320"/>
      <c r="H22" s="55"/>
      <c r="I22" s="55"/>
      <c r="J22" s="55"/>
      <c r="K22" s="326">
        <f t="shared" ca="1" si="9"/>
        <v>0</v>
      </c>
      <c r="L22" s="327">
        <f t="shared" ca="1" si="10"/>
        <v>0</v>
      </c>
      <c r="O22" s="328">
        <f t="shared" ref="O22:BM22" ca="1" si="20">O157+O246+O539+O1359+O926+O1180</f>
        <v>0</v>
      </c>
      <c r="P22" s="328">
        <f t="shared" ca="1" si="20"/>
        <v>0</v>
      </c>
      <c r="Q22" s="328">
        <f t="shared" ca="1" si="20"/>
        <v>0</v>
      </c>
      <c r="R22" s="328">
        <f t="shared" ca="1" si="20"/>
        <v>0</v>
      </c>
      <c r="S22" s="328">
        <f t="shared" ca="1" si="20"/>
        <v>0</v>
      </c>
      <c r="T22" s="328">
        <f t="shared" ca="1" si="20"/>
        <v>0</v>
      </c>
      <c r="U22" s="328">
        <f t="shared" ca="1" si="20"/>
        <v>0</v>
      </c>
      <c r="V22" s="328">
        <f t="shared" ca="1" si="20"/>
        <v>0</v>
      </c>
      <c r="W22" s="328">
        <f t="shared" ca="1" si="20"/>
        <v>0</v>
      </c>
      <c r="X22" s="328">
        <f t="shared" ca="1" si="20"/>
        <v>0</v>
      </c>
      <c r="Y22" s="328">
        <f t="shared" ca="1" si="20"/>
        <v>0</v>
      </c>
      <c r="Z22" s="328">
        <f t="shared" ca="1" si="20"/>
        <v>0</v>
      </c>
      <c r="AA22" s="328">
        <f t="shared" ca="1" si="20"/>
        <v>0</v>
      </c>
      <c r="AB22" s="328">
        <f t="shared" ca="1" si="20"/>
        <v>0</v>
      </c>
      <c r="AC22" s="328">
        <f t="shared" ca="1" si="20"/>
        <v>0</v>
      </c>
      <c r="AD22" s="328">
        <f t="shared" ca="1" si="20"/>
        <v>0</v>
      </c>
      <c r="AE22" s="328">
        <f t="shared" ca="1" si="20"/>
        <v>0</v>
      </c>
      <c r="AF22" s="328">
        <f t="shared" ca="1" si="20"/>
        <v>0</v>
      </c>
      <c r="AG22" s="328">
        <f t="shared" ca="1" si="20"/>
        <v>0</v>
      </c>
      <c r="AH22" s="328">
        <f t="shared" ca="1" si="20"/>
        <v>0</v>
      </c>
      <c r="AI22" s="328">
        <f t="shared" ca="1" si="20"/>
        <v>0</v>
      </c>
      <c r="AJ22" s="328">
        <f t="shared" ca="1" si="20"/>
        <v>0</v>
      </c>
      <c r="AK22" s="328">
        <f t="shared" ca="1" si="20"/>
        <v>0</v>
      </c>
      <c r="AL22" s="328">
        <f t="shared" ca="1" si="20"/>
        <v>0</v>
      </c>
      <c r="AM22" s="328">
        <f t="shared" ca="1" si="20"/>
        <v>0</v>
      </c>
      <c r="AN22" s="328">
        <f t="shared" ca="1" si="20"/>
        <v>0</v>
      </c>
      <c r="AO22" s="328">
        <f t="shared" ca="1" si="20"/>
        <v>0</v>
      </c>
      <c r="AP22" s="328">
        <f t="shared" ca="1" si="20"/>
        <v>0</v>
      </c>
      <c r="AQ22" s="328">
        <f t="shared" ca="1" si="20"/>
        <v>0</v>
      </c>
      <c r="AR22" s="328">
        <f t="shared" ca="1" si="20"/>
        <v>0</v>
      </c>
      <c r="AS22" s="328">
        <f t="shared" ca="1" si="20"/>
        <v>0</v>
      </c>
      <c r="AT22" s="328">
        <f t="shared" ca="1" si="20"/>
        <v>0</v>
      </c>
      <c r="AU22" s="328">
        <f t="shared" ca="1" si="20"/>
        <v>0</v>
      </c>
      <c r="AV22" s="328">
        <f t="shared" ca="1" si="20"/>
        <v>0</v>
      </c>
      <c r="AW22" s="328">
        <f t="shared" ca="1" si="20"/>
        <v>0</v>
      </c>
      <c r="AX22" s="328">
        <f t="shared" ca="1" si="20"/>
        <v>0</v>
      </c>
      <c r="AY22" s="328">
        <f t="shared" ca="1" si="20"/>
        <v>0</v>
      </c>
      <c r="AZ22" s="328">
        <f t="shared" ca="1" si="20"/>
        <v>0</v>
      </c>
      <c r="BA22" s="328">
        <f t="shared" ca="1" si="20"/>
        <v>0</v>
      </c>
      <c r="BB22" s="328">
        <f t="shared" ca="1" si="20"/>
        <v>0</v>
      </c>
      <c r="BC22" s="328">
        <f t="shared" ca="1" si="20"/>
        <v>0</v>
      </c>
      <c r="BD22" s="328">
        <f t="shared" ca="1" si="20"/>
        <v>0</v>
      </c>
      <c r="BE22" s="328">
        <f t="shared" ca="1" si="20"/>
        <v>0</v>
      </c>
      <c r="BF22" s="328">
        <f t="shared" ca="1" si="20"/>
        <v>0</v>
      </c>
      <c r="BG22" s="328">
        <f t="shared" ca="1" si="20"/>
        <v>0</v>
      </c>
      <c r="BH22" s="328">
        <f t="shared" ca="1" si="20"/>
        <v>0</v>
      </c>
      <c r="BI22" s="328">
        <f t="shared" ca="1" si="20"/>
        <v>0</v>
      </c>
      <c r="BJ22" s="328">
        <f t="shared" ca="1" si="20"/>
        <v>0</v>
      </c>
      <c r="BK22" s="328">
        <f t="shared" ca="1" si="20"/>
        <v>0</v>
      </c>
      <c r="BL22" s="328">
        <f t="shared" ca="1" si="20"/>
        <v>0</v>
      </c>
      <c r="BM22" s="328">
        <f t="shared" ca="1" si="20"/>
        <v>0</v>
      </c>
    </row>
    <row r="23" spans="3:65" x14ac:dyDescent="0.2">
      <c r="C23" s="325">
        <f t="shared" si="8"/>
        <v>12</v>
      </c>
      <c r="D23" s="303" t="str">
        <f t="shared" si="6"/>
        <v>item 12</v>
      </c>
      <c r="E23" s="303" t="str">
        <f t="shared" si="6"/>
        <v>Operating Expense</v>
      </c>
      <c r="F23" s="320">
        <f>MATCH(E23,lookups!$C$90:$C$95,0)</f>
        <v>2</v>
      </c>
      <c r="G23" s="320"/>
      <c r="H23" s="55"/>
      <c r="I23" s="55"/>
      <c r="J23" s="55"/>
      <c r="K23" s="326">
        <f t="shared" ca="1" si="9"/>
        <v>0</v>
      </c>
      <c r="L23" s="327">
        <f t="shared" ca="1" si="10"/>
        <v>0</v>
      </c>
      <c r="O23" s="328">
        <f t="shared" ref="O23:BM23" ca="1" si="21">O158+O247+O540+O1360+O927+O1181</f>
        <v>0</v>
      </c>
      <c r="P23" s="328">
        <f t="shared" ca="1" si="21"/>
        <v>0</v>
      </c>
      <c r="Q23" s="328">
        <f t="shared" ca="1" si="21"/>
        <v>0</v>
      </c>
      <c r="R23" s="328">
        <f t="shared" ca="1" si="21"/>
        <v>0</v>
      </c>
      <c r="S23" s="328">
        <f t="shared" ca="1" si="21"/>
        <v>0</v>
      </c>
      <c r="T23" s="328">
        <f t="shared" ca="1" si="21"/>
        <v>0</v>
      </c>
      <c r="U23" s="328">
        <f t="shared" ca="1" si="21"/>
        <v>0</v>
      </c>
      <c r="V23" s="328">
        <f t="shared" ca="1" si="21"/>
        <v>0</v>
      </c>
      <c r="W23" s="328">
        <f t="shared" ca="1" si="21"/>
        <v>0</v>
      </c>
      <c r="X23" s="328">
        <f t="shared" ca="1" si="21"/>
        <v>0</v>
      </c>
      <c r="Y23" s="328">
        <f t="shared" ca="1" si="21"/>
        <v>0</v>
      </c>
      <c r="Z23" s="328">
        <f t="shared" ca="1" si="21"/>
        <v>0</v>
      </c>
      <c r="AA23" s="328">
        <f t="shared" ca="1" si="21"/>
        <v>0</v>
      </c>
      <c r="AB23" s="328">
        <f t="shared" ca="1" si="21"/>
        <v>0</v>
      </c>
      <c r="AC23" s="328">
        <f t="shared" ca="1" si="21"/>
        <v>0</v>
      </c>
      <c r="AD23" s="328">
        <f t="shared" ca="1" si="21"/>
        <v>0</v>
      </c>
      <c r="AE23" s="328">
        <f t="shared" ca="1" si="21"/>
        <v>0</v>
      </c>
      <c r="AF23" s="328">
        <f t="shared" ca="1" si="21"/>
        <v>0</v>
      </c>
      <c r="AG23" s="328">
        <f t="shared" ca="1" si="21"/>
        <v>0</v>
      </c>
      <c r="AH23" s="328">
        <f t="shared" ca="1" si="21"/>
        <v>0</v>
      </c>
      <c r="AI23" s="328">
        <f t="shared" ca="1" si="21"/>
        <v>0</v>
      </c>
      <c r="AJ23" s="328">
        <f t="shared" ca="1" si="21"/>
        <v>0</v>
      </c>
      <c r="AK23" s="328">
        <f t="shared" ca="1" si="21"/>
        <v>0</v>
      </c>
      <c r="AL23" s="328">
        <f t="shared" ca="1" si="21"/>
        <v>0</v>
      </c>
      <c r="AM23" s="328">
        <f t="shared" ca="1" si="21"/>
        <v>0</v>
      </c>
      <c r="AN23" s="328">
        <f t="shared" ca="1" si="21"/>
        <v>0</v>
      </c>
      <c r="AO23" s="328">
        <f t="shared" ca="1" si="21"/>
        <v>0</v>
      </c>
      <c r="AP23" s="328">
        <f t="shared" ca="1" si="21"/>
        <v>0</v>
      </c>
      <c r="AQ23" s="328">
        <f t="shared" ca="1" si="21"/>
        <v>0</v>
      </c>
      <c r="AR23" s="328">
        <f t="shared" ca="1" si="21"/>
        <v>0</v>
      </c>
      <c r="AS23" s="328">
        <f t="shared" ca="1" si="21"/>
        <v>0</v>
      </c>
      <c r="AT23" s="328">
        <f t="shared" ca="1" si="21"/>
        <v>0</v>
      </c>
      <c r="AU23" s="328">
        <f t="shared" ca="1" si="21"/>
        <v>0</v>
      </c>
      <c r="AV23" s="328">
        <f t="shared" ca="1" si="21"/>
        <v>0</v>
      </c>
      <c r="AW23" s="328">
        <f t="shared" ca="1" si="21"/>
        <v>0</v>
      </c>
      <c r="AX23" s="328">
        <f t="shared" ca="1" si="21"/>
        <v>0</v>
      </c>
      <c r="AY23" s="328">
        <f t="shared" ca="1" si="21"/>
        <v>0</v>
      </c>
      <c r="AZ23" s="328">
        <f t="shared" ca="1" si="21"/>
        <v>0</v>
      </c>
      <c r="BA23" s="328">
        <f t="shared" ca="1" si="21"/>
        <v>0</v>
      </c>
      <c r="BB23" s="328">
        <f t="shared" ca="1" si="21"/>
        <v>0</v>
      </c>
      <c r="BC23" s="328">
        <f t="shared" ca="1" si="21"/>
        <v>0</v>
      </c>
      <c r="BD23" s="328">
        <f t="shared" ca="1" si="21"/>
        <v>0</v>
      </c>
      <c r="BE23" s="328">
        <f t="shared" ca="1" si="21"/>
        <v>0</v>
      </c>
      <c r="BF23" s="328">
        <f t="shared" ca="1" si="21"/>
        <v>0</v>
      </c>
      <c r="BG23" s="328">
        <f t="shared" ca="1" si="21"/>
        <v>0</v>
      </c>
      <c r="BH23" s="328">
        <f t="shared" ca="1" si="21"/>
        <v>0</v>
      </c>
      <c r="BI23" s="328">
        <f t="shared" ca="1" si="21"/>
        <v>0</v>
      </c>
      <c r="BJ23" s="328">
        <f t="shared" ca="1" si="21"/>
        <v>0</v>
      </c>
      <c r="BK23" s="328">
        <f t="shared" ca="1" si="21"/>
        <v>0</v>
      </c>
      <c r="BL23" s="328">
        <f t="shared" ca="1" si="21"/>
        <v>0</v>
      </c>
      <c r="BM23" s="328">
        <f t="shared" ca="1" si="21"/>
        <v>0</v>
      </c>
    </row>
    <row r="24" spans="3:65" x14ac:dyDescent="0.2">
      <c r="C24" s="325">
        <f t="shared" si="8"/>
        <v>13</v>
      </c>
      <c r="D24" s="303" t="str">
        <f t="shared" si="6"/>
        <v>item 13</v>
      </c>
      <c r="E24" s="303" t="str">
        <f t="shared" si="6"/>
        <v>Operating Expense</v>
      </c>
      <c r="F24" s="320">
        <f>MATCH(E24,lookups!$C$90:$C$95,0)</f>
        <v>2</v>
      </c>
      <c r="G24" s="320"/>
      <c r="H24" s="55"/>
      <c r="I24" s="55"/>
      <c r="J24" s="55"/>
      <c r="K24" s="326">
        <f t="shared" ca="1" si="9"/>
        <v>0</v>
      </c>
      <c r="L24" s="327">
        <f t="shared" ca="1" si="10"/>
        <v>0</v>
      </c>
      <c r="O24" s="328">
        <f t="shared" ref="O24:BM24" ca="1" si="22">O159+O248+O541+O1361+O928+O1182</f>
        <v>0</v>
      </c>
      <c r="P24" s="328">
        <f t="shared" ca="1" si="22"/>
        <v>0</v>
      </c>
      <c r="Q24" s="328">
        <f t="shared" ca="1" si="22"/>
        <v>0</v>
      </c>
      <c r="R24" s="328">
        <f t="shared" ca="1" si="22"/>
        <v>0</v>
      </c>
      <c r="S24" s="328">
        <f t="shared" ca="1" si="22"/>
        <v>0</v>
      </c>
      <c r="T24" s="328">
        <f t="shared" ca="1" si="22"/>
        <v>0</v>
      </c>
      <c r="U24" s="328">
        <f t="shared" ca="1" si="22"/>
        <v>0</v>
      </c>
      <c r="V24" s="328">
        <f t="shared" ca="1" si="22"/>
        <v>0</v>
      </c>
      <c r="W24" s="328">
        <f t="shared" ca="1" si="22"/>
        <v>0</v>
      </c>
      <c r="X24" s="328">
        <f t="shared" ca="1" si="22"/>
        <v>0</v>
      </c>
      <c r="Y24" s="328">
        <f t="shared" ca="1" si="22"/>
        <v>0</v>
      </c>
      <c r="Z24" s="328">
        <f t="shared" ca="1" si="22"/>
        <v>0</v>
      </c>
      <c r="AA24" s="328">
        <f t="shared" ca="1" si="22"/>
        <v>0</v>
      </c>
      <c r="AB24" s="328">
        <f t="shared" ca="1" si="22"/>
        <v>0</v>
      </c>
      <c r="AC24" s="328">
        <f t="shared" ca="1" si="22"/>
        <v>0</v>
      </c>
      <c r="AD24" s="328">
        <f t="shared" ca="1" si="22"/>
        <v>0</v>
      </c>
      <c r="AE24" s="328">
        <f t="shared" ca="1" si="22"/>
        <v>0</v>
      </c>
      <c r="AF24" s="328">
        <f t="shared" ca="1" si="22"/>
        <v>0</v>
      </c>
      <c r="AG24" s="328">
        <f t="shared" ca="1" si="22"/>
        <v>0</v>
      </c>
      <c r="AH24" s="328">
        <f t="shared" ca="1" si="22"/>
        <v>0</v>
      </c>
      <c r="AI24" s="328">
        <f t="shared" ca="1" si="22"/>
        <v>0</v>
      </c>
      <c r="AJ24" s="328">
        <f t="shared" ca="1" si="22"/>
        <v>0</v>
      </c>
      <c r="AK24" s="328">
        <f t="shared" ca="1" si="22"/>
        <v>0</v>
      </c>
      <c r="AL24" s="328">
        <f t="shared" ca="1" si="22"/>
        <v>0</v>
      </c>
      <c r="AM24" s="328">
        <f t="shared" ca="1" si="22"/>
        <v>0</v>
      </c>
      <c r="AN24" s="328">
        <f t="shared" ca="1" si="22"/>
        <v>0</v>
      </c>
      <c r="AO24" s="328">
        <f t="shared" ca="1" si="22"/>
        <v>0</v>
      </c>
      <c r="AP24" s="328">
        <f t="shared" ca="1" si="22"/>
        <v>0</v>
      </c>
      <c r="AQ24" s="328">
        <f t="shared" ca="1" si="22"/>
        <v>0</v>
      </c>
      <c r="AR24" s="328">
        <f t="shared" ca="1" si="22"/>
        <v>0</v>
      </c>
      <c r="AS24" s="328">
        <f t="shared" ca="1" si="22"/>
        <v>0</v>
      </c>
      <c r="AT24" s="328">
        <f t="shared" ca="1" si="22"/>
        <v>0</v>
      </c>
      <c r="AU24" s="328">
        <f t="shared" ca="1" si="22"/>
        <v>0</v>
      </c>
      <c r="AV24" s="328">
        <f t="shared" ca="1" si="22"/>
        <v>0</v>
      </c>
      <c r="AW24" s="328">
        <f t="shared" ca="1" si="22"/>
        <v>0</v>
      </c>
      <c r="AX24" s="328">
        <f t="shared" ca="1" si="22"/>
        <v>0</v>
      </c>
      <c r="AY24" s="328">
        <f t="shared" ca="1" si="22"/>
        <v>0</v>
      </c>
      <c r="AZ24" s="328">
        <f t="shared" ca="1" si="22"/>
        <v>0</v>
      </c>
      <c r="BA24" s="328">
        <f t="shared" ca="1" si="22"/>
        <v>0</v>
      </c>
      <c r="BB24" s="328">
        <f t="shared" ca="1" si="22"/>
        <v>0</v>
      </c>
      <c r="BC24" s="328">
        <f t="shared" ca="1" si="22"/>
        <v>0</v>
      </c>
      <c r="BD24" s="328">
        <f t="shared" ca="1" si="22"/>
        <v>0</v>
      </c>
      <c r="BE24" s="328">
        <f t="shared" ca="1" si="22"/>
        <v>0</v>
      </c>
      <c r="BF24" s="328">
        <f t="shared" ca="1" si="22"/>
        <v>0</v>
      </c>
      <c r="BG24" s="328">
        <f t="shared" ca="1" si="22"/>
        <v>0</v>
      </c>
      <c r="BH24" s="328">
        <f t="shared" ca="1" si="22"/>
        <v>0</v>
      </c>
      <c r="BI24" s="328">
        <f t="shared" ca="1" si="22"/>
        <v>0</v>
      </c>
      <c r="BJ24" s="328">
        <f t="shared" ca="1" si="22"/>
        <v>0</v>
      </c>
      <c r="BK24" s="328">
        <f t="shared" ca="1" si="22"/>
        <v>0</v>
      </c>
      <c r="BL24" s="328">
        <f t="shared" ca="1" si="22"/>
        <v>0</v>
      </c>
      <c r="BM24" s="328">
        <f t="shared" ca="1" si="22"/>
        <v>0</v>
      </c>
    </row>
    <row r="25" spans="3:65" x14ac:dyDescent="0.2">
      <c r="C25" s="325">
        <f t="shared" si="8"/>
        <v>14</v>
      </c>
      <c r="D25" s="303" t="str">
        <f t="shared" si="6"/>
        <v>item 14</v>
      </c>
      <c r="E25" s="303" t="str">
        <f t="shared" si="6"/>
        <v>Operating Expense</v>
      </c>
      <c r="F25" s="320">
        <f>MATCH(E25,lookups!$C$90:$C$95,0)</f>
        <v>2</v>
      </c>
      <c r="G25" s="320"/>
      <c r="H25" s="55"/>
      <c r="I25" s="55"/>
      <c r="J25" s="55"/>
      <c r="K25" s="326">
        <f t="shared" ca="1" si="9"/>
        <v>0</v>
      </c>
      <c r="L25" s="327">
        <f t="shared" ca="1" si="10"/>
        <v>0</v>
      </c>
      <c r="O25" s="328">
        <f t="shared" ref="O25:BM25" ca="1" si="23">O160+O249+O542+O1362+O929+O1183</f>
        <v>0</v>
      </c>
      <c r="P25" s="328">
        <f t="shared" ca="1" si="23"/>
        <v>0</v>
      </c>
      <c r="Q25" s="328">
        <f t="shared" ca="1" si="23"/>
        <v>0</v>
      </c>
      <c r="R25" s="328">
        <f t="shared" ca="1" si="23"/>
        <v>0</v>
      </c>
      <c r="S25" s="328">
        <f t="shared" ca="1" si="23"/>
        <v>0</v>
      </c>
      <c r="T25" s="328">
        <f t="shared" ca="1" si="23"/>
        <v>0</v>
      </c>
      <c r="U25" s="328">
        <f t="shared" ca="1" si="23"/>
        <v>0</v>
      </c>
      <c r="V25" s="328">
        <f t="shared" ca="1" si="23"/>
        <v>0</v>
      </c>
      <c r="W25" s="328">
        <f t="shared" ca="1" si="23"/>
        <v>0</v>
      </c>
      <c r="X25" s="328">
        <f t="shared" ca="1" si="23"/>
        <v>0</v>
      </c>
      <c r="Y25" s="328">
        <f t="shared" ca="1" si="23"/>
        <v>0</v>
      </c>
      <c r="Z25" s="328">
        <f t="shared" ca="1" si="23"/>
        <v>0</v>
      </c>
      <c r="AA25" s="328">
        <f t="shared" ca="1" si="23"/>
        <v>0</v>
      </c>
      <c r="AB25" s="328">
        <f t="shared" ca="1" si="23"/>
        <v>0</v>
      </c>
      <c r="AC25" s="328">
        <f t="shared" ca="1" si="23"/>
        <v>0</v>
      </c>
      <c r="AD25" s="328">
        <f t="shared" ca="1" si="23"/>
        <v>0</v>
      </c>
      <c r="AE25" s="328">
        <f t="shared" ca="1" si="23"/>
        <v>0</v>
      </c>
      <c r="AF25" s="328">
        <f t="shared" ca="1" si="23"/>
        <v>0</v>
      </c>
      <c r="AG25" s="328">
        <f t="shared" ca="1" si="23"/>
        <v>0</v>
      </c>
      <c r="AH25" s="328">
        <f t="shared" ca="1" si="23"/>
        <v>0</v>
      </c>
      <c r="AI25" s="328">
        <f t="shared" ca="1" si="23"/>
        <v>0</v>
      </c>
      <c r="AJ25" s="328">
        <f t="shared" ca="1" si="23"/>
        <v>0</v>
      </c>
      <c r="AK25" s="328">
        <f t="shared" ca="1" si="23"/>
        <v>0</v>
      </c>
      <c r="AL25" s="328">
        <f t="shared" ca="1" si="23"/>
        <v>0</v>
      </c>
      <c r="AM25" s="328">
        <f t="shared" ca="1" si="23"/>
        <v>0</v>
      </c>
      <c r="AN25" s="328">
        <f t="shared" ca="1" si="23"/>
        <v>0</v>
      </c>
      <c r="AO25" s="328">
        <f t="shared" ca="1" si="23"/>
        <v>0</v>
      </c>
      <c r="AP25" s="328">
        <f t="shared" ca="1" si="23"/>
        <v>0</v>
      </c>
      <c r="AQ25" s="328">
        <f t="shared" ca="1" si="23"/>
        <v>0</v>
      </c>
      <c r="AR25" s="328">
        <f t="shared" ca="1" si="23"/>
        <v>0</v>
      </c>
      <c r="AS25" s="328">
        <f t="shared" ca="1" si="23"/>
        <v>0</v>
      </c>
      <c r="AT25" s="328">
        <f t="shared" ca="1" si="23"/>
        <v>0</v>
      </c>
      <c r="AU25" s="328">
        <f t="shared" ca="1" si="23"/>
        <v>0</v>
      </c>
      <c r="AV25" s="328">
        <f t="shared" ca="1" si="23"/>
        <v>0</v>
      </c>
      <c r="AW25" s="328">
        <f t="shared" ca="1" si="23"/>
        <v>0</v>
      </c>
      <c r="AX25" s="328">
        <f t="shared" ca="1" si="23"/>
        <v>0</v>
      </c>
      <c r="AY25" s="328">
        <f t="shared" ca="1" si="23"/>
        <v>0</v>
      </c>
      <c r="AZ25" s="328">
        <f t="shared" ca="1" si="23"/>
        <v>0</v>
      </c>
      <c r="BA25" s="328">
        <f t="shared" ca="1" si="23"/>
        <v>0</v>
      </c>
      <c r="BB25" s="328">
        <f t="shared" ca="1" si="23"/>
        <v>0</v>
      </c>
      <c r="BC25" s="328">
        <f t="shared" ca="1" si="23"/>
        <v>0</v>
      </c>
      <c r="BD25" s="328">
        <f t="shared" ca="1" si="23"/>
        <v>0</v>
      </c>
      <c r="BE25" s="328">
        <f t="shared" ca="1" si="23"/>
        <v>0</v>
      </c>
      <c r="BF25" s="328">
        <f t="shared" ca="1" si="23"/>
        <v>0</v>
      </c>
      <c r="BG25" s="328">
        <f t="shared" ca="1" si="23"/>
        <v>0</v>
      </c>
      <c r="BH25" s="328">
        <f t="shared" ca="1" si="23"/>
        <v>0</v>
      </c>
      <c r="BI25" s="328">
        <f t="shared" ca="1" si="23"/>
        <v>0</v>
      </c>
      <c r="BJ25" s="328">
        <f t="shared" ca="1" si="23"/>
        <v>0</v>
      </c>
      <c r="BK25" s="328">
        <f t="shared" ca="1" si="23"/>
        <v>0</v>
      </c>
      <c r="BL25" s="328">
        <f t="shared" ca="1" si="23"/>
        <v>0</v>
      </c>
      <c r="BM25" s="328">
        <f t="shared" ca="1" si="23"/>
        <v>0</v>
      </c>
    </row>
    <row r="26" spans="3:65" x14ac:dyDescent="0.2">
      <c r="C26" s="325">
        <f t="shared" si="8"/>
        <v>15</v>
      </c>
      <c r="D26" s="303" t="str">
        <f t="shared" si="6"/>
        <v>item 15</v>
      </c>
      <c r="E26" s="303" t="str">
        <f t="shared" si="6"/>
        <v>Operating Expense</v>
      </c>
      <c r="F26" s="320">
        <f>MATCH(E26,lookups!$C$90:$C$95,0)</f>
        <v>2</v>
      </c>
      <c r="G26" s="320"/>
      <c r="H26" s="55"/>
      <c r="I26" s="55"/>
      <c r="J26" s="55"/>
      <c r="K26" s="326">
        <f t="shared" ca="1" si="9"/>
        <v>0</v>
      </c>
      <c r="L26" s="327">
        <f t="shared" ca="1" si="10"/>
        <v>0</v>
      </c>
      <c r="O26" s="328">
        <f t="shared" ref="O26:BM26" ca="1" si="24">O161+O250+O543+O1363+O930+O1184</f>
        <v>0</v>
      </c>
      <c r="P26" s="328">
        <f t="shared" ca="1" si="24"/>
        <v>0</v>
      </c>
      <c r="Q26" s="328">
        <f t="shared" ca="1" si="24"/>
        <v>0</v>
      </c>
      <c r="R26" s="328">
        <f t="shared" ca="1" si="24"/>
        <v>0</v>
      </c>
      <c r="S26" s="328">
        <f t="shared" ca="1" si="24"/>
        <v>0</v>
      </c>
      <c r="T26" s="328">
        <f t="shared" ca="1" si="24"/>
        <v>0</v>
      </c>
      <c r="U26" s="328">
        <f t="shared" ca="1" si="24"/>
        <v>0</v>
      </c>
      <c r="V26" s="328">
        <f t="shared" ca="1" si="24"/>
        <v>0</v>
      </c>
      <c r="W26" s="328">
        <f t="shared" ca="1" si="24"/>
        <v>0</v>
      </c>
      <c r="X26" s="328">
        <f t="shared" ca="1" si="24"/>
        <v>0</v>
      </c>
      <c r="Y26" s="328">
        <f t="shared" ca="1" si="24"/>
        <v>0</v>
      </c>
      <c r="Z26" s="328">
        <f t="shared" ca="1" si="24"/>
        <v>0</v>
      </c>
      <c r="AA26" s="328">
        <f t="shared" ca="1" si="24"/>
        <v>0</v>
      </c>
      <c r="AB26" s="328">
        <f t="shared" ca="1" si="24"/>
        <v>0</v>
      </c>
      <c r="AC26" s="328">
        <f t="shared" ca="1" si="24"/>
        <v>0</v>
      </c>
      <c r="AD26" s="328">
        <f t="shared" ca="1" si="24"/>
        <v>0</v>
      </c>
      <c r="AE26" s="328">
        <f t="shared" ca="1" si="24"/>
        <v>0</v>
      </c>
      <c r="AF26" s="328">
        <f t="shared" ca="1" si="24"/>
        <v>0</v>
      </c>
      <c r="AG26" s="328">
        <f t="shared" ca="1" si="24"/>
        <v>0</v>
      </c>
      <c r="AH26" s="328">
        <f t="shared" ca="1" si="24"/>
        <v>0</v>
      </c>
      <c r="AI26" s="328">
        <f t="shared" ca="1" si="24"/>
        <v>0</v>
      </c>
      <c r="AJ26" s="328">
        <f t="shared" ca="1" si="24"/>
        <v>0</v>
      </c>
      <c r="AK26" s="328">
        <f t="shared" ca="1" si="24"/>
        <v>0</v>
      </c>
      <c r="AL26" s="328">
        <f t="shared" ca="1" si="24"/>
        <v>0</v>
      </c>
      <c r="AM26" s="328">
        <f t="shared" ca="1" si="24"/>
        <v>0</v>
      </c>
      <c r="AN26" s="328">
        <f t="shared" ca="1" si="24"/>
        <v>0</v>
      </c>
      <c r="AO26" s="328">
        <f t="shared" ca="1" si="24"/>
        <v>0</v>
      </c>
      <c r="AP26" s="328">
        <f t="shared" ca="1" si="24"/>
        <v>0</v>
      </c>
      <c r="AQ26" s="328">
        <f t="shared" ca="1" si="24"/>
        <v>0</v>
      </c>
      <c r="AR26" s="328">
        <f t="shared" ca="1" si="24"/>
        <v>0</v>
      </c>
      <c r="AS26" s="328">
        <f t="shared" ca="1" si="24"/>
        <v>0</v>
      </c>
      <c r="AT26" s="328">
        <f t="shared" ca="1" si="24"/>
        <v>0</v>
      </c>
      <c r="AU26" s="328">
        <f t="shared" ca="1" si="24"/>
        <v>0</v>
      </c>
      <c r="AV26" s="328">
        <f t="shared" ca="1" si="24"/>
        <v>0</v>
      </c>
      <c r="AW26" s="328">
        <f t="shared" ca="1" si="24"/>
        <v>0</v>
      </c>
      <c r="AX26" s="328">
        <f t="shared" ca="1" si="24"/>
        <v>0</v>
      </c>
      <c r="AY26" s="328">
        <f t="shared" ca="1" si="24"/>
        <v>0</v>
      </c>
      <c r="AZ26" s="328">
        <f t="shared" ca="1" si="24"/>
        <v>0</v>
      </c>
      <c r="BA26" s="328">
        <f t="shared" ca="1" si="24"/>
        <v>0</v>
      </c>
      <c r="BB26" s="328">
        <f t="shared" ca="1" si="24"/>
        <v>0</v>
      </c>
      <c r="BC26" s="328">
        <f t="shared" ca="1" si="24"/>
        <v>0</v>
      </c>
      <c r="BD26" s="328">
        <f t="shared" ca="1" si="24"/>
        <v>0</v>
      </c>
      <c r="BE26" s="328">
        <f t="shared" ca="1" si="24"/>
        <v>0</v>
      </c>
      <c r="BF26" s="328">
        <f t="shared" ca="1" si="24"/>
        <v>0</v>
      </c>
      <c r="BG26" s="328">
        <f t="shared" ca="1" si="24"/>
        <v>0</v>
      </c>
      <c r="BH26" s="328">
        <f t="shared" ca="1" si="24"/>
        <v>0</v>
      </c>
      <c r="BI26" s="328">
        <f t="shared" ca="1" si="24"/>
        <v>0</v>
      </c>
      <c r="BJ26" s="328">
        <f t="shared" ca="1" si="24"/>
        <v>0</v>
      </c>
      <c r="BK26" s="328">
        <f t="shared" ca="1" si="24"/>
        <v>0</v>
      </c>
      <c r="BL26" s="328">
        <f t="shared" ca="1" si="24"/>
        <v>0</v>
      </c>
      <c r="BM26" s="328">
        <f t="shared" ca="1" si="24"/>
        <v>0</v>
      </c>
    </row>
    <row r="27" spans="3:65" x14ac:dyDescent="0.2">
      <c r="C27" s="325">
        <f t="shared" si="8"/>
        <v>16</v>
      </c>
      <c r="D27" s="303" t="str">
        <f t="shared" si="6"/>
        <v>item 16</v>
      </c>
      <c r="E27" s="303" t="str">
        <f t="shared" si="6"/>
        <v>Operating Expense</v>
      </c>
      <c r="F27" s="320">
        <f>MATCH(E27,lookups!$C$90:$C$95,0)</f>
        <v>2</v>
      </c>
      <c r="G27" s="320"/>
      <c r="H27" s="55"/>
      <c r="I27" s="55"/>
      <c r="J27" s="55"/>
      <c r="K27" s="326">
        <f t="shared" ca="1" si="9"/>
        <v>0</v>
      </c>
      <c r="L27" s="327">
        <f t="shared" ca="1" si="10"/>
        <v>0</v>
      </c>
      <c r="O27" s="328">
        <f t="shared" ref="O27:BM27" ca="1" si="25">O162+O251+O544+O1364+O931+O1185</f>
        <v>0</v>
      </c>
      <c r="P27" s="328">
        <f t="shared" ca="1" si="25"/>
        <v>0</v>
      </c>
      <c r="Q27" s="328">
        <f t="shared" ca="1" si="25"/>
        <v>0</v>
      </c>
      <c r="R27" s="328">
        <f t="shared" ca="1" si="25"/>
        <v>0</v>
      </c>
      <c r="S27" s="328">
        <f t="shared" ca="1" si="25"/>
        <v>0</v>
      </c>
      <c r="T27" s="328">
        <f t="shared" ca="1" si="25"/>
        <v>0</v>
      </c>
      <c r="U27" s="328">
        <f t="shared" ca="1" si="25"/>
        <v>0</v>
      </c>
      <c r="V27" s="328">
        <f t="shared" ca="1" si="25"/>
        <v>0</v>
      </c>
      <c r="W27" s="328">
        <f t="shared" ca="1" si="25"/>
        <v>0</v>
      </c>
      <c r="X27" s="328">
        <f t="shared" ca="1" si="25"/>
        <v>0</v>
      </c>
      <c r="Y27" s="328">
        <f t="shared" ca="1" si="25"/>
        <v>0</v>
      </c>
      <c r="Z27" s="328">
        <f t="shared" ca="1" si="25"/>
        <v>0</v>
      </c>
      <c r="AA27" s="328">
        <f t="shared" ca="1" si="25"/>
        <v>0</v>
      </c>
      <c r="AB27" s="328">
        <f t="shared" ca="1" si="25"/>
        <v>0</v>
      </c>
      <c r="AC27" s="328">
        <f t="shared" ca="1" si="25"/>
        <v>0</v>
      </c>
      <c r="AD27" s="328">
        <f t="shared" ca="1" si="25"/>
        <v>0</v>
      </c>
      <c r="AE27" s="328">
        <f t="shared" ca="1" si="25"/>
        <v>0</v>
      </c>
      <c r="AF27" s="328">
        <f t="shared" ca="1" si="25"/>
        <v>0</v>
      </c>
      <c r="AG27" s="328">
        <f t="shared" ca="1" si="25"/>
        <v>0</v>
      </c>
      <c r="AH27" s="328">
        <f t="shared" ca="1" si="25"/>
        <v>0</v>
      </c>
      <c r="AI27" s="328">
        <f t="shared" ca="1" si="25"/>
        <v>0</v>
      </c>
      <c r="AJ27" s="328">
        <f t="shared" ca="1" si="25"/>
        <v>0</v>
      </c>
      <c r="AK27" s="328">
        <f t="shared" ca="1" si="25"/>
        <v>0</v>
      </c>
      <c r="AL27" s="328">
        <f t="shared" ca="1" si="25"/>
        <v>0</v>
      </c>
      <c r="AM27" s="328">
        <f t="shared" ca="1" si="25"/>
        <v>0</v>
      </c>
      <c r="AN27" s="328">
        <f t="shared" ca="1" si="25"/>
        <v>0</v>
      </c>
      <c r="AO27" s="328">
        <f t="shared" ca="1" si="25"/>
        <v>0</v>
      </c>
      <c r="AP27" s="328">
        <f t="shared" ca="1" si="25"/>
        <v>0</v>
      </c>
      <c r="AQ27" s="328">
        <f t="shared" ca="1" si="25"/>
        <v>0</v>
      </c>
      <c r="AR27" s="328">
        <f t="shared" ca="1" si="25"/>
        <v>0</v>
      </c>
      <c r="AS27" s="328">
        <f t="shared" ca="1" si="25"/>
        <v>0</v>
      </c>
      <c r="AT27" s="328">
        <f t="shared" ca="1" si="25"/>
        <v>0</v>
      </c>
      <c r="AU27" s="328">
        <f t="shared" ca="1" si="25"/>
        <v>0</v>
      </c>
      <c r="AV27" s="328">
        <f t="shared" ca="1" si="25"/>
        <v>0</v>
      </c>
      <c r="AW27" s="328">
        <f t="shared" ca="1" si="25"/>
        <v>0</v>
      </c>
      <c r="AX27" s="328">
        <f t="shared" ca="1" si="25"/>
        <v>0</v>
      </c>
      <c r="AY27" s="328">
        <f t="shared" ca="1" si="25"/>
        <v>0</v>
      </c>
      <c r="AZ27" s="328">
        <f t="shared" ca="1" si="25"/>
        <v>0</v>
      </c>
      <c r="BA27" s="328">
        <f t="shared" ca="1" si="25"/>
        <v>0</v>
      </c>
      <c r="BB27" s="328">
        <f t="shared" ca="1" si="25"/>
        <v>0</v>
      </c>
      <c r="BC27" s="328">
        <f t="shared" ca="1" si="25"/>
        <v>0</v>
      </c>
      <c r="BD27" s="328">
        <f t="shared" ca="1" si="25"/>
        <v>0</v>
      </c>
      <c r="BE27" s="328">
        <f t="shared" ca="1" si="25"/>
        <v>0</v>
      </c>
      <c r="BF27" s="328">
        <f t="shared" ca="1" si="25"/>
        <v>0</v>
      </c>
      <c r="BG27" s="328">
        <f t="shared" ca="1" si="25"/>
        <v>0</v>
      </c>
      <c r="BH27" s="328">
        <f t="shared" ca="1" si="25"/>
        <v>0</v>
      </c>
      <c r="BI27" s="328">
        <f t="shared" ca="1" si="25"/>
        <v>0</v>
      </c>
      <c r="BJ27" s="328">
        <f t="shared" ca="1" si="25"/>
        <v>0</v>
      </c>
      <c r="BK27" s="328">
        <f t="shared" ca="1" si="25"/>
        <v>0</v>
      </c>
      <c r="BL27" s="328">
        <f t="shared" ca="1" si="25"/>
        <v>0</v>
      </c>
      <c r="BM27" s="328">
        <f t="shared" ca="1" si="25"/>
        <v>0</v>
      </c>
    </row>
    <row r="28" spans="3:65" x14ac:dyDescent="0.2">
      <c r="C28" s="325">
        <f t="shared" si="8"/>
        <v>17</v>
      </c>
      <c r="D28" s="303" t="str">
        <f t="shared" si="6"/>
        <v>item 17</v>
      </c>
      <c r="E28" s="303" t="str">
        <f t="shared" si="6"/>
        <v>Operating Expense</v>
      </c>
      <c r="F28" s="320">
        <f>MATCH(E28,lookups!$C$90:$C$95,0)</f>
        <v>2</v>
      </c>
      <c r="G28" s="320"/>
      <c r="H28" s="55"/>
      <c r="I28" s="55"/>
      <c r="J28" s="55"/>
      <c r="K28" s="326">
        <f t="shared" ca="1" si="9"/>
        <v>0</v>
      </c>
      <c r="L28" s="327">
        <f t="shared" ca="1" si="10"/>
        <v>0</v>
      </c>
      <c r="O28" s="328">
        <f t="shared" ref="O28:BM28" ca="1" si="26">O163+O252+O545+O1365+O932+O1186</f>
        <v>0</v>
      </c>
      <c r="P28" s="328">
        <f t="shared" ca="1" si="26"/>
        <v>0</v>
      </c>
      <c r="Q28" s="328">
        <f t="shared" ca="1" si="26"/>
        <v>0</v>
      </c>
      <c r="R28" s="328">
        <f t="shared" ca="1" si="26"/>
        <v>0</v>
      </c>
      <c r="S28" s="328">
        <f t="shared" ca="1" si="26"/>
        <v>0</v>
      </c>
      <c r="T28" s="328">
        <f t="shared" ca="1" si="26"/>
        <v>0</v>
      </c>
      <c r="U28" s="328">
        <f t="shared" ca="1" si="26"/>
        <v>0</v>
      </c>
      <c r="V28" s="328">
        <f t="shared" ca="1" si="26"/>
        <v>0</v>
      </c>
      <c r="W28" s="328">
        <f t="shared" ca="1" si="26"/>
        <v>0</v>
      </c>
      <c r="X28" s="328">
        <f t="shared" ca="1" si="26"/>
        <v>0</v>
      </c>
      <c r="Y28" s="328">
        <f t="shared" ca="1" si="26"/>
        <v>0</v>
      </c>
      <c r="Z28" s="328">
        <f t="shared" ca="1" si="26"/>
        <v>0</v>
      </c>
      <c r="AA28" s="328">
        <f t="shared" ca="1" si="26"/>
        <v>0</v>
      </c>
      <c r="AB28" s="328">
        <f t="shared" ca="1" si="26"/>
        <v>0</v>
      </c>
      <c r="AC28" s="328">
        <f t="shared" ca="1" si="26"/>
        <v>0</v>
      </c>
      <c r="AD28" s="328">
        <f t="shared" ca="1" si="26"/>
        <v>0</v>
      </c>
      <c r="AE28" s="328">
        <f t="shared" ca="1" si="26"/>
        <v>0</v>
      </c>
      <c r="AF28" s="328">
        <f t="shared" ca="1" si="26"/>
        <v>0</v>
      </c>
      <c r="AG28" s="328">
        <f t="shared" ca="1" si="26"/>
        <v>0</v>
      </c>
      <c r="AH28" s="328">
        <f t="shared" ca="1" si="26"/>
        <v>0</v>
      </c>
      <c r="AI28" s="328">
        <f t="shared" ca="1" si="26"/>
        <v>0</v>
      </c>
      <c r="AJ28" s="328">
        <f t="shared" ca="1" si="26"/>
        <v>0</v>
      </c>
      <c r="AK28" s="328">
        <f t="shared" ca="1" si="26"/>
        <v>0</v>
      </c>
      <c r="AL28" s="328">
        <f t="shared" ca="1" si="26"/>
        <v>0</v>
      </c>
      <c r="AM28" s="328">
        <f t="shared" ca="1" si="26"/>
        <v>0</v>
      </c>
      <c r="AN28" s="328">
        <f t="shared" ca="1" si="26"/>
        <v>0</v>
      </c>
      <c r="AO28" s="328">
        <f t="shared" ca="1" si="26"/>
        <v>0</v>
      </c>
      <c r="AP28" s="328">
        <f t="shared" ca="1" si="26"/>
        <v>0</v>
      </c>
      <c r="AQ28" s="328">
        <f t="shared" ca="1" si="26"/>
        <v>0</v>
      </c>
      <c r="AR28" s="328">
        <f t="shared" ca="1" si="26"/>
        <v>0</v>
      </c>
      <c r="AS28" s="328">
        <f t="shared" ca="1" si="26"/>
        <v>0</v>
      </c>
      <c r="AT28" s="328">
        <f t="shared" ca="1" si="26"/>
        <v>0</v>
      </c>
      <c r="AU28" s="328">
        <f t="shared" ca="1" si="26"/>
        <v>0</v>
      </c>
      <c r="AV28" s="328">
        <f t="shared" ca="1" si="26"/>
        <v>0</v>
      </c>
      <c r="AW28" s="328">
        <f t="shared" ca="1" si="26"/>
        <v>0</v>
      </c>
      <c r="AX28" s="328">
        <f t="shared" ca="1" si="26"/>
        <v>0</v>
      </c>
      <c r="AY28" s="328">
        <f t="shared" ca="1" si="26"/>
        <v>0</v>
      </c>
      <c r="AZ28" s="328">
        <f t="shared" ca="1" si="26"/>
        <v>0</v>
      </c>
      <c r="BA28" s="328">
        <f t="shared" ca="1" si="26"/>
        <v>0</v>
      </c>
      <c r="BB28" s="328">
        <f t="shared" ca="1" si="26"/>
        <v>0</v>
      </c>
      <c r="BC28" s="328">
        <f t="shared" ca="1" si="26"/>
        <v>0</v>
      </c>
      <c r="BD28" s="328">
        <f t="shared" ca="1" si="26"/>
        <v>0</v>
      </c>
      <c r="BE28" s="328">
        <f t="shared" ca="1" si="26"/>
        <v>0</v>
      </c>
      <c r="BF28" s="328">
        <f t="shared" ca="1" si="26"/>
        <v>0</v>
      </c>
      <c r="BG28" s="328">
        <f t="shared" ca="1" si="26"/>
        <v>0</v>
      </c>
      <c r="BH28" s="328">
        <f t="shared" ca="1" si="26"/>
        <v>0</v>
      </c>
      <c r="BI28" s="328">
        <f t="shared" ca="1" si="26"/>
        <v>0</v>
      </c>
      <c r="BJ28" s="328">
        <f t="shared" ca="1" si="26"/>
        <v>0</v>
      </c>
      <c r="BK28" s="328">
        <f t="shared" ca="1" si="26"/>
        <v>0</v>
      </c>
      <c r="BL28" s="328">
        <f t="shared" ca="1" si="26"/>
        <v>0</v>
      </c>
      <c r="BM28" s="328">
        <f t="shared" ca="1" si="26"/>
        <v>0</v>
      </c>
    </row>
    <row r="29" spans="3:65" x14ac:dyDescent="0.2">
      <c r="C29" s="325">
        <f t="shared" si="8"/>
        <v>18</v>
      </c>
      <c r="D29" s="303" t="str">
        <f t="shared" si="6"/>
        <v>item 18</v>
      </c>
      <c r="E29" s="303" t="str">
        <f t="shared" si="6"/>
        <v>Operating Expense</v>
      </c>
      <c r="F29" s="320">
        <f>MATCH(E29,lookups!$C$90:$C$95,0)</f>
        <v>2</v>
      </c>
      <c r="G29" s="320"/>
      <c r="H29" s="55"/>
      <c r="I29" s="55"/>
      <c r="J29" s="55"/>
      <c r="K29" s="326">
        <f t="shared" ca="1" si="9"/>
        <v>0</v>
      </c>
      <c r="L29" s="327">
        <f t="shared" ca="1" si="10"/>
        <v>0</v>
      </c>
      <c r="O29" s="328">
        <f t="shared" ref="O29:BM29" ca="1" si="27">O164+O253+O546+O1366+O933+O1187</f>
        <v>0</v>
      </c>
      <c r="P29" s="328">
        <f t="shared" ca="1" si="27"/>
        <v>0</v>
      </c>
      <c r="Q29" s="328">
        <f t="shared" ca="1" si="27"/>
        <v>0</v>
      </c>
      <c r="R29" s="328">
        <f t="shared" ca="1" si="27"/>
        <v>0</v>
      </c>
      <c r="S29" s="328">
        <f t="shared" ca="1" si="27"/>
        <v>0</v>
      </c>
      <c r="T29" s="328">
        <f t="shared" ca="1" si="27"/>
        <v>0</v>
      </c>
      <c r="U29" s="328">
        <f t="shared" ca="1" si="27"/>
        <v>0</v>
      </c>
      <c r="V29" s="328">
        <f t="shared" ca="1" si="27"/>
        <v>0</v>
      </c>
      <c r="W29" s="328">
        <f t="shared" ca="1" si="27"/>
        <v>0</v>
      </c>
      <c r="X29" s="328">
        <f t="shared" ca="1" si="27"/>
        <v>0</v>
      </c>
      <c r="Y29" s="328">
        <f t="shared" ca="1" si="27"/>
        <v>0</v>
      </c>
      <c r="Z29" s="328">
        <f t="shared" ca="1" si="27"/>
        <v>0</v>
      </c>
      <c r="AA29" s="328">
        <f t="shared" ca="1" si="27"/>
        <v>0</v>
      </c>
      <c r="AB29" s="328">
        <f t="shared" ca="1" si="27"/>
        <v>0</v>
      </c>
      <c r="AC29" s="328">
        <f t="shared" ca="1" si="27"/>
        <v>0</v>
      </c>
      <c r="AD29" s="328">
        <f t="shared" ca="1" si="27"/>
        <v>0</v>
      </c>
      <c r="AE29" s="328">
        <f t="shared" ca="1" si="27"/>
        <v>0</v>
      </c>
      <c r="AF29" s="328">
        <f t="shared" ca="1" si="27"/>
        <v>0</v>
      </c>
      <c r="AG29" s="328">
        <f t="shared" ca="1" si="27"/>
        <v>0</v>
      </c>
      <c r="AH29" s="328">
        <f t="shared" ca="1" si="27"/>
        <v>0</v>
      </c>
      <c r="AI29" s="328">
        <f t="shared" ca="1" si="27"/>
        <v>0</v>
      </c>
      <c r="AJ29" s="328">
        <f t="shared" ca="1" si="27"/>
        <v>0</v>
      </c>
      <c r="AK29" s="328">
        <f t="shared" ca="1" si="27"/>
        <v>0</v>
      </c>
      <c r="AL29" s="328">
        <f t="shared" ca="1" si="27"/>
        <v>0</v>
      </c>
      <c r="AM29" s="328">
        <f t="shared" ca="1" si="27"/>
        <v>0</v>
      </c>
      <c r="AN29" s="328">
        <f t="shared" ca="1" si="27"/>
        <v>0</v>
      </c>
      <c r="AO29" s="328">
        <f t="shared" ca="1" si="27"/>
        <v>0</v>
      </c>
      <c r="AP29" s="328">
        <f t="shared" ca="1" si="27"/>
        <v>0</v>
      </c>
      <c r="AQ29" s="328">
        <f t="shared" ca="1" si="27"/>
        <v>0</v>
      </c>
      <c r="AR29" s="328">
        <f t="shared" ca="1" si="27"/>
        <v>0</v>
      </c>
      <c r="AS29" s="328">
        <f t="shared" ca="1" si="27"/>
        <v>0</v>
      </c>
      <c r="AT29" s="328">
        <f t="shared" ca="1" si="27"/>
        <v>0</v>
      </c>
      <c r="AU29" s="328">
        <f t="shared" ca="1" si="27"/>
        <v>0</v>
      </c>
      <c r="AV29" s="328">
        <f t="shared" ca="1" si="27"/>
        <v>0</v>
      </c>
      <c r="AW29" s="328">
        <f t="shared" ca="1" si="27"/>
        <v>0</v>
      </c>
      <c r="AX29" s="328">
        <f t="shared" ca="1" si="27"/>
        <v>0</v>
      </c>
      <c r="AY29" s="328">
        <f t="shared" ca="1" si="27"/>
        <v>0</v>
      </c>
      <c r="AZ29" s="328">
        <f t="shared" ca="1" si="27"/>
        <v>0</v>
      </c>
      <c r="BA29" s="328">
        <f t="shared" ca="1" si="27"/>
        <v>0</v>
      </c>
      <c r="BB29" s="328">
        <f t="shared" ca="1" si="27"/>
        <v>0</v>
      </c>
      <c r="BC29" s="328">
        <f t="shared" ca="1" si="27"/>
        <v>0</v>
      </c>
      <c r="BD29" s="328">
        <f t="shared" ca="1" si="27"/>
        <v>0</v>
      </c>
      <c r="BE29" s="328">
        <f t="shared" ca="1" si="27"/>
        <v>0</v>
      </c>
      <c r="BF29" s="328">
        <f t="shared" ca="1" si="27"/>
        <v>0</v>
      </c>
      <c r="BG29" s="328">
        <f t="shared" ca="1" si="27"/>
        <v>0</v>
      </c>
      <c r="BH29" s="328">
        <f t="shared" ca="1" si="27"/>
        <v>0</v>
      </c>
      <c r="BI29" s="328">
        <f t="shared" ca="1" si="27"/>
        <v>0</v>
      </c>
      <c r="BJ29" s="328">
        <f t="shared" ca="1" si="27"/>
        <v>0</v>
      </c>
      <c r="BK29" s="328">
        <f t="shared" ca="1" si="27"/>
        <v>0</v>
      </c>
      <c r="BL29" s="328">
        <f t="shared" ca="1" si="27"/>
        <v>0</v>
      </c>
      <c r="BM29" s="328">
        <f t="shared" ca="1" si="27"/>
        <v>0</v>
      </c>
    </row>
    <row r="30" spans="3:65" x14ac:dyDescent="0.2">
      <c r="C30" s="325">
        <f t="shared" si="8"/>
        <v>19</v>
      </c>
      <c r="D30" s="303" t="str">
        <f t="shared" si="6"/>
        <v>item 19</v>
      </c>
      <c r="E30" s="303" t="str">
        <f t="shared" si="6"/>
        <v>Operating Expense</v>
      </c>
      <c r="F30" s="320">
        <f>MATCH(E30,lookups!$C$90:$C$95,0)</f>
        <v>2</v>
      </c>
      <c r="G30" s="320"/>
      <c r="H30" s="55"/>
      <c r="I30" s="55"/>
      <c r="J30" s="55"/>
      <c r="K30" s="326">
        <f t="shared" ca="1" si="9"/>
        <v>0</v>
      </c>
      <c r="L30" s="327">
        <f t="shared" ca="1" si="10"/>
        <v>0</v>
      </c>
      <c r="O30" s="328">
        <f t="shared" ref="O30:BM30" ca="1" si="28">O165+O254+O547+O1367+O934+O1188</f>
        <v>0</v>
      </c>
      <c r="P30" s="328">
        <f t="shared" ca="1" si="28"/>
        <v>0</v>
      </c>
      <c r="Q30" s="328">
        <f t="shared" ca="1" si="28"/>
        <v>0</v>
      </c>
      <c r="R30" s="328">
        <f t="shared" ca="1" si="28"/>
        <v>0</v>
      </c>
      <c r="S30" s="328">
        <f t="shared" ca="1" si="28"/>
        <v>0</v>
      </c>
      <c r="T30" s="328">
        <f t="shared" ca="1" si="28"/>
        <v>0</v>
      </c>
      <c r="U30" s="328">
        <f t="shared" ca="1" si="28"/>
        <v>0</v>
      </c>
      <c r="V30" s="328">
        <f t="shared" ca="1" si="28"/>
        <v>0</v>
      </c>
      <c r="W30" s="328">
        <f t="shared" ca="1" si="28"/>
        <v>0</v>
      </c>
      <c r="X30" s="328">
        <f t="shared" ca="1" si="28"/>
        <v>0</v>
      </c>
      <c r="Y30" s="328">
        <f t="shared" ca="1" si="28"/>
        <v>0</v>
      </c>
      <c r="Z30" s="328">
        <f t="shared" ca="1" si="28"/>
        <v>0</v>
      </c>
      <c r="AA30" s="328">
        <f t="shared" ca="1" si="28"/>
        <v>0</v>
      </c>
      <c r="AB30" s="328">
        <f t="shared" ca="1" si="28"/>
        <v>0</v>
      </c>
      <c r="AC30" s="328">
        <f t="shared" ca="1" si="28"/>
        <v>0</v>
      </c>
      <c r="AD30" s="328">
        <f t="shared" ca="1" si="28"/>
        <v>0</v>
      </c>
      <c r="AE30" s="328">
        <f t="shared" ca="1" si="28"/>
        <v>0</v>
      </c>
      <c r="AF30" s="328">
        <f t="shared" ca="1" si="28"/>
        <v>0</v>
      </c>
      <c r="AG30" s="328">
        <f t="shared" ca="1" si="28"/>
        <v>0</v>
      </c>
      <c r="AH30" s="328">
        <f t="shared" ca="1" si="28"/>
        <v>0</v>
      </c>
      <c r="AI30" s="328">
        <f t="shared" ca="1" si="28"/>
        <v>0</v>
      </c>
      <c r="AJ30" s="328">
        <f t="shared" ca="1" si="28"/>
        <v>0</v>
      </c>
      <c r="AK30" s="328">
        <f t="shared" ca="1" si="28"/>
        <v>0</v>
      </c>
      <c r="AL30" s="328">
        <f t="shared" ca="1" si="28"/>
        <v>0</v>
      </c>
      <c r="AM30" s="328">
        <f t="shared" ca="1" si="28"/>
        <v>0</v>
      </c>
      <c r="AN30" s="328">
        <f t="shared" ca="1" si="28"/>
        <v>0</v>
      </c>
      <c r="AO30" s="328">
        <f t="shared" ca="1" si="28"/>
        <v>0</v>
      </c>
      <c r="AP30" s="328">
        <f t="shared" ca="1" si="28"/>
        <v>0</v>
      </c>
      <c r="AQ30" s="328">
        <f t="shared" ca="1" si="28"/>
        <v>0</v>
      </c>
      <c r="AR30" s="328">
        <f t="shared" ca="1" si="28"/>
        <v>0</v>
      </c>
      <c r="AS30" s="328">
        <f t="shared" ca="1" si="28"/>
        <v>0</v>
      </c>
      <c r="AT30" s="328">
        <f t="shared" ca="1" si="28"/>
        <v>0</v>
      </c>
      <c r="AU30" s="328">
        <f t="shared" ca="1" si="28"/>
        <v>0</v>
      </c>
      <c r="AV30" s="328">
        <f t="shared" ca="1" si="28"/>
        <v>0</v>
      </c>
      <c r="AW30" s="328">
        <f t="shared" ca="1" si="28"/>
        <v>0</v>
      </c>
      <c r="AX30" s="328">
        <f t="shared" ca="1" si="28"/>
        <v>0</v>
      </c>
      <c r="AY30" s="328">
        <f t="shared" ca="1" si="28"/>
        <v>0</v>
      </c>
      <c r="AZ30" s="328">
        <f t="shared" ca="1" si="28"/>
        <v>0</v>
      </c>
      <c r="BA30" s="328">
        <f t="shared" ca="1" si="28"/>
        <v>0</v>
      </c>
      <c r="BB30" s="328">
        <f t="shared" ca="1" si="28"/>
        <v>0</v>
      </c>
      <c r="BC30" s="328">
        <f t="shared" ca="1" si="28"/>
        <v>0</v>
      </c>
      <c r="BD30" s="328">
        <f t="shared" ca="1" si="28"/>
        <v>0</v>
      </c>
      <c r="BE30" s="328">
        <f t="shared" ca="1" si="28"/>
        <v>0</v>
      </c>
      <c r="BF30" s="328">
        <f t="shared" ca="1" si="28"/>
        <v>0</v>
      </c>
      <c r="BG30" s="328">
        <f t="shared" ca="1" si="28"/>
        <v>0</v>
      </c>
      <c r="BH30" s="328">
        <f t="shared" ca="1" si="28"/>
        <v>0</v>
      </c>
      <c r="BI30" s="328">
        <f t="shared" ca="1" si="28"/>
        <v>0</v>
      </c>
      <c r="BJ30" s="328">
        <f t="shared" ca="1" si="28"/>
        <v>0</v>
      </c>
      <c r="BK30" s="328">
        <f t="shared" ca="1" si="28"/>
        <v>0</v>
      </c>
      <c r="BL30" s="328">
        <f t="shared" ca="1" si="28"/>
        <v>0</v>
      </c>
      <c r="BM30" s="328">
        <f t="shared" ca="1" si="28"/>
        <v>0</v>
      </c>
    </row>
    <row r="31" spans="3:65" x14ac:dyDescent="0.2">
      <c r="C31" s="325">
        <f t="shared" si="8"/>
        <v>20</v>
      </c>
      <c r="D31" s="303" t="str">
        <f t="shared" si="6"/>
        <v>item 20</v>
      </c>
      <c r="E31" s="303" t="str">
        <f t="shared" si="6"/>
        <v>Operating Expense</v>
      </c>
      <c r="F31" s="320">
        <f>MATCH(E31,lookups!$C$90:$C$95,0)</f>
        <v>2</v>
      </c>
      <c r="G31" s="320"/>
      <c r="H31" s="55"/>
      <c r="I31" s="55"/>
      <c r="J31" s="55"/>
      <c r="K31" s="326">
        <f t="shared" ca="1" si="9"/>
        <v>0</v>
      </c>
      <c r="L31" s="327">
        <f t="shared" ca="1" si="10"/>
        <v>0</v>
      </c>
      <c r="O31" s="328">
        <f t="shared" ref="O31:BM31" ca="1" si="29">O166+O255+O548+O1368+O935+O1189</f>
        <v>0</v>
      </c>
      <c r="P31" s="328">
        <f t="shared" ca="1" si="29"/>
        <v>0</v>
      </c>
      <c r="Q31" s="328">
        <f t="shared" ca="1" si="29"/>
        <v>0</v>
      </c>
      <c r="R31" s="328">
        <f t="shared" ca="1" si="29"/>
        <v>0</v>
      </c>
      <c r="S31" s="328">
        <f t="shared" ca="1" si="29"/>
        <v>0</v>
      </c>
      <c r="T31" s="328">
        <f t="shared" ca="1" si="29"/>
        <v>0</v>
      </c>
      <c r="U31" s="328">
        <f t="shared" ca="1" si="29"/>
        <v>0</v>
      </c>
      <c r="V31" s="328">
        <f t="shared" ca="1" si="29"/>
        <v>0</v>
      </c>
      <c r="W31" s="328">
        <f t="shared" ca="1" si="29"/>
        <v>0</v>
      </c>
      <c r="X31" s="328">
        <f t="shared" ca="1" si="29"/>
        <v>0</v>
      </c>
      <c r="Y31" s="328">
        <f t="shared" ca="1" si="29"/>
        <v>0</v>
      </c>
      <c r="Z31" s="328">
        <f t="shared" ca="1" si="29"/>
        <v>0</v>
      </c>
      <c r="AA31" s="328">
        <f t="shared" ca="1" si="29"/>
        <v>0</v>
      </c>
      <c r="AB31" s="328">
        <f t="shared" ca="1" si="29"/>
        <v>0</v>
      </c>
      <c r="AC31" s="328">
        <f t="shared" ca="1" si="29"/>
        <v>0</v>
      </c>
      <c r="AD31" s="328">
        <f t="shared" ca="1" si="29"/>
        <v>0</v>
      </c>
      <c r="AE31" s="328">
        <f t="shared" ca="1" si="29"/>
        <v>0</v>
      </c>
      <c r="AF31" s="328">
        <f t="shared" ca="1" si="29"/>
        <v>0</v>
      </c>
      <c r="AG31" s="328">
        <f t="shared" ca="1" si="29"/>
        <v>0</v>
      </c>
      <c r="AH31" s="328">
        <f t="shared" ca="1" si="29"/>
        <v>0</v>
      </c>
      <c r="AI31" s="328">
        <f t="shared" ca="1" si="29"/>
        <v>0</v>
      </c>
      <c r="AJ31" s="328">
        <f t="shared" ca="1" si="29"/>
        <v>0</v>
      </c>
      <c r="AK31" s="328">
        <f t="shared" ca="1" si="29"/>
        <v>0</v>
      </c>
      <c r="AL31" s="328">
        <f t="shared" ca="1" si="29"/>
        <v>0</v>
      </c>
      <c r="AM31" s="328">
        <f t="shared" ca="1" si="29"/>
        <v>0</v>
      </c>
      <c r="AN31" s="328">
        <f t="shared" ca="1" si="29"/>
        <v>0</v>
      </c>
      <c r="AO31" s="328">
        <f t="shared" ca="1" si="29"/>
        <v>0</v>
      </c>
      <c r="AP31" s="328">
        <f t="shared" ca="1" si="29"/>
        <v>0</v>
      </c>
      <c r="AQ31" s="328">
        <f t="shared" ca="1" si="29"/>
        <v>0</v>
      </c>
      <c r="AR31" s="328">
        <f t="shared" ca="1" si="29"/>
        <v>0</v>
      </c>
      <c r="AS31" s="328">
        <f t="shared" ca="1" si="29"/>
        <v>0</v>
      </c>
      <c r="AT31" s="328">
        <f t="shared" ca="1" si="29"/>
        <v>0</v>
      </c>
      <c r="AU31" s="328">
        <f t="shared" ca="1" si="29"/>
        <v>0</v>
      </c>
      <c r="AV31" s="328">
        <f t="shared" ca="1" si="29"/>
        <v>0</v>
      </c>
      <c r="AW31" s="328">
        <f t="shared" ca="1" si="29"/>
        <v>0</v>
      </c>
      <c r="AX31" s="328">
        <f t="shared" ca="1" si="29"/>
        <v>0</v>
      </c>
      <c r="AY31" s="328">
        <f t="shared" ca="1" si="29"/>
        <v>0</v>
      </c>
      <c r="AZ31" s="328">
        <f t="shared" ca="1" si="29"/>
        <v>0</v>
      </c>
      <c r="BA31" s="328">
        <f t="shared" ca="1" si="29"/>
        <v>0</v>
      </c>
      <c r="BB31" s="328">
        <f t="shared" ca="1" si="29"/>
        <v>0</v>
      </c>
      <c r="BC31" s="328">
        <f t="shared" ca="1" si="29"/>
        <v>0</v>
      </c>
      <c r="BD31" s="328">
        <f t="shared" ca="1" si="29"/>
        <v>0</v>
      </c>
      <c r="BE31" s="328">
        <f t="shared" ca="1" si="29"/>
        <v>0</v>
      </c>
      <c r="BF31" s="328">
        <f t="shared" ca="1" si="29"/>
        <v>0</v>
      </c>
      <c r="BG31" s="328">
        <f t="shared" ca="1" si="29"/>
        <v>0</v>
      </c>
      <c r="BH31" s="328">
        <f t="shared" ca="1" si="29"/>
        <v>0</v>
      </c>
      <c r="BI31" s="328">
        <f t="shared" ca="1" si="29"/>
        <v>0</v>
      </c>
      <c r="BJ31" s="328">
        <f t="shared" ca="1" si="29"/>
        <v>0</v>
      </c>
      <c r="BK31" s="328">
        <f t="shared" ca="1" si="29"/>
        <v>0</v>
      </c>
      <c r="BL31" s="328">
        <f t="shared" ca="1" si="29"/>
        <v>0</v>
      </c>
      <c r="BM31" s="328">
        <f t="shared" ca="1" si="29"/>
        <v>0</v>
      </c>
    </row>
    <row r="32" spans="3:65" x14ac:dyDescent="0.2">
      <c r="C32" s="325">
        <f t="shared" si="8"/>
        <v>21</v>
      </c>
      <c r="D32" s="303" t="str">
        <f t="shared" si="6"/>
        <v>item 21</v>
      </c>
      <c r="E32" s="303" t="str">
        <f t="shared" si="6"/>
        <v>Operating Expense</v>
      </c>
      <c r="F32" s="320">
        <f>MATCH(E32,lookups!$C$90:$C$95,0)</f>
        <v>2</v>
      </c>
      <c r="G32" s="320"/>
      <c r="H32" s="55"/>
      <c r="I32" s="55"/>
      <c r="J32" s="55"/>
      <c r="K32" s="326">
        <f t="shared" ca="1" si="9"/>
        <v>0</v>
      </c>
      <c r="L32" s="327">
        <f t="shared" ca="1" si="10"/>
        <v>0</v>
      </c>
      <c r="O32" s="328">
        <f t="shared" ref="O32:BM32" ca="1" si="30">O167+O256+O549+O1369+O936+O1190</f>
        <v>0</v>
      </c>
      <c r="P32" s="328">
        <f t="shared" ca="1" si="30"/>
        <v>0</v>
      </c>
      <c r="Q32" s="328">
        <f t="shared" ca="1" si="30"/>
        <v>0</v>
      </c>
      <c r="R32" s="328">
        <f t="shared" ca="1" si="30"/>
        <v>0</v>
      </c>
      <c r="S32" s="328">
        <f t="shared" ca="1" si="30"/>
        <v>0</v>
      </c>
      <c r="T32" s="328">
        <f t="shared" ca="1" si="30"/>
        <v>0</v>
      </c>
      <c r="U32" s="328">
        <f t="shared" ca="1" si="30"/>
        <v>0</v>
      </c>
      <c r="V32" s="328">
        <f t="shared" ca="1" si="30"/>
        <v>0</v>
      </c>
      <c r="W32" s="328">
        <f t="shared" ca="1" si="30"/>
        <v>0</v>
      </c>
      <c r="X32" s="328">
        <f t="shared" ca="1" si="30"/>
        <v>0</v>
      </c>
      <c r="Y32" s="328">
        <f t="shared" ca="1" si="30"/>
        <v>0</v>
      </c>
      <c r="Z32" s="328">
        <f t="shared" ca="1" si="30"/>
        <v>0</v>
      </c>
      <c r="AA32" s="328">
        <f t="shared" ca="1" si="30"/>
        <v>0</v>
      </c>
      <c r="AB32" s="328">
        <f t="shared" ca="1" si="30"/>
        <v>0</v>
      </c>
      <c r="AC32" s="328">
        <f t="shared" ca="1" si="30"/>
        <v>0</v>
      </c>
      <c r="AD32" s="328">
        <f t="shared" ca="1" si="30"/>
        <v>0</v>
      </c>
      <c r="AE32" s="328">
        <f t="shared" ca="1" si="30"/>
        <v>0</v>
      </c>
      <c r="AF32" s="328">
        <f t="shared" ca="1" si="30"/>
        <v>0</v>
      </c>
      <c r="AG32" s="328">
        <f t="shared" ca="1" si="30"/>
        <v>0</v>
      </c>
      <c r="AH32" s="328">
        <f t="shared" ca="1" si="30"/>
        <v>0</v>
      </c>
      <c r="AI32" s="328">
        <f t="shared" ca="1" si="30"/>
        <v>0</v>
      </c>
      <c r="AJ32" s="328">
        <f t="shared" ca="1" si="30"/>
        <v>0</v>
      </c>
      <c r="AK32" s="328">
        <f t="shared" ca="1" si="30"/>
        <v>0</v>
      </c>
      <c r="AL32" s="328">
        <f t="shared" ca="1" si="30"/>
        <v>0</v>
      </c>
      <c r="AM32" s="328">
        <f t="shared" ca="1" si="30"/>
        <v>0</v>
      </c>
      <c r="AN32" s="328">
        <f t="shared" ca="1" si="30"/>
        <v>0</v>
      </c>
      <c r="AO32" s="328">
        <f t="shared" ca="1" si="30"/>
        <v>0</v>
      </c>
      <c r="AP32" s="328">
        <f t="shared" ca="1" si="30"/>
        <v>0</v>
      </c>
      <c r="AQ32" s="328">
        <f t="shared" ca="1" si="30"/>
        <v>0</v>
      </c>
      <c r="AR32" s="328">
        <f t="shared" ca="1" si="30"/>
        <v>0</v>
      </c>
      <c r="AS32" s="328">
        <f t="shared" ca="1" si="30"/>
        <v>0</v>
      </c>
      <c r="AT32" s="328">
        <f t="shared" ca="1" si="30"/>
        <v>0</v>
      </c>
      <c r="AU32" s="328">
        <f t="shared" ca="1" si="30"/>
        <v>0</v>
      </c>
      <c r="AV32" s="328">
        <f t="shared" ca="1" si="30"/>
        <v>0</v>
      </c>
      <c r="AW32" s="328">
        <f t="shared" ca="1" si="30"/>
        <v>0</v>
      </c>
      <c r="AX32" s="328">
        <f t="shared" ca="1" si="30"/>
        <v>0</v>
      </c>
      <c r="AY32" s="328">
        <f t="shared" ca="1" si="30"/>
        <v>0</v>
      </c>
      <c r="AZ32" s="328">
        <f t="shared" ca="1" si="30"/>
        <v>0</v>
      </c>
      <c r="BA32" s="328">
        <f t="shared" ca="1" si="30"/>
        <v>0</v>
      </c>
      <c r="BB32" s="328">
        <f t="shared" ca="1" si="30"/>
        <v>0</v>
      </c>
      <c r="BC32" s="328">
        <f t="shared" ca="1" si="30"/>
        <v>0</v>
      </c>
      <c r="BD32" s="328">
        <f t="shared" ca="1" si="30"/>
        <v>0</v>
      </c>
      <c r="BE32" s="328">
        <f t="shared" ca="1" si="30"/>
        <v>0</v>
      </c>
      <c r="BF32" s="328">
        <f t="shared" ca="1" si="30"/>
        <v>0</v>
      </c>
      <c r="BG32" s="328">
        <f t="shared" ca="1" si="30"/>
        <v>0</v>
      </c>
      <c r="BH32" s="328">
        <f t="shared" ca="1" si="30"/>
        <v>0</v>
      </c>
      <c r="BI32" s="328">
        <f t="shared" ca="1" si="30"/>
        <v>0</v>
      </c>
      <c r="BJ32" s="328">
        <f t="shared" ca="1" si="30"/>
        <v>0</v>
      </c>
      <c r="BK32" s="328">
        <f t="shared" ca="1" si="30"/>
        <v>0</v>
      </c>
      <c r="BL32" s="328">
        <f t="shared" ca="1" si="30"/>
        <v>0</v>
      </c>
      <c r="BM32" s="328">
        <f t="shared" ca="1" si="30"/>
        <v>0</v>
      </c>
    </row>
    <row r="33" spans="3:65" x14ac:dyDescent="0.2">
      <c r="C33" s="325">
        <f t="shared" si="8"/>
        <v>22</v>
      </c>
      <c r="D33" s="303" t="str">
        <f t="shared" si="6"/>
        <v>item 22</v>
      </c>
      <c r="E33" s="303" t="str">
        <f t="shared" si="6"/>
        <v>Operating Expense</v>
      </c>
      <c r="F33" s="320">
        <f>MATCH(E33,lookups!$C$90:$C$95,0)</f>
        <v>2</v>
      </c>
      <c r="G33" s="320"/>
      <c r="H33" s="55"/>
      <c r="I33" s="55"/>
      <c r="J33" s="55"/>
      <c r="K33" s="326">
        <f t="shared" ca="1" si="9"/>
        <v>0</v>
      </c>
      <c r="L33" s="327">
        <f t="shared" ca="1" si="10"/>
        <v>0</v>
      </c>
      <c r="O33" s="328">
        <f t="shared" ref="O33:BM33" ca="1" si="31">O168+O257+O550+O1370+O937+O1191</f>
        <v>0</v>
      </c>
      <c r="P33" s="328">
        <f t="shared" ca="1" si="31"/>
        <v>0</v>
      </c>
      <c r="Q33" s="328">
        <f t="shared" ca="1" si="31"/>
        <v>0</v>
      </c>
      <c r="R33" s="328">
        <f t="shared" ca="1" si="31"/>
        <v>0</v>
      </c>
      <c r="S33" s="328">
        <f t="shared" ca="1" si="31"/>
        <v>0</v>
      </c>
      <c r="T33" s="328">
        <f t="shared" ca="1" si="31"/>
        <v>0</v>
      </c>
      <c r="U33" s="328">
        <f t="shared" ca="1" si="31"/>
        <v>0</v>
      </c>
      <c r="V33" s="328">
        <f t="shared" ca="1" si="31"/>
        <v>0</v>
      </c>
      <c r="W33" s="328">
        <f t="shared" ca="1" si="31"/>
        <v>0</v>
      </c>
      <c r="X33" s="328">
        <f t="shared" ca="1" si="31"/>
        <v>0</v>
      </c>
      <c r="Y33" s="328">
        <f t="shared" ca="1" si="31"/>
        <v>0</v>
      </c>
      <c r="Z33" s="328">
        <f t="shared" ca="1" si="31"/>
        <v>0</v>
      </c>
      <c r="AA33" s="328">
        <f t="shared" ca="1" si="31"/>
        <v>0</v>
      </c>
      <c r="AB33" s="328">
        <f t="shared" ca="1" si="31"/>
        <v>0</v>
      </c>
      <c r="AC33" s="328">
        <f t="shared" ca="1" si="31"/>
        <v>0</v>
      </c>
      <c r="AD33" s="328">
        <f t="shared" ca="1" si="31"/>
        <v>0</v>
      </c>
      <c r="AE33" s="328">
        <f t="shared" ca="1" si="31"/>
        <v>0</v>
      </c>
      <c r="AF33" s="328">
        <f t="shared" ca="1" si="31"/>
        <v>0</v>
      </c>
      <c r="AG33" s="328">
        <f t="shared" ca="1" si="31"/>
        <v>0</v>
      </c>
      <c r="AH33" s="328">
        <f t="shared" ca="1" si="31"/>
        <v>0</v>
      </c>
      <c r="AI33" s="328">
        <f t="shared" ca="1" si="31"/>
        <v>0</v>
      </c>
      <c r="AJ33" s="328">
        <f t="shared" ca="1" si="31"/>
        <v>0</v>
      </c>
      <c r="AK33" s="328">
        <f t="shared" ca="1" si="31"/>
        <v>0</v>
      </c>
      <c r="AL33" s="328">
        <f t="shared" ca="1" si="31"/>
        <v>0</v>
      </c>
      <c r="AM33" s="328">
        <f t="shared" ca="1" si="31"/>
        <v>0</v>
      </c>
      <c r="AN33" s="328">
        <f t="shared" ca="1" si="31"/>
        <v>0</v>
      </c>
      <c r="AO33" s="328">
        <f t="shared" ca="1" si="31"/>
        <v>0</v>
      </c>
      <c r="AP33" s="328">
        <f t="shared" ca="1" si="31"/>
        <v>0</v>
      </c>
      <c r="AQ33" s="328">
        <f t="shared" ca="1" si="31"/>
        <v>0</v>
      </c>
      <c r="AR33" s="328">
        <f t="shared" ca="1" si="31"/>
        <v>0</v>
      </c>
      <c r="AS33" s="328">
        <f t="shared" ca="1" si="31"/>
        <v>0</v>
      </c>
      <c r="AT33" s="328">
        <f t="shared" ca="1" si="31"/>
        <v>0</v>
      </c>
      <c r="AU33" s="328">
        <f t="shared" ca="1" si="31"/>
        <v>0</v>
      </c>
      <c r="AV33" s="328">
        <f t="shared" ca="1" si="31"/>
        <v>0</v>
      </c>
      <c r="AW33" s="328">
        <f t="shared" ca="1" si="31"/>
        <v>0</v>
      </c>
      <c r="AX33" s="328">
        <f t="shared" ca="1" si="31"/>
        <v>0</v>
      </c>
      <c r="AY33" s="328">
        <f t="shared" ca="1" si="31"/>
        <v>0</v>
      </c>
      <c r="AZ33" s="328">
        <f t="shared" ca="1" si="31"/>
        <v>0</v>
      </c>
      <c r="BA33" s="328">
        <f t="shared" ca="1" si="31"/>
        <v>0</v>
      </c>
      <c r="BB33" s="328">
        <f t="shared" ca="1" si="31"/>
        <v>0</v>
      </c>
      <c r="BC33" s="328">
        <f t="shared" ca="1" si="31"/>
        <v>0</v>
      </c>
      <c r="BD33" s="328">
        <f t="shared" ca="1" si="31"/>
        <v>0</v>
      </c>
      <c r="BE33" s="328">
        <f t="shared" ca="1" si="31"/>
        <v>0</v>
      </c>
      <c r="BF33" s="328">
        <f t="shared" ca="1" si="31"/>
        <v>0</v>
      </c>
      <c r="BG33" s="328">
        <f t="shared" ca="1" si="31"/>
        <v>0</v>
      </c>
      <c r="BH33" s="328">
        <f t="shared" ca="1" si="31"/>
        <v>0</v>
      </c>
      <c r="BI33" s="328">
        <f t="shared" ca="1" si="31"/>
        <v>0</v>
      </c>
      <c r="BJ33" s="328">
        <f t="shared" ca="1" si="31"/>
        <v>0</v>
      </c>
      <c r="BK33" s="328">
        <f t="shared" ca="1" si="31"/>
        <v>0</v>
      </c>
      <c r="BL33" s="328">
        <f t="shared" ca="1" si="31"/>
        <v>0</v>
      </c>
      <c r="BM33" s="328">
        <f t="shared" ca="1" si="31"/>
        <v>0</v>
      </c>
    </row>
    <row r="34" spans="3:65" x14ac:dyDescent="0.2">
      <c r="C34" s="325">
        <f t="shared" si="8"/>
        <v>23</v>
      </c>
      <c r="D34" s="303" t="str">
        <f t="shared" si="6"/>
        <v>item 23</v>
      </c>
      <c r="E34" s="303" t="str">
        <f t="shared" si="6"/>
        <v>Operating Expense</v>
      </c>
      <c r="F34" s="320">
        <f>MATCH(E34,lookups!$C$90:$C$95,0)</f>
        <v>2</v>
      </c>
      <c r="G34" s="320"/>
      <c r="H34" s="55"/>
      <c r="I34" s="55"/>
      <c r="J34" s="55"/>
      <c r="K34" s="326">
        <f t="shared" ca="1" si="9"/>
        <v>0</v>
      </c>
      <c r="L34" s="327">
        <f t="shared" ca="1" si="10"/>
        <v>0</v>
      </c>
      <c r="O34" s="328">
        <f t="shared" ref="O34:BM34" ca="1" si="32">O169+O258+O551+O1371+O938+O1192</f>
        <v>0</v>
      </c>
      <c r="P34" s="328">
        <f t="shared" ca="1" si="32"/>
        <v>0</v>
      </c>
      <c r="Q34" s="328">
        <f t="shared" ca="1" si="32"/>
        <v>0</v>
      </c>
      <c r="R34" s="328">
        <f t="shared" ca="1" si="32"/>
        <v>0</v>
      </c>
      <c r="S34" s="328">
        <f t="shared" ca="1" si="32"/>
        <v>0</v>
      </c>
      <c r="T34" s="328">
        <f t="shared" ca="1" si="32"/>
        <v>0</v>
      </c>
      <c r="U34" s="328">
        <f t="shared" ca="1" si="32"/>
        <v>0</v>
      </c>
      <c r="V34" s="328">
        <f t="shared" ca="1" si="32"/>
        <v>0</v>
      </c>
      <c r="W34" s="328">
        <f t="shared" ca="1" si="32"/>
        <v>0</v>
      </c>
      <c r="X34" s="328">
        <f t="shared" ca="1" si="32"/>
        <v>0</v>
      </c>
      <c r="Y34" s="328">
        <f t="shared" ca="1" si="32"/>
        <v>0</v>
      </c>
      <c r="Z34" s="328">
        <f t="shared" ca="1" si="32"/>
        <v>0</v>
      </c>
      <c r="AA34" s="328">
        <f t="shared" ca="1" si="32"/>
        <v>0</v>
      </c>
      <c r="AB34" s="328">
        <f t="shared" ca="1" si="32"/>
        <v>0</v>
      </c>
      <c r="AC34" s="328">
        <f t="shared" ca="1" si="32"/>
        <v>0</v>
      </c>
      <c r="AD34" s="328">
        <f t="shared" ca="1" si="32"/>
        <v>0</v>
      </c>
      <c r="AE34" s="328">
        <f t="shared" ca="1" si="32"/>
        <v>0</v>
      </c>
      <c r="AF34" s="328">
        <f t="shared" ca="1" si="32"/>
        <v>0</v>
      </c>
      <c r="AG34" s="328">
        <f t="shared" ca="1" si="32"/>
        <v>0</v>
      </c>
      <c r="AH34" s="328">
        <f t="shared" ca="1" si="32"/>
        <v>0</v>
      </c>
      <c r="AI34" s="328">
        <f t="shared" ca="1" si="32"/>
        <v>0</v>
      </c>
      <c r="AJ34" s="328">
        <f t="shared" ca="1" si="32"/>
        <v>0</v>
      </c>
      <c r="AK34" s="328">
        <f t="shared" ca="1" si="32"/>
        <v>0</v>
      </c>
      <c r="AL34" s="328">
        <f t="shared" ca="1" si="32"/>
        <v>0</v>
      </c>
      <c r="AM34" s="328">
        <f t="shared" ca="1" si="32"/>
        <v>0</v>
      </c>
      <c r="AN34" s="328">
        <f t="shared" ca="1" si="32"/>
        <v>0</v>
      </c>
      <c r="AO34" s="328">
        <f t="shared" ca="1" si="32"/>
        <v>0</v>
      </c>
      <c r="AP34" s="328">
        <f t="shared" ca="1" si="32"/>
        <v>0</v>
      </c>
      <c r="AQ34" s="328">
        <f t="shared" ca="1" si="32"/>
        <v>0</v>
      </c>
      <c r="AR34" s="328">
        <f t="shared" ca="1" si="32"/>
        <v>0</v>
      </c>
      <c r="AS34" s="328">
        <f t="shared" ca="1" si="32"/>
        <v>0</v>
      </c>
      <c r="AT34" s="328">
        <f t="shared" ca="1" si="32"/>
        <v>0</v>
      </c>
      <c r="AU34" s="328">
        <f t="shared" ca="1" si="32"/>
        <v>0</v>
      </c>
      <c r="AV34" s="328">
        <f t="shared" ca="1" si="32"/>
        <v>0</v>
      </c>
      <c r="AW34" s="328">
        <f t="shared" ca="1" si="32"/>
        <v>0</v>
      </c>
      <c r="AX34" s="328">
        <f t="shared" ca="1" si="32"/>
        <v>0</v>
      </c>
      <c r="AY34" s="328">
        <f t="shared" ca="1" si="32"/>
        <v>0</v>
      </c>
      <c r="AZ34" s="328">
        <f t="shared" ca="1" si="32"/>
        <v>0</v>
      </c>
      <c r="BA34" s="328">
        <f t="shared" ca="1" si="32"/>
        <v>0</v>
      </c>
      <c r="BB34" s="328">
        <f t="shared" ca="1" si="32"/>
        <v>0</v>
      </c>
      <c r="BC34" s="328">
        <f t="shared" ca="1" si="32"/>
        <v>0</v>
      </c>
      <c r="BD34" s="328">
        <f t="shared" ca="1" si="32"/>
        <v>0</v>
      </c>
      <c r="BE34" s="328">
        <f t="shared" ca="1" si="32"/>
        <v>0</v>
      </c>
      <c r="BF34" s="328">
        <f t="shared" ca="1" si="32"/>
        <v>0</v>
      </c>
      <c r="BG34" s="328">
        <f t="shared" ca="1" si="32"/>
        <v>0</v>
      </c>
      <c r="BH34" s="328">
        <f t="shared" ca="1" si="32"/>
        <v>0</v>
      </c>
      <c r="BI34" s="328">
        <f t="shared" ca="1" si="32"/>
        <v>0</v>
      </c>
      <c r="BJ34" s="328">
        <f t="shared" ca="1" si="32"/>
        <v>0</v>
      </c>
      <c r="BK34" s="328">
        <f t="shared" ca="1" si="32"/>
        <v>0</v>
      </c>
      <c r="BL34" s="328">
        <f t="shared" ca="1" si="32"/>
        <v>0</v>
      </c>
      <c r="BM34" s="328">
        <f t="shared" ca="1" si="32"/>
        <v>0</v>
      </c>
    </row>
    <row r="35" spans="3:65" x14ac:dyDescent="0.2">
      <c r="C35" s="325">
        <f t="shared" si="8"/>
        <v>24</v>
      </c>
      <c r="D35" s="303" t="str">
        <f t="shared" si="6"/>
        <v>item 24</v>
      </c>
      <c r="E35" s="303" t="str">
        <f t="shared" si="6"/>
        <v>Operating Expense</v>
      </c>
      <c r="F35" s="320">
        <f>MATCH(E35,lookups!$C$90:$C$95,0)</f>
        <v>2</v>
      </c>
      <c r="G35" s="320"/>
      <c r="H35" s="55"/>
      <c r="I35" s="55"/>
      <c r="J35" s="55"/>
      <c r="K35" s="326">
        <f t="shared" ca="1" si="9"/>
        <v>0</v>
      </c>
      <c r="L35" s="327">
        <f t="shared" ca="1" si="10"/>
        <v>0</v>
      </c>
      <c r="O35" s="328">
        <f t="shared" ref="O35:BM35" ca="1" si="33">O170+O259+O552+O1372+O939+O1193</f>
        <v>0</v>
      </c>
      <c r="P35" s="328">
        <f t="shared" ca="1" si="33"/>
        <v>0</v>
      </c>
      <c r="Q35" s="328">
        <f t="shared" ca="1" si="33"/>
        <v>0</v>
      </c>
      <c r="R35" s="328">
        <f t="shared" ca="1" si="33"/>
        <v>0</v>
      </c>
      <c r="S35" s="328">
        <f t="shared" ca="1" si="33"/>
        <v>0</v>
      </c>
      <c r="T35" s="328">
        <f t="shared" ca="1" si="33"/>
        <v>0</v>
      </c>
      <c r="U35" s="328">
        <f t="shared" ca="1" si="33"/>
        <v>0</v>
      </c>
      <c r="V35" s="328">
        <f t="shared" ca="1" si="33"/>
        <v>0</v>
      </c>
      <c r="W35" s="328">
        <f t="shared" ca="1" si="33"/>
        <v>0</v>
      </c>
      <c r="X35" s="328">
        <f t="shared" ca="1" si="33"/>
        <v>0</v>
      </c>
      <c r="Y35" s="328">
        <f t="shared" ca="1" si="33"/>
        <v>0</v>
      </c>
      <c r="Z35" s="328">
        <f t="shared" ca="1" si="33"/>
        <v>0</v>
      </c>
      <c r="AA35" s="328">
        <f t="shared" ca="1" si="33"/>
        <v>0</v>
      </c>
      <c r="AB35" s="328">
        <f t="shared" ca="1" si="33"/>
        <v>0</v>
      </c>
      <c r="AC35" s="328">
        <f t="shared" ca="1" si="33"/>
        <v>0</v>
      </c>
      <c r="AD35" s="328">
        <f t="shared" ca="1" si="33"/>
        <v>0</v>
      </c>
      <c r="AE35" s="328">
        <f t="shared" ca="1" si="33"/>
        <v>0</v>
      </c>
      <c r="AF35" s="328">
        <f t="shared" ca="1" si="33"/>
        <v>0</v>
      </c>
      <c r="AG35" s="328">
        <f t="shared" ca="1" si="33"/>
        <v>0</v>
      </c>
      <c r="AH35" s="328">
        <f t="shared" ca="1" si="33"/>
        <v>0</v>
      </c>
      <c r="AI35" s="328">
        <f t="shared" ca="1" si="33"/>
        <v>0</v>
      </c>
      <c r="AJ35" s="328">
        <f t="shared" ca="1" si="33"/>
        <v>0</v>
      </c>
      <c r="AK35" s="328">
        <f t="shared" ca="1" si="33"/>
        <v>0</v>
      </c>
      <c r="AL35" s="328">
        <f t="shared" ca="1" si="33"/>
        <v>0</v>
      </c>
      <c r="AM35" s="328">
        <f t="shared" ca="1" si="33"/>
        <v>0</v>
      </c>
      <c r="AN35" s="328">
        <f t="shared" ca="1" si="33"/>
        <v>0</v>
      </c>
      <c r="AO35" s="328">
        <f t="shared" ca="1" si="33"/>
        <v>0</v>
      </c>
      <c r="AP35" s="328">
        <f t="shared" ca="1" si="33"/>
        <v>0</v>
      </c>
      <c r="AQ35" s="328">
        <f t="shared" ca="1" si="33"/>
        <v>0</v>
      </c>
      <c r="AR35" s="328">
        <f t="shared" ca="1" si="33"/>
        <v>0</v>
      </c>
      <c r="AS35" s="328">
        <f t="shared" ca="1" si="33"/>
        <v>0</v>
      </c>
      <c r="AT35" s="328">
        <f t="shared" ca="1" si="33"/>
        <v>0</v>
      </c>
      <c r="AU35" s="328">
        <f t="shared" ca="1" si="33"/>
        <v>0</v>
      </c>
      <c r="AV35" s="328">
        <f t="shared" ca="1" si="33"/>
        <v>0</v>
      </c>
      <c r="AW35" s="328">
        <f t="shared" ca="1" si="33"/>
        <v>0</v>
      </c>
      <c r="AX35" s="328">
        <f t="shared" ca="1" si="33"/>
        <v>0</v>
      </c>
      <c r="AY35" s="328">
        <f t="shared" ca="1" si="33"/>
        <v>0</v>
      </c>
      <c r="AZ35" s="328">
        <f t="shared" ca="1" si="33"/>
        <v>0</v>
      </c>
      <c r="BA35" s="328">
        <f t="shared" ca="1" si="33"/>
        <v>0</v>
      </c>
      <c r="BB35" s="328">
        <f t="shared" ca="1" si="33"/>
        <v>0</v>
      </c>
      <c r="BC35" s="328">
        <f t="shared" ca="1" si="33"/>
        <v>0</v>
      </c>
      <c r="BD35" s="328">
        <f t="shared" ca="1" si="33"/>
        <v>0</v>
      </c>
      <c r="BE35" s="328">
        <f t="shared" ca="1" si="33"/>
        <v>0</v>
      </c>
      <c r="BF35" s="328">
        <f t="shared" ca="1" si="33"/>
        <v>0</v>
      </c>
      <c r="BG35" s="328">
        <f t="shared" ca="1" si="33"/>
        <v>0</v>
      </c>
      <c r="BH35" s="328">
        <f t="shared" ca="1" si="33"/>
        <v>0</v>
      </c>
      <c r="BI35" s="328">
        <f t="shared" ca="1" si="33"/>
        <v>0</v>
      </c>
      <c r="BJ35" s="328">
        <f t="shared" ca="1" si="33"/>
        <v>0</v>
      </c>
      <c r="BK35" s="328">
        <f t="shared" ca="1" si="33"/>
        <v>0</v>
      </c>
      <c r="BL35" s="328">
        <f t="shared" ca="1" si="33"/>
        <v>0</v>
      </c>
      <c r="BM35" s="328">
        <f t="shared" ca="1" si="33"/>
        <v>0</v>
      </c>
    </row>
    <row r="36" spans="3:65" x14ac:dyDescent="0.2">
      <c r="C36" s="325">
        <f t="shared" si="8"/>
        <v>25</v>
      </c>
      <c r="D36" s="303" t="str">
        <f t="shared" si="6"/>
        <v>item 25</v>
      </c>
      <c r="E36" s="303" t="str">
        <f t="shared" si="6"/>
        <v>Operating Expense</v>
      </c>
      <c r="F36" s="320">
        <f>MATCH(E36,lookups!$C$90:$C$95,0)</f>
        <v>2</v>
      </c>
      <c r="G36" s="320"/>
      <c r="H36" s="55"/>
      <c r="I36" s="55"/>
      <c r="J36" s="55"/>
      <c r="K36" s="329">
        <f t="shared" ca="1" si="9"/>
        <v>0</v>
      </c>
      <c r="L36" s="330">
        <f t="shared" ca="1" si="10"/>
        <v>0</v>
      </c>
      <c r="O36" s="328">
        <f t="shared" ref="O36:BM36" ca="1" si="34">O171+O260+O553+O1373+O940+O1194</f>
        <v>0</v>
      </c>
      <c r="P36" s="328">
        <f t="shared" ca="1" si="34"/>
        <v>0</v>
      </c>
      <c r="Q36" s="328">
        <f t="shared" ca="1" si="34"/>
        <v>0</v>
      </c>
      <c r="R36" s="328">
        <f t="shared" ca="1" si="34"/>
        <v>0</v>
      </c>
      <c r="S36" s="328">
        <f t="shared" ca="1" si="34"/>
        <v>0</v>
      </c>
      <c r="T36" s="328">
        <f t="shared" ca="1" si="34"/>
        <v>0</v>
      </c>
      <c r="U36" s="328">
        <f t="shared" ca="1" si="34"/>
        <v>0</v>
      </c>
      <c r="V36" s="328">
        <f t="shared" ca="1" si="34"/>
        <v>0</v>
      </c>
      <c r="W36" s="328">
        <f t="shared" ca="1" si="34"/>
        <v>0</v>
      </c>
      <c r="X36" s="328">
        <f t="shared" ca="1" si="34"/>
        <v>0</v>
      </c>
      <c r="Y36" s="328">
        <f t="shared" ca="1" si="34"/>
        <v>0</v>
      </c>
      <c r="Z36" s="328">
        <f t="shared" ca="1" si="34"/>
        <v>0</v>
      </c>
      <c r="AA36" s="328">
        <f t="shared" ca="1" si="34"/>
        <v>0</v>
      </c>
      <c r="AB36" s="328">
        <f t="shared" ca="1" si="34"/>
        <v>0</v>
      </c>
      <c r="AC36" s="328">
        <f t="shared" ca="1" si="34"/>
        <v>0</v>
      </c>
      <c r="AD36" s="328">
        <f t="shared" ca="1" si="34"/>
        <v>0</v>
      </c>
      <c r="AE36" s="328">
        <f t="shared" ca="1" si="34"/>
        <v>0</v>
      </c>
      <c r="AF36" s="328">
        <f t="shared" ca="1" si="34"/>
        <v>0</v>
      </c>
      <c r="AG36" s="328">
        <f t="shared" ca="1" si="34"/>
        <v>0</v>
      </c>
      <c r="AH36" s="328">
        <f t="shared" ca="1" si="34"/>
        <v>0</v>
      </c>
      <c r="AI36" s="328">
        <f t="shared" ca="1" si="34"/>
        <v>0</v>
      </c>
      <c r="AJ36" s="328">
        <f t="shared" ca="1" si="34"/>
        <v>0</v>
      </c>
      <c r="AK36" s="328">
        <f t="shared" ca="1" si="34"/>
        <v>0</v>
      </c>
      <c r="AL36" s="328">
        <f t="shared" ca="1" si="34"/>
        <v>0</v>
      </c>
      <c r="AM36" s="328">
        <f t="shared" ca="1" si="34"/>
        <v>0</v>
      </c>
      <c r="AN36" s="328">
        <f t="shared" ca="1" si="34"/>
        <v>0</v>
      </c>
      <c r="AO36" s="328">
        <f t="shared" ca="1" si="34"/>
        <v>0</v>
      </c>
      <c r="AP36" s="328">
        <f t="shared" ca="1" si="34"/>
        <v>0</v>
      </c>
      <c r="AQ36" s="328">
        <f t="shared" ca="1" si="34"/>
        <v>0</v>
      </c>
      <c r="AR36" s="328">
        <f t="shared" ca="1" si="34"/>
        <v>0</v>
      </c>
      <c r="AS36" s="328">
        <f t="shared" ca="1" si="34"/>
        <v>0</v>
      </c>
      <c r="AT36" s="328">
        <f t="shared" ca="1" si="34"/>
        <v>0</v>
      </c>
      <c r="AU36" s="328">
        <f t="shared" ca="1" si="34"/>
        <v>0</v>
      </c>
      <c r="AV36" s="328">
        <f t="shared" ca="1" si="34"/>
        <v>0</v>
      </c>
      <c r="AW36" s="328">
        <f t="shared" ca="1" si="34"/>
        <v>0</v>
      </c>
      <c r="AX36" s="328">
        <f t="shared" ca="1" si="34"/>
        <v>0</v>
      </c>
      <c r="AY36" s="328">
        <f t="shared" ca="1" si="34"/>
        <v>0</v>
      </c>
      <c r="AZ36" s="328">
        <f t="shared" ca="1" si="34"/>
        <v>0</v>
      </c>
      <c r="BA36" s="328">
        <f t="shared" ca="1" si="34"/>
        <v>0</v>
      </c>
      <c r="BB36" s="328">
        <f t="shared" ca="1" si="34"/>
        <v>0</v>
      </c>
      <c r="BC36" s="328">
        <f t="shared" ca="1" si="34"/>
        <v>0</v>
      </c>
      <c r="BD36" s="328">
        <f t="shared" ca="1" si="34"/>
        <v>0</v>
      </c>
      <c r="BE36" s="328">
        <f t="shared" ca="1" si="34"/>
        <v>0</v>
      </c>
      <c r="BF36" s="328">
        <f t="shared" ca="1" si="34"/>
        <v>0</v>
      </c>
      <c r="BG36" s="328">
        <f t="shared" ca="1" si="34"/>
        <v>0</v>
      </c>
      <c r="BH36" s="328">
        <f t="shared" ca="1" si="34"/>
        <v>0</v>
      </c>
      <c r="BI36" s="328">
        <f t="shared" ca="1" si="34"/>
        <v>0</v>
      </c>
      <c r="BJ36" s="328">
        <f t="shared" ca="1" si="34"/>
        <v>0</v>
      </c>
      <c r="BK36" s="328">
        <f t="shared" ca="1" si="34"/>
        <v>0</v>
      </c>
      <c r="BL36" s="328">
        <f t="shared" ca="1" si="34"/>
        <v>0</v>
      </c>
      <c r="BM36" s="328">
        <f t="shared" ca="1" si="34"/>
        <v>0</v>
      </c>
    </row>
    <row r="37" spans="3:65" s="307" customFormat="1" ht="13.5" thickBot="1" x14ac:dyDescent="0.25">
      <c r="D37" s="331" t="str">
        <f>"Total "&amp;D11</f>
        <v>Total Revenue Requirement - unfavorable/(favorable)</v>
      </c>
      <c r="F37" s="291"/>
      <c r="G37" s="291"/>
      <c r="H37" s="396"/>
      <c r="I37" s="396"/>
      <c r="J37" s="396"/>
      <c r="K37" s="399">
        <f t="shared" ca="1" si="9"/>
        <v>1495827.1736491513</v>
      </c>
      <c r="L37" s="400">
        <f t="shared" ca="1" si="10"/>
        <v>3202674.5377629963</v>
      </c>
      <c r="O37" s="399">
        <f ca="1">SUM(O12:O36)</f>
        <v>0</v>
      </c>
      <c r="P37" s="399">
        <f ca="1">SUM(P12:P36)</f>
        <v>156145.97702710779</v>
      </c>
      <c r="Q37" s="399">
        <f t="shared" ref="Q37" ca="1" si="35">SUM(Q12:Q36)</f>
        <v>142692.84908617142</v>
      </c>
      <c r="R37" s="399">
        <f t="shared" ref="R37" ca="1" si="36">SUM(R12:R36)</f>
        <v>138344.45837780659</v>
      </c>
      <c r="S37" s="399">
        <f t="shared" ref="S37" ca="1" si="37">SUM(S12:S36)</f>
        <v>134144.90961814465</v>
      </c>
      <c r="T37" s="399">
        <f t="shared" ref="T37" ca="1" si="38">SUM(T12:T36)</f>
        <v>130083.06108741707</v>
      </c>
      <c r="U37" s="399">
        <f t="shared" ref="U37" ca="1" si="39">SUM(U12:U36)</f>
        <v>126148.62812122208</v>
      </c>
      <c r="V37" s="399">
        <f t="shared" ref="V37" ca="1" si="40">SUM(V12:V36)</f>
        <v>122332.04026796362</v>
      </c>
      <c r="W37" s="399">
        <f t="shared" ref="W37" ca="1" si="41">SUM(W12:W36)</f>
        <v>118624.44128885136</v>
      </c>
      <c r="X37" s="399">
        <f t="shared" ref="X37" ca="1" si="42">SUM(X12:X36)</f>
        <v>114977.69324078268</v>
      </c>
      <c r="Y37" s="399">
        <f t="shared" ref="Y37" ca="1" si="43">SUM(Y12:Y36)</f>
        <v>111339.65858894328</v>
      </c>
      <c r="Z37" s="399">
        <f t="shared" ref="Z37" ca="1" si="44">SUM(Z12:Z36)</f>
        <v>107701.62393710387</v>
      </c>
      <c r="AA37" s="399">
        <f t="shared" ref="AA37" ca="1" si="45">SUM(AA12:AA36)</f>
        <v>104063.58928526445</v>
      </c>
      <c r="AB37" s="399">
        <f t="shared" ref="AB37" ca="1" si="46">SUM(AB12:AB36)</f>
        <v>100425.55463342502</v>
      </c>
      <c r="AC37" s="399">
        <f t="shared" ref="AC37" ca="1" si="47">SUM(AC12:AC36)</f>
        <v>96787.519981585618</v>
      </c>
      <c r="AD37" s="399">
        <f t="shared" ref="AD37" ca="1" si="48">SUM(AD12:AD36)</f>
        <v>93149.485329746181</v>
      </c>
      <c r="AE37" s="399">
        <f t="shared" ref="AE37" ca="1" si="49">SUM(AE12:AE36)</f>
        <v>89511.45067790676</v>
      </c>
      <c r="AF37" s="399">
        <f t="shared" ref="AF37" ca="1" si="50">SUM(AF12:AF36)</f>
        <v>85873.416026067353</v>
      </c>
      <c r="AG37" s="399">
        <f t="shared" ref="AG37" ca="1" si="51">SUM(AG12:AG36)</f>
        <v>82235.381374227945</v>
      </c>
      <c r="AH37" s="399">
        <f t="shared" ref="AH37" ca="1" si="52">SUM(AH12:AH36)</f>
        <v>78597.346722388524</v>
      </c>
      <c r="AI37" s="399">
        <f t="shared" ref="AI37" ca="1" si="53">SUM(AI12:AI36)</f>
        <v>74959.312070549102</v>
      </c>
      <c r="AJ37" s="399">
        <f t="shared" ref="AJ37" ca="1" si="54">SUM(AJ12:AJ36)</f>
        <v>71639.959172602335</v>
      </c>
      <c r="AK37" s="399">
        <f t="shared" ref="AK37" ca="1" si="55">SUM(AK12:AK36)</f>
        <v>68957.826939879786</v>
      </c>
      <c r="AL37" s="399">
        <f t="shared" ref="AL37" ca="1" si="56">SUM(AL12:AL36)</f>
        <v>66594.376461049891</v>
      </c>
      <c r="AM37" s="399">
        <f t="shared" ref="AM37" ca="1" si="57">SUM(AM12:AM36)</f>
        <v>64230.925982219967</v>
      </c>
      <c r="AN37" s="399">
        <f t="shared" ref="AN37" ca="1" si="58">SUM(AN12:AN36)</f>
        <v>61867.475503390073</v>
      </c>
      <c r="AO37" s="399">
        <f t="shared" ref="AO37" ca="1" si="59">SUM(AO12:AO36)</f>
        <v>59504.025024560171</v>
      </c>
      <c r="AP37" s="399">
        <f t="shared" ref="AP37" ca="1" si="60">SUM(AP12:AP36)</f>
        <v>57140.574545730269</v>
      </c>
      <c r="AQ37" s="399">
        <f t="shared" ref="AQ37" ca="1" si="61">SUM(AQ12:AQ36)</f>
        <v>54777.12406690036</v>
      </c>
      <c r="AR37" s="399">
        <f t="shared" ref="AR37" ca="1" si="62">SUM(AR12:AR36)</f>
        <v>52413.673588070465</v>
      </c>
      <c r="AS37" s="399">
        <f t="shared" ref="AS37" ca="1" si="63">SUM(AS12:AS36)</f>
        <v>50050.223109240556</v>
      </c>
      <c r="AT37" s="399">
        <f t="shared" ref="AT37" ca="1" si="64">SUM(AT12:AT36)</f>
        <v>47686.772630410662</v>
      </c>
      <c r="AU37" s="399">
        <f t="shared" ref="AU37" ca="1" si="65">SUM(AU12:AU36)</f>
        <v>45323.322151580753</v>
      </c>
      <c r="AV37" s="399">
        <f t="shared" ref="AV37" ca="1" si="66">SUM(AV12:AV36)</f>
        <v>42959.871672750858</v>
      </c>
      <c r="AW37" s="399">
        <f t="shared" ref="AW37" ca="1" si="67">SUM(AW12:AW36)</f>
        <v>41064.407356974123</v>
      </c>
      <c r="AX37" s="399">
        <f t="shared" ref="AX37" ca="1" si="68">SUM(AX12:AX36)</f>
        <v>39168.943041197381</v>
      </c>
      <c r="AY37" s="399">
        <f t="shared" ref="AY37" ca="1" si="69">SUM(AY12:AY36)</f>
        <v>37273.478725420646</v>
      </c>
      <c r="AZ37" s="399">
        <f t="shared" ref="AZ37" ca="1" si="70">SUM(AZ12:AZ36)</f>
        <v>35378.014409643896</v>
      </c>
      <c r="BA37" s="399">
        <f t="shared" ref="BA37" ca="1" si="71">SUM(BA12:BA36)</f>
        <v>33482.550093867161</v>
      </c>
      <c r="BB37" s="399">
        <f t="shared" ref="BB37" ca="1" si="72">SUM(BB12:BB36)</f>
        <v>31587.085778090419</v>
      </c>
      <c r="BC37" s="399">
        <f t="shared" ref="BC37" ca="1" si="73">SUM(BC12:BC36)</f>
        <v>29691.621462313167</v>
      </c>
      <c r="BD37" s="399">
        <f t="shared" ref="BD37" ca="1" si="74">SUM(BD12:BD36)</f>
        <v>3743.8893044253564</v>
      </c>
      <c r="BE37" s="399">
        <f t="shared" ref="BE37" ca="1" si="75">SUM(BE12:BE36)</f>
        <v>5.366096877441612E-11</v>
      </c>
      <c r="BF37" s="399">
        <f t="shared" ref="BF37" ca="1" si="76">SUM(BF12:BF36)</f>
        <v>5.366096877441612E-11</v>
      </c>
      <c r="BG37" s="399">
        <f t="shared" ref="BG37" ca="1" si="77">SUM(BG12:BG36)</f>
        <v>5.366096877441612E-11</v>
      </c>
      <c r="BH37" s="399">
        <f t="shared" ref="BH37" ca="1" si="78">SUM(BH12:BH36)</f>
        <v>5.366096877441612E-11</v>
      </c>
      <c r="BI37" s="399">
        <f t="shared" ref="BI37" ca="1" si="79">SUM(BI12:BI36)</f>
        <v>5.366096877441612E-11</v>
      </c>
      <c r="BJ37" s="399">
        <f t="shared" ref="BJ37" ca="1" si="80">SUM(BJ12:BJ36)</f>
        <v>5.366096877441612E-11</v>
      </c>
      <c r="BK37" s="399">
        <f t="shared" ref="BK37" ca="1" si="81">SUM(BK12:BK36)</f>
        <v>5.366096877441612E-11</v>
      </c>
      <c r="BL37" s="399">
        <f t="shared" ref="BL37" ca="1" si="82">SUM(BL12:BL36)</f>
        <v>5.366096877441612E-11</v>
      </c>
      <c r="BM37" s="399">
        <f t="shared" ref="BM37" ca="1" si="83">SUM(BM12:BM36)</f>
        <v>5.366096877441612E-11</v>
      </c>
    </row>
    <row r="38" spans="3:65" s="307" customFormat="1" ht="13.5" thickTop="1" x14ac:dyDescent="0.2">
      <c r="D38" s="331"/>
      <c r="F38" s="291"/>
      <c r="G38" s="291"/>
      <c r="H38" s="396"/>
      <c r="I38" s="396"/>
      <c r="J38" s="396"/>
      <c r="K38" s="332"/>
      <c r="L38" s="333"/>
      <c r="O38" s="474">
        <f ca="1">O37/$L$178</f>
        <v>0</v>
      </c>
      <c r="P38" s="474">
        <f t="shared" ref="P38:BM38" ca="1" si="84">P37/$L$178</f>
        <v>0.15614597702710778</v>
      </c>
      <c r="Q38" s="474">
        <f t="shared" ca="1" si="84"/>
        <v>0.14269284908617141</v>
      </c>
      <c r="R38" s="474">
        <f t="shared" ca="1" si="84"/>
        <v>0.1383444583778066</v>
      </c>
      <c r="S38" s="474">
        <f t="shared" ca="1" si="84"/>
        <v>0.13414490961814465</v>
      </c>
      <c r="T38" s="474">
        <f t="shared" ca="1" si="84"/>
        <v>0.13008306108741707</v>
      </c>
      <c r="U38" s="474">
        <f t="shared" ca="1" si="84"/>
        <v>0.12614862812122207</v>
      </c>
      <c r="V38" s="474">
        <f t="shared" ca="1" si="84"/>
        <v>0.12233204026796361</v>
      </c>
      <c r="W38" s="474">
        <f t="shared" ca="1" si="84"/>
        <v>0.11862444128885136</v>
      </c>
      <c r="X38" s="474">
        <f t="shared" ca="1" si="84"/>
        <v>0.11497769324078268</v>
      </c>
      <c r="Y38" s="474">
        <f t="shared" ca="1" si="84"/>
        <v>0.11133965858894328</v>
      </c>
      <c r="Z38" s="474">
        <f t="shared" ca="1" si="84"/>
        <v>0.10770162393710386</v>
      </c>
      <c r="AA38" s="474">
        <f t="shared" ca="1" si="84"/>
        <v>0.10406358928526445</v>
      </c>
      <c r="AB38" s="474">
        <f t="shared" ca="1" si="84"/>
        <v>0.10042555463342502</v>
      </c>
      <c r="AC38" s="474">
        <f t="shared" ca="1" si="84"/>
        <v>9.6787519981585621E-2</v>
      </c>
      <c r="AD38" s="474">
        <f t="shared" ca="1" si="84"/>
        <v>9.3149485329746179E-2</v>
      </c>
      <c r="AE38" s="474">
        <f t="shared" ca="1" si="84"/>
        <v>8.9511450677906765E-2</v>
      </c>
      <c r="AF38" s="474">
        <f t="shared" ca="1" si="84"/>
        <v>8.5873416026067351E-2</v>
      </c>
      <c r="AG38" s="474">
        <f t="shared" ca="1" si="84"/>
        <v>8.223538137422795E-2</v>
      </c>
      <c r="AH38" s="474">
        <f t="shared" ca="1" si="84"/>
        <v>7.8597346722388522E-2</v>
      </c>
      <c r="AI38" s="474">
        <f t="shared" ca="1" si="84"/>
        <v>7.4959312070549108E-2</v>
      </c>
      <c r="AJ38" s="474">
        <f t="shared" ca="1" si="84"/>
        <v>7.1639959172602338E-2</v>
      </c>
      <c r="AK38" s="474">
        <f t="shared" ca="1" si="84"/>
        <v>6.8957826939879785E-2</v>
      </c>
      <c r="AL38" s="474">
        <f t="shared" ca="1" si="84"/>
        <v>6.659437646104989E-2</v>
      </c>
      <c r="AM38" s="474">
        <f t="shared" ca="1" si="84"/>
        <v>6.4230925982219966E-2</v>
      </c>
      <c r="AN38" s="474">
        <f t="shared" ca="1" si="84"/>
        <v>6.1867475503390071E-2</v>
      </c>
      <c r="AO38" s="474">
        <f t="shared" ca="1" si="84"/>
        <v>5.9504025024560168E-2</v>
      </c>
      <c r="AP38" s="474">
        <f t="shared" ca="1" si="84"/>
        <v>5.7140574545730266E-2</v>
      </c>
      <c r="AQ38" s="474">
        <f t="shared" ca="1" si="84"/>
        <v>5.4777124066900357E-2</v>
      </c>
      <c r="AR38" s="474">
        <f t="shared" ca="1" si="84"/>
        <v>5.2413673588070468E-2</v>
      </c>
      <c r="AS38" s="474">
        <f t="shared" ca="1" si="84"/>
        <v>5.0050223109240559E-2</v>
      </c>
      <c r="AT38" s="474">
        <f t="shared" ca="1" si="84"/>
        <v>4.7686772630410663E-2</v>
      </c>
      <c r="AU38" s="474">
        <f t="shared" ca="1" si="84"/>
        <v>4.5323322151580754E-2</v>
      </c>
      <c r="AV38" s="474">
        <f t="shared" ca="1" si="84"/>
        <v>4.2959871672750859E-2</v>
      </c>
      <c r="AW38" s="474">
        <f t="shared" ca="1" si="84"/>
        <v>4.1064407356974121E-2</v>
      </c>
      <c r="AX38" s="474">
        <f t="shared" ca="1" si="84"/>
        <v>3.9168943041197384E-2</v>
      </c>
      <c r="AY38" s="474">
        <f t="shared" ca="1" si="84"/>
        <v>3.7273478725420646E-2</v>
      </c>
      <c r="AZ38" s="474">
        <f t="shared" ca="1" si="84"/>
        <v>3.5378014409643894E-2</v>
      </c>
      <c r="BA38" s="474">
        <f t="shared" ca="1" si="84"/>
        <v>3.3482550093867164E-2</v>
      </c>
      <c r="BB38" s="474">
        <f t="shared" ca="1" si="84"/>
        <v>3.1587085778090419E-2</v>
      </c>
      <c r="BC38" s="474">
        <f t="shared" ca="1" si="84"/>
        <v>2.9691621462313168E-2</v>
      </c>
      <c r="BD38" s="474">
        <f t="shared" ca="1" si="84"/>
        <v>3.7438893044253563E-3</v>
      </c>
      <c r="BE38" s="474">
        <f t="shared" ca="1" si="84"/>
        <v>5.3660968774416118E-17</v>
      </c>
      <c r="BF38" s="474">
        <f t="shared" ca="1" si="84"/>
        <v>5.3660968774416118E-17</v>
      </c>
      <c r="BG38" s="474">
        <f t="shared" ca="1" si="84"/>
        <v>5.3660968774416118E-17</v>
      </c>
      <c r="BH38" s="474">
        <f t="shared" ca="1" si="84"/>
        <v>5.3660968774416118E-17</v>
      </c>
      <c r="BI38" s="474">
        <f t="shared" ca="1" si="84"/>
        <v>5.3660968774416118E-17</v>
      </c>
      <c r="BJ38" s="474">
        <f t="shared" ca="1" si="84"/>
        <v>5.3660968774416118E-17</v>
      </c>
      <c r="BK38" s="474">
        <f t="shared" ca="1" si="84"/>
        <v>5.3660968774416118E-17</v>
      </c>
      <c r="BL38" s="474">
        <f t="shared" ca="1" si="84"/>
        <v>5.3660968774416118E-17</v>
      </c>
      <c r="BM38" s="474">
        <f t="shared" ca="1" si="84"/>
        <v>5.3660968774416118E-17</v>
      </c>
    </row>
    <row r="39" spans="3:65" s="307" customFormat="1" x14ac:dyDescent="0.2">
      <c r="D39" s="331"/>
      <c r="F39" s="291"/>
      <c r="G39" s="291"/>
      <c r="H39" s="396"/>
      <c r="I39" s="396"/>
      <c r="J39" s="396"/>
      <c r="K39" s="332"/>
      <c r="L39" s="333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  <c r="AZ39" s="332"/>
      <c r="BA39" s="332"/>
      <c r="BB39" s="332"/>
      <c r="BC39" s="332"/>
      <c r="BD39" s="332"/>
      <c r="BE39" s="332"/>
      <c r="BF39" s="332"/>
      <c r="BG39" s="332"/>
      <c r="BH39" s="332"/>
      <c r="BI39" s="332"/>
      <c r="BJ39" s="332"/>
      <c r="BK39" s="332"/>
      <c r="BL39" s="332"/>
      <c r="BM39" s="332"/>
    </row>
    <row r="40" spans="3:65" x14ac:dyDescent="0.2">
      <c r="H40" s="55"/>
      <c r="I40" s="55"/>
      <c r="J40" s="55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326"/>
      <c r="AF40" s="326"/>
      <c r="AG40" s="326"/>
      <c r="AH40" s="326"/>
      <c r="AI40" s="326"/>
      <c r="AJ40" s="326"/>
      <c r="AK40" s="326"/>
      <c r="AL40" s="326"/>
      <c r="AM40" s="326"/>
      <c r="AN40" s="326"/>
      <c r="AO40" s="326"/>
      <c r="AP40" s="326"/>
      <c r="AQ40" s="326"/>
      <c r="AR40" s="326"/>
      <c r="AS40" s="326"/>
      <c r="AT40" s="326"/>
      <c r="AU40" s="326"/>
      <c r="AV40" s="326"/>
      <c r="AW40" s="326"/>
      <c r="AX40" s="326"/>
      <c r="AY40" s="326"/>
      <c r="AZ40" s="326"/>
      <c r="BA40" s="326"/>
      <c r="BB40" s="326"/>
      <c r="BC40" s="326"/>
      <c r="BD40" s="326"/>
      <c r="BE40" s="326"/>
      <c r="BF40" s="326"/>
      <c r="BG40" s="326"/>
      <c r="BH40" s="326"/>
      <c r="BI40" s="326"/>
      <c r="BJ40" s="326"/>
      <c r="BK40" s="326"/>
      <c r="BL40" s="326"/>
      <c r="BM40" s="326"/>
    </row>
    <row r="41" spans="3:65" ht="15" x14ac:dyDescent="0.35">
      <c r="D41" s="323" t="s">
        <v>214</v>
      </c>
      <c r="H41" s="55"/>
      <c r="I41" s="55"/>
      <c r="J41" s="55"/>
      <c r="K41" s="324" t="s">
        <v>155</v>
      </c>
      <c r="L41" s="324" t="s">
        <v>4</v>
      </c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  <c r="AG41" s="326"/>
      <c r="AH41" s="326"/>
      <c r="AI41" s="326"/>
      <c r="AJ41" s="326"/>
      <c r="AK41" s="326"/>
      <c r="AL41" s="326"/>
      <c r="AM41" s="326"/>
      <c r="AN41" s="326"/>
      <c r="AO41" s="326"/>
      <c r="AP41" s="326"/>
      <c r="AQ41" s="326"/>
      <c r="AR41" s="326"/>
      <c r="AS41" s="326"/>
      <c r="AT41" s="326"/>
      <c r="AU41" s="326"/>
      <c r="AV41" s="326"/>
      <c r="AW41" s="326"/>
      <c r="AX41" s="326"/>
      <c r="AY41" s="326"/>
      <c r="AZ41" s="326"/>
      <c r="BA41" s="326"/>
      <c r="BB41" s="326"/>
      <c r="BC41" s="326"/>
      <c r="BD41" s="326"/>
      <c r="BE41" s="326"/>
      <c r="BF41" s="326"/>
      <c r="BG41" s="326"/>
      <c r="BH41" s="326"/>
      <c r="BI41" s="326"/>
      <c r="BJ41" s="326"/>
      <c r="BK41" s="326"/>
      <c r="BL41" s="326"/>
      <c r="BM41" s="326"/>
    </row>
    <row r="42" spans="3:65" x14ac:dyDescent="0.2">
      <c r="D42" s="303" t="s">
        <v>11</v>
      </c>
      <c r="F42" s="320">
        <f>MATCH(D42,lookups!$C$90:$C$95,0)</f>
        <v>1</v>
      </c>
      <c r="H42" s="55"/>
      <c r="I42" s="55"/>
      <c r="J42" s="55"/>
      <c r="K42" s="326">
        <f t="shared" ref="K42:K46" si="85">SUMPRODUCT(O42:BM42,$O$7:$BM$7)</f>
        <v>0</v>
      </c>
      <c r="L42" s="327">
        <f t="shared" ref="L42:L46" si="86">SUM(O42:BM42)</f>
        <v>0</v>
      </c>
      <c r="O42" s="326">
        <f t="shared" ref="O42:X43" si="87">SUMIF($F$147:$F$171,$F42,O$147:O$171)</f>
        <v>0</v>
      </c>
      <c r="P42" s="326">
        <f t="shared" si="87"/>
        <v>0</v>
      </c>
      <c r="Q42" s="326">
        <f t="shared" si="87"/>
        <v>0</v>
      </c>
      <c r="R42" s="326">
        <f t="shared" si="87"/>
        <v>0</v>
      </c>
      <c r="S42" s="326">
        <f t="shared" si="87"/>
        <v>0</v>
      </c>
      <c r="T42" s="326">
        <f t="shared" si="87"/>
        <v>0</v>
      </c>
      <c r="U42" s="326">
        <f t="shared" si="87"/>
        <v>0</v>
      </c>
      <c r="V42" s="326">
        <f t="shared" si="87"/>
        <v>0</v>
      </c>
      <c r="W42" s="326">
        <f t="shared" si="87"/>
        <v>0</v>
      </c>
      <c r="X42" s="326">
        <f t="shared" si="87"/>
        <v>0</v>
      </c>
      <c r="Y42" s="326">
        <f t="shared" ref="Y42:AH43" si="88">SUMIF($F$147:$F$171,$F42,Y$147:Y$171)</f>
        <v>0</v>
      </c>
      <c r="Z42" s="326">
        <f t="shared" si="88"/>
        <v>0</v>
      </c>
      <c r="AA42" s="326">
        <f t="shared" si="88"/>
        <v>0</v>
      </c>
      <c r="AB42" s="326">
        <f t="shared" si="88"/>
        <v>0</v>
      </c>
      <c r="AC42" s="326">
        <f t="shared" si="88"/>
        <v>0</v>
      </c>
      <c r="AD42" s="326">
        <f t="shared" si="88"/>
        <v>0</v>
      </c>
      <c r="AE42" s="326">
        <f t="shared" si="88"/>
        <v>0</v>
      </c>
      <c r="AF42" s="326">
        <f t="shared" si="88"/>
        <v>0</v>
      </c>
      <c r="AG42" s="326">
        <f t="shared" si="88"/>
        <v>0</v>
      </c>
      <c r="AH42" s="326">
        <f t="shared" si="88"/>
        <v>0</v>
      </c>
      <c r="AI42" s="326">
        <f t="shared" ref="AI42:AR43" si="89">SUMIF($F$147:$F$171,$F42,AI$147:AI$171)</f>
        <v>0</v>
      </c>
      <c r="AJ42" s="326">
        <f t="shared" si="89"/>
        <v>0</v>
      </c>
      <c r="AK42" s="326">
        <f t="shared" si="89"/>
        <v>0</v>
      </c>
      <c r="AL42" s="326">
        <f t="shared" si="89"/>
        <v>0</v>
      </c>
      <c r="AM42" s="326">
        <f t="shared" si="89"/>
        <v>0</v>
      </c>
      <c r="AN42" s="326">
        <f t="shared" si="89"/>
        <v>0</v>
      </c>
      <c r="AO42" s="326">
        <f t="shared" si="89"/>
        <v>0</v>
      </c>
      <c r="AP42" s="326">
        <f t="shared" si="89"/>
        <v>0</v>
      </c>
      <c r="AQ42" s="326">
        <f t="shared" si="89"/>
        <v>0</v>
      </c>
      <c r="AR42" s="326">
        <f t="shared" si="89"/>
        <v>0</v>
      </c>
      <c r="AS42" s="326">
        <f t="shared" ref="AS42:BB43" si="90">SUMIF($F$147:$F$171,$F42,AS$147:AS$171)</f>
        <v>0</v>
      </c>
      <c r="AT42" s="326">
        <f t="shared" si="90"/>
        <v>0</v>
      </c>
      <c r="AU42" s="326">
        <f t="shared" si="90"/>
        <v>0</v>
      </c>
      <c r="AV42" s="326">
        <f t="shared" si="90"/>
        <v>0</v>
      </c>
      <c r="AW42" s="326">
        <f t="shared" si="90"/>
        <v>0</v>
      </c>
      <c r="AX42" s="326">
        <f t="shared" si="90"/>
        <v>0</v>
      </c>
      <c r="AY42" s="326">
        <f t="shared" si="90"/>
        <v>0</v>
      </c>
      <c r="AZ42" s="326">
        <f t="shared" si="90"/>
        <v>0</v>
      </c>
      <c r="BA42" s="326">
        <f t="shared" si="90"/>
        <v>0</v>
      </c>
      <c r="BB42" s="326">
        <f t="shared" si="90"/>
        <v>0</v>
      </c>
      <c r="BC42" s="326">
        <f t="shared" ref="BC42:BM43" si="91">SUMIF($F$147:$F$171,$F42,BC$147:BC$171)</f>
        <v>0</v>
      </c>
      <c r="BD42" s="326">
        <f t="shared" si="91"/>
        <v>0</v>
      </c>
      <c r="BE42" s="326">
        <f t="shared" si="91"/>
        <v>0</v>
      </c>
      <c r="BF42" s="326">
        <f t="shared" si="91"/>
        <v>0</v>
      </c>
      <c r="BG42" s="326">
        <f t="shared" si="91"/>
        <v>0</v>
      </c>
      <c r="BH42" s="326">
        <f t="shared" si="91"/>
        <v>0</v>
      </c>
      <c r="BI42" s="326">
        <f t="shared" si="91"/>
        <v>0</v>
      </c>
      <c r="BJ42" s="326">
        <f t="shared" si="91"/>
        <v>0</v>
      </c>
      <c r="BK42" s="326">
        <f t="shared" si="91"/>
        <v>0</v>
      </c>
      <c r="BL42" s="326">
        <f t="shared" si="91"/>
        <v>0</v>
      </c>
      <c r="BM42" s="326">
        <f t="shared" si="91"/>
        <v>0</v>
      </c>
    </row>
    <row r="43" spans="3:65" x14ac:dyDescent="0.2">
      <c r="D43" s="303" t="s">
        <v>171</v>
      </c>
      <c r="F43" s="320">
        <f>MATCH(D43,lookups!$C$90:$C$95,0)</f>
        <v>2</v>
      </c>
      <c r="H43" s="55"/>
      <c r="I43" s="55"/>
      <c r="J43" s="55"/>
      <c r="K43" s="326">
        <f t="shared" ref="K43" si="92">SUMPRODUCT(O43:BM43,$O$7:$BM$7)</f>
        <v>0</v>
      </c>
      <c r="L43" s="327">
        <f t="shared" ref="L43" si="93">SUM(O43:BM43)</f>
        <v>0</v>
      </c>
      <c r="O43" s="326">
        <f t="shared" si="87"/>
        <v>0</v>
      </c>
      <c r="P43" s="326">
        <f t="shared" si="87"/>
        <v>0</v>
      </c>
      <c r="Q43" s="326">
        <f t="shared" si="87"/>
        <v>0</v>
      </c>
      <c r="R43" s="326">
        <f t="shared" si="87"/>
        <v>0</v>
      </c>
      <c r="S43" s="326">
        <f t="shared" si="87"/>
        <v>0</v>
      </c>
      <c r="T43" s="326">
        <f t="shared" si="87"/>
        <v>0</v>
      </c>
      <c r="U43" s="326">
        <f t="shared" si="87"/>
        <v>0</v>
      </c>
      <c r="V43" s="326">
        <f t="shared" si="87"/>
        <v>0</v>
      </c>
      <c r="W43" s="326">
        <f t="shared" si="87"/>
        <v>0</v>
      </c>
      <c r="X43" s="326">
        <f t="shared" si="87"/>
        <v>0</v>
      </c>
      <c r="Y43" s="326">
        <f t="shared" si="88"/>
        <v>0</v>
      </c>
      <c r="Z43" s="326">
        <f t="shared" si="88"/>
        <v>0</v>
      </c>
      <c r="AA43" s="326">
        <f t="shared" si="88"/>
        <v>0</v>
      </c>
      <c r="AB43" s="326">
        <f t="shared" si="88"/>
        <v>0</v>
      </c>
      <c r="AC43" s="326">
        <f t="shared" si="88"/>
        <v>0</v>
      </c>
      <c r="AD43" s="326">
        <f t="shared" si="88"/>
        <v>0</v>
      </c>
      <c r="AE43" s="326">
        <f t="shared" si="88"/>
        <v>0</v>
      </c>
      <c r="AF43" s="326">
        <f t="shared" si="88"/>
        <v>0</v>
      </c>
      <c r="AG43" s="326">
        <f t="shared" si="88"/>
        <v>0</v>
      </c>
      <c r="AH43" s="326">
        <f t="shared" si="88"/>
        <v>0</v>
      </c>
      <c r="AI43" s="326">
        <f t="shared" si="89"/>
        <v>0</v>
      </c>
      <c r="AJ43" s="326">
        <f t="shared" si="89"/>
        <v>0</v>
      </c>
      <c r="AK43" s="326">
        <f t="shared" si="89"/>
        <v>0</v>
      </c>
      <c r="AL43" s="326">
        <f t="shared" si="89"/>
        <v>0</v>
      </c>
      <c r="AM43" s="326">
        <f t="shared" si="89"/>
        <v>0</v>
      </c>
      <c r="AN43" s="326">
        <f t="shared" si="89"/>
        <v>0</v>
      </c>
      <c r="AO43" s="326">
        <f t="shared" si="89"/>
        <v>0</v>
      </c>
      <c r="AP43" s="326">
        <f t="shared" si="89"/>
        <v>0</v>
      </c>
      <c r="AQ43" s="326">
        <f t="shared" si="89"/>
        <v>0</v>
      </c>
      <c r="AR43" s="326">
        <f t="shared" si="89"/>
        <v>0</v>
      </c>
      <c r="AS43" s="326">
        <f t="shared" si="90"/>
        <v>0</v>
      </c>
      <c r="AT43" s="326">
        <f t="shared" si="90"/>
        <v>0</v>
      </c>
      <c r="AU43" s="326">
        <f t="shared" si="90"/>
        <v>0</v>
      </c>
      <c r="AV43" s="326">
        <f t="shared" si="90"/>
        <v>0</v>
      </c>
      <c r="AW43" s="326">
        <f t="shared" si="90"/>
        <v>0</v>
      </c>
      <c r="AX43" s="326">
        <f t="shared" si="90"/>
        <v>0</v>
      </c>
      <c r="AY43" s="326">
        <f t="shared" si="90"/>
        <v>0</v>
      </c>
      <c r="AZ43" s="326">
        <f t="shared" si="90"/>
        <v>0</v>
      </c>
      <c r="BA43" s="326">
        <f t="shared" si="90"/>
        <v>0</v>
      </c>
      <c r="BB43" s="326">
        <f t="shared" si="90"/>
        <v>0</v>
      </c>
      <c r="BC43" s="326">
        <f t="shared" si="91"/>
        <v>0</v>
      </c>
      <c r="BD43" s="326">
        <f t="shared" si="91"/>
        <v>0</v>
      </c>
      <c r="BE43" s="326">
        <f t="shared" si="91"/>
        <v>0</v>
      </c>
      <c r="BF43" s="326">
        <f t="shared" si="91"/>
        <v>0</v>
      </c>
      <c r="BG43" s="326">
        <f t="shared" si="91"/>
        <v>0</v>
      </c>
      <c r="BH43" s="326">
        <f t="shared" si="91"/>
        <v>0</v>
      </c>
      <c r="BI43" s="326">
        <f t="shared" si="91"/>
        <v>0</v>
      </c>
      <c r="BJ43" s="326">
        <f t="shared" si="91"/>
        <v>0</v>
      </c>
      <c r="BK43" s="326">
        <f t="shared" si="91"/>
        <v>0</v>
      </c>
      <c r="BL43" s="326">
        <f t="shared" si="91"/>
        <v>0</v>
      </c>
      <c r="BM43" s="326">
        <f t="shared" si="91"/>
        <v>0</v>
      </c>
    </row>
    <row r="44" spans="3:65" x14ac:dyDescent="0.2">
      <c r="D44" s="303" t="s">
        <v>91</v>
      </c>
      <c r="H44" s="55"/>
      <c r="I44" s="458">
        <f ca="1">(NPV(Assumptions!$E$30,P44:BC44)+RevReq!O44)/1000000</f>
        <v>0.17068556949566913</v>
      </c>
      <c r="J44" s="55"/>
      <c r="K44" s="326">
        <f t="shared" ca="1" si="85"/>
        <v>190639.33218075111</v>
      </c>
      <c r="L44" s="327">
        <f t="shared" ca="1" si="86"/>
        <v>400596.15557350713</v>
      </c>
      <c r="O44" s="326">
        <f ca="1">O941</f>
        <v>0</v>
      </c>
      <c r="P44" s="326">
        <f t="shared" ref="P44:BM44" ca="1" si="94">P941</f>
        <v>18719.446522126513</v>
      </c>
      <c r="Q44" s="326">
        <f t="shared" ca="1" si="94"/>
        <v>18251.46035907335</v>
      </c>
      <c r="R44" s="326">
        <f t="shared" ca="1" si="94"/>
        <v>17783.474196020186</v>
      </c>
      <c r="S44" s="326">
        <f t="shared" ca="1" si="94"/>
        <v>17315.488032967023</v>
      </c>
      <c r="T44" s="326">
        <f t="shared" ca="1" si="94"/>
        <v>16847.501869913864</v>
      </c>
      <c r="U44" s="326">
        <f t="shared" ca="1" si="94"/>
        <v>16379.5157068607</v>
      </c>
      <c r="V44" s="326">
        <f t="shared" ca="1" si="94"/>
        <v>15911.529543807537</v>
      </c>
      <c r="W44" s="326">
        <f t="shared" ca="1" si="94"/>
        <v>15443.543380754374</v>
      </c>
      <c r="X44" s="326">
        <f t="shared" ca="1" si="94"/>
        <v>14975.557217701211</v>
      </c>
      <c r="Y44" s="326">
        <f t="shared" ca="1" si="94"/>
        <v>14507.571054648048</v>
      </c>
      <c r="Z44" s="326">
        <f t="shared" ca="1" si="94"/>
        <v>14039.584891594886</v>
      </c>
      <c r="AA44" s="326">
        <f t="shared" ca="1" si="94"/>
        <v>13571.598728541725</v>
      </c>
      <c r="AB44" s="326">
        <f t="shared" ca="1" si="94"/>
        <v>13103.61256548856</v>
      </c>
      <c r="AC44" s="326">
        <f t="shared" ca="1" si="94"/>
        <v>12635.626402435397</v>
      </c>
      <c r="AD44" s="326">
        <f t="shared" ca="1" si="94"/>
        <v>12167.64023938223</v>
      </c>
      <c r="AE44" s="326">
        <f t="shared" ca="1" si="94"/>
        <v>11699.654076329072</v>
      </c>
      <c r="AF44" s="326">
        <f t="shared" ca="1" si="94"/>
        <v>11231.667913275905</v>
      </c>
      <c r="AG44" s="326">
        <f t="shared" ca="1" si="94"/>
        <v>10763.681750222744</v>
      </c>
      <c r="AH44" s="326">
        <f t="shared" ca="1" si="94"/>
        <v>10295.695587169577</v>
      </c>
      <c r="AI44" s="326">
        <f t="shared" ca="1" si="94"/>
        <v>9827.7094241164159</v>
      </c>
      <c r="AJ44" s="326">
        <f t="shared" ca="1" si="94"/>
        <v>9359.7232610632545</v>
      </c>
      <c r="AK44" s="326">
        <f t="shared" ca="1" si="94"/>
        <v>8891.7370980100914</v>
      </c>
      <c r="AL44" s="326">
        <f t="shared" ca="1" si="94"/>
        <v>8423.7509349569282</v>
      </c>
      <c r="AM44" s="326">
        <f t="shared" ca="1" si="94"/>
        <v>7955.764771903765</v>
      </c>
      <c r="AN44" s="326">
        <f t="shared" ca="1" si="94"/>
        <v>7487.7786088506018</v>
      </c>
      <c r="AO44" s="326">
        <f t="shared" ca="1" si="94"/>
        <v>7019.7924457974377</v>
      </c>
      <c r="AP44" s="326">
        <f t="shared" ca="1" si="94"/>
        <v>6551.8062827442754</v>
      </c>
      <c r="AQ44" s="326">
        <f t="shared" ca="1" si="94"/>
        <v>6083.8201196911114</v>
      </c>
      <c r="AR44" s="326">
        <f t="shared" ca="1" si="94"/>
        <v>5615.8339566379491</v>
      </c>
      <c r="AS44" s="326">
        <f t="shared" ca="1" si="94"/>
        <v>5147.8477935847859</v>
      </c>
      <c r="AT44" s="326">
        <f ca="1">AT941</f>
        <v>4679.8616305316227</v>
      </c>
      <c r="AU44" s="326">
        <f t="shared" ca="1" si="94"/>
        <v>4211.8754674784586</v>
      </c>
      <c r="AV44" s="326">
        <f t="shared" ca="1" si="94"/>
        <v>3743.8893044253027</v>
      </c>
      <c r="AW44" s="326">
        <f t="shared" ca="1" si="94"/>
        <v>3743.8893044253027</v>
      </c>
      <c r="AX44" s="326">
        <f t="shared" ca="1" si="94"/>
        <v>3743.8893044253027</v>
      </c>
      <c r="AY44" s="326">
        <f t="shared" ca="1" si="94"/>
        <v>3743.8893044253027</v>
      </c>
      <c r="AZ44" s="326">
        <f t="shared" ca="1" si="94"/>
        <v>3743.8893044253027</v>
      </c>
      <c r="BA44" s="326">
        <f t="shared" ca="1" si="94"/>
        <v>3743.8893044253027</v>
      </c>
      <c r="BB44" s="326">
        <f t="shared" ca="1" si="94"/>
        <v>3743.8893044253027</v>
      </c>
      <c r="BC44" s="326">
        <f t="shared" ca="1" si="94"/>
        <v>3743.8893044253027</v>
      </c>
      <c r="BD44" s="326">
        <f t="shared" ca="1" si="94"/>
        <v>3743.8893044253027</v>
      </c>
      <c r="BE44" s="326">
        <f t="shared" ca="1" si="94"/>
        <v>0</v>
      </c>
      <c r="BF44" s="326">
        <f t="shared" ca="1" si="94"/>
        <v>0</v>
      </c>
      <c r="BG44" s="326">
        <f t="shared" ca="1" si="94"/>
        <v>0</v>
      </c>
      <c r="BH44" s="326">
        <f t="shared" ca="1" si="94"/>
        <v>0</v>
      </c>
      <c r="BI44" s="326">
        <f t="shared" ca="1" si="94"/>
        <v>0</v>
      </c>
      <c r="BJ44" s="326">
        <f t="shared" ca="1" si="94"/>
        <v>0</v>
      </c>
      <c r="BK44" s="326">
        <f t="shared" ca="1" si="94"/>
        <v>0</v>
      </c>
      <c r="BL44" s="326">
        <f t="shared" ca="1" si="94"/>
        <v>0</v>
      </c>
      <c r="BM44" s="326">
        <f t="shared" ca="1" si="94"/>
        <v>0</v>
      </c>
    </row>
    <row r="45" spans="3:65" x14ac:dyDescent="0.2">
      <c r="D45" s="303" t="s">
        <v>174</v>
      </c>
      <c r="H45" s="55"/>
      <c r="I45" s="458">
        <f ca="1">(NPV(Assumptions!$E$30,P45:BC45)+RevReq!O45)/1000000</f>
        <v>0.31200883146704322</v>
      </c>
      <c r="J45" s="55"/>
      <c r="K45" s="326">
        <f t="shared" ca="1" si="85"/>
        <v>348053.83388859435</v>
      </c>
      <c r="L45" s="327">
        <f t="shared" ca="1" si="86"/>
        <v>999999.99999999942</v>
      </c>
      <c r="O45" s="326">
        <f ca="1">O261</f>
        <v>0</v>
      </c>
      <c r="P45" s="326">
        <f t="shared" ref="P45:BM45" ca="1" si="95">P261</f>
        <v>25000</v>
      </c>
      <c r="Q45" s="326">
        <f t="shared" ca="1" si="95"/>
        <v>25000</v>
      </c>
      <c r="R45" s="326">
        <f t="shared" ca="1" si="95"/>
        <v>25000</v>
      </c>
      <c r="S45" s="326">
        <f t="shared" ca="1" si="95"/>
        <v>25000</v>
      </c>
      <c r="T45" s="326">
        <f t="shared" ca="1" si="95"/>
        <v>25000</v>
      </c>
      <c r="U45" s="326">
        <f t="shared" ca="1" si="95"/>
        <v>25000</v>
      </c>
      <c r="V45" s="326">
        <f t="shared" ca="1" si="95"/>
        <v>25000</v>
      </c>
      <c r="W45" s="326">
        <f t="shared" ca="1" si="95"/>
        <v>25000</v>
      </c>
      <c r="X45" s="326">
        <f t="shared" ca="1" si="95"/>
        <v>25000</v>
      </c>
      <c r="Y45" s="326">
        <f t="shared" ca="1" si="95"/>
        <v>25000</v>
      </c>
      <c r="Z45" s="326">
        <f t="shared" ca="1" si="95"/>
        <v>25000</v>
      </c>
      <c r="AA45" s="326">
        <f t="shared" ca="1" si="95"/>
        <v>25000</v>
      </c>
      <c r="AB45" s="326">
        <f t="shared" ca="1" si="95"/>
        <v>25000</v>
      </c>
      <c r="AC45" s="326">
        <f t="shared" ca="1" si="95"/>
        <v>25000</v>
      </c>
      <c r="AD45" s="326">
        <f t="shared" ca="1" si="95"/>
        <v>25000</v>
      </c>
      <c r="AE45" s="326">
        <f t="shared" ca="1" si="95"/>
        <v>25000</v>
      </c>
      <c r="AF45" s="326">
        <f t="shared" ca="1" si="95"/>
        <v>25000</v>
      </c>
      <c r="AG45" s="326">
        <f t="shared" ca="1" si="95"/>
        <v>25000</v>
      </c>
      <c r="AH45" s="326">
        <f t="shared" ca="1" si="95"/>
        <v>25000</v>
      </c>
      <c r="AI45" s="326">
        <f t="shared" ca="1" si="95"/>
        <v>25000</v>
      </c>
      <c r="AJ45" s="326">
        <f t="shared" ca="1" si="95"/>
        <v>25000</v>
      </c>
      <c r="AK45" s="326">
        <f t="shared" ca="1" si="95"/>
        <v>25000</v>
      </c>
      <c r="AL45" s="326">
        <f t="shared" ca="1" si="95"/>
        <v>25000</v>
      </c>
      <c r="AM45" s="326">
        <f t="shared" ca="1" si="95"/>
        <v>25000</v>
      </c>
      <c r="AN45" s="326">
        <f t="shared" ca="1" si="95"/>
        <v>25000</v>
      </c>
      <c r="AO45" s="326">
        <f t="shared" ca="1" si="95"/>
        <v>25000</v>
      </c>
      <c r="AP45" s="326">
        <f t="shared" ca="1" si="95"/>
        <v>25000</v>
      </c>
      <c r="AQ45" s="326">
        <f t="shared" ca="1" si="95"/>
        <v>25000</v>
      </c>
      <c r="AR45" s="326">
        <f t="shared" ca="1" si="95"/>
        <v>25000</v>
      </c>
      <c r="AS45" s="326">
        <f t="shared" ca="1" si="95"/>
        <v>25000</v>
      </c>
      <c r="AT45" s="326">
        <f t="shared" ca="1" si="95"/>
        <v>25000</v>
      </c>
      <c r="AU45" s="326">
        <f t="shared" ca="1" si="95"/>
        <v>25000</v>
      </c>
      <c r="AV45" s="326">
        <f t="shared" ca="1" si="95"/>
        <v>25000</v>
      </c>
      <c r="AW45" s="326">
        <f t="shared" ca="1" si="95"/>
        <v>25000</v>
      </c>
      <c r="AX45" s="326">
        <f t="shared" ca="1" si="95"/>
        <v>25000</v>
      </c>
      <c r="AY45" s="326">
        <f t="shared" ca="1" si="95"/>
        <v>25000</v>
      </c>
      <c r="AZ45" s="326">
        <f t="shared" ca="1" si="95"/>
        <v>25000</v>
      </c>
      <c r="BA45" s="326">
        <f t="shared" ca="1" si="95"/>
        <v>25000</v>
      </c>
      <c r="BB45" s="326">
        <f t="shared" ca="1" si="95"/>
        <v>25000</v>
      </c>
      <c r="BC45" s="326">
        <f t="shared" ca="1" si="95"/>
        <v>24999.999999999469</v>
      </c>
      <c r="BD45" s="326">
        <f t="shared" ca="1" si="95"/>
        <v>0</v>
      </c>
      <c r="BE45" s="326">
        <f t="shared" ca="1" si="95"/>
        <v>0</v>
      </c>
      <c r="BF45" s="326">
        <f t="shared" ca="1" si="95"/>
        <v>0</v>
      </c>
      <c r="BG45" s="326">
        <f t="shared" ca="1" si="95"/>
        <v>0</v>
      </c>
      <c r="BH45" s="326">
        <f t="shared" ca="1" si="95"/>
        <v>0</v>
      </c>
      <c r="BI45" s="326">
        <f t="shared" ca="1" si="95"/>
        <v>0</v>
      </c>
      <c r="BJ45" s="326">
        <f t="shared" ca="1" si="95"/>
        <v>0</v>
      </c>
      <c r="BK45" s="326">
        <f t="shared" ca="1" si="95"/>
        <v>0</v>
      </c>
      <c r="BL45" s="326">
        <f t="shared" ca="1" si="95"/>
        <v>0</v>
      </c>
      <c r="BM45" s="326">
        <f t="shared" ca="1" si="95"/>
        <v>0</v>
      </c>
    </row>
    <row r="46" spans="3:65" x14ac:dyDescent="0.2">
      <c r="D46" s="303" t="s">
        <v>95</v>
      </c>
      <c r="H46" s="55"/>
      <c r="I46" s="458">
        <f ca="1">(NPV(Assumptions!$E$30,P46:BC46)+RevReq!O46)/1000000</f>
        <v>0.14622913948212179</v>
      </c>
      <c r="J46" s="55"/>
      <c r="K46" s="326">
        <f t="shared" ca="1" si="85"/>
        <v>163151.77525543692</v>
      </c>
      <c r="L46" s="327">
        <f t="shared" ca="1" si="86"/>
        <v>307179.85660868487</v>
      </c>
      <c r="O46" s="326">
        <f ca="1">O467</f>
        <v>0</v>
      </c>
      <c r="P46" s="326">
        <f ca="1">P467</f>
        <v>19164.075137271539</v>
      </c>
      <c r="Q46" s="326">
        <f t="shared" ref="Q46:BM46" ca="1" si="96">Q467</f>
        <v>16950.645339324947</v>
      </c>
      <c r="R46" s="326">
        <f t="shared" ca="1" si="96"/>
        <v>16289.196801018697</v>
      </c>
      <c r="S46" s="326">
        <f t="shared" ca="1" si="96"/>
        <v>15653.119661044388</v>
      </c>
      <c r="T46" s="326">
        <f t="shared" ca="1" si="96"/>
        <v>15040.514716839749</v>
      </c>
      <c r="U46" s="326">
        <f t="shared" ca="1" si="96"/>
        <v>14449.628858347287</v>
      </c>
      <c r="V46" s="326">
        <f t="shared" ca="1" si="96"/>
        <v>13878.830719263513</v>
      </c>
      <c r="W46" s="326">
        <f t="shared" ca="1" si="96"/>
        <v>13326.610677038927</v>
      </c>
      <c r="X46" s="326">
        <f t="shared" ca="1" si="96"/>
        <v>12784.763202654462</v>
      </c>
      <c r="Y46" s="326">
        <f t="shared" ca="1" si="96"/>
        <v>12244.401002068704</v>
      </c>
      <c r="Z46" s="326">
        <f t="shared" ca="1" si="96"/>
        <v>11704.038801482942</v>
      </c>
      <c r="AA46" s="326">
        <f t="shared" ca="1" si="96"/>
        <v>11163.676600897181</v>
      </c>
      <c r="AB46" s="326">
        <f t="shared" ca="1" si="96"/>
        <v>10623.314400311419</v>
      </c>
      <c r="AC46" s="326">
        <f t="shared" ca="1" si="96"/>
        <v>10082.952199725658</v>
      </c>
      <c r="AD46" s="326">
        <f t="shared" ca="1" si="96"/>
        <v>9542.5899991398965</v>
      </c>
      <c r="AE46" s="326">
        <f t="shared" ca="1" si="96"/>
        <v>9002.227798554135</v>
      </c>
      <c r="AF46" s="326">
        <f t="shared" ca="1" si="96"/>
        <v>8461.8655979683754</v>
      </c>
      <c r="AG46" s="326">
        <f t="shared" ca="1" si="96"/>
        <v>7921.5033973826139</v>
      </c>
      <c r="AH46" s="326">
        <f t="shared" ca="1" si="96"/>
        <v>7381.1411967968525</v>
      </c>
      <c r="AI46" s="326">
        <f t="shared" ca="1" si="96"/>
        <v>6840.778996211091</v>
      </c>
      <c r="AJ46" s="326">
        <f t="shared" ca="1" si="96"/>
        <v>6354.7388586565803</v>
      </c>
      <c r="AK46" s="326">
        <f t="shared" ca="1" si="96"/>
        <v>5977.3184984137752</v>
      </c>
      <c r="AL46" s="326">
        <f t="shared" ca="1" si="96"/>
        <v>5654.220201202219</v>
      </c>
      <c r="AM46" s="326">
        <f t="shared" ca="1" si="96"/>
        <v>5331.1219039906637</v>
      </c>
      <c r="AN46" s="326">
        <f t="shared" ca="1" si="96"/>
        <v>5008.0236067791084</v>
      </c>
      <c r="AO46" s="326">
        <f t="shared" ca="1" si="96"/>
        <v>4684.9253095675531</v>
      </c>
      <c r="AP46" s="326">
        <f t="shared" ca="1" si="96"/>
        <v>4361.8270123559978</v>
      </c>
      <c r="AQ46" s="326">
        <f t="shared" ca="1" si="96"/>
        <v>4038.7287151444425</v>
      </c>
      <c r="AR46" s="326">
        <f t="shared" ca="1" si="96"/>
        <v>3715.6304179328877</v>
      </c>
      <c r="AS46" s="326">
        <f t="shared" ca="1" si="96"/>
        <v>3392.5321207213319</v>
      </c>
      <c r="AT46" s="326">
        <f t="shared" ca="1" si="96"/>
        <v>3069.4338235097766</v>
      </c>
      <c r="AU46" s="326">
        <f t="shared" ca="1" si="96"/>
        <v>2746.3355262982213</v>
      </c>
      <c r="AV46" s="326">
        <f t="shared" ca="1" si="96"/>
        <v>2423.237229086666</v>
      </c>
      <c r="AW46" s="326">
        <f t="shared" ca="1" si="96"/>
        <v>2100.1389318751108</v>
      </c>
      <c r="AX46" s="326">
        <f t="shared" ca="1" si="96"/>
        <v>1777.0406346635555</v>
      </c>
      <c r="AY46" s="326">
        <f t="shared" ca="1" si="96"/>
        <v>1453.9423374520002</v>
      </c>
      <c r="AZ46" s="326">
        <f t="shared" ca="1" si="96"/>
        <v>1130.8440402404449</v>
      </c>
      <c r="BA46" s="326">
        <f t="shared" ca="1" si="96"/>
        <v>807.74574302888948</v>
      </c>
      <c r="BB46" s="326">
        <f t="shared" ca="1" si="96"/>
        <v>484.64744581733419</v>
      </c>
      <c r="BC46" s="326">
        <f t="shared" ca="1" si="96"/>
        <v>161.54914860578234</v>
      </c>
      <c r="BD46" s="326">
        <f t="shared" ca="1" si="96"/>
        <v>9.1469765447056013E-12</v>
      </c>
      <c r="BE46" s="326">
        <f t="shared" ca="1" si="96"/>
        <v>9.1469765447056013E-12</v>
      </c>
      <c r="BF46" s="326">
        <f t="shared" ca="1" si="96"/>
        <v>9.1469765447056013E-12</v>
      </c>
      <c r="BG46" s="326">
        <f t="shared" ca="1" si="96"/>
        <v>9.1469765447056013E-12</v>
      </c>
      <c r="BH46" s="326">
        <f t="shared" ca="1" si="96"/>
        <v>9.1469765447056013E-12</v>
      </c>
      <c r="BI46" s="326">
        <f t="shared" ca="1" si="96"/>
        <v>9.1469765447056013E-12</v>
      </c>
      <c r="BJ46" s="326">
        <f t="shared" ca="1" si="96"/>
        <v>9.1469765447056013E-12</v>
      </c>
      <c r="BK46" s="326">
        <f t="shared" ca="1" si="96"/>
        <v>9.1469765447056013E-12</v>
      </c>
      <c r="BL46" s="326">
        <f t="shared" ca="1" si="96"/>
        <v>9.1469765447056013E-12</v>
      </c>
      <c r="BM46" s="326">
        <f t="shared" ca="1" si="96"/>
        <v>9.1469765447056013E-12</v>
      </c>
    </row>
    <row r="47" spans="3:65" x14ac:dyDescent="0.2">
      <c r="D47" s="303" t="s">
        <v>99</v>
      </c>
      <c r="H47" s="55"/>
      <c r="I47" s="458">
        <f ca="1">(NPV(Assumptions!$E$30,P47:BC47)+RevReq!O47)/1000000</f>
        <v>0.4371173750422368</v>
      </c>
      <c r="J47" s="55"/>
      <c r="K47" s="326">
        <f t="shared" ref="K47:K51" ca="1" si="97">SUMPRODUCT(O47:BM47,$O$7:$BM$7)</f>
        <v>487703.58620524383</v>
      </c>
      <c r="L47" s="327">
        <f t="shared" ref="L47:L51" ca="1" si="98">SUM(O47:BM47)</f>
        <v>918241.41933800781</v>
      </c>
      <c r="O47" s="326">
        <f ca="1">O496</f>
        <v>0</v>
      </c>
      <c r="P47" s="326">
        <f t="shared" ref="P47:BM47" ca="1" si="99">P496</f>
        <v>57286.4632096157</v>
      </c>
      <c r="Q47" s="326">
        <f t="shared" ca="1" si="99"/>
        <v>50669.939125939643</v>
      </c>
      <c r="R47" s="326">
        <f t="shared" ca="1" si="99"/>
        <v>48692.695398636562</v>
      </c>
      <c r="S47" s="326">
        <f t="shared" ca="1" si="99"/>
        <v>46791.293456898842</v>
      </c>
      <c r="T47" s="326">
        <f t="shared" ca="1" si="99"/>
        <v>44960.056084532524</v>
      </c>
      <c r="U47" s="326">
        <f t="shared" ca="1" si="99"/>
        <v>43193.742774281651</v>
      </c>
      <c r="V47" s="326">
        <f t="shared" ca="1" si="99"/>
        <v>41487.476943005262</v>
      </c>
      <c r="W47" s="326">
        <f t="shared" ca="1" si="99"/>
        <v>39836.745931677411</v>
      </c>
      <c r="X47" s="326">
        <f t="shared" ca="1" si="99"/>
        <v>38217.021254947293</v>
      </c>
      <c r="Y47" s="326">
        <f t="shared" ca="1" si="99"/>
        <v>36601.736452420148</v>
      </c>
      <c r="Z47" s="326">
        <f t="shared" ca="1" si="99"/>
        <v>34986.451649892988</v>
      </c>
      <c r="AA47" s="326">
        <f t="shared" ca="1" si="99"/>
        <v>33371.166847365836</v>
      </c>
      <c r="AB47" s="326">
        <f t="shared" ca="1" si="99"/>
        <v>31755.882044838683</v>
      </c>
      <c r="AC47" s="326">
        <f t="shared" ca="1" si="99"/>
        <v>30140.597242311531</v>
      </c>
      <c r="AD47" s="326">
        <f t="shared" ca="1" si="99"/>
        <v>28525.312439784375</v>
      </c>
      <c r="AE47" s="326">
        <f t="shared" ca="1" si="99"/>
        <v>26910.027637257223</v>
      </c>
      <c r="AF47" s="326">
        <f t="shared" ca="1" si="99"/>
        <v>25294.74283473007</v>
      </c>
      <c r="AG47" s="326">
        <f t="shared" ca="1" si="99"/>
        <v>23679.458032202918</v>
      </c>
      <c r="AH47" s="326">
        <f t="shared" ca="1" si="99"/>
        <v>22064.173229675769</v>
      </c>
      <c r="AI47" s="326">
        <f t="shared" ca="1" si="99"/>
        <v>20448.888427148613</v>
      </c>
      <c r="AJ47" s="326">
        <f t="shared" ca="1" si="99"/>
        <v>18995.986564733081</v>
      </c>
      <c r="AK47" s="326">
        <f t="shared" ca="1" si="99"/>
        <v>17867.777797717798</v>
      </c>
      <c r="AL47" s="326">
        <f t="shared" ca="1" si="99"/>
        <v>16901.951970814134</v>
      </c>
      <c r="AM47" s="326">
        <f t="shared" ca="1" si="99"/>
        <v>15936.126143910466</v>
      </c>
      <c r="AN47" s="326">
        <f t="shared" ca="1" si="99"/>
        <v>14970.300317006802</v>
      </c>
      <c r="AO47" s="326">
        <f t="shared" ca="1" si="99"/>
        <v>14004.474490103139</v>
      </c>
      <c r="AP47" s="326">
        <f t="shared" ca="1" si="99"/>
        <v>13038.648663199474</v>
      </c>
      <c r="AQ47" s="326">
        <f t="shared" ca="1" si="99"/>
        <v>12072.822836295809</v>
      </c>
      <c r="AR47" s="326">
        <f t="shared" ca="1" si="99"/>
        <v>11106.997009392146</v>
      </c>
      <c r="AS47" s="326">
        <f t="shared" ca="1" si="99"/>
        <v>10141.171182488481</v>
      </c>
      <c r="AT47" s="326">
        <f t="shared" ca="1" si="99"/>
        <v>9175.3453555848155</v>
      </c>
      <c r="AU47" s="326">
        <f t="shared" ca="1" si="99"/>
        <v>8209.5195286811504</v>
      </c>
      <c r="AV47" s="326">
        <f t="shared" ca="1" si="99"/>
        <v>7243.6937017774881</v>
      </c>
      <c r="AW47" s="326">
        <f t="shared" ca="1" si="99"/>
        <v>6277.867874873823</v>
      </c>
      <c r="AX47" s="326">
        <f t="shared" ca="1" si="99"/>
        <v>5312.0420479701579</v>
      </c>
      <c r="AY47" s="326">
        <f t="shared" ca="1" si="99"/>
        <v>4346.2162210664937</v>
      </c>
      <c r="AZ47" s="326">
        <f t="shared" ca="1" si="99"/>
        <v>3380.3903941628291</v>
      </c>
      <c r="BA47" s="326">
        <f t="shared" ca="1" si="99"/>
        <v>2414.5645672591645</v>
      </c>
      <c r="BB47" s="326">
        <f t="shared" ca="1" si="99"/>
        <v>1448.7387403555003</v>
      </c>
      <c r="BC47" s="326">
        <f t="shared" ca="1" si="99"/>
        <v>482.91291345184618</v>
      </c>
      <c r="BD47" s="326">
        <f t="shared" ca="1" si="99"/>
        <v>2.7342719727099686E-11</v>
      </c>
      <c r="BE47" s="326">
        <f t="shared" ca="1" si="99"/>
        <v>2.7342719727099686E-11</v>
      </c>
      <c r="BF47" s="326">
        <f t="shared" ca="1" si="99"/>
        <v>2.7342719727099686E-11</v>
      </c>
      <c r="BG47" s="326">
        <f t="shared" ca="1" si="99"/>
        <v>2.7342719727099686E-11</v>
      </c>
      <c r="BH47" s="326">
        <f t="shared" ca="1" si="99"/>
        <v>2.7342719727099686E-11</v>
      </c>
      <c r="BI47" s="326">
        <f t="shared" ca="1" si="99"/>
        <v>2.7342719727099686E-11</v>
      </c>
      <c r="BJ47" s="326">
        <f t="shared" ca="1" si="99"/>
        <v>2.7342719727099686E-11</v>
      </c>
      <c r="BK47" s="326">
        <f t="shared" ca="1" si="99"/>
        <v>2.7342719727099686E-11</v>
      </c>
      <c r="BL47" s="326">
        <f t="shared" ca="1" si="99"/>
        <v>2.7342719727099686E-11</v>
      </c>
      <c r="BM47" s="326">
        <f t="shared" ca="1" si="99"/>
        <v>2.7342719727099686E-11</v>
      </c>
    </row>
    <row r="48" spans="3:65" x14ac:dyDescent="0.2">
      <c r="D48" s="303" t="s">
        <v>100</v>
      </c>
      <c r="H48" s="55"/>
      <c r="I48" s="458">
        <f ca="1">(NPV(Assumptions!$E$30,P48:BC48)+RevReq!O48)/1000000</f>
        <v>0.27451042315432306</v>
      </c>
      <c r="J48" s="55"/>
      <c r="K48" s="326">
        <f t="shared" ca="1" si="97"/>
        <v>306278.64611912536</v>
      </c>
      <c r="L48" s="327">
        <f t="shared" ca="1" si="98"/>
        <v>576657.10624279443</v>
      </c>
      <c r="O48" s="326">
        <f ca="1">O525</f>
        <v>0</v>
      </c>
      <c r="P48" s="326">
        <f t="shared" ref="P48:BM48" ca="1" si="100">P525</f>
        <v>35975.992158094028</v>
      </c>
      <c r="Q48" s="326">
        <f t="shared" ca="1" si="100"/>
        <v>31820.804261833488</v>
      </c>
      <c r="R48" s="326">
        <f t="shared" ca="1" si="100"/>
        <v>30579.091982131144</v>
      </c>
      <c r="S48" s="326">
        <f t="shared" ca="1" si="100"/>
        <v>29385.008467234398</v>
      </c>
      <c r="T48" s="326">
        <f t="shared" ca="1" si="100"/>
        <v>28234.988416130927</v>
      </c>
      <c r="U48" s="326">
        <f t="shared" ca="1" si="100"/>
        <v>27125.740781732435</v>
      </c>
      <c r="V48" s="326">
        <f t="shared" ca="1" si="100"/>
        <v>26054.20306188731</v>
      </c>
      <c r="W48" s="326">
        <f t="shared" ca="1" si="100"/>
        <v>25017.541299380649</v>
      </c>
      <c r="X48" s="326">
        <f t="shared" ca="1" si="100"/>
        <v>24000.351565479723</v>
      </c>
      <c r="Y48" s="326">
        <f t="shared" ca="1" si="100"/>
        <v>22985.950079806385</v>
      </c>
      <c r="Z48" s="326">
        <f t="shared" ca="1" si="100"/>
        <v>21971.548594133044</v>
      </c>
      <c r="AA48" s="326">
        <f t="shared" ca="1" si="100"/>
        <v>20957.147108459703</v>
      </c>
      <c r="AB48" s="326">
        <f t="shared" ca="1" si="100"/>
        <v>19942.745622786362</v>
      </c>
      <c r="AC48" s="326">
        <f t="shared" ca="1" si="100"/>
        <v>18928.344137113021</v>
      </c>
      <c r="AD48" s="326">
        <f t="shared" ca="1" si="100"/>
        <v>17913.94265143968</v>
      </c>
      <c r="AE48" s="326">
        <f t="shared" ca="1" si="100"/>
        <v>16899.541165766339</v>
      </c>
      <c r="AF48" s="326">
        <f t="shared" ca="1" si="100"/>
        <v>15885.139680093</v>
      </c>
      <c r="AG48" s="326">
        <f t="shared" ca="1" si="100"/>
        <v>14870.73819441966</v>
      </c>
      <c r="AH48" s="326">
        <f t="shared" ca="1" si="100"/>
        <v>13856.336708746323</v>
      </c>
      <c r="AI48" s="326">
        <f t="shared" ca="1" si="100"/>
        <v>12841.93522307298</v>
      </c>
      <c r="AJ48" s="326">
        <f t="shared" ca="1" si="100"/>
        <v>11929.510488149428</v>
      </c>
      <c r="AK48" s="326">
        <f t="shared" ca="1" si="100"/>
        <v>11220.993545738122</v>
      </c>
      <c r="AL48" s="326">
        <f t="shared" ca="1" si="100"/>
        <v>10614.453354076602</v>
      </c>
      <c r="AM48" s="326">
        <f t="shared" ca="1" si="100"/>
        <v>10007.91316241508</v>
      </c>
      <c r="AN48" s="326">
        <f t="shared" ca="1" si="100"/>
        <v>9401.3729707535604</v>
      </c>
      <c r="AO48" s="326">
        <f t="shared" ca="1" si="100"/>
        <v>8794.8327790920412</v>
      </c>
      <c r="AP48" s="326">
        <f t="shared" ca="1" si="100"/>
        <v>8188.2925874305211</v>
      </c>
      <c r="AQ48" s="326">
        <f t="shared" ca="1" si="100"/>
        <v>7581.7523957690009</v>
      </c>
      <c r="AR48" s="326">
        <f t="shared" ca="1" si="100"/>
        <v>6975.2122041074817</v>
      </c>
      <c r="AS48" s="326">
        <f t="shared" ca="1" si="100"/>
        <v>6368.6720124459616</v>
      </c>
      <c r="AT48" s="326">
        <f t="shared" ca="1" si="100"/>
        <v>5762.1318207844415</v>
      </c>
      <c r="AU48" s="326">
        <f t="shared" ca="1" si="100"/>
        <v>5155.5916291229205</v>
      </c>
      <c r="AV48" s="326">
        <f t="shared" ca="1" si="100"/>
        <v>4549.0514374614022</v>
      </c>
      <c r="AW48" s="326">
        <f t="shared" ca="1" si="100"/>
        <v>3942.5112457998821</v>
      </c>
      <c r="AX48" s="326">
        <f t="shared" ca="1" si="100"/>
        <v>3335.9710541383615</v>
      </c>
      <c r="AY48" s="326">
        <f t="shared" ca="1" si="100"/>
        <v>2729.4308624768419</v>
      </c>
      <c r="AZ48" s="326">
        <f t="shared" ca="1" si="100"/>
        <v>2122.8906708153218</v>
      </c>
      <c r="BA48" s="326">
        <f t="shared" ca="1" si="100"/>
        <v>1516.3504791538019</v>
      </c>
      <c r="BB48" s="326">
        <f t="shared" ca="1" si="100"/>
        <v>909.8102874922821</v>
      </c>
      <c r="BC48" s="326">
        <f t="shared" ca="1" si="100"/>
        <v>303.2700958307687</v>
      </c>
      <c r="BD48" s="326">
        <f t="shared" ca="1" si="100"/>
        <v>1.7171272502610836E-11</v>
      </c>
      <c r="BE48" s="326">
        <f t="shared" ca="1" si="100"/>
        <v>1.7171272502610836E-11</v>
      </c>
      <c r="BF48" s="326">
        <f t="shared" ca="1" si="100"/>
        <v>1.7171272502610836E-11</v>
      </c>
      <c r="BG48" s="326">
        <f t="shared" ca="1" si="100"/>
        <v>1.7171272502610836E-11</v>
      </c>
      <c r="BH48" s="326">
        <f t="shared" ca="1" si="100"/>
        <v>1.7171272502610836E-11</v>
      </c>
      <c r="BI48" s="326">
        <f t="shared" ca="1" si="100"/>
        <v>1.7171272502610836E-11</v>
      </c>
      <c r="BJ48" s="326">
        <f t="shared" ca="1" si="100"/>
        <v>1.7171272502610836E-11</v>
      </c>
      <c r="BK48" s="326">
        <f t="shared" ca="1" si="100"/>
        <v>1.7171272502610836E-11</v>
      </c>
      <c r="BL48" s="326">
        <f t="shared" ca="1" si="100"/>
        <v>1.7171272502610836E-11</v>
      </c>
      <c r="BM48" s="326">
        <f t="shared" ca="1" si="100"/>
        <v>1.7171272502610836E-11</v>
      </c>
    </row>
    <row r="49" spans="3:65" x14ac:dyDescent="0.2">
      <c r="D49" s="303" t="s">
        <v>250</v>
      </c>
      <c r="H49" s="55"/>
      <c r="I49" s="458">
        <f ca="1">(NPV(Assumptions!$E$30,P49:BC49)+RevReq!O49)/1000000</f>
        <v>0</v>
      </c>
      <c r="J49" s="55"/>
      <c r="K49" s="326">
        <f t="shared" ref="K49" ca="1" si="101">SUMPRODUCT(O49:BM49,$O$7:$BM$7)</f>
        <v>0</v>
      </c>
      <c r="L49" s="327">
        <f t="shared" ref="L49" ca="1" si="102">SUM(O49:BM49)</f>
        <v>0</v>
      </c>
      <c r="O49" s="326">
        <f ca="1">O1195</f>
        <v>0</v>
      </c>
      <c r="P49" s="326">
        <f t="shared" ref="P49:BM49" ca="1" si="103">P1195</f>
        <v>0</v>
      </c>
      <c r="Q49" s="326">
        <f t="shared" ca="1" si="103"/>
        <v>0</v>
      </c>
      <c r="R49" s="326">
        <f t="shared" ca="1" si="103"/>
        <v>0</v>
      </c>
      <c r="S49" s="326">
        <f t="shared" ca="1" si="103"/>
        <v>0</v>
      </c>
      <c r="T49" s="326">
        <f t="shared" ca="1" si="103"/>
        <v>0</v>
      </c>
      <c r="U49" s="326">
        <f t="shared" ca="1" si="103"/>
        <v>0</v>
      </c>
      <c r="V49" s="326">
        <f t="shared" ca="1" si="103"/>
        <v>0</v>
      </c>
      <c r="W49" s="326">
        <f t="shared" ca="1" si="103"/>
        <v>0</v>
      </c>
      <c r="X49" s="326">
        <f t="shared" ca="1" si="103"/>
        <v>0</v>
      </c>
      <c r="Y49" s="326">
        <f t="shared" ca="1" si="103"/>
        <v>0</v>
      </c>
      <c r="Z49" s="326">
        <f t="shared" ca="1" si="103"/>
        <v>0</v>
      </c>
      <c r="AA49" s="326">
        <f t="shared" ca="1" si="103"/>
        <v>0</v>
      </c>
      <c r="AB49" s="326">
        <f t="shared" ca="1" si="103"/>
        <v>0</v>
      </c>
      <c r="AC49" s="326">
        <f t="shared" ca="1" si="103"/>
        <v>0</v>
      </c>
      <c r="AD49" s="326">
        <f t="shared" ca="1" si="103"/>
        <v>0</v>
      </c>
      <c r="AE49" s="326">
        <f t="shared" ca="1" si="103"/>
        <v>0</v>
      </c>
      <c r="AF49" s="326">
        <f t="shared" ca="1" si="103"/>
        <v>0</v>
      </c>
      <c r="AG49" s="326">
        <f t="shared" ca="1" si="103"/>
        <v>0</v>
      </c>
      <c r="AH49" s="326">
        <f t="shared" ca="1" si="103"/>
        <v>0</v>
      </c>
      <c r="AI49" s="326">
        <f t="shared" ca="1" si="103"/>
        <v>0</v>
      </c>
      <c r="AJ49" s="326">
        <f t="shared" ca="1" si="103"/>
        <v>0</v>
      </c>
      <c r="AK49" s="326">
        <f t="shared" ca="1" si="103"/>
        <v>0</v>
      </c>
      <c r="AL49" s="326">
        <f t="shared" ca="1" si="103"/>
        <v>0</v>
      </c>
      <c r="AM49" s="326">
        <f t="shared" ca="1" si="103"/>
        <v>0</v>
      </c>
      <c r="AN49" s="326">
        <f t="shared" ca="1" si="103"/>
        <v>0</v>
      </c>
      <c r="AO49" s="326">
        <f t="shared" ca="1" si="103"/>
        <v>0</v>
      </c>
      <c r="AP49" s="326">
        <f t="shared" ca="1" si="103"/>
        <v>0</v>
      </c>
      <c r="AQ49" s="326">
        <f t="shared" ca="1" si="103"/>
        <v>0</v>
      </c>
      <c r="AR49" s="326">
        <f t="shared" ca="1" si="103"/>
        <v>0</v>
      </c>
      <c r="AS49" s="326">
        <f t="shared" ca="1" si="103"/>
        <v>0</v>
      </c>
      <c r="AT49" s="326">
        <f t="shared" ca="1" si="103"/>
        <v>0</v>
      </c>
      <c r="AU49" s="326">
        <f t="shared" ca="1" si="103"/>
        <v>0</v>
      </c>
      <c r="AV49" s="326">
        <f t="shared" ca="1" si="103"/>
        <v>0</v>
      </c>
      <c r="AW49" s="326">
        <f t="shared" ca="1" si="103"/>
        <v>0</v>
      </c>
      <c r="AX49" s="326">
        <f t="shared" ca="1" si="103"/>
        <v>0</v>
      </c>
      <c r="AY49" s="326">
        <f t="shared" ca="1" si="103"/>
        <v>0</v>
      </c>
      <c r="AZ49" s="326">
        <f t="shared" ca="1" si="103"/>
        <v>0</v>
      </c>
      <c r="BA49" s="326">
        <f t="shared" ca="1" si="103"/>
        <v>0</v>
      </c>
      <c r="BB49" s="326">
        <f t="shared" ca="1" si="103"/>
        <v>0</v>
      </c>
      <c r="BC49" s="326">
        <f t="shared" ca="1" si="103"/>
        <v>0</v>
      </c>
      <c r="BD49" s="326">
        <f t="shared" ca="1" si="103"/>
        <v>0</v>
      </c>
      <c r="BE49" s="326">
        <f t="shared" ca="1" si="103"/>
        <v>0</v>
      </c>
      <c r="BF49" s="326">
        <f t="shared" ca="1" si="103"/>
        <v>0</v>
      </c>
      <c r="BG49" s="326">
        <f t="shared" ca="1" si="103"/>
        <v>0</v>
      </c>
      <c r="BH49" s="326">
        <f t="shared" ca="1" si="103"/>
        <v>0</v>
      </c>
      <c r="BI49" s="326">
        <f t="shared" ca="1" si="103"/>
        <v>0</v>
      </c>
      <c r="BJ49" s="326">
        <f t="shared" ca="1" si="103"/>
        <v>0</v>
      </c>
      <c r="BK49" s="326">
        <f t="shared" ca="1" si="103"/>
        <v>0</v>
      </c>
      <c r="BL49" s="326">
        <f t="shared" ca="1" si="103"/>
        <v>0</v>
      </c>
      <c r="BM49" s="326">
        <f t="shared" ca="1" si="103"/>
        <v>0</v>
      </c>
    </row>
    <row r="50" spans="3:65" x14ac:dyDescent="0.2">
      <c r="D50" s="303" t="s">
        <v>75</v>
      </c>
      <c r="H50" s="55"/>
      <c r="I50" s="458">
        <f ca="1">(NPV(Assumptions!$E$30,P50:BC50)+RevReq!O50)/1000000</f>
        <v>0</v>
      </c>
      <c r="J50" s="55"/>
      <c r="K50" s="329">
        <f t="shared" ca="1" si="97"/>
        <v>0</v>
      </c>
      <c r="L50" s="330">
        <f t="shared" ca="1" si="98"/>
        <v>0</v>
      </c>
      <c r="O50" s="329">
        <f t="shared" ref="O50:AT50" ca="1" si="104">O1374</f>
        <v>0</v>
      </c>
      <c r="P50" s="329">
        <f ca="1">P1374</f>
        <v>0</v>
      </c>
      <c r="Q50" s="329">
        <f t="shared" ca="1" si="104"/>
        <v>0</v>
      </c>
      <c r="R50" s="329">
        <f t="shared" ca="1" si="104"/>
        <v>0</v>
      </c>
      <c r="S50" s="329">
        <f t="shared" ca="1" si="104"/>
        <v>0</v>
      </c>
      <c r="T50" s="329">
        <f t="shared" ca="1" si="104"/>
        <v>0</v>
      </c>
      <c r="U50" s="329">
        <f t="shared" ca="1" si="104"/>
        <v>0</v>
      </c>
      <c r="V50" s="329">
        <f t="shared" ca="1" si="104"/>
        <v>0</v>
      </c>
      <c r="W50" s="329">
        <f t="shared" ca="1" si="104"/>
        <v>0</v>
      </c>
      <c r="X50" s="329">
        <f t="shared" ca="1" si="104"/>
        <v>0</v>
      </c>
      <c r="Y50" s="329">
        <f t="shared" ca="1" si="104"/>
        <v>0</v>
      </c>
      <c r="Z50" s="329">
        <f t="shared" ca="1" si="104"/>
        <v>0</v>
      </c>
      <c r="AA50" s="329">
        <f t="shared" ca="1" si="104"/>
        <v>0</v>
      </c>
      <c r="AB50" s="329">
        <f t="shared" ca="1" si="104"/>
        <v>0</v>
      </c>
      <c r="AC50" s="329">
        <f t="shared" ca="1" si="104"/>
        <v>0</v>
      </c>
      <c r="AD50" s="329">
        <f t="shared" ca="1" si="104"/>
        <v>0</v>
      </c>
      <c r="AE50" s="329">
        <f t="shared" ca="1" si="104"/>
        <v>0</v>
      </c>
      <c r="AF50" s="329">
        <f t="shared" ca="1" si="104"/>
        <v>0</v>
      </c>
      <c r="AG50" s="329">
        <f t="shared" ca="1" si="104"/>
        <v>0</v>
      </c>
      <c r="AH50" s="329">
        <f t="shared" ca="1" si="104"/>
        <v>0</v>
      </c>
      <c r="AI50" s="329">
        <f t="shared" ca="1" si="104"/>
        <v>0</v>
      </c>
      <c r="AJ50" s="329">
        <f t="shared" ca="1" si="104"/>
        <v>0</v>
      </c>
      <c r="AK50" s="329">
        <f t="shared" ca="1" si="104"/>
        <v>0</v>
      </c>
      <c r="AL50" s="329">
        <f t="shared" ca="1" si="104"/>
        <v>0</v>
      </c>
      <c r="AM50" s="329">
        <f t="shared" ca="1" si="104"/>
        <v>0</v>
      </c>
      <c r="AN50" s="329">
        <f t="shared" ca="1" si="104"/>
        <v>0</v>
      </c>
      <c r="AO50" s="329">
        <f t="shared" ca="1" si="104"/>
        <v>0</v>
      </c>
      <c r="AP50" s="329">
        <f t="shared" ca="1" si="104"/>
        <v>0</v>
      </c>
      <c r="AQ50" s="329">
        <f t="shared" ca="1" si="104"/>
        <v>0</v>
      </c>
      <c r="AR50" s="329">
        <f t="shared" ca="1" si="104"/>
        <v>0</v>
      </c>
      <c r="AS50" s="329">
        <f t="shared" ca="1" si="104"/>
        <v>0</v>
      </c>
      <c r="AT50" s="329">
        <f t="shared" ca="1" si="104"/>
        <v>0</v>
      </c>
      <c r="AU50" s="329">
        <f t="shared" ref="AU50:BM50" ca="1" si="105">AU1374</f>
        <v>0</v>
      </c>
      <c r="AV50" s="329">
        <f t="shared" ca="1" si="105"/>
        <v>0</v>
      </c>
      <c r="AW50" s="329">
        <f t="shared" ca="1" si="105"/>
        <v>0</v>
      </c>
      <c r="AX50" s="329">
        <f t="shared" ca="1" si="105"/>
        <v>0</v>
      </c>
      <c r="AY50" s="329">
        <f t="shared" ca="1" si="105"/>
        <v>0</v>
      </c>
      <c r="AZ50" s="329">
        <f t="shared" ca="1" si="105"/>
        <v>0</v>
      </c>
      <c r="BA50" s="329">
        <f t="shared" ca="1" si="105"/>
        <v>0</v>
      </c>
      <c r="BB50" s="329">
        <f t="shared" ca="1" si="105"/>
        <v>0</v>
      </c>
      <c r="BC50" s="329">
        <f t="shared" ca="1" si="105"/>
        <v>0</v>
      </c>
      <c r="BD50" s="329">
        <f t="shared" ca="1" si="105"/>
        <v>0</v>
      </c>
      <c r="BE50" s="329">
        <f t="shared" ca="1" si="105"/>
        <v>0</v>
      </c>
      <c r="BF50" s="329">
        <f t="shared" ca="1" si="105"/>
        <v>0</v>
      </c>
      <c r="BG50" s="329">
        <f t="shared" ca="1" si="105"/>
        <v>0</v>
      </c>
      <c r="BH50" s="329">
        <f t="shared" ca="1" si="105"/>
        <v>0</v>
      </c>
      <c r="BI50" s="329">
        <f t="shared" ca="1" si="105"/>
        <v>0</v>
      </c>
      <c r="BJ50" s="329">
        <f t="shared" ca="1" si="105"/>
        <v>0</v>
      </c>
      <c r="BK50" s="329">
        <f t="shared" ca="1" si="105"/>
        <v>0</v>
      </c>
      <c r="BL50" s="329">
        <f t="shared" ca="1" si="105"/>
        <v>0</v>
      </c>
      <c r="BM50" s="329">
        <f t="shared" ca="1" si="105"/>
        <v>0</v>
      </c>
    </row>
    <row r="51" spans="3:65" s="307" customFormat="1" ht="13.5" thickBot="1" x14ac:dyDescent="0.25">
      <c r="D51" s="331" t="str">
        <f>"Total "&amp;D41</f>
        <v>Total Revenue Requirement - unfavorable/(favorable)</v>
      </c>
      <c r="F51" s="291"/>
      <c r="G51" s="291"/>
      <c r="H51" s="396"/>
      <c r="I51" s="458">
        <f ca="1">(NPV(Assumptions!$E$30,P51:BC51)+RevReq!O51)/1000000</f>
        <v>1.3405513386413941</v>
      </c>
      <c r="J51" s="396"/>
      <c r="K51" s="399">
        <f t="shared" ca="1" si="97"/>
        <v>1495827.1736491513</v>
      </c>
      <c r="L51" s="400">
        <f t="shared" ca="1" si="98"/>
        <v>3202674.5377629963</v>
      </c>
      <c r="O51" s="399">
        <f t="shared" ref="O51:AT51" ca="1" si="106">SUM(O42:O50)</f>
        <v>0</v>
      </c>
      <c r="P51" s="399">
        <f t="shared" ca="1" si="106"/>
        <v>156145.97702710779</v>
      </c>
      <c r="Q51" s="399">
        <f t="shared" ca="1" si="106"/>
        <v>142692.84908617142</v>
      </c>
      <c r="R51" s="399">
        <f t="shared" ca="1" si="106"/>
        <v>138344.45837780659</v>
      </c>
      <c r="S51" s="399">
        <f t="shared" ca="1" si="106"/>
        <v>134144.90961814465</v>
      </c>
      <c r="T51" s="399">
        <f t="shared" ca="1" si="106"/>
        <v>130083.06108741707</v>
      </c>
      <c r="U51" s="399">
        <f t="shared" ca="1" si="106"/>
        <v>126148.62812122208</v>
      </c>
      <c r="V51" s="399">
        <f t="shared" ca="1" si="106"/>
        <v>122332.04026796362</v>
      </c>
      <c r="W51" s="399">
        <f t="shared" ca="1" si="106"/>
        <v>118624.44128885138</v>
      </c>
      <c r="X51" s="399">
        <f t="shared" ca="1" si="106"/>
        <v>114977.69324078268</v>
      </c>
      <c r="Y51" s="399">
        <f t="shared" ca="1" si="106"/>
        <v>111339.65858894328</v>
      </c>
      <c r="Z51" s="399">
        <f t="shared" ca="1" si="106"/>
        <v>107701.62393710385</v>
      </c>
      <c r="AA51" s="399">
        <f t="shared" ca="1" si="106"/>
        <v>104063.58928526443</v>
      </c>
      <c r="AB51" s="399">
        <f t="shared" ca="1" si="106"/>
        <v>100425.55463342502</v>
      </c>
      <c r="AC51" s="399">
        <f t="shared" ca="1" si="106"/>
        <v>96787.519981585603</v>
      </c>
      <c r="AD51" s="399">
        <f t="shared" ca="1" si="106"/>
        <v>93149.485329746181</v>
      </c>
      <c r="AE51" s="399">
        <f t="shared" ca="1" si="106"/>
        <v>89511.45067790676</v>
      </c>
      <c r="AF51" s="399">
        <f t="shared" ca="1" si="106"/>
        <v>85873.416026067338</v>
      </c>
      <c r="AG51" s="399">
        <f t="shared" ca="1" si="106"/>
        <v>82235.381374227931</v>
      </c>
      <c r="AH51" s="399">
        <f t="shared" ca="1" si="106"/>
        <v>78597.346722388524</v>
      </c>
      <c r="AI51" s="399">
        <f t="shared" ca="1" si="106"/>
        <v>74959.312070549102</v>
      </c>
      <c r="AJ51" s="399">
        <f t="shared" ca="1" si="106"/>
        <v>71639.95917260235</v>
      </c>
      <c r="AK51" s="399">
        <f t="shared" ca="1" si="106"/>
        <v>68957.826939879786</v>
      </c>
      <c r="AL51" s="399">
        <f t="shared" ca="1" si="106"/>
        <v>66594.376461049877</v>
      </c>
      <c r="AM51" s="399">
        <f t="shared" ca="1" si="106"/>
        <v>64230.925982219967</v>
      </c>
      <c r="AN51" s="399">
        <f t="shared" ca="1" si="106"/>
        <v>61867.475503390073</v>
      </c>
      <c r="AO51" s="399">
        <f t="shared" ca="1" si="106"/>
        <v>59504.025024560164</v>
      </c>
      <c r="AP51" s="399">
        <f t="shared" ca="1" si="106"/>
        <v>57140.574545730269</v>
      </c>
      <c r="AQ51" s="399">
        <f t="shared" ca="1" si="106"/>
        <v>54777.12406690036</v>
      </c>
      <c r="AR51" s="399">
        <f t="shared" ca="1" si="106"/>
        <v>52413.673588070465</v>
      </c>
      <c r="AS51" s="399">
        <f t="shared" ca="1" si="106"/>
        <v>50050.223109240564</v>
      </c>
      <c r="AT51" s="399">
        <f t="shared" ca="1" si="106"/>
        <v>47686.772630410662</v>
      </c>
      <c r="AU51" s="399">
        <f t="shared" ref="AU51:BM51" ca="1" si="107">SUM(AU42:AU50)</f>
        <v>45323.322151580753</v>
      </c>
      <c r="AV51" s="399">
        <f t="shared" ca="1" si="107"/>
        <v>42959.871672750858</v>
      </c>
      <c r="AW51" s="399">
        <f t="shared" ca="1" si="107"/>
        <v>41064.407356974116</v>
      </c>
      <c r="AX51" s="399">
        <f t="shared" ca="1" si="107"/>
        <v>39168.943041197374</v>
      </c>
      <c r="AY51" s="399">
        <f t="shared" ca="1" si="107"/>
        <v>37273.478725420646</v>
      </c>
      <c r="AZ51" s="399">
        <f t="shared" ca="1" si="107"/>
        <v>35378.014409643896</v>
      </c>
      <c r="BA51" s="399">
        <f t="shared" ca="1" si="107"/>
        <v>33482.550093867154</v>
      </c>
      <c r="BB51" s="399">
        <f t="shared" ca="1" si="107"/>
        <v>31587.085778090415</v>
      </c>
      <c r="BC51" s="399">
        <f t="shared" ca="1" si="107"/>
        <v>29691.621462313167</v>
      </c>
      <c r="BD51" s="399">
        <f t="shared" ca="1" si="107"/>
        <v>3743.8893044253564</v>
      </c>
      <c r="BE51" s="399">
        <f t="shared" ca="1" si="107"/>
        <v>5.366096877441612E-11</v>
      </c>
      <c r="BF51" s="399">
        <f t="shared" ca="1" si="107"/>
        <v>5.366096877441612E-11</v>
      </c>
      <c r="BG51" s="399">
        <f t="shared" ca="1" si="107"/>
        <v>5.366096877441612E-11</v>
      </c>
      <c r="BH51" s="399">
        <f t="shared" ca="1" si="107"/>
        <v>5.366096877441612E-11</v>
      </c>
      <c r="BI51" s="399">
        <f t="shared" ca="1" si="107"/>
        <v>5.366096877441612E-11</v>
      </c>
      <c r="BJ51" s="399">
        <f t="shared" ca="1" si="107"/>
        <v>5.366096877441612E-11</v>
      </c>
      <c r="BK51" s="399">
        <f t="shared" ca="1" si="107"/>
        <v>5.366096877441612E-11</v>
      </c>
      <c r="BL51" s="399">
        <f t="shared" ca="1" si="107"/>
        <v>5.366096877441612E-11</v>
      </c>
      <c r="BM51" s="399">
        <f t="shared" ca="1" si="107"/>
        <v>5.366096877441612E-11</v>
      </c>
    </row>
    <row r="52" spans="3:65" ht="13.5" thickTop="1" x14ac:dyDescent="0.2">
      <c r="D52" s="303" t="s">
        <v>172</v>
      </c>
      <c r="H52" s="55"/>
      <c r="I52" s="55"/>
      <c r="J52" s="55"/>
      <c r="K52" s="327">
        <f ca="1">K51-K37</f>
        <v>0</v>
      </c>
      <c r="L52" s="327">
        <f ca="1">L51-L37</f>
        <v>0</v>
      </c>
      <c r="O52" s="327">
        <f t="shared" ref="O52:AT52" ca="1" si="108">O51-O37</f>
        <v>0</v>
      </c>
      <c r="P52" s="327">
        <f t="shared" ca="1" si="108"/>
        <v>0</v>
      </c>
      <c r="Q52" s="327">
        <f t="shared" ca="1" si="108"/>
        <v>0</v>
      </c>
      <c r="R52" s="327">
        <f t="shared" ca="1" si="108"/>
        <v>0</v>
      </c>
      <c r="S52" s="327">
        <f t="shared" ca="1" si="108"/>
        <v>0</v>
      </c>
      <c r="T52" s="327">
        <f t="shared" ca="1" si="108"/>
        <v>0</v>
      </c>
      <c r="U52" s="327">
        <f t="shared" ca="1" si="108"/>
        <v>0</v>
      </c>
      <c r="V52" s="327">
        <f t="shared" ca="1" si="108"/>
        <v>0</v>
      </c>
      <c r="W52" s="327">
        <f t="shared" ca="1" si="108"/>
        <v>0</v>
      </c>
      <c r="X52" s="327">
        <f t="shared" ca="1" si="108"/>
        <v>0</v>
      </c>
      <c r="Y52" s="327">
        <f t="shared" ca="1" si="108"/>
        <v>0</v>
      </c>
      <c r="Z52" s="327">
        <f t="shared" ca="1" si="108"/>
        <v>0</v>
      </c>
      <c r="AA52" s="327">
        <f t="shared" ca="1" si="108"/>
        <v>0</v>
      </c>
      <c r="AB52" s="327">
        <f t="shared" ca="1" si="108"/>
        <v>0</v>
      </c>
      <c r="AC52" s="327">
        <f t="shared" ca="1" si="108"/>
        <v>0</v>
      </c>
      <c r="AD52" s="327">
        <f t="shared" ca="1" si="108"/>
        <v>0</v>
      </c>
      <c r="AE52" s="327">
        <f t="shared" ca="1" si="108"/>
        <v>0</v>
      </c>
      <c r="AF52" s="327">
        <f t="shared" ca="1" si="108"/>
        <v>0</v>
      </c>
      <c r="AG52" s="327">
        <f t="shared" ca="1" si="108"/>
        <v>0</v>
      </c>
      <c r="AH52" s="327">
        <f t="shared" ca="1" si="108"/>
        <v>0</v>
      </c>
      <c r="AI52" s="327">
        <f t="shared" ca="1" si="108"/>
        <v>0</v>
      </c>
      <c r="AJ52" s="327">
        <f t="shared" ca="1" si="108"/>
        <v>0</v>
      </c>
      <c r="AK52" s="327">
        <f t="shared" ca="1" si="108"/>
        <v>0</v>
      </c>
      <c r="AL52" s="327">
        <f t="shared" ca="1" si="108"/>
        <v>0</v>
      </c>
      <c r="AM52" s="327">
        <f t="shared" ca="1" si="108"/>
        <v>0</v>
      </c>
      <c r="AN52" s="327">
        <f t="shared" ca="1" si="108"/>
        <v>0</v>
      </c>
      <c r="AO52" s="327">
        <f t="shared" ca="1" si="108"/>
        <v>0</v>
      </c>
      <c r="AP52" s="327">
        <f t="shared" ca="1" si="108"/>
        <v>0</v>
      </c>
      <c r="AQ52" s="327">
        <f t="shared" ca="1" si="108"/>
        <v>0</v>
      </c>
      <c r="AR52" s="327">
        <f t="shared" ca="1" si="108"/>
        <v>0</v>
      </c>
      <c r="AS52" s="327">
        <f t="shared" ca="1" si="108"/>
        <v>0</v>
      </c>
      <c r="AT52" s="327">
        <f t="shared" ca="1" si="108"/>
        <v>0</v>
      </c>
      <c r="AU52" s="327">
        <f t="shared" ref="AU52:BM52" ca="1" si="109">AU51-AU37</f>
        <v>0</v>
      </c>
      <c r="AV52" s="327">
        <f t="shared" ca="1" si="109"/>
        <v>0</v>
      </c>
      <c r="AW52" s="327">
        <f t="shared" ca="1" si="109"/>
        <v>0</v>
      </c>
      <c r="AX52" s="327">
        <f t="shared" ca="1" si="109"/>
        <v>0</v>
      </c>
      <c r="AY52" s="327">
        <f t="shared" ca="1" si="109"/>
        <v>0</v>
      </c>
      <c r="AZ52" s="327">
        <f t="shared" ca="1" si="109"/>
        <v>0</v>
      </c>
      <c r="BA52" s="327">
        <f t="shared" ca="1" si="109"/>
        <v>0</v>
      </c>
      <c r="BB52" s="327">
        <f t="shared" ca="1" si="109"/>
        <v>0</v>
      </c>
      <c r="BC52" s="327">
        <f t="shared" ca="1" si="109"/>
        <v>0</v>
      </c>
      <c r="BD52" s="327">
        <f t="shared" ca="1" si="109"/>
        <v>0</v>
      </c>
      <c r="BE52" s="327">
        <f t="shared" ca="1" si="109"/>
        <v>0</v>
      </c>
      <c r="BF52" s="327">
        <f t="shared" ca="1" si="109"/>
        <v>0</v>
      </c>
      <c r="BG52" s="327">
        <f t="shared" ca="1" si="109"/>
        <v>0</v>
      </c>
      <c r="BH52" s="327">
        <f t="shared" ca="1" si="109"/>
        <v>0</v>
      </c>
      <c r="BI52" s="327">
        <f t="shared" ca="1" si="109"/>
        <v>0</v>
      </c>
      <c r="BJ52" s="327">
        <f t="shared" ca="1" si="109"/>
        <v>0</v>
      </c>
      <c r="BK52" s="327">
        <f t="shared" ca="1" si="109"/>
        <v>0</v>
      </c>
      <c r="BL52" s="327">
        <f t="shared" ca="1" si="109"/>
        <v>0</v>
      </c>
      <c r="BM52" s="327">
        <f t="shared" ca="1" si="109"/>
        <v>0</v>
      </c>
    </row>
    <row r="53" spans="3:65" x14ac:dyDescent="0.2">
      <c r="H53" s="55"/>
      <c r="I53" s="55"/>
      <c r="J53" s="55"/>
      <c r="K53" s="327"/>
      <c r="L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7"/>
      <c r="AU53" s="327"/>
      <c r="AV53" s="327"/>
      <c r="AW53" s="327"/>
      <c r="AX53" s="327"/>
      <c r="AY53" s="327"/>
      <c r="AZ53" s="327"/>
      <c r="BA53" s="327"/>
      <c r="BB53" s="327"/>
      <c r="BC53" s="327"/>
      <c r="BD53" s="327"/>
      <c r="BE53" s="327"/>
      <c r="BF53" s="327"/>
      <c r="BG53" s="327"/>
      <c r="BH53" s="327"/>
      <c r="BI53" s="327"/>
      <c r="BJ53" s="327"/>
      <c r="BK53" s="327"/>
      <c r="BL53" s="327"/>
      <c r="BM53" s="327"/>
    </row>
    <row r="54" spans="3:65" s="307" customFormat="1" x14ac:dyDescent="0.2">
      <c r="D54" s="397" t="s">
        <v>226</v>
      </c>
      <c r="F54" s="291"/>
      <c r="G54" s="291"/>
      <c r="H54" s="396"/>
      <c r="I54" s="396"/>
      <c r="J54" s="396"/>
      <c r="K54" s="398">
        <f ca="1">BM54</f>
        <v>1495827.1736491513</v>
      </c>
      <c r="L54" s="333"/>
      <c r="O54" s="398">
        <f ca="1">SUMPRODUCT($O37:O37,$O$7:O$7)</f>
        <v>0</v>
      </c>
      <c r="P54" s="398">
        <f ca="1">SUMPRODUCT($O37:P37,$O$7:P$7)</f>
        <v>161973.43646475248</v>
      </c>
      <c r="Q54" s="398">
        <f ca="1">SUMPRODUCT($O37:Q37,$O$7:Q$7)</f>
        <v>299560.04601472442</v>
      </c>
      <c r="R54" s="398">
        <f ca="1">SUMPRODUCT($O37:R37,$O$7:R$7)</f>
        <v>423552.90936845739</v>
      </c>
      <c r="S54" s="398">
        <f ca="1">SUMPRODUCT($O37:S37,$O$7:S$7)</f>
        <v>535308.71185804566</v>
      </c>
      <c r="T54" s="398">
        <f ca="1">SUMPRODUCT($O37:T37,$O$7:T$7)</f>
        <v>636043.06333418353</v>
      </c>
      <c r="U54" s="398">
        <f ca="1">SUMPRODUCT($O37:U37,$O$7:U$7)</f>
        <v>726846.09340558399</v>
      </c>
      <c r="V54" s="398">
        <f ca="1">SUMPRODUCT($O37:V37,$O$7:V$7)</f>
        <v>808679.76451894233</v>
      </c>
      <c r="W54" s="398">
        <f ca="1">SUMPRODUCT($O37:W37,$O$7:W$7)</f>
        <v>882440.79199940094</v>
      </c>
      <c r="X54" s="398">
        <f ca="1">SUMPRODUCT($O37:X37,$O$7:X$7)</f>
        <v>948895.74138097512</v>
      </c>
      <c r="Y54" s="398">
        <f ca="1">SUMPRODUCT($O37:Y37,$O$7:Y$7)</f>
        <v>1008712.7358537534</v>
      </c>
      <c r="Z54" s="398">
        <f ca="1">SUMPRODUCT($O37:Z37,$O$7:Z$7)</f>
        <v>1062486.5647021481</v>
      </c>
      <c r="AA54" s="398">
        <f ca="1">SUMPRODUCT($O37:AA37,$O$7:AA$7)</f>
        <v>1110782.2655237056</v>
      </c>
      <c r="AB54" s="398">
        <f ca="1">SUMPRODUCT($O37:AB37,$O$7:AB$7)</f>
        <v>1154104.9014222089</v>
      </c>
      <c r="AC54" s="398">
        <f ca="1">SUMPRODUCT($O37:AC37,$O$7:AC$7)</f>
        <v>1192915.5551585776</v>
      </c>
      <c r="AD54" s="398">
        <f ca="1">SUMPRODUCT($O37:AD37,$O$7:AD$7)</f>
        <v>1227628.0686930984</v>
      </c>
      <c r="AE54" s="398">
        <f ca="1">SUMPRODUCT($O37:AE37,$O$7:AE$7)</f>
        <v>1258634.0271278103</v>
      </c>
      <c r="AF54" s="398">
        <f ca="1">SUMPRODUCT($O37:AF37,$O$7:AF$7)</f>
        <v>1286283.4624796789</v>
      </c>
      <c r="AG54" s="398">
        <f ca="1">SUMPRODUCT($O37:AG37,$O$7:AG$7)</f>
        <v>1310895.479152356</v>
      </c>
      <c r="AH54" s="398">
        <f ca="1">SUMPRODUCT($O37:AH37,$O$7:AH$7)</f>
        <v>1332756.4971301293</v>
      </c>
      <c r="AI54" s="398">
        <f ca="1">SUMPRODUCT($O37:AI37,$O$7:AI$7)</f>
        <v>1352136.2864121911</v>
      </c>
      <c r="AJ54" s="398">
        <f ca="1">SUMPRODUCT($O37:AJ37,$O$7:AJ$7)</f>
        <v>1369352.583587602</v>
      </c>
      <c r="AK54" s="398">
        <f ca="1">SUMPRODUCT($O37:AK37,$O$7:AK$7)</f>
        <v>1384756.4218680894</v>
      </c>
      <c r="AL54" s="398">
        <f ca="1">SUMPRODUCT($O37:AL37,$O$7:AL$7)</f>
        <v>1398581.1610413406</v>
      </c>
      <c r="AM54" s="398">
        <f ca="1">SUMPRODUCT($O37:AM37,$O$7:AM$7)</f>
        <v>1410975.533276201</v>
      </c>
      <c r="AN54" s="398">
        <f ca="1">SUMPRODUCT($O37:AN37,$O$7:AN$7)</f>
        <v>1422072.4853256862</v>
      </c>
      <c r="AO54" s="398">
        <f ca="1">SUMPRODUCT($O37:AO37,$O$7:AO$7)</f>
        <v>1431993.3293226406</v>
      </c>
      <c r="AP54" s="398">
        <f ca="1">SUMPRODUCT($O37:AP37,$O$7:AP$7)</f>
        <v>1440846.9494839583</v>
      </c>
      <c r="AQ54" s="398">
        <f ca="1">SUMPRODUCT($O37:AQ37,$O$7:AQ$7)</f>
        <v>1448736.2131803622</v>
      </c>
      <c r="AR54" s="398">
        <f ca="1">SUMPRODUCT($O37:AR37,$O$7:AR$7)</f>
        <v>1455753.0731171775</v>
      </c>
      <c r="AS54" s="398">
        <f ca="1">SUMPRODUCT($O37:AS37,$O$7:AS$7)</f>
        <v>1461981.3109483409</v>
      </c>
      <c r="AT54" s="398">
        <f ca="1">SUMPRODUCT($O37:AT37,$O$7:AT$7)</f>
        <v>1467496.1279726457</v>
      </c>
      <c r="AU54" s="398">
        <f ca="1">SUMPRODUCT($O37:AU37,$O$7:AU$7)</f>
        <v>1472368.2243948332</v>
      </c>
      <c r="AV54" s="398">
        <f ca="1">SUMPRODUCT($O37:AV37,$O$7:AV$7)</f>
        <v>1476660.8012229402</v>
      </c>
      <c r="AW54" s="398">
        <f ca="1">SUMPRODUCT($O37:AW37,$O$7:AW$7)</f>
        <v>1480474.809431215</v>
      </c>
      <c r="AX54" s="398">
        <f ca="1">SUMPRODUCT($O37:AX37,$O$7:AX$7)</f>
        <v>1483855.7062948104</v>
      </c>
      <c r="AY54" s="398">
        <f ca="1">SUMPRODUCT($O37:AY37,$O$7:AY$7)</f>
        <v>1486846.2555503123</v>
      </c>
      <c r="AZ54" s="398">
        <f ca="1">SUMPRODUCT($O37:AZ37,$O$7:AZ$7)</f>
        <v>1489484.6847791409</v>
      </c>
      <c r="BA54" s="398">
        <f ca="1">SUMPRODUCT($O37:BA37,$O$7:BA$7)</f>
        <v>1491805.7721294274</v>
      </c>
      <c r="BB54" s="398">
        <f ca="1">SUMPRODUCT($O37:BB37,$O$7:BB$7)</f>
        <v>1493840.7351584448</v>
      </c>
      <c r="BC54" s="398">
        <f ca="1">SUMPRODUCT($O37:BC37,$O$7:BC$7)</f>
        <v>1495618.7764450852</v>
      </c>
      <c r="BD54" s="398">
        <f ca="1">SUMPRODUCT($O37:BD37,$O$7:BD$7)</f>
        <v>1495827.1736491513</v>
      </c>
      <c r="BE54" s="398">
        <f ca="1">SUMPRODUCT($O37:BE37,$O$7:BE$7)</f>
        <v>1495827.1736491513</v>
      </c>
      <c r="BF54" s="398">
        <f ca="1">SUMPRODUCT($O37:BF37,$O$7:BF$7)</f>
        <v>1495827.1736491513</v>
      </c>
      <c r="BG54" s="398">
        <f ca="1">SUMPRODUCT($O37:BG37,$O$7:BG$7)</f>
        <v>1495827.1736491513</v>
      </c>
      <c r="BH54" s="398">
        <f ca="1">SUMPRODUCT($O37:BH37,$O$7:BH$7)</f>
        <v>1495827.1736491513</v>
      </c>
      <c r="BI54" s="398">
        <f ca="1">SUMPRODUCT($O37:BI37,$O$7:BI$7)</f>
        <v>1495827.1736491513</v>
      </c>
      <c r="BJ54" s="398">
        <f ca="1">SUMPRODUCT($O37:BJ37,$O$7:BJ$7)</f>
        <v>1495827.1736491513</v>
      </c>
      <c r="BK54" s="398">
        <f ca="1">SUMPRODUCT($O37:BK37,$O$7:BK$7)</f>
        <v>1495827.1736491513</v>
      </c>
      <c r="BL54" s="398">
        <f ca="1">SUMPRODUCT($O37:BL37,$O$7:BL$7)</f>
        <v>1495827.1736491513</v>
      </c>
      <c r="BM54" s="398">
        <f ca="1">SUMPRODUCT($O37:BM37,$O$7:BM$7)</f>
        <v>1495827.1736491513</v>
      </c>
    </row>
    <row r="55" spans="3:65" s="326" customFormat="1" x14ac:dyDescent="0.2">
      <c r="D55" s="334"/>
      <c r="F55" s="335"/>
      <c r="G55" s="335"/>
      <c r="H55" s="277"/>
      <c r="I55" s="277"/>
      <c r="J55" s="277"/>
    </row>
    <row r="56" spans="3:65" s="315" customFormat="1" ht="15.75" x14ac:dyDescent="0.25">
      <c r="D56" s="297" t="s">
        <v>106</v>
      </c>
      <c r="F56" s="316"/>
      <c r="G56" s="316"/>
      <c r="O56" s="317"/>
      <c r="P56" s="317"/>
      <c r="Q56" s="317"/>
      <c r="R56" s="317"/>
    </row>
    <row r="57" spans="3:65" s="318" customFormat="1" x14ac:dyDescent="0.2">
      <c r="D57" s="319"/>
      <c r="F57" s="320"/>
      <c r="G57" s="320"/>
      <c r="K57" s="321"/>
      <c r="L57" s="321"/>
      <c r="M57" s="321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  <c r="AS57" s="322"/>
      <c r="AT57" s="322"/>
      <c r="AU57" s="322"/>
      <c r="AV57" s="322"/>
      <c r="AW57" s="322"/>
      <c r="AX57" s="322"/>
      <c r="AY57" s="322"/>
      <c r="AZ57" s="322"/>
      <c r="BA57" s="322"/>
      <c r="BB57" s="322"/>
      <c r="BC57" s="322"/>
      <c r="BD57" s="322"/>
      <c r="BE57" s="322"/>
      <c r="BF57" s="322"/>
      <c r="BG57" s="322"/>
      <c r="BH57" s="322"/>
      <c r="BI57" s="322"/>
      <c r="BJ57" s="322"/>
      <c r="BK57" s="322"/>
      <c r="BL57" s="322"/>
      <c r="BM57" s="322"/>
    </row>
    <row r="58" spans="3:65" x14ac:dyDescent="0.2">
      <c r="D58" s="323" t="s">
        <v>223</v>
      </c>
      <c r="E58" s="318"/>
      <c r="F58" s="291"/>
      <c r="G58" s="291"/>
      <c r="I58" s="336" t="s">
        <v>169</v>
      </c>
      <c r="K58" s="321"/>
      <c r="L58" s="321"/>
      <c r="M58" s="321"/>
      <c r="O58" s="321"/>
      <c r="P58" s="321"/>
      <c r="Q58" s="321"/>
      <c r="R58" s="321"/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1"/>
      <c r="BH58" s="321"/>
      <c r="BI58" s="321"/>
      <c r="BJ58" s="321"/>
      <c r="BK58" s="321"/>
      <c r="BL58" s="321"/>
      <c r="BM58" s="321"/>
    </row>
    <row r="59" spans="3:65" x14ac:dyDescent="0.2">
      <c r="C59" s="325">
        <f>C58+1</f>
        <v>1</v>
      </c>
      <c r="D59" s="337" t="str">
        <f>Input!D8</f>
        <v>CR Factors</v>
      </c>
      <c r="E59" s="338" t="str">
        <f>Input!E8</f>
        <v>Capital</v>
      </c>
      <c r="F59" s="320">
        <f>MATCH(E59,lookups!$C$90:$C$95,0)</f>
        <v>4</v>
      </c>
      <c r="G59" s="320"/>
      <c r="H59" s="339" t="str">
        <f>IF(Input!$E8=lookups!$C$90,"Sign Flip","    ... ")</f>
        <v xml:space="preserve">    ... </v>
      </c>
      <c r="I59" s="340">
        <f>IF(Input!$E8=lookups!$C$90,-1,1)</f>
        <v>1</v>
      </c>
      <c r="K59" s="341">
        <f>SUMPRODUCT(O59:BM59,$O$7:$BM$7)</f>
        <v>1037320.5864703963</v>
      </c>
      <c r="L59" s="342">
        <f>SUM(O59:BM59)</f>
        <v>1000000</v>
      </c>
      <c r="O59" s="343">
        <f>Input!R8*$I59</f>
        <v>0</v>
      </c>
      <c r="P59" s="343">
        <f>Input!S8*$I59</f>
        <v>1000000</v>
      </c>
      <c r="Q59" s="343">
        <f>Input!T8*$I59</f>
        <v>0</v>
      </c>
      <c r="R59" s="343">
        <f>Input!U8*$I59</f>
        <v>0</v>
      </c>
      <c r="S59" s="343">
        <f>Input!V8*$I59</f>
        <v>0</v>
      </c>
      <c r="T59" s="343">
        <f>Input!W8*$I59</f>
        <v>0</v>
      </c>
      <c r="U59" s="343">
        <f>Input!X8*$I59</f>
        <v>0</v>
      </c>
      <c r="V59" s="343">
        <f>Input!Y8*$I59</f>
        <v>0</v>
      </c>
      <c r="W59" s="343">
        <f>Input!Z8*$I59</f>
        <v>0</v>
      </c>
      <c r="X59" s="343">
        <f>Input!AA8*$I59</f>
        <v>0</v>
      </c>
      <c r="Y59" s="343">
        <f>Input!AB8*$I59</f>
        <v>0</v>
      </c>
      <c r="Z59" s="343">
        <f>Input!AC8*$I59</f>
        <v>0</v>
      </c>
      <c r="AA59" s="343">
        <f>Input!AD8*$I59</f>
        <v>0</v>
      </c>
      <c r="AB59" s="343">
        <f>Input!AE8*$I59</f>
        <v>0</v>
      </c>
      <c r="AC59" s="343">
        <f>Input!AF8*$I59</f>
        <v>0</v>
      </c>
      <c r="AD59" s="343">
        <f>Input!AG8*$I59</f>
        <v>0</v>
      </c>
      <c r="AE59" s="343">
        <f>Input!AH8*$I59</f>
        <v>0</v>
      </c>
      <c r="AF59" s="343">
        <f>Input!AI8*$I59</f>
        <v>0</v>
      </c>
      <c r="AG59" s="343">
        <f>Input!AJ8*$I59</f>
        <v>0</v>
      </c>
      <c r="AH59" s="343">
        <f>Input!AK8*$I59</f>
        <v>0</v>
      </c>
      <c r="AI59" s="343">
        <f>Input!AL8*$I59</f>
        <v>0</v>
      </c>
      <c r="AJ59" s="343">
        <f>Input!AM8*$I59</f>
        <v>0</v>
      </c>
      <c r="AK59" s="343">
        <f>Input!AN8*$I59</f>
        <v>0</v>
      </c>
      <c r="AL59" s="343">
        <f>Input!AO8*$I59</f>
        <v>0</v>
      </c>
      <c r="AM59" s="343">
        <f>Input!AP8*$I59</f>
        <v>0</v>
      </c>
      <c r="AN59" s="343">
        <f>Input!AQ8*$I59</f>
        <v>0</v>
      </c>
      <c r="AO59" s="343">
        <f>Input!AR8*$I59</f>
        <v>0</v>
      </c>
      <c r="AP59" s="343">
        <f>Input!AS8*$I59</f>
        <v>0</v>
      </c>
      <c r="AQ59" s="343">
        <f>Input!AT8*$I59</f>
        <v>0</v>
      </c>
      <c r="AR59" s="343">
        <f>Input!AU8*$I59</f>
        <v>0</v>
      </c>
      <c r="AS59" s="343">
        <f>Input!AV8*$I59</f>
        <v>0</v>
      </c>
      <c r="AT59" s="343">
        <f>Input!AW8*$I59</f>
        <v>0</v>
      </c>
      <c r="AU59" s="343">
        <f>Input!AX8*$I59</f>
        <v>0</v>
      </c>
      <c r="AV59" s="343">
        <f>Input!AY8*$I59</f>
        <v>0</v>
      </c>
      <c r="AW59" s="343">
        <f>Input!AZ8*$I59</f>
        <v>0</v>
      </c>
      <c r="AX59" s="343">
        <f>Input!BA8*$I59</f>
        <v>0</v>
      </c>
      <c r="AY59" s="343">
        <f>Input!BB8*$I59</f>
        <v>0</v>
      </c>
      <c r="AZ59" s="343">
        <f>Input!BC8*$I59</f>
        <v>0</v>
      </c>
      <c r="BA59" s="343">
        <f>Input!BD8*$I59</f>
        <v>0</v>
      </c>
      <c r="BB59" s="343">
        <f>Input!BE8*$I59</f>
        <v>0</v>
      </c>
      <c r="BC59" s="343">
        <f>Input!BF8*$I59</f>
        <v>0</v>
      </c>
      <c r="BD59" s="343">
        <f>Input!BG8*$I59</f>
        <v>0</v>
      </c>
      <c r="BE59" s="343">
        <f>Input!BH8*$I59</f>
        <v>0</v>
      </c>
      <c r="BF59" s="343">
        <f>Input!BI8*$I59</f>
        <v>0</v>
      </c>
      <c r="BG59" s="343">
        <f>Input!BJ8*$I59</f>
        <v>0</v>
      </c>
      <c r="BH59" s="343">
        <f>Input!BK8*$I59</f>
        <v>0</v>
      </c>
      <c r="BI59" s="343">
        <f>Input!BL8*$I59</f>
        <v>0</v>
      </c>
      <c r="BJ59" s="343">
        <f>Input!BM8*$I59</f>
        <v>0</v>
      </c>
      <c r="BK59" s="343">
        <f>Input!BN8*$I59</f>
        <v>0</v>
      </c>
      <c r="BL59" s="343">
        <f>Input!BO8*$I59</f>
        <v>0</v>
      </c>
      <c r="BM59" s="343">
        <f>Input!BP8*$I59</f>
        <v>0</v>
      </c>
    </row>
    <row r="60" spans="3:65" x14ac:dyDescent="0.2">
      <c r="C60" s="325">
        <f t="shared" ref="C60:C83" si="110">C59+1</f>
        <v>2</v>
      </c>
      <c r="D60" s="337" t="str">
        <f>Input!D9</f>
        <v>item 2</v>
      </c>
      <c r="E60" s="338" t="str">
        <f>Input!E9</f>
        <v>Operating Expense</v>
      </c>
      <c r="F60" s="320">
        <f>MATCH(E60,lookups!$C$90:$C$95,0)</f>
        <v>2</v>
      </c>
      <c r="G60" s="320"/>
      <c r="H60" s="339" t="str">
        <f>IF(Input!$E9=lookups!$C$90,"Sign Flip","    ... ")</f>
        <v xml:space="preserve">    ... </v>
      </c>
      <c r="I60" s="340">
        <f>IF(Input!$E9=lookups!$C$90,-1,1)</f>
        <v>1</v>
      </c>
      <c r="K60" s="341">
        <f t="shared" ref="K60:K84" si="111">SUMPRODUCT(O60:BM60,$O$7:$BM$7)</f>
        <v>0</v>
      </c>
      <c r="L60" s="342">
        <f t="shared" ref="L60:L84" si="112">SUM(O60:BM60)</f>
        <v>0</v>
      </c>
      <c r="O60" s="343">
        <f>Input!R9*$I60</f>
        <v>0</v>
      </c>
      <c r="P60" s="343">
        <f>Input!S9*$I60</f>
        <v>0</v>
      </c>
      <c r="Q60" s="343">
        <f>Input!T9*$I60</f>
        <v>0</v>
      </c>
      <c r="R60" s="343">
        <f>Input!U9*$I60</f>
        <v>0</v>
      </c>
      <c r="S60" s="343">
        <f>Input!V9*$I60</f>
        <v>0</v>
      </c>
      <c r="T60" s="343">
        <f>Input!W9*$I60</f>
        <v>0</v>
      </c>
      <c r="U60" s="343">
        <f>Input!X9*$I60</f>
        <v>0</v>
      </c>
      <c r="V60" s="343">
        <f>Input!Y9*$I60</f>
        <v>0</v>
      </c>
      <c r="W60" s="343">
        <f>Input!Z9*$I60</f>
        <v>0</v>
      </c>
      <c r="X60" s="343">
        <f>Input!AA9*$I60</f>
        <v>0</v>
      </c>
      <c r="Y60" s="343">
        <f>Input!AB9*$I60</f>
        <v>0</v>
      </c>
      <c r="Z60" s="343">
        <f>Input!AC9*$I60</f>
        <v>0</v>
      </c>
      <c r="AA60" s="343">
        <f>Input!AD9*$I60</f>
        <v>0</v>
      </c>
      <c r="AB60" s="343">
        <f>Input!AE9*$I60</f>
        <v>0</v>
      </c>
      <c r="AC60" s="343">
        <f>Input!AF9*$I60</f>
        <v>0</v>
      </c>
      <c r="AD60" s="343">
        <f>Input!AG9*$I60</f>
        <v>0</v>
      </c>
      <c r="AE60" s="343">
        <f>Input!AH9*$I60</f>
        <v>0</v>
      </c>
      <c r="AF60" s="343">
        <f>Input!AI9*$I60</f>
        <v>0</v>
      </c>
      <c r="AG60" s="343">
        <f>Input!AJ9*$I60</f>
        <v>0</v>
      </c>
      <c r="AH60" s="343">
        <f>Input!AK9*$I60</f>
        <v>0</v>
      </c>
      <c r="AI60" s="343">
        <f>Input!AL9*$I60</f>
        <v>0</v>
      </c>
      <c r="AJ60" s="343">
        <f>Input!AM9*$I60</f>
        <v>0</v>
      </c>
      <c r="AK60" s="343">
        <f>Input!AN9*$I60</f>
        <v>0</v>
      </c>
      <c r="AL60" s="343">
        <f>Input!AO9*$I60</f>
        <v>0</v>
      </c>
      <c r="AM60" s="343">
        <f>Input!AP9*$I60</f>
        <v>0</v>
      </c>
      <c r="AN60" s="343">
        <f>Input!AQ9*$I60</f>
        <v>0</v>
      </c>
      <c r="AO60" s="343">
        <f>Input!AR9*$I60</f>
        <v>0</v>
      </c>
      <c r="AP60" s="343">
        <f>Input!AS9*$I60</f>
        <v>0</v>
      </c>
      <c r="AQ60" s="343">
        <f>Input!AT9*$I60</f>
        <v>0</v>
      </c>
      <c r="AR60" s="343">
        <f>Input!AU9*$I60</f>
        <v>0</v>
      </c>
      <c r="AS60" s="343">
        <f>Input!AV9*$I60</f>
        <v>0</v>
      </c>
      <c r="AT60" s="343">
        <f>Input!AW9*$I60</f>
        <v>0</v>
      </c>
      <c r="AU60" s="343">
        <f>Input!AX9*$I60</f>
        <v>0</v>
      </c>
      <c r="AV60" s="343">
        <f>Input!AY9*$I60</f>
        <v>0</v>
      </c>
      <c r="AW60" s="343">
        <f>Input!AZ9*$I60</f>
        <v>0</v>
      </c>
      <c r="AX60" s="343">
        <f>Input!BA9*$I60</f>
        <v>0</v>
      </c>
      <c r="AY60" s="343">
        <f>Input!BB9*$I60</f>
        <v>0</v>
      </c>
      <c r="AZ60" s="343">
        <f>Input!BC9*$I60</f>
        <v>0</v>
      </c>
      <c r="BA60" s="343">
        <f>Input!BD9*$I60</f>
        <v>0</v>
      </c>
      <c r="BB60" s="343">
        <f>Input!BE9*$I60</f>
        <v>0</v>
      </c>
      <c r="BC60" s="343">
        <f>Input!BF9*$I60</f>
        <v>0</v>
      </c>
      <c r="BD60" s="343">
        <f>Input!BG9*$I60</f>
        <v>0</v>
      </c>
      <c r="BE60" s="343">
        <f>Input!BH9*$I60</f>
        <v>0</v>
      </c>
      <c r="BF60" s="343">
        <f>Input!BI9*$I60</f>
        <v>0</v>
      </c>
      <c r="BG60" s="343">
        <f>Input!BJ9*$I60</f>
        <v>0</v>
      </c>
      <c r="BH60" s="343">
        <f>Input!BK9*$I60</f>
        <v>0</v>
      </c>
      <c r="BI60" s="343">
        <f>Input!BL9*$I60</f>
        <v>0</v>
      </c>
      <c r="BJ60" s="343">
        <f>Input!BM9*$I60</f>
        <v>0</v>
      </c>
      <c r="BK60" s="343">
        <f>Input!BN9*$I60</f>
        <v>0</v>
      </c>
      <c r="BL60" s="343">
        <f>Input!BO9*$I60</f>
        <v>0</v>
      </c>
      <c r="BM60" s="343">
        <f>Input!BP9*$I60</f>
        <v>0</v>
      </c>
    </row>
    <row r="61" spans="3:65" x14ac:dyDescent="0.2">
      <c r="C61" s="325">
        <f t="shared" si="110"/>
        <v>3</v>
      </c>
      <c r="D61" s="337" t="str">
        <f>Input!D10</f>
        <v>item 3</v>
      </c>
      <c r="E61" s="338" t="str">
        <f>Input!E10</f>
        <v>Operating Expense</v>
      </c>
      <c r="F61" s="320">
        <f>MATCH(E61,lookups!$C$90:$C$95,0)</f>
        <v>2</v>
      </c>
      <c r="G61" s="320"/>
      <c r="H61" s="339" t="str">
        <f>IF(Input!$E10=lookups!$C$90,"Sign Flip","    ... ")</f>
        <v xml:space="preserve">    ... </v>
      </c>
      <c r="I61" s="340">
        <f>IF(Input!$E10=lookups!$C$90,-1,1)</f>
        <v>1</v>
      </c>
      <c r="K61" s="341">
        <f t="shared" si="111"/>
        <v>0</v>
      </c>
      <c r="L61" s="342">
        <f t="shared" si="112"/>
        <v>0</v>
      </c>
      <c r="O61" s="343">
        <f>Input!R10*$I61</f>
        <v>0</v>
      </c>
      <c r="P61" s="343">
        <f>Input!S10*$I61</f>
        <v>0</v>
      </c>
      <c r="Q61" s="343">
        <f>Input!T10*$I61</f>
        <v>0</v>
      </c>
      <c r="R61" s="343">
        <f>Input!U10*$I61</f>
        <v>0</v>
      </c>
      <c r="S61" s="343">
        <f>Input!V10*$I61</f>
        <v>0</v>
      </c>
      <c r="T61" s="343">
        <f>Input!W10*$I61</f>
        <v>0</v>
      </c>
      <c r="U61" s="343">
        <f>Input!X10*$I61</f>
        <v>0</v>
      </c>
      <c r="V61" s="343">
        <f>Input!Y10*$I61</f>
        <v>0</v>
      </c>
      <c r="W61" s="343">
        <f>Input!Z10*$I61</f>
        <v>0</v>
      </c>
      <c r="X61" s="343">
        <f>Input!AA10*$I61</f>
        <v>0</v>
      </c>
      <c r="Y61" s="343">
        <f>Input!AB10*$I61</f>
        <v>0</v>
      </c>
      <c r="Z61" s="343">
        <f>Input!AC10*$I61</f>
        <v>0</v>
      </c>
      <c r="AA61" s="343">
        <f>Input!AD10*$I61</f>
        <v>0</v>
      </c>
      <c r="AB61" s="343">
        <f>Input!AE10*$I61</f>
        <v>0</v>
      </c>
      <c r="AC61" s="343">
        <f>Input!AF10*$I61</f>
        <v>0</v>
      </c>
      <c r="AD61" s="343">
        <f>Input!AG10*$I61</f>
        <v>0</v>
      </c>
      <c r="AE61" s="343">
        <f>Input!AH10*$I61</f>
        <v>0</v>
      </c>
      <c r="AF61" s="343">
        <f>Input!AI10*$I61</f>
        <v>0</v>
      </c>
      <c r="AG61" s="343">
        <f>Input!AJ10*$I61</f>
        <v>0</v>
      </c>
      <c r="AH61" s="343">
        <f>Input!AK10*$I61</f>
        <v>0</v>
      </c>
      <c r="AI61" s="343">
        <f>Input!AL10*$I61</f>
        <v>0</v>
      </c>
      <c r="AJ61" s="343">
        <f>Input!AM10*$I61</f>
        <v>0</v>
      </c>
      <c r="AK61" s="343">
        <f>Input!AN10*$I61</f>
        <v>0</v>
      </c>
      <c r="AL61" s="343">
        <f>Input!AO10*$I61</f>
        <v>0</v>
      </c>
      <c r="AM61" s="343">
        <f>Input!AP10*$I61</f>
        <v>0</v>
      </c>
      <c r="AN61" s="343">
        <f>Input!AQ10*$I61</f>
        <v>0</v>
      </c>
      <c r="AO61" s="343">
        <f>Input!AR10*$I61</f>
        <v>0</v>
      </c>
      <c r="AP61" s="343">
        <f>Input!AS10*$I61</f>
        <v>0</v>
      </c>
      <c r="AQ61" s="343">
        <f>Input!AT10*$I61</f>
        <v>0</v>
      </c>
      <c r="AR61" s="343">
        <f>Input!AU10*$I61</f>
        <v>0</v>
      </c>
      <c r="AS61" s="343">
        <f>Input!AV10*$I61</f>
        <v>0</v>
      </c>
      <c r="AT61" s="343">
        <f>Input!AW10*$I61</f>
        <v>0</v>
      </c>
      <c r="AU61" s="343">
        <f>Input!AX10*$I61</f>
        <v>0</v>
      </c>
      <c r="AV61" s="343">
        <f>Input!AY10*$I61</f>
        <v>0</v>
      </c>
      <c r="AW61" s="343">
        <f>Input!AZ10*$I61</f>
        <v>0</v>
      </c>
      <c r="AX61" s="343">
        <f>Input!BA10*$I61</f>
        <v>0</v>
      </c>
      <c r="AY61" s="343">
        <f>Input!BB10*$I61</f>
        <v>0</v>
      </c>
      <c r="AZ61" s="343">
        <f>Input!BC10*$I61</f>
        <v>0</v>
      </c>
      <c r="BA61" s="343">
        <f>Input!BD10*$I61</f>
        <v>0</v>
      </c>
      <c r="BB61" s="343">
        <f>Input!BE10*$I61</f>
        <v>0</v>
      </c>
      <c r="BC61" s="343">
        <f>Input!BF10*$I61</f>
        <v>0</v>
      </c>
      <c r="BD61" s="343">
        <f>Input!BG10*$I61</f>
        <v>0</v>
      </c>
      <c r="BE61" s="343">
        <f>Input!BH10*$I61</f>
        <v>0</v>
      </c>
      <c r="BF61" s="343">
        <f>Input!BI10*$I61</f>
        <v>0</v>
      </c>
      <c r="BG61" s="343">
        <f>Input!BJ10*$I61</f>
        <v>0</v>
      </c>
      <c r="BH61" s="343">
        <f>Input!BK10*$I61</f>
        <v>0</v>
      </c>
      <c r="BI61" s="343">
        <f>Input!BL10*$I61</f>
        <v>0</v>
      </c>
      <c r="BJ61" s="343">
        <f>Input!BM10*$I61</f>
        <v>0</v>
      </c>
      <c r="BK61" s="343">
        <f>Input!BN10*$I61</f>
        <v>0</v>
      </c>
      <c r="BL61" s="343">
        <f>Input!BO10*$I61</f>
        <v>0</v>
      </c>
      <c r="BM61" s="343">
        <f>Input!BP10*$I61</f>
        <v>0</v>
      </c>
    </row>
    <row r="62" spans="3:65" x14ac:dyDescent="0.2">
      <c r="C62" s="325">
        <f t="shared" si="110"/>
        <v>4</v>
      </c>
      <c r="D62" s="337" t="str">
        <f>Input!D11</f>
        <v>item 4</v>
      </c>
      <c r="E62" s="338" t="str">
        <f>Input!E11</f>
        <v>Operating Expense</v>
      </c>
      <c r="F62" s="320">
        <f>MATCH(E62,lookups!$C$90:$C$95,0)</f>
        <v>2</v>
      </c>
      <c r="G62" s="320"/>
      <c r="H62" s="339" t="str">
        <f>IF(Input!$E11=lookups!$C$90,"Sign Flip","    ... ")</f>
        <v xml:space="preserve">    ... </v>
      </c>
      <c r="I62" s="340">
        <f>IF(Input!$E11=lookups!$C$90,-1,1)</f>
        <v>1</v>
      </c>
      <c r="K62" s="341">
        <f t="shared" si="111"/>
        <v>0</v>
      </c>
      <c r="L62" s="342">
        <f t="shared" si="112"/>
        <v>0</v>
      </c>
      <c r="O62" s="343">
        <f>Input!R11*$I62</f>
        <v>0</v>
      </c>
      <c r="P62" s="343">
        <f>Input!S11*$I62</f>
        <v>0</v>
      </c>
      <c r="Q62" s="343">
        <f>Input!T11*$I62</f>
        <v>0</v>
      </c>
      <c r="R62" s="343">
        <f>Input!U11*$I62</f>
        <v>0</v>
      </c>
      <c r="S62" s="343">
        <f>Input!V11*$I62</f>
        <v>0</v>
      </c>
      <c r="T62" s="343">
        <f>Input!W11*$I62</f>
        <v>0</v>
      </c>
      <c r="U62" s="343">
        <f>Input!X11*$I62</f>
        <v>0</v>
      </c>
      <c r="V62" s="343">
        <f>Input!Y11*$I62</f>
        <v>0</v>
      </c>
      <c r="W62" s="343">
        <f>Input!Z11*$I62</f>
        <v>0</v>
      </c>
      <c r="X62" s="343">
        <f>Input!AA11*$I62</f>
        <v>0</v>
      </c>
      <c r="Y62" s="343">
        <f>Input!AB11*$I62</f>
        <v>0</v>
      </c>
      <c r="Z62" s="343">
        <f>Input!AC11*$I62</f>
        <v>0</v>
      </c>
      <c r="AA62" s="343">
        <f>Input!AD11*$I62</f>
        <v>0</v>
      </c>
      <c r="AB62" s="343">
        <f>Input!AE11*$I62</f>
        <v>0</v>
      </c>
      <c r="AC62" s="343">
        <f>Input!AF11*$I62</f>
        <v>0</v>
      </c>
      <c r="AD62" s="343">
        <f>Input!AG11*$I62</f>
        <v>0</v>
      </c>
      <c r="AE62" s="343">
        <f>Input!AH11*$I62</f>
        <v>0</v>
      </c>
      <c r="AF62" s="343">
        <f>Input!AI11*$I62</f>
        <v>0</v>
      </c>
      <c r="AG62" s="343">
        <f>Input!AJ11*$I62</f>
        <v>0</v>
      </c>
      <c r="AH62" s="343">
        <f>Input!AK11*$I62</f>
        <v>0</v>
      </c>
      <c r="AI62" s="343">
        <f>Input!AL11*$I62</f>
        <v>0</v>
      </c>
      <c r="AJ62" s="343">
        <f>Input!AM11*$I62</f>
        <v>0</v>
      </c>
      <c r="AK62" s="343">
        <f>Input!AN11*$I62</f>
        <v>0</v>
      </c>
      <c r="AL62" s="343">
        <f>Input!AO11*$I62</f>
        <v>0</v>
      </c>
      <c r="AM62" s="343">
        <f>Input!AP11*$I62</f>
        <v>0</v>
      </c>
      <c r="AN62" s="343">
        <f>Input!AQ11*$I62</f>
        <v>0</v>
      </c>
      <c r="AO62" s="343">
        <f>Input!AR11*$I62</f>
        <v>0</v>
      </c>
      <c r="AP62" s="343">
        <f>Input!AS11*$I62</f>
        <v>0</v>
      </c>
      <c r="AQ62" s="343">
        <f>Input!AT11*$I62</f>
        <v>0</v>
      </c>
      <c r="AR62" s="343">
        <f>Input!AU11*$I62</f>
        <v>0</v>
      </c>
      <c r="AS62" s="343">
        <f>Input!AV11*$I62</f>
        <v>0</v>
      </c>
      <c r="AT62" s="343">
        <f>Input!AW11*$I62</f>
        <v>0</v>
      </c>
      <c r="AU62" s="343">
        <f>Input!AX11*$I62</f>
        <v>0</v>
      </c>
      <c r="AV62" s="343">
        <f>Input!AY11*$I62</f>
        <v>0</v>
      </c>
      <c r="AW62" s="343">
        <f>Input!AZ11*$I62</f>
        <v>0</v>
      </c>
      <c r="AX62" s="343">
        <f>Input!BA11*$I62</f>
        <v>0</v>
      </c>
      <c r="AY62" s="343">
        <f>Input!BB11*$I62</f>
        <v>0</v>
      </c>
      <c r="AZ62" s="343">
        <f>Input!BC11*$I62</f>
        <v>0</v>
      </c>
      <c r="BA62" s="343">
        <f>Input!BD11*$I62</f>
        <v>0</v>
      </c>
      <c r="BB62" s="343">
        <f>Input!BE11*$I62</f>
        <v>0</v>
      </c>
      <c r="BC62" s="343">
        <f>Input!BF11*$I62</f>
        <v>0</v>
      </c>
      <c r="BD62" s="343">
        <f>Input!BG11*$I62</f>
        <v>0</v>
      </c>
      <c r="BE62" s="343">
        <f>Input!BH11*$I62</f>
        <v>0</v>
      </c>
      <c r="BF62" s="343">
        <f>Input!BI11*$I62</f>
        <v>0</v>
      </c>
      <c r="BG62" s="343">
        <f>Input!BJ11*$I62</f>
        <v>0</v>
      </c>
      <c r="BH62" s="343">
        <f>Input!BK11*$I62</f>
        <v>0</v>
      </c>
      <c r="BI62" s="343">
        <f>Input!BL11*$I62</f>
        <v>0</v>
      </c>
      <c r="BJ62" s="343">
        <f>Input!BM11*$I62</f>
        <v>0</v>
      </c>
      <c r="BK62" s="343">
        <f>Input!BN11*$I62</f>
        <v>0</v>
      </c>
      <c r="BL62" s="343">
        <f>Input!BO11*$I62</f>
        <v>0</v>
      </c>
      <c r="BM62" s="343">
        <f>Input!BP11*$I62</f>
        <v>0</v>
      </c>
    </row>
    <row r="63" spans="3:65" x14ac:dyDescent="0.2">
      <c r="C63" s="325">
        <f t="shared" si="110"/>
        <v>5</v>
      </c>
      <c r="D63" s="337" t="str">
        <f>Input!D12</f>
        <v>item 5</v>
      </c>
      <c r="E63" s="338" t="str">
        <f>Input!E12</f>
        <v>Operating Expense</v>
      </c>
      <c r="F63" s="320">
        <f>MATCH(E63,lookups!$C$90:$C$95,0)</f>
        <v>2</v>
      </c>
      <c r="G63" s="320"/>
      <c r="H63" s="339" t="str">
        <f>IF(Input!$E12=lookups!$C$90,"Sign Flip","    ... ")</f>
        <v xml:space="preserve">    ... </v>
      </c>
      <c r="I63" s="340">
        <f>IF(Input!$E12=lookups!$C$90,-1,1)</f>
        <v>1</v>
      </c>
      <c r="K63" s="341">
        <f t="shared" si="111"/>
        <v>0</v>
      </c>
      <c r="L63" s="342">
        <f t="shared" si="112"/>
        <v>0</v>
      </c>
      <c r="O63" s="343">
        <f>Input!R12*$I63</f>
        <v>0</v>
      </c>
      <c r="P63" s="343">
        <f>Input!S12*$I63</f>
        <v>0</v>
      </c>
      <c r="Q63" s="343">
        <f>Input!T12*$I63</f>
        <v>0</v>
      </c>
      <c r="R63" s="343">
        <f>Input!U12*$I63</f>
        <v>0</v>
      </c>
      <c r="S63" s="343">
        <f>Input!V12*$I63</f>
        <v>0</v>
      </c>
      <c r="T63" s="343">
        <f>Input!W12*$I63</f>
        <v>0</v>
      </c>
      <c r="U63" s="343">
        <f>Input!X12*$I63</f>
        <v>0</v>
      </c>
      <c r="V63" s="343">
        <f>Input!Y12*$I63</f>
        <v>0</v>
      </c>
      <c r="W63" s="343">
        <f>Input!Z12*$I63</f>
        <v>0</v>
      </c>
      <c r="X63" s="343">
        <f>Input!AA12*$I63</f>
        <v>0</v>
      </c>
      <c r="Y63" s="343">
        <f>Input!AB12*$I63</f>
        <v>0</v>
      </c>
      <c r="Z63" s="343">
        <f>Input!AC12*$I63</f>
        <v>0</v>
      </c>
      <c r="AA63" s="343">
        <f>Input!AD12*$I63</f>
        <v>0</v>
      </c>
      <c r="AB63" s="343">
        <f>Input!AE12*$I63</f>
        <v>0</v>
      </c>
      <c r="AC63" s="343">
        <f>Input!AF12*$I63</f>
        <v>0</v>
      </c>
      <c r="AD63" s="343">
        <f>Input!AG12*$I63</f>
        <v>0</v>
      </c>
      <c r="AE63" s="343">
        <f>Input!AH12*$I63</f>
        <v>0</v>
      </c>
      <c r="AF63" s="343">
        <f>Input!AI12*$I63</f>
        <v>0</v>
      </c>
      <c r="AG63" s="343">
        <f>Input!AJ12*$I63</f>
        <v>0</v>
      </c>
      <c r="AH63" s="343">
        <f>Input!AK12*$I63</f>
        <v>0</v>
      </c>
      <c r="AI63" s="343">
        <f>Input!AL12*$I63</f>
        <v>0</v>
      </c>
      <c r="AJ63" s="343">
        <f>Input!AM12*$I63</f>
        <v>0</v>
      </c>
      <c r="AK63" s="343">
        <f>Input!AN12*$I63</f>
        <v>0</v>
      </c>
      <c r="AL63" s="343">
        <f>Input!AO12*$I63</f>
        <v>0</v>
      </c>
      <c r="AM63" s="343">
        <f>Input!AP12*$I63</f>
        <v>0</v>
      </c>
      <c r="AN63" s="343">
        <f>Input!AQ12*$I63</f>
        <v>0</v>
      </c>
      <c r="AO63" s="343">
        <f>Input!AR12*$I63</f>
        <v>0</v>
      </c>
      <c r="AP63" s="343">
        <f>Input!AS12*$I63</f>
        <v>0</v>
      </c>
      <c r="AQ63" s="343">
        <f>Input!AT12*$I63</f>
        <v>0</v>
      </c>
      <c r="AR63" s="343">
        <f>Input!AU12*$I63</f>
        <v>0</v>
      </c>
      <c r="AS63" s="343">
        <f>Input!AV12*$I63</f>
        <v>0</v>
      </c>
      <c r="AT63" s="343">
        <f>Input!AW12*$I63</f>
        <v>0</v>
      </c>
      <c r="AU63" s="343">
        <f>Input!AX12*$I63</f>
        <v>0</v>
      </c>
      <c r="AV63" s="343">
        <f>Input!AY12*$I63</f>
        <v>0</v>
      </c>
      <c r="AW63" s="343">
        <f>Input!AZ12*$I63</f>
        <v>0</v>
      </c>
      <c r="AX63" s="343">
        <f>Input!BA12*$I63</f>
        <v>0</v>
      </c>
      <c r="AY63" s="343">
        <f>Input!BB12*$I63</f>
        <v>0</v>
      </c>
      <c r="AZ63" s="343">
        <f>Input!BC12*$I63</f>
        <v>0</v>
      </c>
      <c r="BA63" s="343">
        <f>Input!BD12*$I63</f>
        <v>0</v>
      </c>
      <c r="BB63" s="343">
        <f>Input!BE12*$I63</f>
        <v>0</v>
      </c>
      <c r="BC63" s="343">
        <f>Input!BF12*$I63</f>
        <v>0</v>
      </c>
      <c r="BD63" s="343">
        <f>Input!BG12*$I63</f>
        <v>0</v>
      </c>
      <c r="BE63" s="343">
        <f>Input!BH12*$I63</f>
        <v>0</v>
      </c>
      <c r="BF63" s="343">
        <f>Input!BI12*$I63</f>
        <v>0</v>
      </c>
      <c r="BG63" s="343">
        <f>Input!BJ12*$I63</f>
        <v>0</v>
      </c>
      <c r="BH63" s="343">
        <f>Input!BK12*$I63</f>
        <v>0</v>
      </c>
      <c r="BI63" s="343">
        <f>Input!BL12*$I63</f>
        <v>0</v>
      </c>
      <c r="BJ63" s="343">
        <f>Input!BM12*$I63</f>
        <v>0</v>
      </c>
      <c r="BK63" s="343">
        <f>Input!BN12*$I63</f>
        <v>0</v>
      </c>
      <c r="BL63" s="343">
        <f>Input!BO12*$I63</f>
        <v>0</v>
      </c>
      <c r="BM63" s="343">
        <f>Input!BP12*$I63</f>
        <v>0</v>
      </c>
    </row>
    <row r="64" spans="3:65" x14ac:dyDescent="0.2">
      <c r="C64" s="325">
        <f t="shared" si="110"/>
        <v>6</v>
      </c>
      <c r="D64" s="337" t="str">
        <f>Input!D13</f>
        <v>item 6</v>
      </c>
      <c r="E64" s="338" t="str">
        <f>Input!E13</f>
        <v>Operating Expense</v>
      </c>
      <c r="F64" s="320">
        <f>MATCH(E64,lookups!$C$90:$C$95,0)</f>
        <v>2</v>
      </c>
      <c r="G64" s="320"/>
      <c r="H64" s="339" t="str">
        <f>IF(Input!$E13=lookups!$C$90,"Sign Flip","    ... ")</f>
        <v xml:space="preserve">    ... </v>
      </c>
      <c r="I64" s="340">
        <f>IF(Input!$E13=lookups!$C$90,-1,1)</f>
        <v>1</v>
      </c>
      <c r="K64" s="341">
        <f t="shared" si="111"/>
        <v>0</v>
      </c>
      <c r="L64" s="342">
        <f t="shared" si="112"/>
        <v>0</v>
      </c>
      <c r="O64" s="343">
        <f>Input!R13*$I64</f>
        <v>0</v>
      </c>
      <c r="P64" s="343">
        <f>Input!S13*$I64</f>
        <v>0</v>
      </c>
      <c r="Q64" s="343">
        <f>Input!T13*$I64</f>
        <v>0</v>
      </c>
      <c r="R64" s="343">
        <f>Input!U13*$I64</f>
        <v>0</v>
      </c>
      <c r="S64" s="343">
        <f>Input!V13*$I64</f>
        <v>0</v>
      </c>
      <c r="T64" s="343">
        <f>Input!W13*$I64</f>
        <v>0</v>
      </c>
      <c r="U64" s="343">
        <f>Input!X13*$I64</f>
        <v>0</v>
      </c>
      <c r="V64" s="343">
        <f>Input!Y13*$I64</f>
        <v>0</v>
      </c>
      <c r="W64" s="343">
        <f>Input!Z13*$I64</f>
        <v>0</v>
      </c>
      <c r="X64" s="343">
        <f>Input!AA13*$I64</f>
        <v>0</v>
      </c>
      <c r="Y64" s="343">
        <f>Input!AB13*$I64</f>
        <v>0</v>
      </c>
      <c r="Z64" s="343">
        <f>Input!AC13*$I64</f>
        <v>0</v>
      </c>
      <c r="AA64" s="343">
        <f>Input!AD13*$I64</f>
        <v>0</v>
      </c>
      <c r="AB64" s="343">
        <f>Input!AE13*$I64</f>
        <v>0</v>
      </c>
      <c r="AC64" s="343">
        <f>Input!AF13*$I64</f>
        <v>0</v>
      </c>
      <c r="AD64" s="343">
        <f>Input!AG13*$I64</f>
        <v>0</v>
      </c>
      <c r="AE64" s="343">
        <f>Input!AH13*$I64</f>
        <v>0</v>
      </c>
      <c r="AF64" s="343">
        <f>Input!AI13*$I64</f>
        <v>0</v>
      </c>
      <c r="AG64" s="343">
        <f>Input!AJ13*$I64</f>
        <v>0</v>
      </c>
      <c r="AH64" s="343">
        <f>Input!AK13*$I64</f>
        <v>0</v>
      </c>
      <c r="AI64" s="343">
        <f>Input!AL13*$I64</f>
        <v>0</v>
      </c>
      <c r="AJ64" s="343">
        <f>Input!AM13*$I64</f>
        <v>0</v>
      </c>
      <c r="AK64" s="343">
        <f>Input!AN13*$I64</f>
        <v>0</v>
      </c>
      <c r="AL64" s="343">
        <f>Input!AO13*$I64</f>
        <v>0</v>
      </c>
      <c r="AM64" s="343">
        <f>Input!AP13*$I64</f>
        <v>0</v>
      </c>
      <c r="AN64" s="343">
        <f>Input!AQ13*$I64</f>
        <v>0</v>
      </c>
      <c r="AO64" s="343">
        <f>Input!AR13*$I64</f>
        <v>0</v>
      </c>
      <c r="AP64" s="343">
        <f>Input!AS13*$I64</f>
        <v>0</v>
      </c>
      <c r="AQ64" s="343">
        <f>Input!AT13*$I64</f>
        <v>0</v>
      </c>
      <c r="AR64" s="343">
        <f>Input!AU13*$I64</f>
        <v>0</v>
      </c>
      <c r="AS64" s="343">
        <f>Input!AV13*$I64</f>
        <v>0</v>
      </c>
      <c r="AT64" s="343">
        <f>Input!AW13*$I64</f>
        <v>0</v>
      </c>
      <c r="AU64" s="343">
        <f>Input!AX13*$I64</f>
        <v>0</v>
      </c>
      <c r="AV64" s="343">
        <f>Input!AY13*$I64</f>
        <v>0</v>
      </c>
      <c r="AW64" s="343">
        <f>Input!AZ13*$I64</f>
        <v>0</v>
      </c>
      <c r="AX64" s="343">
        <f>Input!BA13*$I64</f>
        <v>0</v>
      </c>
      <c r="AY64" s="343">
        <f>Input!BB13*$I64</f>
        <v>0</v>
      </c>
      <c r="AZ64" s="343">
        <f>Input!BC13*$I64</f>
        <v>0</v>
      </c>
      <c r="BA64" s="343">
        <f>Input!BD13*$I64</f>
        <v>0</v>
      </c>
      <c r="BB64" s="343">
        <f>Input!BE13*$I64</f>
        <v>0</v>
      </c>
      <c r="BC64" s="343">
        <f>Input!BF13*$I64</f>
        <v>0</v>
      </c>
      <c r="BD64" s="343">
        <f>Input!BG13*$I64</f>
        <v>0</v>
      </c>
      <c r="BE64" s="343">
        <f>Input!BH13*$I64</f>
        <v>0</v>
      </c>
      <c r="BF64" s="343">
        <f>Input!BI13*$I64</f>
        <v>0</v>
      </c>
      <c r="BG64" s="343">
        <f>Input!BJ13*$I64</f>
        <v>0</v>
      </c>
      <c r="BH64" s="343">
        <f>Input!BK13*$I64</f>
        <v>0</v>
      </c>
      <c r="BI64" s="343">
        <f>Input!BL13*$I64</f>
        <v>0</v>
      </c>
      <c r="BJ64" s="343">
        <f>Input!BM13*$I64</f>
        <v>0</v>
      </c>
      <c r="BK64" s="343">
        <f>Input!BN13*$I64</f>
        <v>0</v>
      </c>
      <c r="BL64" s="343">
        <f>Input!BO13*$I64</f>
        <v>0</v>
      </c>
      <c r="BM64" s="343">
        <f>Input!BP13*$I64</f>
        <v>0</v>
      </c>
    </row>
    <row r="65" spans="3:65" x14ac:dyDescent="0.2">
      <c r="C65" s="325">
        <f t="shared" si="110"/>
        <v>7</v>
      </c>
      <c r="D65" s="337" t="str">
        <f>Input!D14</f>
        <v>item 7</v>
      </c>
      <c r="E65" s="338" t="str">
        <f>Input!E14</f>
        <v>Operating Expense</v>
      </c>
      <c r="F65" s="320">
        <f>MATCH(E65,lookups!$C$90:$C$95,0)</f>
        <v>2</v>
      </c>
      <c r="G65" s="320"/>
      <c r="H65" s="339" t="str">
        <f>IF(Input!$E14=lookups!$C$90,"Sign Flip","    ... ")</f>
        <v xml:space="preserve">    ... </v>
      </c>
      <c r="I65" s="340">
        <f>IF(Input!$E14=lookups!$C$90,-1,1)</f>
        <v>1</v>
      </c>
      <c r="K65" s="341">
        <f t="shared" si="111"/>
        <v>0</v>
      </c>
      <c r="L65" s="342">
        <f t="shared" si="112"/>
        <v>0</v>
      </c>
      <c r="O65" s="343">
        <f>Input!R14*$I65</f>
        <v>0</v>
      </c>
      <c r="P65" s="343">
        <f>Input!S14*$I65</f>
        <v>0</v>
      </c>
      <c r="Q65" s="343">
        <f>Input!T14*$I65</f>
        <v>0</v>
      </c>
      <c r="R65" s="343">
        <f>Input!U14*$I65</f>
        <v>0</v>
      </c>
      <c r="S65" s="343">
        <f>Input!V14*$I65</f>
        <v>0</v>
      </c>
      <c r="T65" s="343">
        <f>Input!W14*$I65</f>
        <v>0</v>
      </c>
      <c r="U65" s="343">
        <f>Input!X14*$I65</f>
        <v>0</v>
      </c>
      <c r="V65" s="343">
        <f>Input!Y14*$I65</f>
        <v>0</v>
      </c>
      <c r="W65" s="343">
        <f>Input!Z14*$I65</f>
        <v>0</v>
      </c>
      <c r="X65" s="343">
        <f>Input!AA14*$I65</f>
        <v>0</v>
      </c>
      <c r="Y65" s="343">
        <f>Input!AB14*$I65</f>
        <v>0</v>
      </c>
      <c r="Z65" s="343">
        <f>Input!AC14*$I65</f>
        <v>0</v>
      </c>
      <c r="AA65" s="343">
        <f>Input!AD14*$I65</f>
        <v>0</v>
      </c>
      <c r="AB65" s="343">
        <f>Input!AE14*$I65</f>
        <v>0</v>
      </c>
      <c r="AC65" s="343">
        <f>Input!AF14*$I65</f>
        <v>0</v>
      </c>
      <c r="AD65" s="343">
        <f>Input!AG14*$I65</f>
        <v>0</v>
      </c>
      <c r="AE65" s="343">
        <f>Input!AH14*$I65</f>
        <v>0</v>
      </c>
      <c r="AF65" s="343">
        <f>Input!AI14*$I65</f>
        <v>0</v>
      </c>
      <c r="AG65" s="343">
        <f>Input!AJ14*$I65</f>
        <v>0</v>
      </c>
      <c r="AH65" s="343">
        <f>Input!AK14*$I65</f>
        <v>0</v>
      </c>
      <c r="AI65" s="343">
        <f>Input!AL14*$I65</f>
        <v>0</v>
      </c>
      <c r="AJ65" s="343">
        <f>Input!AM14*$I65</f>
        <v>0</v>
      </c>
      <c r="AK65" s="343">
        <f>Input!AN14*$I65</f>
        <v>0</v>
      </c>
      <c r="AL65" s="343">
        <f>Input!AO14*$I65</f>
        <v>0</v>
      </c>
      <c r="AM65" s="343">
        <f>Input!AP14*$I65</f>
        <v>0</v>
      </c>
      <c r="AN65" s="343">
        <f>Input!AQ14*$I65</f>
        <v>0</v>
      </c>
      <c r="AO65" s="343">
        <f>Input!AR14*$I65</f>
        <v>0</v>
      </c>
      <c r="AP65" s="343">
        <f>Input!AS14*$I65</f>
        <v>0</v>
      </c>
      <c r="AQ65" s="343">
        <f>Input!AT14*$I65</f>
        <v>0</v>
      </c>
      <c r="AR65" s="343">
        <f>Input!AU14*$I65</f>
        <v>0</v>
      </c>
      <c r="AS65" s="343">
        <f>Input!AV14*$I65</f>
        <v>0</v>
      </c>
      <c r="AT65" s="343">
        <f>Input!AW14*$I65</f>
        <v>0</v>
      </c>
      <c r="AU65" s="343">
        <f>Input!AX14*$I65</f>
        <v>0</v>
      </c>
      <c r="AV65" s="343">
        <f>Input!AY14*$I65</f>
        <v>0</v>
      </c>
      <c r="AW65" s="343">
        <f>Input!AZ14*$I65</f>
        <v>0</v>
      </c>
      <c r="AX65" s="343">
        <f>Input!BA14*$I65</f>
        <v>0</v>
      </c>
      <c r="AY65" s="343">
        <f>Input!BB14*$I65</f>
        <v>0</v>
      </c>
      <c r="AZ65" s="343">
        <f>Input!BC14*$I65</f>
        <v>0</v>
      </c>
      <c r="BA65" s="343">
        <f>Input!BD14*$I65</f>
        <v>0</v>
      </c>
      <c r="BB65" s="343">
        <f>Input!BE14*$I65</f>
        <v>0</v>
      </c>
      <c r="BC65" s="343">
        <f>Input!BF14*$I65</f>
        <v>0</v>
      </c>
      <c r="BD65" s="343">
        <f>Input!BG14*$I65</f>
        <v>0</v>
      </c>
      <c r="BE65" s="343">
        <f>Input!BH14*$I65</f>
        <v>0</v>
      </c>
      <c r="BF65" s="343">
        <f>Input!BI14*$I65</f>
        <v>0</v>
      </c>
      <c r="BG65" s="343">
        <f>Input!BJ14*$I65</f>
        <v>0</v>
      </c>
      <c r="BH65" s="343">
        <f>Input!BK14*$I65</f>
        <v>0</v>
      </c>
      <c r="BI65" s="343">
        <f>Input!BL14*$I65</f>
        <v>0</v>
      </c>
      <c r="BJ65" s="343">
        <f>Input!BM14*$I65</f>
        <v>0</v>
      </c>
      <c r="BK65" s="343">
        <f>Input!BN14*$I65</f>
        <v>0</v>
      </c>
      <c r="BL65" s="343">
        <f>Input!BO14*$I65</f>
        <v>0</v>
      </c>
      <c r="BM65" s="343">
        <f>Input!BP14*$I65</f>
        <v>0</v>
      </c>
    </row>
    <row r="66" spans="3:65" x14ac:dyDescent="0.2">
      <c r="C66" s="325">
        <f t="shared" si="110"/>
        <v>8</v>
      </c>
      <c r="D66" s="337" t="str">
        <f>Input!D15</f>
        <v>item 8</v>
      </c>
      <c r="E66" s="338" t="str">
        <f>Input!E15</f>
        <v>Operating Expense</v>
      </c>
      <c r="F66" s="320">
        <f>MATCH(E66,lookups!$C$90:$C$95,0)</f>
        <v>2</v>
      </c>
      <c r="G66" s="320"/>
      <c r="H66" s="339" t="str">
        <f>IF(Input!$E15=lookups!$C$90,"Sign Flip","    ... ")</f>
        <v xml:space="preserve">    ... </v>
      </c>
      <c r="I66" s="340">
        <f>IF(Input!$E15=lookups!$C$90,-1,1)</f>
        <v>1</v>
      </c>
      <c r="K66" s="341">
        <f t="shared" si="111"/>
        <v>0</v>
      </c>
      <c r="L66" s="342">
        <f t="shared" si="112"/>
        <v>0</v>
      </c>
      <c r="O66" s="343">
        <f>Input!R15*$I66</f>
        <v>0</v>
      </c>
      <c r="P66" s="343">
        <f>Input!S15*$I66</f>
        <v>0</v>
      </c>
      <c r="Q66" s="343">
        <f>Input!T15*$I66</f>
        <v>0</v>
      </c>
      <c r="R66" s="343">
        <f>Input!U15*$I66</f>
        <v>0</v>
      </c>
      <c r="S66" s="343">
        <f>Input!V15*$I66</f>
        <v>0</v>
      </c>
      <c r="T66" s="343">
        <f>Input!W15*$I66</f>
        <v>0</v>
      </c>
      <c r="U66" s="343">
        <f>Input!X15*$I66</f>
        <v>0</v>
      </c>
      <c r="V66" s="343">
        <f>Input!Y15*$I66</f>
        <v>0</v>
      </c>
      <c r="W66" s="343">
        <f>Input!Z15*$I66</f>
        <v>0</v>
      </c>
      <c r="X66" s="343">
        <f>Input!AA15*$I66</f>
        <v>0</v>
      </c>
      <c r="Y66" s="343">
        <f>Input!AB15*$I66</f>
        <v>0</v>
      </c>
      <c r="Z66" s="343">
        <f>Input!AC15*$I66</f>
        <v>0</v>
      </c>
      <c r="AA66" s="343">
        <f>Input!AD15*$I66</f>
        <v>0</v>
      </c>
      <c r="AB66" s="343">
        <f>Input!AE15*$I66</f>
        <v>0</v>
      </c>
      <c r="AC66" s="343">
        <f>Input!AF15*$I66</f>
        <v>0</v>
      </c>
      <c r="AD66" s="343">
        <f>Input!AG15*$I66</f>
        <v>0</v>
      </c>
      <c r="AE66" s="343">
        <f>Input!AH15*$I66</f>
        <v>0</v>
      </c>
      <c r="AF66" s="343">
        <f>Input!AI15*$I66</f>
        <v>0</v>
      </c>
      <c r="AG66" s="343">
        <f>Input!AJ15*$I66</f>
        <v>0</v>
      </c>
      <c r="AH66" s="343">
        <f>Input!AK15*$I66</f>
        <v>0</v>
      </c>
      <c r="AI66" s="343">
        <f>Input!AL15*$I66</f>
        <v>0</v>
      </c>
      <c r="AJ66" s="343">
        <f>Input!AM15*$I66</f>
        <v>0</v>
      </c>
      <c r="AK66" s="343">
        <f>Input!AN15*$I66</f>
        <v>0</v>
      </c>
      <c r="AL66" s="343">
        <f>Input!AO15*$I66</f>
        <v>0</v>
      </c>
      <c r="AM66" s="343">
        <f>Input!AP15*$I66</f>
        <v>0</v>
      </c>
      <c r="AN66" s="343">
        <f>Input!AQ15*$I66</f>
        <v>0</v>
      </c>
      <c r="AO66" s="343">
        <f>Input!AR15*$I66</f>
        <v>0</v>
      </c>
      <c r="AP66" s="343">
        <f>Input!AS15*$I66</f>
        <v>0</v>
      </c>
      <c r="AQ66" s="343">
        <f>Input!AT15*$I66</f>
        <v>0</v>
      </c>
      <c r="AR66" s="343">
        <f>Input!AU15*$I66</f>
        <v>0</v>
      </c>
      <c r="AS66" s="343">
        <f>Input!AV15*$I66</f>
        <v>0</v>
      </c>
      <c r="AT66" s="343">
        <f>Input!AW15*$I66</f>
        <v>0</v>
      </c>
      <c r="AU66" s="343">
        <f>Input!AX15*$I66</f>
        <v>0</v>
      </c>
      <c r="AV66" s="343">
        <f>Input!AY15*$I66</f>
        <v>0</v>
      </c>
      <c r="AW66" s="343">
        <f>Input!AZ15*$I66</f>
        <v>0</v>
      </c>
      <c r="AX66" s="343">
        <f>Input!BA15*$I66</f>
        <v>0</v>
      </c>
      <c r="AY66" s="343">
        <f>Input!BB15*$I66</f>
        <v>0</v>
      </c>
      <c r="AZ66" s="343">
        <f>Input!BC15*$I66</f>
        <v>0</v>
      </c>
      <c r="BA66" s="343">
        <f>Input!BD15*$I66</f>
        <v>0</v>
      </c>
      <c r="BB66" s="343">
        <f>Input!BE15*$I66</f>
        <v>0</v>
      </c>
      <c r="BC66" s="343">
        <f>Input!BF15*$I66</f>
        <v>0</v>
      </c>
      <c r="BD66" s="343">
        <f>Input!BG15*$I66</f>
        <v>0</v>
      </c>
      <c r="BE66" s="343">
        <f>Input!BH15*$I66</f>
        <v>0</v>
      </c>
      <c r="BF66" s="343">
        <f>Input!BI15*$I66</f>
        <v>0</v>
      </c>
      <c r="BG66" s="343">
        <f>Input!BJ15*$I66</f>
        <v>0</v>
      </c>
      <c r="BH66" s="343">
        <f>Input!BK15*$I66</f>
        <v>0</v>
      </c>
      <c r="BI66" s="343">
        <f>Input!BL15*$I66</f>
        <v>0</v>
      </c>
      <c r="BJ66" s="343">
        <f>Input!BM15*$I66</f>
        <v>0</v>
      </c>
      <c r="BK66" s="343">
        <f>Input!BN15*$I66</f>
        <v>0</v>
      </c>
      <c r="BL66" s="343">
        <f>Input!BO15*$I66</f>
        <v>0</v>
      </c>
      <c r="BM66" s="343">
        <f>Input!BP15*$I66</f>
        <v>0</v>
      </c>
    </row>
    <row r="67" spans="3:65" x14ac:dyDescent="0.2">
      <c r="C67" s="325">
        <f t="shared" si="110"/>
        <v>9</v>
      </c>
      <c r="D67" s="337" t="str">
        <f>Input!D16</f>
        <v>item 9</v>
      </c>
      <c r="E67" s="338" t="str">
        <f>Input!E16</f>
        <v>Operating Expense</v>
      </c>
      <c r="F67" s="320">
        <f>MATCH(E67,lookups!$C$90:$C$95,0)</f>
        <v>2</v>
      </c>
      <c r="G67" s="320"/>
      <c r="H67" s="339" t="str">
        <f>IF(Input!$E16=lookups!$C$90,"Sign Flip","    ... ")</f>
        <v xml:space="preserve">    ... </v>
      </c>
      <c r="I67" s="340">
        <f>IF(Input!$E16=lookups!$C$90,-1,1)</f>
        <v>1</v>
      </c>
      <c r="K67" s="341">
        <f t="shared" si="111"/>
        <v>0</v>
      </c>
      <c r="L67" s="342">
        <f t="shared" si="112"/>
        <v>0</v>
      </c>
      <c r="O67" s="343">
        <f>Input!R16*$I67</f>
        <v>0</v>
      </c>
      <c r="P67" s="343">
        <f>Input!S16*$I67</f>
        <v>0</v>
      </c>
      <c r="Q67" s="343">
        <f>Input!T16*$I67</f>
        <v>0</v>
      </c>
      <c r="R67" s="343">
        <f>Input!U16*$I67</f>
        <v>0</v>
      </c>
      <c r="S67" s="343">
        <f>Input!V16*$I67</f>
        <v>0</v>
      </c>
      <c r="T67" s="343">
        <f>Input!W16*$I67</f>
        <v>0</v>
      </c>
      <c r="U67" s="343">
        <f>Input!X16*$I67</f>
        <v>0</v>
      </c>
      <c r="V67" s="343">
        <f>Input!Y16*$I67</f>
        <v>0</v>
      </c>
      <c r="W67" s="343">
        <f>Input!Z16*$I67</f>
        <v>0</v>
      </c>
      <c r="X67" s="343">
        <f>Input!AA16*$I67</f>
        <v>0</v>
      </c>
      <c r="Y67" s="343">
        <f>Input!AB16*$I67</f>
        <v>0</v>
      </c>
      <c r="Z67" s="343">
        <f>Input!AC16*$I67</f>
        <v>0</v>
      </c>
      <c r="AA67" s="343">
        <f>Input!AD16*$I67</f>
        <v>0</v>
      </c>
      <c r="AB67" s="343">
        <f>Input!AE16*$I67</f>
        <v>0</v>
      </c>
      <c r="AC67" s="343">
        <f>Input!AF16*$I67</f>
        <v>0</v>
      </c>
      <c r="AD67" s="343">
        <f>Input!AG16*$I67</f>
        <v>0</v>
      </c>
      <c r="AE67" s="343">
        <f>Input!AH16*$I67</f>
        <v>0</v>
      </c>
      <c r="AF67" s="343">
        <f>Input!AI16*$I67</f>
        <v>0</v>
      </c>
      <c r="AG67" s="343">
        <f>Input!AJ16*$I67</f>
        <v>0</v>
      </c>
      <c r="AH67" s="343">
        <f>Input!AK16*$I67</f>
        <v>0</v>
      </c>
      <c r="AI67" s="343">
        <f>Input!AL16*$I67</f>
        <v>0</v>
      </c>
      <c r="AJ67" s="343">
        <f>Input!AM16*$I67</f>
        <v>0</v>
      </c>
      <c r="AK67" s="343">
        <f>Input!AN16*$I67</f>
        <v>0</v>
      </c>
      <c r="AL67" s="343">
        <f>Input!AO16*$I67</f>
        <v>0</v>
      </c>
      <c r="AM67" s="343">
        <f>Input!AP16*$I67</f>
        <v>0</v>
      </c>
      <c r="AN67" s="343">
        <f>Input!AQ16*$I67</f>
        <v>0</v>
      </c>
      <c r="AO67" s="343">
        <f>Input!AR16*$I67</f>
        <v>0</v>
      </c>
      <c r="AP67" s="343">
        <f>Input!AS16*$I67</f>
        <v>0</v>
      </c>
      <c r="AQ67" s="343">
        <f>Input!AT16*$I67</f>
        <v>0</v>
      </c>
      <c r="AR67" s="343">
        <f>Input!AU16*$I67</f>
        <v>0</v>
      </c>
      <c r="AS67" s="343">
        <f>Input!AV16*$I67</f>
        <v>0</v>
      </c>
      <c r="AT67" s="343">
        <f>Input!AW16*$I67</f>
        <v>0</v>
      </c>
      <c r="AU67" s="343">
        <f>Input!AX16*$I67</f>
        <v>0</v>
      </c>
      <c r="AV67" s="343">
        <f>Input!AY16*$I67</f>
        <v>0</v>
      </c>
      <c r="AW67" s="343">
        <f>Input!AZ16*$I67</f>
        <v>0</v>
      </c>
      <c r="AX67" s="343">
        <f>Input!BA16*$I67</f>
        <v>0</v>
      </c>
      <c r="AY67" s="343">
        <f>Input!BB16*$I67</f>
        <v>0</v>
      </c>
      <c r="AZ67" s="343">
        <f>Input!BC16*$I67</f>
        <v>0</v>
      </c>
      <c r="BA67" s="343">
        <f>Input!BD16*$I67</f>
        <v>0</v>
      </c>
      <c r="BB67" s="343">
        <f>Input!BE16*$I67</f>
        <v>0</v>
      </c>
      <c r="BC67" s="343">
        <f>Input!BF16*$I67</f>
        <v>0</v>
      </c>
      <c r="BD67" s="343">
        <f>Input!BG16*$I67</f>
        <v>0</v>
      </c>
      <c r="BE67" s="343">
        <f>Input!BH16*$I67</f>
        <v>0</v>
      </c>
      <c r="BF67" s="343">
        <f>Input!BI16*$I67</f>
        <v>0</v>
      </c>
      <c r="BG67" s="343">
        <f>Input!BJ16*$I67</f>
        <v>0</v>
      </c>
      <c r="BH67" s="343">
        <f>Input!BK16*$I67</f>
        <v>0</v>
      </c>
      <c r="BI67" s="343">
        <f>Input!BL16*$I67</f>
        <v>0</v>
      </c>
      <c r="BJ67" s="343">
        <f>Input!BM16*$I67</f>
        <v>0</v>
      </c>
      <c r="BK67" s="343">
        <f>Input!BN16*$I67</f>
        <v>0</v>
      </c>
      <c r="BL67" s="343">
        <f>Input!BO16*$I67</f>
        <v>0</v>
      </c>
      <c r="BM67" s="343">
        <f>Input!BP16*$I67</f>
        <v>0</v>
      </c>
    </row>
    <row r="68" spans="3:65" x14ac:dyDescent="0.2">
      <c r="C68" s="325">
        <f t="shared" si="110"/>
        <v>10</v>
      </c>
      <c r="D68" s="337" t="str">
        <f>Input!D17</f>
        <v>item 10</v>
      </c>
      <c r="E68" s="338" t="str">
        <f>Input!E17</f>
        <v>Operating Expense</v>
      </c>
      <c r="F68" s="320">
        <f>MATCH(E68,lookups!$C$90:$C$95,0)</f>
        <v>2</v>
      </c>
      <c r="G68" s="320"/>
      <c r="H68" s="339" t="str">
        <f>IF(Input!$E17=lookups!$C$90,"Sign Flip","    ... ")</f>
        <v xml:space="preserve">    ... </v>
      </c>
      <c r="I68" s="340">
        <f>IF(Input!$E17=lookups!$C$90,-1,1)</f>
        <v>1</v>
      </c>
      <c r="K68" s="341">
        <f t="shared" si="111"/>
        <v>0</v>
      </c>
      <c r="L68" s="342">
        <f t="shared" si="112"/>
        <v>0</v>
      </c>
      <c r="O68" s="343">
        <f>Input!R17*$I68</f>
        <v>0</v>
      </c>
      <c r="P68" s="343">
        <f>Input!S17*$I68</f>
        <v>0</v>
      </c>
      <c r="Q68" s="343">
        <f>Input!T17*$I68</f>
        <v>0</v>
      </c>
      <c r="R68" s="343">
        <f>Input!U17*$I68</f>
        <v>0</v>
      </c>
      <c r="S68" s="343">
        <f>Input!V17*$I68</f>
        <v>0</v>
      </c>
      <c r="T68" s="343">
        <f>Input!W17*$I68</f>
        <v>0</v>
      </c>
      <c r="U68" s="343">
        <f>Input!X17*$I68</f>
        <v>0</v>
      </c>
      <c r="V68" s="343">
        <f>Input!Y17*$I68</f>
        <v>0</v>
      </c>
      <c r="W68" s="343">
        <f>Input!Z17*$I68</f>
        <v>0</v>
      </c>
      <c r="X68" s="343">
        <f>Input!AA17*$I68</f>
        <v>0</v>
      </c>
      <c r="Y68" s="343">
        <f>Input!AB17*$I68</f>
        <v>0</v>
      </c>
      <c r="Z68" s="343">
        <f>Input!AC17*$I68</f>
        <v>0</v>
      </c>
      <c r="AA68" s="343">
        <f>Input!AD17*$I68</f>
        <v>0</v>
      </c>
      <c r="AB68" s="343">
        <f>Input!AE17*$I68</f>
        <v>0</v>
      </c>
      <c r="AC68" s="343">
        <f>Input!AF17*$I68</f>
        <v>0</v>
      </c>
      <c r="AD68" s="343">
        <f>Input!AG17*$I68</f>
        <v>0</v>
      </c>
      <c r="AE68" s="343">
        <f>Input!AH17*$I68</f>
        <v>0</v>
      </c>
      <c r="AF68" s="343">
        <f>Input!AI17*$I68</f>
        <v>0</v>
      </c>
      <c r="AG68" s="343">
        <f>Input!AJ17*$I68</f>
        <v>0</v>
      </c>
      <c r="AH68" s="343">
        <f>Input!AK17*$I68</f>
        <v>0</v>
      </c>
      <c r="AI68" s="343">
        <f>Input!AL17*$I68</f>
        <v>0</v>
      </c>
      <c r="AJ68" s="343">
        <f>Input!AM17*$I68</f>
        <v>0</v>
      </c>
      <c r="AK68" s="343">
        <f>Input!AN17*$I68</f>
        <v>0</v>
      </c>
      <c r="AL68" s="343">
        <f>Input!AO17*$I68</f>
        <v>0</v>
      </c>
      <c r="AM68" s="343">
        <f>Input!AP17*$I68</f>
        <v>0</v>
      </c>
      <c r="AN68" s="343">
        <f>Input!AQ17*$I68</f>
        <v>0</v>
      </c>
      <c r="AO68" s="343">
        <f>Input!AR17*$I68</f>
        <v>0</v>
      </c>
      <c r="AP68" s="343">
        <f>Input!AS17*$I68</f>
        <v>0</v>
      </c>
      <c r="AQ68" s="343">
        <f>Input!AT17*$I68</f>
        <v>0</v>
      </c>
      <c r="AR68" s="343">
        <f>Input!AU17*$I68</f>
        <v>0</v>
      </c>
      <c r="AS68" s="343">
        <f>Input!AV17*$I68</f>
        <v>0</v>
      </c>
      <c r="AT68" s="343">
        <f>Input!AW17*$I68</f>
        <v>0</v>
      </c>
      <c r="AU68" s="343">
        <f>Input!AX17*$I68</f>
        <v>0</v>
      </c>
      <c r="AV68" s="343">
        <f>Input!AY17*$I68</f>
        <v>0</v>
      </c>
      <c r="AW68" s="343">
        <f>Input!AZ17*$I68</f>
        <v>0</v>
      </c>
      <c r="AX68" s="343">
        <f>Input!BA17*$I68</f>
        <v>0</v>
      </c>
      <c r="AY68" s="343">
        <f>Input!BB17*$I68</f>
        <v>0</v>
      </c>
      <c r="AZ68" s="343">
        <f>Input!BC17*$I68</f>
        <v>0</v>
      </c>
      <c r="BA68" s="343">
        <f>Input!BD17*$I68</f>
        <v>0</v>
      </c>
      <c r="BB68" s="343">
        <f>Input!BE17*$I68</f>
        <v>0</v>
      </c>
      <c r="BC68" s="343">
        <f>Input!BF17*$I68</f>
        <v>0</v>
      </c>
      <c r="BD68" s="343">
        <f>Input!BG17*$I68</f>
        <v>0</v>
      </c>
      <c r="BE68" s="343">
        <f>Input!BH17*$I68</f>
        <v>0</v>
      </c>
      <c r="BF68" s="343">
        <f>Input!BI17*$I68</f>
        <v>0</v>
      </c>
      <c r="BG68" s="343">
        <f>Input!BJ17*$I68</f>
        <v>0</v>
      </c>
      <c r="BH68" s="343">
        <f>Input!BK17*$I68</f>
        <v>0</v>
      </c>
      <c r="BI68" s="343">
        <f>Input!BL17*$I68</f>
        <v>0</v>
      </c>
      <c r="BJ68" s="343">
        <f>Input!BM17*$I68</f>
        <v>0</v>
      </c>
      <c r="BK68" s="343">
        <f>Input!BN17*$I68</f>
        <v>0</v>
      </c>
      <c r="BL68" s="343">
        <f>Input!BO17*$I68</f>
        <v>0</v>
      </c>
      <c r="BM68" s="343">
        <f>Input!BP17*$I68</f>
        <v>0</v>
      </c>
    </row>
    <row r="69" spans="3:65" x14ac:dyDescent="0.2">
      <c r="C69" s="325">
        <f t="shared" si="110"/>
        <v>11</v>
      </c>
      <c r="D69" s="337" t="str">
        <f>Input!D18</f>
        <v>item 11</v>
      </c>
      <c r="E69" s="338" t="str">
        <f>Input!E18</f>
        <v>Operating Expense</v>
      </c>
      <c r="F69" s="320">
        <f>MATCH(E69,lookups!$C$90:$C$95,0)</f>
        <v>2</v>
      </c>
      <c r="G69" s="320"/>
      <c r="H69" s="339" t="str">
        <f>IF(Input!$E18=lookups!$C$90,"Sign Flip","    ... ")</f>
        <v xml:space="preserve">    ... </v>
      </c>
      <c r="I69" s="340">
        <f>IF(Input!$E18=lookups!$C$90,-1,1)</f>
        <v>1</v>
      </c>
      <c r="K69" s="341">
        <f t="shared" si="111"/>
        <v>0</v>
      </c>
      <c r="L69" s="342">
        <f t="shared" si="112"/>
        <v>0</v>
      </c>
      <c r="O69" s="343">
        <f>Input!R18*$I69</f>
        <v>0</v>
      </c>
      <c r="P69" s="343">
        <f>Input!S18*$I69</f>
        <v>0</v>
      </c>
      <c r="Q69" s="343">
        <f>Input!T18*$I69</f>
        <v>0</v>
      </c>
      <c r="R69" s="343">
        <f>Input!U18*$I69</f>
        <v>0</v>
      </c>
      <c r="S69" s="343">
        <f>Input!V18*$I69</f>
        <v>0</v>
      </c>
      <c r="T69" s="343">
        <f>Input!W18*$I69</f>
        <v>0</v>
      </c>
      <c r="U69" s="343">
        <f>Input!X18*$I69</f>
        <v>0</v>
      </c>
      <c r="V69" s="343">
        <f>Input!Y18*$I69</f>
        <v>0</v>
      </c>
      <c r="W69" s="343">
        <f>Input!Z18*$I69</f>
        <v>0</v>
      </c>
      <c r="X69" s="343">
        <f>Input!AA18*$I69</f>
        <v>0</v>
      </c>
      <c r="Y69" s="343">
        <f>Input!AB18*$I69</f>
        <v>0</v>
      </c>
      <c r="Z69" s="343">
        <f>Input!AC18*$I69</f>
        <v>0</v>
      </c>
      <c r="AA69" s="343">
        <f>Input!AD18*$I69</f>
        <v>0</v>
      </c>
      <c r="AB69" s="343">
        <f>Input!AE18*$I69</f>
        <v>0</v>
      </c>
      <c r="AC69" s="343">
        <f>Input!AF18*$I69</f>
        <v>0</v>
      </c>
      <c r="AD69" s="343">
        <f>Input!AG18*$I69</f>
        <v>0</v>
      </c>
      <c r="AE69" s="343">
        <f>Input!AH18*$I69</f>
        <v>0</v>
      </c>
      <c r="AF69" s="343">
        <f>Input!AI18*$I69</f>
        <v>0</v>
      </c>
      <c r="AG69" s="343">
        <f>Input!AJ18*$I69</f>
        <v>0</v>
      </c>
      <c r="AH69" s="343">
        <f>Input!AK18*$I69</f>
        <v>0</v>
      </c>
      <c r="AI69" s="343">
        <f>Input!AL18*$I69</f>
        <v>0</v>
      </c>
      <c r="AJ69" s="343">
        <f>Input!AM18*$I69</f>
        <v>0</v>
      </c>
      <c r="AK69" s="343">
        <f>Input!AN18*$I69</f>
        <v>0</v>
      </c>
      <c r="AL69" s="343">
        <f>Input!AO18*$I69</f>
        <v>0</v>
      </c>
      <c r="AM69" s="343">
        <f>Input!AP18*$I69</f>
        <v>0</v>
      </c>
      <c r="AN69" s="343">
        <f>Input!AQ18*$I69</f>
        <v>0</v>
      </c>
      <c r="AO69" s="343">
        <f>Input!AR18*$I69</f>
        <v>0</v>
      </c>
      <c r="AP69" s="343">
        <f>Input!AS18*$I69</f>
        <v>0</v>
      </c>
      <c r="AQ69" s="343">
        <f>Input!AT18*$I69</f>
        <v>0</v>
      </c>
      <c r="AR69" s="343">
        <f>Input!AU18*$I69</f>
        <v>0</v>
      </c>
      <c r="AS69" s="343">
        <f>Input!AV18*$I69</f>
        <v>0</v>
      </c>
      <c r="AT69" s="343">
        <f>Input!AW18*$I69</f>
        <v>0</v>
      </c>
      <c r="AU69" s="343">
        <f>Input!AX18*$I69</f>
        <v>0</v>
      </c>
      <c r="AV69" s="343">
        <f>Input!AY18*$I69</f>
        <v>0</v>
      </c>
      <c r="AW69" s="343">
        <f>Input!AZ18*$I69</f>
        <v>0</v>
      </c>
      <c r="AX69" s="343">
        <f>Input!BA18*$I69</f>
        <v>0</v>
      </c>
      <c r="AY69" s="343">
        <f>Input!BB18*$I69</f>
        <v>0</v>
      </c>
      <c r="AZ69" s="343">
        <f>Input!BC18*$I69</f>
        <v>0</v>
      </c>
      <c r="BA69" s="343">
        <f>Input!BD18*$I69</f>
        <v>0</v>
      </c>
      <c r="BB69" s="343">
        <f>Input!BE18*$I69</f>
        <v>0</v>
      </c>
      <c r="BC69" s="343">
        <f>Input!BF18*$I69</f>
        <v>0</v>
      </c>
      <c r="BD69" s="343">
        <f>Input!BG18*$I69</f>
        <v>0</v>
      </c>
      <c r="BE69" s="343">
        <f>Input!BH18*$I69</f>
        <v>0</v>
      </c>
      <c r="BF69" s="343">
        <f>Input!BI18*$I69</f>
        <v>0</v>
      </c>
      <c r="BG69" s="343">
        <f>Input!BJ18*$I69</f>
        <v>0</v>
      </c>
      <c r="BH69" s="343">
        <f>Input!BK18*$I69</f>
        <v>0</v>
      </c>
      <c r="BI69" s="343">
        <f>Input!BL18*$I69</f>
        <v>0</v>
      </c>
      <c r="BJ69" s="343">
        <f>Input!BM18*$I69</f>
        <v>0</v>
      </c>
      <c r="BK69" s="343">
        <f>Input!BN18*$I69</f>
        <v>0</v>
      </c>
      <c r="BL69" s="343">
        <f>Input!BO18*$I69</f>
        <v>0</v>
      </c>
      <c r="BM69" s="343">
        <f>Input!BP18*$I69</f>
        <v>0</v>
      </c>
    </row>
    <row r="70" spans="3:65" x14ac:dyDescent="0.2">
      <c r="C70" s="325">
        <f t="shared" si="110"/>
        <v>12</v>
      </c>
      <c r="D70" s="337" t="str">
        <f>Input!D19</f>
        <v>item 12</v>
      </c>
      <c r="E70" s="338" t="str">
        <f>Input!E19</f>
        <v>Operating Expense</v>
      </c>
      <c r="F70" s="320">
        <f>MATCH(E70,lookups!$C$90:$C$95,0)</f>
        <v>2</v>
      </c>
      <c r="G70" s="320"/>
      <c r="H70" s="339" t="str">
        <f>IF(Input!$E19=lookups!$C$90,"Sign Flip","    ... ")</f>
        <v xml:space="preserve">    ... </v>
      </c>
      <c r="I70" s="340">
        <f>IF(Input!$E19=lookups!$C$90,-1,1)</f>
        <v>1</v>
      </c>
      <c r="K70" s="341">
        <f t="shared" si="111"/>
        <v>0</v>
      </c>
      <c r="L70" s="342">
        <f t="shared" si="112"/>
        <v>0</v>
      </c>
      <c r="O70" s="343">
        <f>Input!R19*$I70</f>
        <v>0</v>
      </c>
      <c r="P70" s="343">
        <f>Input!S19*$I70</f>
        <v>0</v>
      </c>
      <c r="Q70" s="343">
        <f>Input!T19*$I70</f>
        <v>0</v>
      </c>
      <c r="R70" s="343">
        <f>Input!U19*$I70</f>
        <v>0</v>
      </c>
      <c r="S70" s="343">
        <f>Input!V19*$I70</f>
        <v>0</v>
      </c>
      <c r="T70" s="343">
        <f>Input!W19*$I70</f>
        <v>0</v>
      </c>
      <c r="U70" s="343">
        <f>Input!X19*$I70</f>
        <v>0</v>
      </c>
      <c r="V70" s="343">
        <f>Input!Y19*$I70</f>
        <v>0</v>
      </c>
      <c r="W70" s="343">
        <f>Input!Z19*$I70</f>
        <v>0</v>
      </c>
      <c r="X70" s="343">
        <f>Input!AA19*$I70</f>
        <v>0</v>
      </c>
      <c r="Y70" s="343">
        <f>Input!AB19*$I70</f>
        <v>0</v>
      </c>
      <c r="Z70" s="343">
        <f>Input!AC19*$I70</f>
        <v>0</v>
      </c>
      <c r="AA70" s="343">
        <f>Input!AD19*$I70</f>
        <v>0</v>
      </c>
      <c r="AB70" s="343">
        <f>Input!AE19*$I70</f>
        <v>0</v>
      </c>
      <c r="AC70" s="343">
        <f>Input!AF19*$I70</f>
        <v>0</v>
      </c>
      <c r="AD70" s="343">
        <f>Input!AG19*$I70</f>
        <v>0</v>
      </c>
      <c r="AE70" s="343">
        <f>Input!AH19*$I70</f>
        <v>0</v>
      </c>
      <c r="AF70" s="343">
        <f>Input!AI19*$I70</f>
        <v>0</v>
      </c>
      <c r="AG70" s="343">
        <f>Input!AJ19*$I70</f>
        <v>0</v>
      </c>
      <c r="AH70" s="343">
        <f>Input!AK19*$I70</f>
        <v>0</v>
      </c>
      <c r="AI70" s="343">
        <f>Input!AL19*$I70</f>
        <v>0</v>
      </c>
      <c r="AJ70" s="343">
        <f>Input!AM19*$I70</f>
        <v>0</v>
      </c>
      <c r="AK70" s="343">
        <f>Input!AN19*$I70</f>
        <v>0</v>
      </c>
      <c r="AL70" s="343">
        <f>Input!AO19*$I70</f>
        <v>0</v>
      </c>
      <c r="AM70" s="343">
        <f>Input!AP19*$I70</f>
        <v>0</v>
      </c>
      <c r="AN70" s="343">
        <f>Input!AQ19*$I70</f>
        <v>0</v>
      </c>
      <c r="AO70" s="343">
        <f>Input!AR19*$I70</f>
        <v>0</v>
      </c>
      <c r="AP70" s="343">
        <f>Input!AS19*$I70</f>
        <v>0</v>
      </c>
      <c r="AQ70" s="343">
        <f>Input!AT19*$I70</f>
        <v>0</v>
      </c>
      <c r="AR70" s="343">
        <f>Input!AU19*$I70</f>
        <v>0</v>
      </c>
      <c r="AS70" s="343">
        <f>Input!AV19*$I70</f>
        <v>0</v>
      </c>
      <c r="AT70" s="343">
        <f>Input!AW19*$I70</f>
        <v>0</v>
      </c>
      <c r="AU70" s="343">
        <f>Input!AX19*$I70</f>
        <v>0</v>
      </c>
      <c r="AV70" s="343">
        <f>Input!AY19*$I70</f>
        <v>0</v>
      </c>
      <c r="AW70" s="343">
        <f>Input!AZ19*$I70</f>
        <v>0</v>
      </c>
      <c r="AX70" s="343">
        <f>Input!BA19*$I70</f>
        <v>0</v>
      </c>
      <c r="AY70" s="343">
        <f>Input!BB19*$I70</f>
        <v>0</v>
      </c>
      <c r="AZ70" s="343">
        <f>Input!BC19*$I70</f>
        <v>0</v>
      </c>
      <c r="BA70" s="343">
        <f>Input!BD19*$I70</f>
        <v>0</v>
      </c>
      <c r="BB70" s="343">
        <f>Input!BE19*$I70</f>
        <v>0</v>
      </c>
      <c r="BC70" s="343">
        <f>Input!BF19*$I70</f>
        <v>0</v>
      </c>
      <c r="BD70" s="343">
        <f>Input!BG19*$I70</f>
        <v>0</v>
      </c>
      <c r="BE70" s="343">
        <f>Input!BH19*$I70</f>
        <v>0</v>
      </c>
      <c r="BF70" s="343">
        <f>Input!BI19*$I70</f>
        <v>0</v>
      </c>
      <c r="BG70" s="343">
        <f>Input!BJ19*$I70</f>
        <v>0</v>
      </c>
      <c r="BH70" s="343">
        <f>Input!BK19*$I70</f>
        <v>0</v>
      </c>
      <c r="BI70" s="343">
        <f>Input!BL19*$I70</f>
        <v>0</v>
      </c>
      <c r="BJ70" s="343">
        <f>Input!BM19*$I70</f>
        <v>0</v>
      </c>
      <c r="BK70" s="343">
        <f>Input!BN19*$I70</f>
        <v>0</v>
      </c>
      <c r="BL70" s="343">
        <f>Input!BO19*$I70</f>
        <v>0</v>
      </c>
      <c r="BM70" s="343">
        <f>Input!BP19*$I70</f>
        <v>0</v>
      </c>
    </row>
    <row r="71" spans="3:65" x14ac:dyDescent="0.2">
      <c r="C71" s="325">
        <f t="shared" si="110"/>
        <v>13</v>
      </c>
      <c r="D71" s="337" t="str">
        <f>Input!D20</f>
        <v>item 13</v>
      </c>
      <c r="E71" s="338" t="str">
        <f>Input!E20</f>
        <v>Operating Expense</v>
      </c>
      <c r="F71" s="320">
        <f>MATCH(E71,lookups!$C$90:$C$95,0)</f>
        <v>2</v>
      </c>
      <c r="G71" s="320"/>
      <c r="H71" s="339" t="str">
        <f>IF(Input!$E20=lookups!$C$90,"Sign Flip","    ... ")</f>
        <v xml:space="preserve">    ... </v>
      </c>
      <c r="I71" s="340">
        <f>IF(Input!$E20=lookups!$C$90,-1,1)</f>
        <v>1</v>
      </c>
      <c r="K71" s="341">
        <f t="shared" si="111"/>
        <v>0</v>
      </c>
      <c r="L71" s="342">
        <f t="shared" si="112"/>
        <v>0</v>
      </c>
      <c r="O71" s="343">
        <f>Input!R20*$I71</f>
        <v>0</v>
      </c>
      <c r="P71" s="343">
        <f>Input!S20*$I71</f>
        <v>0</v>
      </c>
      <c r="Q71" s="343">
        <f>Input!T20*$I71</f>
        <v>0</v>
      </c>
      <c r="R71" s="343">
        <f>Input!U20*$I71</f>
        <v>0</v>
      </c>
      <c r="S71" s="343">
        <f>Input!V20*$I71</f>
        <v>0</v>
      </c>
      <c r="T71" s="343">
        <f>Input!W20*$I71</f>
        <v>0</v>
      </c>
      <c r="U71" s="343">
        <f>Input!X20*$I71</f>
        <v>0</v>
      </c>
      <c r="V71" s="343">
        <f>Input!Y20*$I71</f>
        <v>0</v>
      </c>
      <c r="W71" s="343">
        <f>Input!Z20*$I71</f>
        <v>0</v>
      </c>
      <c r="X71" s="343">
        <f>Input!AA20*$I71</f>
        <v>0</v>
      </c>
      <c r="Y71" s="343">
        <f>Input!AB20*$I71</f>
        <v>0</v>
      </c>
      <c r="Z71" s="343">
        <f>Input!AC20*$I71</f>
        <v>0</v>
      </c>
      <c r="AA71" s="343">
        <f>Input!AD20*$I71</f>
        <v>0</v>
      </c>
      <c r="AB71" s="343">
        <f>Input!AE20*$I71</f>
        <v>0</v>
      </c>
      <c r="AC71" s="343">
        <f>Input!AF20*$I71</f>
        <v>0</v>
      </c>
      <c r="AD71" s="343">
        <f>Input!AG20*$I71</f>
        <v>0</v>
      </c>
      <c r="AE71" s="343">
        <f>Input!AH20*$I71</f>
        <v>0</v>
      </c>
      <c r="AF71" s="343">
        <f>Input!AI20*$I71</f>
        <v>0</v>
      </c>
      <c r="AG71" s="343">
        <f>Input!AJ20*$I71</f>
        <v>0</v>
      </c>
      <c r="AH71" s="343">
        <f>Input!AK20*$I71</f>
        <v>0</v>
      </c>
      <c r="AI71" s="343">
        <f>Input!AL20*$I71</f>
        <v>0</v>
      </c>
      <c r="AJ71" s="343">
        <f>Input!AM20*$I71</f>
        <v>0</v>
      </c>
      <c r="AK71" s="343">
        <f>Input!AN20*$I71</f>
        <v>0</v>
      </c>
      <c r="AL71" s="343">
        <f>Input!AO20*$I71</f>
        <v>0</v>
      </c>
      <c r="AM71" s="343">
        <f>Input!AP20*$I71</f>
        <v>0</v>
      </c>
      <c r="AN71" s="343">
        <f>Input!AQ20*$I71</f>
        <v>0</v>
      </c>
      <c r="AO71" s="343">
        <f>Input!AR20*$I71</f>
        <v>0</v>
      </c>
      <c r="AP71" s="343">
        <f>Input!AS20*$I71</f>
        <v>0</v>
      </c>
      <c r="AQ71" s="343">
        <f>Input!AT20*$I71</f>
        <v>0</v>
      </c>
      <c r="AR71" s="343">
        <f>Input!AU20*$I71</f>
        <v>0</v>
      </c>
      <c r="AS71" s="343">
        <f>Input!AV20*$I71</f>
        <v>0</v>
      </c>
      <c r="AT71" s="343">
        <f>Input!AW20*$I71</f>
        <v>0</v>
      </c>
      <c r="AU71" s="343">
        <f>Input!AX20*$I71</f>
        <v>0</v>
      </c>
      <c r="AV71" s="343">
        <f>Input!AY20*$I71</f>
        <v>0</v>
      </c>
      <c r="AW71" s="343">
        <f>Input!AZ20*$I71</f>
        <v>0</v>
      </c>
      <c r="AX71" s="343">
        <f>Input!BA20*$I71</f>
        <v>0</v>
      </c>
      <c r="AY71" s="343">
        <f>Input!BB20*$I71</f>
        <v>0</v>
      </c>
      <c r="AZ71" s="343">
        <f>Input!BC20*$I71</f>
        <v>0</v>
      </c>
      <c r="BA71" s="343">
        <f>Input!BD20*$I71</f>
        <v>0</v>
      </c>
      <c r="BB71" s="343">
        <f>Input!BE20*$I71</f>
        <v>0</v>
      </c>
      <c r="BC71" s="343">
        <f>Input!BF20*$I71</f>
        <v>0</v>
      </c>
      <c r="BD71" s="343">
        <f>Input!BG20*$I71</f>
        <v>0</v>
      </c>
      <c r="BE71" s="343">
        <f>Input!BH20*$I71</f>
        <v>0</v>
      </c>
      <c r="BF71" s="343">
        <f>Input!BI20*$I71</f>
        <v>0</v>
      </c>
      <c r="BG71" s="343">
        <f>Input!BJ20*$I71</f>
        <v>0</v>
      </c>
      <c r="BH71" s="343">
        <f>Input!BK20*$I71</f>
        <v>0</v>
      </c>
      <c r="BI71" s="343">
        <f>Input!BL20*$I71</f>
        <v>0</v>
      </c>
      <c r="BJ71" s="343">
        <f>Input!BM20*$I71</f>
        <v>0</v>
      </c>
      <c r="BK71" s="343">
        <f>Input!BN20*$I71</f>
        <v>0</v>
      </c>
      <c r="BL71" s="343">
        <f>Input!BO20*$I71</f>
        <v>0</v>
      </c>
      <c r="BM71" s="343">
        <f>Input!BP20*$I71</f>
        <v>0</v>
      </c>
    </row>
    <row r="72" spans="3:65" x14ac:dyDescent="0.2">
      <c r="C72" s="325">
        <f t="shared" si="110"/>
        <v>14</v>
      </c>
      <c r="D72" s="337" t="str">
        <f>Input!D21</f>
        <v>item 14</v>
      </c>
      <c r="E72" s="338" t="str">
        <f>Input!E21</f>
        <v>Operating Expense</v>
      </c>
      <c r="F72" s="320">
        <f>MATCH(E72,lookups!$C$90:$C$95,0)</f>
        <v>2</v>
      </c>
      <c r="G72" s="320"/>
      <c r="H72" s="339" t="str">
        <f>IF(Input!$E21=lookups!$C$90,"Sign Flip","    ... ")</f>
        <v xml:space="preserve">    ... </v>
      </c>
      <c r="I72" s="340">
        <f>IF(Input!$E21=lookups!$C$90,-1,1)</f>
        <v>1</v>
      </c>
      <c r="K72" s="341">
        <f t="shared" si="111"/>
        <v>0</v>
      </c>
      <c r="L72" s="342">
        <f t="shared" si="112"/>
        <v>0</v>
      </c>
      <c r="O72" s="343">
        <f>Input!R21*$I72</f>
        <v>0</v>
      </c>
      <c r="P72" s="343">
        <f>Input!S21*$I72</f>
        <v>0</v>
      </c>
      <c r="Q72" s="343">
        <f>Input!T21*$I72</f>
        <v>0</v>
      </c>
      <c r="R72" s="343">
        <f>Input!U21*$I72</f>
        <v>0</v>
      </c>
      <c r="S72" s="343">
        <f>Input!V21*$I72</f>
        <v>0</v>
      </c>
      <c r="T72" s="343">
        <f>Input!W21*$I72</f>
        <v>0</v>
      </c>
      <c r="U72" s="343">
        <f>Input!X21*$I72</f>
        <v>0</v>
      </c>
      <c r="V72" s="343">
        <f>Input!Y21*$I72</f>
        <v>0</v>
      </c>
      <c r="W72" s="343">
        <f>Input!Z21*$I72</f>
        <v>0</v>
      </c>
      <c r="X72" s="343">
        <f>Input!AA21*$I72</f>
        <v>0</v>
      </c>
      <c r="Y72" s="343">
        <f>Input!AB21*$I72</f>
        <v>0</v>
      </c>
      <c r="Z72" s="343">
        <f>Input!AC21*$I72</f>
        <v>0</v>
      </c>
      <c r="AA72" s="343">
        <f>Input!AD21*$I72</f>
        <v>0</v>
      </c>
      <c r="AB72" s="343">
        <f>Input!AE21*$I72</f>
        <v>0</v>
      </c>
      <c r="AC72" s="343">
        <f>Input!AF21*$I72</f>
        <v>0</v>
      </c>
      <c r="AD72" s="343">
        <f>Input!AG21*$I72</f>
        <v>0</v>
      </c>
      <c r="AE72" s="343">
        <f>Input!AH21*$I72</f>
        <v>0</v>
      </c>
      <c r="AF72" s="343">
        <f>Input!AI21*$I72</f>
        <v>0</v>
      </c>
      <c r="AG72" s="343">
        <f>Input!AJ21*$I72</f>
        <v>0</v>
      </c>
      <c r="AH72" s="343">
        <f>Input!AK21*$I72</f>
        <v>0</v>
      </c>
      <c r="AI72" s="343">
        <f>Input!AL21*$I72</f>
        <v>0</v>
      </c>
      <c r="AJ72" s="343">
        <f>Input!AM21*$I72</f>
        <v>0</v>
      </c>
      <c r="AK72" s="343">
        <f>Input!AN21*$I72</f>
        <v>0</v>
      </c>
      <c r="AL72" s="343">
        <f>Input!AO21*$I72</f>
        <v>0</v>
      </c>
      <c r="AM72" s="343">
        <f>Input!AP21*$I72</f>
        <v>0</v>
      </c>
      <c r="AN72" s="343">
        <f>Input!AQ21*$I72</f>
        <v>0</v>
      </c>
      <c r="AO72" s="343">
        <f>Input!AR21*$I72</f>
        <v>0</v>
      </c>
      <c r="AP72" s="343">
        <f>Input!AS21*$I72</f>
        <v>0</v>
      </c>
      <c r="AQ72" s="343">
        <f>Input!AT21*$I72</f>
        <v>0</v>
      </c>
      <c r="AR72" s="343">
        <f>Input!AU21*$I72</f>
        <v>0</v>
      </c>
      <c r="AS72" s="343">
        <f>Input!AV21*$I72</f>
        <v>0</v>
      </c>
      <c r="AT72" s="343">
        <f>Input!AW21*$I72</f>
        <v>0</v>
      </c>
      <c r="AU72" s="343">
        <f>Input!AX21*$I72</f>
        <v>0</v>
      </c>
      <c r="AV72" s="343">
        <f>Input!AY21*$I72</f>
        <v>0</v>
      </c>
      <c r="AW72" s="343">
        <f>Input!AZ21*$I72</f>
        <v>0</v>
      </c>
      <c r="AX72" s="343">
        <f>Input!BA21*$I72</f>
        <v>0</v>
      </c>
      <c r="AY72" s="343">
        <f>Input!BB21*$I72</f>
        <v>0</v>
      </c>
      <c r="AZ72" s="343">
        <f>Input!BC21*$I72</f>
        <v>0</v>
      </c>
      <c r="BA72" s="343">
        <f>Input!BD21*$I72</f>
        <v>0</v>
      </c>
      <c r="BB72" s="343">
        <f>Input!BE21*$I72</f>
        <v>0</v>
      </c>
      <c r="BC72" s="343">
        <f>Input!BF21*$I72</f>
        <v>0</v>
      </c>
      <c r="BD72" s="343">
        <f>Input!BG21*$I72</f>
        <v>0</v>
      </c>
      <c r="BE72" s="343">
        <f>Input!BH21*$I72</f>
        <v>0</v>
      </c>
      <c r="BF72" s="343">
        <f>Input!BI21*$I72</f>
        <v>0</v>
      </c>
      <c r="BG72" s="343">
        <f>Input!BJ21*$I72</f>
        <v>0</v>
      </c>
      <c r="BH72" s="343">
        <f>Input!BK21*$I72</f>
        <v>0</v>
      </c>
      <c r="BI72" s="343">
        <f>Input!BL21*$I72</f>
        <v>0</v>
      </c>
      <c r="BJ72" s="343">
        <f>Input!BM21*$I72</f>
        <v>0</v>
      </c>
      <c r="BK72" s="343">
        <f>Input!BN21*$I72</f>
        <v>0</v>
      </c>
      <c r="BL72" s="343">
        <f>Input!BO21*$I72</f>
        <v>0</v>
      </c>
      <c r="BM72" s="343">
        <f>Input!BP21*$I72</f>
        <v>0</v>
      </c>
    </row>
    <row r="73" spans="3:65" x14ac:dyDescent="0.2">
      <c r="C73" s="325">
        <f t="shared" si="110"/>
        <v>15</v>
      </c>
      <c r="D73" s="337" t="str">
        <f>Input!D22</f>
        <v>item 15</v>
      </c>
      <c r="E73" s="338" t="str">
        <f>Input!E22</f>
        <v>Operating Expense</v>
      </c>
      <c r="F73" s="320">
        <f>MATCH(E73,lookups!$C$90:$C$95,0)</f>
        <v>2</v>
      </c>
      <c r="G73" s="320"/>
      <c r="H73" s="339" t="str">
        <f>IF(Input!$E22=lookups!$C$90,"Sign Flip","    ... ")</f>
        <v xml:space="preserve">    ... </v>
      </c>
      <c r="I73" s="340">
        <f>IF(Input!$E22=lookups!$C$90,-1,1)</f>
        <v>1</v>
      </c>
      <c r="K73" s="341">
        <f t="shared" si="111"/>
        <v>0</v>
      </c>
      <c r="L73" s="342">
        <f t="shared" si="112"/>
        <v>0</v>
      </c>
      <c r="O73" s="343">
        <f>Input!R22*$I73</f>
        <v>0</v>
      </c>
      <c r="P73" s="343">
        <f>Input!S22*$I73</f>
        <v>0</v>
      </c>
      <c r="Q73" s="343">
        <f>Input!T22*$I73</f>
        <v>0</v>
      </c>
      <c r="R73" s="343">
        <f>Input!U22*$I73</f>
        <v>0</v>
      </c>
      <c r="S73" s="343">
        <f>Input!V22*$I73</f>
        <v>0</v>
      </c>
      <c r="T73" s="343">
        <f>Input!W22*$I73</f>
        <v>0</v>
      </c>
      <c r="U73" s="343">
        <f>Input!X22*$I73</f>
        <v>0</v>
      </c>
      <c r="V73" s="343">
        <f>Input!Y22*$I73</f>
        <v>0</v>
      </c>
      <c r="W73" s="343">
        <f>Input!Z22*$I73</f>
        <v>0</v>
      </c>
      <c r="X73" s="343">
        <f>Input!AA22*$I73</f>
        <v>0</v>
      </c>
      <c r="Y73" s="343">
        <f>Input!AB22*$I73</f>
        <v>0</v>
      </c>
      <c r="Z73" s="343">
        <f>Input!AC22*$I73</f>
        <v>0</v>
      </c>
      <c r="AA73" s="343">
        <f>Input!AD22*$I73</f>
        <v>0</v>
      </c>
      <c r="AB73" s="343">
        <f>Input!AE22*$I73</f>
        <v>0</v>
      </c>
      <c r="AC73" s="343">
        <f>Input!AF22*$I73</f>
        <v>0</v>
      </c>
      <c r="AD73" s="343">
        <f>Input!AG22*$I73</f>
        <v>0</v>
      </c>
      <c r="AE73" s="343">
        <f>Input!AH22*$I73</f>
        <v>0</v>
      </c>
      <c r="AF73" s="343">
        <f>Input!AI22*$I73</f>
        <v>0</v>
      </c>
      <c r="AG73" s="343">
        <f>Input!AJ22*$I73</f>
        <v>0</v>
      </c>
      <c r="AH73" s="343">
        <f>Input!AK22*$I73</f>
        <v>0</v>
      </c>
      <c r="AI73" s="343">
        <f>Input!AL22*$I73</f>
        <v>0</v>
      </c>
      <c r="AJ73" s="343">
        <f>Input!AM22*$I73</f>
        <v>0</v>
      </c>
      <c r="AK73" s="343">
        <f>Input!AN22*$I73</f>
        <v>0</v>
      </c>
      <c r="AL73" s="343">
        <f>Input!AO22*$I73</f>
        <v>0</v>
      </c>
      <c r="AM73" s="343">
        <f>Input!AP22*$I73</f>
        <v>0</v>
      </c>
      <c r="AN73" s="343">
        <f>Input!AQ22*$I73</f>
        <v>0</v>
      </c>
      <c r="AO73" s="343">
        <f>Input!AR22*$I73</f>
        <v>0</v>
      </c>
      <c r="AP73" s="343">
        <f>Input!AS22*$I73</f>
        <v>0</v>
      </c>
      <c r="AQ73" s="343">
        <f>Input!AT22*$I73</f>
        <v>0</v>
      </c>
      <c r="AR73" s="343">
        <f>Input!AU22*$I73</f>
        <v>0</v>
      </c>
      <c r="AS73" s="343">
        <f>Input!AV22*$I73</f>
        <v>0</v>
      </c>
      <c r="AT73" s="343">
        <f>Input!AW22*$I73</f>
        <v>0</v>
      </c>
      <c r="AU73" s="343">
        <f>Input!AX22*$I73</f>
        <v>0</v>
      </c>
      <c r="AV73" s="343">
        <f>Input!AY22*$I73</f>
        <v>0</v>
      </c>
      <c r="AW73" s="343">
        <f>Input!AZ22*$I73</f>
        <v>0</v>
      </c>
      <c r="AX73" s="343">
        <f>Input!BA22*$I73</f>
        <v>0</v>
      </c>
      <c r="AY73" s="343">
        <f>Input!BB22*$I73</f>
        <v>0</v>
      </c>
      <c r="AZ73" s="343">
        <f>Input!BC22*$I73</f>
        <v>0</v>
      </c>
      <c r="BA73" s="343">
        <f>Input!BD22*$I73</f>
        <v>0</v>
      </c>
      <c r="BB73" s="343">
        <f>Input!BE22*$I73</f>
        <v>0</v>
      </c>
      <c r="BC73" s="343">
        <f>Input!BF22*$I73</f>
        <v>0</v>
      </c>
      <c r="BD73" s="343">
        <f>Input!BG22*$I73</f>
        <v>0</v>
      </c>
      <c r="BE73" s="343">
        <f>Input!BH22*$I73</f>
        <v>0</v>
      </c>
      <c r="BF73" s="343">
        <f>Input!BI22*$I73</f>
        <v>0</v>
      </c>
      <c r="BG73" s="343">
        <f>Input!BJ22*$I73</f>
        <v>0</v>
      </c>
      <c r="BH73" s="343">
        <f>Input!BK22*$I73</f>
        <v>0</v>
      </c>
      <c r="BI73" s="343">
        <f>Input!BL22*$I73</f>
        <v>0</v>
      </c>
      <c r="BJ73" s="343">
        <f>Input!BM22*$I73</f>
        <v>0</v>
      </c>
      <c r="BK73" s="343">
        <f>Input!BN22*$I73</f>
        <v>0</v>
      </c>
      <c r="BL73" s="343">
        <f>Input!BO22*$I73</f>
        <v>0</v>
      </c>
      <c r="BM73" s="343">
        <f>Input!BP22*$I73</f>
        <v>0</v>
      </c>
    </row>
    <row r="74" spans="3:65" x14ac:dyDescent="0.2">
      <c r="C74" s="325">
        <f t="shared" si="110"/>
        <v>16</v>
      </c>
      <c r="D74" s="337" t="str">
        <f>Input!D23</f>
        <v>item 16</v>
      </c>
      <c r="E74" s="338" t="str">
        <f>Input!E23</f>
        <v>Operating Expense</v>
      </c>
      <c r="F74" s="320">
        <f>MATCH(E74,lookups!$C$90:$C$95,0)</f>
        <v>2</v>
      </c>
      <c r="G74" s="320"/>
      <c r="H74" s="339" t="str">
        <f>IF(Input!$E23=lookups!$C$90,"Sign Flip","    ... ")</f>
        <v xml:space="preserve">    ... </v>
      </c>
      <c r="I74" s="340">
        <f>IF(Input!$E23=lookups!$C$90,-1,1)</f>
        <v>1</v>
      </c>
      <c r="K74" s="341">
        <f t="shared" si="111"/>
        <v>0</v>
      </c>
      <c r="L74" s="342">
        <f t="shared" si="112"/>
        <v>0</v>
      </c>
      <c r="O74" s="343">
        <f>Input!R23*$I74</f>
        <v>0</v>
      </c>
      <c r="P74" s="343">
        <f>Input!S23*$I74</f>
        <v>0</v>
      </c>
      <c r="Q74" s="343">
        <f>Input!T23*$I74</f>
        <v>0</v>
      </c>
      <c r="R74" s="343">
        <f>Input!U23*$I74</f>
        <v>0</v>
      </c>
      <c r="S74" s="343">
        <f>Input!V23*$I74</f>
        <v>0</v>
      </c>
      <c r="T74" s="343">
        <f>Input!W23*$I74</f>
        <v>0</v>
      </c>
      <c r="U74" s="343">
        <f>Input!X23*$I74</f>
        <v>0</v>
      </c>
      <c r="V74" s="343">
        <f>Input!Y23*$I74</f>
        <v>0</v>
      </c>
      <c r="W74" s="343">
        <f>Input!Z23*$I74</f>
        <v>0</v>
      </c>
      <c r="X74" s="343">
        <f>Input!AA23*$I74</f>
        <v>0</v>
      </c>
      <c r="Y74" s="343">
        <f>Input!AB23*$I74</f>
        <v>0</v>
      </c>
      <c r="Z74" s="343">
        <f>Input!AC23*$I74</f>
        <v>0</v>
      </c>
      <c r="AA74" s="343">
        <f>Input!AD23*$I74</f>
        <v>0</v>
      </c>
      <c r="AB74" s="343">
        <f>Input!AE23*$I74</f>
        <v>0</v>
      </c>
      <c r="AC74" s="343">
        <f>Input!AF23*$I74</f>
        <v>0</v>
      </c>
      <c r="AD74" s="343">
        <f>Input!AG23*$I74</f>
        <v>0</v>
      </c>
      <c r="AE74" s="343">
        <f>Input!AH23*$I74</f>
        <v>0</v>
      </c>
      <c r="AF74" s="343">
        <f>Input!AI23*$I74</f>
        <v>0</v>
      </c>
      <c r="AG74" s="343">
        <f>Input!AJ23*$I74</f>
        <v>0</v>
      </c>
      <c r="AH74" s="343">
        <f>Input!AK23*$I74</f>
        <v>0</v>
      </c>
      <c r="AI74" s="343">
        <f>Input!AL23*$I74</f>
        <v>0</v>
      </c>
      <c r="AJ74" s="343">
        <f>Input!AM23*$I74</f>
        <v>0</v>
      </c>
      <c r="AK74" s="343">
        <f>Input!AN23*$I74</f>
        <v>0</v>
      </c>
      <c r="AL74" s="343">
        <f>Input!AO23*$I74</f>
        <v>0</v>
      </c>
      <c r="AM74" s="343">
        <f>Input!AP23*$I74</f>
        <v>0</v>
      </c>
      <c r="AN74" s="343">
        <f>Input!AQ23*$I74</f>
        <v>0</v>
      </c>
      <c r="AO74" s="343">
        <f>Input!AR23*$I74</f>
        <v>0</v>
      </c>
      <c r="AP74" s="343">
        <f>Input!AS23*$I74</f>
        <v>0</v>
      </c>
      <c r="AQ74" s="343">
        <f>Input!AT23*$I74</f>
        <v>0</v>
      </c>
      <c r="AR74" s="343">
        <f>Input!AU23*$I74</f>
        <v>0</v>
      </c>
      <c r="AS74" s="343">
        <f>Input!AV23*$I74</f>
        <v>0</v>
      </c>
      <c r="AT74" s="343">
        <f>Input!AW23*$I74</f>
        <v>0</v>
      </c>
      <c r="AU74" s="343">
        <f>Input!AX23*$I74</f>
        <v>0</v>
      </c>
      <c r="AV74" s="343">
        <f>Input!AY23*$I74</f>
        <v>0</v>
      </c>
      <c r="AW74" s="343">
        <f>Input!AZ23*$I74</f>
        <v>0</v>
      </c>
      <c r="AX74" s="343">
        <f>Input!BA23*$I74</f>
        <v>0</v>
      </c>
      <c r="AY74" s="343">
        <f>Input!BB23*$I74</f>
        <v>0</v>
      </c>
      <c r="AZ74" s="343">
        <f>Input!BC23*$I74</f>
        <v>0</v>
      </c>
      <c r="BA74" s="343">
        <f>Input!BD23*$I74</f>
        <v>0</v>
      </c>
      <c r="BB74" s="343">
        <f>Input!BE23*$I74</f>
        <v>0</v>
      </c>
      <c r="BC74" s="343">
        <f>Input!BF23*$I74</f>
        <v>0</v>
      </c>
      <c r="BD74" s="343">
        <f>Input!BG23*$I74</f>
        <v>0</v>
      </c>
      <c r="BE74" s="343">
        <f>Input!BH23*$I74</f>
        <v>0</v>
      </c>
      <c r="BF74" s="343">
        <f>Input!BI23*$I74</f>
        <v>0</v>
      </c>
      <c r="BG74" s="343">
        <f>Input!BJ23*$I74</f>
        <v>0</v>
      </c>
      <c r="BH74" s="343">
        <f>Input!BK23*$I74</f>
        <v>0</v>
      </c>
      <c r="BI74" s="343">
        <f>Input!BL23*$I74</f>
        <v>0</v>
      </c>
      <c r="BJ74" s="343">
        <f>Input!BM23*$I74</f>
        <v>0</v>
      </c>
      <c r="BK74" s="343">
        <f>Input!BN23*$I74</f>
        <v>0</v>
      </c>
      <c r="BL74" s="343">
        <f>Input!BO23*$I74</f>
        <v>0</v>
      </c>
      <c r="BM74" s="343">
        <f>Input!BP23*$I74</f>
        <v>0</v>
      </c>
    </row>
    <row r="75" spans="3:65" x14ac:dyDescent="0.2">
      <c r="C75" s="325">
        <f t="shared" si="110"/>
        <v>17</v>
      </c>
      <c r="D75" s="337" t="str">
        <f>Input!D24</f>
        <v>item 17</v>
      </c>
      <c r="E75" s="338" t="str">
        <f>Input!E24</f>
        <v>Operating Expense</v>
      </c>
      <c r="F75" s="320">
        <f>MATCH(E75,lookups!$C$90:$C$95,0)</f>
        <v>2</v>
      </c>
      <c r="G75" s="320"/>
      <c r="H75" s="339" t="str">
        <f>IF(Input!$E24=lookups!$C$90,"Sign Flip","    ... ")</f>
        <v xml:space="preserve">    ... </v>
      </c>
      <c r="I75" s="340">
        <f>IF(Input!$E24=lookups!$C$90,-1,1)</f>
        <v>1</v>
      </c>
      <c r="K75" s="341">
        <f t="shared" si="111"/>
        <v>0</v>
      </c>
      <c r="L75" s="342">
        <f t="shared" si="112"/>
        <v>0</v>
      </c>
      <c r="O75" s="343">
        <f>Input!R24*$I75</f>
        <v>0</v>
      </c>
      <c r="P75" s="343">
        <f>Input!S24*$I75</f>
        <v>0</v>
      </c>
      <c r="Q75" s="343">
        <f>Input!T24*$I75</f>
        <v>0</v>
      </c>
      <c r="R75" s="343">
        <f>Input!U24*$I75</f>
        <v>0</v>
      </c>
      <c r="S75" s="343">
        <f>Input!V24*$I75</f>
        <v>0</v>
      </c>
      <c r="T75" s="343">
        <f>Input!W24*$I75</f>
        <v>0</v>
      </c>
      <c r="U75" s="343">
        <f>Input!X24*$I75</f>
        <v>0</v>
      </c>
      <c r="V75" s="343">
        <f>Input!Y24*$I75</f>
        <v>0</v>
      </c>
      <c r="W75" s="343">
        <f>Input!Z24*$I75</f>
        <v>0</v>
      </c>
      <c r="X75" s="343">
        <f>Input!AA24*$I75</f>
        <v>0</v>
      </c>
      <c r="Y75" s="343">
        <f>Input!AB24*$I75</f>
        <v>0</v>
      </c>
      <c r="Z75" s="343">
        <f>Input!AC24*$I75</f>
        <v>0</v>
      </c>
      <c r="AA75" s="343">
        <f>Input!AD24*$I75</f>
        <v>0</v>
      </c>
      <c r="AB75" s="343">
        <f>Input!AE24*$I75</f>
        <v>0</v>
      </c>
      <c r="AC75" s="343">
        <f>Input!AF24*$I75</f>
        <v>0</v>
      </c>
      <c r="AD75" s="343">
        <f>Input!AG24*$I75</f>
        <v>0</v>
      </c>
      <c r="AE75" s="343">
        <f>Input!AH24*$I75</f>
        <v>0</v>
      </c>
      <c r="AF75" s="343">
        <f>Input!AI24*$I75</f>
        <v>0</v>
      </c>
      <c r="AG75" s="343">
        <f>Input!AJ24*$I75</f>
        <v>0</v>
      </c>
      <c r="AH75" s="343">
        <f>Input!AK24*$I75</f>
        <v>0</v>
      </c>
      <c r="AI75" s="343">
        <f>Input!AL24*$I75</f>
        <v>0</v>
      </c>
      <c r="AJ75" s="343">
        <f>Input!AM24*$I75</f>
        <v>0</v>
      </c>
      <c r="AK75" s="343">
        <f>Input!AN24*$I75</f>
        <v>0</v>
      </c>
      <c r="AL75" s="343">
        <f>Input!AO24*$I75</f>
        <v>0</v>
      </c>
      <c r="AM75" s="343">
        <f>Input!AP24*$I75</f>
        <v>0</v>
      </c>
      <c r="AN75" s="343">
        <f>Input!AQ24*$I75</f>
        <v>0</v>
      </c>
      <c r="AO75" s="343">
        <f>Input!AR24*$I75</f>
        <v>0</v>
      </c>
      <c r="AP75" s="343">
        <f>Input!AS24*$I75</f>
        <v>0</v>
      </c>
      <c r="AQ75" s="343">
        <f>Input!AT24*$I75</f>
        <v>0</v>
      </c>
      <c r="AR75" s="343">
        <f>Input!AU24*$I75</f>
        <v>0</v>
      </c>
      <c r="AS75" s="343">
        <f>Input!AV24*$I75</f>
        <v>0</v>
      </c>
      <c r="AT75" s="343">
        <f>Input!AW24*$I75</f>
        <v>0</v>
      </c>
      <c r="AU75" s="343">
        <f>Input!AX24*$I75</f>
        <v>0</v>
      </c>
      <c r="AV75" s="343">
        <f>Input!AY24*$I75</f>
        <v>0</v>
      </c>
      <c r="AW75" s="343">
        <f>Input!AZ24*$I75</f>
        <v>0</v>
      </c>
      <c r="AX75" s="343">
        <f>Input!BA24*$I75</f>
        <v>0</v>
      </c>
      <c r="AY75" s="343">
        <f>Input!BB24*$I75</f>
        <v>0</v>
      </c>
      <c r="AZ75" s="343">
        <f>Input!BC24*$I75</f>
        <v>0</v>
      </c>
      <c r="BA75" s="343">
        <f>Input!BD24*$I75</f>
        <v>0</v>
      </c>
      <c r="BB75" s="343">
        <f>Input!BE24*$I75</f>
        <v>0</v>
      </c>
      <c r="BC75" s="343">
        <f>Input!BF24*$I75</f>
        <v>0</v>
      </c>
      <c r="BD75" s="343">
        <f>Input!BG24*$I75</f>
        <v>0</v>
      </c>
      <c r="BE75" s="343">
        <f>Input!BH24*$I75</f>
        <v>0</v>
      </c>
      <c r="BF75" s="343">
        <f>Input!BI24*$I75</f>
        <v>0</v>
      </c>
      <c r="BG75" s="343">
        <f>Input!BJ24*$I75</f>
        <v>0</v>
      </c>
      <c r="BH75" s="343">
        <f>Input!BK24*$I75</f>
        <v>0</v>
      </c>
      <c r="BI75" s="343">
        <f>Input!BL24*$I75</f>
        <v>0</v>
      </c>
      <c r="BJ75" s="343">
        <f>Input!BM24*$I75</f>
        <v>0</v>
      </c>
      <c r="BK75" s="343">
        <f>Input!BN24*$I75</f>
        <v>0</v>
      </c>
      <c r="BL75" s="343">
        <f>Input!BO24*$I75</f>
        <v>0</v>
      </c>
      <c r="BM75" s="343">
        <f>Input!BP24*$I75</f>
        <v>0</v>
      </c>
    </row>
    <row r="76" spans="3:65" x14ac:dyDescent="0.2">
      <c r="C76" s="325">
        <f t="shared" si="110"/>
        <v>18</v>
      </c>
      <c r="D76" s="337" t="str">
        <f>Input!D25</f>
        <v>item 18</v>
      </c>
      <c r="E76" s="338" t="str">
        <f>Input!E25</f>
        <v>Operating Expense</v>
      </c>
      <c r="F76" s="320">
        <f>MATCH(E76,lookups!$C$90:$C$95,0)</f>
        <v>2</v>
      </c>
      <c r="G76" s="320"/>
      <c r="H76" s="339" t="str">
        <f>IF(Input!$E25=lookups!$C$90,"Sign Flip","    ... ")</f>
        <v xml:space="preserve">    ... </v>
      </c>
      <c r="I76" s="340">
        <f>IF(Input!$E25=lookups!$C$90,-1,1)</f>
        <v>1</v>
      </c>
      <c r="K76" s="341">
        <f t="shared" si="111"/>
        <v>0</v>
      </c>
      <c r="L76" s="342">
        <f t="shared" si="112"/>
        <v>0</v>
      </c>
      <c r="O76" s="343">
        <f>Input!R25*$I76</f>
        <v>0</v>
      </c>
      <c r="P76" s="343">
        <f>Input!S25*$I76</f>
        <v>0</v>
      </c>
      <c r="Q76" s="343">
        <f>Input!T25*$I76</f>
        <v>0</v>
      </c>
      <c r="R76" s="343">
        <f>Input!U25*$I76</f>
        <v>0</v>
      </c>
      <c r="S76" s="343">
        <f>Input!V25*$I76</f>
        <v>0</v>
      </c>
      <c r="T76" s="343">
        <f>Input!W25*$I76</f>
        <v>0</v>
      </c>
      <c r="U76" s="343">
        <f>Input!X25*$I76</f>
        <v>0</v>
      </c>
      <c r="V76" s="343">
        <f>Input!Y25*$I76</f>
        <v>0</v>
      </c>
      <c r="W76" s="343">
        <f>Input!Z25*$I76</f>
        <v>0</v>
      </c>
      <c r="X76" s="343">
        <f>Input!AA25*$I76</f>
        <v>0</v>
      </c>
      <c r="Y76" s="343">
        <f>Input!AB25*$I76</f>
        <v>0</v>
      </c>
      <c r="Z76" s="343">
        <f>Input!AC25*$I76</f>
        <v>0</v>
      </c>
      <c r="AA76" s="343">
        <f>Input!AD25*$I76</f>
        <v>0</v>
      </c>
      <c r="AB76" s="343">
        <f>Input!AE25*$I76</f>
        <v>0</v>
      </c>
      <c r="AC76" s="343">
        <f>Input!AF25*$I76</f>
        <v>0</v>
      </c>
      <c r="AD76" s="343">
        <f>Input!AG25*$I76</f>
        <v>0</v>
      </c>
      <c r="AE76" s="343">
        <f>Input!AH25*$I76</f>
        <v>0</v>
      </c>
      <c r="AF76" s="343">
        <f>Input!AI25*$I76</f>
        <v>0</v>
      </c>
      <c r="AG76" s="343">
        <f>Input!AJ25*$I76</f>
        <v>0</v>
      </c>
      <c r="AH76" s="343">
        <f>Input!AK25*$I76</f>
        <v>0</v>
      </c>
      <c r="AI76" s="343">
        <f>Input!AL25*$I76</f>
        <v>0</v>
      </c>
      <c r="AJ76" s="343">
        <f>Input!AM25*$I76</f>
        <v>0</v>
      </c>
      <c r="AK76" s="343">
        <f>Input!AN25*$I76</f>
        <v>0</v>
      </c>
      <c r="AL76" s="343">
        <f>Input!AO25*$I76</f>
        <v>0</v>
      </c>
      <c r="AM76" s="343">
        <f>Input!AP25*$I76</f>
        <v>0</v>
      </c>
      <c r="AN76" s="343">
        <f>Input!AQ25*$I76</f>
        <v>0</v>
      </c>
      <c r="AO76" s="343">
        <f>Input!AR25*$I76</f>
        <v>0</v>
      </c>
      <c r="AP76" s="343">
        <f>Input!AS25*$I76</f>
        <v>0</v>
      </c>
      <c r="AQ76" s="343">
        <f>Input!AT25*$I76</f>
        <v>0</v>
      </c>
      <c r="AR76" s="343">
        <f>Input!AU25*$I76</f>
        <v>0</v>
      </c>
      <c r="AS76" s="343">
        <f>Input!AV25*$I76</f>
        <v>0</v>
      </c>
      <c r="AT76" s="343">
        <f>Input!AW25*$I76</f>
        <v>0</v>
      </c>
      <c r="AU76" s="343">
        <f>Input!AX25*$I76</f>
        <v>0</v>
      </c>
      <c r="AV76" s="343">
        <f>Input!AY25*$I76</f>
        <v>0</v>
      </c>
      <c r="AW76" s="343">
        <f>Input!AZ25*$I76</f>
        <v>0</v>
      </c>
      <c r="AX76" s="343">
        <f>Input!BA25*$I76</f>
        <v>0</v>
      </c>
      <c r="AY76" s="343">
        <f>Input!BB25*$I76</f>
        <v>0</v>
      </c>
      <c r="AZ76" s="343">
        <f>Input!BC25*$I76</f>
        <v>0</v>
      </c>
      <c r="BA76" s="343">
        <f>Input!BD25*$I76</f>
        <v>0</v>
      </c>
      <c r="BB76" s="343">
        <f>Input!BE25*$I76</f>
        <v>0</v>
      </c>
      <c r="BC76" s="343">
        <f>Input!BF25*$I76</f>
        <v>0</v>
      </c>
      <c r="BD76" s="343">
        <f>Input!BG25*$I76</f>
        <v>0</v>
      </c>
      <c r="BE76" s="343">
        <f>Input!BH25*$I76</f>
        <v>0</v>
      </c>
      <c r="BF76" s="343">
        <f>Input!BI25*$I76</f>
        <v>0</v>
      </c>
      <c r="BG76" s="343">
        <f>Input!BJ25*$I76</f>
        <v>0</v>
      </c>
      <c r="BH76" s="343">
        <f>Input!BK25*$I76</f>
        <v>0</v>
      </c>
      <c r="BI76" s="343">
        <f>Input!BL25*$I76</f>
        <v>0</v>
      </c>
      <c r="BJ76" s="343">
        <f>Input!BM25*$I76</f>
        <v>0</v>
      </c>
      <c r="BK76" s="343">
        <f>Input!BN25*$I76</f>
        <v>0</v>
      </c>
      <c r="BL76" s="343">
        <f>Input!BO25*$I76</f>
        <v>0</v>
      </c>
      <c r="BM76" s="343">
        <f>Input!BP25*$I76</f>
        <v>0</v>
      </c>
    </row>
    <row r="77" spans="3:65" x14ac:dyDescent="0.2">
      <c r="C77" s="325">
        <f t="shared" si="110"/>
        <v>19</v>
      </c>
      <c r="D77" s="337" t="str">
        <f>Input!D26</f>
        <v>item 19</v>
      </c>
      <c r="E77" s="338" t="str">
        <f>Input!E26</f>
        <v>Operating Expense</v>
      </c>
      <c r="F77" s="320">
        <f>MATCH(E77,lookups!$C$90:$C$95,0)</f>
        <v>2</v>
      </c>
      <c r="G77" s="320"/>
      <c r="H77" s="339" t="str">
        <f>IF(Input!$E26=lookups!$C$90,"Sign Flip","    ... ")</f>
        <v xml:space="preserve">    ... </v>
      </c>
      <c r="I77" s="340">
        <f>IF(Input!$E26=lookups!$C$90,-1,1)</f>
        <v>1</v>
      </c>
      <c r="K77" s="341">
        <f t="shared" si="111"/>
        <v>0</v>
      </c>
      <c r="L77" s="342">
        <f t="shared" si="112"/>
        <v>0</v>
      </c>
      <c r="O77" s="343">
        <f>Input!R26*$I77</f>
        <v>0</v>
      </c>
      <c r="P77" s="343">
        <f>Input!S26*$I77</f>
        <v>0</v>
      </c>
      <c r="Q77" s="343">
        <f>Input!T26*$I77</f>
        <v>0</v>
      </c>
      <c r="R77" s="343">
        <f>Input!U26*$I77</f>
        <v>0</v>
      </c>
      <c r="S77" s="343">
        <f>Input!V26*$I77</f>
        <v>0</v>
      </c>
      <c r="T77" s="343">
        <f>Input!W26*$I77</f>
        <v>0</v>
      </c>
      <c r="U77" s="343">
        <f>Input!X26*$I77</f>
        <v>0</v>
      </c>
      <c r="V77" s="343">
        <f>Input!Y26*$I77</f>
        <v>0</v>
      </c>
      <c r="W77" s="343">
        <f>Input!Z26*$I77</f>
        <v>0</v>
      </c>
      <c r="X77" s="343">
        <f>Input!AA26*$I77</f>
        <v>0</v>
      </c>
      <c r="Y77" s="343">
        <f>Input!AB26*$I77</f>
        <v>0</v>
      </c>
      <c r="Z77" s="343">
        <f>Input!AC26*$I77</f>
        <v>0</v>
      </c>
      <c r="AA77" s="343">
        <f>Input!AD26*$I77</f>
        <v>0</v>
      </c>
      <c r="AB77" s="343">
        <f>Input!AE26*$I77</f>
        <v>0</v>
      </c>
      <c r="AC77" s="343">
        <f>Input!AF26*$I77</f>
        <v>0</v>
      </c>
      <c r="AD77" s="343">
        <f>Input!AG26*$I77</f>
        <v>0</v>
      </c>
      <c r="AE77" s="343">
        <f>Input!AH26*$I77</f>
        <v>0</v>
      </c>
      <c r="AF77" s="343">
        <f>Input!AI26*$I77</f>
        <v>0</v>
      </c>
      <c r="AG77" s="343">
        <f>Input!AJ26*$I77</f>
        <v>0</v>
      </c>
      <c r="AH77" s="343">
        <f>Input!AK26*$I77</f>
        <v>0</v>
      </c>
      <c r="AI77" s="343">
        <f>Input!AL26*$I77</f>
        <v>0</v>
      </c>
      <c r="AJ77" s="343">
        <f>Input!AM26*$I77</f>
        <v>0</v>
      </c>
      <c r="AK77" s="343">
        <f>Input!AN26*$I77</f>
        <v>0</v>
      </c>
      <c r="AL77" s="343">
        <f>Input!AO26*$I77</f>
        <v>0</v>
      </c>
      <c r="AM77" s="343">
        <f>Input!AP26*$I77</f>
        <v>0</v>
      </c>
      <c r="AN77" s="343">
        <f>Input!AQ26*$I77</f>
        <v>0</v>
      </c>
      <c r="AO77" s="343">
        <f>Input!AR26*$I77</f>
        <v>0</v>
      </c>
      <c r="AP77" s="343">
        <f>Input!AS26*$I77</f>
        <v>0</v>
      </c>
      <c r="AQ77" s="343">
        <f>Input!AT26*$I77</f>
        <v>0</v>
      </c>
      <c r="AR77" s="343">
        <f>Input!AU26*$I77</f>
        <v>0</v>
      </c>
      <c r="AS77" s="343">
        <f>Input!AV26*$I77</f>
        <v>0</v>
      </c>
      <c r="AT77" s="343">
        <f>Input!AW26*$I77</f>
        <v>0</v>
      </c>
      <c r="AU77" s="343">
        <f>Input!AX26*$I77</f>
        <v>0</v>
      </c>
      <c r="AV77" s="343">
        <f>Input!AY26*$I77</f>
        <v>0</v>
      </c>
      <c r="AW77" s="343">
        <f>Input!AZ26*$I77</f>
        <v>0</v>
      </c>
      <c r="AX77" s="343">
        <f>Input!BA26*$I77</f>
        <v>0</v>
      </c>
      <c r="AY77" s="343">
        <f>Input!BB26*$I77</f>
        <v>0</v>
      </c>
      <c r="AZ77" s="343">
        <f>Input!BC26*$I77</f>
        <v>0</v>
      </c>
      <c r="BA77" s="343">
        <f>Input!BD26*$I77</f>
        <v>0</v>
      </c>
      <c r="BB77" s="343">
        <f>Input!BE26*$I77</f>
        <v>0</v>
      </c>
      <c r="BC77" s="343">
        <f>Input!BF26*$I77</f>
        <v>0</v>
      </c>
      <c r="BD77" s="343">
        <f>Input!BG26*$I77</f>
        <v>0</v>
      </c>
      <c r="BE77" s="343">
        <f>Input!BH26*$I77</f>
        <v>0</v>
      </c>
      <c r="BF77" s="343">
        <f>Input!BI26*$I77</f>
        <v>0</v>
      </c>
      <c r="BG77" s="343">
        <f>Input!BJ26*$I77</f>
        <v>0</v>
      </c>
      <c r="BH77" s="343">
        <f>Input!BK26*$I77</f>
        <v>0</v>
      </c>
      <c r="BI77" s="343">
        <f>Input!BL26*$I77</f>
        <v>0</v>
      </c>
      <c r="BJ77" s="343">
        <f>Input!BM26*$I77</f>
        <v>0</v>
      </c>
      <c r="BK77" s="343">
        <f>Input!BN26*$I77</f>
        <v>0</v>
      </c>
      <c r="BL77" s="343">
        <f>Input!BO26*$I77</f>
        <v>0</v>
      </c>
      <c r="BM77" s="343">
        <f>Input!BP26*$I77</f>
        <v>0</v>
      </c>
    </row>
    <row r="78" spans="3:65" x14ac:dyDescent="0.2">
      <c r="C78" s="325">
        <f t="shared" si="110"/>
        <v>20</v>
      </c>
      <c r="D78" s="337" t="str">
        <f>Input!D27</f>
        <v>item 20</v>
      </c>
      <c r="E78" s="338" t="str">
        <f>Input!E27</f>
        <v>Operating Expense</v>
      </c>
      <c r="F78" s="320">
        <f>MATCH(E78,lookups!$C$90:$C$95,0)</f>
        <v>2</v>
      </c>
      <c r="G78" s="320"/>
      <c r="H78" s="339" t="str">
        <f>IF(Input!$E27=lookups!$C$90,"Sign Flip","    ... ")</f>
        <v xml:space="preserve">    ... </v>
      </c>
      <c r="I78" s="340">
        <f>IF(Input!$E27=lookups!$C$90,-1,1)</f>
        <v>1</v>
      </c>
      <c r="K78" s="341">
        <f t="shared" si="111"/>
        <v>0</v>
      </c>
      <c r="L78" s="342">
        <f t="shared" si="112"/>
        <v>0</v>
      </c>
      <c r="O78" s="343">
        <f>Input!R27*$I78</f>
        <v>0</v>
      </c>
      <c r="P78" s="343">
        <f>Input!S27*$I78</f>
        <v>0</v>
      </c>
      <c r="Q78" s="343">
        <f>Input!T27*$I78</f>
        <v>0</v>
      </c>
      <c r="R78" s="343">
        <f>Input!U27*$I78</f>
        <v>0</v>
      </c>
      <c r="S78" s="343">
        <f>Input!V27*$I78</f>
        <v>0</v>
      </c>
      <c r="T78" s="343">
        <f>Input!W27*$I78</f>
        <v>0</v>
      </c>
      <c r="U78" s="343">
        <f>Input!X27*$I78</f>
        <v>0</v>
      </c>
      <c r="V78" s="343">
        <f>Input!Y27*$I78</f>
        <v>0</v>
      </c>
      <c r="W78" s="343">
        <f>Input!Z27*$I78</f>
        <v>0</v>
      </c>
      <c r="X78" s="343">
        <f>Input!AA27*$I78</f>
        <v>0</v>
      </c>
      <c r="Y78" s="343">
        <f>Input!AB27*$I78</f>
        <v>0</v>
      </c>
      <c r="Z78" s="343">
        <f>Input!AC27*$I78</f>
        <v>0</v>
      </c>
      <c r="AA78" s="343">
        <f>Input!AD27*$I78</f>
        <v>0</v>
      </c>
      <c r="AB78" s="343">
        <f>Input!AE27*$I78</f>
        <v>0</v>
      </c>
      <c r="AC78" s="343">
        <f>Input!AF27*$I78</f>
        <v>0</v>
      </c>
      <c r="AD78" s="343">
        <f>Input!AG27*$I78</f>
        <v>0</v>
      </c>
      <c r="AE78" s="343">
        <f>Input!AH27*$I78</f>
        <v>0</v>
      </c>
      <c r="AF78" s="343">
        <f>Input!AI27*$I78</f>
        <v>0</v>
      </c>
      <c r="AG78" s="343">
        <f>Input!AJ27*$I78</f>
        <v>0</v>
      </c>
      <c r="AH78" s="343">
        <f>Input!AK27*$I78</f>
        <v>0</v>
      </c>
      <c r="AI78" s="343">
        <f>Input!AL27*$I78</f>
        <v>0</v>
      </c>
      <c r="AJ78" s="343">
        <f>Input!AM27*$I78</f>
        <v>0</v>
      </c>
      <c r="AK78" s="343">
        <f>Input!AN27*$I78</f>
        <v>0</v>
      </c>
      <c r="AL78" s="343">
        <f>Input!AO27*$I78</f>
        <v>0</v>
      </c>
      <c r="AM78" s="343">
        <f>Input!AP27*$I78</f>
        <v>0</v>
      </c>
      <c r="AN78" s="343">
        <f>Input!AQ27*$I78</f>
        <v>0</v>
      </c>
      <c r="AO78" s="343">
        <f>Input!AR27*$I78</f>
        <v>0</v>
      </c>
      <c r="AP78" s="343">
        <f>Input!AS27*$I78</f>
        <v>0</v>
      </c>
      <c r="AQ78" s="343">
        <f>Input!AT27*$I78</f>
        <v>0</v>
      </c>
      <c r="AR78" s="343">
        <f>Input!AU27*$I78</f>
        <v>0</v>
      </c>
      <c r="AS78" s="343">
        <f>Input!AV27*$I78</f>
        <v>0</v>
      </c>
      <c r="AT78" s="343">
        <f>Input!AW27*$I78</f>
        <v>0</v>
      </c>
      <c r="AU78" s="343">
        <f>Input!AX27*$I78</f>
        <v>0</v>
      </c>
      <c r="AV78" s="343">
        <f>Input!AY27*$I78</f>
        <v>0</v>
      </c>
      <c r="AW78" s="343">
        <f>Input!AZ27*$I78</f>
        <v>0</v>
      </c>
      <c r="AX78" s="343">
        <f>Input!BA27*$I78</f>
        <v>0</v>
      </c>
      <c r="AY78" s="343">
        <f>Input!BB27*$I78</f>
        <v>0</v>
      </c>
      <c r="AZ78" s="343">
        <f>Input!BC27*$I78</f>
        <v>0</v>
      </c>
      <c r="BA78" s="343">
        <f>Input!BD27*$I78</f>
        <v>0</v>
      </c>
      <c r="BB78" s="343">
        <f>Input!BE27*$I78</f>
        <v>0</v>
      </c>
      <c r="BC78" s="343">
        <f>Input!BF27*$I78</f>
        <v>0</v>
      </c>
      <c r="BD78" s="343">
        <f>Input!BG27*$I78</f>
        <v>0</v>
      </c>
      <c r="BE78" s="343">
        <f>Input!BH27*$I78</f>
        <v>0</v>
      </c>
      <c r="BF78" s="343">
        <f>Input!BI27*$I78</f>
        <v>0</v>
      </c>
      <c r="BG78" s="343">
        <f>Input!BJ27*$I78</f>
        <v>0</v>
      </c>
      <c r="BH78" s="343">
        <f>Input!BK27*$I78</f>
        <v>0</v>
      </c>
      <c r="BI78" s="343">
        <f>Input!BL27*$I78</f>
        <v>0</v>
      </c>
      <c r="BJ78" s="343">
        <f>Input!BM27*$I78</f>
        <v>0</v>
      </c>
      <c r="BK78" s="343">
        <f>Input!BN27*$I78</f>
        <v>0</v>
      </c>
      <c r="BL78" s="343">
        <f>Input!BO27*$I78</f>
        <v>0</v>
      </c>
      <c r="BM78" s="343">
        <f>Input!BP27*$I78</f>
        <v>0</v>
      </c>
    </row>
    <row r="79" spans="3:65" x14ac:dyDescent="0.2">
      <c r="C79" s="325">
        <f t="shared" si="110"/>
        <v>21</v>
      </c>
      <c r="D79" s="337" t="str">
        <f>Input!D28</f>
        <v>item 21</v>
      </c>
      <c r="E79" s="338" t="str">
        <f>Input!E28</f>
        <v>Operating Expense</v>
      </c>
      <c r="F79" s="320">
        <f>MATCH(E79,lookups!$C$90:$C$95,0)</f>
        <v>2</v>
      </c>
      <c r="G79" s="320"/>
      <c r="H79" s="339" t="str">
        <f>IF(Input!$E28=lookups!$C$90,"Sign Flip","    ... ")</f>
        <v xml:space="preserve">    ... </v>
      </c>
      <c r="I79" s="340">
        <f>IF(Input!$E28=lookups!$C$90,-1,1)</f>
        <v>1</v>
      </c>
      <c r="K79" s="341">
        <f t="shared" si="111"/>
        <v>0</v>
      </c>
      <c r="L79" s="342">
        <f t="shared" si="112"/>
        <v>0</v>
      </c>
      <c r="O79" s="343">
        <f>Input!R28*$I79</f>
        <v>0</v>
      </c>
      <c r="P79" s="343">
        <f>Input!S28*$I79</f>
        <v>0</v>
      </c>
      <c r="Q79" s="343">
        <f>Input!T28*$I79</f>
        <v>0</v>
      </c>
      <c r="R79" s="343">
        <f>Input!U28*$I79</f>
        <v>0</v>
      </c>
      <c r="S79" s="343">
        <f>Input!V28*$I79</f>
        <v>0</v>
      </c>
      <c r="T79" s="343">
        <f>Input!W28*$I79</f>
        <v>0</v>
      </c>
      <c r="U79" s="343">
        <f>Input!X28*$I79</f>
        <v>0</v>
      </c>
      <c r="V79" s="343">
        <f>Input!Y28*$I79</f>
        <v>0</v>
      </c>
      <c r="W79" s="343">
        <f>Input!Z28*$I79</f>
        <v>0</v>
      </c>
      <c r="X79" s="343">
        <f>Input!AA28*$I79</f>
        <v>0</v>
      </c>
      <c r="Y79" s="343">
        <f>Input!AB28*$I79</f>
        <v>0</v>
      </c>
      <c r="Z79" s="343">
        <f>Input!AC28*$I79</f>
        <v>0</v>
      </c>
      <c r="AA79" s="343">
        <f>Input!AD28*$I79</f>
        <v>0</v>
      </c>
      <c r="AB79" s="343">
        <f>Input!AE28*$I79</f>
        <v>0</v>
      </c>
      <c r="AC79" s="343">
        <f>Input!AF28*$I79</f>
        <v>0</v>
      </c>
      <c r="AD79" s="343">
        <f>Input!AG28*$I79</f>
        <v>0</v>
      </c>
      <c r="AE79" s="343">
        <f>Input!AH28*$I79</f>
        <v>0</v>
      </c>
      <c r="AF79" s="343">
        <f>Input!AI28*$I79</f>
        <v>0</v>
      </c>
      <c r="AG79" s="343">
        <f>Input!AJ28*$I79</f>
        <v>0</v>
      </c>
      <c r="AH79" s="343">
        <f>Input!AK28*$I79</f>
        <v>0</v>
      </c>
      <c r="AI79" s="343">
        <f>Input!AL28*$I79</f>
        <v>0</v>
      </c>
      <c r="AJ79" s="343">
        <f>Input!AM28*$I79</f>
        <v>0</v>
      </c>
      <c r="AK79" s="343">
        <f>Input!AN28*$I79</f>
        <v>0</v>
      </c>
      <c r="AL79" s="343">
        <f>Input!AO28*$I79</f>
        <v>0</v>
      </c>
      <c r="AM79" s="343">
        <f>Input!AP28*$I79</f>
        <v>0</v>
      </c>
      <c r="AN79" s="343">
        <f>Input!AQ28*$I79</f>
        <v>0</v>
      </c>
      <c r="AO79" s="343">
        <f>Input!AR28*$I79</f>
        <v>0</v>
      </c>
      <c r="AP79" s="343">
        <f>Input!AS28*$I79</f>
        <v>0</v>
      </c>
      <c r="AQ79" s="343">
        <f>Input!AT28*$I79</f>
        <v>0</v>
      </c>
      <c r="AR79" s="343">
        <f>Input!AU28*$I79</f>
        <v>0</v>
      </c>
      <c r="AS79" s="343">
        <f>Input!AV28*$I79</f>
        <v>0</v>
      </c>
      <c r="AT79" s="343">
        <f>Input!AW28*$I79</f>
        <v>0</v>
      </c>
      <c r="AU79" s="343">
        <f>Input!AX28*$I79</f>
        <v>0</v>
      </c>
      <c r="AV79" s="343">
        <f>Input!AY28*$I79</f>
        <v>0</v>
      </c>
      <c r="AW79" s="343">
        <f>Input!AZ28*$I79</f>
        <v>0</v>
      </c>
      <c r="AX79" s="343">
        <f>Input!BA28*$I79</f>
        <v>0</v>
      </c>
      <c r="AY79" s="343">
        <f>Input!BB28*$I79</f>
        <v>0</v>
      </c>
      <c r="AZ79" s="343">
        <f>Input!BC28*$I79</f>
        <v>0</v>
      </c>
      <c r="BA79" s="343">
        <f>Input!BD28*$I79</f>
        <v>0</v>
      </c>
      <c r="BB79" s="343">
        <f>Input!BE28*$I79</f>
        <v>0</v>
      </c>
      <c r="BC79" s="343">
        <f>Input!BF28*$I79</f>
        <v>0</v>
      </c>
      <c r="BD79" s="343">
        <f>Input!BG28*$I79</f>
        <v>0</v>
      </c>
      <c r="BE79" s="343">
        <f>Input!BH28*$I79</f>
        <v>0</v>
      </c>
      <c r="BF79" s="343">
        <f>Input!BI28*$I79</f>
        <v>0</v>
      </c>
      <c r="BG79" s="343">
        <f>Input!BJ28*$I79</f>
        <v>0</v>
      </c>
      <c r="BH79" s="343">
        <f>Input!BK28*$I79</f>
        <v>0</v>
      </c>
      <c r="BI79" s="343">
        <f>Input!BL28*$I79</f>
        <v>0</v>
      </c>
      <c r="BJ79" s="343">
        <f>Input!BM28*$I79</f>
        <v>0</v>
      </c>
      <c r="BK79" s="343">
        <f>Input!BN28*$I79</f>
        <v>0</v>
      </c>
      <c r="BL79" s="343">
        <f>Input!BO28*$I79</f>
        <v>0</v>
      </c>
      <c r="BM79" s="343">
        <f>Input!BP28*$I79</f>
        <v>0</v>
      </c>
    </row>
    <row r="80" spans="3:65" x14ac:dyDescent="0.2">
      <c r="C80" s="325">
        <f t="shared" si="110"/>
        <v>22</v>
      </c>
      <c r="D80" s="337" t="str">
        <f>Input!D29</f>
        <v>item 22</v>
      </c>
      <c r="E80" s="338" t="str">
        <f>Input!E29</f>
        <v>Operating Expense</v>
      </c>
      <c r="F80" s="320">
        <f>MATCH(E80,lookups!$C$90:$C$95,0)</f>
        <v>2</v>
      </c>
      <c r="G80" s="320"/>
      <c r="H80" s="339" t="str">
        <f>IF(Input!$E29=lookups!$C$90,"Sign Flip","    ... ")</f>
        <v xml:space="preserve">    ... </v>
      </c>
      <c r="I80" s="340">
        <f>IF(Input!$E29=lookups!$C$90,-1,1)</f>
        <v>1</v>
      </c>
      <c r="K80" s="341">
        <f t="shared" si="111"/>
        <v>0</v>
      </c>
      <c r="L80" s="342">
        <f t="shared" si="112"/>
        <v>0</v>
      </c>
      <c r="O80" s="343">
        <f>Input!R29*$I80</f>
        <v>0</v>
      </c>
      <c r="P80" s="343">
        <f>Input!S29*$I80</f>
        <v>0</v>
      </c>
      <c r="Q80" s="343">
        <f>Input!T29*$I80</f>
        <v>0</v>
      </c>
      <c r="R80" s="343">
        <f>Input!U29*$I80</f>
        <v>0</v>
      </c>
      <c r="S80" s="343">
        <f>Input!V29*$I80</f>
        <v>0</v>
      </c>
      <c r="T80" s="343">
        <f>Input!W29*$I80</f>
        <v>0</v>
      </c>
      <c r="U80" s="343">
        <f>Input!X29*$I80</f>
        <v>0</v>
      </c>
      <c r="V80" s="343">
        <f>Input!Y29*$I80</f>
        <v>0</v>
      </c>
      <c r="W80" s="343">
        <f>Input!Z29*$I80</f>
        <v>0</v>
      </c>
      <c r="X80" s="343">
        <f>Input!AA29*$I80</f>
        <v>0</v>
      </c>
      <c r="Y80" s="343">
        <f>Input!AB29*$I80</f>
        <v>0</v>
      </c>
      <c r="Z80" s="343">
        <f>Input!AC29*$I80</f>
        <v>0</v>
      </c>
      <c r="AA80" s="343">
        <f>Input!AD29*$I80</f>
        <v>0</v>
      </c>
      <c r="AB80" s="343">
        <f>Input!AE29*$I80</f>
        <v>0</v>
      </c>
      <c r="AC80" s="343">
        <f>Input!AF29*$I80</f>
        <v>0</v>
      </c>
      <c r="AD80" s="343">
        <f>Input!AG29*$I80</f>
        <v>0</v>
      </c>
      <c r="AE80" s="343">
        <f>Input!AH29*$I80</f>
        <v>0</v>
      </c>
      <c r="AF80" s="343">
        <f>Input!AI29*$I80</f>
        <v>0</v>
      </c>
      <c r="AG80" s="343">
        <f>Input!AJ29*$I80</f>
        <v>0</v>
      </c>
      <c r="AH80" s="343">
        <f>Input!AK29*$I80</f>
        <v>0</v>
      </c>
      <c r="AI80" s="343">
        <f>Input!AL29*$I80</f>
        <v>0</v>
      </c>
      <c r="AJ80" s="343">
        <f>Input!AM29*$I80</f>
        <v>0</v>
      </c>
      <c r="AK80" s="343">
        <f>Input!AN29*$I80</f>
        <v>0</v>
      </c>
      <c r="AL80" s="343">
        <f>Input!AO29*$I80</f>
        <v>0</v>
      </c>
      <c r="AM80" s="343">
        <f>Input!AP29*$I80</f>
        <v>0</v>
      </c>
      <c r="AN80" s="343">
        <f>Input!AQ29*$I80</f>
        <v>0</v>
      </c>
      <c r="AO80" s="343">
        <f>Input!AR29*$I80</f>
        <v>0</v>
      </c>
      <c r="AP80" s="343">
        <f>Input!AS29*$I80</f>
        <v>0</v>
      </c>
      <c r="AQ80" s="343">
        <f>Input!AT29*$I80</f>
        <v>0</v>
      </c>
      <c r="AR80" s="343">
        <f>Input!AU29*$I80</f>
        <v>0</v>
      </c>
      <c r="AS80" s="343">
        <f>Input!AV29*$I80</f>
        <v>0</v>
      </c>
      <c r="AT80" s="343">
        <f>Input!AW29*$I80</f>
        <v>0</v>
      </c>
      <c r="AU80" s="343">
        <f>Input!AX29*$I80</f>
        <v>0</v>
      </c>
      <c r="AV80" s="343">
        <f>Input!AY29*$I80</f>
        <v>0</v>
      </c>
      <c r="AW80" s="343">
        <f>Input!AZ29*$I80</f>
        <v>0</v>
      </c>
      <c r="AX80" s="343">
        <f>Input!BA29*$I80</f>
        <v>0</v>
      </c>
      <c r="AY80" s="343">
        <f>Input!BB29*$I80</f>
        <v>0</v>
      </c>
      <c r="AZ80" s="343">
        <f>Input!BC29*$I80</f>
        <v>0</v>
      </c>
      <c r="BA80" s="343">
        <f>Input!BD29*$I80</f>
        <v>0</v>
      </c>
      <c r="BB80" s="343">
        <f>Input!BE29*$I80</f>
        <v>0</v>
      </c>
      <c r="BC80" s="343">
        <f>Input!BF29*$I80</f>
        <v>0</v>
      </c>
      <c r="BD80" s="343">
        <f>Input!BG29*$I80</f>
        <v>0</v>
      </c>
      <c r="BE80" s="343">
        <f>Input!BH29*$I80</f>
        <v>0</v>
      </c>
      <c r="BF80" s="343">
        <f>Input!BI29*$I80</f>
        <v>0</v>
      </c>
      <c r="BG80" s="343">
        <f>Input!BJ29*$I80</f>
        <v>0</v>
      </c>
      <c r="BH80" s="343">
        <f>Input!BK29*$I80</f>
        <v>0</v>
      </c>
      <c r="BI80" s="343">
        <f>Input!BL29*$I80</f>
        <v>0</v>
      </c>
      <c r="BJ80" s="343">
        <f>Input!BM29*$I80</f>
        <v>0</v>
      </c>
      <c r="BK80" s="343">
        <f>Input!BN29*$I80</f>
        <v>0</v>
      </c>
      <c r="BL80" s="343">
        <f>Input!BO29*$I80</f>
        <v>0</v>
      </c>
      <c r="BM80" s="343">
        <f>Input!BP29*$I80</f>
        <v>0</v>
      </c>
    </row>
    <row r="81" spans="3:65" x14ac:dyDescent="0.2">
      <c r="C81" s="325">
        <f t="shared" si="110"/>
        <v>23</v>
      </c>
      <c r="D81" s="337" t="str">
        <f>Input!D30</f>
        <v>item 23</v>
      </c>
      <c r="E81" s="338" t="str">
        <f>Input!E30</f>
        <v>Operating Expense</v>
      </c>
      <c r="F81" s="320">
        <f>MATCH(E81,lookups!$C$90:$C$95,0)</f>
        <v>2</v>
      </c>
      <c r="G81" s="320"/>
      <c r="H81" s="339" t="str">
        <f>IF(Input!$E30=lookups!$C$90,"Sign Flip","    ... ")</f>
        <v xml:space="preserve">    ... </v>
      </c>
      <c r="I81" s="340">
        <f>IF(Input!$E30=lookups!$C$90,-1,1)</f>
        <v>1</v>
      </c>
      <c r="K81" s="341">
        <f t="shared" si="111"/>
        <v>0</v>
      </c>
      <c r="L81" s="342">
        <f t="shared" si="112"/>
        <v>0</v>
      </c>
      <c r="O81" s="343">
        <f>Input!R30*$I81</f>
        <v>0</v>
      </c>
      <c r="P81" s="343">
        <f>Input!S30*$I81</f>
        <v>0</v>
      </c>
      <c r="Q81" s="343">
        <f>Input!T30*$I81</f>
        <v>0</v>
      </c>
      <c r="R81" s="343">
        <f>Input!U30*$I81</f>
        <v>0</v>
      </c>
      <c r="S81" s="343">
        <f>Input!V30*$I81</f>
        <v>0</v>
      </c>
      <c r="T81" s="343">
        <f>Input!W30*$I81</f>
        <v>0</v>
      </c>
      <c r="U81" s="343">
        <f>Input!X30*$I81</f>
        <v>0</v>
      </c>
      <c r="V81" s="343">
        <f>Input!Y30*$I81</f>
        <v>0</v>
      </c>
      <c r="W81" s="343">
        <f>Input!Z30*$I81</f>
        <v>0</v>
      </c>
      <c r="X81" s="343">
        <f>Input!AA30*$I81</f>
        <v>0</v>
      </c>
      <c r="Y81" s="343">
        <f>Input!AB30*$I81</f>
        <v>0</v>
      </c>
      <c r="Z81" s="343">
        <f>Input!AC30*$I81</f>
        <v>0</v>
      </c>
      <c r="AA81" s="343">
        <f>Input!AD30*$I81</f>
        <v>0</v>
      </c>
      <c r="AB81" s="343">
        <f>Input!AE30*$I81</f>
        <v>0</v>
      </c>
      <c r="AC81" s="343">
        <f>Input!AF30*$I81</f>
        <v>0</v>
      </c>
      <c r="AD81" s="343">
        <f>Input!AG30*$I81</f>
        <v>0</v>
      </c>
      <c r="AE81" s="343">
        <f>Input!AH30*$I81</f>
        <v>0</v>
      </c>
      <c r="AF81" s="343">
        <f>Input!AI30*$I81</f>
        <v>0</v>
      </c>
      <c r="AG81" s="343">
        <f>Input!AJ30*$I81</f>
        <v>0</v>
      </c>
      <c r="AH81" s="343">
        <f>Input!AK30*$I81</f>
        <v>0</v>
      </c>
      <c r="AI81" s="343">
        <f>Input!AL30*$I81</f>
        <v>0</v>
      </c>
      <c r="AJ81" s="343">
        <f>Input!AM30*$I81</f>
        <v>0</v>
      </c>
      <c r="AK81" s="343">
        <f>Input!AN30*$I81</f>
        <v>0</v>
      </c>
      <c r="AL81" s="343">
        <f>Input!AO30*$I81</f>
        <v>0</v>
      </c>
      <c r="AM81" s="343">
        <f>Input!AP30*$I81</f>
        <v>0</v>
      </c>
      <c r="AN81" s="343">
        <f>Input!AQ30*$I81</f>
        <v>0</v>
      </c>
      <c r="AO81" s="343">
        <f>Input!AR30*$I81</f>
        <v>0</v>
      </c>
      <c r="AP81" s="343">
        <f>Input!AS30*$I81</f>
        <v>0</v>
      </c>
      <c r="AQ81" s="343">
        <f>Input!AT30*$I81</f>
        <v>0</v>
      </c>
      <c r="AR81" s="343">
        <f>Input!AU30*$I81</f>
        <v>0</v>
      </c>
      <c r="AS81" s="343">
        <f>Input!AV30*$I81</f>
        <v>0</v>
      </c>
      <c r="AT81" s="343">
        <f>Input!AW30*$I81</f>
        <v>0</v>
      </c>
      <c r="AU81" s="343">
        <f>Input!AX30*$I81</f>
        <v>0</v>
      </c>
      <c r="AV81" s="343">
        <f>Input!AY30*$I81</f>
        <v>0</v>
      </c>
      <c r="AW81" s="343">
        <f>Input!AZ30*$I81</f>
        <v>0</v>
      </c>
      <c r="AX81" s="343">
        <f>Input!BA30*$I81</f>
        <v>0</v>
      </c>
      <c r="AY81" s="343">
        <f>Input!BB30*$I81</f>
        <v>0</v>
      </c>
      <c r="AZ81" s="343">
        <f>Input!BC30*$I81</f>
        <v>0</v>
      </c>
      <c r="BA81" s="343">
        <f>Input!BD30*$I81</f>
        <v>0</v>
      </c>
      <c r="BB81" s="343">
        <f>Input!BE30*$I81</f>
        <v>0</v>
      </c>
      <c r="BC81" s="343">
        <f>Input!BF30*$I81</f>
        <v>0</v>
      </c>
      <c r="BD81" s="343">
        <f>Input!BG30*$I81</f>
        <v>0</v>
      </c>
      <c r="BE81" s="343">
        <f>Input!BH30*$I81</f>
        <v>0</v>
      </c>
      <c r="BF81" s="343">
        <f>Input!BI30*$I81</f>
        <v>0</v>
      </c>
      <c r="BG81" s="343">
        <f>Input!BJ30*$I81</f>
        <v>0</v>
      </c>
      <c r="BH81" s="343">
        <f>Input!BK30*$I81</f>
        <v>0</v>
      </c>
      <c r="BI81" s="343">
        <f>Input!BL30*$I81</f>
        <v>0</v>
      </c>
      <c r="BJ81" s="343">
        <f>Input!BM30*$I81</f>
        <v>0</v>
      </c>
      <c r="BK81" s="343">
        <f>Input!BN30*$I81</f>
        <v>0</v>
      </c>
      <c r="BL81" s="343">
        <f>Input!BO30*$I81</f>
        <v>0</v>
      </c>
      <c r="BM81" s="343">
        <f>Input!BP30*$I81</f>
        <v>0</v>
      </c>
    </row>
    <row r="82" spans="3:65" x14ac:dyDescent="0.2">
      <c r="C82" s="325">
        <f t="shared" si="110"/>
        <v>24</v>
      </c>
      <c r="D82" s="337" t="str">
        <f>Input!D31</f>
        <v>item 24</v>
      </c>
      <c r="E82" s="338" t="str">
        <f>Input!E31</f>
        <v>Operating Expense</v>
      </c>
      <c r="F82" s="320">
        <f>MATCH(E82,lookups!$C$90:$C$95,0)</f>
        <v>2</v>
      </c>
      <c r="G82" s="320"/>
      <c r="H82" s="339" t="str">
        <f>IF(Input!$E31=lookups!$C$90,"Sign Flip","    ... ")</f>
        <v xml:space="preserve">    ... </v>
      </c>
      <c r="I82" s="340">
        <f>IF(Input!$E31=lookups!$C$90,-1,1)</f>
        <v>1</v>
      </c>
      <c r="K82" s="341">
        <f t="shared" si="111"/>
        <v>0</v>
      </c>
      <c r="L82" s="342">
        <f t="shared" si="112"/>
        <v>0</v>
      </c>
      <c r="O82" s="343">
        <f>Input!R31*$I82</f>
        <v>0</v>
      </c>
      <c r="P82" s="343">
        <f>Input!S31*$I82</f>
        <v>0</v>
      </c>
      <c r="Q82" s="343">
        <f>Input!T31*$I82</f>
        <v>0</v>
      </c>
      <c r="R82" s="343">
        <f>Input!U31*$I82</f>
        <v>0</v>
      </c>
      <c r="S82" s="343">
        <f>Input!V31*$I82</f>
        <v>0</v>
      </c>
      <c r="T82" s="343">
        <f>Input!W31*$I82</f>
        <v>0</v>
      </c>
      <c r="U82" s="343">
        <f>Input!X31*$I82</f>
        <v>0</v>
      </c>
      <c r="V82" s="343">
        <f>Input!Y31*$I82</f>
        <v>0</v>
      </c>
      <c r="W82" s="343">
        <f>Input!Z31*$I82</f>
        <v>0</v>
      </c>
      <c r="X82" s="343">
        <f>Input!AA31*$I82</f>
        <v>0</v>
      </c>
      <c r="Y82" s="343">
        <f>Input!AB31*$I82</f>
        <v>0</v>
      </c>
      <c r="Z82" s="343">
        <f>Input!AC31*$I82</f>
        <v>0</v>
      </c>
      <c r="AA82" s="343">
        <f>Input!AD31*$I82</f>
        <v>0</v>
      </c>
      <c r="AB82" s="343">
        <f>Input!AE31*$I82</f>
        <v>0</v>
      </c>
      <c r="AC82" s="343">
        <f>Input!AF31*$I82</f>
        <v>0</v>
      </c>
      <c r="AD82" s="343">
        <f>Input!AG31*$I82</f>
        <v>0</v>
      </c>
      <c r="AE82" s="343">
        <f>Input!AH31*$I82</f>
        <v>0</v>
      </c>
      <c r="AF82" s="343">
        <f>Input!AI31*$I82</f>
        <v>0</v>
      </c>
      <c r="AG82" s="343">
        <f>Input!AJ31*$I82</f>
        <v>0</v>
      </c>
      <c r="AH82" s="343">
        <f>Input!AK31*$I82</f>
        <v>0</v>
      </c>
      <c r="AI82" s="343">
        <f>Input!AL31*$I82</f>
        <v>0</v>
      </c>
      <c r="AJ82" s="343">
        <f>Input!AM31*$I82</f>
        <v>0</v>
      </c>
      <c r="AK82" s="343">
        <f>Input!AN31*$I82</f>
        <v>0</v>
      </c>
      <c r="AL82" s="343">
        <f>Input!AO31*$I82</f>
        <v>0</v>
      </c>
      <c r="AM82" s="343">
        <f>Input!AP31*$I82</f>
        <v>0</v>
      </c>
      <c r="AN82" s="343">
        <f>Input!AQ31*$I82</f>
        <v>0</v>
      </c>
      <c r="AO82" s="343">
        <f>Input!AR31*$I82</f>
        <v>0</v>
      </c>
      <c r="AP82" s="343">
        <f>Input!AS31*$I82</f>
        <v>0</v>
      </c>
      <c r="AQ82" s="343">
        <f>Input!AT31*$I82</f>
        <v>0</v>
      </c>
      <c r="AR82" s="343">
        <f>Input!AU31*$I82</f>
        <v>0</v>
      </c>
      <c r="AS82" s="343">
        <f>Input!AV31*$I82</f>
        <v>0</v>
      </c>
      <c r="AT82" s="343">
        <f>Input!AW31*$I82</f>
        <v>0</v>
      </c>
      <c r="AU82" s="343">
        <f>Input!AX31*$I82</f>
        <v>0</v>
      </c>
      <c r="AV82" s="343">
        <f>Input!AY31*$I82</f>
        <v>0</v>
      </c>
      <c r="AW82" s="343">
        <f>Input!AZ31*$I82</f>
        <v>0</v>
      </c>
      <c r="AX82" s="343">
        <f>Input!BA31*$I82</f>
        <v>0</v>
      </c>
      <c r="AY82" s="343">
        <f>Input!BB31*$I82</f>
        <v>0</v>
      </c>
      <c r="AZ82" s="343">
        <f>Input!BC31*$I82</f>
        <v>0</v>
      </c>
      <c r="BA82" s="343">
        <f>Input!BD31*$I82</f>
        <v>0</v>
      </c>
      <c r="BB82" s="343">
        <f>Input!BE31*$I82</f>
        <v>0</v>
      </c>
      <c r="BC82" s="343">
        <f>Input!BF31*$I82</f>
        <v>0</v>
      </c>
      <c r="BD82" s="343">
        <f>Input!BG31*$I82</f>
        <v>0</v>
      </c>
      <c r="BE82" s="343">
        <f>Input!BH31*$I82</f>
        <v>0</v>
      </c>
      <c r="BF82" s="343">
        <f>Input!BI31*$I82</f>
        <v>0</v>
      </c>
      <c r="BG82" s="343">
        <f>Input!BJ31*$I82</f>
        <v>0</v>
      </c>
      <c r="BH82" s="343">
        <f>Input!BK31*$I82</f>
        <v>0</v>
      </c>
      <c r="BI82" s="343">
        <f>Input!BL31*$I82</f>
        <v>0</v>
      </c>
      <c r="BJ82" s="343">
        <f>Input!BM31*$I82</f>
        <v>0</v>
      </c>
      <c r="BK82" s="343">
        <f>Input!BN31*$I82</f>
        <v>0</v>
      </c>
      <c r="BL82" s="343">
        <f>Input!BO31*$I82</f>
        <v>0</v>
      </c>
      <c r="BM82" s="343">
        <f>Input!BP31*$I82</f>
        <v>0</v>
      </c>
    </row>
    <row r="83" spans="3:65" x14ac:dyDescent="0.2">
      <c r="C83" s="325">
        <f t="shared" si="110"/>
        <v>25</v>
      </c>
      <c r="D83" s="337" t="str">
        <f>Input!D32</f>
        <v>item 25</v>
      </c>
      <c r="E83" s="338" t="str">
        <f>Input!E32</f>
        <v>Operating Expense</v>
      </c>
      <c r="F83" s="320">
        <f>MATCH(E83,lookups!$C$90:$C$95,0)</f>
        <v>2</v>
      </c>
      <c r="G83" s="320"/>
      <c r="H83" s="339" t="str">
        <f>IF(Input!$E32=lookups!$C$90,"Sign Flip","    ... ")</f>
        <v xml:space="preserve">    ... </v>
      </c>
      <c r="I83" s="340">
        <f>IF(Input!$E32=lookups!$C$90,-1,1)</f>
        <v>1</v>
      </c>
      <c r="K83" s="344">
        <f t="shared" si="111"/>
        <v>0</v>
      </c>
      <c r="L83" s="345">
        <f t="shared" si="112"/>
        <v>0</v>
      </c>
      <c r="O83" s="343">
        <f>Input!R32*$I83</f>
        <v>0</v>
      </c>
      <c r="P83" s="343">
        <f>Input!S32*$I83</f>
        <v>0</v>
      </c>
      <c r="Q83" s="343">
        <f>Input!T32*$I83</f>
        <v>0</v>
      </c>
      <c r="R83" s="343">
        <f>Input!U32*$I83</f>
        <v>0</v>
      </c>
      <c r="S83" s="343">
        <f>Input!V32*$I83</f>
        <v>0</v>
      </c>
      <c r="T83" s="343">
        <f>Input!W32*$I83</f>
        <v>0</v>
      </c>
      <c r="U83" s="343">
        <f>Input!X32*$I83</f>
        <v>0</v>
      </c>
      <c r="V83" s="343">
        <f>Input!Y32*$I83</f>
        <v>0</v>
      </c>
      <c r="W83" s="343">
        <f>Input!Z32*$I83</f>
        <v>0</v>
      </c>
      <c r="X83" s="343">
        <f>Input!AA32*$I83</f>
        <v>0</v>
      </c>
      <c r="Y83" s="343">
        <f>Input!AB32*$I83</f>
        <v>0</v>
      </c>
      <c r="Z83" s="343">
        <f>Input!AC32*$I83</f>
        <v>0</v>
      </c>
      <c r="AA83" s="343">
        <f>Input!AD32*$I83</f>
        <v>0</v>
      </c>
      <c r="AB83" s="343">
        <f>Input!AE32*$I83</f>
        <v>0</v>
      </c>
      <c r="AC83" s="343">
        <f>Input!AF32*$I83</f>
        <v>0</v>
      </c>
      <c r="AD83" s="343">
        <f>Input!AG32*$I83</f>
        <v>0</v>
      </c>
      <c r="AE83" s="343">
        <f>Input!AH32*$I83</f>
        <v>0</v>
      </c>
      <c r="AF83" s="343">
        <f>Input!AI32*$I83</f>
        <v>0</v>
      </c>
      <c r="AG83" s="343">
        <f>Input!AJ32*$I83</f>
        <v>0</v>
      </c>
      <c r="AH83" s="343">
        <f>Input!AK32*$I83</f>
        <v>0</v>
      </c>
      <c r="AI83" s="343">
        <f>Input!AL32*$I83</f>
        <v>0</v>
      </c>
      <c r="AJ83" s="343">
        <f>Input!AM32*$I83</f>
        <v>0</v>
      </c>
      <c r="AK83" s="343">
        <f>Input!AN32*$I83</f>
        <v>0</v>
      </c>
      <c r="AL83" s="343">
        <f>Input!AO32*$I83</f>
        <v>0</v>
      </c>
      <c r="AM83" s="343">
        <f>Input!AP32*$I83</f>
        <v>0</v>
      </c>
      <c r="AN83" s="343">
        <f>Input!AQ32*$I83</f>
        <v>0</v>
      </c>
      <c r="AO83" s="343">
        <f>Input!AR32*$I83</f>
        <v>0</v>
      </c>
      <c r="AP83" s="343">
        <f>Input!AS32*$I83</f>
        <v>0</v>
      </c>
      <c r="AQ83" s="343">
        <f>Input!AT32*$I83</f>
        <v>0</v>
      </c>
      <c r="AR83" s="343">
        <f>Input!AU32*$I83</f>
        <v>0</v>
      </c>
      <c r="AS83" s="343">
        <f>Input!AV32*$I83</f>
        <v>0</v>
      </c>
      <c r="AT83" s="343">
        <f>Input!AW32*$I83</f>
        <v>0</v>
      </c>
      <c r="AU83" s="343">
        <f>Input!AX32*$I83</f>
        <v>0</v>
      </c>
      <c r="AV83" s="343">
        <f>Input!AY32*$I83</f>
        <v>0</v>
      </c>
      <c r="AW83" s="343">
        <f>Input!AZ32*$I83</f>
        <v>0</v>
      </c>
      <c r="AX83" s="343">
        <f>Input!BA32*$I83</f>
        <v>0</v>
      </c>
      <c r="AY83" s="343">
        <f>Input!BB32*$I83</f>
        <v>0</v>
      </c>
      <c r="AZ83" s="343">
        <f>Input!BC32*$I83</f>
        <v>0</v>
      </c>
      <c r="BA83" s="343">
        <f>Input!BD32*$I83</f>
        <v>0</v>
      </c>
      <c r="BB83" s="343">
        <f>Input!BE32*$I83</f>
        <v>0</v>
      </c>
      <c r="BC83" s="343">
        <f>Input!BF32*$I83</f>
        <v>0</v>
      </c>
      <c r="BD83" s="343">
        <f>Input!BG32*$I83</f>
        <v>0</v>
      </c>
      <c r="BE83" s="343">
        <f>Input!BH32*$I83</f>
        <v>0</v>
      </c>
      <c r="BF83" s="343">
        <f>Input!BI32*$I83</f>
        <v>0</v>
      </c>
      <c r="BG83" s="343">
        <f>Input!BJ32*$I83</f>
        <v>0</v>
      </c>
      <c r="BH83" s="343">
        <f>Input!BK32*$I83</f>
        <v>0</v>
      </c>
      <c r="BI83" s="343">
        <f>Input!BL32*$I83</f>
        <v>0</v>
      </c>
      <c r="BJ83" s="343">
        <f>Input!BM32*$I83</f>
        <v>0</v>
      </c>
      <c r="BK83" s="343">
        <f>Input!BN32*$I83</f>
        <v>0</v>
      </c>
      <c r="BL83" s="343">
        <f>Input!BO32*$I83</f>
        <v>0</v>
      </c>
      <c r="BM83" s="343">
        <f>Input!BP32*$I83</f>
        <v>0</v>
      </c>
    </row>
    <row r="84" spans="3:65" x14ac:dyDescent="0.2">
      <c r="D84" s="331" t="str">
        <f>"Total "&amp;D58</f>
        <v>Total Cash Flow, Unescalated</v>
      </c>
      <c r="K84" s="346">
        <f t="shared" si="111"/>
        <v>1037320.5864703963</v>
      </c>
      <c r="L84" s="347">
        <f t="shared" si="112"/>
        <v>1000000</v>
      </c>
      <c r="O84" s="348">
        <f>SUM(O59:O83)</f>
        <v>0</v>
      </c>
      <c r="P84" s="348">
        <f>SUM(P59:P83)</f>
        <v>1000000</v>
      </c>
      <c r="Q84" s="348">
        <f t="shared" ref="Q84:BM84" si="113">SUM(Q59:Q83)</f>
        <v>0</v>
      </c>
      <c r="R84" s="348">
        <f t="shared" si="113"/>
        <v>0</v>
      </c>
      <c r="S84" s="348">
        <f t="shared" si="113"/>
        <v>0</v>
      </c>
      <c r="T84" s="348">
        <f t="shared" si="113"/>
        <v>0</v>
      </c>
      <c r="U84" s="348">
        <f t="shared" si="113"/>
        <v>0</v>
      </c>
      <c r="V84" s="348">
        <f t="shared" si="113"/>
        <v>0</v>
      </c>
      <c r="W84" s="348">
        <f t="shared" si="113"/>
        <v>0</v>
      </c>
      <c r="X84" s="348">
        <f t="shared" si="113"/>
        <v>0</v>
      </c>
      <c r="Y84" s="348">
        <f t="shared" si="113"/>
        <v>0</v>
      </c>
      <c r="Z84" s="348">
        <f t="shared" si="113"/>
        <v>0</v>
      </c>
      <c r="AA84" s="348">
        <f t="shared" si="113"/>
        <v>0</v>
      </c>
      <c r="AB84" s="348">
        <f t="shared" si="113"/>
        <v>0</v>
      </c>
      <c r="AC84" s="348">
        <f t="shared" si="113"/>
        <v>0</v>
      </c>
      <c r="AD84" s="348">
        <f t="shared" si="113"/>
        <v>0</v>
      </c>
      <c r="AE84" s="348">
        <f t="shared" si="113"/>
        <v>0</v>
      </c>
      <c r="AF84" s="348">
        <f t="shared" si="113"/>
        <v>0</v>
      </c>
      <c r="AG84" s="348">
        <f t="shared" si="113"/>
        <v>0</v>
      </c>
      <c r="AH84" s="348">
        <f t="shared" si="113"/>
        <v>0</v>
      </c>
      <c r="AI84" s="348">
        <f t="shared" si="113"/>
        <v>0</v>
      </c>
      <c r="AJ84" s="348">
        <f t="shared" si="113"/>
        <v>0</v>
      </c>
      <c r="AK84" s="348">
        <f t="shared" si="113"/>
        <v>0</v>
      </c>
      <c r="AL84" s="348">
        <f t="shared" si="113"/>
        <v>0</v>
      </c>
      <c r="AM84" s="348">
        <f t="shared" si="113"/>
        <v>0</v>
      </c>
      <c r="AN84" s="348">
        <f t="shared" si="113"/>
        <v>0</v>
      </c>
      <c r="AO84" s="348">
        <f t="shared" si="113"/>
        <v>0</v>
      </c>
      <c r="AP84" s="348">
        <f t="shared" si="113"/>
        <v>0</v>
      </c>
      <c r="AQ84" s="348">
        <f t="shared" si="113"/>
        <v>0</v>
      </c>
      <c r="AR84" s="348">
        <f t="shared" si="113"/>
        <v>0</v>
      </c>
      <c r="AS84" s="348">
        <f t="shared" si="113"/>
        <v>0</v>
      </c>
      <c r="AT84" s="348">
        <f t="shared" si="113"/>
        <v>0</v>
      </c>
      <c r="AU84" s="348">
        <f t="shared" si="113"/>
        <v>0</v>
      </c>
      <c r="AV84" s="348">
        <f t="shared" si="113"/>
        <v>0</v>
      </c>
      <c r="AW84" s="348">
        <f t="shared" si="113"/>
        <v>0</v>
      </c>
      <c r="AX84" s="348">
        <f t="shared" si="113"/>
        <v>0</v>
      </c>
      <c r="AY84" s="348">
        <f t="shared" si="113"/>
        <v>0</v>
      </c>
      <c r="AZ84" s="348">
        <f t="shared" si="113"/>
        <v>0</v>
      </c>
      <c r="BA84" s="348">
        <f t="shared" si="113"/>
        <v>0</v>
      </c>
      <c r="BB84" s="348">
        <f t="shared" si="113"/>
        <v>0</v>
      </c>
      <c r="BC84" s="348">
        <f t="shared" si="113"/>
        <v>0</v>
      </c>
      <c r="BD84" s="348">
        <f t="shared" si="113"/>
        <v>0</v>
      </c>
      <c r="BE84" s="348">
        <f t="shared" si="113"/>
        <v>0</v>
      </c>
      <c r="BF84" s="348">
        <f t="shared" si="113"/>
        <v>0</v>
      </c>
      <c r="BG84" s="348">
        <f t="shared" si="113"/>
        <v>0</v>
      </c>
      <c r="BH84" s="348">
        <f t="shared" si="113"/>
        <v>0</v>
      </c>
      <c r="BI84" s="348">
        <f t="shared" si="113"/>
        <v>0</v>
      </c>
      <c r="BJ84" s="348">
        <f t="shared" si="113"/>
        <v>0</v>
      </c>
      <c r="BK84" s="348">
        <f t="shared" si="113"/>
        <v>0</v>
      </c>
      <c r="BL84" s="348">
        <f t="shared" si="113"/>
        <v>0</v>
      </c>
      <c r="BM84" s="348">
        <f t="shared" si="113"/>
        <v>0</v>
      </c>
    </row>
    <row r="85" spans="3:65" x14ac:dyDescent="0.2"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  <c r="AI85" s="326"/>
      <c r="AJ85" s="326"/>
      <c r="AK85" s="326"/>
      <c r="AL85" s="326"/>
      <c r="AM85" s="326"/>
      <c r="AN85" s="326"/>
      <c r="AO85" s="326"/>
      <c r="AP85" s="326"/>
      <c r="AQ85" s="326"/>
      <c r="AR85" s="326"/>
      <c r="AS85" s="326"/>
      <c r="AT85" s="326"/>
      <c r="AU85" s="326"/>
      <c r="AV85" s="326"/>
      <c r="AW85" s="326"/>
      <c r="AX85" s="326"/>
      <c r="AY85" s="326"/>
      <c r="AZ85" s="326"/>
      <c r="BA85" s="326"/>
      <c r="BB85" s="326"/>
      <c r="BC85" s="326"/>
      <c r="BD85" s="326"/>
      <c r="BE85" s="326"/>
      <c r="BF85" s="326"/>
      <c r="BG85" s="326"/>
      <c r="BH85" s="326"/>
      <c r="BI85" s="326"/>
      <c r="BJ85" s="326"/>
      <c r="BK85" s="326"/>
      <c r="BL85" s="326"/>
      <c r="BM85" s="326"/>
    </row>
    <row r="86" spans="3:65" s="326" customFormat="1" x14ac:dyDescent="0.2">
      <c r="D86" s="334"/>
      <c r="F86" s="335"/>
      <c r="G86" s="335"/>
    </row>
    <row r="87" spans="3:65" x14ac:dyDescent="0.2">
      <c r="D87" s="323" t="s">
        <v>16</v>
      </c>
      <c r="E87" s="318"/>
      <c r="F87" s="291"/>
      <c r="G87" s="291"/>
      <c r="H87" s="349" t="s">
        <v>10</v>
      </c>
      <c r="I87" s="349" t="s">
        <v>224</v>
      </c>
      <c r="K87" s="321"/>
      <c r="L87" s="321"/>
      <c r="M87" s="321"/>
      <c r="O87" s="321"/>
      <c r="P87" s="321"/>
      <c r="Q87" s="321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  <c r="AP87" s="321"/>
      <c r="AQ87" s="321"/>
      <c r="AR87" s="321"/>
      <c r="AS87" s="321"/>
      <c r="AT87" s="321"/>
      <c r="AU87" s="321"/>
      <c r="AV87" s="321"/>
      <c r="AW87" s="321"/>
      <c r="AX87" s="321"/>
      <c r="AY87" s="321"/>
      <c r="AZ87" s="321"/>
      <c r="BA87" s="321"/>
      <c r="BB87" s="321"/>
      <c r="BC87" s="321"/>
      <c r="BD87" s="321"/>
      <c r="BE87" s="321"/>
      <c r="BF87" s="321"/>
      <c r="BG87" s="321"/>
      <c r="BH87" s="321"/>
      <c r="BI87" s="321"/>
      <c r="BJ87" s="321"/>
      <c r="BK87" s="321"/>
      <c r="BL87" s="321"/>
      <c r="BM87" s="321"/>
    </row>
    <row r="88" spans="3:65" x14ac:dyDescent="0.2">
      <c r="C88" s="325">
        <f>C87+1</f>
        <v>1</v>
      </c>
      <c r="D88" s="303" t="str">
        <f>INDEX(D$59:D$83,$C88,1)</f>
        <v>CR Factors</v>
      </c>
      <c r="E88" s="350" t="str">
        <f t="shared" ref="E88:F112" si="114">INDEX(E$59:E$83,$C88,1)</f>
        <v>Capital</v>
      </c>
      <c r="F88" s="320">
        <f t="shared" si="114"/>
        <v>4</v>
      </c>
      <c r="G88" s="320"/>
      <c r="H88" s="351">
        <f>Input!K8</f>
        <v>0</v>
      </c>
      <c r="I88" s="352">
        <f>Assumptions!$D$13</f>
        <v>2017</v>
      </c>
      <c r="O88" s="353">
        <f>IF(ISNUMBER($H88),(1+$H88)^(O$5-$I88),INDEX(lookups!$F$69:$BU$80,MATCH($H88,lookups!$C$69:$C$80,0),MATCH(O$5,lookups!$F$68:$BU$68,0))/INDEX(lookups!$F$69:$BU$80,MATCH($H88,lookups!$C$69:$C$80,0),MATCH($I88,lookups!$F$68:$BU$68,0)))</f>
        <v>1</v>
      </c>
      <c r="P88" s="353">
        <f>IF(ISNUMBER($H88),(1+$H88)^(P$5-$I88),INDEX(lookups!$F$69:$BU$80,MATCH($H88,lookups!$C$69:$C$80,0),MATCH(P$5,lookups!$F$68:$BU$68,0))/INDEX(lookups!$F$69:$BU$80,MATCH($H88,lookups!$C$69:$C$80,0),MATCH($I88,lookups!$F$68:$BU$68,0)))</f>
        <v>1</v>
      </c>
      <c r="Q88" s="353">
        <f>IF(ISNUMBER($H88),(1+$H88)^(Q$5-$I88),INDEX(lookups!$F$69:$BU$80,MATCH($H88,lookups!$C$69:$C$80,0),MATCH(Q$5,lookups!$F$68:$BU$68,0))/INDEX(lookups!$F$69:$BU$80,MATCH($H88,lookups!$C$69:$C$80,0),MATCH($I88,lookups!$F$68:$BU$68,0)))</f>
        <v>1</v>
      </c>
      <c r="R88" s="353">
        <f>IF(ISNUMBER($H88),(1+$H88)^(R$5-$I88),INDEX(lookups!$F$69:$BU$80,MATCH($H88,lookups!$C$69:$C$80,0),MATCH(R$5,lookups!$F$68:$BU$68,0))/INDEX(lookups!$F$69:$BU$80,MATCH($H88,lookups!$C$69:$C$80,0),MATCH($I88,lookups!$F$68:$BU$68,0)))</f>
        <v>1</v>
      </c>
      <c r="S88" s="353">
        <f>IF(ISNUMBER($H88),(1+$H88)^(S$5-$I88),INDEX(lookups!$F$69:$BU$80,MATCH($H88,lookups!$C$69:$C$80,0),MATCH(S$5,lookups!$F$68:$BU$68,0))/INDEX(lookups!$F$69:$BU$80,MATCH($H88,lookups!$C$69:$C$80,0),MATCH($I88,lookups!$F$68:$BU$68,0)))</f>
        <v>1</v>
      </c>
      <c r="T88" s="353">
        <f>IF(ISNUMBER($H88),(1+$H88)^(T$5-$I88),INDEX(lookups!$F$69:$BU$80,MATCH($H88,lookups!$C$69:$C$80,0),MATCH(T$5,lookups!$F$68:$BU$68,0))/INDEX(lookups!$F$69:$BU$80,MATCH($H88,lookups!$C$69:$C$80,0),MATCH($I88,lookups!$F$68:$BU$68,0)))</f>
        <v>1</v>
      </c>
      <c r="U88" s="353">
        <f>IF(ISNUMBER($H88),(1+$H88)^(U$5-$I88),INDEX(lookups!$F$69:$BU$80,MATCH($H88,lookups!$C$69:$C$80,0),MATCH(U$5,lookups!$F$68:$BU$68,0))/INDEX(lookups!$F$69:$BU$80,MATCH($H88,lookups!$C$69:$C$80,0),MATCH($I88,lookups!$F$68:$BU$68,0)))</f>
        <v>1</v>
      </c>
      <c r="V88" s="353">
        <f>IF(ISNUMBER($H88),(1+$H88)^(V$5-$I88),INDEX(lookups!$F$69:$BU$80,MATCH($H88,lookups!$C$69:$C$80,0),MATCH(V$5,lookups!$F$68:$BU$68,0))/INDEX(lookups!$F$69:$BU$80,MATCH($H88,lookups!$C$69:$C$80,0),MATCH($I88,lookups!$F$68:$BU$68,0)))</f>
        <v>1</v>
      </c>
      <c r="W88" s="353">
        <f>IF(ISNUMBER($H88),(1+$H88)^(W$5-$I88),INDEX(lookups!$F$69:$BU$80,MATCH($H88,lookups!$C$69:$C$80,0),MATCH(W$5,lookups!$F$68:$BU$68,0))/INDEX(lookups!$F$69:$BU$80,MATCH($H88,lookups!$C$69:$C$80,0),MATCH($I88,lookups!$F$68:$BU$68,0)))</f>
        <v>1</v>
      </c>
      <c r="X88" s="353">
        <f>IF(ISNUMBER($H88),(1+$H88)^(X$5-$I88),INDEX(lookups!$F$69:$BU$80,MATCH($H88,lookups!$C$69:$C$80,0),MATCH(X$5,lookups!$F$68:$BU$68,0))/INDEX(lookups!$F$69:$BU$80,MATCH($H88,lookups!$C$69:$C$80,0),MATCH($I88,lookups!$F$68:$BU$68,0)))</f>
        <v>1</v>
      </c>
      <c r="Y88" s="353">
        <f>IF(ISNUMBER($H88),(1+$H88)^(Y$5-$I88),INDEX(lookups!$F$69:$BU$80,MATCH($H88,lookups!$C$69:$C$80,0),MATCH(Y$5,lookups!$F$68:$BU$68,0))/INDEX(lookups!$F$69:$BU$80,MATCH($H88,lookups!$C$69:$C$80,0),MATCH($I88,lookups!$F$68:$BU$68,0)))</f>
        <v>1</v>
      </c>
      <c r="Z88" s="353">
        <f>IF(ISNUMBER($H88),(1+$H88)^(Z$5-$I88),INDEX(lookups!$F$69:$BU$80,MATCH($H88,lookups!$C$69:$C$80,0),MATCH(Z$5,lookups!$F$68:$BU$68,0))/INDEX(lookups!$F$69:$BU$80,MATCH($H88,lookups!$C$69:$C$80,0),MATCH($I88,lookups!$F$68:$BU$68,0)))</f>
        <v>1</v>
      </c>
      <c r="AA88" s="353">
        <f>IF(ISNUMBER($H88),(1+$H88)^(AA$5-$I88),INDEX(lookups!$F$69:$BU$80,MATCH($H88,lookups!$C$69:$C$80,0),MATCH(AA$5,lookups!$F$68:$BU$68,0))/INDEX(lookups!$F$69:$BU$80,MATCH($H88,lookups!$C$69:$C$80,0),MATCH($I88,lookups!$F$68:$BU$68,0)))</f>
        <v>1</v>
      </c>
      <c r="AB88" s="353">
        <f>IF(ISNUMBER($H88),(1+$H88)^(AB$5-$I88),INDEX(lookups!$F$69:$BU$80,MATCH($H88,lookups!$C$69:$C$80,0),MATCH(AB$5,lookups!$F$68:$BU$68,0))/INDEX(lookups!$F$69:$BU$80,MATCH($H88,lookups!$C$69:$C$80,0),MATCH($I88,lookups!$F$68:$BU$68,0)))</f>
        <v>1</v>
      </c>
      <c r="AC88" s="353">
        <f>IF(ISNUMBER($H88),(1+$H88)^(AC$5-$I88),INDEX(lookups!$F$69:$BU$80,MATCH($H88,lookups!$C$69:$C$80,0),MATCH(AC$5,lookups!$F$68:$BU$68,0))/INDEX(lookups!$F$69:$BU$80,MATCH($H88,lookups!$C$69:$C$80,0),MATCH($I88,lookups!$F$68:$BU$68,0)))</f>
        <v>1</v>
      </c>
      <c r="AD88" s="353">
        <f>IF(ISNUMBER($H88),(1+$H88)^(AD$5-$I88),INDEX(lookups!$F$69:$BU$80,MATCH($H88,lookups!$C$69:$C$80,0),MATCH(AD$5,lookups!$F$68:$BU$68,0))/INDEX(lookups!$F$69:$BU$80,MATCH($H88,lookups!$C$69:$C$80,0),MATCH($I88,lookups!$F$68:$BU$68,0)))</f>
        <v>1</v>
      </c>
      <c r="AE88" s="353">
        <f>IF(ISNUMBER($H88),(1+$H88)^(AE$5-$I88),INDEX(lookups!$F$69:$BU$80,MATCH($H88,lookups!$C$69:$C$80,0),MATCH(AE$5,lookups!$F$68:$BU$68,0))/INDEX(lookups!$F$69:$BU$80,MATCH($H88,lookups!$C$69:$C$80,0),MATCH($I88,lookups!$F$68:$BU$68,0)))</f>
        <v>1</v>
      </c>
      <c r="AF88" s="353">
        <f>IF(ISNUMBER($H88),(1+$H88)^(AF$5-$I88),INDEX(lookups!$F$69:$BU$80,MATCH($H88,lookups!$C$69:$C$80,0),MATCH(AF$5,lookups!$F$68:$BU$68,0))/INDEX(lookups!$F$69:$BU$80,MATCH($H88,lookups!$C$69:$C$80,0),MATCH($I88,lookups!$F$68:$BU$68,0)))</f>
        <v>1</v>
      </c>
      <c r="AG88" s="353">
        <f>IF(ISNUMBER($H88),(1+$H88)^(AG$5-$I88),INDEX(lookups!$F$69:$BU$80,MATCH($H88,lookups!$C$69:$C$80,0),MATCH(AG$5,lookups!$F$68:$BU$68,0))/INDEX(lookups!$F$69:$BU$80,MATCH($H88,lookups!$C$69:$C$80,0),MATCH($I88,lookups!$F$68:$BU$68,0)))</f>
        <v>1</v>
      </c>
      <c r="AH88" s="353">
        <f>IF(ISNUMBER($H88),(1+$H88)^(AH$5-$I88),INDEX(lookups!$F$69:$BU$80,MATCH($H88,lookups!$C$69:$C$80,0),MATCH(AH$5,lookups!$F$68:$BU$68,0))/INDEX(lookups!$F$69:$BU$80,MATCH($H88,lookups!$C$69:$C$80,0),MATCH($I88,lookups!$F$68:$BU$68,0)))</f>
        <v>1</v>
      </c>
      <c r="AI88" s="353">
        <f>IF(ISNUMBER($H88),(1+$H88)^(AI$5-$I88),INDEX(lookups!$F$69:$BU$80,MATCH($H88,lookups!$C$69:$C$80,0),MATCH(AI$5,lookups!$F$68:$BU$68,0))/INDEX(lookups!$F$69:$BU$80,MATCH($H88,lookups!$C$69:$C$80,0),MATCH($I88,lookups!$F$68:$BU$68,0)))</f>
        <v>1</v>
      </c>
      <c r="AJ88" s="353">
        <f>IF(ISNUMBER($H88),(1+$H88)^(AJ$5-$I88),INDEX(lookups!$F$69:$BU$80,MATCH($H88,lookups!$C$69:$C$80,0),MATCH(AJ$5,lookups!$F$68:$BU$68,0))/INDEX(lookups!$F$69:$BU$80,MATCH($H88,lookups!$C$69:$C$80,0),MATCH($I88,lookups!$F$68:$BU$68,0)))</f>
        <v>1</v>
      </c>
      <c r="AK88" s="353">
        <f>IF(ISNUMBER($H88),(1+$H88)^(AK$5-$I88),INDEX(lookups!$F$69:$BU$80,MATCH($H88,lookups!$C$69:$C$80,0),MATCH(AK$5,lookups!$F$68:$BU$68,0))/INDEX(lookups!$F$69:$BU$80,MATCH($H88,lookups!$C$69:$C$80,0),MATCH($I88,lookups!$F$68:$BU$68,0)))</f>
        <v>1</v>
      </c>
      <c r="AL88" s="353">
        <f>IF(ISNUMBER($H88),(1+$H88)^(AL$5-$I88),INDEX(lookups!$F$69:$BU$80,MATCH($H88,lookups!$C$69:$C$80,0),MATCH(AL$5,lookups!$F$68:$BU$68,0))/INDEX(lookups!$F$69:$BU$80,MATCH($H88,lookups!$C$69:$C$80,0),MATCH($I88,lookups!$F$68:$BU$68,0)))</f>
        <v>1</v>
      </c>
      <c r="AM88" s="353">
        <f>IF(ISNUMBER($H88),(1+$H88)^(AM$5-$I88),INDEX(lookups!$F$69:$BU$80,MATCH($H88,lookups!$C$69:$C$80,0),MATCH(AM$5,lookups!$F$68:$BU$68,0))/INDEX(lookups!$F$69:$BU$80,MATCH($H88,lookups!$C$69:$C$80,0),MATCH($I88,lookups!$F$68:$BU$68,0)))</f>
        <v>1</v>
      </c>
      <c r="AN88" s="353">
        <f>IF(ISNUMBER($H88),(1+$H88)^(AN$5-$I88),INDEX(lookups!$F$69:$BU$80,MATCH($H88,lookups!$C$69:$C$80,0),MATCH(AN$5,lookups!$F$68:$BU$68,0))/INDEX(lookups!$F$69:$BU$80,MATCH($H88,lookups!$C$69:$C$80,0),MATCH($I88,lookups!$F$68:$BU$68,0)))</f>
        <v>1</v>
      </c>
      <c r="AO88" s="353">
        <f>IF(ISNUMBER($H88),(1+$H88)^(AO$5-$I88),INDEX(lookups!$F$69:$BU$80,MATCH($H88,lookups!$C$69:$C$80,0),MATCH(AO$5,lookups!$F$68:$BU$68,0))/INDEX(lookups!$F$69:$BU$80,MATCH($H88,lookups!$C$69:$C$80,0),MATCH($I88,lookups!$F$68:$BU$68,0)))</f>
        <v>1</v>
      </c>
      <c r="AP88" s="353">
        <f>IF(ISNUMBER($H88),(1+$H88)^(AP$5-$I88),INDEX(lookups!$F$69:$BU$80,MATCH($H88,lookups!$C$69:$C$80,0),MATCH(AP$5,lookups!$F$68:$BU$68,0))/INDEX(lookups!$F$69:$BU$80,MATCH($H88,lookups!$C$69:$C$80,0),MATCH($I88,lookups!$F$68:$BU$68,0)))</f>
        <v>1</v>
      </c>
      <c r="AQ88" s="353">
        <f>IF(ISNUMBER($H88),(1+$H88)^(AQ$5-$I88),INDEX(lookups!$F$69:$BU$80,MATCH($H88,lookups!$C$69:$C$80,0),MATCH(AQ$5,lookups!$F$68:$BU$68,0))/INDEX(lookups!$F$69:$BU$80,MATCH($H88,lookups!$C$69:$C$80,0),MATCH($I88,lookups!$F$68:$BU$68,0)))</f>
        <v>1</v>
      </c>
      <c r="AR88" s="353">
        <f>IF(ISNUMBER($H88),(1+$H88)^(AR$5-$I88),INDEX(lookups!$F$69:$BU$80,MATCH($H88,lookups!$C$69:$C$80,0),MATCH(AR$5,lookups!$F$68:$BU$68,0))/INDEX(lookups!$F$69:$BU$80,MATCH($H88,lookups!$C$69:$C$80,0),MATCH($I88,lookups!$F$68:$BU$68,0)))</f>
        <v>1</v>
      </c>
      <c r="AS88" s="353">
        <f>IF(ISNUMBER($H88),(1+$H88)^(AS$5-$I88),INDEX(lookups!$F$69:$BU$80,MATCH($H88,lookups!$C$69:$C$80,0),MATCH(AS$5,lookups!$F$68:$BU$68,0))/INDEX(lookups!$F$69:$BU$80,MATCH($H88,lookups!$C$69:$C$80,0),MATCH($I88,lookups!$F$68:$BU$68,0)))</f>
        <v>1</v>
      </c>
      <c r="AT88" s="353">
        <f>IF(ISNUMBER($H88),(1+$H88)^(AT$5-$I88),INDEX(lookups!$F$69:$BU$80,MATCH($H88,lookups!$C$69:$C$80,0),MATCH(AT$5,lookups!$F$68:$BU$68,0))/INDEX(lookups!$F$69:$BU$80,MATCH($H88,lookups!$C$69:$C$80,0),MATCH($I88,lookups!$F$68:$BU$68,0)))</f>
        <v>1</v>
      </c>
      <c r="AU88" s="353">
        <f>IF(ISNUMBER($H88),(1+$H88)^(AU$5-$I88),INDEX(lookups!$F$69:$BU$80,MATCH($H88,lookups!$C$69:$C$80,0),MATCH(AU$5,lookups!$F$68:$BU$68,0))/INDEX(lookups!$F$69:$BU$80,MATCH($H88,lookups!$C$69:$C$80,0),MATCH($I88,lookups!$F$68:$BU$68,0)))</f>
        <v>1</v>
      </c>
      <c r="AV88" s="353">
        <f>IF(ISNUMBER($H88),(1+$H88)^(AV$5-$I88),INDEX(lookups!$F$69:$BU$80,MATCH($H88,lookups!$C$69:$C$80,0),MATCH(AV$5,lookups!$F$68:$BU$68,0))/INDEX(lookups!$F$69:$BU$80,MATCH($H88,lookups!$C$69:$C$80,0),MATCH($I88,lookups!$F$68:$BU$68,0)))</f>
        <v>1</v>
      </c>
      <c r="AW88" s="353">
        <f>IF(ISNUMBER($H88),(1+$H88)^(AW$5-$I88),INDEX(lookups!$F$69:$BU$80,MATCH($H88,lookups!$C$69:$C$80,0),MATCH(AW$5,lookups!$F$68:$BU$68,0))/INDEX(lookups!$F$69:$BU$80,MATCH($H88,lookups!$C$69:$C$80,0),MATCH($I88,lookups!$F$68:$BU$68,0)))</f>
        <v>1</v>
      </c>
      <c r="AX88" s="353">
        <f>IF(ISNUMBER($H88),(1+$H88)^(AX$5-$I88),INDEX(lookups!$F$69:$BU$80,MATCH($H88,lookups!$C$69:$C$80,0),MATCH(AX$5,lookups!$F$68:$BU$68,0))/INDEX(lookups!$F$69:$BU$80,MATCH($H88,lookups!$C$69:$C$80,0),MATCH($I88,lookups!$F$68:$BU$68,0)))</f>
        <v>1</v>
      </c>
      <c r="AY88" s="353">
        <f>IF(ISNUMBER($H88),(1+$H88)^(AY$5-$I88),INDEX(lookups!$F$69:$BU$80,MATCH($H88,lookups!$C$69:$C$80,0),MATCH(AY$5,lookups!$F$68:$BU$68,0))/INDEX(lookups!$F$69:$BU$80,MATCH($H88,lookups!$C$69:$C$80,0),MATCH($I88,lookups!$F$68:$BU$68,0)))</f>
        <v>1</v>
      </c>
      <c r="AZ88" s="353">
        <f>IF(ISNUMBER($H88),(1+$H88)^(AZ$5-$I88),INDEX(lookups!$F$69:$BU$80,MATCH($H88,lookups!$C$69:$C$80,0),MATCH(AZ$5,lookups!$F$68:$BU$68,0))/INDEX(lookups!$F$69:$BU$80,MATCH($H88,lookups!$C$69:$C$80,0),MATCH($I88,lookups!$F$68:$BU$68,0)))</f>
        <v>1</v>
      </c>
      <c r="BA88" s="353">
        <f>IF(ISNUMBER($H88),(1+$H88)^(BA$5-$I88),INDEX(lookups!$F$69:$BU$80,MATCH($H88,lookups!$C$69:$C$80,0),MATCH(BA$5,lookups!$F$68:$BU$68,0))/INDEX(lookups!$F$69:$BU$80,MATCH($H88,lookups!$C$69:$C$80,0),MATCH($I88,lookups!$F$68:$BU$68,0)))</f>
        <v>1</v>
      </c>
      <c r="BB88" s="353">
        <f>IF(ISNUMBER($H88),(1+$H88)^(BB$5-$I88),INDEX(lookups!$F$69:$BU$80,MATCH($H88,lookups!$C$69:$C$80,0),MATCH(BB$5,lookups!$F$68:$BU$68,0))/INDEX(lookups!$F$69:$BU$80,MATCH($H88,lookups!$C$69:$C$80,0),MATCH($I88,lookups!$F$68:$BU$68,0)))</f>
        <v>1</v>
      </c>
      <c r="BC88" s="353">
        <f>IF(ISNUMBER($H88),(1+$H88)^(BC$5-$I88),INDEX(lookups!$F$69:$BU$80,MATCH($H88,lookups!$C$69:$C$80,0),MATCH(BC$5,lookups!$F$68:$BU$68,0))/INDEX(lookups!$F$69:$BU$80,MATCH($H88,lookups!$C$69:$C$80,0),MATCH($I88,lookups!$F$68:$BU$68,0)))</f>
        <v>1</v>
      </c>
      <c r="BD88" s="353">
        <f>IF(ISNUMBER($H88),(1+$H88)^(BD$5-$I88),INDEX(lookups!$F$69:$BU$80,MATCH($H88,lookups!$C$69:$C$80,0),MATCH(BD$5,lookups!$F$68:$BU$68,0))/INDEX(lookups!$F$69:$BU$80,MATCH($H88,lookups!$C$69:$C$80,0),MATCH($I88,lookups!$F$68:$BU$68,0)))</f>
        <v>1</v>
      </c>
      <c r="BE88" s="353">
        <f>IF(ISNUMBER($H88),(1+$H88)^(BE$5-$I88),INDEX(lookups!$F$69:$BU$80,MATCH($H88,lookups!$C$69:$C$80,0),MATCH(BE$5,lookups!$F$68:$BU$68,0))/INDEX(lookups!$F$69:$BU$80,MATCH($H88,lookups!$C$69:$C$80,0),MATCH($I88,lookups!$F$68:$BU$68,0)))</f>
        <v>1</v>
      </c>
      <c r="BF88" s="353">
        <f>IF(ISNUMBER($H88),(1+$H88)^(BF$5-$I88),INDEX(lookups!$F$69:$BU$80,MATCH($H88,lookups!$C$69:$C$80,0),MATCH(BF$5,lookups!$F$68:$BU$68,0))/INDEX(lookups!$F$69:$BU$80,MATCH($H88,lookups!$C$69:$C$80,0),MATCH($I88,lookups!$F$68:$BU$68,0)))</f>
        <v>1</v>
      </c>
      <c r="BG88" s="353">
        <f>IF(ISNUMBER($H88),(1+$H88)^(BG$5-$I88),INDEX(lookups!$F$69:$BU$80,MATCH($H88,lookups!$C$69:$C$80,0),MATCH(BG$5,lookups!$F$68:$BU$68,0))/INDEX(lookups!$F$69:$BU$80,MATCH($H88,lookups!$C$69:$C$80,0),MATCH($I88,lookups!$F$68:$BU$68,0)))</f>
        <v>1</v>
      </c>
      <c r="BH88" s="353">
        <f>IF(ISNUMBER($H88),(1+$H88)^(BH$5-$I88),INDEX(lookups!$F$69:$BU$80,MATCH($H88,lookups!$C$69:$C$80,0),MATCH(BH$5,lookups!$F$68:$BU$68,0))/INDEX(lookups!$F$69:$BU$80,MATCH($H88,lookups!$C$69:$C$80,0),MATCH($I88,lookups!$F$68:$BU$68,0)))</f>
        <v>1</v>
      </c>
      <c r="BI88" s="353">
        <f>IF(ISNUMBER($H88),(1+$H88)^(BI$5-$I88),INDEX(lookups!$F$69:$BU$80,MATCH($H88,lookups!$C$69:$C$80,0),MATCH(BI$5,lookups!$F$68:$BU$68,0))/INDEX(lookups!$F$69:$BU$80,MATCH($H88,lookups!$C$69:$C$80,0),MATCH($I88,lookups!$F$68:$BU$68,0)))</f>
        <v>1</v>
      </c>
      <c r="BJ88" s="353">
        <f>IF(ISNUMBER($H88),(1+$H88)^(BJ$5-$I88),INDEX(lookups!$F$69:$BU$80,MATCH($H88,lookups!$C$69:$C$80,0),MATCH(BJ$5,lookups!$F$68:$BU$68,0))/INDEX(lookups!$F$69:$BU$80,MATCH($H88,lookups!$C$69:$C$80,0),MATCH($I88,lookups!$F$68:$BU$68,0)))</f>
        <v>1</v>
      </c>
      <c r="BK88" s="353">
        <f>IF(ISNUMBER($H88),(1+$H88)^(BK$5-$I88),INDEX(lookups!$F$69:$BU$80,MATCH($H88,lookups!$C$69:$C$80,0),MATCH(BK$5,lookups!$F$68:$BU$68,0))/INDEX(lookups!$F$69:$BU$80,MATCH($H88,lookups!$C$69:$C$80,0),MATCH($I88,lookups!$F$68:$BU$68,0)))</f>
        <v>1</v>
      </c>
      <c r="BL88" s="353">
        <f>IF(ISNUMBER($H88),(1+$H88)^(BL$5-$I88),INDEX(lookups!$F$69:$BU$80,MATCH($H88,lookups!$C$69:$C$80,0),MATCH(BL$5,lookups!$F$68:$BU$68,0))/INDEX(lookups!$F$69:$BU$80,MATCH($H88,lookups!$C$69:$C$80,0),MATCH($I88,lookups!$F$68:$BU$68,0)))</f>
        <v>1</v>
      </c>
      <c r="BM88" s="353">
        <f>IF(ISNUMBER($H88),(1+$H88)^(BM$5-$I88),INDEX(lookups!$F$69:$BU$80,MATCH($H88,lookups!$C$69:$C$80,0),MATCH(BM$5,lookups!$F$68:$BU$68,0))/INDEX(lookups!$F$69:$BU$80,MATCH($H88,lookups!$C$69:$C$80,0),MATCH($I88,lookups!$F$68:$BU$68,0)))</f>
        <v>1</v>
      </c>
    </row>
    <row r="89" spans="3:65" x14ac:dyDescent="0.2">
      <c r="C89" s="325">
        <f t="shared" ref="C89:C112" si="115">C88+1</f>
        <v>2</v>
      </c>
      <c r="D89" s="303" t="str">
        <f t="shared" ref="D89:D112" si="116">INDEX(D$59:D$83,$C89,1)</f>
        <v>item 2</v>
      </c>
      <c r="E89" s="350" t="str">
        <f t="shared" si="114"/>
        <v>Operating Expense</v>
      </c>
      <c r="F89" s="320">
        <f t="shared" si="114"/>
        <v>2</v>
      </c>
      <c r="G89" s="320"/>
      <c r="H89" s="351">
        <f>Input!K9</f>
        <v>0</v>
      </c>
      <c r="I89" s="352">
        <f>Assumptions!$D$13</f>
        <v>2017</v>
      </c>
      <c r="O89" s="353">
        <f t="shared" ref="O89:AD104" si="117">(1+$H89)^(O$5-$I89)</f>
        <v>1</v>
      </c>
      <c r="P89" s="353">
        <f t="shared" ref="P89:AE103" si="118">(1+$H89)^(P$5-$I89)</f>
        <v>1</v>
      </c>
      <c r="Q89" s="353">
        <f t="shared" si="118"/>
        <v>1</v>
      </c>
      <c r="R89" s="353">
        <f t="shared" si="118"/>
        <v>1</v>
      </c>
      <c r="S89" s="353">
        <f t="shared" si="118"/>
        <v>1</v>
      </c>
      <c r="T89" s="353">
        <f t="shared" si="118"/>
        <v>1</v>
      </c>
      <c r="U89" s="353">
        <f t="shared" si="118"/>
        <v>1</v>
      </c>
      <c r="V89" s="353">
        <f t="shared" si="118"/>
        <v>1</v>
      </c>
      <c r="W89" s="353">
        <f t="shared" si="118"/>
        <v>1</v>
      </c>
      <c r="X89" s="353">
        <f t="shared" si="118"/>
        <v>1</v>
      </c>
      <c r="Y89" s="353">
        <f t="shared" si="118"/>
        <v>1</v>
      </c>
      <c r="Z89" s="353">
        <f t="shared" si="118"/>
        <v>1</v>
      </c>
      <c r="AA89" s="353">
        <f t="shared" si="118"/>
        <v>1</v>
      </c>
      <c r="AB89" s="353">
        <f t="shared" si="118"/>
        <v>1</v>
      </c>
      <c r="AC89" s="353">
        <f t="shared" si="118"/>
        <v>1</v>
      </c>
      <c r="AD89" s="353">
        <f t="shared" si="118"/>
        <v>1</v>
      </c>
      <c r="AE89" s="353">
        <f t="shared" si="118"/>
        <v>1</v>
      </c>
      <c r="AF89" s="353">
        <f t="shared" ref="AF89:AU103" si="119">(1+$H89)^(AF$5-$I89)</f>
        <v>1</v>
      </c>
      <c r="AG89" s="353">
        <f t="shared" si="119"/>
        <v>1</v>
      </c>
      <c r="AH89" s="353">
        <f t="shared" si="119"/>
        <v>1</v>
      </c>
      <c r="AI89" s="353">
        <f t="shared" si="119"/>
        <v>1</v>
      </c>
      <c r="AJ89" s="353">
        <f t="shared" si="119"/>
        <v>1</v>
      </c>
      <c r="AK89" s="353">
        <f t="shared" si="119"/>
        <v>1</v>
      </c>
      <c r="AL89" s="353">
        <f t="shared" si="119"/>
        <v>1</v>
      </c>
      <c r="AM89" s="353">
        <f t="shared" si="119"/>
        <v>1</v>
      </c>
      <c r="AN89" s="353">
        <f t="shared" si="119"/>
        <v>1</v>
      </c>
      <c r="AO89" s="353">
        <f t="shared" si="119"/>
        <v>1</v>
      </c>
      <c r="AP89" s="353">
        <f t="shared" si="119"/>
        <v>1</v>
      </c>
      <c r="AQ89" s="353">
        <f t="shared" si="119"/>
        <v>1</v>
      </c>
      <c r="AR89" s="353">
        <f t="shared" si="119"/>
        <v>1</v>
      </c>
      <c r="AS89" s="353">
        <f t="shared" si="119"/>
        <v>1</v>
      </c>
      <c r="AT89" s="353">
        <f t="shared" si="119"/>
        <v>1</v>
      </c>
      <c r="AU89" s="353">
        <f t="shared" si="119"/>
        <v>1</v>
      </c>
      <c r="AV89" s="353">
        <f t="shared" ref="AV89:BK103" si="120">(1+$H89)^(AV$5-$I89)</f>
        <v>1</v>
      </c>
      <c r="AW89" s="353">
        <f t="shared" si="120"/>
        <v>1</v>
      </c>
      <c r="AX89" s="353">
        <f t="shared" si="120"/>
        <v>1</v>
      </c>
      <c r="AY89" s="353">
        <f t="shared" si="120"/>
        <v>1</v>
      </c>
      <c r="AZ89" s="353">
        <f t="shared" si="120"/>
        <v>1</v>
      </c>
      <c r="BA89" s="353">
        <f t="shared" si="120"/>
        <v>1</v>
      </c>
      <c r="BB89" s="353">
        <f t="shared" si="120"/>
        <v>1</v>
      </c>
      <c r="BC89" s="353">
        <f t="shared" si="120"/>
        <v>1</v>
      </c>
      <c r="BD89" s="353">
        <f t="shared" si="120"/>
        <v>1</v>
      </c>
      <c r="BE89" s="353">
        <f t="shared" si="120"/>
        <v>1</v>
      </c>
      <c r="BF89" s="353">
        <f t="shared" si="120"/>
        <v>1</v>
      </c>
      <c r="BG89" s="353">
        <f t="shared" si="120"/>
        <v>1</v>
      </c>
      <c r="BH89" s="353">
        <f t="shared" si="120"/>
        <v>1</v>
      </c>
      <c r="BI89" s="353">
        <f t="shared" si="120"/>
        <v>1</v>
      </c>
      <c r="BJ89" s="353">
        <f t="shared" si="120"/>
        <v>1</v>
      </c>
      <c r="BK89" s="353">
        <f t="shared" si="120"/>
        <v>1</v>
      </c>
      <c r="BL89" s="353">
        <f t="shared" ref="BL89:BM112" si="121">(1+$H89)^(BL$5-$I89)</f>
        <v>1</v>
      </c>
      <c r="BM89" s="353">
        <f t="shared" si="121"/>
        <v>1</v>
      </c>
    </row>
    <row r="90" spans="3:65" x14ac:dyDescent="0.2">
      <c r="C90" s="325">
        <f t="shared" si="115"/>
        <v>3</v>
      </c>
      <c r="D90" s="303" t="str">
        <f t="shared" si="116"/>
        <v>item 3</v>
      </c>
      <c r="E90" s="350" t="str">
        <f t="shared" si="114"/>
        <v>Operating Expense</v>
      </c>
      <c r="F90" s="320">
        <f t="shared" si="114"/>
        <v>2</v>
      </c>
      <c r="G90" s="320"/>
      <c r="H90" s="351">
        <f>Input!K10</f>
        <v>0</v>
      </c>
      <c r="I90" s="352">
        <f>Assumptions!$D$13</f>
        <v>2017</v>
      </c>
      <c r="O90" s="353">
        <f t="shared" si="117"/>
        <v>1</v>
      </c>
      <c r="P90" s="353">
        <f t="shared" si="118"/>
        <v>1</v>
      </c>
      <c r="Q90" s="353">
        <f t="shared" si="118"/>
        <v>1</v>
      </c>
      <c r="R90" s="353">
        <f t="shared" si="118"/>
        <v>1</v>
      </c>
      <c r="S90" s="353">
        <f t="shared" si="118"/>
        <v>1</v>
      </c>
      <c r="T90" s="353">
        <f t="shared" si="118"/>
        <v>1</v>
      </c>
      <c r="U90" s="353">
        <f t="shared" si="118"/>
        <v>1</v>
      </c>
      <c r="V90" s="353">
        <f t="shared" si="118"/>
        <v>1</v>
      </c>
      <c r="W90" s="353">
        <f t="shared" si="118"/>
        <v>1</v>
      </c>
      <c r="X90" s="353">
        <f t="shared" si="118"/>
        <v>1</v>
      </c>
      <c r="Y90" s="353">
        <f t="shared" si="118"/>
        <v>1</v>
      </c>
      <c r="Z90" s="353">
        <f t="shared" si="118"/>
        <v>1</v>
      </c>
      <c r="AA90" s="353">
        <f t="shared" si="118"/>
        <v>1</v>
      </c>
      <c r="AB90" s="353">
        <f t="shared" si="118"/>
        <v>1</v>
      </c>
      <c r="AC90" s="353">
        <f t="shared" si="118"/>
        <v>1</v>
      </c>
      <c r="AD90" s="353">
        <f t="shared" si="118"/>
        <v>1</v>
      </c>
      <c r="AE90" s="353">
        <f t="shared" si="118"/>
        <v>1</v>
      </c>
      <c r="AF90" s="353">
        <f t="shared" si="119"/>
        <v>1</v>
      </c>
      <c r="AG90" s="353">
        <f t="shared" si="119"/>
        <v>1</v>
      </c>
      <c r="AH90" s="353">
        <f t="shared" si="119"/>
        <v>1</v>
      </c>
      <c r="AI90" s="353">
        <f t="shared" si="119"/>
        <v>1</v>
      </c>
      <c r="AJ90" s="353">
        <f t="shared" si="119"/>
        <v>1</v>
      </c>
      <c r="AK90" s="353">
        <f t="shared" si="119"/>
        <v>1</v>
      </c>
      <c r="AL90" s="353">
        <f t="shared" si="119"/>
        <v>1</v>
      </c>
      <c r="AM90" s="353">
        <f t="shared" si="119"/>
        <v>1</v>
      </c>
      <c r="AN90" s="353">
        <f t="shared" si="119"/>
        <v>1</v>
      </c>
      <c r="AO90" s="353">
        <f t="shared" si="119"/>
        <v>1</v>
      </c>
      <c r="AP90" s="353">
        <f t="shared" si="119"/>
        <v>1</v>
      </c>
      <c r="AQ90" s="353">
        <f t="shared" si="119"/>
        <v>1</v>
      </c>
      <c r="AR90" s="353">
        <f t="shared" si="119"/>
        <v>1</v>
      </c>
      <c r="AS90" s="353">
        <f t="shared" si="119"/>
        <v>1</v>
      </c>
      <c r="AT90" s="353">
        <f t="shared" si="119"/>
        <v>1</v>
      </c>
      <c r="AU90" s="353">
        <f t="shared" si="119"/>
        <v>1</v>
      </c>
      <c r="AV90" s="353">
        <f t="shared" si="120"/>
        <v>1</v>
      </c>
      <c r="AW90" s="353">
        <f t="shared" si="120"/>
        <v>1</v>
      </c>
      <c r="AX90" s="353">
        <f t="shared" si="120"/>
        <v>1</v>
      </c>
      <c r="AY90" s="353">
        <f t="shared" si="120"/>
        <v>1</v>
      </c>
      <c r="AZ90" s="353">
        <f t="shared" si="120"/>
        <v>1</v>
      </c>
      <c r="BA90" s="353">
        <f t="shared" si="120"/>
        <v>1</v>
      </c>
      <c r="BB90" s="353">
        <f t="shared" si="120"/>
        <v>1</v>
      </c>
      <c r="BC90" s="353">
        <f t="shared" si="120"/>
        <v>1</v>
      </c>
      <c r="BD90" s="353">
        <f t="shared" si="120"/>
        <v>1</v>
      </c>
      <c r="BE90" s="353">
        <f t="shared" si="120"/>
        <v>1</v>
      </c>
      <c r="BF90" s="353">
        <f t="shared" si="120"/>
        <v>1</v>
      </c>
      <c r="BG90" s="353">
        <f t="shared" si="120"/>
        <v>1</v>
      </c>
      <c r="BH90" s="353">
        <f t="shared" si="120"/>
        <v>1</v>
      </c>
      <c r="BI90" s="353">
        <f t="shared" si="120"/>
        <v>1</v>
      </c>
      <c r="BJ90" s="353">
        <f t="shared" si="120"/>
        <v>1</v>
      </c>
      <c r="BK90" s="353">
        <f t="shared" si="120"/>
        <v>1</v>
      </c>
      <c r="BL90" s="353">
        <f t="shared" si="121"/>
        <v>1</v>
      </c>
      <c r="BM90" s="353">
        <f t="shared" si="121"/>
        <v>1</v>
      </c>
    </row>
    <row r="91" spans="3:65" x14ac:dyDescent="0.2">
      <c r="C91" s="325">
        <f t="shared" si="115"/>
        <v>4</v>
      </c>
      <c r="D91" s="303" t="str">
        <f t="shared" si="116"/>
        <v>item 4</v>
      </c>
      <c r="E91" s="350" t="str">
        <f t="shared" si="114"/>
        <v>Operating Expense</v>
      </c>
      <c r="F91" s="320">
        <f t="shared" si="114"/>
        <v>2</v>
      </c>
      <c r="G91" s="320"/>
      <c r="H91" s="351">
        <f>Input!K11</f>
        <v>0</v>
      </c>
      <c r="I91" s="352">
        <f>Assumptions!$D$13</f>
        <v>2017</v>
      </c>
      <c r="O91" s="353">
        <f t="shared" si="117"/>
        <v>1</v>
      </c>
      <c r="P91" s="353">
        <f t="shared" si="118"/>
        <v>1</v>
      </c>
      <c r="Q91" s="353">
        <f t="shared" si="118"/>
        <v>1</v>
      </c>
      <c r="R91" s="353">
        <f t="shared" si="118"/>
        <v>1</v>
      </c>
      <c r="S91" s="353">
        <f t="shared" si="118"/>
        <v>1</v>
      </c>
      <c r="T91" s="353">
        <f t="shared" si="118"/>
        <v>1</v>
      </c>
      <c r="U91" s="353">
        <f t="shared" si="118"/>
        <v>1</v>
      </c>
      <c r="V91" s="353">
        <f t="shared" si="118"/>
        <v>1</v>
      </c>
      <c r="W91" s="353">
        <f t="shared" si="118"/>
        <v>1</v>
      </c>
      <c r="X91" s="353">
        <f t="shared" si="118"/>
        <v>1</v>
      </c>
      <c r="Y91" s="353">
        <f t="shared" si="118"/>
        <v>1</v>
      </c>
      <c r="Z91" s="353">
        <f t="shared" si="118"/>
        <v>1</v>
      </c>
      <c r="AA91" s="353">
        <f t="shared" si="118"/>
        <v>1</v>
      </c>
      <c r="AB91" s="353">
        <f t="shared" si="118"/>
        <v>1</v>
      </c>
      <c r="AC91" s="353">
        <f t="shared" si="118"/>
        <v>1</v>
      </c>
      <c r="AD91" s="353">
        <f t="shared" si="118"/>
        <v>1</v>
      </c>
      <c r="AE91" s="353">
        <f t="shared" si="118"/>
        <v>1</v>
      </c>
      <c r="AF91" s="353">
        <f t="shared" si="119"/>
        <v>1</v>
      </c>
      <c r="AG91" s="353">
        <f t="shared" si="119"/>
        <v>1</v>
      </c>
      <c r="AH91" s="353">
        <f t="shared" si="119"/>
        <v>1</v>
      </c>
      <c r="AI91" s="353">
        <f t="shared" si="119"/>
        <v>1</v>
      </c>
      <c r="AJ91" s="353">
        <f t="shared" si="119"/>
        <v>1</v>
      </c>
      <c r="AK91" s="353">
        <f t="shared" si="119"/>
        <v>1</v>
      </c>
      <c r="AL91" s="353">
        <f t="shared" si="119"/>
        <v>1</v>
      </c>
      <c r="AM91" s="353">
        <f t="shared" si="119"/>
        <v>1</v>
      </c>
      <c r="AN91" s="353">
        <f t="shared" si="119"/>
        <v>1</v>
      </c>
      <c r="AO91" s="353">
        <f t="shared" si="119"/>
        <v>1</v>
      </c>
      <c r="AP91" s="353">
        <f t="shared" si="119"/>
        <v>1</v>
      </c>
      <c r="AQ91" s="353">
        <f t="shared" si="119"/>
        <v>1</v>
      </c>
      <c r="AR91" s="353">
        <f t="shared" si="119"/>
        <v>1</v>
      </c>
      <c r="AS91" s="353">
        <f t="shared" si="119"/>
        <v>1</v>
      </c>
      <c r="AT91" s="353">
        <f t="shared" si="119"/>
        <v>1</v>
      </c>
      <c r="AU91" s="353">
        <f t="shared" si="119"/>
        <v>1</v>
      </c>
      <c r="AV91" s="353">
        <f t="shared" si="120"/>
        <v>1</v>
      </c>
      <c r="AW91" s="353">
        <f t="shared" si="120"/>
        <v>1</v>
      </c>
      <c r="AX91" s="353">
        <f t="shared" si="120"/>
        <v>1</v>
      </c>
      <c r="AY91" s="353">
        <f t="shared" si="120"/>
        <v>1</v>
      </c>
      <c r="AZ91" s="353">
        <f t="shared" si="120"/>
        <v>1</v>
      </c>
      <c r="BA91" s="353">
        <f t="shared" si="120"/>
        <v>1</v>
      </c>
      <c r="BB91" s="353">
        <f t="shared" si="120"/>
        <v>1</v>
      </c>
      <c r="BC91" s="353">
        <f t="shared" si="120"/>
        <v>1</v>
      </c>
      <c r="BD91" s="353">
        <f t="shared" si="120"/>
        <v>1</v>
      </c>
      <c r="BE91" s="353">
        <f t="shared" si="120"/>
        <v>1</v>
      </c>
      <c r="BF91" s="353">
        <f t="shared" si="120"/>
        <v>1</v>
      </c>
      <c r="BG91" s="353">
        <f t="shared" si="120"/>
        <v>1</v>
      </c>
      <c r="BH91" s="353">
        <f t="shared" si="120"/>
        <v>1</v>
      </c>
      <c r="BI91" s="353">
        <f t="shared" si="120"/>
        <v>1</v>
      </c>
      <c r="BJ91" s="353">
        <f t="shared" si="120"/>
        <v>1</v>
      </c>
      <c r="BK91" s="353">
        <f t="shared" si="120"/>
        <v>1</v>
      </c>
      <c r="BL91" s="353">
        <f t="shared" si="121"/>
        <v>1</v>
      </c>
      <c r="BM91" s="353">
        <f t="shared" si="121"/>
        <v>1</v>
      </c>
    </row>
    <row r="92" spans="3:65" x14ac:dyDescent="0.2">
      <c r="C92" s="325">
        <f t="shared" si="115"/>
        <v>5</v>
      </c>
      <c r="D92" s="303" t="str">
        <f t="shared" si="116"/>
        <v>item 5</v>
      </c>
      <c r="E92" s="350" t="str">
        <f t="shared" si="114"/>
        <v>Operating Expense</v>
      </c>
      <c r="F92" s="320">
        <f t="shared" si="114"/>
        <v>2</v>
      </c>
      <c r="G92" s="320"/>
      <c r="H92" s="351">
        <f>Input!K12</f>
        <v>0</v>
      </c>
      <c r="I92" s="352">
        <f>Assumptions!$D$13</f>
        <v>2017</v>
      </c>
      <c r="O92" s="353">
        <f t="shared" si="117"/>
        <v>1</v>
      </c>
      <c r="P92" s="353">
        <f t="shared" si="118"/>
        <v>1</v>
      </c>
      <c r="Q92" s="353">
        <f t="shared" si="118"/>
        <v>1</v>
      </c>
      <c r="R92" s="353">
        <f t="shared" si="118"/>
        <v>1</v>
      </c>
      <c r="S92" s="353">
        <f t="shared" si="118"/>
        <v>1</v>
      </c>
      <c r="T92" s="353">
        <f t="shared" si="118"/>
        <v>1</v>
      </c>
      <c r="U92" s="353">
        <f t="shared" si="118"/>
        <v>1</v>
      </c>
      <c r="V92" s="353">
        <f t="shared" si="118"/>
        <v>1</v>
      </c>
      <c r="W92" s="353">
        <f t="shared" si="118"/>
        <v>1</v>
      </c>
      <c r="X92" s="353">
        <f t="shared" si="118"/>
        <v>1</v>
      </c>
      <c r="Y92" s="353">
        <f t="shared" si="118"/>
        <v>1</v>
      </c>
      <c r="Z92" s="353">
        <f t="shared" si="118"/>
        <v>1</v>
      </c>
      <c r="AA92" s="353">
        <f t="shared" si="118"/>
        <v>1</v>
      </c>
      <c r="AB92" s="353">
        <f t="shared" si="118"/>
        <v>1</v>
      </c>
      <c r="AC92" s="353">
        <f t="shared" si="118"/>
        <v>1</v>
      </c>
      <c r="AD92" s="353">
        <f t="shared" si="118"/>
        <v>1</v>
      </c>
      <c r="AE92" s="353">
        <f t="shared" si="118"/>
        <v>1</v>
      </c>
      <c r="AF92" s="353">
        <f t="shared" si="119"/>
        <v>1</v>
      </c>
      <c r="AG92" s="353">
        <f t="shared" si="119"/>
        <v>1</v>
      </c>
      <c r="AH92" s="353">
        <f t="shared" si="119"/>
        <v>1</v>
      </c>
      <c r="AI92" s="353">
        <f t="shared" si="119"/>
        <v>1</v>
      </c>
      <c r="AJ92" s="353">
        <f t="shared" si="119"/>
        <v>1</v>
      </c>
      <c r="AK92" s="353">
        <f t="shared" si="119"/>
        <v>1</v>
      </c>
      <c r="AL92" s="353">
        <f t="shared" si="119"/>
        <v>1</v>
      </c>
      <c r="AM92" s="353">
        <f t="shared" si="119"/>
        <v>1</v>
      </c>
      <c r="AN92" s="353">
        <f t="shared" si="119"/>
        <v>1</v>
      </c>
      <c r="AO92" s="353">
        <f t="shared" si="119"/>
        <v>1</v>
      </c>
      <c r="AP92" s="353">
        <f t="shared" si="119"/>
        <v>1</v>
      </c>
      <c r="AQ92" s="353">
        <f t="shared" si="119"/>
        <v>1</v>
      </c>
      <c r="AR92" s="353">
        <f t="shared" si="119"/>
        <v>1</v>
      </c>
      <c r="AS92" s="353">
        <f t="shared" si="119"/>
        <v>1</v>
      </c>
      <c r="AT92" s="353">
        <f t="shared" si="119"/>
        <v>1</v>
      </c>
      <c r="AU92" s="353">
        <f t="shared" si="119"/>
        <v>1</v>
      </c>
      <c r="AV92" s="353">
        <f t="shared" si="120"/>
        <v>1</v>
      </c>
      <c r="AW92" s="353">
        <f t="shared" si="120"/>
        <v>1</v>
      </c>
      <c r="AX92" s="353">
        <f t="shared" si="120"/>
        <v>1</v>
      </c>
      <c r="AY92" s="353">
        <f t="shared" si="120"/>
        <v>1</v>
      </c>
      <c r="AZ92" s="353">
        <f t="shared" si="120"/>
        <v>1</v>
      </c>
      <c r="BA92" s="353">
        <f t="shared" si="120"/>
        <v>1</v>
      </c>
      <c r="BB92" s="353">
        <f t="shared" si="120"/>
        <v>1</v>
      </c>
      <c r="BC92" s="353">
        <f t="shared" si="120"/>
        <v>1</v>
      </c>
      <c r="BD92" s="353">
        <f t="shared" si="120"/>
        <v>1</v>
      </c>
      <c r="BE92" s="353">
        <f t="shared" si="120"/>
        <v>1</v>
      </c>
      <c r="BF92" s="353">
        <f t="shared" si="120"/>
        <v>1</v>
      </c>
      <c r="BG92" s="353">
        <f t="shared" si="120"/>
        <v>1</v>
      </c>
      <c r="BH92" s="353">
        <f t="shared" si="120"/>
        <v>1</v>
      </c>
      <c r="BI92" s="353">
        <f t="shared" si="120"/>
        <v>1</v>
      </c>
      <c r="BJ92" s="353">
        <f t="shared" si="120"/>
        <v>1</v>
      </c>
      <c r="BK92" s="353">
        <f t="shared" si="120"/>
        <v>1</v>
      </c>
      <c r="BL92" s="353">
        <f t="shared" si="121"/>
        <v>1</v>
      </c>
      <c r="BM92" s="353">
        <f t="shared" si="121"/>
        <v>1</v>
      </c>
    </row>
    <row r="93" spans="3:65" x14ac:dyDescent="0.2">
      <c r="C93" s="325">
        <f t="shared" si="115"/>
        <v>6</v>
      </c>
      <c r="D93" s="303" t="str">
        <f t="shared" si="116"/>
        <v>item 6</v>
      </c>
      <c r="E93" s="350" t="str">
        <f t="shared" si="114"/>
        <v>Operating Expense</v>
      </c>
      <c r="F93" s="320">
        <f t="shared" si="114"/>
        <v>2</v>
      </c>
      <c r="G93" s="320"/>
      <c r="H93" s="351">
        <f>Input!K13</f>
        <v>0</v>
      </c>
      <c r="I93" s="352">
        <f>Assumptions!$D$13</f>
        <v>2017</v>
      </c>
      <c r="O93" s="353">
        <f t="shared" si="117"/>
        <v>1</v>
      </c>
      <c r="P93" s="353">
        <f t="shared" si="118"/>
        <v>1</v>
      </c>
      <c r="Q93" s="353">
        <f t="shared" si="118"/>
        <v>1</v>
      </c>
      <c r="R93" s="353">
        <f t="shared" si="118"/>
        <v>1</v>
      </c>
      <c r="S93" s="353">
        <f t="shared" si="118"/>
        <v>1</v>
      </c>
      <c r="T93" s="353">
        <f t="shared" si="118"/>
        <v>1</v>
      </c>
      <c r="U93" s="353">
        <f t="shared" si="118"/>
        <v>1</v>
      </c>
      <c r="V93" s="353">
        <f t="shared" si="118"/>
        <v>1</v>
      </c>
      <c r="W93" s="353">
        <f t="shared" si="118"/>
        <v>1</v>
      </c>
      <c r="X93" s="353">
        <f t="shared" si="118"/>
        <v>1</v>
      </c>
      <c r="Y93" s="353">
        <f t="shared" si="118"/>
        <v>1</v>
      </c>
      <c r="Z93" s="353">
        <f t="shared" si="118"/>
        <v>1</v>
      </c>
      <c r="AA93" s="353">
        <f t="shared" si="118"/>
        <v>1</v>
      </c>
      <c r="AB93" s="353">
        <f t="shared" si="118"/>
        <v>1</v>
      </c>
      <c r="AC93" s="353">
        <f t="shared" si="118"/>
        <v>1</v>
      </c>
      <c r="AD93" s="353">
        <f t="shared" si="118"/>
        <v>1</v>
      </c>
      <c r="AE93" s="353">
        <f t="shared" si="118"/>
        <v>1</v>
      </c>
      <c r="AF93" s="353">
        <f t="shared" si="119"/>
        <v>1</v>
      </c>
      <c r="AG93" s="353">
        <f t="shared" si="119"/>
        <v>1</v>
      </c>
      <c r="AH93" s="353">
        <f t="shared" si="119"/>
        <v>1</v>
      </c>
      <c r="AI93" s="353">
        <f t="shared" si="119"/>
        <v>1</v>
      </c>
      <c r="AJ93" s="353">
        <f t="shared" si="119"/>
        <v>1</v>
      </c>
      <c r="AK93" s="353">
        <f t="shared" si="119"/>
        <v>1</v>
      </c>
      <c r="AL93" s="353">
        <f t="shared" si="119"/>
        <v>1</v>
      </c>
      <c r="AM93" s="353">
        <f t="shared" si="119"/>
        <v>1</v>
      </c>
      <c r="AN93" s="353">
        <f t="shared" si="119"/>
        <v>1</v>
      </c>
      <c r="AO93" s="353">
        <f t="shared" si="119"/>
        <v>1</v>
      </c>
      <c r="AP93" s="353">
        <f t="shared" si="119"/>
        <v>1</v>
      </c>
      <c r="AQ93" s="353">
        <f t="shared" si="119"/>
        <v>1</v>
      </c>
      <c r="AR93" s="353">
        <f t="shared" si="119"/>
        <v>1</v>
      </c>
      <c r="AS93" s="353">
        <f t="shared" si="119"/>
        <v>1</v>
      </c>
      <c r="AT93" s="353">
        <f t="shared" si="119"/>
        <v>1</v>
      </c>
      <c r="AU93" s="353">
        <f t="shared" si="119"/>
        <v>1</v>
      </c>
      <c r="AV93" s="353">
        <f t="shared" si="120"/>
        <v>1</v>
      </c>
      <c r="AW93" s="353">
        <f t="shared" si="120"/>
        <v>1</v>
      </c>
      <c r="AX93" s="353">
        <f t="shared" si="120"/>
        <v>1</v>
      </c>
      <c r="AY93" s="353">
        <f t="shared" si="120"/>
        <v>1</v>
      </c>
      <c r="AZ93" s="353">
        <f t="shared" si="120"/>
        <v>1</v>
      </c>
      <c r="BA93" s="353">
        <f t="shared" si="120"/>
        <v>1</v>
      </c>
      <c r="BB93" s="353">
        <f t="shared" si="120"/>
        <v>1</v>
      </c>
      <c r="BC93" s="353">
        <f t="shared" si="120"/>
        <v>1</v>
      </c>
      <c r="BD93" s="353">
        <f t="shared" si="120"/>
        <v>1</v>
      </c>
      <c r="BE93" s="353">
        <f t="shared" si="120"/>
        <v>1</v>
      </c>
      <c r="BF93" s="353">
        <f t="shared" si="120"/>
        <v>1</v>
      </c>
      <c r="BG93" s="353">
        <f t="shared" si="120"/>
        <v>1</v>
      </c>
      <c r="BH93" s="353">
        <f t="shared" si="120"/>
        <v>1</v>
      </c>
      <c r="BI93" s="353">
        <f t="shared" si="120"/>
        <v>1</v>
      </c>
      <c r="BJ93" s="353">
        <f t="shared" si="120"/>
        <v>1</v>
      </c>
      <c r="BK93" s="353">
        <f t="shared" si="120"/>
        <v>1</v>
      </c>
      <c r="BL93" s="353">
        <f t="shared" si="121"/>
        <v>1</v>
      </c>
      <c r="BM93" s="353">
        <f t="shared" si="121"/>
        <v>1</v>
      </c>
    </row>
    <row r="94" spans="3:65" x14ac:dyDescent="0.2">
      <c r="C94" s="325">
        <f t="shared" si="115"/>
        <v>7</v>
      </c>
      <c r="D94" s="303" t="str">
        <f t="shared" si="116"/>
        <v>item 7</v>
      </c>
      <c r="E94" s="350" t="str">
        <f t="shared" si="114"/>
        <v>Operating Expense</v>
      </c>
      <c r="F94" s="320">
        <f t="shared" si="114"/>
        <v>2</v>
      </c>
      <c r="G94" s="320"/>
      <c r="H94" s="351">
        <f>Input!K14</f>
        <v>0</v>
      </c>
      <c r="I94" s="352">
        <f>Assumptions!$D$13</f>
        <v>2017</v>
      </c>
      <c r="O94" s="353">
        <f t="shared" si="117"/>
        <v>1</v>
      </c>
      <c r="P94" s="353">
        <f t="shared" si="118"/>
        <v>1</v>
      </c>
      <c r="Q94" s="353">
        <f t="shared" si="118"/>
        <v>1</v>
      </c>
      <c r="R94" s="353">
        <f t="shared" si="118"/>
        <v>1</v>
      </c>
      <c r="S94" s="353">
        <f t="shared" si="118"/>
        <v>1</v>
      </c>
      <c r="T94" s="353">
        <f t="shared" si="118"/>
        <v>1</v>
      </c>
      <c r="U94" s="353">
        <f t="shared" si="118"/>
        <v>1</v>
      </c>
      <c r="V94" s="353">
        <f t="shared" si="118"/>
        <v>1</v>
      </c>
      <c r="W94" s="353">
        <f t="shared" si="118"/>
        <v>1</v>
      </c>
      <c r="X94" s="353">
        <f t="shared" si="118"/>
        <v>1</v>
      </c>
      <c r="Y94" s="353">
        <f t="shared" si="118"/>
        <v>1</v>
      </c>
      <c r="Z94" s="353">
        <f t="shared" si="118"/>
        <v>1</v>
      </c>
      <c r="AA94" s="353">
        <f t="shared" si="118"/>
        <v>1</v>
      </c>
      <c r="AB94" s="353">
        <f t="shared" si="118"/>
        <v>1</v>
      </c>
      <c r="AC94" s="353">
        <f t="shared" si="118"/>
        <v>1</v>
      </c>
      <c r="AD94" s="353">
        <f t="shared" si="118"/>
        <v>1</v>
      </c>
      <c r="AE94" s="353">
        <f t="shared" si="118"/>
        <v>1</v>
      </c>
      <c r="AF94" s="353">
        <f t="shared" si="119"/>
        <v>1</v>
      </c>
      <c r="AG94" s="353">
        <f t="shared" si="119"/>
        <v>1</v>
      </c>
      <c r="AH94" s="353">
        <f t="shared" si="119"/>
        <v>1</v>
      </c>
      <c r="AI94" s="353">
        <f t="shared" si="119"/>
        <v>1</v>
      </c>
      <c r="AJ94" s="353">
        <f t="shared" si="119"/>
        <v>1</v>
      </c>
      <c r="AK94" s="353">
        <f t="shared" si="119"/>
        <v>1</v>
      </c>
      <c r="AL94" s="353">
        <f t="shared" si="119"/>
        <v>1</v>
      </c>
      <c r="AM94" s="353">
        <f t="shared" si="119"/>
        <v>1</v>
      </c>
      <c r="AN94" s="353">
        <f t="shared" si="119"/>
        <v>1</v>
      </c>
      <c r="AO94" s="353">
        <f t="shared" si="119"/>
        <v>1</v>
      </c>
      <c r="AP94" s="353">
        <f t="shared" si="119"/>
        <v>1</v>
      </c>
      <c r="AQ94" s="353">
        <f t="shared" si="119"/>
        <v>1</v>
      </c>
      <c r="AR94" s="353">
        <f t="shared" si="119"/>
        <v>1</v>
      </c>
      <c r="AS94" s="353">
        <f t="shared" si="119"/>
        <v>1</v>
      </c>
      <c r="AT94" s="353">
        <f t="shared" si="119"/>
        <v>1</v>
      </c>
      <c r="AU94" s="353">
        <f t="shared" si="119"/>
        <v>1</v>
      </c>
      <c r="AV94" s="353">
        <f t="shared" si="120"/>
        <v>1</v>
      </c>
      <c r="AW94" s="353">
        <f t="shared" si="120"/>
        <v>1</v>
      </c>
      <c r="AX94" s="353">
        <f t="shared" si="120"/>
        <v>1</v>
      </c>
      <c r="AY94" s="353">
        <f t="shared" si="120"/>
        <v>1</v>
      </c>
      <c r="AZ94" s="353">
        <f t="shared" si="120"/>
        <v>1</v>
      </c>
      <c r="BA94" s="353">
        <f t="shared" si="120"/>
        <v>1</v>
      </c>
      <c r="BB94" s="353">
        <f t="shared" si="120"/>
        <v>1</v>
      </c>
      <c r="BC94" s="353">
        <f t="shared" si="120"/>
        <v>1</v>
      </c>
      <c r="BD94" s="353">
        <f t="shared" si="120"/>
        <v>1</v>
      </c>
      <c r="BE94" s="353">
        <f t="shared" si="120"/>
        <v>1</v>
      </c>
      <c r="BF94" s="353">
        <f t="shared" si="120"/>
        <v>1</v>
      </c>
      <c r="BG94" s="353">
        <f t="shared" si="120"/>
        <v>1</v>
      </c>
      <c r="BH94" s="353">
        <f t="shared" si="120"/>
        <v>1</v>
      </c>
      <c r="BI94" s="353">
        <f t="shared" si="120"/>
        <v>1</v>
      </c>
      <c r="BJ94" s="353">
        <f t="shared" si="120"/>
        <v>1</v>
      </c>
      <c r="BK94" s="353">
        <f t="shared" si="120"/>
        <v>1</v>
      </c>
      <c r="BL94" s="353">
        <f t="shared" si="121"/>
        <v>1</v>
      </c>
      <c r="BM94" s="353">
        <f t="shared" si="121"/>
        <v>1</v>
      </c>
    </row>
    <row r="95" spans="3:65" x14ac:dyDescent="0.2">
      <c r="C95" s="325">
        <f t="shared" si="115"/>
        <v>8</v>
      </c>
      <c r="D95" s="303" t="str">
        <f t="shared" si="116"/>
        <v>item 8</v>
      </c>
      <c r="E95" s="350" t="str">
        <f t="shared" si="114"/>
        <v>Operating Expense</v>
      </c>
      <c r="F95" s="320">
        <f t="shared" si="114"/>
        <v>2</v>
      </c>
      <c r="G95" s="320"/>
      <c r="H95" s="351">
        <f>Input!K15</f>
        <v>0</v>
      </c>
      <c r="I95" s="352">
        <f>Assumptions!$D$13</f>
        <v>2017</v>
      </c>
      <c r="O95" s="353">
        <f t="shared" si="117"/>
        <v>1</v>
      </c>
      <c r="P95" s="353">
        <f t="shared" si="118"/>
        <v>1</v>
      </c>
      <c r="Q95" s="353">
        <f t="shared" si="118"/>
        <v>1</v>
      </c>
      <c r="R95" s="353">
        <f t="shared" si="118"/>
        <v>1</v>
      </c>
      <c r="S95" s="353">
        <f t="shared" si="118"/>
        <v>1</v>
      </c>
      <c r="T95" s="353">
        <f t="shared" si="118"/>
        <v>1</v>
      </c>
      <c r="U95" s="353">
        <f t="shared" si="118"/>
        <v>1</v>
      </c>
      <c r="V95" s="353">
        <f t="shared" si="118"/>
        <v>1</v>
      </c>
      <c r="W95" s="353">
        <f t="shared" si="118"/>
        <v>1</v>
      </c>
      <c r="X95" s="353">
        <f t="shared" si="118"/>
        <v>1</v>
      </c>
      <c r="Y95" s="353">
        <f t="shared" si="118"/>
        <v>1</v>
      </c>
      <c r="Z95" s="353">
        <f t="shared" si="118"/>
        <v>1</v>
      </c>
      <c r="AA95" s="353">
        <f t="shared" si="118"/>
        <v>1</v>
      </c>
      <c r="AB95" s="353">
        <f t="shared" si="118"/>
        <v>1</v>
      </c>
      <c r="AC95" s="353">
        <f t="shared" si="118"/>
        <v>1</v>
      </c>
      <c r="AD95" s="353">
        <f t="shared" si="118"/>
        <v>1</v>
      </c>
      <c r="AE95" s="353">
        <f t="shared" si="118"/>
        <v>1</v>
      </c>
      <c r="AF95" s="353">
        <f t="shared" si="119"/>
        <v>1</v>
      </c>
      <c r="AG95" s="353">
        <f t="shared" si="119"/>
        <v>1</v>
      </c>
      <c r="AH95" s="353">
        <f t="shared" si="119"/>
        <v>1</v>
      </c>
      <c r="AI95" s="353">
        <f t="shared" si="119"/>
        <v>1</v>
      </c>
      <c r="AJ95" s="353">
        <f t="shared" si="119"/>
        <v>1</v>
      </c>
      <c r="AK95" s="353">
        <f t="shared" si="119"/>
        <v>1</v>
      </c>
      <c r="AL95" s="353">
        <f t="shared" si="119"/>
        <v>1</v>
      </c>
      <c r="AM95" s="353">
        <f t="shared" si="119"/>
        <v>1</v>
      </c>
      <c r="AN95" s="353">
        <f t="shared" si="119"/>
        <v>1</v>
      </c>
      <c r="AO95" s="353">
        <f t="shared" si="119"/>
        <v>1</v>
      </c>
      <c r="AP95" s="353">
        <f t="shared" si="119"/>
        <v>1</v>
      </c>
      <c r="AQ95" s="353">
        <f t="shared" si="119"/>
        <v>1</v>
      </c>
      <c r="AR95" s="353">
        <f t="shared" si="119"/>
        <v>1</v>
      </c>
      <c r="AS95" s="353">
        <f t="shared" si="119"/>
        <v>1</v>
      </c>
      <c r="AT95" s="353">
        <f t="shared" si="119"/>
        <v>1</v>
      </c>
      <c r="AU95" s="353">
        <f t="shared" si="119"/>
        <v>1</v>
      </c>
      <c r="AV95" s="353">
        <f t="shared" si="120"/>
        <v>1</v>
      </c>
      <c r="AW95" s="353">
        <f t="shared" si="120"/>
        <v>1</v>
      </c>
      <c r="AX95" s="353">
        <f t="shared" si="120"/>
        <v>1</v>
      </c>
      <c r="AY95" s="353">
        <f t="shared" si="120"/>
        <v>1</v>
      </c>
      <c r="AZ95" s="353">
        <f t="shared" si="120"/>
        <v>1</v>
      </c>
      <c r="BA95" s="353">
        <f t="shared" si="120"/>
        <v>1</v>
      </c>
      <c r="BB95" s="353">
        <f t="shared" si="120"/>
        <v>1</v>
      </c>
      <c r="BC95" s="353">
        <f t="shared" si="120"/>
        <v>1</v>
      </c>
      <c r="BD95" s="353">
        <f t="shared" si="120"/>
        <v>1</v>
      </c>
      <c r="BE95" s="353">
        <f t="shared" si="120"/>
        <v>1</v>
      </c>
      <c r="BF95" s="353">
        <f t="shared" si="120"/>
        <v>1</v>
      </c>
      <c r="BG95" s="353">
        <f t="shared" si="120"/>
        <v>1</v>
      </c>
      <c r="BH95" s="353">
        <f t="shared" si="120"/>
        <v>1</v>
      </c>
      <c r="BI95" s="353">
        <f t="shared" si="120"/>
        <v>1</v>
      </c>
      <c r="BJ95" s="353">
        <f t="shared" si="120"/>
        <v>1</v>
      </c>
      <c r="BK95" s="353">
        <f t="shared" si="120"/>
        <v>1</v>
      </c>
      <c r="BL95" s="353">
        <f t="shared" si="121"/>
        <v>1</v>
      </c>
      <c r="BM95" s="353">
        <f t="shared" si="121"/>
        <v>1</v>
      </c>
    </row>
    <row r="96" spans="3:65" x14ac:dyDescent="0.2">
      <c r="C96" s="325">
        <f t="shared" si="115"/>
        <v>9</v>
      </c>
      <c r="D96" s="303" t="str">
        <f t="shared" si="116"/>
        <v>item 9</v>
      </c>
      <c r="E96" s="350" t="str">
        <f t="shared" si="114"/>
        <v>Operating Expense</v>
      </c>
      <c r="F96" s="320">
        <f t="shared" si="114"/>
        <v>2</v>
      </c>
      <c r="G96" s="320"/>
      <c r="H96" s="351">
        <f>Input!K16</f>
        <v>0</v>
      </c>
      <c r="I96" s="352">
        <f>Assumptions!$D$13</f>
        <v>2017</v>
      </c>
      <c r="O96" s="353">
        <f t="shared" si="117"/>
        <v>1</v>
      </c>
      <c r="P96" s="353">
        <f t="shared" si="118"/>
        <v>1</v>
      </c>
      <c r="Q96" s="353">
        <f t="shared" si="118"/>
        <v>1</v>
      </c>
      <c r="R96" s="353">
        <f t="shared" si="118"/>
        <v>1</v>
      </c>
      <c r="S96" s="353">
        <f t="shared" si="118"/>
        <v>1</v>
      </c>
      <c r="T96" s="353">
        <f t="shared" si="118"/>
        <v>1</v>
      </c>
      <c r="U96" s="353">
        <f t="shared" si="118"/>
        <v>1</v>
      </c>
      <c r="V96" s="353">
        <f t="shared" si="118"/>
        <v>1</v>
      </c>
      <c r="W96" s="353">
        <f t="shared" si="118"/>
        <v>1</v>
      </c>
      <c r="X96" s="353">
        <f t="shared" si="118"/>
        <v>1</v>
      </c>
      <c r="Y96" s="353">
        <f t="shared" si="118"/>
        <v>1</v>
      </c>
      <c r="Z96" s="353">
        <f t="shared" si="118"/>
        <v>1</v>
      </c>
      <c r="AA96" s="353">
        <f t="shared" si="118"/>
        <v>1</v>
      </c>
      <c r="AB96" s="353">
        <f t="shared" si="118"/>
        <v>1</v>
      </c>
      <c r="AC96" s="353">
        <f t="shared" si="118"/>
        <v>1</v>
      </c>
      <c r="AD96" s="353">
        <f t="shared" si="118"/>
        <v>1</v>
      </c>
      <c r="AE96" s="353">
        <f t="shared" si="118"/>
        <v>1</v>
      </c>
      <c r="AF96" s="353">
        <f t="shared" si="119"/>
        <v>1</v>
      </c>
      <c r="AG96" s="353">
        <f t="shared" si="119"/>
        <v>1</v>
      </c>
      <c r="AH96" s="353">
        <f t="shared" si="119"/>
        <v>1</v>
      </c>
      <c r="AI96" s="353">
        <f t="shared" si="119"/>
        <v>1</v>
      </c>
      <c r="AJ96" s="353">
        <f t="shared" si="119"/>
        <v>1</v>
      </c>
      <c r="AK96" s="353">
        <f t="shared" si="119"/>
        <v>1</v>
      </c>
      <c r="AL96" s="353">
        <f t="shared" si="119"/>
        <v>1</v>
      </c>
      <c r="AM96" s="353">
        <f t="shared" si="119"/>
        <v>1</v>
      </c>
      <c r="AN96" s="353">
        <f t="shared" si="119"/>
        <v>1</v>
      </c>
      <c r="AO96" s="353">
        <f t="shared" si="119"/>
        <v>1</v>
      </c>
      <c r="AP96" s="353">
        <f t="shared" si="119"/>
        <v>1</v>
      </c>
      <c r="AQ96" s="353">
        <f t="shared" si="119"/>
        <v>1</v>
      </c>
      <c r="AR96" s="353">
        <f t="shared" si="119"/>
        <v>1</v>
      </c>
      <c r="AS96" s="353">
        <f t="shared" si="119"/>
        <v>1</v>
      </c>
      <c r="AT96" s="353">
        <f t="shared" si="119"/>
        <v>1</v>
      </c>
      <c r="AU96" s="353">
        <f t="shared" si="119"/>
        <v>1</v>
      </c>
      <c r="AV96" s="353">
        <f t="shared" si="120"/>
        <v>1</v>
      </c>
      <c r="AW96" s="353">
        <f t="shared" si="120"/>
        <v>1</v>
      </c>
      <c r="AX96" s="353">
        <f t="shared" si="120"/>
        <v>1</v>
      </c>
      <c r="AY96" s="353">
        <f t="shared" si="120"/>
        <v>1</v>
      </c>
      <c r="AZ96" s="353">
        <f t="shared" si="120"/>
        <v>1</v>
      </c>
      <c r="BA96" s="353">
        <f t="shared" si="120"/>
        <v>1</v>
      </c>
      <c r="BB96" s="353">
        <f t="shared" si="120"/>
        <v>1</v>
      </c>
      <c r="BC96" s="353">
        <f t="shared" si="120"/>
        <v>1</v>
      </c>
      <c r="BD96" s="353">
        <f t="shared" si="120"/>
        <v>1</v>
      </c>
      <c r="BE96" s="353">
        <f t="shared" si="120"/>
        <v>1</v>
      </c>
      <c r="BF96" s="353">
        <f t="shared" si="120"/>
        <v>1</v>
      </c>
      <c r="BG96" s="353">
        <f t="shared" si="120"/>
        <v>1</v>
      </c>
      <c r="BH96" s="353">
        <f t="shared" si="120"/>
        <v>1</v>
      </c>
      <c r="BI96" s="353">
        <f t="shared" si="120"/>
        <v>1</v>
      </c>
      <c r="BJ96" s="353">
        <f t="shared" si="120"/>
        <v>1</v>
      </c>
      <c r="BK96" s="353">
        <f t="shared" si="120"/>
        <v>1</v>
      </c>
      <c r="BL96" s="353">
        <f t="shared" si="121"/>
        <v>1</v>
      </c>
      <c r="BM96" s="353">
        <f t="shared" si="121"/>
        <v>1</v>
      </c>
    </row>
    <row r="97" spans="3:65" x14ac:dyDescent="0.2">
      <c r="C97" s="325">
        <f t="shared" si="115"/>
        <v>10</v>
      </c>
      <c r="D97" s="303" t="str">
        <f t="shared" si="116"/>
        <v>item 10</v>
      </c>
      <c r="E97" s="350" t="str">
        <f t="shared" si="114"/>
        <v>Operating Expense</v>
      </c>
      <c r="F97" s="320">
        <f t="shared" si="114"/>
        <v>2</v>
      </c>
      <c r="G97" s="320"/>
      <c r="H97" s="351">
        <f>Input!K17</f>
        <v>0</v>
      </c>
      <c r="I97" s="352">
        <f>Assumptions!$D$13</f>
        <v>2017</v>
      </c>
      <c r="O97" s="353">
        <f t="shared" si="117"/>
        <v>1</v>
      </c>
      <c r="P97" s="353">
        <f t="shared" si="118"/>
        <v>1</v>
      </c>
      <c r="Q97" s="353">
        <f t="shared" si="118"/>
        <v>1</v>
      </c>
      <c r="R97" s="353">
        <f t="shared" si="118"/>
        <v>1</v>
      </c>
      <c r="S97" s="353">
        <f t="shared" si="118"/>
        <v>1</v>
      </c>
      <c r="T97" s="353">
        <f t="shared" si="118"/>
        <v>1</v>
      </c>
      <c r="U97" s="353">
        <f t="shared" si="118"/>
        <v>1</v>
      </c>
      <c r="V97" s="353">
        <f t="shared" si="118"/>
        <v>1</v>
      </c>
      <c r="W97" s="353">
        <f t="shared" si="118"/>
        <v>1</v>
      </c>
      <c r="X97" s="353">
        <f t="shared" si="118"/>
        <v>1</v>
      </c>
      <c r="Y97" s="353">
        <f t="shared" si="118"/>
        <v>1</v>
      </c>
      <c r="Z97" s="353">
        <f t="shared" si="118"/>
        <v>1</v>
      </c>
      <c r="AA97" s="353">
        <f t="shared" si="118"/>
        <v>1</v>
      </c>
      <c r="AB97" s="353">
        <f t="shared" si="118"/>
        <v>1</v>
      </c>
      <c r="AC97" s="353">
        <f t="shared" si="118"/>
        <v>1</v>
      </c>
      <c r="AD97" s="353">
        <f t="shared" si="118"/>
        <v>1</v>
      </c>
      <c r="AE97" s="353">
        <f t="shared" si="118"/>
        <v>1</v>
      </c>
      <c r="AF97" s="353">
        <f t="shared" si="119"/>
        <v>1</v>
      </c>
      <c r="AG97" s="353">
        <f t="shared" si="119"/>
        <v>1</v>
      </c>
      <c r="AH97" s="353">
        <f t="shared" si="119"/>
        <v>1</v>
      </c>
      <c r="AI97" s="353">
        <f t="shared" si="119"/>
        <v>1</v>
      </c>
      <c r="AJ97" s="353">
        <f t="shared" si="119"/>
        <v>1</v>
      </c>
      <c r="AK97" s="353">
        <f t="shared" si="119"/>
        <v>1</v>
      </c>
      <c r="AL97" s="353">
        <f t="shared" si="119"/>
        <v>1</v>
      </c>
      <c r="AM97" s="353">
        <f t="shared" si="119"/>
        <v>1</v>
      </c>
      <c r="AN97" s="353">
        <f t="shared" si="119"/>
        <v>1</v>
      </c>
      <c r="AO97" s="353">
        <f t="shared" si="119"/>
        <v>1</v>
      </c>
      <c r="AP97" s="353">
        <f t="shared" si="119"/>
        <v>1</v>
      </c>
      <c r="AQ97" s="353">
        <f t="shared" si="119"/>
        <v>1</v>
      </c>
      <c r="AR97" s="353">
        <f t="shared" si="119"/>
        <v>1</v>
      </c>
      <c r="AS97" s="353">
        <f t="shared" si="119"/>
        <v>1</v>
      </c>
      <c r="AT97" s="353">
        <f t="shared" si="119"/>
        <v>1</v>
      </c>
      <c r="AU97" s="353">
        <f t="shared" si="119"/>
        <v>1</v>
      </c>
      <c r="AV97" s="353">
        <f t="shared" si="120"/>
        <v>1</v>
      </c>
      <c r="AW97" s="353">
        <f t="shared" si="120"/>
        <v>1</v>
      </c>
      <c r="AX97" s="353">
        <f t="shared" si="120"/>
        <v>1</v>
      </c>
      <c r="AY97" s="353">
        <f t="shared" si="120"/>
        <v>1</v>
      </c>
      <c r="AZ97" s="353">
        <f t="shared" si="120"/>
        <v>1</v>
      </c>
      <c r="BA97" s="353">
        <f t="shared" si="120"/>
        <v>1</v>
      </c>
      <c r="BB97" s="353">
        <f t="shared" si="120"/>
        <v>1</v>
      </c>
      <c r="BC97" s="353">
        <f t="shared" si="120"/>
        <v>1</v>
      </c>
      <c r="BD97" s="353">
        <f t="shared" si="120"/>
        <v>1</v>
      </c>
      <c r="BE97" s="353">
        <f t="shared" si="120"/>
        <v>1</v>
      </c>
      <c r="BF97" s="353">
        <f t="shared" si="120"/>
        <v>1</v>
      </c>
      <c r="BG97" s="353">
        <f t="shared" si="120"/>
        <v>1</v>
      </c>
      <c r="BH97" s="353">
        <f t="shared" si="120"/>
        <v>1</v>
      </c>
      <c r="BI97" s="353">
        <f t="shared" si="120"/>
        <v>1</v>
      </c>
      <c r="BJ97" s="353">
        <f t="shared" si="120"/>
        <v>1</v>
      </c>
      <c r="BK97" s="353">
        <f t="shared" si="120"/>
        <v>1</v>
      </c>
      <c r="BL97" s="353">
        <f t="shared" si="121"/>
        <v>1</v>
      </c>
      <c r="BM97" s="353">
        <f t="shared" si="121"/>
        <v>1</v>
      </c>
    </row>
    <row r="98" spans="3:65" x14ac:dyDescent="0.2">
      <c r="C98" s="325">
        <f t="shared" si="115"/>
        <v>11</v>
      </c>
      <c r="D98" s="303" t="str">
        <f t="shared" si="116"/>
        <v>item 11</v>
      </c>
      <c r="E98" s="350" t="str">
        <f t="shared" si="114"/>
        <v>Operating Expense</v>
      </c>
      <c r="F98" s="320">
        <f t="shared" si="114"/>
        <v>2</v>
      </c>
      <c r="G98" s="320"/>
      <c r="H98" s="351">
        <f>Input!K18</f>
        <v>0</v>
      </c>
      <c r="I98" s="352">
        <f>Assumptions!$D$13</f>
        <v>2017</v>
      </c>
      <c r="O98" s="353">
        <f t="shared" si="117"/>
        <v>1</v>
      </c>
      <c r="P98" s="353">
        <f t="shared" si="118"/>
        <v>1</v>
      </c>
      <c r="Q98" s="353">
        <f t="shared" si="118"/>
        <v>1</v>
      </c>
      <c r="R98" s="353">
        <f t="shared" si="118"/>
        <v>1</v>
      </c>
      <c r="S98" s="353">
        <f t="shared" si="118"/>
        <v>1</v>
      </c>
      <c r="T98" s="353">
        <f t="shared" si="118"/>
        <v>1</v>
      </c>
      <c r="U98" s="353">
        <f t="shared" si="118"/>
        <v>1</v>
      </c>
      <c r="V98" s="353">
        <f t="shared" si="118"/>
        <v>1</v>
      </c>
      <c r="W98" s="353">
        <f t="shared" si="118"/>
        <v>1</v>
      </c>
      <c r="X98" s="353">
        <f t="shared" si="118"/>
        <v>1</v>
      </c>
      <c r="Y98" s="353">
        <f t="shared" si="118"/>
        <v>1</v>
      </c>
      <c r="Z98" s="353">
        <f t="shared" si="118"/>
        <v>1</v>
      </c>
      <c r="AA98" s="353">
        <f t="shared" si="118"/>
        <v>1</v>
      </c>
      <c r="AB98" s="353">
        <f t="shared" si="118"/>
        <v>1</v>
      </c>
      <c r="AC98" s="353">
        <f t="shared" si="118"/>
        <v>1</v>
      </c>
      <c r="AD98" s="353">
        <f t="shared" si="118"/>
        <v>1</v>
      </c>
      <c r="AE98" s="353">
        <f t="shared" si="118"/>
        <v>1</v>
      </c>
      <c r="AF98" s="353">
        <f t="shared" si="119"/>
        <v>1</v>
      </c>
      <c r="AG98" s="353">
        <f t="shared" si="119"/>
        <v>1</v>
      </c>
      <c r="AH98" s="353">
        <f t="shared" si="119"/>
        <v>1</v>
      </c>
      <c r="AI98" s="353">
        <f t="shared" si="119"/>
        <v>1</v>
      </c>
      <c r="AJ98" s="353">
        <f t="shared" si="119"/>
        <v>1</v>
      </c>
      <c r="AK98" s="353">
        <f t="shared" si="119"/>
        <v>1</v>
      </c>
      <c r="AL98" s="353">
        <f t="shared" si="119"/>
        <v>1</v>
      </c>
      <c r="AM98" s="353">
        <f t="shared" si="119"/>
        <v>1</v>
      </c>
      <c r="AN98" s="353">
        <f t="shared" si="119"/>
        <v>1</v>
      </c>
      <c r="AO98" s="353">
        <f t="shared" si="119"/>
        <v>1</v>
      </c>
      <c r="AP98" s="353">
        <f t="shared" si="119"/>
        <v>1</v>
      </c>
      <c r="AQ98" s="353">
        <f t="shared" si="119"/>
        <v>1</v>
      </c>
      <c r="AR98" s="353">
        <f t="shared" si="119"/>
        <v>1</v>
      </c>
      <c r="AS98" s="353">
        <f t="shared" si="119"/>
        <v>1</v>
      </c>
      <c r="AT98" s="353">
        <f t="shared" si="119"/>
        <v>1</v>
      </c>
      <c r="AU98" s="353">
        <f t="shared" si="119"/>
        <v>1</v>
      </c>
      <c r="AV98" s="353">
        <f t="shared" si="120"/>
        <v>1</v>
      </c>
      <c r="AW98" s="353">
        <f t="shared" si="120"/>
        <v>1</v>
      </c>
      <c r="AX98" s="353">
        <f t="shared" si="120"/>
        <v>1</v>
      </c>
      <c r="AY98" s="353">
        <f t="shared" si="120"/>
        <v>1</v>
      </c>
      <c r="AZ98" s="353">
        <f t="shared" si="120"/>
        <v>1</v>
      </c>
      <c r="BA98" s="353">
        <f t="shared" si="120"/>
        <v>1</v>
      </c>
      <c r="BB98" s="353">
        <f t="shared" si="120"/>
        <v>1</v>
      </c>
      <c r="BC98" s="353">
        <f t="shared" si="120"/>
        <v>1</v>
      </c>
      <c r="BD98" s="353">
        <f t="shared" si="120"/>
        <v>1</v>
      </c>
      <c r="BE98" s="353">
        <f t="shared" si="120"/>
        <v>1</v>
      </c>
      <c r="BF98" s="353">
        <f t="shared" si="120"/>
        <v>1</v>
      </c>
      <c r="BG98" s="353">
        <f t="shared" si="120"/>
        <v>1</v>
      </c>
      <c r="BH98" s="353">
        <f t="shared" si="120"/>
        <v>1</v>
      </c>
      <c r="BI98" s="353">
        <f t="shared" si="120"/>
        <v>1</v>
      </c>
      <c r="BJ98" s="353">
        <f t="shared" si="120"/>
        <v>1</v>
      </c>
      <c r="BK98" s="353">
        <f t="shared" si="120"/>
        <v>1</v>
      </c>
      <c r="BL98" s="353">
        <f t="shared" si="121"/>
        <v>1</v>
      </c>
      <c r="BM98" s="353">
        <f t="shared" si="121"/>
        <v>1</v>
      </c>
    </row>
    <row r="99" spans="3:65" x14ac:dyDescent="0.2">
      <c r="C99" s="325">
        <f t="shared" si="115"/>
        <v>12</v>
      </c>
      <c r="D99" s="303" t="str">
        <f t="shared" si="116"/>
        <v>item 12</v>
      </c>
      <c r="E99" s="350" t="str">
        <f t="shared" si="114"/>
        <v>Operating Expense</v>
      </c>
      <c r="F99" s="320">
        <f t="shared" si="114"/>
        <v>2</v>
      </c>
      <c r="G99" s="320"/>
      <c r="H99" s="351">
        <f>Input!K19</f>
        <v>0</v>
      </c>
      <c r="I99" s="352">
        <f>Assumptions!$D$13</f>
        <v>2017</v>
      </c>
      <c r="O99" s="353">
        <f t="shared" si="117"/>
        <v>1</v>
      </c>
      <c r="P99" s="353">
        <f t="shared" si="118"/>
        <v>1</v>
      </c>
      <c r="Q99" s="353">
        <f t="shared" si="118"/>
        <v>1</v>
      </c>
      <c r="R99" s="353">
        <f t="shared" si="118"/>
        <v>1</v>
      </c>
      <c r="S99" s="353">
        <f t="shared" si="118"/>
        <v>1</v>
      </c>
      <c r="T99" s="353">
        <f t="shared" si="118"/>
        <v>1</v>
      </c>
      <c r="U99" s="353">
        <f t="shared" si="118"/>
        <v>1</v>
      </c>
      <c r="V99" s="353">
        <f t="shared" si="118"/>
        <v>1</v>
      </c>
      <c r="W99" s="353">
        <f t="shared" si="118"/>
        <v>1</v>
      </c>
      <c r="X99" s="353">
        <f t="shared" si="118"/>
        <v>1</v>
      </c>
      <c r="Y99" s="353">
        <f t="shared" si="118"/>
        <v>1</v>
      </c>
      <c r="Z99" s="353">
        <f t="shared" si="118"/>
        <v>1</v>
      </c>
      <c r="AA99" s="353">
        <f t="shared" si="118"/>
        <v>1</v>
      </c>
      <c r="AB99" s="353">
        <f t="shared" si="118"/>
        <v>1</v>
      </c>
      <c r="AC99" s="353">
        <f t="shared" si="118"/>
        <v>1</v>
      </c>
      <c r="AD99" s="353">
        <f t="shared" si="118"/>
        <v>1</v>
      </c>
      <c r="AE99" s="353">
        <f t="shared" si="118"/>
        <v>1</v>
      </c>
      <c r="AF99" s="353">
        <f t="shared" si="119"/>
        <v>1</v>
      </c>
      <c r="AG99" s="353">
        <f t="shared" si="119"/>
        <v>1</v>
      </c>
      <c r="AH99" s="353">
        <f t="shared" si="119"/>
        <v>1</v>
      </c>
      <c r="AI99" s="353">
        <f t="shared" si="119"/>
        <v>1</v>
      </c>
      <c r="AJ99" s="353">
        <f t="shared" si="119"/>
        <v>1</v>
      </c>
      <c r="AK99" s="353">
        <f t="shared" si="119"/>
        <v>1</v>
      </c>
      <c r="AL99" s="353">
        <f t="shared" si="119"/>
        <v>1</v>
      </c>
      <c r="AM99" s="353">
        <f t="shared" si="119"/>
        <v>1</v>
      </c>
      <c r="AN99" s="353">
        <f t="shared" si="119"/>
        <v>1</v>
      </c>
      <c r="AO99" s="353">
        <f t="shared" si="119"/>
        <v>1</v>
      </c>
      <c r="AP99" s="353">
        <f t="shared" si="119"/>
        <v>1</v>
      </c>
      <c r="AQ99" s="353">
        <f t="shared" si="119"/>
        <v>1</v>
      </c>
      <c r="AR99" s="353">
        <f t="shared" si="119"/>
        <v>1</v>
      </c>
      <c r="AS99" s="353">
        <f t="shared" si="119"/>
        <v>1</v>
      </c>
      <c r="AT99" s="353">
        <f t="shared" si="119"/>
        <v>1</v>
      </c>
      <c r="AU99" s="353">
        <f t="shared" si="119"/>
        <v>1</v>
      </c>
      <c r="AV99" s="353">
        <f t="shared" si="120"/>
        <v>1</v>
      </c>
      <c r="AW99" s="353">
        <f t="shared" si="120"/>
        <v>1</v>
      </c>
      <c r="AX99" s="353">
        <f t="shared" si="120"/>
        <v>1</v>
      </c>
      <c r="AY99" s="353">
        <f t="shared" si="120"/>
        <v>1</v>
      </c>
      <c r="AZ99" s="353">
        <f t="shared" si="120"/>
        <v>1</v>
      </c>
      <c r="BA99" s="353">
        <f t="shared" si="120"/>
        <v>1</v>
      </c>
      <c r="BB99" s="353">
        <f t="shared" si="120"/>
        <v>1</v>
      </c>
      <c r="BC99" s="353">
        <f t="shared" si="120"/>
        <v>1</v>
      </c>
      <c r="BD99" s="353">
        <f t="shared" si="120"/>
        <v>1</v>
      </c>
      <c r="BE99" s="353">
        <f t="shared" si="120"/>
        <v>1</v>
      </c>
      <c r="BF99" s="353">
        <f t="shared" si="120"/>
        <v>1</v>
      </c>
      <c r="BG99" s="353">
        <f t="shared" si="120"/>
        <v>1</v>
      </c>
      <c r="BH99" s="353">
        <f t="shared" si="120"/>
        <v>1</v>
      </c>
      <c r="BI99" s="353">
        <f t="shared" si="120"/>
        <v>1</v>
      </c>
      <c r="BJ99" s="353">
        <f t="shared" si="120"/>
        <v>1</v>
      </c>
      <c r="BK99" s="353">
        <f t="shared" si="120"/>
        <v>1</v>
      </c>
      <c r="BL99" s="353">
        <f t="shared" si="121"/>
        <v>1</v>
      </c>
      <c r="BM99" s="353">
        <f t="shared" si="121"/>
        <v>1</v>
      </c>
    </row>
    <row r="100" spans="3:65" x14ac:dyDescent="0.2">
      <c r="C100" s="325">
        <f t="shared" si="115"/>
        <v>13</v>
      </c>
      <c r="D100" s="303" t="str">
        <f t="shared" si="116"/>
        <v>item 13</v>
      </c>
      <c r="E100" s="350" t="str">
        <f t="shared" si="114"/>
        <v>Operating Expense</v>
      </c>
      <c r="F100" s="320">
        <f t="shared" si="114"/>
        <v>2</v>
      </c>
      <c r="G100" s="320"/>
      <c r="H100" s="351">
        <f>Input!K20</f>
        <v>0</v>
      </c>
      <c r="I100" s="352">
        <f>Assumptions!$D$13</f>
        <v>2017</v>
      </c>
      <c r="O100" s="353">
        <f t="shared" si="117"/>
        <v>1</v>
      </c>
      <c r="P100" s="353">
        <f t="shared" si="118"/>
        <v>1</v>
      </c>
      <c r="Q100" s="353">
        <f t="shared" si="118"/>
        <v>1</v>
      </c>
      <c r="R100" s="353">
        <f t="shared" si="118"/>
        <v>1</v>
      </c>
      <c r="S100" s="353">
        <f t="shared" si="118"/>
        <v>1</v>
      </c>
      <c r="T100" s="353">
        <f t="shared" si="118"/>
        <v>1</v>
      </c>
      <c r="U100" s="353">
        <f t="shared" si="118"/>
        <v>1</v>
      </c>
      <c r="V100" s="353">
        <f t="shared" si="118"/>
        <v>1</v>
      </c>
      <c r="W100" s="353">
        <f t="shared" si="118"/>
        <v>1</v>
      </c>
      <c r="X100" s="353">
        <f t="shared" si="118"/>
        <v>1</v>
      </c>
      <c r="Y100" s="353">
        <f t="shared" si="118"/>
        <v>1</v>
      </c>
      <c r="Z100" s="353">
        <f t="shared" si="118"/>
        <v>1</v>
      </c>
      <c r="AA100" s="353">
        <f t="shared" si="118"/>
        <v>1</v>
      </c>
      <c r="AB100" s="353">
        <f t="shared" si="118"/>
        <v>1</v>
      </c>
      <c r="AC100" s="353">
        <f t="shared" si="118"/>
        <v>1</v>
      </c>
      <c r="AD100" s="353">
        <f t="shared" si="118"/>
        <v>1</v>
      </c>
      <c r="AE100" s="353">
        <f t="shared" si="118"/>
        <v>1</v>
      </c>
      <c r="AF100" s="353">
        <f t="shared" si="119"/>
        <v>1</v>
      </c>
      <c r="AG100" s="353">
        <f t="shared" si="119"/>
        <v>1</v>
      </c>
      <c r="AH100" s="353">
        <f t="shared" si="119"/>
        <v>1</v>
      </c>
      <c r="AI100" s="353">
        <f t="shared" si="119"/>
        <v>1</v>
      </c>
      <c r="AJ100" s="353">
        <f t="shared" si="119"/>
        <v>1</v>
      </c>
      <c r="AK100" s="353">
        <f t="shared" si="119"/>
        <v>1</v>
      </c>
      <c r="AL100" s="353">
        <f t="shared" si="119"/>
        <v>1</v>
      </c>
      <c r="AM100" s="353">
        <f t="shared" si="119"/>
        <v>1</v>
      </c>
      <c r="AN100" s="353">
        <f t="shared" si="119"/>
        <v>1</v>
      </c>
      <c r="AO100" s="353">
        <f t="shared" si="119"/>
        <v>1</v>
      </c>
      <c r="AP100" s="353">
        <f t="shared" si="119"/>
        <v>1</v>
      </c>
      <c r="AQ100" s="353">
        <f t="shared" si="119"/>
        <v>1</v>
      </c>
      <c r="AR100" s="353">
        <f t="shared" si="119"/>
        <v>1</v>
      </c>
      <c r="AS100" s="353">
        <f t="shared" si="119"/>
        <v>1</v>
      </c>
      <c r="AT100" s="353">
        <f t="shared" si="119"/>
        <v>1</v>
      </c>
      <c r="AU100" s="353">
        <f t="shared" si="119"/>
        <v>1</v>
      </c>
      <c r="AV100" s="353">
        <f t="shared" si="120"/>
        <v>1</v>
      </c>
      <c r="AW100" s="353">
        <f t="shared" si="120"/>
        <v>1</v>
      </c>
      <c r="AX100" s="353">
        <f t="shared" si="120"/>
        <v>1</v>
      </c>
      <c r="AY100" s="353">
        <f t="shared" si="120"/>
        <v>1</v>
      </c>
      <c r="AZ100" s="353">
        <f t="shared" si="120"/>
        <v>1</v>
      </c>
      <c r="BA100" s="353">
        <f t="shared" si="120"/>
        <v>1</v>
      </c>
      <c r="BB100" s="353">
        <f t="shared" si="120"/>
        <v>1</v>
      </c>
      <c r="BC100" s="353">
        <f t="shared" si="120"/>
        <v>1</v>
      </c>
      <c r="BD100" s="353">
        <f t="shared" si="120"/>
        <v>1</v>
      </c>
      <c r="BE100" s="353">
        <f t="shared" si="120"/>
        <v>1</v>
      </c>
      <c r="BF100" s="353">
        <f t="shared" si="120"/>
        <v>1</v>
      </c>
      <c r="BG100" s="353">
        <f t="shared" si="120"/>
        <v>1</v>
      </c>
      <c r="BH100" s="353">
        <f t="shared" si="120"/>
        <v>1</v>
      </c>
      <c r="BI100" s="353">
        <f t="shared" si="120"/>
        <v>1</v>
      </c>
      <c r="BJ100" s="353">
        <f t="shared" si="120"/>
        <v>1</v>
      </c>
      <c r="BK100" s="353">
        <f t="shared" si="120"/>
        <v>1</v>
      </c>
      <c r="BL100" s="353">
        <f t="shared" si="121"/>
        <v>1</v>
      </c>
      <c r="BM100" s="353">
        <f t="shared" si="121"/>
        <v>1</v>
      </c>
    </row>
    <row r="101" spans="3:65" x14ac:dyDescent="0.2">
      <c r="C101" s="325">
        <f t="shared" si="115"/>
        <v>14</v>
      </c>
      <c r="D101" s="303" t="str">
        <f t="shared" si="116"/>
        <v>item 14</v>
      </c>
      <c r="E101" s="350" t="str">
        <f t="shared" si="114"/>
        <v>Operating Expense</v>
      </c>
      <c r="F101" s="320">
        <f t="shared" si="114"/>
        <v>2</v>
      </c>
      <c r="G101" s="320"/>
      <c r="H101" s="351">
        <f>Input!K21</f>
        <v>0</v>
      </c>
      <c r="I101" s="352">
        <f>Assumptions!$D$13</f>
        <v>2017</v>
      </c>
      <c r="O101" s="353">
        <f t="shared" si="117"/>
        <v>1</v>
      </c>
      <c r="P101" s="353">
        <f t="shared" si="118"/>
        <v>1</v>
      </c>
      <c r="Q101" s="353">
        <f t="shared" si="118"/>
        <v>1</v>
      </c>
      <c r="R101" s="353">
        <f t="shared" si="118"/>
        <v>1</v>
      </c>
      <c r="S101" s="353">
        <f t="shared" si="118"/>
        <v>1</v>
      </c>
      <c r="T101" s="353">
        <f t="shared" si="118"/>
        <v>1</v>
      </c>
      <c r="U101" s="353">
        <f t="shared" si="118"/>
        <v>1</v>
      </c>
      <c r="V101" s="353">
        <f t="shared" si="118"/>
        <v>1</v>
      </c>
      <c r="W101" s="353">
        <f t="shared" si="118"/>
        <v>1</v>
      </c>
      <c r="X101" s="353">
        <f t="shared" si="118"/>
        <v>1</v>
      </c>
      <c r="Y101" s="353">
        <f t="shared" si="118"/>
        <v>1</v>
      </c>
      <c r="Z101" s="353">
        <f t="shared" si="118"/>
        <v>1</v>
      </c>
      <c r="AA101" s="353">
        <f t="shared" si="118"/>
        <v>1</v>
      </c>
      <c r="AB101" s="353">
        <f t="shared" si="118"/>
        <v>1</v>
      </c>
      <c r="AC101" s="353">
        <f t="shared" si="118"/>
        <v>1</v>
      </c>
      <c r="AD101" s="353">
        <f t="shared" si="118"/>
        <v>1</v>
      </c>
      <c r="AE101" s="353">
        <f t="shared" si="118"/>
        <v>1</v>
      </c>
      <c r="AF101" s="353">
        <f t="shared" si="119"/>
        <v>1</v>
      </c>
      <c r="AG101" s="353">
        <f t="shared" si="119"/>
        <v>1</v>
      </c>
      <c r="AH101" s="353">
        <f t="shared" si="119"/>
        <v>1</v>
      </c>
      <c r="AI101" s="353">
        <f t="shared" si="119"/>
        <v>1</v>
      </c>
      <c r="AJ101" s="353">
        <f t="shared" si="119"/>
        <v>1</v>
      </c>
      <c r="AK101" s="353">
        <f t="shared" si="119"/>
        <v>1</v>
      </c>
      <c r="AL101" s="353">
        <f t="shared" si="119"/>
        <v>1</v>
      </c>
      <c r="AM101" s="353">
        <f t="shared" si="119"/>
        <v>1</v>
      </c>
      <c r="AN101" s="353">
        <f t="shared" si="119"/>
        <v>1</v>
      </c>
      <c r="AO101" s="353">
        <f t="shared" si="119"/>
        <v>1</v>
      </c>
      <c r="AP101" s="353">
        <f t="shared" si="119"/>
        <v>1</v>
      </c>
      <c r="AQ101" s="353">
        <f t="shared" si="119"/>
        <v>1</v>
      </c>
      <c r="AR101" s="353">
        <f t="shared" si="119"/>
        <v>1</v>
      </c>
      <c r="AS101" s="353">
        <f t="shared" si="119"/>
        <v>1</v>
      </c>
      <c r="AT101" s="353">
        <f t="shared" si="119"/>
        <v>1</v>
      </c>
      <c r="AU101" s="353">
        <f t="shared" si="119"/>
        <v>1</v>
      </c>
      <c r="AV101" s="353">
        <f t="shared" si="120"/>
        <v>1</v>
      </c>
      <c r="AW101" s="353">
        <f t="shared" si="120"/>
        <v>1</v>
      </c>
      <c r="AX101" s="353">
        <f t="shared" si="120"/>
        <v>1</v>
      </c>
      <c r="AY101" s="353">
        <f t="shared" si="120"/>
        <v>1</v>
      </c>
      <c r="AZ101" s="353">
        <f t="shared" si="120"/>
        <v>1</v>
      </c>
      <c r="BA101" s="353">
        <f t="shared" si="120"/>
        <v>1</v>
      </c>
      <c r="BB101" s="353">
        <f t="shared" si="120"/>
        <v>1</v>
      </c>
      <c r="BC101" s="353">
        <f t="shared" si="120"/>
        <v>1</v>
      </c>
      <c r="BD101" s="353">
        <f t="shared" si="120"/>
        <v>1</v>
      </c>
      <c r="BE101" s="353">
        <f t="shared" si="120"/>
        <v>1</v>
      </c>
      <c r="BF101" s="353">
        <f t="shared" si="120"/>
        <v>1</v>
      </c>
      <c r="BG101" s="353">
        <f t="shared" si="120"/>
        <v>1</v>
      </c>
      <c r="BH101" s="353">
        <f t="shared" si="120"/>
        <v>1</v>
      </c>
      <c r="BI101" s="353">
        <f t="shared" si="120"/>
        <v>1</v>
      </c>
      <c r="BJ101" s="353">
        <f t="shared" si="120"/>
        <v>1</v>
      </c>
      <c r="BK101" s="353">
        <f t="shared" si="120"/>
        <v>1</v>
      </c>
      <c r="BL101" s="353">
        <f t="shared" si="121"/>
        <v>1</v>
      </c>
      <c r="BM101" s="353">
        <f t="shared" si="121"/>
        <v>1</v>
      </c>
    </row>
    <row r="102" spans="3:65" x14ac:dyDescent="0.2">
      <c r="C102" s="325">
        <f t="shared" si="115"/>
        <v>15</v>
      </c>
      <c r="D102" s="303" t="str">
        <f t="shared" si="116"/>
        <v>item 15</v>
      </c>
      <c r="E102" s="350" t="str">
        <f t="shared" si="114"/>
        <v>Operating Expense</v>
      </c>
      <c r="F102" s="320">
        <f t="shared" si="114"/>
        <v>2</v>
      </c>
      <c r="G102" s="320"/>
      <c r="H102" s="351">
        <f>Input!K22</f>
        <v>0</v>
      </c>
      <c r="I102" s="352">
        <f>Assumptions!$D$13</f>
        <v>2017</v>
      </c>
      <c r="O102" s="353">
        <f t="shared" si="117"/>
        <v>1</v>
      </c>
      <c r="P102" s="353">
        <f t="shared" si="118"/>
        <v>1</v>
      </c>
      <c r="Q102" s="353">
        <f t="shared" si="118"/>
        <v>1</v>
      </c>
      <c r="R102" s="353">
        <f t="shared" si="118"/>
        <v>1</v>
      </c>
      <c r="S102" s="353">
        <f t="shared" si="118"/>
        <v>1</v>
      </c>
      <c r="T102" s="353">
        <f t="shared" si="118"/>
        <v>1</v>
      </c>
      <c r="U102" s="353">
        <f t="shared" si="118"/>
        <v>1</v>
      </c>
      <c r="V102" s="353">
        <f t="shared" si="118"/>
        <v>1</v>
      </c>
      <c r="W102" s="353">
        <f t="shared" si="118"/>
        <v>1</v>
      </c>
      <c r="X102" s="353">
        <f t="shared" si="118"/>
        <v>1</v>
      </c>
      <c r="Y102" s="353">
        <f t="shared" si="118"/>
        <v>1</v>
      </c>
      <c r="Z102" s="353">
        <f t="shared" si="118"/>
        <v>1</v>
      </c>
      <c r="AA102" s="353">
        <f t="shared" si="118"/>
        <v>1</v>
      </c>
      <c r="AB102" s="353">
        <f t="shared" si="118"/>
        <v>1</v>
      </c>
      <c r="AC102" s="353">
        <f t="shared" si="118"/>
        <v>1</v>
      </c>
      <c r="AD102" s="353">
        <f t="shared" si="118"/>
        <v>1</v>
      </c>
      <c r="AE102" s="353">
        <f t="shared" si="118"/>
        <v>1</v>
      </c>
      <c r="AF102" s="353">
        <f t="shared" si="119"/>
        <v>1</v>
      </c>
      <c r="AG102" s="353">
        <f t="shared" si="119"/>
        <v>1</v>
      </c>
      <c r="AH102" s="353">
        <f t="shared" si="119"/>
        <v>1</v>
      </c>
      <c r="AI102" s="353">
        <f t="shared" si="119"/>
        <v>1</v>
      </c>
      <c r="AJ102" s="353">
        <f t="shared" si="119"/>
        <v>1</v>
      </c>
      <c r="AK102" s="353">
        <f t="shared" si="119"/>
        <v>1</v>
      </c>
      <c r="AL102" s="353">
        <f t="shared" si="119"/>
        <v>1</v>
      </c>
      <c r="AM102" s="353">
        <f t="shared" si="119"/>
        <v>1</v>
      </c>
      <c r="AN102" s="353">
        <f t="shared" si="119"/>
        <v>1</v>
      </c>
      <c r="AO102" s="353">
        <f t="shared" si="119"/>
        <v>1</v>
      </c>
      <c r="AP102" s="353">
        <f t="shared" si="119"/>
        <v>1</v>
      </c>
      <c r="AQ102" s="353">
        <f t="shared" si="119"/>
        <v>1</v>
      </c>
      <c r="AR102" s="353">
        <f t="shared" si="119"/>
        <v>1</v>
      </c>
      <c r="AS102" s="353">
        <f t="shared" si="119"/>
        <v>1</v>
      </c>
      <c r="AT102" s="353">
        <f t="shared" si="119"/>
        <v>1</v>
      </c>
      <c r="AU102" s="353">
        <f t="shared" si="119"/>
        <v>1</v>
      </c>
      <c r="AV102" s="353">
        <f t="shared" si="120"/>
        <v>1</v>
      </c>
      <c r="AW102" s="353">
        <f t="shared" si="120"/>
        <v>1</v>
      </c>
      <c r="AX102" s="353">
        <f t="shared" si="120"/>
        <v>1</v>
      </c>
      <c r="AY102" s="353">
        <f t="shared" si="120"/>
        <v>1</v>
      </c>
      <c r="AZ102" s="353">
        <f t="shared" si="120"/>
        <v>1</v>
      </c>
      <c r="BA102" s="353">
        <f t="shared" si="120"/>
        <v>1</v>
      </c>
      <c r="BB102" s="353">
        <f t="shared" si="120"/>
        <v>1</v>
      </c>
      <c r="BC102" s="353">
        <f t="shared" si="120"/>
        <v>1</v>
      </c>
      <c r="BD102" s="353">
        <f t="shared" si="120"/>
        <v>1</v>
      </c>
      <c r="BE102" s="353">
        <f t="shared" si="120"/>
        <v>1</v>
      </c>
      <c r="BF102" s="353">
        <f t="shared" si="120"/>
        <v>1</v>
      </c>
      <c r="BG102" s="353">
        <f t="shared" si="120"/>
        <v>1</v>
      </c>
      <c r="BH102" s="353">
        <f t="shared" si="120"/>
        <v>1</v>
      </c>
      <c r="BI102" s="353">
        <f t="shared" si="120"/>
        <v>1</v>
      </c>
      <c r="BJ102" s="353">
        <f t="shared" si="120"/>
        <v>1</v>
      </c>
      <c r="BK102" s="353">
        <f t="shared" si="120"/>
        <v>1</v>
      </c>
      <c r="BL102" s="353">
        <f t="shared" si="121"/>
        <v>1</v>
      </c>
      <c r="BM102" s="353">
        <f t="shared" si="121"/>
        <v>1</v>
      </c>
    </row>
    <row r="103" spans="3:65" x14ac:dyDescent="0.2">
      <c r="C103" s="325">
        <f t="shared" si="115"/>
        <v>16</v>
      </c>
      <c r="D103" s="303" t="str">
        <f t="shared" si="116"/>
        <v>item 16</v>
      </c>
      <c r="E103" s="350" t="str">
        <f t="shared" si="114"/>
        <v>Operating Expense</v>
      </c>
      <c r="F103" s="320">
        <f t="shared" si="114"/>
        <v>2</v>
      </c>
      <c r="G103" s="320"/>
      <c r="H103" s="351">
        <f>Input!K23</f>
        <v>0</v>
      </c>
      <c r="I103" s="352">
        <f>Assumptions!$D$13</f>
        <v>2017</v>
      </c>
      <c r="O103" s="353">
        <f t="shared" si="117"/>
        <v>1</v>
      </c>
      <c r="P103" s="353">
        <f t="shared" si="118"/>
        <v>1</v>
      </c>
      <c r="Q103" s="353">
        <f t="shared" si="118"/>
        <v>1</v>
      </c>
      <c r="R103" s="353">
        <f t="shared" si="118"/>
        <v>1</v>
      </c>
      <c r="S103" s="353">
        <f t="shared" si="118"/>
        <v>1</v>
      </c>
      <c r="T103" s="353">
        <f t="shared" si="118"/>
        <v>1</v>
      </c>
      <c r="U103" s="353">
        <f t="shared" si="118"/>
        <v>1</v>
      </c>
      <c r="V103" s="353">
        <f t="shared" si="118"/>
        <v>1</v>
      </c>
      <c r="W103" s="353">
        <f t="shared" si="118"/>
        <v>1</v>
      </c>
      <c r="X103" s="353">
        <f t="shared" si="118"/>
        <v>1</v>
      </c>
      <c r="Y103" s="353">
        <f t="shared" si="118"/>
        <v>1</v>
      </c>
      <c r="Z103" s="353">
        <f t="shared" si="118"/>
        <v>1</v>
      </c>
      <c r="AA103" s="353">
        <f t="shared" si="118"/>
        <v>1</v>
      </c>
      <c r="AB103" s="353">
        <f t="shared" si="118"/>
        <v>1</v>
      </c>
      <c r="AC103" s="353">
        <f t="shared" si="118"/>
        <v>1</v>
      </c>
      <c r="AD103" s="353">
        <f t="shared" si="118"/>
        <v>1</v>
      </c>
      <c r="AE103" s="353">
        <f t="shared" ref="AE103:AT112" si="122">(1+$H103)^(AE$5-$I103)</f>
        <v>1</v>
      </c>
      <c r="AF103" s="353">
        <f t="shared" si="119"/>
        <v>1</v>
      </c>
      <c r="AG103" s="353">
        <f t="shared" si="119"/>
        <v>1</v>
      </c>
      <c r="AH103" s="353">
        <f t="shared" si="119"/>
        <v>1</v>
      </c>
      <c r="AI103" s="353">
        <f t="shared" si="119"/>
        <v>1</v>
      </c>
      <c r="AJ103" s="353">
        <f t="shared" si="119"/>
        <v>1</v>
      </c>
      <c r="AK103" s="353">
        <f t="shared" si="119"/>
        <v>1</v>
      </c>
      <c r="AL103" s="353">
        <f t="shared" si="119"/>
        <v>1</v>
      </c>
      <c r="AM103" s="353">
        <f t="shared" si="119"/>
        <v>1</v>
      </c>
      <c r="AN103" s="353">
        <f t="shared" si="119"/>
        <v>1</v>
      </c>
      <c r="AO103" s="353">
        <f t="shared" si="119"/>
        <v>1</v>
      </c>
      <c r="AP103" s="353">
        <f t="shared" si="119"/>
        <v>1</v>
      </c>
      <c r="AQ103" s="353">
        <f t="shared" si="119"/>
        <v>1</v>
      </c>
      <c r="AR103" s="353">
        <f t="shared" si="119"/>
        <v>1</v>
      </c>
      <c r="AS103" s="353">
        <f t="shared" si="119"/>
        <v>1</v>
      </c>
      <c r="AT103" s="353">
        <f t="shared" si="119"/>
        <v>1</v>
      </c>
      <c r="AU103" s="353">
        <f t="shared" ref="AU103:BJ112" si="123">(1+$H103)^(AU$5-$I103)</f>
        <v>1</v>
      </c>
      <c r="AV103" s="353">
        <f t="shared" si="120"/>
        <v>1</v>
      </c>
      <c r="AW103" s="353">
        <f t="shared" si="120"/>
        <v>1</v>
      </c>
      <c r="AX103" s="353">
        <f t="shared" si="120"/>
        <v>1</v>
      </c>
      <c r="AY103" s="353">
        <f t="shared" si="120"/>
        <v>1</v>
      </c>
      <c r="AZ103" s="353">
        <f t="shared" si="120"/>
        <v>1</v>
      </c>
      <c r="BA103" s="353">
        <f t="shared" si="120"/>
        <v>1</v>
      </c>
      <c r="BB103" s="353">
        <f t="shared" si="120"/>
        <v>1</v>
      </c>
      <c r="BC103" s="353">
        <f t="shared" si="120"/>
        <v>1</v>
      </c>
      <c r="BD103" s="353">
        <f t="shared" si="120"/>
        <v>1</v>
      </c>
      <c r="BE103" s="353">
        <f t="shared" si="120"/>
        <v>1</v>
      </c>
      <c r="BF103" s="353">
        <f t="shared" si="120"/>
        <v>1</v>
      </c>
      <c r="BG103" s="353">
        <f t="shared" si="120"/>
        <v>1</v>
      </c>
      <c r="BH103" s="353">
        <f t="shared" si="120"/>
        <v>1</v>
      </c>
      <c r="BI103" s="353">
        <f t="shared" si="120"/>
        <v>1</v>
      </c>
      <c r="BJ103" s="353">
        <f t="shared" si="120"/>
        <v>1</v>
      </c>
      <c r="BK103" s="353">
        <f t="shared" ref="BK103:BK112" si="124">(1+$H103)^(BK$5-$I103)</f>
        <v>1</v>
      </c>
      <c r="BL103" s="353">
        <f t="shared" si="121"/>
        <v>1</v>
      </c>
      <c r="BM103" s="353">
        <f t="shared" si="121"/>
        <v>1</v>
      </c>
    </row>
    <row r="104" spans="3:65" x14ac:dyDescent="0.2">
      <c r="C104" s="325">
        <f t="shared" si="115"/>
        <v>17</v>
      </c>
      <c r="D104" s="303" t="str">
        <f t="shared" si="116"/>
        <v>item 17</v>
      </c>
      <c r="E104" s="350" t="str">
        <f t="shared" si="114"/>
        <v>Operating Expense</v>
      </c>
      <c r="F104" s="320">
        <f t="shared" si="114"/>
        <v>2</v>
      </c>
      <c r="G104" s="320"/>
      <c r="H104" s="351">
        <f>Input!K24</f>
        <v>0</v>
      </c>
      <c r="I104" s="352">
        <f>Assumptions!$D$13</f>
        <v>2017</v>
      </c>
      <c r="O104" s="353">
        <f t="shared" si="117"/>
        <v>1</v>
      </c>
      <c r="P104" s="353">
        <f t="shared" si="117"/>
        <v>1</v>
      </c>
      <c r="Q104" s="353">
        <f t="shared" si="117"/>
        <v>1</v>
      </c>
      <c r="R104" s="353">
        <f t="shared" si="117"/>
        <v>1</v>
      </c>
      <c r="S104" s="353">
        <f t="shared" si="117"/>
        <v>1</v>
      </c>
      <c r="T104" s="353">
        <f t="shared" si="117"/>
        <v>1</v>
      </c>
      <c r="U104" s="353">
        <f t="shared" si="117"/>
        <v>1</v>
      </c>
      <c r="V104" s="353">
        <f t="shared" si="117"/>
        <v>1</v>
      </c>
      <c r="W104" s="353">
        <f t="shared" si="117"/>
        <v>1</v>
      </c>
      <c r="X104" s="353">
        <f t="shared" si="117"/>
        <v>1</v>
      </c>
      <c r="Y104" s="353">
        <f t="shared" si="117"/>
        <v>1</v>
      </c>
      <c r="Z104" s="353">
        <f t="shared" si="117"/>
        <v>1</v>
      </c>
      <c r="AA104" s="353">
        <f t="shared" si="117"/>
        <v>1</v>
      </c>
      <c r="AB104" s="353">
        <f t="shared" si="117"/>
        <v>1</v>
      </c>
      <c r="AC104" s="353">
        <f t="shared" si="117"/>
        <v>1</v>
      </c>
      <c r="AD104" s="353">
        <f t="shared" si="117"/>
        <v>1</v>
      </c>
      <c r="AE104" s="353">
        <f t="shared" si="122"/>
        <v>1</v>
      </c>
      <c r="AF104" s="353">
        <f t="shared" si="122"/>
        <v>1</v>
      </c>
      <c r="AG104" s="353">
        <f t="shared" si="122"/>
        <v>1</v>
      </c>
      <c r="AH104" s="353">
        <f t="shared" si="122"/>
        <v>1</v>
      </c>
      <c r="AI104" s="353">
        <f t="shared" si="122"/>
        <v>1</v>
      </c>
      <c r="AJ104" s="353">
        <f t="shared" si="122"/>
        <v>1</v>
      </c>
      <c r="AK104" s="353">
        <f t="shared" si="122"/>
        <v>1</v>
      </c>
      <c r="AL104" s="353">
        <f t="shared" si="122"/>
        <v>1</v>
      </c>
      <c r="AM104" s="353">
        <f t="shared" si="122"/>
        <v>1</v>
      </c>
      <c r="AN104" s="353">
        <f t="shared" si="122"/>
        <v>1</v>
      </c>
      <c r="AO104" s="353">
        <f t="shared" si="122"/>
        <v>1</v>
      </c>
      <c r="AP104" s="353">
        <f t="shared" si="122"/>
        <v>1</v>
      </c>
      <c r="AQ104" s="353">
        <f t="shared" si="122"/>
        <v>1</v>
      </c>
      <c r="AR104" s="353">
        <f t="shared" si="122"/>
        <v>1</v>
      </c>
      <c r="AS104" s="353">
        <f t="shared" si="122"/>
        <v>1</v>
      </c>
      <c r="AT104" s="353">
        <f t="shared" si="122"/>
        <v>1</v>
      </c>
      <c r="AU104" s="353">
        <f t="shared" si="123"/>
        <v>1</v>
      </c>
      <c r="AV104" s="353">
        <f t="shared" si="123"/>
        <v>1</v>
      </c>
      <c r="AW104" s="353">
        <f t="shared" si="123"/>
        <v>1</v>
      </c>
      <c r="AX104" s="353">
        <f t="shared" si="123"/>
        <v>1</v>
      </c>
      <c r="AY104" s="353">
        <f t="shared" si="123"/>
        <v>1</v>
      </c>
      <c r="AZ104" s="353">
        <f t="shared" si="123"/>
        <v>1</v>
      </c>
      <c r="BA104" s="353">
        <f t="shared" si="123"/>
        <v>1</v>
      </c>
      <c r="BB104" s="353">
        <f t="shared" si="123"/>
        <v>1</v>
      </c>
      <c r="BC104" s="353">
        <f t="shared" si="123"/>
        <v>1</v>
      </c>
      <c r="BD104" s="353">
        <f t="shared" si="123"/>
        <v>1</v>
      </c>
      <c r="BE104" s="353">
        <f t="shared" si="123"/>
        <v>1</v>
      </c>
      <c r="BF104" s="353">
        <f t="shared" si="123"/>
        <v>1</v>
      </c>
      <c r="BG104" s="353">
        <f t="shared" si="123"/>
        <v>1</v>
      </c>
      <c r="BH104" s="353">
        <f t="shared" si="123"/>
        <v>1</v>
      </c>
      <c r="BI104" s="353">
        <f t="shared" si="123"/>
        <v>1</v>
      </c>
      <c r="BJ104" s="353">
        <f t="shared" si="123"/>
        <v>1</v>
      </c>
      <c r="BK104" s="353">
        <f t="shared" si="124"/>
        <v>1</v>
      </c>
      <c r="BL104" s="353">
        <f t="shared" si="121"/>
        <v>1</v>
      </c>
      <c r="BM104" s="353">
        <f t="shared" si="121"/>
        <v>1</v>
      </c>
    </row>
    <row r="105" spans="3:65" x14ac:dyDescent="0.2">
      <c r="C105" s="325">
        <f t="shared" si="115"/>
        <v>18</v>
      </c>
      <c r="D105" s="303" t="str">
        <f t="shared" si="116"/>
        <v>item 18</v>
      </c>
      <c r="E105" s="350" t="str">
        <f t="shared" si="114"/>
        <v>Operating Expense</v>
      </c>
      <c r="F105" s="320">
        <f t="shared" si="114"/>
        <v>2</v>
      </c>
      <c r="G105" s="320"/>
      <c r="H105" s="351">
        <f>Input!K25</f>
        <v>0</v>
      </c>
      <c r="I105" s="352">
        <f>Assumptions!$D$13</f>
        <v>2017</v>
      </c>
      <c r="O105" s="353">
        <f t="shared" ref="O105:AD112" si="125">(1+$H105)^(O$5-$I105)</f>
        <v>1</v>
      </c>
      <c r="P105" s="353">
        <f t="shared" si="125"/>
        <v>1</v>
      </c>
      <c r="Q105" s="353">
        <f t="shared" si="125"/>
        <v>1</v>
      </c>
      <c r="R105" s="353">
        <f t="shared" si="125"/>
        <v>1</v>
      </c>
      <c r="S105" s="353">
        <f t="shared" si="125"/>
        <v>1</v>
      </c>
      <c r="T105" s="353">
        <f t="shared" si="125"/>
        <v>1</v>
      </c>
      <c r="U105" s="353">
        <f t="shared" si="125"/>
        <v>1</v>
      </c>
      <c r="V105" s="353">
        <f t="shared" si="125"/>
        <v>1</v>
      </c>
      <c r="W105" s="353">
        <f t="shared" si="125"/>
        <v>1</v>
      </c>
      <c r="X105" s="353">
        <f t="shared" si="125"/>
        <v>1</v>
      </c>
      <c r="Y105" s="353">
        <f t="shared" si="125"/>
        <v>1</v>
      </c>
      <c r="Z105" s="353">
        <f t="shared" si="125"/>
        <v>1</v>
      </c>
      <c r="AA105" s="353">
        <f t="shared" si="125"/>
        <v>1</v>
      </c>
      <c r="AB105" s="353">
        <f t="shared" si="125"/>
        <v>1</v>
      </c>
      <c r="AC105" s="353">
        <f t="shared" si="125"/>
        <v>1</v>
      </c>
      <c r="AD105" s="353">
        <f t="shared" si="125"/>
        <v>1</v>
      </c>
      <c r="AE105" s="353">
        <f t="shared" si="122"/>
        <v>1</v>
      </c>
      <c r="AF105" s="353">
        <f t="shared" si="122"/>
        <v>1</v>
      </c>
      <c r="AG105" s="353">
        <f t="shared" si="122"/>
        <v>1</v>
      </c>
      <c r="AH105" s="353">
        <f t="shared" si="122"/>
        <v>1</v>
      </c>
      <c r="AI105" s="353">
        <f t="shared" si="122"/>
        <v>1</v>
      </c>
      <c r="AJ105" s="353">
        <f t="shared" si="122"/>
        <v>1</v>
      </c>
      <c r="AK105" s="353">
        <f t="shared" si="122"/>
        <v>1</v>
      </c>
      <c r="AL105" s="353">
        <f t="shared" si="122"/>
        <v>1</v>
      </c>
      <c r="AM105" s="353">
        <f t="shared" si="122"/>
        <v>1</v>
      </c>
      <c r="AN105" s="353">
        <f t="shared" si="122"/>
        <v>1</v>
      </c>
      <c r="AO105" s="353">
        <f t="shared" si="122"/>
        <v>1</v>
      </c>
      <c r="AP105" s="353">
        <f t="shared" si="122"/>
        <v>1</v>
      </c>
      <c r="AQ105" s="353">
        <f t="shared" si="122"/>
        <v>1</v>
      </c>
      <c r="AR105" s="353">
        <f t="shared" si="122"/>
        <v>1</v>
      </c>
      <c r="AS105" s="353">
        <f t="shared" si="122"/>
        <v>1</v>
      </c>
      <c r="AT105" s="353">
        <f t="shared" si="122"/>
        <v>1</v>
      </c>
      <c r="AU105" s="353">
        <f t="shared" si="123"/>
        <v>1</v>
      </c>
      <c r="AV105" s="353">
        <f t="shared" si="123"/>
        <v>1</v>
      </c>
      <c r="AW105" s="353">
        <f t="shared" si="123"/>
        <v>1</v>
      </c>
      <c r="AX105" s="353">
        <f t="shared" si="123"/>
        <v>1</v>
      </c>
      <c r="AY105" s="353">
        <f t="shared" si="123"/>
        <v>1</v>
      </c>
      <c r="AZ105" s="353">
        <f t="shared" si="123"/>
        <v>1</v>
      </c>
      <c r="BA105" s="353">
        <f t="shared" si="123"/>
        <v>1</v>
      </c>
      <c r="BB105" s="353">
        <f t="shared" si="123"/>
        <v>1</v>
      </c>
      <c r="BC105" s="353">
        <f t="shared" si="123"/>
        <v>1</v>
      </c>
      <c r="BD105" s="353">
        <f t="shared" si="123"/>
        <v>1</v>
      </c>
      <c r="BE105" s="353">
        <f t="shared" si="123"/>
        <v>1</v>
      </c>
      <c r="BF105" s="353">
        <f t="shared" si="123"/>
        <v>1</v>
      </c>
      <c r="BG105" s="353">
        <f t="shared" si="123"/>
        <v>1</v>
      </c>
      <c r="BH105" s="353">
        <f t="shared" si="123"/>
        <v>1</v>
      </c>
      <c r="BI105" s="353">
        <f t="shared" si="123"/>
        <v>1</v>
      </c>
      <c r="BJ105" s="353">
        <f t="shared" si="123"/>
        <v>1</v>
      </c>
      <c r="BK105" s="353">
        <f t="shared" si="124"/>
        <v>1</v>
      </c>
      <c r="BL105" s="353">
        <f t="shared" si="121"/>
        <v>1</v>
      </c>
      <c r="BM105" s="353">
        <f t="shared" si="121"/>
        <v>1</v>
      </c>
    </row>
    <row r="106" spans="3:65" x14ac:dyDescent="0.2">
      <c r="C106" s="325">
        <f t="shared" si="115"/>
        <v>19</v>
      </c>
      <c r="D106" s="303" t="str">
        <f t="shared" si="116"/>
        <v>item 19</v>
      </c>
      <c r="E106" s="350" t="str">
        <f t="shared" si="114"/>
        <v>Operating Expense</v>
      </c>
      <c r="F106" s="320">
        <f t="shared" si="114"/>
        <v>2</v>
      </c>
      <c r="G106" s="320"/>
      <c r="H106" s="351">
        <f>Input!K26</f>
        <v>0</v>
      </c>
      <c r="I106" s="352">
        <f>Assumptions!$D$13</f>
        <v>2017</v>
      </c>
      <c r="O106" s="353">
        <f t="shared" si="125"/>
        <v>1</v>
      </c>
      <c r="P106" s="353">
        <f t="shared" si="125"/>
        <v>1</v>
      </c>
      <c r="Q106" s="353">
        <f t="shared" si="125"/>
        <v>1</v>
      </c>
      <c r="R106" s="353">
        <f t="shared" si="125"/>
        <v>1</v>
      </c>
      <c r="S106" s="353">
        <f t="shared" si="125"/>
        <v>1</v>
      </c>
      <c r="T106" s="353">
        <f t="shared" si="125"/>
        <v>1</v>
      </c>
      <c r="U106" s="353">
        <f t="shared" si="125"/>
        <v>1</v>
      </c>
      <c r="V106" s="353">
        <f t="shared" si="125"/>
        <v>1</v>
      </c>
      <c r="W106" s="353">
        <f t="shared" si="125"/>
        <v>1</v>
      </c>
      <c r="X106" s="353">
        <f t="shared" si="125"/>
        <v>1</v>
      </c>
      <c r="Y106" s="353">
        <f t="shared" si="125"/>
        <v>1</v>
      </c>
      <c r="Z106" s="353">
        <f t="shared" si="125"/>
        <v>1</v>
      </c>
      <c r="AA106" s="353">
        <f t="shared" si="125"/>
        <v>1</v>
      </c>
      <c r="AB106" s="353">
        <f t="shared" si="125"/>
        <v>1</v>
      </c>
      <c r="AC106" s="353">
        <f t="shared" si="125"/>
        <v>1</v>
      </c>
      <c r="AD106" s="353">
        <f t="shared" si="125"/>
        <v>1</v>
      </c>
      <c r="AE106" s="353">
        <f t="shared" si="122"/>
        <v>1</v>
      </c>
      <c r="AF106" s="353">
        <f t="shared" si="122"/>
        <v>1</v>
      </c>
      <c r="AG106" s="353">
        <f t="shared" si="122"/>
        <v>1</v>
      </c>
      <c r="AH106" s="353">
        <f t="shared" si="122"/>
        <v>1</v>
      </c>
      <c r="AI106" s="353">
        <f t="shared" si="122"/>
        <v>1</v>
      </c>
      <c r="AJ106" s="353">
        <f t="shared" si="122"/>
        <v>1</v>
      </c>
      <c r="AK106" s="353">
        <f t="shared" si="122"/>
        <v>1</v>
      </c>
      <c r="AL106" s="353">
        <f t="shared" si="122"/>
        <v>1</v>
      </c>
      <c r="AM106" s="353">
        <f t="shared" si="122"/>
        <v>1</v>
      </c>
      <c r="AN106" s="353">
        <f t="shared" si="122"/>
        <v>1</v>
      </c>
      <c r="AO106" s="353">
        <f t="shared" si="122"/>
        <v>1</v>
      </c>
      <c r="AP106" s="353">
        <f t="shared" si="122"/>
        <v>1</v>
      </c>
      <c r="AQ106" s="353">
        <f t="shared" si="122"/>
        <v>1</v>
      </c>
      <c r="AR106" s="353">
        <f t="shared" si="122"/>
        <v>1</v>
      </c>
      <c r="AS106" s="353">
        <f t="shared" si="122"/>
        <v>1</v>
      </c>
      <c r="AT106" s="353">
        <f t="shared" si="122"/>
        <v>1</v>
      </c>
      <c r="AU106" s="353">
        <f t="shared" si="123"/>
        <v>1</v>
      </c>
      <c r="AV106" s="353">
        <f t="shared" si="123"/>
        <v>1</v>
      </c>
      <c r="AW106" s="353">
        <f t="shared" si="123"/>
        <v>1</v>
      </c>
      <c r="AX106" s="353">
        <f t="shared" si="123"/>
        <v>1</v>
      </c>
      <c r="AY106" s="353">
        <f t="shared" si="123"/>
        <v>1</v>
      </c>
      <c r="AZ106" s="353">
        <f t="shared" si="123"/>
        <v>1</v>
      </c>
      <c r="BA106" s="353">
        <f t="shared" si="123"/>
        <v>1</v>
      </c>
      <c r="BB106" s="353">
        <f t="shared" si="123"/>
        <v>1</v>
      </c>
      <c r="BC106" s="353">
        <f t="shared" si="123"/>
        <v>1</v>
      </c>
      <c r="BD106" s="353">
        <f t="shared" si="123"/>
        <v>1</v>
      </c>
      <c r="BE106" s="353">
        <f t="shared" si="123"/>
        <v>1</v>
      </c>
      <c r="BF106" s="353">
        <f t="shared" si="123"/>
        <v>1</v>
      </c>
      <c r="BG106" s="353">
        <f t="shared" si="123"/>
        <v>1</v>
      </c>
      <c r="BH106" s="353">
        <f t="shared" si="123"/>
        <v>1</v>
      </c>
      <c r="BI106" s="353">
        <f t="shared" si="123"/>
        <v>1</v>
      </c>
      <c r="BJ106" s="353">
        <f t="shared" si="123"/>
        <v>1</v>
      </c>
      <c r="BK106" s="353">
        <f t="shared" si="124"/>
        <v>1</v>
      </c>
      <c r="BL106" s="353">
        <f t="shared" si="121"/>
        <v>1</v>
      </c>
      <c r="BM106" s="353">
        <f t="shared" si="121"/>
        <v>1</v>
      </c>
    </row>
    <row r="107" spans="3:65" x14ac:dyDescent="0.2">
      <c r="C107" s="325">
        <f t="shared" si="115"/>
        <v>20</v>
      </c>
      <c r="D107" s="303" t="str">
        <f t="shared" si="116"/>
        <v>item 20</v>
      </c>
      <c r="E107" s="350" t="str">
        <f t="shared" si="114"/>
        <v>Operating Expense</v>
      </c>
      <c r="F107" s="320">
        <f t="shared" si="114"/>
        <v>2</v>
      </c>
      <c r="G107" s="320"/>
      <c r="H107" s="351">
        <f>Input!K27</f>
        <v>0</v>
      </c>
      <c r="I107" s="352">
        <f>Assumptions!$D$13</f>
        <v>2017</v>
      </c>
      <c r="O107" s="353">
        <f t="shared" si="125"/>
        <v>1</v>
      </c>
      <c r="P107" s="353">
        <f t="shared" si="125"/>
        <v>1</v>
      </c>
      <c r="Q107" s="353">
        <f t="shared" si="125"/>
        <v>1</v>
      </c>
      <c r="R107" s="353">
        <f t="shared" si="125"/>
        <v>1</v>
      </c>
      <c r="S107" s="353">
        <f t="shared" si="125"/>
        <v>1</v>
      </c>
      <c r="T107" s="353">
        <f t="shared" si="125"/>
        <v>1</v>
      </c>
      <c r="U107" s="353">
        <f t="shared" si="125"/>
        <v>1</v>
      </c>
      <c r="V107" s="353">
        <f t="shared" si="125"/>
        <v>1</v>
      </c>
      <c r="W107" s="353">
        <f t="shared" si="125"/>
        <v>1</v>
      </c>
      <c r="X107" s="353">
        <f t="shared" si="125"/>
        <v>1</v>
      </c>
      <c r="Y107" s="353">
        <f t="shared" si="125"/>
        <v>1</v>
      </c>
      <c r="Z107" s="353">
        <f t="shared" si="125"/>
        <v>1</v>
      </c>
      <c r="AA107" s="353">
        <f t="shared" si="125"/>
        <v>1</v>
      </c>
      <c r="AB107" s="353">
        <f t="shared" si="125"/>
        <v>1</v>
      </c>
      <c r="AC107" s="353">
        <f t="shared" si="125"/>
        <v>1</v>
      </c>
      <c r="AD107" s="353">
        <f t="shared" si="125"/>
        <v>1</v>
      </c>
      <c r="AE107" s="353">
        <f t="shared" si="122"/>
        <v>1</v>
      </c>
      <c r="AF107" s="353">
        <f t="shared" si="122"/>
        <v>1</v>
      </c>
      <c r="AG107" s="353">
        <f t="shared" si="122"/>
        <v>1</v>
      </c>
      <c r="AH107" s="353">
        <f t="shared" si="122"/>
        <v>1</v>
      </c>
      <c r="AI107" s="353">
        <f t="shared" si="122"/>
        <v>1</v>
      </c>
      <c r="AJ107" s="353">
        <f t="shared" si="122"/>
        <v>1</v>
      </c>
      <c r="AK107" s="353">
        <f t="shared" si="122"/>
        <v>1</v>
      </c>
      <c r="AL107" s="353">
        <f t="shared" si="122"/>
        <v>1</v>
      </c>
      <c r="AM107" s="353">
        <f t="shared" si="122"/>
        <v>1</v>
      </c>
      <c r="AN107" s="353">
        <f t="shared" si="122"/>
        <v>1</v>
      </c>
      <c r="AO107" s="353">
        <f t="shared" si="122"/>
        <v>1</v>
      </c>
      <c r="AP107" s="353">
        <f t="shared" si="122"/>
        <v>1</v>
      </c>
      <c r="AQ107" s="353">
        <f t="shared" si="122"/>
        <v>1</v>
      </c>
      <c r="AR107" s="353">
        <f t="shared" si="122"/>
        <v>1</v>
      </c>
      <c r="AS107" s="353">
        <f t="shared" si="122"/>
        <v>1</v>
      </c>
      <c r="AT107" s="353">
        <f t="shared" si="122"/>
        <v>1</v>
      </c>
      <c r="AU107" s="353">
        <f t="shared" si="123"/>
        <v>1</v>
      </c>
      <c r="AV107" s="353">
        <f t="shared" si="123"/>
        <v>1</v>
      </c>
      <c r="AW107" s="353">
        <f t="shared" si="123"/>
        <v>1</v>
      </c>
      <c r="AX107" s="353">
        <f t="shared" si="123"/>
        <v>1</v>
      </c>
      <c r="AY107" s="353">
        <f t="shared" si="123"/>
        <v>1</v>
      </c>
      <c r="AZ107" s="353">
        <f t="shared" si="123"/>
        <v>1</v>
      </c>
      <c r="BA107" s="353">
        <f t="shared" si="123"/>
        <v>1</v>
      </c>
      <c r="BB107" s="353">
        <f t="shared" si="123"/>
        <v>1</v>
      </c>
      <c r="BC107" s="353">
        <f t="shared" si="123"/>
        <v>1</v>
      </c>
      <c r="BD107" s="353">
        <f t="shared" si="123"/>
        <v>1</v>
      </c>
      <c r="BE107" s="353">
        <f t="shared" si="123"/>
        <v>1</v>
      </c>
      <c r="BF107" s="353">
        <f t="shared" si="123"/>
        <v>1</v>
      </c>
      <c r="BG107" s="353">
        <f t="shared" si="123"/>
        <v>1</v>
      </c>
      <c r="BH107" s="353">
        <f t="shared" si="123"/>
        <v>1</v>
      </c>
      <c r="BI107" s="353">
        <f t="shared" si="123"/>
        <v>1</v>
      </c>
      <c r="BJ107" s="353">
        <f t="shared" si="123"/>
        <v>1</v>
      </c>
      <c r="BK107" s="353">
        <f t="shared" si="124"/>
        <v>1</v>
      </c>
      <c r="BL107" s="353">
        <f t="shared" si="121"/>
        <v>1</v>
      </c>
      <c r="BM107" s="353">
        <f t="shared" si="121"/>
        <v>1</v>
      </c>
    </row>
    <row r="108" spans="3:65" x14ac:dyDescent="0.2">
      <c r="C108" s="325">
        <f t="shared" si="115"/>
        <v>21</v>
      </c>
      <c r="D108" s="303" t="str">
        <f t="shared" si="116"/>
        <v>item 21</v>
      </c>
      <c r="E108" s="350" t="str">
        <f t="shared" si="114"/>
        <v>Operating Expense</v>
      </c>
      <c r="F108" s="320">
        <f t="shared" si="114"/>
        <v>2</v>
      </c>
      <c r="G108" s="320"/>
      <c r="H108" s="351">
        <f>Input!K28</f>
        <v>0</v>
      </c>
      <c r="I108" s="352">
        <f>Assumptions!$D$13</f>
        <v>2017</v>
      </c>
      <c r="O108" s="353">
        <f t="shared" si="125"/>
        <v>1</v>
      </c>
      <c r="P108" s="353">
        <f t="shared" si="125"/>
        <v>1</v>
      </c>
      <c r="Q108" s="353">
        <f t="shared" si="125"/>
        <v>1</v>
      </c>
      <c r="R108" s="353">
        <f t="shared" si="125"/>
        <v>1</v>
      </c>
      <c r="S108" s="353">
        <f t="shared" si="125"/>
        <v>1</v>
      </c>
      <c r="T108" s="353">
        <f t="shared" si="125"/>
        <v>1</v>
      </c>
      <c r="U108" s="353">
        <f t="shared" si="125"/>
        <v>1</v>
      </c>
      <c r="V108" s="353">
        <f t="shared" si="125"/>
        <v>1</v>
      </c>
      <c r="W108" s="353">
        <f t="shared" si="125"/>
        <v>1</v>
      </c>
      <c r="X108" s="353">
        <f t="shared" si="125"/>
        <v>1</v>
      </c>
      <c r="Y108" s="353">
        <f t="shared" si="125"/>
        <v>1</v>
      </c>
      <c r="Z108" s="353">
        <f t="shared" si="125"/>
        <v>1</v>
      </c>
      <c r="AA108" s="353">
        <f t="shared" si="125"/>
        <v>1</v>
      </c>
      <c r="AB108" s="353">
        <f t="shared" si="125"/>
        <v>1</v>
      </c>
      <c r="AC108" s="353">
        <f t="shared" si="125"/>
        <v>1</v>
      </c>
      <c r="AD108" s="353">
        <f t="shared" si="125"/>
        <v>1</v>
      </c>
      <c r="AE108" s="353">
        <f t="shared" si="122"/>
        <v>1</v>
      </c>
      <c r="AF108" s="353">
        <f t="shared" si="122"/>
        <v>1</v>
      </c>
      <c r="AG108" s="353">
        <f t="shared" si="122"/>
        <v>1</v>
      </c>
      <c r="AH108" s="353">
        <f t="shared" si="122"/>
        <v>1</v>
      </c>
      <c r="AI108" s="353">
        <f t="shared" si="122"/>
        <v>1</v>
      </c>
      <c r="AJ108" s="353">
        <f t="shared" si="122"/>
        <v>1</v>
      </c>
      <c r="AK108" s="353">
        <f t="shared" si="122"/>
        <v>1</v>
      </c>
      <c r="AL108" s="353">
        <f t="shared" si="122"/>
        <v>1</v>
      </c>
      <c r="AM108" s="353">
        <f t="shared" si="122"/>
        <v>1</v>
      </c>
      <c r="AN108" s="353">
        <f t="shared" si="122"/>
        <v>1</v>
      </c>
      <c r="AO108" s="353">
        <f t="shared" si="122"/>
        <v>1</v>
      </c>
      <c r="AP108" s="353">
        <f t="shared" si="122"/>
        <v>1</v>
      </c>
      <c r="AQ108" s="353">
        <f t="shared" si="122"/>
        <v>1</v>
      </c>
      <c r="AR108" s="353">
        <f t="shared" si="122"/>
        <v>1</v>
      </c>
      <c r="AS108" s="353">
        <f t="shared" si="122"/>
        <v>1</v>
      </c>
      <c r="AT108" s="353">
        <f t="shared" si="122"/>
        <v>1</v>
      </c>
      <c r="AU108" s="353">
        <f t="shared" si="123"/>
        <v>1</v>
      </c>
      <c r="AV108" s="353">
        <f t="shared" si="123"/>
        <v>1</v>
      </c>
      <c r="AW108" s="353">
        <f t="shared" si="123"/>
        <v>1</v>
      </c>
      <c r="AX108" s="353">
        <f t="shared" si="123"/>
        <v>1</v>
      </c>
      <c r="AY108" s="353">
        <f t="shared" si="123"/>
        <v>1</v>
      </c>
      <c r="AZ108" s="353">
        <f t="shared" si="123"/>
        <v>1</v>
      </c>
      <c r="BA108" s="353">
        <f t="shared" si="123"/>
        <v>1</v>
      </c>
      <c r="BB108" s="353">
        <f t="shared" si="123"/>
        <v>1</v>
      </c>
      <c r="BC108" s="353">
        <f t="shared" si="123"/>
        <v>1</v>
      </c>
      <c r="BD108" s="353">
        <f t="shared" si="123"/>
        <v>1</v>
      </c>
      <c r="BE108" s="353">
        <f t="shared" si="123"/>
        <v>1</v>
      </c>
      <c r="BF108" s="353">
        <f t="shared" si="123"/>
        <v>1</v>
      </c>
      <c r="BG108" s="353">
        <f t="shared" si="123"/>
        <v>1</v>
      </c>
      <c r="BH108" s="353">
        <f t="shared" si="123"/>
        <v>1</v>
      </c>
      <c r="BI108" s="353">
        <f t="shared" si="123"/>
        <v>1</v>
      </c>
      <c r="BJ108" s="353">
        <f t="shared" si="123"/>
        <v>1</v>
      </c>
      <c r="BK108" s="353">
        <f t="shared" si="124"/>
        <v>1</v>
      </c>
      <c r="BL108" s="353">
        <f t="shared" si="121"/>
        <v>1</v>
      </c>
      <c r="BM108" s="353">
        <f t="shared" si="121"/>
        <v>1</v>
      </c>
    </row>
    <row r="109" spans="3:65" x14ac:dyDescent="0.2">
      <c r="C109" s="325">
        <f t="shared" si="115"/>
        <v>22</v>
      </c>
      <c r="D109" s="303" t="str">
        <f t="shared" si="116"/>
        <v>item 22</v>
      </c>
      <c r="E109" s="350" t="str">
        <f t="shared" si="114"/>
        <v>Operating Expense</v>
      </c>
      <c r="F109" s="320">
        <f t="shared" si="114"/>
        <v>2</v>
      </c>
      <c r="G109" s="320"/>
      <c r="H109" s="351">
        <f>Input!K29</f>
        <v>0</v>
      </c>
      <c r="I109" s="352">
        <f>Assumptions!$D$13</f>
        <v>2017</v>
      </c>
      <c r="O109" s="353">
        <f t="shared" si="125"/>
        <v>1</v>
      </c>
      <c r="P109" s="353">
        <f t="shared" si="125"/>
        <v>1</v>
      </c>
      <c r="Q109" s="353">
        <f t="shared" si="125"/>
        <v>1</v>
      </c>
      <c r="R109" s="353">
        <f t="shared" si="125"/>
        <v>1</v>
      </c>
      <c r="S109" s="353">
        <f t="shared" si="125"/>
        <v>1</v>
      </c>
      <c r="T109" s="353">
        <f t="shared" si="125"/>
        <v>1</v>
      </c>
      <c r="U109" s="353">
        <f t="shared" si="125"/>
        <v>1</v>
      </c>
      <c r="V109" s="353">
        <f t="shared" si="125"/>
        <v>1</v>
      </c>
      <c r="W109" s="353">
        <f t="shared" si="125"/>
        <v>1</v>
      </c>
      <c r="X109" s="353">
        <f t="shared" si="125"/>
        <v>1</v>
      </c>
      <c r="Y109" s="353">
        <f t="shared" si="125"/>
        <v>1</v>
      </c>
      <c r="Z109" s="353">
        <f t="shared" si="125"/>
        <v>1</v>
      </c>
      <c r="AA109" s="353">
        <f t="shared" si="125"/>
        <v>1</v>
      </c>
      <c r="AB109" s="353">
        <f t="shared" si="125"/>
        <v>1</v>
      </c>
      <c r="AC109" s="353">
        <f t="shared" si="125"/>
        <v>1</v>
      </c>
      <c r="AD109" s="353">
        <f t="shared" si="125"/>
        <v>1</v>
      </c>
      <c r="AE109" s="353">
        <f t="shared" si="122"/>
        <v>1</v>
      </c>
      <c r="AF109" s="353">
        <f t="shared" si="122"/>
        <v>1</v>
      </c>
      <c r="AG109" s="353">
        <f t="shared" si="122"/>
        <v>1</v>
      </c>
      <c r="AH109" s="353">
        <f t="shared" si="122"/>
        <v>1</v>
      </c>
      <c r="AI109" s="353">
        <f t="shared" si="122"/>
        <v>1</v>
      </c>
      <c r="AJ109" s="353">
        <f t="shared" si="122"/>
        <v>1</v>
      </c>
      <c r="AK109" s="353">
        <f t="shared" si="122"/>
        <v>1</v>
      </c>
      <c r="AL109" s="353">
        <f t="shared" si="122"/>
        <v>1</v>
      </c>
      <c r="AM109" s="353">
        <f t="shared" si="122"/>
        <v>1</v>
      </c>
      <c r="AN109" s="353">
        <f t="shared" si="122"/>
        <v>1</v>
      </c>
      <c r="AO109" s="353">
        <f t="shared" si="122"/>
        <v>1</v>
      </c>
      <c r="AP109" s="353">
        <f t="shared" si="122"/>
        <v>1</v>
      </c>
      <c r="AQ109" s="353">
        <f t="shared" si="122"/>
        <v>1</v>
      </c>
      <c r="AR109" s="353">
        <f t="shared" si="122"/>
        <v>1</v>
      </c>
      <c r="AS109" s="353">
        <f t="shared" si="122"/>
        <v>1</v>
      </c>
      <c r="AT109" s="353">
        <f t="shared" si="122"/>
        <v>1</v>
      </c>
      <c r="AU109" s="353">
        <f t="shared" si="123"/>
        <v>1</v>
      </c>
      <c r="AV109" s="353">
        <f t="shared" si="123"/>
        <v>1</v>
      </c>
      <c r="AW109" s="353">
        <f t="shared" si="123"/>
        <v>1</v>
      </c>
      <c r="AX109" s="353">
        <f t="shared" si="123"/>
        <v>1</v>
      </c>
      <c r="AY109" s="353">
        <f t="shared" si="123"/>
        <v>1</v>
      </c>
      <c r="AZ109" s="353">
        <f t="shared" si="123"/>
        <v>1</v>
      </c>
      <c r="BA109" s="353">
        <f t="shared" si="123"/>
        <v>1</v>
      </c>
      <c r="BB109" s="353">
        <f t="shared" si="123"/>
        <v>1</v>
      </c>
      <c r="BC109" s="353">
        <f t="shared" si="123"/>
        <v>1</v>
      </c>
      <c r="BD109" s="353">
        <f t="shared" si="123"/>
        <v>1</v>
      </c>
      <c r="BE109" s="353">
        <f t="shared" si="123"/>
        <v>1</v>
      </c>
      <c r="BF109" s="353">
        <f t="shared" si="123"/>
        <v>1</v>
      </c>
      <c r="BG109" s="353">
        <f t="shared" si="123"/>
        <v>1</v>
      </c>
      <c r="BH109" s="353">
        <f t="shared" si="123"/>
        <v>1</v>
      </c>
      <c r="BI109" s="353">
        <f t="shared" si="123"/>
        <v>1</v>
      </c>
      <c r="BJ109" s="353">
        <f t="shared" si="123"/>
        <v>1</v>
      </c>
      <c r="BK109" s="353">
        <f t="shared" si="124"/>
        <v>1</v>
      </c>
      <c r="BL109" s="353">
        <f t="shared" si="121"/>
        <v>1</v>
      </c>
      <c r="BM109" s="353">
        <f t="shared" si="121"/>
        <v>1</v>
      </c>
    </row>
    <row r="110" spans="3:65" x14ac:dyDescent="0.2">
      <c r="C110" s="325">
        <f t="shared" si="115"/>
        <v>23</v>
      </c>
      <c r="D110" s="303" t="str">
        <f t="shared" si="116"/>
        <v>item 23</v>
      </c>
      <c r="E110" s="350" t="str">
        <f t="shared" si="114"/>
        <v>Operating Expense</v>
      </c>
      <c r="F110" s="320">
        <f t="shared" si="114"/>
        <v>2</v>
      </c>
      <c r="G110" s="320"/>
      <c r="H110" s="351">
        <f>Input!K30</f>
        <v>0</v>
      </c>
      <c r="I110" s="352">
        <f>Assumptions!$D$13</f>
        <v>2017</v>
      </c>
      <c r="O110" s="353">
        <f t="shared" si="125"/>
        <v>1</v>
      </c>
      <c r="P110" s="353">
        <f t="shared" si="125"/>
        <v>1</v>
      </c>
      <c r="Q110" s="353">
        <f t="shared" si="125"/>
        <v>1</v>
      </c>
      <c r="R110" s="353">
        <f t="shared" si="125"/>
        <v>1</v>
      </c>
      <c r="S110" s="353">
        <f t="shared" si="125"/>
        <v>1</v>
      </c>
      <c r="T110" s="353">
        <f t="shared" si="125"/>
        <v>1</v>
      </c>
      <c r="U110" s="353">
        <f t="shared" si="125"/>
        <v>1</v>
      </c>
      <c r="V110" s="353">
        <f t="shared" si="125"/>
        <v>1</v>
      </c>
      <c r="W110" s="353">
        <f t="shared" si="125"/>
        <v>1</v>
      </c>
      <c r="X110" s="353">
        <f t="shared" si="125"/>
        <v>1</v>
      </c>
      <c r="Y110" s="353">
        <f t="shared" si="125"/>
        <v>1</v>
      </c>
      <c r="Z110" s="353">
        <f t="shared" si="125"/>
        <v>1</v>
      </c>
      <c r="AA110" s="353">
        <f t="shared" si="125"/>
        <v>1</v>
      </c>
      <c r="AB110" s="353">
        <f t="shared" si="125"/>
        <v>1</v>
      </c>
      <c r="AC110" s="353">
        <f t="shared" si="125"/>
        <v>1</v>
      </c>
      <c r="AD110" s="353">
        <f t="shared" si="125"/>
        <v>1</v>
      </c>
      <c r="AE110" s="353">
        <f t="shared" si="122"/>
        <v>1</v>
      </c>
      <c r="AF110" s="353">
        <f t="shared" si="122"/>
        <v>1</v>
      </c>
      <c r="AG110" s="353">
        <f t="shared" si="122"/>
        <v>1</v>
      </c>
      <c r="AH110" s="353">
        <f t="shared" si="122"/>
        <v>1</v>
      </c>
      <c r="AI110" s="353">
        <f t="shared" si="122"/>
        <v>1</v>
      </c>
      <c r="AJ110" s="353">
        <f t="shared" si="122"/>
        <v>1</v>
      </c>
      <c r="AK110" s="353">
        <f t="shared" si="122"/>
        <v>1</v>
      </c>
      <c r="AL110" s="353">
        <f t="shared" si="122"/>
        <v>1</v>
      </c>
      <c r="AM110" s="353">
        <f t="shared" si="122"/>
        <v>1</v>
      </c>
      <c r="AN110" s="353">
        <f t="shared" si="122"/>
        <v>1</v>
      </c>
      <c r="AO110" s="353">
        <f t="shared" si="122"/>
        <v>1</v>
      </c>
      <c r="AP110" s="353">
        <f t="shared" si="122"/>
        <v>1</v>
      </c>
      <c r="AQ110" s="353">
        <f t="shared" si="122"/>
        <v>1</v>
      </c>
      <c r="AR110" s="353">
        <f t="shared" si="122"/>
        <v>1</v>
      </c>
      <c r="AS110" s="353">
        <f t="shared" si="122"/>
        <v>1</v>
      </c>
      <c r="AT110" s="353">
        <f t="shared" si="122"/>
        <v>1</v>
      </c>
      <c r="AU110" s="353">
        <f t="shared" si="123"/>
        <v>1</v>
      </c>
      <c r="AV110" s="353">
        <f t="shared" si="123"/>
        <v>1</v>
      </c>
      <c r="AW110" s="353">
        <f t="shared" si="123"/>
        <v>1</v>
      </c>
      <c r="AX110" s="353">
        <f t="shared" si="123"/>
        <v>1</v>
      </c>
      <c r="AY110" s="353">
        <f t="shared" si="123"/>
        <v>1</v>
      </c>
      <c r="AZ110" s="353">
        <f t="shared" si="123"/>
        <v>1</v>
      </c>
      <c r="BA110" s="353">
        <f t="shared" si="123"/>
        <v>1</v>
      </c>
      <c r="BB110" s="353">
        <f t="shared" si="123"/>
        <v>1</v>
      </c>
      <c r="BC110" s="353">
        <f t="shared" si="123"/>
        <v>1</v>
      </c>
      <c r="BD110" s="353">
        <f t="shared" si="123"/>
        <v>1</v>
      </c>
      <c r="BE110" s="353">
        <f t="shared" si="123"/>
        <v>1</v>
      </c>
      <c r="BF110" s="353">
        <f t="shared" si="123"/>
        <v>1</v>
      </c>
      <c r="BG110" s="353">
        <f t="shared" si="123"/>
        <v>1</v>
      </c>
      <c r="BH110" s="353">
        <f t="shared" si="123"/>
        <v>1</v>
      </c>
      <c r="BI110" s="353">
        <f t="shared" si="123"/>
        <v>1</v>
      </c>
      <c r="BJ110" s="353">
        <f t="shared" si="123"/>
        <v>1</v>
      </c>
      <c r="BK110" s="353">
        <f t="shared" si="124"/>
        <v>1</v>
      </c>
      <c r="BL110" s="353">
        <f t="shared" si="121"/>
        <v>1</v>
      </c>
      <c r="BM110" s="353">
        <f t="shared" si="121"/>
        <v>1</v>
      </c>
    </row>
    <row r="111" spans="3:65" x14ac:dyDescent="0.2">
      <c r="C111" s="325">
        <f t="shared" si="115"/>
        <v>24</v>
      </c>
      <c r="D111" s="303" t="str">
        <f t="shared" si="116"/>
        <v>item 24</v>
      </c>
      <c r="E111" s="350" t="str">
        <f t="shared" si="114"/>
        <v>Operating Expense</v>
      </c>
      <c r="F111" s="320">
        <f t="shared" si="114"/>
        <v>2</v>
      </c>
      <c r="G111" s="320"/>
      <c r="H111" s="351">
        <f>Input!K31</f>
        <v>0</v>
      </c>
      <c r="I111" s="352">
        <f>Assumptions!$D$13</f>
        <v>2017</v>
      </c>
      <c r="O111" s="353">
        <f t="shared" si="125"/>
        <v>1</v>
      </c>
      <c r="P111" s="353">
        <f t="shared" si="125"/>
        <v>1</v>
      </c>
      <c r="Q111" s="353">
        <f t="shared" si="125"/>
        <v>1</v>
      </c>
      <c r="R111" s="353">
        <f t="shared" si="125"/>
        <v>1</v>
      </c>
      <c r="S111" s="353">
        <f t="shared" si="125"/>
        <v>1</v>
      </c>
      <c r="T111" s="353">
        <f t="shared" si="125"/>
        <v>1</v>
      </c>
      <c r="U111" s="353">
        <f t="shared" si="125"/>
        <v>1</v>
      </c>
      <c r="V111" s="353">
        <f t="shared" si="125"/>
        <v>1</v>
      </c>
      <c r="W111" s="353">
        <f t="shared" si="125"/>
        <v>1</v>
      </c>
      <c r="X111" s="353">
        <f t="shared" si="125"/>
        <v>1</v>
      </c>
      <c r="Y111" s="353">
        <f t="shared" si="125"/>
        <v>1</v>
      </c>
      <c r="Z111" s="353">
        <f t="shared" si="125"/>
        <v>1</v>
      </c>
      <c r="AA111" s="353">
        <f t="shared" si="125"/>
        <v>1</v>
      </c>
      <c r="AB111" s="353">
        <f t="shared" si="125"/>
        <v>1</v>
      </c>
      <c r="AC111" s="353">
        <f t="shared" si="125"/>
        <v>1</v>
      </c>
      <c r="AD111" s="353">
        <f t="shared" si="125"/>
        <v>1</v>
      </c>
      <c r="AE111" s="353">
        <f t="shared" si="122"/>
        <v>1</v>
      </c>
      <c r="AF111" s="353">
        <f t="shared" si="122"/>
        <v>1</v>
      </c>
      <c r="AG111" s="353">
        <f t="shared" si="122"/>
        <v>1</v>
      </c>
      <c r="AH111" s="353">
        <f t="shared" si="122"/>
        <v>1</v>
      </c>
      <c r="AI111" s="353">
        <f t="shared" si="122"/>
        <v>1</v>
      </c>
      <c r="AJ111" s="353">
        <f t="shared" si="122"/>
        <v>1</v>
      </c>
      <c r="AK111" s="353">
        <f t="shared" si="122"/>
        <v>1</v>
      </c>
      <c r="AL111" s="353">
        <f t="shared" si="122"/>
        <v>1</v>
      </c>
      <c r="AM111" s="353">
        <f t="shared" si="122"/>
        <v>1</v>
      </c>
      <c r="AN111" s="353">
        <f t="shared" si="122"/>
        <v>1</v>
      </c>
      <c r="AO111" s="353">
        <f t="shared" si="122"/>
        <v>1</v>
      </c>
      <c r="AP111" s="353">
        <f t="shared" si="122"/>
        <v>1</v>
      </c>
      <c r="AQ111" s="353">
        <f t="shared" si="122"/>
        <v>1</v>
      </c>
      <c r="AR111" s="353">
        <f t="shared" si="122"/>
        <v>1</v>
      </c>
      <c r="AS111" s="353">
        <f t="shared" si="122"/>
        <v>1</v>
      </c>
      <c r="AT111" s="353">
        <f t="shared" si="122"/>
        <v>1</v>
      </c>
      <c r="AU111" s="353">
        <f t="shared" si="123"/>
        <v>1</v>
      </c>
      <c r="AV111" s="353">
        <f t="shared" si="123"/>
        <v>1</v>
      </c>
      <c r="AW111" s="353">
        <f t="shared" si="123"/>
        <v>1</v>
      </c>
      <c r="AX111" s="353">
        <f t="shared" si="123"/>
        <v>1</v>
      </c>
      <c r="AY111" s="353">
        <f t="shared" si="123"/>
        <v>1</v>
      </c>
      <c r="AZ111" s="353">
        <f t="shared" si="123"/>
        <v>1</v>
      </c>
      <c r="BA111" s="353">
        <f t="shared" si="123"/>
        <v>1</v>
      </c>
      <c r="BB111" s="353">
        <f t="shared" si="123"/>
        <v>1</v>
      </c>
      <c r="BC111" s="353">
        <f t="shared" si="123"/>
        <v>1</v>
      </c>
      <c r="BD111" s="353">
        <f t="shared" si="123"/>
        <v>1</v>
      </c>
      <c r="BE111" s="353">
        <f t="shared" si="123"/>
        <v>1</v>
      </c>
      <c r="BF111" s="353">
        <f t="shared" si="123"/>
        <v>1</v>
      </c>
      <c r="BG111" s="353">
        <f t="shared" si="123"/>
        <v>1</v>
      </c>
      <c r="BH111" s="353">
        <f t="shared" si="123"/>
        <v>1</v>
      </c>
      <c r="BI111" s="353">
        <f t="shared" si="123"/>
        <v>1</v>
      </c>
      <c r="BJ111" s="353">
        <f t="shared" si="123"/>
        <v>1</v>
      </c>
      <c r="BK111" s="353">
        <f t="shared" si="124"/>
        <v>1</v>
      </c>
      <c r="BL111" s="353">
        <f t="shared" si="121"/>
        <v>1</v>
      </c>
      <c r="BM111" s="353">
        <f t="shared" si="121"/>
        <v>1</v>
      </c>
    </row>
    <row r="112" spans="3:65" x14ac:dyDescent="0.2">
      <c r="C112" s="325">
        <f t="shared" si="115"/>
        <v>25</v>
      </c>
      <c r="D112" s="303" t="str">
        <f t="shared" si="116"/>
        <v>item 25</v>
      </c>
      <c r="E112" s="350" t="str">
        <f t="shared" si="114"/>
        <v>Operating Expense</v>
      </c>
      <c r="F112" s="320">
        <f t="shared" si="114"/>
        <v>2</v>
      </c>
      <c r="G112" s="320"/>
      <c r="H112" s="351">
        <f>Input!K32</f>
        <v>0</v>
      </c>
      <c r="I112" s="352">
        <f>Assumptions!$D$13</f>
        <v>2017</v>
      </c>
      <c r="O112" s="353">
        <f t="shared" si="125"/>
        <v>1</v>
      </c>
      <c r="P112" s="353">
        <f t="shared" si="125"/>
        <v>1</v>
      </c>
      <c r="Q112" s="353">
        <f t="shared" si="125"/>
        <v>1</v>
      </c>
      <c r="R112" s="353">
        <f t="shared" si="125"/>
        <v>1</v>
      </c>
      <c r="S112" s="353">
        <f t="shared" si="125"/>
        <v>1</v>
      </c>
      <c r="T112" s="353">
        <f t="shared" si="125"/>
        <v>1</v>
      </c>
      <c r="U112" s="353">
        <f t="shared" si="125"/>
        <v>1</v>
      </c>
      <c r="V112" s="353">
        <f t="shared" si="125"/>
        <v>1</v>
      </c>
      <c r="W112" s="353">
        <f t="shared" si="125"/>
        <v>1</v>
      </c>
      <c r="X112" s="353">
        <f t="shared" si="125"/>
        <v>1</v>
      </c>
      <c r="Y112" s="353">
        <f t="shared" si="125"/>
        <v>1</v>
      </c>
      <c r="Z112" s="353">
        <f t="shared" si="125"/>
        <v>1</v>
      </c>
      <c r="AA112" s="353">
        <f t="shared" si="125"/>
        <v>1</v>
      </c>
      <c r="AB112" s="353">
        <f t="shared" si="125"/>
        <v>1</v>
      </c>
      <c r="AC112" s="353">
        <f t="shared" si="125"/>
        <v>1</v>
      </c>
      <c r="AD112" s="353">
        <f t="shared" si="125"/>
        <v>1</v>
      </c>
      <c r="AE112" s="353">
        <f t="shared" si="122"/>
        <v>1</v>
      </c>
      <c r="AF112" s="353">
        <f t="shared" si="122"/>
        <v>1</v>
      </c>
      <c r="AG112" s="353">
        <f t="shared" si="122"/>
        <v>1</v>
      </c>
      <c r="AH112" s="353">
        <f t="shared" si="122"/>
        <v>1</v>
      </c>
      <c r="AI112" s="353">
        <f t="shared" si="122"/>
        <v>1</v>
      </c>
      <c r="AJ112" s="353">
        <f t="shared" si="122"/>
        <v>1</v>
      </c>
      <c r="AK112" s="353">
        <f t="shared" si="122"/>
        <v>1</v>
      </c>
      <c r="AL112" s="353">
        <f t="shared" si="122"/>
        <v>1</v>
      </c>
      <c r="AM112" s="353">
        <f t="shared" si="122"/>
        <v>1</v>
      </c>
      <c r="AN112" s="353">
        <f t="shared" si="122"/>
        <v>1</v>
      </c>
      <c r="AO112" s="353">
        <f t="shared" si="122"/>
        <v>1</v>
      </c>
      <c r="AP112" s="353">
        <f t="shared" si="122"/>
        <v>1</v>
      </c>
      <c r="AQ112" s="353">
        <f t="shared" si="122"/>
        <v>1</v>
      </c>
      <c r="AR112" s="353">
        <f t="shared" si="122"/>
        <v>1</v>
      </c>
      <c r="AS112" s="353">
        <f t="shared" si="122"/>
        <v>1</v>
      </c>
      <c r="AT112" s="353">
        <f t="shared" si="122"/>
        <v>1</v>
      </c>
      <c r="AU112" s="353">
        <f t="shared" si="123"/>
        <v>1</v>
      </c>
      <c r="AV112" s="353">
        <f t="shared" si="123"/>
        <v>1</v>
      </c>
      <c r="AW112" s="353">
        <f t="shared" si="123"/>
        <v>1</v>
      </c>
      <c r="AX112" s="353">
        <f t="shared" si="123"/>
        <v>1</v>
      </c>
      <c r="AY112" s="353">
        <f t="shared" si="123"/>
        <v>1</v>
      </c>
      <c r="AZ112" s="353">
        <f t="shared" si="123"/>
        <v>1</v>
      </c>
      <c r="BA112" s="353">
        <f t="shared" si="123"/>
        <v>1</v>
      </c>
      <c r="BB112" s="353">
        <f t="shared" si="123"/>
        <v>1</v>
      </c>
      <c r="BC112" s="353">
        <f t="shared" si="123"/>
        <v>1</v>
      </c>
      <c r="BD112" s="353">
        <f t="shared" si="123"/>
        <v>1</v>
      </c>
      <c r="BE112" s="353">
        <f t="shared" si="123"/>
        <v>1</v>
      </c>
      <c r="BF112" s="353">
        <f t="shared" si="123"/>
        <v>1</v>
      </c>
      <c r="BG112" s="353">
        <f t="shared" si="123"/>
        <v>1</v>
      </c>
      <c r="BH112" s="353">
        <f t="shared" si="123"/>
        <v>1</v>
      </c>
      <c r="BI112" s="353">
        <f t="shared" si="123"/>
        <v>1</v>
      </c>
      <c r="BJ112" s="353">
        <f t="shared" si="123"/>
        <v>1</v>
      </c>
      <c r="BK112" s="353">
        <f t="shared" si="124"/>
        <v>1</v>
      </c>
      <c r="BL112" s="353">
        <f t="shared" si="121"/>
        <v>1</v>
      </c>
      <c r="BM112" s="353">
        <f t="shared" si="121"/>
        <v>1</v>
      </c>
    </row>
    <row r="113" spans="3:65" x14ac:dyDescent="0.2">
      <c r="D113" s="331" t="str">
        <f>"Total "&amp;D87</f>
        <v>Total Escalation Factors</v>
      </c>
      <c r="O113" s="348">
        <f>SUM(O88:O112)</f>
        <v>25</v>
      </c>
      <c r="P113" s="348">
        <f>SUM(P88:P112)</f>
        <v>25</v>
      </c>
      <c r="Q113" s="348">
        <f t="shared" ref="Q113" si="126">SUM(Q88:Q112)</f>
        <v>25</v>
      </c>
      <c r="R113" s="348">
        <f t="shared" ref="R113" si="127">SUM(R88:R112)</f>
        <v>25</v>
      </c>
      <c r="S113" s="348">
        <f t="shared" ref="S113" si="128">SUM(S88:S112)</f>
        <v>25</v>
      </c>
      <c r="T113" s="348">
        <f t="shared" ref="T113" si="129">SUM(T88:T112)</f>
        <v>25</v>
      </c>
      <c r="U113" s="348">
        <f t="shared" ref="U113" si="130">SUM(U88:U112)</f>
        <v>25</v>
      </c>
      <c r="V113" s="348">
        <f t="shared" ref="V113" si="131">SUM(V88:V112)</f>
        <v>25</v>
      </c>
      <c r="W113" s="348">
        <f t="shared" ref="W113" si="132">SUM(W88:W112)</f>
        <v>25</v>
      </c>
      <c r="X113" s="348">
        <f t="shared" ref="X113" si="133">SUM(X88:X112)</f>
        <v>25</v>
      </c>
      <c r="Y113" s="348">
        <f t="shared" ref="Y113" si="134">SUM(Y88:Y112)</f>
        <v>25</v>
      </c>
      <c r="Z113" s="348">
        <f t="shared" ref="Z113" si="135">SUM(Z88:Z112)</f>
        <v>25</v>
      </c>
      <c r="AA113" s="348">
        <f t="shared" ref="AA113" si="136">SUM(AA88:AA112)</f>
        <v>25</v>
      </c>
      <c r="AB113" s="348">
        <f t="shared" ref="AB113" si="137">SUM(AB88:AB112)</f>
        <v>25</v>
      </c>
      <c r="AC113" s="348">
        <f t="shared" ref="AC113" si="138">SUM(AC88:AC112)</f>
        <v>25</v>
      </c>
      <c r="AD113" s="348">
        <f t="shared" ref="AD113" si="139">SUM(AD88:AD112)</f>
        <v>25</v>
      </c>
      <c r="AE113" s="348">
        <f t="shared" ref="AE113" si="140">SUM(AE88:AE112)</f>
        <v>25</v>
      </c>
      <c r="AF113" s="348">
        <f t="shared" ref="AF113" si="141">SUM(AF88:AF112)</f>
        <v>25</v>
      </c>
      <c r="AG113" s="348">
        <f t="shared" ref="AG113" si="142">SUM(AG88:AG112)</f>
        <v>25</v>
      </c>
      <c r="AH113" s="348">
        <f t="shared" ref="AH113" si="143">SUM(AH88:AH112)</f>
        <v>25</v>
      </c>
      <c r="AI113" s="348">
        <f t="shared" ref="AI113" si="144">SUM(AI88:AI112)</f>
        <v>25</v>
      </c>
      <c r="AJ113" s="348">
        <f t="shared" ref="AJ113" si="145">SUM(AJ88:AJ112)</f>
        <v>25</v>
      </c>
      <c r="AK113" s="348">
        <f t="shared" ref="AK113" si="146">SUM(AK88:AK112)</f>
        <v>25</v>
      </c>
      <c r="AL113" s="348">
        <f t="shared" ref="AL113" si="147">SUM(AL88:AL112)</f>
        <v>25</v>
      </c>
      <c r="AM113" s="348">
        <f t="shared" ref="AM113" si="148">SUM(AM88:AM112)</f>
        <v>25</v>
      </c>
      <c r="AN113" s="348">
        <f t="shared" ref="AN113" si="149">SUM(AN88:AN112)</f>
        <v>25</v>
      </c>
      <c r="AO113" s="348">
        <f t="shared" ref="AO113" si="150">SUM(AO88:AO112)</f>
        <v>25</v>
      </c>
      <c r="AP113" s="348">
        <f t="shared" ref="AP113" si="151">SUM(AP88:AP112)</f>
        <v>25</v>
      </c>
      <c r="AQ113" s="348">
        <f t="shared" ref="AQ113" si="152">SUM(AQ88:AQ112)</f>
        <v>25</v>
      </c>
      <c r="AR113" s="348">
        <f t="shared" ref="AR113" si="153">SUM(AR88:AR112)</f>
        <v>25</v>
      </c>
      <c r="AS113" s="348">
        <f t="shared" ref="AS113" si="154">SUM(AS88:AS112)</f>
        <v>25</v>
      </c>
      <c r="AT113" s="348">
        <f t="shared" ref="AT113" si="155">SUM(AT88:AT112)</f>
        <v>25</v>
      </c>
      <c r="AU113" s="348">
        <f t="shared" ref="AU113" si="156">SUM(AU88:AU112)</f>
        <v>25</v>
      </c>
      <c r="AV113" s="348">
        <f t="shared" ref="AV113" si="157">SUM(AV88:AV112)</f>
        <v>25</v>
      </c>
      <c r="AW113" s="348">
        <f t="shared" ref="AW113" si="158">SUM(AW88:AW112)</f>
        <v>25</v>
      </c>
      <c r="AX113" s="348">
        <f t="shared" ref="AX113" si="159">SUM(AX88:AX112)</f>
        <v>25</v>
      </c>
      <c r="AY113" s="348">
        <f t="shared" ref="AY113" si="160">SUM(AY88:AY112)</f>
        <v>25</v>
      </c>
      <c r="AZ113" s="348">
        <f t="shared" ref="AZ113" si="161">SUM(AZ88:AZ112)</f>
        <v>25</v>
      </c>
      <c r="BA113" s="348">
        <f t="shared" ref="BA113" si="162">SUM(BA88:BA112)</f>
        <v>25</v>
      </c>
      <c r="BB113" s="348">
        <f t="shared" ref="BB113" si="163">SUM(BB88:BB112)</f>
        <v>25</v>
      </c>
      <c r="BC113" s="348">
        <f t="shared" ref="BC113" si="164">SUM(BC88:BC112)</f>
        <v>25</v>
      </c>
      <c r="BD113" s="348">
        <f t="shared" ref="BD113" si="165">SUM(BD88:BD112)</f>
        <v>25</v>
      </c>
      <c r="BE113" s="348">
        <f t="shared" ref="BE113" si="166">SUM(BE88:BE112)</f>
        <v>25</v>
      </c>
      <c r="BF113" s="348">
        <f t="shared" ref="BF113" si="167">SUM(BF88:BF112)</f>
        <v>25</v>
      </c>
      <c r="BG113" s="348">
        <f t="shared" ref="BG113" si="168">SUM(BG88:BG112)</f>
        <v>25</v>
      </c>
      <c r="BH113" s="348">
        <f t="shared" ref="BH113" si="169">SUM(BH88:BH112)</f>
        <v>25</v>
      </c>
      <c r="BI113" s="348">
        <f t="shared" ref="BI113" si="170">SUM(BI88:BI112)</f>
        <v>25</v>
      </c>
      <c r="BJ113" s="348">
        <f t="shared" ref="BJ113" si="171">SUM(BJ88:BJ112)</f>
        <v>25</v>
      </c>
      <c r="BK113" s="348">
        <f t="shared" ref="BK113" si="172">SUM(BK88:BK112)</f>
        <v>25</v>
      </c>
      <c r="BL113" s="348">
        <f t="shared" ref="BL113" si="173">SUM(BL88:BL112)</f>
        <v>25</v>
      </c>
      <c r="BM113" s="348">
        <f t="shared" ref="BM113" si="174">SUM(BM88:BM112)</f>
        <v>25</v>
      </c>
    </row>
    <row r="114" spans="3:65" x14ac:dyDescent="0.2"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  <c r="AH114" s="326"/>
      <c r="AI114" s="326"/>
      <c r="AJ114" s="326"/>
      <c r="AK114" s="326"/>
      <c r="AL114" s="326"/>
      <c r="AM114" s="326"/>
      <c r="AN114" s="326"/>
      <c r="AO114" s="326"/>
      <c r="AP114" s="326"/>
      <c r="AQ114" s="326"/>
      <c r="AR114" s="326"/>
      <c r="AS114" s="326"/>
      <c r="AT114" s="326"/>
      <c r="AU114" s="326"/>
      <c r="AV114" s="326"/>
      <c r="AW114" s="326"/>
      <c r="AX114" s="326"/>
      <c r="AY114" s="326"/>
      <c r="AZ114" s="326"/>
      <c r="BA114" s="326"/>
      <c r="BB114" s="326"/>
      <c r="BC114" s="326"/>
      <c r="BD114" s="326"/>
      <c r="BE114" s="326"/>
      <c r="BF114" s="326"/>
      <c r="BG114" s="326"/>
      <c r="BH114" s="326"/>
      <c r="BI114" s="326"/>
      <c r="BJ114" s="326"/>
      <c r="BK114" s="326"/>
      <c r="BL114" s="326"/>
      <c r="BM114" s="326"/>
    </row>
    <row r="115" spans="3:65" s="326" customFormat="1" x14ac:dyDescent="0.2">
      <c r="D115" s="334"/>
      <c r="F115" s="335"/>
      <c r="G115" s="335"/>
    </row>
    <row r="116" spans="3:65" x14ac:dyDescent="0.2">
      <c r="D116" s="323" t="s">
        <v>225</v>
      </c>
      <c r="E116" s="318"/>
      <c r="F116" s="291"/>
      <c r="G116" s="291"/>
      <c r="K116" s="321"/>
      <c r="L116" s="321"/>
      <c r="M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  <c r="AP116" s="321"/>
      <c r="AQ116" s="321"/>
      <c r="AR116" s="321"/>
      <c r="AS116" s="321"/>
      <c r="AT116" s="321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21"/>
      <c r="BE116" s="321"/>
      <c r="BF116" s="321"/>
      <c r="BG116" s="321"/>
      <c r="BH116" s="321"/>
      <c r="BI116" s="321"/>
      <c r="BJ116" s="321"/>
      <c r="BK116" s="321"/>
      <c r="BL116" s="321"/>
      <c r="BM116" s="321"/>
    </row>
    <row r="117" spans="3:65" x14ac:dyDescent="0.2">
      <c r="C117" s="325">
        <f>C116+1</f>
        <v>1</v>
      </c>
      <c r="D117" s="303" t="str">
        <f>INDEX(D$59:D$83,$C117,1)</f>
        <v>CR Factors</v>
      </c>
      <c r="E117" s="350" t="str">
        <f t="shared" ref="E117:F141" si="175">INDEX(E$59:E$83,$C117,1)</f>
        <v>Capital</v>
      </c>
      <c r="F117" s="320">
        <f t="shared" si="175"/>
        <v>4</v>
      </c>
      <c r="G117" s="320"/>
      <c r="H117" s="354"/>
      <c r="K117" s="341">
        <f>SUMPRODUCT(O117:BM117,$O$7:$BM$7)</f>
        <v>1037320.5864703963</v>
      </c>
      <c r="L117" s="342">
        <f>SUM(O117:BM117)</f>
        <v>1000000</v>
      </c>
      <c r="O117" s="326">
        <f>O59*O88</f>
        <v>0</v>
      </c>
      <c r="P117" s="326">
        <f t="shared" ref="P117:BM117" si="176">P59*P88</f>
        <v>1000000</v>
      </c>
      <c r="Q117" s="326">
        <f t="shared" si="176"/>
        <v>0</v>
      </c>
      <c r="R117" s="326">
        <f t="shared" si="176"/>
        <v>0</v>
      </c>
      <c r="S117" s="326">
        <f t="shared" si="176"/>
        <v>0</v>
      </c>
      <c r="T117" s="326">
        <f t="shared" si="176"/>
        <v>0</v>
      </c>
      <c r="U117" s="326">
        <f t="shared" si="176"/>
        <v>0</v>
      </c>
      <c r="V117" s="326">
        <f t="shared" si="176"/>
        <v>0</v>
      </c>
      <c r="W117" s="326">
        <f t="shared" si="176"/>
        <v>0</v>
      </c>
      <c r="X117" s="326">
        <f t="shared" si="176"/>
        <v>0</v>
      </c>
      <c r="Y117" s="326">
        <f t="shared" si="176"/>
        <v>0</v>
      </c>
      <c r="Z117" s="326">
        <f t="shared" si="176"/>
        <v>0</v>
      </c>
      <c r="AA117" s="326">
        <f t="shared" si="176"/>
        <v>0</v>
      </c>
      <c r="AB117" s="326">
        <f t="shared" si="176"/>
        <v>0</v>
      </c>
      <c r="AC117" s="326">
        <f t="shared" si="176"/>
        <v>0</v>
      </c>
      <c r="AD117" s="326">
        <f t="shared" si="176"/>
        <v>0</v>
      </c>
      <c r="AE117" s="326">
        <f t="shared" si="176"/>
        <v>0</v>
      </c>
      <c r="AF117" s="326">
        <f t="shared" si="176"/>
        <v>0</v>
      </c>
      <c r="AG117" s="326">
        <f t="shared" si="176"/>
        <v>0</v>
      </c>
      <c r="AH117" s="326">
        <f t="shared" si="176"/>
        <v>0</v>
      </c>
      <c r="AI117" s="326">
        <f t="shared" si="176"/>
        <v>0</v>
      </c>
      <c r="AJ117" s="326">
        <f t="shared" si="176"/>
        <v>0</v>
      </c>
      <c r="AK117" s="326">
        <f t="shared" si="176"/>
        <v>0</v>
      </c>
      <c r="AL117" s="326">
        <f t="shared" si="176"/>
        <v>0</v>
      </c>
      <c r="AM117" s="326">
        <f t="shared" si="176"/>
        <v>0</v>
      </c>
      <c r="AN117" s="326">
        <f t="shared" si="176"/>
        <v>0</v>
      </c>
      <c r="AO117" s="326">
        <f t="shared" si="176"/>
        <v>0</v>
      </c>
      <c r="AP117" s="326">
        <f t="shared" si="176"/>
        <v>0</v>
      </c>
      <c r="AQ117" s="326">
        <f t="shared" si="176"/>
        <v>0</v>
      </c>
      <c r="AR117" s="326">
        <f t="shared" si="176"/>
        <v>0</v>
      </c>
      <c r="AS117" s="326">
        <f t="shared" si="176"/>
        <v>0</v>
      </c>
      <c r="AT117" s="326">
        <f t="shared" si="176"/>
        <v>0</v>
      </c>
      <c r="AU117" s="326">
        <f t="shared" si="176"/>
        <v>0</v>
      </c>
      <c r="AV117" s="326">
        <f t="shared" si="176"/>
        <v>0</v>
      </c>
      <c r="AW117" s="326">
        <f t="shared" si="176"/>
        <v>0</v>
      </c>
      <c r="AX117" s="326">
        <f t="shared" si="176"/>
        <v>0</v>
      </c>
      <c r="AY117" s="326">
        <f t="shared" si="176"/>
        <v>0</v>
      </c>
      <c r="AZ117" s="326">
        <f t="shared" si="176"/>
        <v>0</v>
      </c>
      <c r="BA117" s="326">
        <f t="shared" si="176"/>
        <v>0</v>
      </c>
      <c r="BB117" s="326">
        <f t="shared" si="176"/>
        <v>0</v>
      </c>
      <c r="BC117" s="326">
        <f t="shared" si="176"/>
        <v>0</v>
      </c>
      <c r="BD117" s="326">
        <f t="shared" si="176"/>
        <v>0</v>
      </c>
      <c r="BE117" s="326">
        <f t="shared" si="176"/>
        <v>0</v>
      </c>
      <c r="BF117" s="326">
        <f t="shared" si="176"/>
        <v>0</v>
      </c>
      <c r="BG117" s="326">
        <f t="shared" si="176"/>
        <v>0</v>
      </c>
      <c r="BH117" s="326">
        <f t="shared" si="176"/>
        <v>0</v>
      </c>
      <c r="BI117" s="326">
        <f t="shared" si="176"/>
        <v>0</v>
      </c>
      <c r="BJ117" s="326">
        <f t="shared" si="176"/>
        <v>0</v>
      </c>
      <c r="BK117" s="326">
        <f t="shared" si="176"/>
        <v>0</v>
      </c>
      <c r="BL117" s="326">
        <f t="shared" si="176"/>
        <v>0</v>
      </c>
      <c r="BM117" s="326">
        <f t="shared" si="176"/>
        <v>0</v>
      </c>
    </row>
    <row r="118" spans="3:65" x14ac:dyDescent="0.2">
      <c r="C118" s="325">
        <f t="shared" ref="C118:C141" si="177">C117+1</f>
        <v>2</v>
      </c>
      <c r="D118" s="303" t="str">
        <f t="shared" ref="D118:D141" si="178">INDEX(D$59:D$83,$C118,1)</f>
        <v>item 2</v>
      </c>
      <c r="E118" s="350" t="str">
        <f t="shared" si="175"/>
        <v>Operating Expense</v>
      </c>
      <c r="F118" s="320">
        <f t="shared" si="175"/>
        <v>2</v>
      </c>
      <c r="G118" s="320"/>
      <c r="H118" s="354"/>
      <c r="K118" s="341">
        <f t="shared" ref="K118:K142" si="179">SUMPRODUCT(O118:BM118,$O$7:$BM$7)</f>
        <v>0</v>
      </c>
      <c r="L118" s="342">
        <f t="shared" ref="L118:L142" si="180">SUM(O118:BM118)</f>
        <v>0</v>
      </c>
      <c r="O118" s="326">
        <f t="shared" ref="O118:BM118" si="181">O60*O89</f>
        <v>0</v>
      </c>
      <c r="P118" s="326">
        <f t="shared" si="181"/>
        <v>0</v>
      </c>
      <c r="Q118" s="326">
        <f t="shared" si="181"/>
        <v>0</v>
      </c>
      <c r="R118" s="326">
        <f t="shared" si="181"/>
        <v>0</v>
      </c>
      <c r="S118" s="326">
        <f t="shared" si="181"/>
        <v>0</v>
      </c>
      <c r="T118" s="326">
        <f t="shared" si="181"/>
        <v>0</v>
      </c>
      <c r="U118" s="326">
        <f t="shared" si="181"/>
        <v>0</v>
      </c>
      <c r="V118" s="326">
        <f t="shared" si="181"/>
        <v>0</v>
      </c>
      <c r="W118" s="326">
        <f t="shared" si="181"/>
        <v>0</v>
      </c>
      <c r="X118" s="326">
        <f t="shared" si="181"/>
        <v>0</v>
      </c>
      <c r="Y118" s="326">
        <f t="shared" si="181"/>
        <v>0</v>
      </c>
      <c r="Z118" s="326">
        <f t="shared" si="181"/>
        <v>0</v>
      </c>
      <c r="AA118" s="326">
        <f t="shared" si="181"/>
        <v>0</v>
      </c>
      <c r="AB118" s="326">
        <f t="shared" si="181"/>
        <v>0</v>
      </c>
      <c r="AC118" s="326">
        <f t="shared" si="181"/>
        <v>0</v>
      </c>
      <c r="AD118" s="326">
        <f t="shared" si="181"/>
        <v>0</v>
      </c>
      <c r="AE118" s="326">
        <f t="shared" si="181"/>
        <v>0</v>
      </c>
      <c r="AF118" s="326">
        <f t="shared" si="181"/>
        <v>0</v>
      </c>
      <c r="AG118" s="326">
        <f t="shared" si="181"/>
        <v>0</v>
      </c>
      <c r="AH118" s="326">
        <f t="shared" si="181"/>
        <v>0</v>
      </c>
      <c r="AI118" s="326">
        <f t="shared" si="181"/>
        <v>0</v>
      </c>
      <c r="AJ118" s="326">
        <f t="shared" si="181"/>
        <v>0</v>
      </c>
      <c r="AK118" s="326">
        <f t="shared" si="181"/>
        <v>0</v>
      </c>
      <c r="AL118" s="326">
        <f t="shared" si="181"/>
        <v>0</v>
      </c>
      <c r="AM118" s="326">
        <f t="shared" si="181"/>
        <v>0</v>
      </c>
      <c r="AN118" s="326">
        <f t="shared" si="181"/>
        <v>0</v>
      </c>
      <c r="AO118" s="326">
        <f t="shared" si="181"/>
        <v>0</v>
      </c>
      <c r="AP118" s="326">
        <f t="shared" si="181"/>
        <v>0</v>
      </c>
      <c r="AQ118" s="326">
        <f t="shared" si="181"/>
        <v>0</v>
      </c>
      <c r="AR118" s="326">
        <f t="shared" si="181"/>
        <v>0</v>
      </c>
      <c r="AS118" s="326">
        <f t="shared" si="181"/>
        <v>0</v>
      </c>
      <c r="AT118" s="326">
        <f t="shared" si="181"/>
        <v>0</v>
      </c>
      <c r="AU118" s="326">
        <f t="shared" si="181"/>
        <v>0</v>
      </c>
      <c r="AV118" s="326">
        <f t="shared" si="181"/>
        <v>0</v>
      </c>
      <c r="AW118" s="326">
        <f t="shared" si="181"/>
        <v>0</v>
      </c>
      <c r="AX118" s="326">
        <f t="shared" si="181"/>
        <v>0</v>
      </c>
      <c r="AY118" s="326">
        <f t="shared" si="181"/>
        <v>0</v>
      </c>
      <c r="AZ118" s="326">
        <f t="shared" si="181"/>
        <v>0</v>
      </c>
      <c r="BA118" s="326">
        <f t="shared" si="181"/>
        <v>0</v>
      </c>
      <c r="BB118" s="326">
        <f t="shared" si="181"/>
        <v>0</v>
      </c>
      <c r="BC118" s="326">
        <f t="shared" si="181"/>
        <v>0</v>
      </c>
      <c r="BD118" s="326">
        <f t="shared" si="181"/>
        <v>0</v>
      </c>
      <c r="BE118" s="326">
        <f t="shared" si="181"/>
        <v>0</v>
      </c>
      <c r="BF118" s="326">
        <f t="shared" si="181"/>
        <v>0</v>
      </c>
      <c r="BG118" s="326">
        <f t="shared" si="181"/>
        <v>0</v>
      </c>
      <c r="BH118" s="326">
        <f t="shared" si="181"/>
        <v>0</v>
      </c>
      <c r="BI118" s="326">
        <f t="shared" si="181"/>
        <v>0</v>
      </c>
      <c r="BJ118" s="326">
        <f t="shared" si="181"/>
        <v>0</v>
      </c>
      <c r="BK118" s="326">
        <f t="shared" si="181"/>
        <v>0</v>
      </c>
      <c r="BL118" s="326">
        <f t="shared" si="181"/>
        <v>0</v>
      </c>
      <c r="BM118" s="326">
        <f t="shared" si="181"/>
        <v>0</v>
      </c>
    </row>
    <row r="119" spans="3:65" x14ac:dyDescent="0.2">
      <c r="C119" s="325">
        <f t="shared" si="177"/>
        <v>3</v>
      </c>
      <c r="D119" s="303" t="str">
        <f t="shared" si="178"/>
        <v>item 3</v>
      </c>
      <c r="E119" s="350" t="str">
        <f t="shared" si="175"/>
        <v>Operating Expense</v>
      </c>
      <c r="F119" s="320">
        <f t="shared" si="175"/>
        <v>2</v>
      </c>
      <c r="G119" s="320"/>
      <c r="H119" s="354"/>
      <c r="K119" s="341">
        <f t="shared" si="179"/>
        <v>0</v>
      </c>
      <c r="L119" s="342">
        <f t="shared" si="180"/>
        <v>0</v>
      </c>
      <c r="O119" s="326">
        <f t="shared" ref="O119:BM119" si="182">O61*O90</f>
        <v>0</v>
      </c>
      <c r="P119" s="326">
        <f t="shared" si="182"/>
        <v>0</v>
      </c>
      <c r="Q119" s="326">
        <f t="shared" si="182"/>
        <v>0</v>
      </c>
      <c r="R119" s="326">
        <f t="shared" si="182"/>
        <v>0</v>
      </c>
      <c r="S119" s="326">
        <f t="shared" si="182"/>
        <v>0</v>
      </c>
      <c r="T119" s="326">
        <f t="shared" si="182"/>
        <v>0</v>
      </c>
      <c r="U119" s="326">
        <f t="shared" si="182"/>
        <v>0</v>
      </c>
      <c r="V119" s="326">
        <f t="shared" si="182"/>
        <v>0</v>
      </c>
      <c r="W119" s="326">
        <f t="shared" si="182"/>
        <v>0</v>
      </c>
      <c r="X119" s="326">
        <f t="shared" si="182"/>
        <v>0</v>
      </c>
      <c r="Y119" s="326">
        <f t="shared" si="182"/>
        <v>0</v>
      </c>
      <c r="Z119" s="326">
        <f t="shared" si="182"/>
        <v>0</v>
      </c>
      <c r="AA119" s="326">
        <f t="shared" si="182"/>
        <v>0</v>
      </c>
      <c r="AB119" s="326">
        <f t="shared" si="182"/>
        <v>0</v>
      </c>
      <c r="AC119" s="326">
        <f t="shared" si="182"/>
        <v>0</v>
      </c>
      <c r="AD119" s="326">
        <f t="shared" si="182"/>
        <v>0</v>
      </c>
      <c r="AE119" s="326">
        <f t="shared" si="182"/>
        <v>0</v>
      </c>
      <c r="AF119" s="326">
        <f t="shared" si="182"/>
        <v>0</v>
      </c>
      <c r="AG119" s="326">
        <f t="shared" si="182"/>
        <v>0</v>
      </c>
      <c r="AH119" s="326">
        <f t="shared" si="182"/>
        <v>0</v>
      </c>
      <c r="AI119" s="326">
        <f t="shared" si="182"/>
        <v>0</v>
      </c>
      <c r="AJ119" s="326">
        <f t="shared" si="182"/>
        <v>0</v>
      </c>
      <c r="AK119" s="326">
        <f t="shared" si="182"/>
        <v>0</v>
      </c>
      <c r="AL119" s="326">
        <f t="shared" si="182"/>
        <v>0</v>
      </c>
      <c r="AM119" s="326">
        <f t="shared" si="182"/>
        <v>0</v>
      </c>
      <c r="AN119" s="326">
        <f t="shared" si="182"/>
        <v>0</v>
      </c>
      <c r="AO119" s="326">
        <f t="shared" si="182"/>
        <v>0</v>
      </c>
      <c r="AP119" s="326">
        <f t="shared" si="182"/>
        <v>0</v>
      </c>
      <c r="AQ119" s="326">
        <f t="shared" si="182"/>
        <v>0</v>
      </c>
      <c r="AR119" s="326">
        <f t="shared" si="182"/>
        <v>0</v>
      </c>
      <c r="AS119" s="326">
        <f t="shared" si="182"/>
        <v>0</v>
      </c>
      <c r="AT119" s="326">
        <f t="shared" si="182"/>
        <v>0</v>
      </c>
      <c r="AU119" s="326">
        <f t="shared" si="182"/>
        <v>0</v>
      </c>
      <c r="AV119" s="326">
        <f t="shared" si="182"/>
        <v>0</v>
      </c>
      <c r="AW119" s="326">
        <f t="shared" si="182"/>
        <v>0</v>
      </c>
      <c r="AX119" s="326">
        <f t="shared" si="182"/>
        <v>0</v>
      </c>
      <c r="AY119" s="326">
        <f t="shared" si="182"/>
        <v>0</v>
      </c>
      <c r="AZ119" s="326">
        <f t="shared" si="182"/>
        <v>0</v>
      </c>
      <c r="BA119" s="326">
        <f t="shared" si="182"/>
        <v>0</v>
      </c>
      <c r="BB119" s="326">
        <f t="shared" si="182"/>
        <v>0</v>
      </c>
      <c r="BC119" s="326">
        <f t="shared" si="182"/>
        <v>0</v>
      </c>
      <c r="BD119" s="326">
        <f t="shared" si="182"/>
        <v>0</v>
      </c>
      <c r="BE119" s="326">
        <f t="shared" si="182"/>
        <v>0</v>
      </c>
      <c r="BF119" s="326">
        <f t="shared" si="182"/>
        <v>0</v>
      </c>
      <c r="BG119" s="326">
        <f t="shared" si="182"/>
        <v>0</v>
      </c>
      <c r="BH119" s="326">
        <f t="shared" si="182"/>
        <v>0</v>
      </c>
      <c r="BI119" s="326">
        <f t="shared" si="182"/>
        <v>0</v>
      </c>
      <c r="BJ119" s="326">
        <f t="shared" si="182"/>
        <v>0</v>
      </c>
      <c r="BK119" s="326">
        <f t="shared" si="182"/>
        <v>0</v>
      </c>
      <c r="BL119" s="326">
        <f t="shared" si="182"/>
        <v>0</v>
      </c>
      <c r="BM119" s="326">
        <f t="shared" si="182"/>
        <v>0</v>
      </c>
    </row>
    <row r="120" spans="3:65" x14ac:dyDescent="0.2">
      <c r="C120" s="325">
        <f t="shared" si="177"/>
        <v>4</v>
      </c>
      <c r="D120" s="303" t="str">
        <f t="shared" si="178"/>
        <v>item 4</v>
      </c>
      <c r="E120" s="350" t="str">
        <f t="shared" si="175"/>
        <v>Operating Expense</v>
      </c>
      <c r="F120" s="320">
        <f t="shared" si="175"/>
        <v>2</v>
      </c>
      <c r="G120" s="320"/>
      <c r="H120" s="354"/>
      <c r="K120" s="341">
        <f t="shared" si="179"/>
        <v>0</v>
      </c>
      <c r="L120" s="342">
        <f t="shared" si="180"/>
        <v>0</v>
      </c>
      <c r="O120" s="326">
        <f t="shared" ref="O120:BM120" si="183">O62*O91</f>
        <v>0</v>
      </c>
      <c r="P120" s="326">
        <f t="shared" si="183"/>
        <v>0</v>
      </c>
      <c r="Q120" s="326">
        <f t="shared" si="183"/>
        <v>0</v>
      </c>
      <c r="R120" s="326">
        <f t="shared" si="183"/>
        <v>0</v>
      </c>
      <c r="S120" s="326">
        <f t="shared" si="183"/>
        <v>0</v>
      </c>
      <c r="T120" s="326">
        <f t="shared" si="183"/>
        <v>0</v>
      </c>
      <c r="U120" s="326">
        <f t="shared" si="183"/>
        <v>0</v>
      </c>
      <c r="V120" s="326">
        <f t="shared" si="183"/>
        <v>0</v>
      </c>
      <c r="W120" s="326">
        <f t="shared" si="183"/>
        <v>0</v>
      </c>
      <c r="X120" s="326">
        <f t="shared" si="183"/>
        <v>0</v>
      </c>
      <c r="Y120" s="326">
        <f t="shared" si="183"/>
        <v>0</v>
      </c>
      <c r="Z120" s="326">
        <f t="shared" si="183"/>
        <v>0</v>
      </c>
      <c r="AA120" s="326">
        <f t="shared" si="183"/>
        <v>0</v>
      </c>
      <c r="AB120" s="326">
        <f t="shared" si="183"/>
        <v>0</v>
      </c>
      <c r="AC120" s="326">
        <f t="shared" si="183"/>
        <v>0</v>
      </c>
      <c r="AD120" s="326">
        <f t="shared" si="183"/>
        <v>0</v>
      </c>
      <c r="AE120" s="326">
        <f t="shared" si="183"/>
        <v>0</v>
      </c>
      <c r="AF120" s="326">
        <f t="shared" si="183"/>
        <v>0</v>
      </c>
      <c r="AG120" s="326">
        <f t="shared" si="183"/>
        <v>0</v>
      </c>
      <c r="AH120" s="326">
        <f t="shared" si="183"/>
        <v>0</v>
      </c>
      <c r="AI120" s="326">
        <f t="shared" si="183"/>
        <v>0</v>
      </c>
      <c r="AJ120" s="326">
        <f t="shared" si="183"/>
        <v>0</v>
      </c>
      <c r="AK120" s="326">
        <f t="shared" si="183"/>
        <v>0</v>
      </c>
      <c r="AL120" s="326">
        <f t="shared" si="183"/>
        <v>0</v>
      </c>
      <c r="AM120" s="326">
        <f t="shared" si="183"/>
        <v>0</v>
      </c>
      <c r="AN120" s="326">
        <f t="shared" si="183"/>
        <v>0</v>
      </c>
      <c r="AO120" s="326">
        <f t="shared" si="183"/>
        <v>0</v>
      </c>
      <c r="AP120" s="326">
        <f t="shared" si="183"/>
        <v>0</v>
      </c>
      <c r="AQ120" s="326">
        <f t="shared" si="183"/>
        <v>0</v>
      </c>
      <c r="AR120" s="326">
        <f t="shared" si="183"/>
        <v>0</v>
      </c>
      <c r="AS120" s="326">
        <f t="shared" si="183"/>
        <v>0</v>
      </c>
      <c r="AT120" s="326">
        <f t="shared" si="183"/>
        <v>0</v>
      </c>
      <c r="AU120" s="326">
        <f t="shared" si="183"/>
        <v>0</v>
      </c>
      <c r="AV120" s="326">
        <f t="shared" si="183"/>
        <v>0</v>
      </c>
      <c r="AW120" s="326">
        <f t="shared" si="183"/>
        <v>0</v>
      </c>
      <c r="AX120" s="326">
        <f t="shared" si="183"/>
        <v>0</v>
      </c>
      <c r="AY120" s="326">
        <f t="shared" si="183"/>
        <v>0</v>
      </c>
      <c r="AZ120" s="326">
        <f t="shared" si="183"/>
        <v>0</v>
      </c>
      <c r="BA120" s="326">
        <f t="shared" si="183"/>
        <v>0</v>
      </c>
      <c r="BB120" s="326">
        <f t="shared" si="183"/>
        <v>0</v>
      </c>
      <c r="BC120" s="326">
        <f t="shared" si="183"/>
        <v>0</v>
      </c>
      <c r="BD120" s="326">
        <f t="shared" si="183"/>
        <v>0</v>
      </c>
      <c r="BE120" s="326">
        <f t="shared" si="183"/>
        <v>0</v>
      </c>
      <c r="BF120" s="326">
        <f t="shared" si="183"/>
        <v>0</v>
      </c>
      <c r="BG120" s="326">
        <f t="shared" si="183"/>
        <v>0</v>
      </c>
      <c r="BH120" s="326">
        <f t="shared" si="183"/>
        <v>0</v>
      </c>
      <c r="BI120" s="326">
        <f t="shared" si="183"/>
        <v>0</v>
      </c>
      <c r="BJ120" s="326">
        <f t="shared" si="183"/>
        <v>0</v>
      </c>
      <c r="BK120" s="326">
        <f t="shared" si="183"/>
        <v>0</v>
      </c>
      <c r="BL120" s="326">
        <f t="shared" si="183"/>
        <v>0</v>
      </c>
      <c r="BM120" s="326">
        <f t="shared" si="183"/>
        <v>0</v>
      </c>
    </row>
    <row r="121" spans="3:65" x14ac:dyDescent="0.2">
      <c r="C121" s="325">
        <f t="shared" si="177"/>
        <v>5</v>
      </c>
      <c r="D121" s="303" t="str">
        <f t="shared" si="178"/>
        <v>item 5</v>
      </c>
      <c r="E121" s="350" t="str">
        <f t="shared" si="175"/>
        <v>Operating Expense</v>
      </c>
      <c r="F121" s="320">
        <f t="shared" si="175"/>
        <v>2</v>
      </c>
      <c r="G121" s="320"/>
      <c r="H121" s="354"/>
      <c r="K121" s="341">
        <f t="shared" si="179"/>
        <v>0</v>
      </c>
      <c r="L121" s="342">
        <f t="shared" si="180"/>
        <v>0</v>
      </c>
      <c r="O121" s="326">
        <f t="shared" ref="O121:BM121" si="184">O63*O92</f>
        <v>0</v>
      </c>
      <c r="P121" s="326">
        <f t="shared" si="184"/>
        <v>0</v>
      </c>
      <c r="Q121" s="326">
        <f t="shared" si="184"/>
        <v>0</v>
      </c>
      <c r="R121" s="326">
        <f t="shared" si="184"/>
        <v>0</v>
      </c>
      <c r="S121" s="326">
        <f t="shared" si="184"/>
        <v>0</v>
      </c>
      <c r="T121" s="326">
        <f t="shared" si="184"/>
        <v>0</v>
      </c>
      <c r="U121" s="326">
        <f t="shared" si="184"/>
        <v>0</v>
      </c>
      <c r="V121" s="326">
        <f t="shared" si="184"/>
        <v>0</v>
      </c>
      <c r="W121" s="326">
        <f t="shared" si="184"/>
        <v>0</v>
      </c>
      <c r="X121" s="326">
        <f t="shared" si="184"/>
        <v>0</v>
      </c>
      <c r="Y121" s="326">
        <f t="shared" si="184"/>
        <v>0</v>
      </c>
      <c r="Z121" s="326">
        <f t="shared" si="184"/>
        <v>0</v>
      </c>
      <c r="AA121" s="326">
        <f t="shared" si="184"/>
        <v>0</v>
      </c>
      <c r="AB121" s="326">
        <f t="shared" si="184"/>
        <v>0</v>
      </c>
      <c r="AC121" s="326">
        <f t="shared" si="184"/>
        <v>0</v>
      </c>
      <c r="AD121" s="326">
        <f t="shared" si="184"/>
        <v>0</v>
      </c>
      <c r="AE121" s="326">
        <f t="shared" si="184"/>
        <v>0</v>
      </c>
      <c r="AF121" s="326">
        <f t="shared" si="184"/>
        <v>0</v>
      </c>
      <c r="AG121" s="326">
        <f t="shared" si="184"/>
        <v>0</v>
      </c>
      <c r="AH121" s="326">
        <f t="shared" si="184"/>
        <v>0</v>
      </c>
      <c r="AI121" s="326">
        <f t="shared" si="184"/>
        <v>0</v>
      </c>
      <c r="AJ121" s="326">
        <f t="shared" si="184"/>
        <v>0</v>
      </c>
      <c r="AK121" s="326">
        <f t="shared" si="184"/>
        <v>0</v>
      </c>
      <c r="AL121" s="326">
        <f t="shared" si="184"/>
        <v>0</v>
      </c>
      <c r="AM121" s="326">
        <f t="shared" si="184"/>
        <v>0</v>
      </c>
      <c r="AN121" s="326">
        <f t="shared" si="184"/>
        <v>0</v>
      </c>
      <c r="AO121" s="326">
        <f t="shared" si="184"/>
        <v>0</v>
      </c>
      <c r="AP121" s="326">
        <f t="shared" si="184"/>
        <v>0</v>
      </c>
      <c r="AQ121" s="326">
        <f t="shared" si="184"/>
        <v>0</v>
      </c>
      <c r="AR121" s="326">
        <f t="shared" si="184"/>
        <v>0</v>
      </c>
      <c r="AS121" s="326">
        <f t="shared" si="184"/>
        <v>0</v>
      </c>
      <c r="AT121" s="326">
        <f t="shared" si="184"/>
        <v>0</v>
      </c>
      <c r="AU121" s="326">
        <f t="shared" si="184"/>
        <v>0</v>
      </c>
      <c r="AV121" s="326">
        <f t="shared" si="184"/>
        <v>0</v>
      </c>
      <c r="AW121" s="326">
        <f t="shared" si="184"/>
        <v>0</v>
      </c>
      <c r="AX121" s="326">
        <f t="shared" si="184"/>
        <v>0</v>
      </c>
      <c r="AY121" s="326">
        <f t="shared" si="184"/>
        <v>0</v>
      </c>
      <c r="AZ121" s="326">
        <f t="shared" si="184"/>
        <v>0</v>
      </c>
      <c r="BA121" s="326">
        <f t="shared" si="184"/>
        <v>0</v>
      </c>
      <c r="BB121" s="326">
        <f t="shared" si="184"/>
        <v>0</v>
      </c>
      <c r="BC121" s="326">
        <f t="shared" si="184"/>
        <v>0</v>
      </c>
      <c r="BD121" s="326">
        <f t="shared" si="184"/>
        <v>0</v>
      </c>
      <c r="BE121" s="326">
        <f t="shared" si="184"/>
        <v>0</v>
      </c>
      <c r="BF121" s="326">
        <f t="shared" si="184"/>
        <v>0</v>
      </c>
      <c r="BG121" s="326">
        <f t="shared" si="184"/>
        <v>0</v>
      </c>
      <c r="BH121" s="326">
        <f t="shared" si="184"/>
        <v>0</v>
      </c>
      <c r="BI121" s="326">
        <f t="shared" si="184"/>
        <v>0</v>
      </c>
      <c r="BJ121" s="326">
        <f t="shared" si="184"/>
        <v>0</v>
      </c>
      <c r="BK121" s="326">
        <f t="shared" si="184"/>
        <v>0</v>
      </c>
      <c r="BL121" s="326">
        <f t="shared" si="184"/>
        <v>0</v>
      </c>
      <c r="BM121" s="326">
        <f t="shared" si="184"/>
        <v>0</v>
      </c>
    </row>
    <row r="122" spans="3:65" x14ac:dyDescent="0.2">
      <c r="C122" s="325">
        <f t="shared" si="177"/>
        <v>6</v>
      </c>
      <c r="D122" s="303" t="str">
        <f t="shared" si="178"/>
        <v>item 6</v>
      </c>
      <c r="E122" s="350" t="str">
        <f t="shared" si="175"/>
        <v>Operating Expense</v>
      </c>
      <c r="F122" s="320">
        <f t="shared" si="175"/>
        <v>2</v>
      </c>
      <c r="G122" s="320"/>
      <c r="H122" s="354"/>
      <c r="K122" s="341">
        <f t="shared" si="179"/>
        <v>0</v>
      </c>
      <c r="L122" s="342">
        <f t="shared" si="180"/>
        <v>0</v>
      </c>
      <c r="O122" s="326">
        <f t="shared" ref="O122:BM122" si="185">O64*O93</f>
        <v>0</v>
      </c>
      <c r="P122" s="326">
        <f t="shared" si="185"/>
        <v>0</v>
      </c>
      <c r="Q122" s="326">
        <f t="shared" si="185"/>
        <v>0</v>
      </c>
      <c r="R122" s="326">
        <f t="shared" si="185"/>
        <v>0</v>
      </c>
      <c r="S122" s="326">
        <f t="shared" si="185"/>
        <v>0</v>
      </c>
      <c r="T122" s="326">
        <f t="shared" si="185"/>
        <v>0</v>
      </c>
      <c r="U122" s="326">
        <f t="shared" si="185"/>
        <v>0</v>
      </c>
      <c r="V122" s="326">
        <f t="shared" si="185"/>
        <v>0</v>
      </c>
      <c r="W122" s="326">
        <f t="shared" si="185"/>
        <v>0</v>
      </c>
      <c r="X122" s="326">
        <f t="shared" si="185"/>
        <v>0</v>
      </c>
      <c r="Y122" s="326">
        <f t="shared" si="185"/>
        <v>0</v>
      </c>
      <c r="Z122" s="326">
        <f t="shared" si="185"/>
        <v>0</v>
      </c>
      <c r="AA122" s="326">
        <f t="shared" si="185"/>
        <v>0</v>
      </c>
      <c r="AB122" s="326">
        <f t="shared" si="185"/>
        <v>0</v>
      </c>
      <c r="AC122" s="326">
        <f t="shared" si="185"/>
        <v>0</v>
      </c>
      <c r="AD122" s="326">
        <f t="shared" si="185"/>
        <v>0</v>
      </c>
      <c r="AE122" s="326">
        <f t="shared" si="185"/>
        <v>0</v>
      </c>
      <c r="AF122" s="326">
        <f t="shared" si="185"/>
        <v>0</v>
      </c>
      <c r="AG122" s="326">
        <f t="shared" si="185"/>
        <v>0</v>
      </c>
      <c r="AH122" s="326">
        <f t="shared" si="185"/>
        <v>0</v>
      </c>
      <c r="AI122" s="326">
        <f t="shared" si="185"/>
        <v>0</v>
      </c>
      <c r="AJ122" s="326">
        <f t="shared" si="185"/>
        <v>0</v>
      </c>
      <c r="AK122" s="326">
        <f t="shared" si="185"/>
        <v>0</v>
      </c>
      <c r="AL122" s="326">
        <f t="shared" si="185"/>
        <v>0</v>
      </c>
      <c r="AM122" s="326">
        <f t="shared" si="185"/>
        <v>0</v>
      </c>
      <c r="AN122" s="326">
        <f t="shared" si="185"/>
        <v>0</v>
      </c>
      <c r="AO122" s="326">
        <f t="shared" si="185"/>
        <v>0</v>
      </c>
      <c r="AP122" s="326">
        <f t="shared" si="185"/>
        <v>0</v>
      </c>
      <c r="AQ122" s="326">
        <f t="shared" si="185"/>
        <v>0</v>
      </c>
      <c r="AR122" s="326">
        <f t="shared" si="185"/>
        <v>0</v>
      </c>
      <c r="AS122" s="326">
        <f t="shared" si="185"/>
        <v>0</v>
      </c>
      <c r="AT122" s="326">
        <f t="shared" si="185"/>
        <v>0</v>
      </c>
      <c r="AU122" s="326">
        <f t="shared" si="185"/>
        <v>0</v>
      </c>
      <c r="AV122" s="326">
        <f t="shared" si="185"/>
        <v>0</v>
      </c>
      <c r="AW122" s="326">
        <f t="shared" si="185"/>
        <v>0</v>
      </c>
      <c r="AX122" s="326">
        <f t="shared" si="185"/>
        <v>0</v>
      </c>
      <c r="AY122" s="326">
        <f t="shared" si="185"/>
        <v>0</v>
      </c>
      <c r="AZ122" s="326">
        <f t="shared" si="185"/>
        <v>0</v>
      </c>
      <c r="BA122" s="326">
        <f t="shared" si="185"/>
        <v>0</v>
      </c>
      <c r="BB122" s="326">
        <f t="shared" si="185"/>
        <v>0</v>
      </c>
      <c r="BC122" s="326">
        <f t="shared" si="185"/>
        <v>0</v>
      </c>
      <c r="BD122" s="326">
        <f t="shared" si="185"/>
        <v>0</v>
      </c>
      <c r="BE122" s="326">
        <f t="shared" si="185"/>
        <v>0</v>
      </c>
      <c r="BF122" s="326">
        <f t="shared" si="185"/>
        <v>0</v>
      </c>
      <c r="BG122" s="326">
        <f t="shared" si="185"/>
        <v>0</v>
      </c>
      <c r="BH122" s="326">
        <f t="shared" si="185"/>
        <v>0</v>
      </c>
      <c r="BI122" s="326">
        <f t="shared" si="185"/>
        <v>0</v>
      </c>
      <c r="BJ122" s="326">
        <f t="shared" si="185"/>
        <v>0</v>
      </c>
      <c r="BK122" s="326">
        <f t="shared" si="185"/>
        <v>0</v>
      </c>
      <c r="BL122" s="326">
        <f t="shared" si="185"/>
        <v>0</v>
      </c>
      <c r="BM122" s="326">
        <f t="shared" si="185"/>
        <v>0</v>
      </c>
    </row>
    <row r="123" spans="3:65" x14ac:dyDescent="0.2">
      <c r="C123" s="325">
        <f t="shared" si="177"/>
        <v>7</v>
      </c>
      <c r="D123" s="303" t="str">
        <f t="shared" si="178"/>
        <v>item 7</v>
      </c>
      <c r="E123" s="350" t="str">
        <f t="shared" si="175"/>
        <v>Operating Expense</v>
      </c>
      <c r="F123" s="320">
        <f t="shared" si="175"/>
        <v>2</v>
      </c>
      <c r="G123" s="320"/>
      <c r="H123" s="354"/>
      <c r="K123" s="341">
        <f t="shared" si="179"/>
        <v>0</v>
      </c>
      <c r="L123" s="342">
        <f t="shared" si="180"/>
        <v>0</v>
      </c>
      <c r="O123" s="326">
        <f t="shared" ref="O123:BM123" si="186">O65*O94</f>
        <v>0</v>
      </c>
      <c r="P123" s="326">
        <f t="shared" si="186"/>
        <v>0</v>
      </c>
      <c r="Q123" s="326">
        <f t="shared" si="186"/>
        <v>0</v>
      </c>
      <c r="R123" s="326">
        <f t="shared" si="186"/>
        <v>0</v>
      </c>
      <c r="S123" s="326">
        <f t="shared" si="186"/>
        <v>0</v>
      </c>
      <c r="T123" s="326">
        <f t="shared" si="186"/>
        <v>0</v>
      </c>
      <c r="U123" s="326">
        <f t="shared" si="186"/>
        <v>0</v>
      </c>
      <c r="V123" s="326">
        <f t="shared" si="186"/>
        <v>0</v>
      </c>
      <c r="W123" s="326">
        <f t="shared" si="186"/>
        <v>0</v>
      </c>
      <c r="X123" s="326">
        <f t="shared" si="186"/>
        <v>0</v>
      </c>
      <c r="Y123" s="326">
        <f t="shared" si="186"/>
        <v>0</v>
      </c>
      <c r="Z123" s="326">
        <f t="shared" si="186"/>
        <v>0</v>
      </c>
      <c r="AA123" s="326">
        <f t="shared" si="186"/>
        <v>0</v>
      </c>
      <c r="AB123" s="326">
        <f t="shared" si="186"/>
        <v>0</v>
      </c>
      <c r="AC123" s="326">
        <f t="shared" si="186"/>
        <v>0</v>
      </c>
      <c r="AD123" s="326">
        <f t="shared" si="186"/>
        <v>0</v>
      </c>
      <c r="AE123" s="326">
        <f t="shared" si="186"/>
        <v>0</v>
      </c>
      <c r="AF123" s="326">
        <f t="shared" si="186"/>
        <v>0</v>
      </c>
      <c r="AG123" s="326">
        <f t="shared" si="186"/>
        <v>0</v>
      </c>
      <c r="AH123" s="326">
        <f t="shared" si="186"/>
        <v>0</v>
      </c>
      <c r="AI123" s="326">
        <f t="shared" si="186"/>
        <v>0</v>
      </c>
      <c r="AJ123" s="326">
        <f t="shared" si="186"/>
        <v>0</v>
      </c>
      <c r="AK123" s="326">
        <f t="shared" si="186"/>
        <v>0</v>
      </c>
      <c r="AL123" s="326">
        <f t="shared" si="186"/>
        <v>0</v>
      </c>
      <c r="AM123" s="326">
        <f t="shared" si="186"/>
        <v>0</v>
      </c>
      <c r="AN123" s="326">
        <f t="shared" si="186"/>
        <v>0</v>
      </c>
      <c r="AO123" s="326">
        <f t="shared" si="186"/>
        <v>0</v>
      </c>
      <c r="AP123" s="326">
        <f t="shared" si="186"/>
        <v>0</v>
      </c>
      <c r="AQ123" s="326">
        <f t="shared" si="186"/>
        <v>0</v>
      </c>
      <c r="AR123" s="326">
        <f t="shared" si="186"/>
        <v>0</v>
      </c>
      <c r="AS123" s="326">
        <f t="shared" si="186"/>
        <v>0</v>
      </c>
      <c r="AT123" s="326">
        <f t="shared" si="186"/>
        <v>0</v>
      </c>
      <c r="AU123" s="326">
        <f t="shared" si="186"/>
        <v>0</v>
      </c>
      <c r="AV123" s="326">
        <f t="shared" si="186"/>
        <v>0</v>
      </c>
      <c r="AW123" s="326">
        <f t="shared" si="186"/>
        <v>0</v>
      </c>
      <c r="AX123" s="326">
        <f t="shared" si="186"/>
        <v>0</v>
      </c>
      <c r="AY123" s="326">
        <f t="shared" si="186"/>
        <v>0</v>
      </c>
      <c r="AZ123" s="326">
        <f t="shared" si="186"/>
        <v>0</v>
      </c>
      <c r="BA123" s="326">
        <f t="shared" si="186"/>
        <v>0</v>
      </c>
      <c r="BB123" s="326">
        <f t="shared" si="186"/>
        <v>0</v>
      </c>
      <c r="BC123" s="326">
        <f t="shared" si="186"/>
        <v>0</v>
      </c>
      <c r="BD123" s="326">
        <f t="shared" si="186"/>
        <v>0</v>
      </c>
      <c r="BE123" s="326">
        <f t="shared" si="186"/>
        <v>0</v>
      </c>
      <c r="BF123" s="326">
        <f t="shared" si="186"/>
        <v>0</v>
      </c>
      <c r="BG123" s="326">
        <f t="shared" si="186"/>
        <v>0</v>
      </c>
      <c r="BH123" s="326">
        <f t="shared" si="186"/>
        <v>0</v>
      </c>
      <c r="BI123" s="326">
        <f t="shared" si="186"/>
        <v>0</v>
      </c>
      <c r="BJ123" s="326">
        <f t="shared" si="186"/>
        <v>0</v>
      </c>
      <c r="BK123" s="326">
        <f t="shared" si="186"/>
        <v>0</v>
      </c>
      <c r="BL123" s="326">
        <f t="shared" si="186"/>
        <v>0</v>
      </c>
      <c r="BM123" s="326">
        <f t="shared" si="186"/>
        <v>0</v>
      </c>
    </row>
    <row r="124" spans="3:65" x14ac:dyDescent="0.2">
      <c r="C124" s="325">
        <f t="shared" si="177"/>
        <v>8</v>
      </c>
      <c r="D124" s="303" t="str">
        <f t="shared" si="178"/>
        <v>item 8</v>
      </c>
      <c r="E124" s="350" t="str">
        <f t="shared" si="175"/>
        <v>Operating Expense</v>
      </c>
      <c r="F124" s="320">
        <f t="shared" si="175"/>
        <v>2</v>
      </c>
      <c r="G124" s="320"/>
      <c r="H124" s="354"/>
      <c r="K124" s="341">
        <f t="shared" si="179"/>
        <v>0</v>
      </c>
      <c r="L124" s="342">
        <f t="shared" si="180"/>
        <v>0</v>
      </c>
      <c r="O124" s="326">
        <f t="shared" ref="O124:BM124" si="187">O66*O95</f>
        <v>0</v>
      </c>
      <c r="P124" s="326">
        <f t="shared" si="187"/>
        <v>0</v>
      </c>
      <c r="Q124" s="326">
        <f t="shared" si="187"/>
        <v>0</v>
      </c>
      <c r="R124" s="326">
        <f t="shared" si="187"/>
        <v>0</v>
      </c>
      <c r="S124" s="326">
        <f t="shared" si="187"/>
        <v>0</v>
      </c>
      <c r="T124" s="326">
        <f t="shared" si="187"/>
        <v>0</v>
      </c>
      <c r="U124" s="326">
        <f t="shared" si="187"/>
        <v>0</v>
      </c>
      <c r="V124" s="326">
        <f t="shared" si="187"/>
        <v>0</v>
      </c>
      <c r="W124" s="326">
        <f t="shared" si="187"/>
        <v>0</v>
      </c>
      <c r="X124" s="326">
        <f t="shared" si="187"/>
        <v>0</v>
      </c>
      <c r="Y124" s="326">
        <f t="shared" si="187"/>
        <v>0</v>
      </c>
      <c r="Z124" s="326">
        <f t="shared" si="187"/>
        <v>0</v>
      </c>
      <c r="AA124" s="326">
        <f t="shared" si="187"/>
        <v>0</v>
      </c>
      <c r="AB124" s="326">
        <f t="shared" si="187"/>
        <v>0</v>
      </c>
      <c r="AC124" s="326">
        <f t="shared" si="187"/>
        <v>0</v>
      </c>
      <c r="AD124" s="326">
        <f t="shared" si="187"/>
        <v>0</v>
      </c>
      <c r="AE124" s="326">
        <f t="shared" si="187"/>
        <v>0</v>
      </c>
      <c r="AF124" s="326">
        <f t="shared" si="187"/>
        <v>0</v>
      </c>
      <c r="AG124" s="326">
        <f t="shared" si="187"/>
        <v>0</v>
      </c>
      <c r="AH124" s="326">
        <f t="shared" si="187"/>
        <v>0</v>
      </c>
      <c r="AI124" s="326">
        <f t="shared" si="187"/>
        <v>0</v>
      </c>
      <c r="AJ124" s="326">
        <f t="shared" si="187"/>
        <v>0</v>
      </c>
      <c r="AK124" s="326">
        <f t="shared" si="187"/>
        <v>0</v>
      </c>
      <c r="AL124" s="326">
        <f t="shared" si="187"/>
        <v>0</v>
      </c>
      <c r="AM124" s="326">
        <f t="shared" si="187"/>
        <v>0</v>
      </c>
      <c r="AN124" s="326">
        <f t="shared" si="187"/>
        <v>0</v>
      </c>
      <c r="AO124" s="326">
        <f t="shared" si="187"/>
        <v>0</v>
      </c>
      <c r="AP124" s="326">
        <f t="shared" si="187"/>
        <v>0</v>
      </c>
      <c r="AQ124" s="326">
        <f t="shared" si="187"/>
        <v>0</v>
      </c>
      <c r="AR124" s="326">
        <f t="shared" si="187"/>
        <v>0</v>
      </c>
      <c r="AS124" s="326">
        <f t="shared" si="187"/>
        <v>0</v>
      </c>
      <c r="AT124" s="326">
        <f t="shared" si="187"/>
        <v>0</v>
      </c>
      <c r="AU124" s="326">
        <f t="shared" si="187"/>
        <v>0</v>
      </c>
      <c r="AV124" s="326">
        <f t="shared" si="187"/>
        <v>0</v>
      </c>
      <c r="AW124" s="326">
        <f t="shared" si="187"/>
        <v>0</v>
      </c>
      <c r="AX124" s="326">
        <f t="shared" si="187"/>
        <v>0</v>
      </c>
      <c r="AY124" s="326">
        <f t="shared" si="187"/>
        <v>0</v>
      </c>
      <c r="AZ124" s="326">
        <f t="shared" si="187"/>
        <v>0</v>
      </c>
      <c r="BA124" s="326">
        <f t="shared" si="187"/>
        <v>0</v>
      </c>
      <c r="BB124" s="326">
        <f t="shared" si="187"/>
        <v>0</v>
      </c>
      <c r="BC124" s="326">
        <f t="shared" si="187"/>
        <v>0</v>
      </c>
      <c r="BD124" s="326">
        <f t="shared" si="187"/>
        <v>0</v>
      </c>
      <c r="BE124" s="326">
        <f t="shared" si="187"/>
        <v>0</v>
      </c>
      <c r="BF124" s="326">
        <f t="shared" si="187"/>
        <v>0</v>
      </c>
      <c r="BG124" s="326">
        <f t="shared" si="187"/>
        <v>0</v>
      </c>
      <c r="BH124" s="326">
        <f t="shared" si="187"/>
        <v>0</v>
      </c>
      <c r="BI124" s="326">
        <f t="shared" si="187"/>
        <v>0</v>
      </c>
      <c r="BJ124" s="326">
        <f t="shared" si="187"/>
        <v>0</v>
      </c>
      <c r="BK124" s="326">
        <f t="shared" si="187"/>
        <v>0</v>
      </c>
      <c r="BL124" s="326">
        <f t="shared" si="187"/>
        <v>0</v>
      </c>
      <c r="BM124" s="326">
        <f t="shared" si="187"/>
        <v>0</v>
      </c>
    </row>
    <row r="125" spans="3:65" x14ac:dyDescent="0.2">
      <c r="C125" s="325">
        <f t="shared" si="177"/>
        <v>9</v>
      </c>
      <c r="D125" s="303" t="str">
        <f t="shared" si="178"/>
        <v>item 9</v>
      </c>
      <c r="E125" s="350" t="str">
        <f t="shared" si="175"/>
        <v>Operating Expense</v>
      </c>
      <c r="F125" s="320">
        <f t="shared" si="175"/>
        <v>2</v>
      </c>
      <c r="G125" s="320"/>
      <c r="H125" s="354"/>
      <c r="K125" s="341">
        <f t="shared" si="179"/>
        <v>0</v>
      </c>
      <c r="L125" s="342">
        <f t="shared" si="180"/>
        <v>0</v>
      </c>
      <c r="O125" s="326">
        <f t="shared" ref="O125:BM125" si="188">O67*O96</f>
        <v>0</v>
      </c>
      <c r="P125" s="326">
        <f t="shared" si="188"/>
        <v>0</v>
      </c>
      <c r="Q125" s="326">
        <f t="shared" si="188"/>
        <v>0</v>
      </c>
      <c r="R125" s="326">
        <f t="shared" si="188"/>
        <v>0</v>
      </c>
      <c r="S125" s="326">
        <f t="shared" si="188"/>
        <v>0</v>
      </c>
      <c r="T125" s="326">
        <f t="shared" si="188"/>
        <v>0</v>
      </c>
      <c r="U125" s="326">
        <f t="shared" si="188"/>
        <v>0</v>
      </c>
      <c r="V125" s="326">
        <f t="shared" si="188"/>
        <v>0</v>
      </c>
      <c r="W125" s="326">
        <f t="shared" si="188"/>
        <v>0</v>
      </c>
      <c r="X125" s="326">
        <f t="shared" si="188"/>
        <v>0</v>
      </c>
      <c r="Y125" s="326">
        <f t="shared" si="188"/>
        <v>0</v>
      </c>
      <c r="Z125" s="326">
        <f t="shared" si="188"/>
        <v>0</v>
      </c>
      <c r="AA125" s="326">
        <f t="shared" si="188"/>
        <v>0</v>
      </c>
      <c r="AB125" s="326">
        <f t="shared" si="188"/>
        <v>0</v>
      </c>
      <c r="AC125" s="326">
        <f t="shared" si="188"/>
        <v>0</v>
      </c>
      <c r="AD125" s="326">
        <f t="shared" si="188"/>
        <v>0</v>
      </c>
      <c r="AE125" s="326">
        <f t="shared" si="188"/>
        <v>0</v>
      </c>
      <c r="AF125" s="326">
        <f t="shared" si="188"/>
        <v>0</v>
      </c>
      <c r="AG125" s="326">
        <f t="shared" si="188"/>
        <v>0</v>
      </c>
      <c r="AH125" s="326">
        <f t="shared" si="188"/>
        <v>0</v>
      </c>
      <c r="AI125" s="326">
        <f t="shared" si="188"/>
        <v>0</v>
      </c>
      <c r="AJ125" s="326">
        <f t="shared" si="188"/>
        <v>0</v>
      </c>
      <c r="AK125" s="326">
        <f t="shared" si="188"/>
        <v>0</v>
      </c>
      <c r="AL125" s="326">
        <f t="shared" si="188"/>
        <v>0</v>
      </c>
      <c r="AM125" s="326">
        <f t="shared" si="188"/>
        <v>0</v>
      </c>
      <c r="AN125" s="326">
        <f t="shared" si="188"/>
        <v>0</v>
      </c>
      <c r="AO125" s="326">
        <f t="shared" si="188"/>
        <v>0</v>
      </c>
      <c r="AP125" s="326">
        <f t="shared" si="188"/>
        <v>0</v>
      </c>
      <c r="AQ125" s="326">
        <f t="shared" si="188"/>
        <v>0</v>
      </c>
      <c r="AR125" s="326">
        <f t="shared" si="188"/>
        <v>0</v>
      </c>
      <c r="AS125" s="326">
        <f t="shared" si="188"/>
        <v>0</v>
      </c>
      <c r="AT125" s="326">
        <f t="shared" si="188"/>
        <v>0</v>
      </c>
      <c r="AU125" s="326">
        <f t="shared" si="188"/>
        <v>0</v>
      </c>
      <c r="AV125" s="326">
        <f t="shared" si="188"/>
        <v>0</v>
      </c>
      <c r="AW125" s="326">
        <f t="shared" si="188"/>
        <v>0</v>
      </c>
      <c r="AX125" s="326">
        <f t="shared" si="188"/>
        <v>0</v>
      </c>
      <c r="AY125" s="326">
        <f t="shared" si="188"/>
        <v>0</v>
      </c>
      <c r="AZ125" s="326">
        <f t="shared" si="188"/>
        <v>0</v>
      </c>
      <c r="BA125" s="326">
        <f t="shared" si="188"/>
        <v>0</v>
      </c>
      <c r="BB125" s="326">
        <f t="shared" si="188"/>
        <v>0</v>
      </c>
      <c r="BC125" s="326">
        <f t="shared" si="188"/>
        <v>0</v>
      </c>
      <c r="BD125" s="326">
        <f t="shared" si="188"/>
        <v>0</v>
      </c>
      <c r="BE125" s="326">
        <f t="shared" si="188"/>
        <v>0</v>
      </c>
      <c r="BF125" s="326">
        <f t="shared" si="188"/>
        <v>0</v>
      </c>
      <c r="BG125" s="326">
        <f t="shared" si="188"/>
        <v>0</v>
      </c>
      <c r="BH125" s="326">
        <f t="shared" si="188"/>
        <v>0</v>
      </c>
      <c r="BI125" s="326">
        <f t="shared" si="188"/>
        <v>0</v>
      </c>
      <c r="BJ125" s="326">
        <f t="shared" si="188"/>
        <v>0</v>
      </c>
      <c r="BK125" s="326">
        <f t="shared" si="188"/>
        <v>0</v>
      </c>
      <c r="BL125" s="326">
        <f t="shared" si="188"/>
        <v>0</v>
      </c>
      <c r="BM125" s="326">
        <f t="shared" si="188"/>
        <v>0</v>
      </c>
    </row>
    <row r="126" spans="3:65" x14ac:dyDescent="0.2">
      <c r="C126" s="325">
        <f t="shared" si="177"/>
        <v>10</v>
      </c>
      <c r="D126" s="303" t="str">
        <f t="shared" si="178"/>
        <v>item 10</v>
      </c>
      <c r="E126" s="350" t="str">
        <f t="shared" si="175"/>
        <v>Operating Expense</v>
      </c>
      <c r="F126" s="320">
        <f t="shared" si="175"/>
        <v>2</v>
      </c>
      <c r="G126" s="320"/>
      <c r="H126" s="354"/>
      <c r="K126" s="341">
        <f t="shared" si="179"/>
        <v>0</v>
      </c>
      <c r="L126" s="342">
        <f t="shared" si="180"/>
        <v>0</v>
      </c>
      <c r="O126" s="326">
        <f t="shared" ref="O126:BM126" si="189">O68*O97</f>
        <v>0</v>
      </c>
      <c r="P126" s="326">
        <f t="shared" si="189"/>
        <v>0</v>
      </c>
      <c r="Q126" s="326">
        <f t="shared" si="189"/>
        <v>0</v>
      </c>
      <c r="R126" s="326">
        <f t="shared" si="189"/>
        <v>0</v>
      </c>
      <c r="S126" s="326">
        <f t="shared" si="189"/>
        <v>0</v>
      </c>
      <c r="T126" s="326">
        <f t="shared" si="189"/>
        <v>0</v>
      </c>
      <c r="U126" s="326">
        <f t="shared" si="189"/>
        <v>0</v>
      </c>
      <c r="V126" s="326">
        <f t="shared" si="189"/>
        <v>0</v>
      </c>
      <c r="W126" s="326">
        <f t="shared" si="189"/>
        <v>0</v>
      </c>
      <c r="X126" s="326">
        <f t="shared" si="189"/>
        <v>0</v>
      </c>
      <c r="Y126" s="326">
        <f t="shared" si="189"/>
        <v>0</v>
      </c>
      <c r="Z126" s="326">
        <f t="shared" si="189"/>
        <v>0</v>
      </c>
      <c r="AA126" s="326">
        <f t="shared" si="189"/>
        <v>0</v>
      </c>
      <c r="AB126" s="326">
        <f t="shared" si="189"/>
        <v>0</v>
      </c>
      <c r="AC126" s="326">
        <f t="shared" si="189"/>
        <v>0</v>
      </c>
      <c r="AD126" s="326">
        <f t="shared" si="189"/>
        <v>0</v>
      </c>
      <c r="AE126" s="326">
        <f t="shared" si="189"/>
        <v>0</v>
      </c>
      <c r="AF126" s="326">
        <f t="shared" si="189"/>
        <v>0</v>
      </c>
      <c r="AG126" s="326">
        <f t="shared" si="189"/>
        <v>0</v>
      </c>
      <c r="AH126" s="326">
        <f t="shared" si="189"/>
        <v>0</v>
      </c>
      <c r="AI126" s="326">
        <f t="shared" si="189"/>
        <v>0</v>
      </c>
      <c r="AJ126" s="326">
        <f t="shared" si="189"/>
        <v>0</v>
      </c>
      <c r="AK126" s="326">
        <f t="shared" si="189"/>
        <v>0</v>
      </c>
      <c r="AL126" s="326">
        <f t="shared" si="189"/>
        <v>0</v>
      </c>
      <c r="AM126" s="326">
        <f t="shared" si="189"/>
        <v>0</v>
      </c>
      <c r="AN126" s="326">
        <f t="shared" si="189"/>
        <v>0</v>
      </c>
      <c r="AO126" s="326">
        <f t="shared" si="189"/>
        <v>0</v>
      </c>
      <c r="AP126" s="326">
        <f t="shared" si="189"/>
        <v>0</v>
      </c>
      <c r="AQ126" s="326">
        <f t="shared" si="189"/>
        <v>0</v>
      </c>
      <c r="AR126" s="326">
        <f t="shared" si="189"/>
        <v>0</v>
      </c>
      <c r="AS126" s="326">
        <f t="shared" si="189"/>
        <v>0</v>
      </c>
      <c r="AT126" s="326">
        <f t="shared" si="189"/>
        <v>0</v>
      </c>
      <c r="AU126" s="326">
        <f t="shared" si="189"/>
        <v>0</v>
      </c>
      <c r="AV126" s="326">
        <f t="shared" si="189"/>
        <v>0</v>
      </c>
      <c r="AW126" s="326">
        <f t="shared" si="189"/>
        <v>0</v>
      </c>
      <c r="AX126" s="326">
        <f t="shared" si="189"/>
        <v>0</v>
      </c>
      <c r="AY126" s="326">
        <f t="shared" si="189"/>
        <v>0</v>
      </c>
      <c r="AZ126" s="326">
        <f t="shared" si="189"/>
        <v>0</v>
      </c>
      <c r="BA126" s="326">
        <f t="shared" si="189"/>
        <v>0</v>
      </c>
      <c r="BB126" s="326">
        <f t="shared" si="189"/>
        <v>0</v>
      </c>
      <c r="BC126" s="326">
        <f t="shared" si="189"/>
        <v>0</v>
      </c>
      <c r="BD126" s="326">
        <f t="shared" si="189"/>
        <v>0</v>
      </c>
      <c r="BE126" s="326">
        <f t="shared" si="189"/>
        <v>0</v>
      </c>
      <c r="BF126" s="326">
        <f t="shared" si="189"/>
        <v>0</v>
      </c>
      <c r="BG126" s="326">
        <f t="shared" si="189"/>
        <v>0</v>
      </c>
      <c r="BH126" s="326">
        <f t="shared" si="189"/>
        <v>0</v>
      </c>
      <c r="BI126" s="326">
        <f t="shared" si="189"/>
        <v>0</v>
      </c>
      <c r="BJ126" s="326">
        <f t="shared" si="189"/>
        <v>0</v>
      </c>
      <c r="BK126" s="326">
        <f t="shared" si="189"/>
        <v>0</v>
      </c>
      <c r="BL126" s="326">
        <f t="shared" si="189"/>
        <v>0</v>
      </c>
      <c r="BM126" s="326">
        <f t="shared" si="189"/>
        <v>0</v>
      </c>
    </row>
    <row r="127" spans="3:65" x14ac:dyDescent="0.2">
      <c r="C127" s="325">
        <f t="shared" si="177"/>
        <v>11</v>
      </c>
      <c r="D127" s="303" t="str">
        <f t="shared" si="178"/>
        <v>item 11</v>
      </c>
      <c r="E127" s="350" t="str">
        <f t="shared" si="175"/>
        <v>Operating Expense</v>
      </c>
      <c r="F127" s="320">
        <f t="shared" si="175"/>
        <v>2</v>
      </c>
      <c r="G127" s="320"/>
      <c r="H127" s="354"/>
      <c r="K127" s="341">
        <f t="shared" si="179"/>
        <v>0</v>
      </c>
      <c r="L127" s="342">
        <f t="shared" si="180"/>
        <v>0</v>
      </c>
      <c r="O127" s="326">
        <f t="shared" ref="O127:BM127" si="190">O69*O98</f>
        <v>0</v>
      </c>
      <c r="P127" s="326">
        <f t="shared" si="190"/>
        <v>0</v>
      </c>
      <c r="Q127" s="326">
        <f t="shared" si="190"/>
        <v>0</v>
      </c>
      <c r="R127" s="326">
        <f t="shared" si="190"/>
        <v>0</v>
      </c>
      <c r="S127" s="326">
        <f t="shared" si="190"/>
        <v>0</v>
      </c>
      <c r="T127" s="326">
        <f t="shared" si="190"/>
        <v>0</v>
      </c>
      <c r="U127" s="326">
        <f t="shared" si="190"/>
        <v>0</v>
      </c>
      <c r="V127" s="326">
        <f t="shared" si="190"/>
        <v>0</v>
      </c>
      <c r="W127" s="326">
        <f t="shared" si="190"/>
        <v>0</v>
      </c>
      <c r="X127" s="326">
        <f t="shared" si="190"/>
        <v>0</v>
      </c>
      <c r="Y127" s="326">
        <f t="shared" si="190"/>
        <v>0</v>
      </c>
      <c r="Z127" s="326">
        <f t="shared" si="190"/>
        <v>0</v>
      </c>
      <c r="AA127" s="326">
        <f t="shared" si="190"/>
        <v>0</v>
      </c>
      <c r="AB127" s="326">
        <f t="shared" si="190"/>
        <v>0</v>
      </c>
      <c r="AC127" s="326">
        <f t="shared" si="190"/>
        <v>0</v>
      </c>
      <c r="AD127" s="326">
        <f t="shared" si="190"/>
        <v>0</v>
      </c>
      <c r="AE127" s="326">
        <f t="shared" si="190"/>
        <v>0</v>
      </c>
      <c r="AF127" s="326">
        <f t="shared" si="190"/>
        <v>0</v>
      </c>
      <c r="AG127" s="326">
        <f t="shared" si="190"/>
        <v>0</v>
      </c>
      <c r="AH127" s="326">
        <f t="shared" si="190"/>
        <v>0</v>
      </c>
      <c r="AI127" s="326">
        <f t="shared" si="190"/>
        <v>0</v>
      </c>
      <c r="AJ127" s="326">
        <f t="shared" si="190"/>
        <v>0</v>
      </c>
      <c r="AK127" s="326">
        <f t="shared" si="190"/>
        <v>0</v>
      </c>
      <c r="AL127" s="326">
        <f t="shared" si="190"/>
        <v>0</v>
      </c>
      <c r="AM127" s="326">
        <f t="shared" si="190"/>
        <v>0</v>
      </c>
      <c r="AN127" s="326">
        <f t="shared" si="190"/>
        <v>0</v>
      </c>
      <c r="AO127" s="326">
        <f t="shared" si="190"/>
        <v>0</v>
      </c>
      <c r="AP127" s="326">
        <f t="shared" si="190"/>
        <v>0</v>
      </c>
      <c r="AQ127" s="326">
        <f t="shared" si="190"/>
        <v>0</v>
      </c>
      <c r="AR127" s="326">
        <f t="shared" si="190"/>
        <v>0</v>
      </c>
      <c r="AS127" s="326">
        <f t="shared" si="190"/>
        <v>0</v>
      </c>
      <c r="AT127" s="326">
        <f t="shared" si="190"/>
        <v>0</v>
      </c>
      <c r="AU127" s="326">
        <f t="shared" si="190"/>
        <v>0</v>
      </c>
      <c r="AV127" s="326">
        <f t="shared" si="190"/>
        <v>0</v>
      </c>
      <c r="AW127" s="326">
        <f t="shared" si="190"/>
        <v>0</v>
      </c>
      <c r="AX127" s="326">
        <f t="shared" si="190"/>
        <v>0</v>
      </c>
      <c r="AY127" s="326">
        <f t="shared" si="190"/>
        <v>0</v>
      </c>
      <c r="AZ127" s="326">
        <f t="shared" si="190"/>
        <v>0</v>
      </c>
      <c r="BA127" s="326">
        <f t="shared" si="190"/>
        <v>0</v>
      </c>
      <c r="BB127" s="326">
        <f t="shared" si="190"/>
        <v>0</v>
      </c>
      <c r="BC127" s="326">
        <f t="shared" si="190"/>
        <v>0</v>
      </c>
      <c r="BD127" s="326">
        <f t="shared" si="190"/>
        <v>0</v>
      </c>
      <c r="BE127" s="326">
        <f t="shared" si="190"/>
        <v>0</v>
      </c>
      <c r="BF127" s="326">
        <f t="shared" si="190"/>
        <v>0</v>
      </c>
      <c r="BG127" s="326">
        <f t="shared" si="190"/>
        <v>0</v>
      </c>
      <c r="BH127" s="326">
        <f t="shared" si="190"/>
        <v>0</v>
      </c>
      <c r="BI127" s="326">
        <f t="shared" si="190"/>
        <v>0</v>
      </c>
      <c r="BJ127" s="326">
        <f t="shared" si="190"/>
        <v>0</v>
      </c>
      <c r="BK127" s="326">
        <f t="shared" si="190"/>
        <v>0</v>
      </c>
      <c r="BL127" s="326">
        <f t="shared" si="190"/>
        <v>0</v>
      </c>
      <c r="BM127" s="326">
        <f t="shared" si="190"/>
        <v>0</v>
      </c>
    </row>
    <row r="128" spans="3:65" x14ac:dyDescent="0.2">
      <c r="C128" s="325">
        <f t="shared" si="177"/>
        <v>12</v>
      </c>
      <c r="D128" s="303" t="str">
        <f t="shared" si="178"/>
        <v>item 12</v>
      </c>
      <c r="E128" s="350" t="str">
        <f t="shared" si="175"/>
        <v>Operating Expense</v>
      </c>
      <c r="F128" s="320">
        <f t="shared" si="175"/>
        <v>2</v>
      </c>
      <c r="G128" s="320"/>
      <c r="H128" s="354"/>
      <c r="K128" s="341">
        <f t="shared" si="179"/>
        <v>0</v>
      </c>
      <c r="L128" s="342">
        <f t="shared" si="180"/>
        <v>0</v>
      </c>
      <c r="O128" s="326">
        <f t="shared" ref="O128:BM128" si="191">O70*O99</f>
        <v>0</v>
      </c>
      <c r="P128" s="326">
        <f t="shared" si="191"/>
        <v>0</v>
      </c>
      <c r="Q128" s="326">
        <f t="shared" si="191"/>
        <v>0</v>
      </c>
      <c r="R128" s="326">
        <f t="shared" si="191"/>
        <v>0</v>
      </c>
      <c r="S128" s="326">
        <f t="shared" si="191"/>
        <v>0</v>
      </c>
      <c r="T128" s="326">
        <f t="shared" si="191"/>
        <v>0</v>
      </c>
      <c r="U128" s="326">
        <f t="shared" si="191"/>
        <v>0</v>
      </c>
      <c r="V128" s="326">
        <f t="shared" si="191"/>
        <v>0</v>
      </c>
      <c r="W128" s="326">
        <f t="shared" si="191"/>
        <v>0</v>
      </c>
      <c r="X128" s="326">
        <f t="shared" si="191"/>
        <v>0</v>
      </c>
      <c r="Y128" s="326">
        <f t="shared" si="191"/>
        <v>0</v>
      </c>
      <c r="Z128" s="326">
        <f t="shared" si="191"/>
        <v>0</v>
      </c>
      <c r="AA128" s="326">
        <f t="shared" si="191"/>
        <v>0</v>
      </c>
      <c r="AB128" s="326">
        <f t="shared" si="191"/>
        <v>0</v>
      </c>
      <c r="AC128" s="326">
        <f t="shared" si="191"/>
        <v>0</v>
      </c>
      <c r="AD128" s="326">
        <f t="shared" si="191"/>
        <v>0</v>
      </c>
      <c r="AE128" s="326">
        <f t="shared" si="191"/>
        <v>0</v>
      </c>
      <c r="AF128" s="326">
        <f t="shared" si="191"/>
        <v>0</v>
      </c>
      <c r="AG128" s="326">
        <f t="shared" si="191"/>
        <v>0</v>
      </c>
      <c r="AH128" s="326">
        <f t="shared" si="191"/>
        <v>0</v>
      </c>
      <c r="AI128" s="326">
        <f t="shared" si="191"/>
        <v>0</v>
      </c>
      <c r="AJ128" s="326">
        <f t="shared" si="191"/>
        <v>0</v>
      </c>
      <c r="AK128" s="326">
        <f t="shared" si="191"/>
        <v>0</v>
      </c>
      <c r="AL128" s="326">
        <f t="shared" si="191"/>
        <v>0</v>
      </c>
      <c r="AM128" s="326">
        <f t="shared" si="191"/>
        <v>0</v>
      </c>
      <c r="AN128" s="326">
        <f t="shared" si="191"/>
        <v>0</v>
      </c>
      <c r="AO128" s="326">
        <f t="shared" si="191"/>
        <v>0</v>
      </c>
      <c r="AP128" s="326">
        <f t="shared" si="191"/>
        <v>0</v>
      </c>
      <c r="AQ128" s="326">
        <f t="shared" si="191"/>
        <v>0</v>
      </c>
      <c r="AR128" s="326">
        <f t="shared" si="191"/>
        <v>0</v>
      </c>
      <c r="AS128" s="326">
        <f t="shared" si="191"/>
        <v>0</v>
      </c>
      <c r="AT128" s="326">
        <f t="shared" si="191"/>
        <v>0</v>
      </c>
      <c r="AU128" s="326">
        <f t="shared" si="191"/>
        <v>0</v>
      </c>
      <c r="AV128" s="326">
        <f t="shared" si="191"/>
        <v>0</v>
      </c>
      <c r="AW128" s="326">
        <f t="shared" si="191"/>
        <v>0</v>
      </c>
      <c r="AX128" s="326">
        <f t="shared" si="191"/>
        <v>0</v>
      </c>
      <c r="AY128" s="326">
        <f t="shared" si="191"/>
        <v>0</v>
      </c>
      <c r="AZ128" s="326">
        <f t="shared" si="191"/>
        <v>0</v>
      </c>
      <c r="BA128" s="326">
        <f t="shared" si="191"/>
        <v>0</v>
      </c>
      <c r="BB128" s="326">
        <f t="shared" si="191"/>
        <v>0</v>
      </c>
      <c r="BC128" s="326">
        <f t="shared" si="191"/>
        <v>0</v>
      </c>
      <c r="BD128" s="326">
        <f t="shared" si="191"/>
        <v>0</v>
      </c>
      <c r="BE128" s="326">
        <f t="shared" si="191"/>
        <v>0</v>
      </c>
      <c r="BF128" s="326">
        <f t="shared" si="191"/>
        <v>0</v>
      </c>
      <c r="BG128" s="326">
        <f t="shared" si="191"/>
        <v>0</v>
      </c>
      <c r="BH128" s="326">
        <f t="shared" si="191"/>
        <v>0</v>
      </c>
      <c r="BI128" s="326">
        <f t="shared" si="191"/>
        <v>0</v>
      </c>
      <c r="BJ128" s="326">
        <f t="shared" si="191"/>
        <v>0</v>
      </c>
      <c r="BK128" s="326">
        <f t="shared" si="191"/>
        <v>0</v>
      </c>
      <c r="BL128" s="326">
        <f t="shared" si="191"/>
        <v>0</v>
      </c>
      <c r="BM128" s="326">
        <f t="shared" si="191"/>
        <v>0</v>
      </c>
    </row>
    <row r="129" spans="3:65" x14ac:dyDescent="0.2">
      <c r="C129" s="325">
        <f t="shared" si="177"/>
        <v>13</v>
      </c>
      <c r="D129" s="303" t="str">
        <f t="shared" si="178"/>
        <v>item 13</v>
      </c>
      <c r="E129" s="350" t="str">
        <f t="shared" si="175"/>
        <v>Operating Expense</v>
      </c>
      <c r="F129" s="320">
        <f t="shared" si="175"/>
        <v>2</v>
      </c>
      <c r="G129" s="320"/>
      <c r="H129" s="354"/>
      <c r="K129" s="341">
        <f t="shared" si="179"/>
        <v>0</v>
      </c>
      <c r="L129" s="342">
        <f t="shared" si="180"/>
        <v>0</v>
      </c>
      <c r="O129" s="326">
        <f t="shared" ref="O129:BM129" si="192">O71*O100</f>
        <v>0</v>
      </c>
      <c r="P129" s="326">
        <f t="shared" si="192"/>
        <v>0</v>
      </c>
      <c r="Q129" s="326">
        <f t="shared" si="192"/>
        <v>0</v>
      </c>
      <c r="R129" s="326">
        <f t="shared" si="192"/>
        <v>0</v>
      </c>
      <c r="S129" s="326">
        <f t="shared" si="192"/>
        <v>0</v>
      </c>
      <c r="T129" s="326">
        <f t="shared" si="192"/>
        <v>0</v>
      </c>
      <c r="U129" s="326">
        <f t="shared" si="192"/>
        <v>0</v>
      </c>
      <c r="V129" s="326">
        <f t="shared" si="192"/>
        <v>0</v>
      </c>
      <c r="W129" s="326">
        <f t="shared" si="192"/>
        <v>0</v>
      </c>
      <c r="X129" s="326">
        <f t="shared" si="192"/>
        <v>0</v>
      </c>
      <c r="Y129" s="326">
        <f t="shared" si="192"/>
        <v>0</v>
      </c>
      <c r="Z129" s="326">
        <f t="shared" si="192"/>
        <v>0</v>
      </c>
      <c r="AA129" s="326">
        <f t="shared" si="192"/>
        <v>0</v>
      </c>
      <c r="AB129" s="326">
        <f t="shared" si="192"/>
        <v>0</v>
      </c>
      <c r="AC129" s="326">
        <f t="shared" si="192"/>
        <v>0</v>
      </c>
      <c r="AD129" s="326">
        <f t="shared" si="192"/>
        <v>0</v>
      </c>
      <c r="AE129" s="326">
        <f t="shared" si="192"/>
        <v>0</v>
      </c>
      <c r="AF129" s="326">
        <f t="shared" si="192"/>
        <v>0</v>
      </c>
      <c r="AG129" s="326">
        <f t="shared" si="192"/>
        <v>0</v>
      </c>
      <c r="AH129" s="326">
        <f t="shared" si="192"/>
        <v>0</v>
      </c>
      <c r="AI129" s="326">
        <f t="shared" si="192"/>
        <v>0</v>
      </c>
      <c r="AJ129" s="326">
        <f t="shared" si="192"/>
        <v>0</v>
      </c>
      <c r="AK129" s="326">
        <f t="shared" si="192"/>
        <v>0</v>
      </c>
      <c r="AL129" s="326">
        <f t="shared" si="192"/>
        <v>0</v>
      </c>
      <c r="AM129" s="326">
        <f t="shared" si="192"/>
        <v>0</v>
      </c>
      <c r="AN129" s="326">
        <f t="shared" si="192"/>
        <v>0</v>
      </c>
      <c r="AO129" s="326">
        <f t="shared" si="192"/>
        <v>0</v>
      </c>
      <c r="AP129" s="326">
        <f t="shared" si="192"/>
        <v>0</v>
      </c>
      <c r="AQ129" s="326">
        <f t="shared" si="192"/>
        <v>0</v>
      </c>
      <c r="AR129" s="326">
        <f t="shared" si="192"/>
        <v>0</v>
      </c>
      <c r="AS129" s="326">
        <f t="shared" si="192"/>
        <v>0</v>
      </c>
      <c r="AT129" s="326">
        <f t="shared" si="192"/>
        <v>0</v>
      </c>
      <c r="AU129" s="326">
        <f t="shared" si="192"/>
        <v>0</v>
      </c>
      <c r="AV129" s="326">
        <f t="shared" si="192"/>
        <v>0</v>
      </c>
      <c r="AW129" s="326">
        <f t="shared" si="192"/>
        <v>0</v>
      </c>
      <c r="AX129" s="326">
        <f t="shared" si="192"/>
        <v>0</v>
      </c>
      <c r="AY129" s="326">
        <f t="shared" si="192"/>
        <v>0</v>
      </c>
      <c r="AZ129" s="326">
        <f t="shared" si="192"/>
        <v>0</v>
      </c>
      <c r="BA129" s="326">
        <f t="shared" si="192"/>
        <v>0</v>
      </c>
      <c r="BB129" s="326">
        <f t="shared" si="192"/>
        <v>0</v>
      </c>
      <c r="BC129" s="326">
        <f t="shared" si="192"/>
        <v>0</v>
      </c>
      <c r="BD129" s="326">
        <f t="shared" si="192"/>
        <v>0</v>
      </c>
      <c r="BE129" s="326">
        <f t="shared" si="192"/>
        <v>0</v>
      </c>
      <c r="BF129" s="326">
        <f t="shared" si="192"/>
        <v>0</v>
      </c>
      <c r="BG129" s="326">
        <f t="shared" si="192"/>
        <v>0</v>
      </c>
      <c r="BH129" s="326">
        <f t="shared" si="192"/>
        <v>0</v>
      </c>
      <c r="BI129" s="326">
        <f t="shared" si="192"/>
        <v>0</v>
      </c>
      <c r="BJ129" s="326">
        <f t="shared" si="192"/>
        <v>0</v>
      </c>
      <c r="BK129" s="326">
        <f t="shared" si="192"/>
        <v>0</v>
      </c>
      <c r="BL129" s="326">
        <f t="shared" si="192"/>
        <v>0</v>
      </c>
      <c r="BM129" s="326">
        <f t="shared" si="192"/>
        <v>0</v>
      </c>
    </row>
    <row r="130" spans="3:65" x14ac:dyDescent="0.2">
      <c r="C130" s="325">
        <f t="shared" si="177"/>
        <v>14</v>
      </c>
      <c r="D130" s="303" t="str">
        <f t="shared" si="178"/>
        <v>item 14</v>
      </c>
      <c r="E130" s="350" t="str">
        <f t="shared" si="175"/>
        <v>Operating Expense</v>
      </c>
      <c r="F130" s="320">
        <f t="shared" si="175"/>
        <v>2</v>
      </c>
      <c r="G130" s="320"/>
      <c r="H130" s="354"/>
      <c r="K130" s="341">
        <f t="shared" si="179"/>
        <v>0</v>
      </c>
      <c r="L130" s="342">
        <f t="shared" si="180"/>
        <v>0</v>
      </c>
      <c r="O130" s="326">
        <f t="shared" ref="O130:BM130" si="193">O72*O101</f>
        <v>0</v>
      </c>
      <c r="P130" s="326">
        <f t="shared" si="193"/>
        <v>0</v>
      </c>
      <c r="Q130" s="326">
        <f t="shared" si="193"/>
        <v>0</v>
      </c>
      <c r="R130" s="326">
        <f t="shared" si="193"/>
        <v>0</v>
      </c>
      <c r="S130" s="326">
        <f t="shared" si="193"/>
        <v>0</v>
      </c>
      <c r="T130" s="326">
        <f t="shared" si="193"/>
        <v>0</v>
      </c>
      <c r="U130" s="326">
        <f t="shared" si="193"/>
        <v>0</v>
      </c>
      <c r="V130" s="326">
        <f t="shared" si="193"/>
        <v>0</v>
      </c>
      <c r="W130" s="326">
        <f t="shared" si="193"/>
        <v>0</v>
      </c>
      <c r="X130" s="326">
        <f t="shared" si="193"/>
        <v>0</v>
      </c>
      <c r="Y130" s="326">
        <f t="shared" si="193"/>
        <v>0</v>
      </c>
      <c r="Z130" s="326">
        <f t="shared" si="193"/>
        <v>0</v>
      </c>
      <c r="AA130" s="326">
        <f t="shared" si="193"/>
        <v>0</v>
      </c>
      <c r="AB130" s="326">
        <f t="shared" si="193"/>
        <v>0</v>
      </c>
      <c r="AC130" s="326">
        <f t="shared" si="193"/>
        <v>0</v>
      </c>
      <c r="AD130" s="326">
        <f t="shared" si="193"/>
        <v>0</v>
      </c>
      <c r="AE130" s="326">
        <f t="shared" si="193"/>
        <v>0</v>
      </c>
      <c r="AF130" s="326">
        <f t="shared" si="193"/>
        <v>0</v>
      </c>
      <c r="AG130" s="326">
        <f t="shared" si="193"/>
        <v>0</v>
      </c>
      <c r="AH130" s="326">
        <f t="shared" si="193"/>
        <v>0</v>
      </c>
      <c r="AI130" s="326">
        <f t="shared" si="193"/>
        <v>0</v>
      </c>
      <c r="AJ130" s="326">
        <f t="shared" si="193"/>
        <v>0</v>
      </c>
      <c r="AK130" s="326">
        <f t="shared" si="193"/>
        <v>0</v>
      </c>
      <c r="AL130" s="326">
        <f t="shared" si="193"/>
        <v>0</v>
      </c>
      <c r="AM130" s="326">
        <f t="shared" si="193"/>
        <v>0</v>
      </c>
      <c r="AN130" s="326">
        <f t="shared" si="193"/>
        <v>0</v>
      </c>
      <c r="AO130" s="326">
        <f t="shared" si="193"/>
        <v>0</v>
      </c>
      <c r="AP130" s="326">
        <f t="shared" si="193"/>
        <v>0</v>
      </c>
      <c r="AQ130" s="326">
        <f t="shared" si="193"/>
        <v>0</v>
      </c>
      <c r="AR130" s="326">
        <f t="shared" si="193"/>
        <v>0</v>
      </c>
      <c r="AS130" s="326">
        <f t="shared" si="193"/>
        <v>0</v>
      </c>
      <c r="AT130" s="326">
        <f t="shared" si="193"/>
        <v>0</v>
      </c>
      <c r="AU130" s="326">
        <f t="shared" si="193"/>
        <v>0</v>
      </c>
      <c r="AV130" s="326">
        <f t="shared" si="193"/>
        <v>0</v>
      </c>
      <c r="AW130" s="326">
        <f t="shared" si="193"/>
        <v>0</v>
      </c>
      <c r="AX130" s="326">
        <f t="shared" si="193"/>
        <v>0</v>
      </c>
      <c r="AY130" s="326">
        <f t="shared" si="193"/>
        <v>0</v>
      </c>
      <c r="AZ130" s="326">
        <f t="shared" si="193"/>
        <v>0</v>
      </c>
      <c r="BA130" s="326">
        <f t="shared" si="193"/>
        <v>0</v>
      </c>
      <c r="BB130" s="326">
        <f t="shared" si="193"/>
        <v>0</v>
      </c>
      <c r="BC130" s="326">
        <f t="shared" si="193"/>
        <v>0</v>
      </c>
      <c r="BD130" s="326">
        <f t="shared" si="193"/>
        <v>0</v>
      </c>
      <c r="BE130" s="326">
        <f t="shared" si="193"/>
        <v>0</v>
      </c>
      <c r="BF130" s="326">
        <f t="shared" si="193"/>
        <v>0</v>
      </c>
      <c r="BG130" s="326">
        <f t="shared" si="193"/>
        <v>0</v>
      </c>
      <c r="BH130" s="326">
        <f t="shared" si="193"/>
        <v>0</v>
      </c>
      <c r="BI130" s="326">
        <f t="shared" si="193"/>
        <v>0</v>
      </c>
      <c r="BJ130" s="326">
        <f t="shared" si="193"/>
        <v>0</v>
      </c>
      <c r="BK130" s="326">
        <f t="shared" si="193"/>
        <v>0</v>
      </c>
      <c r="BL130" s="326">
        <f t="shared" si="193"/>
        <v>0</v>
      </c>
      <c r="BM130" s="326">
        <f t="shared" si="193"/>
        <v>0</v>
      </c>
    </row>
    <row r="131" spans="3:65" x14ac:dyDescent="0.2">
      <c r="C131" s="325">
        <f t="shared" si="177"/>
        <v>15</v>
      </c>
      <c r="D131" s="303" t="str">
        <f t="shared" si="178"/>
        <v>item 15</v>
      </c>
      <c r="E131" s="350" t="str">
        <f t="shared" si="175"/>
        <v>Operating Expense</v>
      </c>
      <c r="F131" s="320">
        <f t="shared" si="175"/>
        <v>2</v>
      </c>
      <c r="G131" s="320"/>
      <c r="H131" s="354"/>
      <c r="K131" s="341">
        <f t="shared" si="179"/>
        <v>0</v>
      </c>
      <c r="L131" s="342">
        <f t="shared" si="180"/>
        <v>0</v>
      </c>
      <c r="O131" s="326">
        <f t="shared" ref="O131:BM131" si="194">O73*O102</f>
        <v>0</v>
      </c>
      <c r="P131" s="326">
        <f t="shared" si="194"/>
        <v>0</v>
      </c>
      <c r="Q131" s="326">
        <f t="shared" si="194"/>
        <v>0</v>
      </c>
      <c r="R131" s="326">
        <f t="shared" si="194"/>
        <v>0</v>
      </c>
      <c r="S131" s="326">
        <f t="shared" si="194"/>
        <v>0</v>
      </c>
      <c r="T131" s="326">
        <f t="shared" si="194"/>
        <v>0</v>
      </c>
      <c r="U131" s="326">
        <f t="shared" si="194"/>
        <v>0</v>
      </c>
      <c r="V131" s="326">
        <f t="shared" si="194"/>
        <v>0</v>
      </c>
      <c r="W131" s="326">
        <f t="shared" si="194"/>
        <v>0</v>
      </c>
      <c r="X131" s="326">
        <f t="shared" si="194"/>
        <v>0</v>
      </c>
      <c r="Y131" s="326">
        <f t="shared" si="194"/>
        <v>0</v>
      </c>
      <c r="Z131" s="326">
        <f t="shared" si="194"/>
        <v>0</v>
      </c>
      <c r="AA131" s="326">
        <f t="shared" si="194"/>
        <v>0</v>
      </c>
      <c r="AB131" s="326">
        <f t="shared" si="194"/>
        <v>0</v>
      </c>
      <c r="AC131" s="326">
        <f t="shared" si="194"/>
        <v>0</v>
      </c>
      <c r="AD131" s="326">
        <f t="shared" si="194"/>
        <v>0</v>
      </c>
      <c r="AE131" s="326">
        <f t="shared" si="194"/>
        <v>0</v>
      </c>
      <c r="AF131" s="326">
        <f t="shared" si="194"/>
        <v>0</v>
      </c>
      <c r="AG131" s="326">
        <f t="shared" si="194"/>
        <v>0</v>
      </c>
      <c r="AH131" s="326">
        <f t="shared" si="194"/>
        <v>0</v>
      </c>
      <c r="AI131" s="326">
        <f t="shared" si="194"/>
        <v>0</v>
      </c>
      <c r="AJ131" s="326">
        <f t="shared" si="194"/>
        <v>0</v>
      </c>
      <c r="AK131" s="326">
        <f t="shared" si="194"/>
        <v>0</v>
      </c>
      <c r="AL131" s="326">
        <f t="shared" si="194"/>
        <v>0</v>
      </c>
      <c r="AM131" s="326">
        <f t="shared" si="194"/>
        <v>0</v>
      </c>
      <c r="AN131" s="326">
        <f t="shared" si="194"/>
        <v>0</v>
      </c>
      <c r="AO131" s="326">
        <f t="shared" si="194"/>
        <v>0</v>
      </c>
      <c r="AP131" s="326">
        <f t="shared" si="194"/>
        <v>0</v>
      </c>
      <c r="AQ131" s="326">
        <f t="shared" si="194"/>
        <v>0</v>
      </c>
      <c r="AR131" s="326">
        <f t="shared" si="194"/>
        <v>0</v>
      </c>
      <c r="AS131" s="326">
        <f t="shared" si="194"/>
        <v>0</v>
      </c>
      <c r="AT131" s="326">
        <f t="shared" si="194"/>
        <v>0</v>
      </c>
      <c r="AU131" s="326">
        <f t="shared" si="194"/>
        <v>0</v>
      </c>
      <c r="AV131" s="326">
        <f t="shared" si="194"/>
        <v>0</v>
      </c>
      <c r="AW131" s="326">
        <f t="shared" si="194"/>
        <v>0</v>
      </c>
      <c r="AX131" s="326">
        <f t="shared" si="194"/>
        <v>0</v>
      </c>
      <c r="AY131" s="326">
        <f t="shared" si="194"/>
        <v>0</v>
      </c>
      <c r="AZ131" s="326">
        <f t="shared" si="194"/>
        <v>0</v>
      </c>
      <c r="BA131" s="326">
        <f t="shared" si="194"/>
        <v>0</v>
      </c>
      <c r="BB131" s="326">
        <f t="shared" si="194"/>
        <v>0</v>
      </c>
      <c r="BC131" s="326">
        <f t="shared" si="194"/>
        <v>0</v>
      </c>
      <c r="BD131" s="326">
        <f t="shared" si="194"/>
        <v>0</v>
      </c>
      <c r="BE131" s="326">
        <f t="shared" si="194"/>
        <v>0</v>
      </c>
      <c r="BF131" s="326">
        <f t="shared" si="194"/>
        <v>0</v>
      </c>
      <c r="BG131" s="326">
        <f t="shared" si="194"/>
        <v>0</v>
      </c>
      <c r="BH131" s="326">
        <f t="shared" si="194"/>
        <v>0</v>
      </c>
      <c r="BI131" s="326">
        <f t="shared" si="194"/>
        <v>0</v>
      </c>
      <c r="BJ131" s="326">
        <f t="shared" si="194"/>
        <v>0</v>
      </c>
      <c r="BK131" s="326">
        <f t="shared" si="194"/>
        <v>0</v>
      </c>
      <c r="BL131" s="326">
        <f t="shared" si="194"/>
        <v>0</v>
      </c>
      <c r="BM131" s="326">
        <f t="shared" si="194"/>
        <v>0</v>
      </c>
    </row>
    <row r="132" spans="3:65" x14ac:dyDescent="0.2">
      <c r="C132" s="325">
        <f t="shared" si="177"/>
        <v>16</v>
      </c>
      <c r="D132" s="303" t="str">
        <f t="shared" si="178"/>
        <v>item 16</v>
      </c>
      <c r="E132" s="350" t="str">
        <f t="shared" si="175"/>
        <v>Operating Expense</v>
      </c>
      <c r="F132" s="320">
        <f t="shared" si="175"/>
        <v>2</v>
      </c>
      <c r="G132" s="320"/>
      <c r="H132" s="354"/>
      <c r="K132" s="341">
        <f t="shared" si="179"/>
        <v>0</v>
      </c>
      <c r="L132" s="342">
        <f t="shared" si="180"/>
        <v>0</v>
      </c>
      <c r="O132" s="326">
        <f t="shared" ref="O132:BM132" si="195">O74*O103</f>
        <v>0</v>
      </c>
      <c r="P132" s="326">
        <f t="shared" si="195"/>
        <v>0</v>
      </c>
      <c r="Q132" s="326">
        <f t="shared" si="195"/>
        <v>0</v>
      </c>
      <c r="R132" s="326">
        <f t="shared" si="195"/>
        <v>0</v>
      </c>
      <c r="S132" s="326">
        <f t="shared" si="195"/>
        <v>0</v>
      </c>
      <c r="T132" s="326">
        <f t="shared" si="195"/>
        <v>0</v>
      </c>
      <c r="U132" s="326">
        <f t="shared" si="195"/>
        <v>0</v>
      </c>
      <c r="V132" s="326">
        <f t="shared" si="195"/>
        <v>0</v>
      </c>
      <c r="W132" s="326">
        <f t="shared" si="195"/>
        <v>0</v>
      </c>
      <c r="X132" s="326">
        <f t="shared" si="195"/>
        <v>0</v>
      </c>
      <c r="Y132" s="326">
        <f t="shared" si="195"/>
        <v>0</v>
      </c>
      <c r="Z132" s="326">
        <f t="shared" si="195"/>
        <v>0</v>
      </c>
      <c r="AA132" s="326">
        <f t="shared" si="195"/>
        <v>0</v>
      </c>
      <c r="AB132" s="326">
        <f t="shared" si="195"/>
        <v>0</v>
      </c>
      <c r="AC132" s="326">
        <f t="shared" si="195"/>
        <v>0</v>
      </c>
      <c r="AD132" s="326">
        <f t="shared" si="195"/>
        <v>0</v>
      </c>
      <c r="AE132" s="326">
        <f t="shared" si="195"/>
        <v>0</v>
      </c>
      <c r="AF132" s="326">
        <f t="shared" si="195"/>
        <v>0</v>
      </c>
      <c r="AG132" s="326">
        <f t="shared" si="195"/>
        <v>0</v>
      </c>
      <c r="AH132" s="326">
        <f t="shared" si="195"/>
        <v>0</v>
      </c>
      <c r="AI132" s="326">
        <f t="shared" si="195"/>
        <v>0</v>
      </c>
      <c r="AJ132" s="326">
        <f t="shared" si="195"/>
        <v>0</v>
      </c>
      <c r="AK132" s="326">
        <f t="shared" si="195"/>
        <v>0</v>
      </c>
      <c r="AL132" s="326">
        <f t="shared" si="195"/>
        <v>0</v>
      </c>
      <c r="AM132" s="326">
        <f t="shared" si="195"/>
        <v>0</v>
      </c>
      <c r="AN132" s="326">
        <f t="shared" si="195"/>
        <v>0</v>
      </c>
      <c r="AO132" s="326">
        <f t="shared" si="195"/>
        <v>0</v>
      </c>
      <c r="AP132" s="326">
        <f t="shared" si="195"/>
        <v>0</v>
      </c>
      <c r="AQ132" s="326">
        <f t="shared" si="195"/>
        <v>0</v>
      </c>
      <c r="AR132" s="326">
        <f t="shared" si="195"/>
        <v>0</v>
      </c>
      <c r="AS132" s="326">
        <f t="shared" si="195"/>
        <v>0</v>
      </c>
      <c r="AT132" s="326">
        <f t="shared" si="195"/>
        <v>0</v>
      </c>
      <c r="AU132" s="326">
        <f t="shared" si="195"/>
        <v>0</v>
      </c>
      <c r="AV132" s="326">
        <f t="shared" si="195"/>
        <v>0</v>
      </c>
      <c r="AW132" s="326">
        <f t="shared" si="195"/>
        <v>0</v>
      </c>
      <c r="AX132" s="326">
        <f t="shared" si="195"/>
        <v>0</v>
      </c>
      <c r="AY132" s="326">
        <f t="shared" si="195"/>
        <v>0</v>
      </c>
      <c r="AZ132" s="326">
        <f t="shared" si="195"/>
        <v>0</v>
      </c>
      <c r="BA132" s="326">
        <f t="shared" si="195"/>
        <v>0</v>
      </c>
      <c r="BB132" s="326">
        <f t="shared" si="195"/>
        <v>0</v>
      </c>
      <c r="BC132" s="326">
        <f t="shared" si="195"/>
        <v>0</v>
      </c>
      <c r="BD132" s="326">
        <f t="shared" si="195"/>
        <v>0</v>
      </c>
      <c r="BE132" s="326">
        <f t="shared" si="195"/>
        <v>0</v>
      </c>
      <c r="BF132" s="326">
        <f t="shared" si="195"/>
        <v>0</v>
      </c>
      <c r="BG132" s="326">
        <f t="shared" si="195"/>
        <v>0</v>
      </c>
      <c r="BH132" s="326">
        <f t="shared" si="195"/>
        <v>0</v>
      </c>
      <c r="BI132" s="326">
        <f t="shared" si="195"/>
        <v>0</v>
      </c>
      <c r="BJ132" s="326">
        <f t="shared" si="195"/>
        <v>0</v>
      </c>
      <c r="BK132" s="326">
        <f t="shared" si="195"/>
        <v>0</v>
      </c>
      <c r="BL132" s="326">
        <f t="shared" si="195"/>
        <v>0</v>
      </c>
      <c r="BM132" s="326">
        <f t="shared" si="195"/>
        <v>0</v>
      </c>
    </row>
    <row r="133" spans="3:65" x14ac:dyDescent="0.2">
      <c r="C133" s="325">
        <f t="shared" si="177"/>
        <v>17</v>
      </c>
      <c r="D133" s="303" t="str">
        <f t="shared" si="178"/>
        <v>item 17</v>
      </c>
      <c r="E133" s="350" t="str">
        <f t="shared" si="175"/>
        <v>Operating Expense</v>
      </c>
      <c r="F133" s="320">
        <f t="shared" si="175"/>
        <v>2</v>
      </c>
      <c r="G133" s="320"/>
      <c r="H133" s="354"/>
      <c r="K133" s="341">
        <f t="shared" si="179"/>
        <v>0</v>
      </c>
      <c r="L133" s="342">
        <f t="shared" si="180"/>
        <v>0</v>
      </c>
      <c r="O133" s="326">
        <f t="shared" ref="O133:BM133" si="196">O75*O104</f>
        <v>0</v>
      </c>
      <c r="P133" s="326">
        <f t="shared" si="196"/>
        <v>0</v>
      </c>
      <c r="Q133" s="326">
        <f t="shared" si="196"/>
        <v>0</v>
      </c>
      <c r="R133" s="326">
        <f t="shared" si="196"/>
        <v>0</v>
      </c>
      <c r="S133" s="326">
        <f t="shared" si="196"/>
        <v>0</v>
      </c>
      <c r="T133" s="326">
        <f t="shared" si="196"/>
        <v>0</v>
      </c>
      <c r="U133" s="326">
        <f t="shared" si="196"/>
        <v>0</v>
      </c>
      <c r="V133" s="326">
        <f t="shared" si="196"/>
        <v>0</v>
      </c>
      <c r="W133" s="326">
        <f t="shared" si="196"/>
        <v>0</v>
      </c>
      <c r="X133" s="326">
        <f t="shared" si="196"/>
        <v>0</v>
      </c>
      <c r="Y133" s="326">
        <f t="shared" si="196"/>
        <v>0</v>
      </c>
      <c r="Z133" s="326">
        <f t="shared" si="196"/>
        <v>0</v>
      </c>
      <c r="AA133" s="326">
        <f t="shared" si="196"/>
        <v>0</v>
      </c>
      <c r="AB133" s="326">
        <f t="shared" si="196"/>
        <v>0</v>
      </c>
      <c r="AC133" s="326">
        <f t="shared" si="196"/>
        <v>0</v>
      </c>
      <c r="AD133" s="326">
        <f t="shared" si="196"/>
        <v>0</v>
      </c>
      <c r="AE133" s="326">
        <f t="shared" si="196"/>
        <v>0</v>
      </c>
      <c r="AF133" s="326">
        <f t="shared" si="196"/>
        <v>0</v>
      </c>
      <c r="AG133" s="326">
        <f t="shared" si="196"/>
        <v>0</v>
      </c>
      <c r="AH133" s="326">
        <f t="shared" si="196"/>
        <v>0</v>
      </c>
      <c r="AI133" s="326">
        <f t="shared" si="196"/>
        <v>0</v>
      </c>
      <c r="AJ133" s="326">
        <f t="shared" si="196"/>
        <v>0</v>
      </c>
      <c r="AK133" s="326">
        <f t="shared" si="196"/>
        <v>0</v>
      </c>
      <c r="AL133" s="326">
        <f t="shared" si="196"/>
        <v>0</v>
      </c>
      <c r="AM133" s="326">
        <f t="shared" si="196"/>
        <v>0</v>
      </c>
      <c r="AN133" s="326">
        <f t="shared" si="196"/>
        <v>0</v>
      </c>
      <c r="AO133" s="326">
        <f t="shared" si="196"/>
        <v>0</v>
      </c>
      <c r="AP133" s="326">
        <f t="shared" si="196"/>
        <v>0</v>
      </c>
      <c r="AQ133" s="326">
        <f t="shared" si="196"/>
        <v>0</v>
      </c>
      <c r="AR133" s="326">
        <f t="shared" si="196"/>
        <v>0</v>
      </c>
      <c r="AS133" s="326">
        <f t="shared" si="196"/>
        <v>0</v>
      </c>
      <c r="AT133" s="326">
        <f t="shared" si="196"/>
        <v>0</v>
      </c>
      <c r="AU133" s="326">
        <f t="shared" si="196"/>
        <v>0</v>
      </c>
      <c r="AV133" s="326">
        <f t="shared" si="196"/>
        <v>0</v>
      </c>
      <c r="AW133" s="326">
        <f t="shared" si="196"/>
        <v>0</v>
      </c>
      <c r="AX133" s="326">
        <f t="shared" si="196"/>
        <v>0</v>
      </c>
      <c r="AY133" s="326">
        <f t="shared" si="196"/>
        <v>0</v>
      </c>
      <c r="AZ133" s="326">
        <f t="shared" si="196"/>
        <v>0</v>
      </c>
      <c r="BA133" s="326">
        <f t="shared" si="196"/>
        <v>0</v>
      </c>
      <c r="BB133" s="326">
        <f t="shared" si="196"/>
        <v>0</v>
      </c>
      <c r="BC133" s="326">
        <f t="shared" si="196"/>
        <v>0</v>
      </c>
      <c r="BD133" s="326">
        <f t="shared" si="196"/>
        <v>0</v>
      </c>
      <c r="BE133" s="326">
        <f t="shared" si="196"/>
        <v>0</v>
      </c>
      <c r="BF133" s="326">
        <f t="shared" si="196"/>
        <v>0</v>
      </c>
      <c r="BG133" s="326">
        <f t="shared" si="196"/>
        <v>0</v>
      </c>
      <c r="BH133" s="326">
        <f t="shared" si="196"/>
        <v>0</v>
      </c>
      <c r="BI133" s="326">
        <f t="shared" si="196"/>
        <v>0</v>
      </c>
      <c r="BJ133" s="326">
        <f t="shared" si="196"/>
        <v>0</v>
      </c>
      <c r="BK133" s="326">
        <f t="shared" si="196"/>
        <v>0</v>
      </c>
      <c r="BL133" s="326">
        <f t="shared" si="196"/>
        <v>0</v>
      </c>
      <c r="BM133" s="326">
        <f t="shared" si="196"/>
        <v>0</v>
      </c>
    </row>
    <row r="134" spans="3:65" x14ac:dyDescent="0.2">
      <c r="C134" s="325">
        <f t="shared" si="177"/>
        <v>18</v>
      </c>
      <c r="D134" s="303" t="str">
        <f t="shared" si="178"/>
        <v>item 18</v>
      </c>
      <c r="E134" s="350" t="str">
        <f t="shared" si="175"/>
        <v>Operating Expense</v>
      </c>
      <c r="F134" s="320">
        <f t="shared" si="175"/>
        <v>2</v>
      </c>
      <c r="G134" s="320"/>
      <c r="H134" s="354"/>
      <c r="K134" s="341">
        <f t="shared" si="179"/>
        <v>0</v>
      </c>
      <c r="L134" s="342">
        <f t="shared" si="180"/>
        <v>0</v>
      </c>
      <c r="O134" s="326">
        <f t="shared" ref="O134:BM134" si="197">O76*O105</f>
        <v>0</v>
      </c>
      <c r="P134" s="326">
        <f t="shared" si="197"/>
        <v>0</v>
      </c>
      <c r="Q134" s="326">
        <f t="shared" si="197"/>
        <v>0</v>
      </c>
      <c r="R134" s="326">
        <f t="shared" si="197"/>
        <v>0</v>
      </c>
      <c r="S134" s="326">
        <f t="shared" si="197"/>
        <v>0</v>
      </c>
      <c r="T134" s="326">
        <f t="shared" si="197"/>
        <v>0</v>
      </c>
      <c r="U134" s="326">
        <f t="shared" si="197"/>
        <v>0</v>
      </c>
      <c r="V134" s="326">
        <f t="shared" si="197"/>
        <v>0</v>
      </c>
      <c r="W134" s="326">
        <f t="shared" si="197"/>
        <v>0</v>
      </c>
      <c r="X134" s="326">
        <f t="shared" si="197"/>
        <v>0</v>
      </c>
      <c r="Y134" s="326">
        <f t="shared" si="197"/>
        <v>0</v>
      </c>
      <c r="Z134" s="326">
        <f t="shared" si="197"/>
        <v>0</v>
      </c>
      <c r="AA134" s="326">
        <f t="shared" si="197"/>
        <v>0</v>
      </c>
      <c r="AB134" s="326">
        <f t="shared" si="197"/>
        <v>0</v>
      </c>
      <c r="AC134" s="326">
        <f t="shared" si="197"/>
        <v>0</v>
      </c>
      <c r="AD134" s="326">
        <f t="shared" si="197"/>
        <v>0</v>
      </c>
      <c r="AE134" s="326">
        <f t="shared" si="197"/>
        <v>0</v>
      </c>
      <c r="AF134" s="326">
        <f t="shared" si="197"/>
        <v>0</v>
      </c>
      <c r="AG134" s="326">
        <f t="shared" si="197"/>
        <v>0</v>
      </c>
      <c r="AH134" s="326">
        <f t="shared" si="197"/>
        <v>0</v>
      </c>
      <c r="AI134" s="326">
        <f t="shared" si="197"/>
        <v>0</v>
      </c>
      <c r="AJ134" s="326">
        <f t="shared" si="197"/>
        <v>0</v>
      </c>
      <c r="AK134" s="326">
        <f t="shared" si="197"/>
        <v>0</v>
      </c>
      <c r="AL134" s="326">
        <f t="shared" si="197"/>
        <v>0</v>
      </c>
      <c r="AM134" s="326">
        <f t="shared" si="197"/>
        <v>0</v>
      </c>
      <c r="AN134" s="326">
        <f t="shared" si="197"/>
        <v>0</v>
      </c>
      <c r="AO134" s="326">
        <f t="shared" si="197"/>
        <v>0</v>
      </c>
      <c r="AP134" s="326">
        <f t="shared" si="197"/>
        <v>0</v>
      </c>
      <c r="AQ134" s="326">
        <f t="shared" si="197"/>
        <v>0</v>
      </c>
      <c r="AR134" s="326">
        <f t="shared" si="197"/>
        <v>0</v>
      </c>
      <c r="AS134" s="326">
        <f t="shared" si="197"/>
        <v>0</v>
      </c>
      <c r="AT134" s="326">
        <f t="shared" si="197"/>
        <v>0</v>
      </c>
      <c r="AU134" s="326">
        <f t="shared" si="197"/>
        <v>0</v>
      </c>
      <c r="AV134" s="326">
        <f t="shared" si="197"/>
        <v>0</v>
      </c>
      <c r="AW134" s="326">
        <f t="shared" si="197"/>
        <v>0</v>
      </c>
      <c r="AX134" s="326">
        <f t="shared" si="197"/>
        <v>0</v>
      </c>
      <c r="AY134" s="326">
        <f t="shared" si="197"/>
        <v>0</v>
      </c>
      <c r="AZ134" s="326">
        <f t="shared" si="197"/>
        <v>0</v>
      </c>
      <c r="BA134" s="326">
        <f t="shared" si="197"/>
        <v>0</v>
      </c>
      <c r="BB134" s="326">
        <f t="shared" si="197"/>
        <v>0</v>
      </c>
      <c r="BC134" s="326">
        <f t="shared" si="197"/>
        <v>0</v>
      </c>
      <c r="BD134" s="326">
        <f t="shared" si="197"/>
        <v>0</v>
      </c>
      <c r="BE134" s="326">
        <f t="shared" si="197"/>
        <v>0</v>
      </c>
      <c r="BF134" s="326">
        <f t="shared" si="197"/>
        <v>0</v>
      </c>
      <c r="BG134" s="326">
        <f t="shared" si="197"/>
        <v>0</v>
      </c>
      <c r="BH134" s="326">
        <f t="shared" si="197"/>
        <v>0</v>
      </c>
      <c r="BI134" s="326">
        <f t="shared" si="197"/>
        <v>0</v>
      </c>
      <c r="BJ134" s="326">
        <f t="shared" si="197"/>
        <v>0</v>
      </c>
      <c r="BK134" s="326">
        <f t="shared" si="197"/>
        <v>0</v>
      </c>
      <c r="BL134" s="326">
        <f t="shared" si="197"/>
        <v>0</v>
      </c>
      <c r="BM134" s="326">
        <f t="shared" si="197"/>
        <v>0</v>
      </c>
    </row>
    <row r="135" spans="3:65" x14ac:dyDescent="0.2">
      <c r="C135" s="325">
        <f t="shared" si="177"/>
        <v>19</v>
      </c>
      <c r="D135" s="303" t="str">
        <f t="shared" si="178"/>
        <v>item 19</v>
      </c>
      <c r="E135" s="350" t="str">
        <f t="shared" si="175"/>
        <v>Operating Expense</v>
      </c>
      <c r="F135" s="320">
        <f t="shared" si="175"/>
        <v>2</v>
      </c>
      <c r="G135" s="320"/>
      <c r="H135" s="354"/>
      <c r="K135" s="341">
        <f t="shared" si="179"/>
        <v>0</v>
      </c>
      <c r="L135" s="342">
        <f t="shared" si="180"/>
        <v>0</v>
      </c>
      <c r="O135" s="326">
        <f t="shared" ref="O135:BM135" si="198">O77*O106</f>
        <v>0</v>
      </c>
      <c r="P135" s="326">
        <f t="shared" si="198"/>
        <v>0</v>
      </c>
      <c r="Q135" s="326">
        <f t="shared" si="198"/>
        <v>0</v>
      </c>
      <c r="R135" s="326">
        <f t="shared" si="198"/>
        <v>0</v>
      </c>
      <c r="S135" s="326">
        <f t="shared" si="198"/>
        <v>0</v>
      </c>
      <c r="T135" s="326">
        <f t="shared" si="198"/>
        <v>0</v>
      </c>
      <c r="U135" s="326">
        <f t="shared" si="198"/>
        <v>0</v>
      </c>
      <c r="V135" s="326">
        <f t="shared" si="198"/>
        <v>0</v>
      </c>
      <c r="W135" s="326">
        <f t="shared" si="198"/>
        <v>0</v>
      </c>
      <c r="X135" s="326">
        <f t="shared" si="198"/>
        <v>0</v>
      </c>
      <c r="Y135" s="326">
        <f t="shared" si="198"/>
        <v>0</v>
      </c>
      <c r="Z135" s="326">
        <f t="shared" si="198"/>
        <v>0</v>
      </c>
      <c r="AA135" s="326">
        <f t="shared" si="198"/>
        <v>0</v>
      </c>
      <c r="AB135" s="326">
        <f t="shared" si="198"/>
        <v>0</v>
      </c>
      <c r="AC135" s="326">
        <f t="shared" si="198"/>
        <v>0</v>
      </c>
      <c r="AD135" s="326">
        <f t="shared" si="198"/>
        <v>0</v>
      </c>
      <c r="AE135" s="326">
        <f t="shared" si="198"/>
        <v>0</v>
      </c>
      <c r="AF135" s="326">
        <f t="shared" si="198"/>
        <v>0</v>
      </c>
      <c r="AG135" s="326">
        <f t="shared" si="198"/>
        <v>0</v>
      </c>
      <c r="AH135" s="326">
        <f t="shared" si="198"/>
        <v>0</v>
      </c>
      <c r="AI135" s="326">
        <f t="shared" si="198"/>
        <v>0</v>
      </c>
      <c r="AJ135" s="326">
        <f t="shared" si="198"/>
        <v>0</v>
      </c>
      <c r="AK135" s="326">
        <f t="shared" si="198"/>
        <v>0</v>
      </c>
      <c r="AL135" s="326">
        <f t="shared" si="198"/>
        <v>0</v>
      </c>
      <c r="AM135" s="326">
        <f t="shared" si="198"/>
        <v>0</v>
      </c>
      <c r="AN135" s="326">
        <f t="shared" si="198"/>
        <v>0</v>
      </c>
      <c r="AO135" s="326">
        <f t="shared" si="198"/>
        <v>0</v>
      </c>
      <c r="AP135" s="326">
        <f t="shared" si="198"/>
        <v>0</v>
      </c>
      <c r="AQ135" s="326">
        <f t="shared" si="198"/>
        <v>0</v>
      </c>
      <c r="AR135" s="326">
        <f t="shared" si="198"/>
        <v>0</v>
      </c>
      <c r="AS135" s="326">
        <f t="shared" si="198"/>
        <v>0</v>
      </c>
      <c r="AT135" s="326">
        <f t="shared" si="198"/>
        <v>0</v>
      </c>
      <c r="AU135" s="326">
        <f t="shared" si="198"/>
        <v>0</v>
      </c>
      <c r="AV135" s="326">
        <f t="shared" si="198"/>
        <v>0</v>
      </c>
      <c r="AW135" s="326">
        <f t="shared" si="198"/>
        <v>0</v>
      </c>
      <c r="AX135" s="326">
        <f t="shared" si="198"/>
        <v>0</v>
      </c>
      <c r="AY135" s="326">
        <f t="shared" si="198"/>
        <v>0</v>
      </c>
      <c r="AZ135" s="326">
        <f t="shared" si="198"/>
        <v>0</v>
      </c>
      <c r="BA135" s="326">
        <f t="shared" si="198"/>
        <v>0</v>
      </c>
      <c r="BB135" s="326">
        <f t="shared" si="198"/>
        <v>0</v>
      </c>
      <c r="BC135" s="326">
        <f t="shared" si="198"/>
        <v>0</v>
      </c>
      <c r="BD135" s="326">
        <f t="shared" si="198"/>
        <v>0</v>
      </c>
      <c r="BE135" s="326">
        <f t="shared" si="198"/>
        <v>0</v>
      </c>
      <c r="BF135" s="326">
        <f t="shared" si="198"/>
        <v>0</v>
      </c>
      <c r="BG135" s="326">
        <f t="shared" si="198"/>
        <v>0</v>
      </c>
      <c r="BH135" s="326">
        <f t="shared" si="198"/>
        <v>0</v>
      </c>
      <c r="BI135" s="326">
        <f t="shared" si="198"/>
        <v>0</v>
      </c>
      <c r="BJ135" s="326">
        <f t="shared" si="198"/>
        <v>0</v>
      </c>
      <c r="BK135" s="326">
        <f t="shared" si="198"/>
        <v>0</v>
      </c>
      <c r="BL135" s="326">
        <f t="shared" si="198"/>
        <v>0</v>
      </c>
      <c r="BM135" s="326">
        <f t="shared" si="198"/>
        <v>0</v>
      </c>
    </row>
    <row r="136" spans="3:65" x14ac:dyDescent="0.2">
      <c r="C136" s="325">
        <f t="shared" si="177"/>
        <v>20</v>
      </c>
      <c r="D136" s="303" t="str">
        <f t="shared" si="178"/>
        <v>item 20</v>
      </c>
      <c r="E136" s="350" t="str">
        <f t="shared" si="175"/>
        <v>Operating Expense</v>
      </c>
      <c r="F136" s="320">
        <f t="shared" si="175"/>
        <v>2</v>
      </c>
      <c r="G136" s="320"/>
      <c r="H136" s="354"/>
      <c r="K136" s="341">
        <f t="shared" si="179"/>
        <v>0</v>
      </c>
      <c r="L136" s="342">
        <f t="shared" si="180"/>
        <v>0</v>
      </c>
      <c r="O136" s="326">
        <f t="shared" ref="O136:BM136" si="199">O78*O107</f>
        <v>0</v>
      </c>
      <c r="P136" s="326">
        <f t="shared" si="199"/>
        <v>0</v>
      </c>
      <c r="Q136" s="326">
        <f t="shared" si="199"/>
        <v>0</v>
      </c>
      <c r="R136" s="326">
        <f t="shared" si="199"/>
        <v>0</v>
      </c>
      <c r="S136" s="326">
        <f t="shared" si="199"/>
        <v>0</v>
      </c>
      <c r="T136" s="326">
        <f t="shared" si="199"/>
        <v>0</v>
      </c>
      <c r="U136" s="326">
        <f t="shared" si="199"/>
        <v>0</v>
      </c>
      <c r="V136" s="326">
        <f t="shared" si="199"/>
        <v>0</v>
      </c>
      <c r="W136" s="326">
        <f t="shared" si="199"/>
        <v>0</v>
      </c>
      <c r="X136" s="326">
        <f t="shared" si="199"/>
        <v>0</v>
      </c>
      <c r="Y136" s="326">
        <f t="shared" si="199"/>
        <v>0</v>
      </c>
      <c r="Z136" s="326">
        <f t="shared" si="199"/>
        <v>0</v>
      </c>
      <c r="AA136" s="326">
        <f t="shared" si="199"/>
        <v>0</v>
      </c>
      <c r="AB136" s="326">
        <f t="shared" si="199"/>
        <v>0</v>
      </c>
      <c r="AC136" s="326">
        <f t="shared" si="199"/>
        <v>0</v>
      </c>
      <c r="AD136" s="326">
        <f t="shared" si="199"/>
        <v>0</v>
      </c>
      <c r="AE136" s="326">
        <f t="shared" si="199"/>
        <v>0</v>
      </c>
      <c r="AF136" s="326">
        <f t="shared" si="199"/>
        <v>0</v>
      </c>
      <c r="AG136" s="326">
        <f t="shared" si="199"/>
        <v>0</v>
      </c>
      <c r="AH136" s="326">
        <f t="shared" si="199"/>
        <v>0</v>
      </c>
      <c r="AI136" s="326">
        <f t="shared" si="199"/>
        <v>0</v>
      </c>
      <c r="AJ136" s="326">
        <f t="shared" si="199"/>
        <v>0</v>
      </c>
      <c r="AK136" s="326">
        <f t="shared" si="199"/>
        <v>0</v>
      </c>
      <c r="AL136" s="326">
        <f t="shared" si="199"/>
        <v>0</v>
      </c>
      <c r="AM136" s="326">
        <f t="shared" si="199"/>
        <v>0</v>
      </c>
      <c r="AN136" s="326">
        <f t="shared" si="199"/>
        <v>0</v>
      </c>
      <c r="AO136" s="326">
        <f t="shared" si="199"/>
        <v>0</v>
      </c>
      <c r="AP136" s="326">
        <f t="shared" si="199"/>
        <v>0</v>
      </c>
      <c r="AQ136" s="326">
        <f t="shared" si="199"/>
        <v>0</v>
      </c>
      <c r="AR136" s="326">
        <f t="shared" si="199"/>
        <v>0</v>
      </c>
      <c r="AS136" s="326">
        <f t="shared" si="199"/>
        <v>0</v>
      </c>
      <c r="AT136" s="326">
        <f t="shared" si="199"/>
        <v>0</v>
      </c>
      <c r="AU136" s="326">
        <f t="shared" si="199"/>
        <v>0</v>
      </c>
      <c r="AV136" s="326">
        <f t="shared" si="199"/>
        <v>0</v>
      </c>
      <c r="AW136" s="326">
        <f t="shared" si="199"/>
        <v>0</v>
      </c>
      <c r="AX136" s="326">
        <f t="shared" si="199"/>
        <v>0</v>
      </c>
      <c r="AY136" s="326">
        <f t="shared" si="199"/>
        <v>0</v>
      </c>
      <c r="AZ136" s="326">
        <f t="shared" si="199"/>
        <v>0</v>
      </c>
      <c r="BA136" s="326">
        <f t="shared" si="199"/>
        <v>0</v>
      </c>
      <c r="BB136" s="326">
        <f t="shared" si="199"/>
        <v>0</v>
      </c>
      <c r="BC136" s="326">
        <f t="shared" si="199"/>
        <v>0</v>
      </c>
      <c r="BD136" s="326">
        <f t="shared" si="199"/>
        <v>0</v>
      </c>
      <c r="BE136" s="326">
        <f t="shared" si="199"/>
        <v>0</v>
      </c>
      <c r="BF136" s="326">
        <f t="shared" si="199"/>
        <v>0</v>
      </c>
      <c r="BG136" s="326">
        <f t="shared" si="199"/>
        <v>0</v>
      </c>
      <c r="BH136" s="326">
        <f t="shared" si="199"/>
        <v>0</v>
      </c>
      <c r="BI136" s="326">
        <f t="shared" si="199"/>
        <v>0</v>
      </c>
      <c r="BJ136" s="326">
        <f t="shared" si="199"/>
        <v>0</v>
      </c>
      <c r="BK136" s="326">
        <f t="shared" si="199"/>
        <v>0</v>
      </c>
      <c r="BL136" s="326">
        <f t="shared" si="199"/>
        <v>0</v>
      </c>
      <c r="BM136" s="326">
        <f t="shared" si="199"/>
        <v>0</v>
      </c>
    </row>
    <row r="137" spans="3:65" x14ac:dyDescent="0.2">
      <c r="C137" s="325">
        <f t="shared" si="177"/>
        <v>21</v>
      </c>
      <c r="D137" s="303" t="str">
        <f t="shared" si="178"/>
        <v>item 21</v>
      </c>
      <c r="E137" s="350" t="str">
        <f t="shared" si="175"/>
        <v>Operating Expense</v>
      </c>
      <c r="F137" s="320">
        <f t="shared" si="175"/>
        <v>2</v>
      </c>
      <c r="G137" s="320"/>
      <c r="H137" s="354"/>
      <c r="K137" s="341">
        <f t="shared" si="179"/>
        <v>0</v>
      </c>
      <c r="L137" s="342">
        <f t="shared" si="180"/>
        <v>0</v>
      </c>
      <c r="O137" s="326">
        <f t="shared" ref="O137:BM137" si="200">O79*O108</f>
        <v>0</v>
      </c>
      <c r="P137" s="326">
        <f t="shared" si="200"/>
        <v>0</v>
      </c>
      <c r="Q137" s="326">
        <f t="shared" si="200"/>
        <v>0</v>
      </c>
      <c r="R137" s="326">
        <f t="shared" si="200"/>
        <v>0</v>
      </c>
      <c r="S137" s="326">
        <f t="shared" si="200"/>
        <v>0</v>
      </c>
      <c r="T137" s="326">
        <f t="shared" si="200"/>
        <v>0</v>
      </c>
      <c r="U137" s="326">
        <f t="shared" si="200"/>
        <v>0</v>
      </c>
      <c r="V137" s="326">
        <f t="shared" si="200"/>
        <v>0</v>
      </c>
      <c r="W137" s="326">
        <f t="shared" si="200"/>
        <v>0</v>
      </c>
      <c r="X137" s="326">
        <f t="shared" si="200"/>
        <v>0</v>
      </c>
      <c r="Y137" s="326">
        <f t="shared" si="200"/>
        <v>0</v>
      </c>
      <c r="Z137" s="326">
        <f t="shared" si="200"/>
        <v>0</v>
      </c>
      <c r="AA137" s="326">
        <f t="shared" si="200"/>
        <v>0</v>
      </c>
      <c r="AB137" s="326">
        <f t="shared" si="200"/>
        <v>0</v>
      </c>
      <c r="AC137" s="326">
        <f t="shared" si="200"/>
        <v>0</v>
      </c>
      <c r="AD137" s="326">
        <f t="shared" si="200"/>
        <v>0</v>
      </c>
      <c r="AE137" s="326">
        <f t="shared" si="200"/>
        <v>0</v>
      </c>
      <c r="AF137" s="326">
        <f t="shared" si="200"/>
        <v>0</v>
      </c>
      <c r="AG137" s="326">
        <f t="shared" si="200"/>
        <v>0</v>
      </c>
      <c r="AH137" s="326">
        <f t="shared" si="200"/>
        <v>0</v>
      </c>
      <c r="AI137" s="326">
        <f t="shared" si="200"/>
        <v>0</v>
      </c>
      <c r="AJ137" s="326">
        <f t="shared" si="200"/>
        <v>0</v>
      </c>
      <c r="AK137" s="326">
        <f t="shared" si="200"/>
        <v>0</v>
      </c>
      <c r="AL137" s="326">
        <f t="shared" si="200"/>
        <v>0</v>
      </c>
      <c r="AM137" s="326">
        <f t="shared" si="200"/>
        <v>0</v>
      </c>
      <c r="AN137" s="326">
        <f t="shared" si="200"/>
        <v>0</v>
      </c>
      <c r="AO137" s="326">
        <f t="shared" si="200"/>
        <v>0</v>
      </c>
      <c r="AP137" s="326">
        <f t="shared" si="200"/>
        <v>0</v>
      </c>
      <c r="AQ137" s="326">
        <f t="shared" si="200"/>
        <v>0</v>
      </c>
      <c r="AR137" s="326">
        <f t="shared" si="200"/>
        <v>0</v>
      </c>
      <c r="AS137" s="326">
        <f t="shared" si="200"/>
        <v>0</v>
      </c>
      <c r="AT137" s="326">
        <f t="shared" si="200"/>
        <v>0</v>
      </c>
      <c r="AU137" s="326">
        <f t="shared" si="200"/>
        <v>0</v>
      </c>
      <c r="AV137" s="326">
        <f t="shared" si="200"/>
        <v>0</v>
      </c>
      <c r="AW137" s="326">
        <f t="shared" si="200"/>
        <v>0</v>
      </c>
      <c r="AX137" s="326">
        <f t="shared" si="200"/>
        <v>0</v>
      </c>
      <c r="AY137" s="326">
        <f t="shared" si="200"/>
        <v>0</v>
      </c>
      <c r="AZ137" s="326">
        <f t="shared" si="200"/>
        <v>0</v>
      </c>
      <c r="BA137" s="326">
        <f t="shared" si="200"/>
        <v>0</v>
      </c>
      <c r="BB137" s="326">
        <f t="shared" si="200"/>
        <v>0</v>
      </c>
      <c r="BC137" s="326">
        <f t="shared" si="200"/>
        <v>0</v>
      </c>
      <c r="BD137" s="326">
        <f t="shared" si="200"/>
        <v>0</v>
      </c>
      <c r="BE137" s="326">
        <f t="shared" si="200"/>
        <v>0</v>
      </c>
      <c r="BF137" s="326">
        <f t="shared" si="200"/>
        <v>0</v>
      </c>
      <c r="BG137" s="326">
        <f t="shared" si="200"/>
        <v>0</v>
      </c>
      <c r="BH137" s="326">
        <f t="shared" si="200"/>
        <v>0</v>
      </c>
      <c r="BI137" s="326">
        <f t="shared" si="200"/>
        <v>0</v>
      </c>
      <c r="BJ137" s="326">
        <f t="shared" si="200"/>
        <v>0</v>
      </c>
      <c r="BK137" s="326">
        <f t="shared" si="200"/>
        <v>0</v>
      </c>
      <c r="BL137" s="326">
        <f t="shared" si="200"/>
        <v>0</v>
      </c>
      <c r="BM137" s="326">
        <f t="shared" si="200"/>
        <v>0</v>
      </c>
    </row>
    <row r="138" spans="3:65" x14ac:dyDescent="0.2">
      <c r="C138" s="325">
        <f t="shared" si="177"/>
        <v>22</v>
      </c>
      <c r="D138" s="303" t="str">
        <f t="shared" si="178"/>
        <v>item 22</v>
      </c>
      <c r="E138" s="350" t="str">
        <f t="shared" si="175"/>
        <v>Operating Expense</v>
      </c>
      <c r="F138" s="320">
        <f t="shared" si="175"/>
        <v>2</v>
      </c>
      <c r="G138" s="320"/>
      <c r="H138" s="354"/>
      <c r="K138" s="341">
        <f t="shared" si="179"/>
        <v>0</v>
      </c>
      <c r="L138" s="342">
        <f t="shared" si="180"/>
        <v>0</v>
      </c>
      <c r="O138" s="326">
        <f t="shared" ref="O138:BM138" si="201">O80*O109</f>
        <v>0</v>
      </c>
      <c r="P138" s="326">
        <f t="shared" si="201"/>
        <v>0</v>
      </c>
      <c r="Q138" s="326">
        <f t="shared" si="201"/>
        <v>0</v>
      </c>
      <c r="R138" s="326">
        <f t="shared" si="201"/>
        <v>0</v>
      </c>
      <c r="S138" s="326">
        <f t="shared" si="201"/>
        <v>0</v>
      </c>
      <c r="T138" s="326">
        <f t="shared" si="201"/>
        <v>0</v>
      </c>
      <c r="U138" s="326">
        <f t="shared" si="201"/>
        <v>0</v>
      </c>
      <c r="V138" s="326">
        <f t="shared" si="201"/>
        <v>0</v>
      </c>
      <c r="W138" s="326">
        <f t="shared" si="201"/>
        <v>0</v>
      </c>
      <c r="X138" s="326">
        <f t="shared" si="201"/>
        <v>0</v>
      </c>
      <c r="Y138" s="326">
        <f t="shared" si="201"/>
        <v>0</v>
      </c>
      <c r="Z138" s="326">
        <f t="shared" si="201"/>
        <v>0</v>
      </c>
      <c r="AA138" s="326">
        <f t="shared" si="201"/>
        <v>0</v>
      </c>
      <c r="AB138" s="326">
        <f t="shared" si="201"/>
        <v>0</v>
      </c>
      <c r="AC138" s="326">
        <f t="shared" si="201"/>
        <v>0</v>
      </c>
      <c r="AD138" s="326">
        <f t="shared" si="201"/>
        <v>0</v>
      </c>
      <c r="AE138" s="326">
        <f t="shared" si="201"/>
        <v>0</v>
      </c>
      <c r="AF138" s="326">
        <f t="shared" si="201"/>
        <v>0</v>
      </c>
      <c r="AG138" s="326">
        <f t="shared" si="201"/>
        <v>0</v>
      </c>
      <c r="AH138" s="326">
        <f t="shared" si="201"/>
        <v>0</v>
      </c>
      <c r="AI138" s="326">
        <f t="shared" si="201"/>
        <v>0</v>
      </c>
      <c r="AJ138" s="326">
        <f t="shared" si="201"/>
        <v>0</v>
      </c>
      <c r="AK138" s="326">
        <f t="shared" si="201"/>
        <v>0</v>
      </c>
      <c r="AL138" s="326">
        <f t="shared" si="201"/>
        <v>0</v>
      </c>
      <c r="AM138" s="326">
        <f t="shared" si="201"/>
        <v>0</v>
      </c>
      <c r="AN138" s="326">
        <f t="shared" si="201"/>
        <v>0</v>
      </c>
      <c r="AO138" s="326">
        <f t="shared" si="201"/>
        <v>0</v>
      </c>
      <c r="AP138" s="326">
        <f t="shared" si="201"/>
        <v>0</v>
      </c>
      <c r="AQ138" s="326">
        <f t="shared" si="201"/>
        <v>0</v>
      </c>
      <c r="AR138" s="326">
        <f t="shared" si="201"/>
        <v>0</v>
      </c>
      <c r="AS138" s="326">
        <f t="shared" si="201"/>
        <v>0</v>
      </c>
      <c r="AT138" s="326">
        <f t="shared" si="201"/>
        <v>0</v>
      </c>
      <c r="AU138" s="326">
        <f t="shared" si="201"/>
        <v>0</v>
      </c>
      <c r="AV138" s="326">
        <f t="shared" si="201"/>
        <v>0</v>
      </c>
      <c r="AW138" s="326">
        <f t="shared" si="201"/>
        <v>0</v>
      </c>
      <c r="AX138" s="326">
        <f t="shared" si="201"/>
        <v>0</v>
      </c>
      <c r="AY138" s="326">
        <f t="shared" si="201"/>
        <v>0</v>
      </c>
      <c r="AZ138" s="326">
        <f t="shared" si="201"/>
        <v>0</v>
      </c>
      <c r="BA138" s="326">
        <f t="shared" si="201"/>
        <v>0</v>
      </c>
      <c r="BB138" s="326">
        <f t="shared" si="201"/>
        <v>0</v>
      </c>
      <c r="BC138" s="326">
        <f t="shared" si="201"/>
        <v>0</v>
      </c>
      <c r="BD138" s="326">
        <f t="shared" si="201"/>
        <v>0</v>
      </c>
      <c r="BE138" s="326">
        <f t="shared" si="201"/>
        <v>0</v>
      </c>
      <c r="BF138" s="326">
        <f t="shared" si="201"/>
        <v>0</v>
      </c>
      <c r="BG138" s="326">
        <f t="shared" si="201"/>
        <v>0</v>
      </c>
      <c r="BH138" s="326">
        <f t="shared" si="201"/>
        <v>0</v>
      </c>
      <c r="BI138" s="326">
        <f t="shared" si="201"/>
        <v>0</v>
      </c>
      <c r="BJ138" s="326">
        <f t="shared" si="201"/>
        <v>0</v>
      </c>
      <c r="BK138" s="326">
        <f t="shared" si="201"/>
        <v>0</v>
      </c>
      <c r="BL138" s="326">
        <f t="shared" si="201"/>
        <v>0</v>
      </c>
      <c r="BM138" s="326">
        <f t="shared" si="201"/>
        <v>0</v>
      </c>
    </row>
    <row r="139" spans="3:65" x14ac:dyDescent="0.2">
      <c r="C139" s="325">
        <f t="shared" si="177"/>
        <v>23</v>
      </c>
      <c r="D139" s="303" t="str">
        <f t="shared" si="178"/>
        <v>item 23</v>
      </c>
      <c r="E139" s="350" t="str">
        <f t="shared" si="175"/>
        <v>Operating Expense</v>
      </c>
      <c r="F139" s="320">
        <f t="shared" si="175"/>
        <v>2</v>
      </c>
      <c r="G139" s="320"/>
      <c r="H139" s="354"/>
      <c r="K139" s="341">
        <f t="shared" si="179"/>
        <v>0</v>
      </c>
      <c r="L139" s="342">
        <f t="shared" si="180"/>
        <v>0</v>
      </c>
      <c r="O139" s="326">
        <f t="shared" ref="O139:BM139" si="202">O81*O110</f>
        <v>0</v>
      </c>
      <c r="P139" s="326">
        <f t="shared" si="202"/>
        <v>0</v>
      </c>
      <c r="Q139" s="326">
        <f t="shared" si="202"/>
        <v>0</v>
      </c>
      <c r="R139" s="326">
        <f t="shared" si="202"/>
        <v>0</v>
      </c>
      <c r="S139" s="326">
        <f t="shared" si="202"/>
        <v>0</v>
      </c>
      <c r="T139" s="326">
        <f t="shared" si="202"/>
        <v>0</v>
      </c>
      <c r="U139" s="326">
        <f t="shared" si="202"/>
        <v>0</v>
      </c>
      <c r="V139" s="326">
        <f t="shared" si="202"/>
        <v>0</v>
      </c>
      <c r="W139" s="326">
        <f t="shared" si="202"/>
        <v>0</v>
      </c>
      <c r="X139" s="326">
        <f t="shared" si="202"/>
        <v>0</v>
      </c>
      <c r="Y139" s="326">
        <f t="shared" si="202"/>
        <v>0</v>
      </c>
      <c r="Z139" s="326">
        <f t="shared" si="202"/>
        <v>0</v>
      </c>
      <c r="AA139" s="326">
        <f t="shared" si="202"/>
        <v>0</v>
      </c>
      <c r="AB139" s="326">
        <f t="shared" si="202"/>
        <v>0</v>
      </c>
      <c r="AC139" s="326">
        <f t="shared" si="202"/>
        <v>0</v>
      </c>
      <c r="AD139" s="326">
        <f t="shared" si="202"/>
        <v>0</v>
      </c>
      <c r="AE139" s="326">
        <f t="shared" si="202"/>
        <v>0</v>
      </c>
      <c r="AF139" s="326">
        <f t="shared" si="202"/>
        <v>0</v>
      </c>
      <c r="AG139" s="326">
        <f t="shared" si="202"/>
        <v>0</v>
      </c>
      <c r="AH139" s="326">
        <f t="shared" si="202"/>
        <v>0</v>
      </c>
      <c r="AI139" s="326">
        <f t="shared" si="202"/>
        <v>0</v>
      </c>
      <c r="AJ139" s="326">
        <f t="shared" si="202"/>
        <v>0</v>
      </c>
      <c r="AK139" s="326">
        <f t="shared" si="202"/>
        <v>0</v>
      </c>
      <c r="AL139" s="326">
        <f t="shared" si="202"/>
        <v>0</v>
      </c>
      <c r="AM139" s="326">
        <f t="shared" si="202"/>
        <v>0</v>
      </c>
      <c r="AN139" s="326">
        <f t="shared" si="202"/>
        <v>0</v>
      </c>
      <c r="AO139" s="326">
        <f t="shared" si="202"/>
        <v>0</v>
      </c>
      <c r="AP139" s="326">
        <f t="shared" si="202"/>
        <v>0</v>
      </c>
      <c r="AQ139" s="326">
        <f t="shared" si="202"/>
        <v>0</v>
      </c>
      <c r="AR139" s="326">
        <f t="shared" si="202"/>
        <v>0</v>
      </c>
      <c r="AS139" s="326">
        <f t="shared" si="202"/>
        <v>0</v>
      </c>
      <c r="AT139" s="326">
        <f t="shared" si="202"/>
        <v>0</v>
      </c>
      <c r="AU139" s="326">
        <f t="shared" si="202"/>
        <v>0</v>
      </c>
      <c r="AV139" s="326">
        <f t="shared" si="202"/>
        <v>0</v>
      </c>
      <c r="AW139" s="326">
        <f t="shared" si="202"/>
        <v>0</v>
      </c>
      <c r="AX139" s="326">
        <f t="shared" si="202"/>
        <v>0</v>
      </c>
      <c r="AY139" s="326">
        <f t="shared" si="202"/>
        <v>0</v>
      </c>
      <c r="AZ139" s="326">
        <f t="shared" si="202"/>
        <v>0</v>
      </c>
      <c r="BA139" s="326">
        <f t="shared" si="202"/>
        <v>0</v>
      </c>
      <c r="BB139" s="326">
        <f t="shared" si="202"/>
        <v>0</v>
      </c>
      <c r="BC139" s="326">
        <f t="shared" si="202"/>
        <v>0</v>
      </c>
      <c r="BD139" s="326">
        <f t="shared" si="202"/>
        <v>0</v>
      </c>
      <c r="BE139" s="326">
        <f t="shared" si="202"/>
        <v>0</v>
      </c>
      <c r="BF139" s="326">
        <f t="shared" si="202"/>
        <v>0</v>
      </c>
      <c r="BG139" s="326">
        <f t="shared" si="202"/>
        <v>0</v>
      </c>
      <c r="BH139" s="326">
        <f t="shared" si="202"/>
        <v>0</v>
      </c>
      <c r="BI139" s="326">
        <f t="shared" si="202"/>
        <v>0</v>
      </c>
      <c r="BJ139" s="326">
        <f t="shared" si="202"/>
        <v>0</v>
      </c>
      <c r="BK139" s="326">
        <f t="shared" si="202"/>
        <v>0</v>
      </c>
      <c r="BL139" s="326">
        <f t="shared" si="202"/>
        <v>0</v>
      </c>
      <c r="BM139" s="326">
        <f t="shared" si="202"/>
        <v>0</v>
      </c>
    </row>
    <row r="140" spans="3:65" x14ac:dyDescent="0.2">
      <c r="C140" s="325">
        <f t="shared" si="177"/>
        <v>24</v>
      </c>
      <c r="D140" s="303" t="str">
        <f t="shared" si="178"/>
        <v>item 24</v>
      </c>
      <c r="E140" s="350" t="str">
        <f t="shared" si="175"/>
        <v>Operating Expense</v>
      </c>
      <c r="F140" s="320">
        <f t="shared" si="175"/>
        <v>2</v>
      </c>
      <c r="G140" s="320"/>
      <c r="H140" s="354"/>
      <c r="K140" s="341">
        <f t="shared" si="179"/>
        <v>0</v>
      </c>
      <c r="L140" s="342">
        <f t="shared" si="180"/>
        <v>0</v>
      </c>
      <c r="O140" s="326">
        <f t="shared" ref="O140:BM140" si="203">O82*O111</f>
        <v>0</v>
      </c>
      <c r="P140" s="326">
        <f t="shared" si="203"/>
        <v>0</v>
      </c>
      <c r="Q140" s="326">
        <f t="shared" si="203"/>
        <v>0</v>
      </c>
      <c r="R140" s="326">
        <f t="shared" si="203"/>
        <v>0</v>
      </c>
      <c r="S140" s="326">
        <f t="shared" si="203"/>
        <v>0</v>
      </c>
      <c r="T140" s="326">
        <f t="shared" si="203"/>
        <v>0</v>
      </c>
      <c r="U140" s="326">
        <f t="shared" si="203"/>
        <v>0</v>
      </c>
      <c r="V140" s="326">
        <f t="shared" si="203"/>
        <v>0</v>
      </c>
      <c r="W140" s="326">
        <f t="shared" si="203"/>
        <v>0</v>
      </c>
      <c r="X140" s="326">
        <f t="shared" si="203"/>
        <v>0</v>
      </c>
      <c r="Y140" s="326">
        <f t="shared" si="203"/>
        <v>0</v>
      </c>
      <c r="Z140" s="326">
        <f t="shared" si="203"/>
        <v>0</v>
      </c>
      <c r="AA140" s="326">
        <f t="shared" si="203"/>
        <v>0</v>
      </c>
      <c r="AB140" s="326">
        <f t="shared" si="203"/>
        <v>0</v>
      </c>
      <c r="AC140" s="326">
        <f t="shared" si="203"/>
        <v>0</v>
      </c>
      <c r="AD140" s="326">
        <f t="shared" si="203"/>
        <v>0</v>
      </c>
      <c r="AE140" s="326">
        <f t="shared" si="203"/>
        <v>0</v>
      </c>
      <c r="AF140" s="326">
        <f t="shared" si="203"/>
        <v>0</v>
      </c>
      <c r="AG140" s="326">
        <f t="shared" si="203"/>
        <v>0</v>
      </c>
      <c r="AH140" s="326">
        <f t="shared" si="203"/>
        <v>0</v>
      </c>
      <c r="AI140" s="326">
        <f t="shared" si="203"/>
        <v>0</v>
      </c>
      <c r="AJ140" s="326">
        <f t="shared" si="203"/>
        <v>0</v>
      </c>
      <c r="AK140" s="326">
        <f t="shared" si="203"/>
        <v>0</v>
      </c>
      <c r="AL140" s="326">
        <f t="shared" si="203"/>
        <v>0</v>
      </c>
      <c r="AM140" s="326">
        <f t="shared" si="203"/>
        <v>0</v>
      </c>
      <c r="AN140" s="326">
        <f t="shared" si="203"/>
        <v>0</v>
      </c>
      <c r="AO140" s="326">
        <f t="shared" si="203"/>
        <v>0</v>
      </c>
      <c r="AP140" s="326">
        <f t="shared" si="203"/>
        <v>0</v>
      </c>
      <c r="AQ140" s="326">
        <f t="shared" si="203"/>
        <v>0</v>
      </c>
      <c r="AR140" s="326">
        <f t="shared" si="203"/>
        <v>0</v>
      </c>
      <c r="AS140" s="326">
        <f t="shared" si="203"/>
        <v>0</v>
      </c>
      <c r="AT140" s="326">
        <f t="shared" si="203"/>
        <v>0</v>
      </c>
      <c r="AU140" s="326">
        <f t="shared" si="203"/>
        <v>0</v>
      </c>
      <c r="AV140" s="326">
        <f t="shared" si="203"/>
        <v>0</v>
      </c>
      <c r="AW140" s="326">
        <f t="shared" si="203"/>
        <v>0</v>
      </c>
      <c r="AX140" s="326">
        <f t="shared" si="203"/>
        <v>0</v>
      </c>
      <c r="AY140" s="326">
        <f t="shared" si="203"/>
        <v>0</v>
      </c>
      <c r="AZ140" s="326">
        <f t="shared" si="203"/>
        <v>0</v>
      </c>
      <c r="BA140" s="326">
        <f t="shared" si="203"/>
        <v>0</v>
      </c>
      <c r="BB140" s="326">
        <f t="shared" si="203"/>
        <v>0</v>
      </c>
      <c r="BC140" s="326">
        <f t="shared" si="203"/>
        <v>0</v>
      </c>
      <c r="BD140" s="326">
        <f t="shared" si="203"/>
        <v>0</v>
      </c>
      <c r="BE140" s="326">
        <f t="shared" si="203"/>
        <v>0</v>
      </c>
      <c r="BF140" s="326">
        <f t="shared" si="203"/>
        <v>0</v>
      </c>
      <c r="BG140" s="326">
        <f t="shared" si="203"/>
        <v>0</v>
      </c>
      <c r="BH140" s="326">
        <f t="shared" si="203"/>
        <v>0</v>
      </c>
      <c r="BI140" s="326">
        <f t="shared" si="203"/>
        <v>0</v>
      </c>
      <c r="BJ140" s="326">
        <f t="shared" si="203"/>
        <v>0</v>
      </c>
      <c r="BK140" s="326">
        <f t="shared" si="203"/>
        <v>0</v>
      </c>
      <c r="BL140" s="326">
        <f t="shared" si="203"/>
        <v>0</v>
      </c>
      <c r="BM140" s="326">
        <f t="shared" si="203"/>
        <v>0</v>
      </c>
    </row>
    <row r="141" spans="3:65" x14ac:dyDescent="0.2">
      <c r="C141" s="325">
        <f t="shared" si="177"/>
        <v>25</v>
      </c>
      <c r="D141" s="303" t="str">
        <f t="shared" si="178"/>
        <v>item 25</v>
      </c>
      <c r="E141" s="350" t="str">
        <f t="shared" si="175"/>
        <v>Operating Expense</v>
      </c>
      <c r="F141" s="320">
        <f t="shared" si="175"/>
        <v>2</v>
      </c>
      <c r="G141" s="320"/>
      <c r="H141" s="354"/>
      <c r="K141" s="344">
        <f t="shared" si="179"/>
        <v>0</v>
      </c>
      <c r="L141" s="345">
        <f t="shared" si="180"/>
        <v>0</v>
      </c>
      <c r="O141" s="326">
        <f t="shared" ref="O141:BM141" si="204">O83*O112</f>
        <v>0</v>
      </c>
      <c r="P141" s="326">
        <f t="shared" si="204"/>
        <v>0</v>
      </c>
      <c r="Q141" s="326">
        <f t="shared" si="204"/>
        <v>0</v>
      </c>
      <c r="R141" s="326">
        <f t="shared" si="204"/>
        <v>0</v>
      </c>
      <c r="S141" s="326">
        <f t="shared" si="204"/>
        <v>0</v>
      </c>
      <c r="T141" s="326">
        <f t="shared" si="204"/>
        <v>0</v>
      </c>
      <c r="U141" s="326">
        <f t="shared" si="204"/>
        <v>0</v>
      </c>
      <c r="V141" s="326">
        <f t="shared" si="204"/>
        <v>0</v>
      </c>
      <c r="W141" s="326">
        <f t="shared" si="204"/>
        <v>0</v>
      </c>
      <c r="X141" s="326">
        <f t="shared" si="204"/>
        <v>0</v>
      </c>
      <c r="Y141" s="326">
        <f t="shared" si="204"/>
        <v>0</v>
      </c>
      <c r="Z141" s="326">
        <f t="shared" si="204"/>
        <v>0</v>
      </c>
      <c r="AA141" s="326">
        <f t="shared" si="204"/>
        <v>0</v>
      </c>
      <c r="AB141" s="326">
        <f t="shared" si="204"/>
        <v>0</v>
      </c>
      <c r="AC141" s="326">
        <f t="shared" si="204"/>
        <v>0</v>
      </c>
      <c r="AD141" s="326">
        <f t="shared" si="204"/>
        <v>0</v>
      </c>
      <c r="AE141" s="326">
        <f t="shared" si="204"/>
        <v>0</v>
      </c>
      <c r="AF141" s="326">
        <f t="shared" si="204"/>
        <v>0</v>
      </c>
      <c r="AG141" s="326">
        <f t="shared" si="204"/>
        <v>0</v>
      </c>
      <c r="AH141" s="326">
        <f t="shared" si="204"/>
        <v>0</v>
      </c>
      <c r="AI141" s="326">
        <f t="shared" si="204"/>
        <v>0</v>
      </c>
      <c r="AJ141" s="326">
        <f t="shared" si="204"/>
        <v>0</v>
      </c>
      <c r="AK141" s="326">
        <f t="shared" si="204"/>
        <v>0</v>
      </c>
      <c r="AL141" s="326">
        <f t="shared" si="204"/>
        <v>0</v>
      </c>
      <c r="AM141" s="326">
        <f t="shared" si="204"/>
        <v>0</v>
      </c>
      <c r="AN141" s="326">
        <f t="shared" si="204"/>
        <v>0</v>
      </c>
      <c r="AO141" s="326">
        <f t="shared" si="204"/>
        <v>0</v>
      </c>
      <c r="AP141" s="326">
        <f t="shared" si="204"/>
        <v>0</v>
      </c>
      <c r="AQ141" s="326">
        <f t="shared" si="204"/>
        <v>0</v>
      </c>
      <c r="AR141" s="326">
        <f t="shared" si="204"/>
        <v>0</v>
      </c>
      <c r="AS141" s="326">
        <f t="shared" si="204"/>
        <v>0</v>
      </c>
      <c r="AT141" s="326">
        <f t="shared" si="204"/>
        <v>0</v>
      </c>
      <c r="AU141" s="326">
        <f t="shared" si="204"/>
        <v>0</v>
      </c>
      <c r="AV141" s="326">
        <f t="shared" si="204"/>
        <v>0</v>
      </c>
      <c r="AW141" s="326">
        <f t="shared" si="204"/>
        <v>0</v>
      </c>
      <c r="AX141" s="326">
        <f t="shared" si="204"/>
        <v>0</v>
      </c>
      <c r="AY141" s="326">
        <f t="shared" si="204"/>
        <v>0</v>
      </c>
      <c r="AZ141" s="326">
        <f t="shared" si="204"/>
        <v>0</v>
      </c>
      <c r="BA141" s="326">
        <f t="shared" si="204"/>
        <v>0</v>
      </c>
      <c r="BB141" s="326">
        <f t="shared" si="204"/>
        <v>0</v>
      </c>
      <c r="BC141" s="326">
        <f t="shared" si="204"/>
        <v>0</v>
      </c>
      <c r="BD141" s="326">
        <f t="shared" si="204"/>
        <v>0</v>
      </c>
      <c r="BE141" s="326">
        <f t="shared" si="204"/>
        <v>0</v>
      </c>
      <c r="BF141" s="326">
        <f t="shared" si="204"/>
        <v>0</v>
      </c>
      <c r="BG141" s="326">
        <f t="shared" si="204"/>
        <v>0</v>
      </c>
      <c r="BH141" s="326">
        <f t="shared" si="204"/>
        <v>0</v>
      </c>
      <c r="BI141" s="326">
        <f t="shared" si="204"/>
        <v>0</v>
      </c>
      <c r="BJ141" s="326">
        <f t="shared" si="204"/>
        <v>0</v>
      </c>
      <c r="BK141" s="326">
        <f t="shared" si="204"/>
        <v>0</v>
      </c>
      <c r="BL141" s="326">
        <f t="shared" si="204"/>
        <v>0</v>
      </c>
      <c r="BM141" s="326">
        <f t="shared" si="204"/>
        <v>0</v>
      </c>
    </row>
    <row r="142" spans="3:65" x14ac:dyDescent="0.2">
      <c r="D142" s="331" t="str">
        <f>"Total "&amp;D116</f>
        <v>Total Cash Flow, Escalated</v>
      </c>
      <c r="K142" s="346">
        <f t="shared" si="179"/>
        <v>1037320.5864703963</v>
      </c>
      <c r="L142" s="347">
        <f t="shared" si="180"/>
        <v>1000000</v>
      </c>
      <c r="O142" s="348">
        <f>SUM(O117:O141)</f>
        <v>0</v>
      </c>
      <c r="P142" s="348">
        <f>SUM(P117:P141)</f>
        <v>1000000</v>
      </c>
      <c r="Q142" s="348">
        <f t="shared" ref="Q142" si="205">SUM(Q117:Q141)</f>
        <v>0</v>
      </c>
      <c r="R142" s="348">
        <f t="shared" ref="R142" si="206">SUM(R117:R141)</f>
        <v>0</v>
      </c>
      <c r="S142" s="348">
        <f t="shared" ref="S142" si="207">SUM(S117:S141)</f>
        <v>0</v>
      </c>
      <c r="T142" s="348">
        <f t="shared" ref="T142" si="208">SUM(T117:T141)</f>
        <v>0</v>
      </c>
      <c r="U142" s="348">
        <f t="shared" ref="U142" si="209">SUM(U117:U141)</f>
        <v>0</v>
      </c>
      <c r="V142" s="348">
        <f t="shared" ref="V142" si="210">SUM(V117:V141)</f>
        <v>0</v>
      </c>
      <c r="W142" s="348">
        <f t="shared" ref="W142" si="211">SUM(W117:W141)</f>
        <v>0</v>
      </c>
      <c r="X142" s="348">
        <f t="shared" ref="X142" si="212">SUM(X117:X141)</f>
        <v>0</v>
      </c>
      <c r="Y142" s="348">
        <f t="shared" ref="Y142" si="213">SUM(Y117:Y141)</f>
        <v>0</v>
      </c>
      <c r="Z142" s="348">
        <f t="shared" ref="Z142" si="214">SUM(Z117:Z141)</f>
        <v>0</v>
      </c>
      <c r="AA142" s="348">
        <f t="shared" ref="AA142" si="215">SUM(AA117:AA141)</f>
        <v>0</v>
      </c>
      <c r="AB142" s="348">
        <f t="shared" ref="AB142" si="216">SUM(AB117:AB141)</f>
        <v>0</v>
      </c>
      <c r="AC142" s="348">
        <f t="shared" ref="AC142" si="217">SUM(AC117:AC141)</f>
        <v>0</v>
      </c>
      <c r="AD142" s="348">
        <f t="shared" ref="AD142" si="218">SUM(AD117:AD141)</f>
        <v>0</v>
      </c>
      <c r="AE142" s="348">
        <f t="shared" ref="AE142" si="219">SUM(AE117:AE141)</f>
        <v>0</v>
      </c>
      <c r="AF142" s="348">
        <f t="shared" ref="AF142" si="220">SUM(AF117:AF141)</f>
        <v>0</v>
      </c>
      <c r="AG142" s="348">
        <f t="shared" ref="AG142" si="221">SUM(AG117:AG141)</f>
        <v>0</v>
      </c>
      <c r="AH142" s="348">
        <f t="shared" ref="AH142" si="222">SUM(AH117:AH141)</f>
        <v>0</v>
      </c>
      <c r="AI142" s="348">
        <f t="shared" ref="AI142" si="223">SUM(AI117:AI141)</f>
        <v>0</v>
      </c>
      <c r="AJ142" s="348">
        <f t="shared" ref="AJ142" si="224">SUM(AJ117:AJ141)</f>
        <v>0</v>
      </c>
      <c r="AK142" s="348">
        <f t="shared" ref="AK142" si="225">SUM(AK117:AK141)</f>
        <v>0</v>
      </c>
      <c r="AL142" s="348">
        <f t="shared" ref="AL142" si="226">SUM(AL117:AL141)</f>
        <v>0</v>
      </c>
      <c r="AM142" s="348">
        <f t="shared" ref="AM142" si="227">SUM(AM117:AM141)</f>
        <v>0</v>
      </c>
      <c r="AN142" s="348">
        <f t="shared" ref="AN142" si="228">SUM(AN117:AN141)</f>
        <v>0</v>
      </c>
      <c r="AO142" s="348">
        <f t="shared" ref="AO142" si="229">SUM(AO117:AO141)</f>
        <v>0</v>
      </c>
      <c r="AP142" s="348">
        <f t="shared" ref="AP142" si="230">SUM(AP117:AP141)</f>
        <v>0</v>
      </c>
      <c r="AQ142" s="348">
        <f t="shared" ref="AQ142" si="231">SUM(AQ117:AQ141)</f>
        <v>0</v>
      </c>
      <c r="AR142" s="348">
        <f t="shared" ref="AR142" si="232">SUM(AR117:AR141)</f>
        <v>0</v>
      </c>
      <c r="AS142" s="348">
        <f t="shared" ref="AS142" si="233">SUM(AS117:AS141)</f>
        <v>0</v>
      </c>
      <c r="AT142" s="348">
        <f t="shared" ref="AT142" si="234">SUM(AT117:AT141)</f>
        <v>0</v>
      </c>
      <c r="AU142" s="348">
        <f t="shared" ref="AU142" si="235">SUM(AU117:AU141)</f>
        <v>0</v>
      </c>
      <c r="AV142" s="348">
        <f t="shared" ref="AV142" si="236">SUM(AV117:AV141)</f>
        <v>0</v>
      </c>
      <c r="AW142" s="348">
        <f t="shared" ref="AW142" si="237">SUM(AW117:AW141)</f>
        <v>0</v>
      </c>
      <c r="AX142" s="348">
        <f t="shared" ref="AX142" si="238">SUM(AX117:AX141)</f>
        <v>0</v>
      </c>
      <c r="AY142" s="348">
        <f t="shared" ref="AY142" si="239">SUM(AY117:AY141)</f>
        <v>0</v>
      </c>
      <c r="AZ142" s="348">
        <f t="shared" ref="AZ142" si="240">SUM(AZ117:AZ141)</f>
        <v>0</v>
      </c>
      <c r="BA142" s="348">
        <f t="shared" ref="BA142" si="241">SUM(BA117:BA141)</f>
        <v>0</v>
      </c>
      <c r="BB142" s="348">
        <f t="shared" ref="BB142" si="242">SUM(BB117:BB141)</f>
        <v>0</v>
      </c>
      <c r="BC142" s="348">
        <f t="shared" ref="BC142" si="243">SUM(BC117:BC141)</f>
        <v>0</v>
      </c>
      <c r="BD142" s="348">
        <f t="shared" ref="BD142" si="244">SUM(BD117:BD141)</f>
        <v>0</v>
      </c>
      <c r="BE142" s="348">
        <f t="shared" ref="BE142" si="245">SUM(BE117:BE141)</f>
        <v>0</v>
      </c>
      <c r="BF142" s="348">
        <f t="shared" ref="BF142" si="246">SUM(BF117:BF141)</f>
        <v>0</v>
      </c>
      <c r="BG142" s="348">
        <f t="shared" ref="BG142" si="247">SUM(BG117:BG141)</f>
        <v>0</v>
      </c>
      <c r="BH142" s="348">
        <f t="shared" ref="BH142" si="248">SUM(BH117:BH141)</f>
        <v>0</v>
      </c>
      <c r="BI142" s="348">
        <f t="shared" ref="BI142" si="249">SUM(BI117:BI141)</f>
        <v>0</v>
      </c>
      <c r="BJ142" s="348">
        <f t="shared" ref="BJ142" si="250">SUM(BJ117:BJ141)</f>
        <v>0</v>
      </c>
      <c r="BK142" s="348">
        <f t="shared" ref="BK142" si="251">SUM(BK117:BK141)</f>
        <v>0</v>
      </c>
      <c r="BL142" s="348">
        <f t="shared" ref="BL142" si="252">SUM(BL117:BL141)</f>
        <v>0</v>
      </c>
      <c r="BM142" s="348">
        <f t="shared" ref="BM142" si="253">SUM(BM117:BM141)</f>
        <v>0</v>
      </c>
    </row>
    <row r="143" spans="3:65" s="326" customFormat="1" x14ac:dyDescent="0.2">
      <c r="D143" s="334"/>
      <c r="F143" s="335"/>
      <c r="G143" s="335"/>
    </row>
    <row r="144" spans="3:65" s="315" customFormat="1" ht="15.75" x14ac:dyDescent="0.25">
      <c r="D144" s="297" t="s">
        <v>107</v>
      </c>
      <c r="F144" s="316"/>
      <c r="G144" s="316"/>
      <c r="O144" s="317"/>
      <c r="P144" s="317"/>
      <c r="Q144" s="317"/>
      <c r="R144" s="317"/>
    </row>
    <row r="145" spans="3:65" s="326" customFormat="1" x14ac:dyDescent="0.2">
      <c r="D145" s="334"/>
      <c r="F145" s="335"/>
      <c r="G145" s="335"/>
    </row>
    <row r="146" spans="3:65" x14ac:dyDescent="0.2">
      <c r="D146" s="323" t="s">
        <v>108</v>
      </c>
      <c r="E146" s="318"/>
      <c r="F146" s="291"/>
      <c r="G146" s="291"/>
      <c r="K146" s="321"/>
      <c r="L146" s="321"/>
      <c r="M146" s="321"/>
      <c r="O146" s="321"/>
      <c r="P146" s="321"/>
      <c r="Q146" s="321"/>
      <c r="R146" s="321"/>
      <c r="S146" s="321"/>
      <c r="T146" s="321"/>
      <c r="U146" s="321"/>
      <c r="V146" s="321"/>
      <c r="W146" s="321"/>
      <c r="X146" s="321"/>
      <c r="Y146" s="321"/>
      <c r="Z146" s="321"/>
      <c r="AA146" s="321"/>
      <c r="AB146" s="321"/>
      <c r="AC146" s="321"/>
      <c r="AD146" s="321"/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321"/>
      <c r="AO146" s="321"/>
      <c r="AP146" s="321"/>
      <c r="AQ146" s="321"/>
      <c r="AR146" s="321"/>
      <c r="AS146" s="321"/>
      <c r="AT146" s="321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1"/>
      <c r="BE146" s="321"/>
      <c r="BF146" s="321"/>
      <c r="BG146" s="321"/>
      <c r="BH146" s="321"/>
      <c r="BI146" s="321"/>
      <c r="BJ146" s="321"/>
      <c r="BK146" s="321"/>
      <c r="BL146" s="321"/>
      <c r="BM146" s="321"/>
    </row>
    <row r="147" spans="3:65" x14ac:dyDescent="0.2">
      <c r="C147" s="325">
        <f>C146+1</f>
        <v>1</v>
      </c>
      <c r="D147" s="303" t="str">
        <f>INDEX(D$59:D$83,$C147,1)</f>
        <v>CR Factors</v>
      </c>
      <c r="E147" s="350" t="str">
        <f t="shared" ref="E147:F171" si="254">INDEX(E$59:E$83,$C147,1)</f>
        <v>Capital</v>
      </c>
      <c r="F147" s="320">
        <f t="shared" si="254"/>
        <v>4</v>
      </c>
      <c r="G147" s="320"/>
      <c r="K147" s="341">
        <f>SUMPRODUCT(O147:BM147,$O$7:$BM$7)</f>
        <v>0</v>
      </c>
      <c r="L147" s="342">
        <f>SUM(O147:BM147)</f>
        <v>0</v>
      </c>
      <c r="O147" s="326">
        <f>O117*($F147&lt;=2)</f>
        <v>0</v>
      </c>
      <c r="P147" s="326">
        <f t="shared" ref="P147:BM147" si="255">P117*($F147&lt;=2)</f>
        <v>0</v>
      </c>
      <c r="Q147" s="326">
        <f t="shared" si="255"/>
        <v>0</v>
      </c>
      <c r="R147" s="326">
        <f t="shared" si="255"/>
        <v>0</v>
      </c>
      <c r="S147" s="326">
        <f t="shared" si="255"/>
        <v>0</v>
      </c>
      <c r="T147" s="326">
        <f t="shared" si="255"/>
        <v>0</v>
      </c>
      <c r="U147" s="326">
        <f t="shared" si="255"/>
        <v>0</v>
      </c>
      <c r="V147" s="326">
        <f t="shared" si="255"/>
        <v>0</v>
      </c>
      <c r="W147" s="326">
        <f t="shared" si="255"/>
        <v>0</v>
      </c>
      <c r="X147" s="326">
        <f t="shared" si="255"/>
        <v>0</v>
      </c>
      <c r="Y147" s="326">
        <f t="shared" si="255"/>
        <v>0</v>
      </c>
      <c r="Z147" s="326">
        <f t="shared" si="255"/>
        <v>0</v>
      </c>
      <c r="AA147" s="326">
        <f t="shared" si="255"/>
        <v>0</v>
      </c>
      <c r="AB147" s="326">
        <f t="shared" si="255"/>
        <v>0</v>
      </c>
      <c r="AC147" s="326">
        <f t="shared" si="255"/>
        <v>0</v>
      </c>
      <c r="AD147" s="326">
        <f t="shared" si="255"/>
        <v>0</v>
      </c>
      <c r="AE147" s="326">
        <f t="shared" si="255"/>
        <v>0</v>
      </c>
      <c r="AF147" s="326">
        <f t="shared" si="255"/>
        <v>0</v>
      </c>
      <c r="AG147" s="326">
        <f t="shared" si="255"/>
        <v>0</v>
      </c>
      <c r="AH147" s="326">
        <f t="shared" si="255"/>
        <v>0</v>
      </c>
      <c r="AI147" s="326">
        <f t="shared" si="255"/>
        <v>0</v>
      </c>
      <c r="AJ147" s="326">
        <f t="shared" si="255"/>
        <v>0</v>
      </c>
      <c r="AK147" s="326">
        <f t="shared" si="255"/>
        <v>0</v>
      </c>
      <c r="AL147" s="326">
        <f t="shared" si="255"/>
        <v>0</v>
      </c>
      <c r="AM147" s="326">
        <f t="shared" si="255"/>
        <v>0</v>
      </c>
      <c r="AN147" s="326">
        <f t="shared" si="255"/>
        <v>0</v>
      </c>
      <c r="AO147" s="326">
        <f t="shared" si="255"/>
        <v>0</v>
      </c>
      <c r="AP147" s="326">
        <f t="shared" si="255"/>
        <v>0</v>
      </c>
      <c r="AQ147" s="326">
        <f t="shared" si="255"/>
        <v>0</v>
      </c>
      <c r="AR147" s="326">
        <f t="shared" si="255"/>
        <v>0</v>
      </c>
      <c r="AS147" s="326">
        <f t="shared" si="255"/>
        <v>0</v>
      </c>
      <c r="AT147" s="326">
        <f t="shared" si="255"/>
        <v>0</v>
      </c>
      <c r="AU147" s="326">
        <f t="shared" si="255"/>
        <v>0</v>
      </c>
      <c r="AV147" s="326">
        <f t="shared" si="255"/>
        <v>0</v>
      </c>
      <c r="AW147" s="326">
        <f t="shared" si="255"/>
        <v>0</v>
      </c>
      <c r="AX147" s="326">
        <f t="shared" si="255"/>
        <v>0</v>
      </c>
      <c r="AY147" s="326">
        <f t="shared" si="255"/>
        <v>0</v>
      </c>
      <c r="AZ147" s="326">
        <f t="shared" si="255"/>
        <v>0</v>
      </c>
      <c r="BA147" s="326">
        <f t="shared" si="255"/>
        <v>0</v>
      </c>
      <c r="BB147" s="326">
        <f t="shared" si="255"/>
        <v>0</v>
      </c>
      <c r="BC147" s="326">
        <f t="shared" si="255"/>
        <v>0</v>
      </c>
      <c r="BD147" s="326">
        <f t="shared" si="255"/>
        <v>0</v>
      </c>
      <c r="BE147" s="326">
        <f t="shared" si="255"/>
        <v>0</v>
      </c>
      <c r="BF147" s="326">
        <f t="shared" si="255"/>
        <v>0</v>
      </c>
      <c r="BG147" s="326">
        <f t="shared" si="255"/>
        <v>0</v>
      </c>
      <c r="BH147" s="326">
        <f t="shared" si="255"/>
        <v>0</v>
      </c>
      <c r="BI147" s="326">
        <f t="shared" si="255"/>
        <v>0</v>
      </c>
      <c r="BJ147" s="326">
        <f t="shared" si="255"/>
        <v>0</v>
      </c>
      <c r="BK147" s="326">
        <f t="shared" si="255"/>
        <v>0</v>
      </c>
      <c r="BL147" s="326">
        <f t="shared" si="255"/>
        <v>0</v>
      </c>
      <c r="BM147" s="326">
        <f t="shared" si="255"/>
        <v>0</v>
      </c>
    </row>
    <row r="148" spans="3:65" x14ac:dyDescent="0.2">
      <c r="C148" s="325">
        <f t="shared" ref="C148:C171" si="256">C147+1</f>
        <v>2</v>
      </c>
      <c r="D148" s="303" t="str">
        <f t="shared" ref="D148:D171" si="257">INDEX(D$59:D$83,$C148,1)</f>
        <v>item 2</v>
      </c>
      <c r="E148" s="350" t="str">
        <f t="shared" si="254"/>
        <v>Operating Expense</v>
      </c>
      <c r="F148" s="320">
        <f t="shared" si="254"/>
        <v>2</v>
      </c>
      <c r="G148" s="320"/>
      <c r="K148" s="341">
        <f t="shared" ref="K148:K172" si="258">SUMPRODUCT(O148:BM148,$O$7:$BM$7)</f>
        <v>0</v>
      </c>
      <c r="L148" s="342">
        <f t="shared" ref="L148:L172" si="259">SUM(O148:BM148)</f>
        <v>0</v>
      </c>
      <c r="O148" s="326">
        <f t="shared" ref="O148:BM148" si="260">O118*($F148&lt;=2)</f>
        <v>0</v>
      </c>
      <c r="P148" s="326">
        <f t="shared" si="260"/>
        <v>0</v>
      </c>
      <c r="Q148" s="326">
        <f t="shared" si="260"/>
        <v>0</v>
      </c>
      <c r="R148" s="326">
        <f t="shared" si="260"/>
        <v>0</v>
      </c>
      <c r="S148" s="326">
        <f t="shared" si="260"/>
        <v>0</v>
      </c>
      <c r="T148" s="326">
        <f t="shared" si="260"/>
        <v>0</v>
      </c>
      <c r="U148" s="326">
        <f t="shared" si="260"/>
        <v>0</v>
      </c>
      <c r="V148" s="326">
        <f t="shared" si="260"/>
        <v>0</v>
      </c>
      <c r="W148" s="326">
        <f t="shared" si="260"/>
        <v>0</v>
      </c>
      <c r="X148" s="326">
        <f t="shared" si="260"/>
        <v>0</v>
      </c>
      <c r="Y148" s="326">
        <f t="shared" si="260"/>
        <v>0</v>
      </c>
      <c r="Z148" s="326">
        <f t="shared" si="260"/>
        <v>0</v>
      </c>
      <c r="AA148" s="326">
        <f t="shared" si="260"/>
        <v>0</v>
      </c>
      <c r="AB148" s="326">
        <f t="shared" si="260"/>
        <v>0</v>
      </c>
      <c r="AC148" s="326">
        <f t="shared" si="260"/>
        <v>0</v>
      </c>
      <c r="AD148" s="326">
        <f t="shared" si="260"/>
        <v>0</v>
      </c>
      <c r="AE148" s="326">
        <f t="shared" si="260"/>
        <v>0</v>
      </c>
      <c r="AF148" s="326">
        <f t="shared" si="260"/>
        <v>0</v>
      </c>
      <c r="AG148" s="326">
        <f t="shared" si="260"/>
        <v>0</v>
      </c>
      <c r="AH148" s="326">
        <f t="shared" si="260"/>
        <v>0</v>
      </c>
      <c r="AI148" s="326">
        <f t="shared" si="260"/>
        <v>0</v>
      </c>
      <c r="AJ148" s="326">
        <f t="shared" si="260"/>
        <v>0</v>
      </c>
      <c r="AK148" s="326">
        <f t="shared" si="260"/>
        <v>0</v>
      </c>
      <c r="AL148" s="326">
        <f t="shared" si="260"/>
        <v>0</v>
      </c>
      <c r="AM148" s="326">
        <f t="shared" si="260"/>
        <v>0</v>
      </c>
      <c r="AN148" s="326">
        <f t="shared" si="260"/>
        <v>0</v>
      </c>
      <c r="AO148" s="326">
        <f t="shared" si="260"/>
        <v>0</v>
      </c>
      <c r="AP148" s="326">
        <f t="shared" si="260"/>
        <v>0</v>
      </c>
      <c r="AQ148" s="326">
        <f t="shared" si="260"/>
        <v>0</v>
      </c>
      <c r="AR148" s="326">
        <f t="shared" si="260"/>
        <v>0</v>
      </c>
      <c r="AS148" s="326">
        <f t="shared" si="260"/>
        <v>0</v>
      </c>
      <c r="AT148" s="326">
        <f t="shared" si="260"/>
        <v>0</v>
      </c>
      <c r="AU148" s="326">
        <f t="shared" si="260"/>
        <v>0</v>
      </c>
      <c r="AV148" s="326">
        <f t="shared" si="260"/>
        <v>0</v>
      </c>
      <c r="AW148" s="326">
        <f t="shared" si="260"/>
        <v>0</v>
      </c>
      <c r="AX148" s="326">
        <f t="shared" si="260"/>
        <v>0</v>
      </c>
      <c r="AY148" s="326">
        <f t="shared" si="260"/>
        <v>0</v>
      </c>
      <c r="AZ148" s="326">
        <f t="shared" si="260"/>
        <v>0</v>
      </c>
      <c r="BA148" s="326">
        <f t="shared" si="260"/>
        <v>0</v>
      </c>
      <c r="BB148" s="326">
        <f t="shared" si="260"/>
        <v>0</v>
      </c>
      <c r="BC148" s="326">
        <f t="shared" si="260"/>
        <v>0</v>
      </c>
      <c r="BD148" s="326">
        <f t="shared" si="260"/>
        <v>0</v>
      </c>
      <c r="BE148" s="326">
        <f t="shared" si="260"/>
        <v>0</v>
      </c>
      <c r="BF148" s="326">
        <f t="shared" si="260"/>
        <v>0</v>
      </c>
      <c r="BG148" s="326">
        <f t="shared" si="260"/>
        <v>0</v>
      </c>
      <c r="BH148" s="326">
        <f t="shared" si="260"/>
        <v>0</v>
      </c>
      <c r="BI148" s="326">
        <f t="shared" si="260"/>
        <v>0</v>
      </c>
      <c r="BJ148" s="326">
        <f t="shared" si="260"/>
        <v>0</v>
      </c>
      <c r="BK148" s="326">
        <f t="shared" si="260"/>
        <v>0</v>
      </c>
      <c r="BL148" s="326">
        <f t="shared" si="260"/>
        <v>0</v>
      </c>
      <c r="BM148" s="326">
        <f t="shared" si="260"/>
        <v>0</v>
      </c>
    </row>
    <row r="149" spans="3:65" x14ac:dyDescent="0.2">
      <c r="C149" s="325">
        <f t="shared" si="256"/>
        <v>3</v>
      </c>
      <c r="D149" s="303" t="str">
        <f t="shared" si="257"/>
        <v>item 3</v>
      </c>
      <c r="E149" s="350" t="str">
        <f t="shared" si="254"/>
        <v>Operating Expense</v>
      </c>
      <c r="F149" s="320">
        <f t="shared" si="254"/>
        <v>2</v>
      </c>
      <c r="G149" s="320"/>
      <c r="K149" s="341">
        <f t="shared" si="258"/>
        <v>0</v>
      </c>
      <c r="L149" s="342">
        <f t="shared" si="259"/>
        <v>0</v>
      </c>
      <c r="O149" s="326">
        <f t="shared" ref="O149:BM149" si="261">O119*($F149&lt;=2)</f>
        <v>0</v>
      </c>
      <c r="P149" s="326">
        <f t="shared" si="261"/>
        <v>0</v>
      </c>
      <c r="Q149" s="326">
        <f t="shared" si="261"/>
        <v>0</v>
      </c>
      <c r="R149" s="326">
        <f t="shared" si="261"/>
        <v>0</v>
      </c>
      <c r="S149" s="326">
        <f t="shared" si="261"/>
        <v>0</v>
      </c>
      <c r="T149" s="326">
        <f t="shared" si="261"/>
        <v>0</v>
      </c>
      <c r="U149" s="326">
        <f t="shared" si="261"/>
        <v>0</v>
      </c>
      <c r="V149" s="326">
        <f t="shared" si="261"/>
        <v>0</v>
      </c>
      <c r="W149" s="326">
        <f t="shared" si="261"/>
        <v>0</v>
      </c>
      <c r="X149" s="326">
        <f t="shared" si="261"/>
        <v>0</v>
      </c>
      <c r="Y149" s="326">
        <f t="shared" si="261"/>
        <v>0</v>
      </c>
      <c r="Z149" s="326">
        <f t="shared" si="261"/>
        <v>0</v>
      </c>
      <c r="AA149" s="326">
        <f t="shared" si="261"/>
        <v>0</v>
      </c>
      <c r="AB149" s="326">
        <f t="shared" si="261"/>
        <v>0</v>
      </c>
      <c r="AC149" s="326">
        <f t="shared" si="261"/>
        <v>0</v>
      </c>
      <c r="AD149" s="326">
        <f t="shared" si="261"/>
        <v>0</v>
      </c>
      <c r="AE149" s="326">
        <f t="shared" si="261"/>
        <v>0</v>
      </c>
      <c r="AF149" s="326">
        <f t="shared" si="261"/>
        <v>0</v>
      </c>
      <c r="AG149" s="326">
        <f t="shared" si="261"/>
        <v>0</v>
      </c>
      <c r="AH149" s="326">
        <f t="shared" si="261"/>
        <v>0</v>
      </c>
      <c r="AI149" s="326">
        <f t="shared" si="261"/>
        <v>0</v>
      </c>
      <c r="AJ149" s="326">
        <f t="shared" si="261"/>
        <v>0</v>
      </c>
      <c r="AK149" s="326">
        <f t="shared" si="261"/>
        <v>0</v>
      </c>
      <c r="AL149" s="326">
        <f t="shared" si="261"/>
        <v>0</v>
      </c>
      <c r="AM149" s="326">
        <f t="shared" si="261"/>
        <v>0</v>
      </c>
      <c r="AN149" s="326">
        <f t="shared" si="261"/>
        <v>0</v>
      </c>
      <c r="AO149" s="326">
        <f t="shared" si="261"/>
        <v>0</v>
      </c>
      <c r="AP149" s="326">
        <f t="shared" si="261"/>
        <v>0</v>
      </c>
      <c r="AQ149" s="326">
        <f t="shared" si="261"/>
        <v>0</v>
      </c>
      <c r="AR149" s="326">
        <f t="shared" si="261"/>
        <v>0</v>
      </c>
      <c r="AS149" s="326">
        <f t="shared" si="261"/>
        <v>0</v>
      </c>
      <c r="AT149" s="326">
        <f t="shared" si="261"/>
        <v>0</v>
      </c>
      <c r="AU149" s="326">
        <f t="shared" si="261"/>
        <v>0</v>
      </c>
      <c r="AV149" s="326">
        <f t="shared" si="261"/>
        <v>0</v>
      </c>
      <c r="AW149" s="326">
        <f t="shared" si="261"/>
        <v>0</v>
      </c>
      <c r="AX149" s="326">
        <f t="shared" si="261"/>
        <v>0</v>
      </c>
      <c r="AY149" s="326">
        <f t="shared" si="261"/>
        <v>0</v>
      </c>
      <c r="AZ149" s="326">
        <f t="shared" si="261"/>
        <v>0</v>
      </c>
      <c r="BA149" s="326">
        <f t="shared" si="261"/>
        <v>0</v>
      </c>
      <c r="BB149" s="326">
        <f t="shared" si="261"/>
        <v>0</v>
      </c>
      <c r="BC149" s="326">
        <f t="shared" si="261"/>
        <v>0</v>
      </c>
      <c r="BD149" s="326">
        <f t="shared" si="261"/>
        <v>0</v>
      </c>
      <c r="BE149" s="326">
        <f t="shared" si="261"/>
        <v>0</v>
      </c>
      <c r="BF149" s="326">
        <f t="shared" si="261"/>
        <v>0</v>
      </c>
      <c r="BG149" s="326">
        <f t="shared" si="261"/>
        <v>0</v>
      </c>
      <c r="BH149" s="326">
        <f t="shared" si="261"/>
        <v>0</v>
      </c>
      <c r="BI149" s="326">
        <f t="shared" si="261"/>
        <v>0</v>
      </c>
      <c r="BJ149" s="326">
        <f t="shared" si="261"/>
        <v>0</v>
      </c>
      <c r="BK149" s="326">
        <f t="shared" si="261"/>
        <v>0</v>
      </c>
      <c r="BL149" s="326">
        <f t="shared" si="261"/>
        <v>0</v>
      </c>
      <c r="BM149" s="326">
        <f t="shared" si="261"/>
        <v>0</v>
      </c>
    </row>
    <row r="150" spans="3:65" x14ac:dyDescent="0.2">
      <c r="C150" s="325">
        <f t="shared" si="256"/>
        <v>4</v>
      </c>
      <c r="D150" s="303" t="str">
        <f t="shared" si="257"/>
        <v>item 4</v>
      </c>
      <c r="E150" s="350" t="str">
        <f t="shared" si="254"/>
        <v>Operating Expense</v>
      </c>
      <c r="F150" s="320">
        <f t="shared" si="254"/>
        <v>2</v>
      </c>
      <c r="G150" s="320"/>
      <c r="K150" s="341">
        <f t="shared" si="258"/>
        <v>0</v>
      </c>
      <c r="L150" s="342">
        <f t="shared" si="259"/>
        <v>0</v>
      </c>
      <c r="O150" s="326">
        <f t="shared" ref="O150:BM150" si="262">O120*($F150&lt;=2)</f>
        <v>0</v>
      </c>
      <c r="P150" s="326">
        <f t="shared" si="262"/>
        <v>0</v>
      </c>
      <c r="Q150" s="326">
        <f t="shared" si="262"/>
        <v>0</v>
      </c>
      <c r="R150" s="326">
        <f t="shared" si="262"/>
        <v>0</v>
      </c>
      <c r="S150" s="326">
        <f t="shared" si="262"/>
        <v>0</v>
      </c>
      <c r="T150" s="326">
        <f t="shared" si="262"/>
        <v>0</v>
      </c>
      <c r="U150" s="326">
        <f t="shared" si="262"/>
        <v>0</v>
      </c>
      <c r="V150" s="326">
        <f t="shared" si="262"/>
        <v>0</v>
      </c>
      <c r="W150" s="326">
        <f t="shared" si="262"/>
        <v>0</v>
      </c>
      <c r="X150" s="326">
        <f t="shared" si="262"/>
        <v>0</v>
      </c>
      <c r="Y150" s="326">
        <f t="shared" si="262"/>
        <v>0</v>
      </c>
      <c r="Z150" s="326">
        <f t="shared" si="262"/>
        <v>0</v>
      </c>
      <c r="AA150" s="326">
        <f t="shared" si="262"/>
        <v>0</v>
      </c>
      <c r="AB150" s="326">
        <f t="shared" si="262"/>
        <v>0</v>
      </c>
      <c r="AC150" s="326">
        <f t="shared" si="262"/>
        <v>0</v>
      </c>
      <c r="AD150" s="326">
        <f t="shared" si="262"/>
        <v>0</v>
      </c>
      <c r="AE150" s="326">
        <f t="shared" si="262"/>
        <v>0</v>
      </c>
      <c r="AF150" s="326">
        <f t="shared" si="262"/>
        <v>0</v>
      </c>
      <c r="AG150" s="326">
        <f t="shared" si="262"/>
        <v>0</v>
      </c>
      <c r="AH150" s="326">
        <f t="shared" si="262"/>
        <v>0</v>
      </c>
      <c r="AI150" s="326">
        <f t="shared" si="262"/>
        <v>0</v>
      </c>
      <c r="AJ150" s="326">
        <f t="shared" si="262"/>
        <v>0</v>
      </c>
      <c r="AK150" s="326">
        <f t="shared" si="262"/>
        <v>0</v>
      </c>
      <c r="AL150" s="326">
        <f t="shared" si="262"/>
        <v>0</v>
      </c>
      <c r="AM150" s="326">
        <f t="shared" si="262"/>
        <v>0</v>
      </c>
      <c r="AN150" s="326">
        <f t="shared" si="262"/>
        <v>0</v>
      </c>
      <c r="AO150" s="326">
        <f t="shared" si="262"/>
        <v>0</v>
      </c>
      <c r="AP150" s="326">
        <f t="shared" si="262"/>
        <v>0</v>
      </c>
      <c r="AQ150" s="326">
        <f t="shared" si="262"/>
        <v>0</v>
      </c>
      <c r="AR150" s="326">
        <f t="shared" si="262"/>
        <v>0</v>
      </c>
      <c r="AS150" s="326">
        <f t="shared" si="262"/>
        <v>0</v>
      </c>
      <c r="AT150" s="326">
        <f t="shared" si="262"/>
        <v>0</v>
      </c>
      <c r="AU150" s="326">
        <f t="shared" si="262"/>
        <v>0</v>
      </c>
      <c r="AV150" s="326">
        <f t="shared" si="262"/>
        <v>0</v>
      </c>
      <c r="AW150" s="326">
        <f t="shared" si="262"/>
        <v>0</v>
      </c>
      <c r="AX150" s="326">
        <f t="shared" si="262"/>
        <v>0</v>
      </c>
      <c r="AY150" s="326">
        <f t="shared" si="262"/>
        <v>0</v>
      </c>
      <c r="AZ150" s="326">
        <f t="shared" si="262"/>
        <v>0</v>
      </c>
      <c r="BA150" s="326">
        <f t="shared" si="262"/>
        <v>0</v>
      </c>
      <c r="BB150" s="326">
        <f t="shared" si="262"/>
        <v>0</v>
      </c>
      <c r="BC150" s="326">
        <f t="shared" si="262"/>
        <v>0</v>
      </c>
      <c r="BD150" s="326">
        <f t="shared" si="262"/>
        <v>0</v>
      </c>
      <c r="BE150" s="326">
        <f t="shared" si="262"/>
        <v>0</v>
      </c>
      <c r="BF150" s="326">
        <f t="shared" si="262"/>
        <v>0</v>
      </c>
      <c r="BG150" s="326">
        <f t="shared" si="262"/>
        <v>0</v>
      </c>
      <c r="BH150" s="326">
        <f t="shared" si="262"/>
        <v>0</v>
      </c>
      <c r="BI150" s="326">
        <f t="shared" si="262"/>
        <v>0</v>
      </c>
      <c r="BJ150" s="326">
        <f t="shared" si="262"/>
        <v>0</v>
      </c>
      <c r="BK150" s="326">
        <f t="shared" si="262"/>
        <v>0</v>
      </c>
      <c r="BL150" s="326">
        <f t="shared" si="262"/>
        <v>0</v>
      </c>
      <c r="BM150" s="326">
        <f t="shared" si="262"/>
        <v>0</v>
      </c>
    </row>
    <row r="151" spans="3:65" x14ac:dyDescent="0.2">
      <c r="C151" s="325">
        <f t="shared" si="256"/>
        <v>5</v>
      </c>
      <c r="D151" s="303" t="str">
        <f t="shared" si="257"/>
        <v>item 5</v>
      </c>
      <c r="E151" s="350" t="str">
        <f t="shared" si="254"/>
        <v>Operating Expense</v>
      </c>
      <c r="F151" s="320">
        <f t="shared" si="254"/>
        <v>2</v>
      </c>
      <c r="G151" s="320"/>
      <c r="K151" s="341">
        <f t="shared" si="258"/>
        <v>0</v>
      </c>
      <c r="L151" s="342">
        <f t="shared" si="259"/>
        <v>0</v>
      </c>
      <c r="O151" s="326">
        <f t="shared" ref="O151:BM151" si="263">O121*($F151&lt;=2)</f>
        <v>0</v>
      </c>
      <c r="P151" s="326">
        <f t="shared" si="263"/>
        <v>0</v>
      </c>
      <c r="Q151" s="326">
        <f t="shared" si="263"/>
        <v>0</v>
      </c>
      <c r="R151" s="326">
        <f t="shared" si="263"/>
        <v>0</v>
      </c>
      <c r="S151" s="326">
        <f t="shared" si="263"/>
        <v>0</v>
      </c>
      <c r="T151" s="326">
        <f t="shared" si="263"/>
        <v>0</v>
      </c>
      <c r="U151" s="326">
        <f t="shared" si="263"/>
        <v>0</v>
      </c>
      <c r="V151" s="326">
        <f t="shared" si="263"/>
        <v>0</v>
      </c>
      <c r="W151" s="326">
        <f t="shared" si="263"/>
        <v>0</v>
      </c>
      <c r="X151" s="326">
        <f t="shared" si="263"/>
        <v>0</v>
      </c>
      <c r="Y151" s="326">
        <f t="shared" si="263"/>
        <v>0</v>
      </c>
      <c r="Z151" s="326">
        <f t="shared" si="263"/>
        <v>0</v>
      </c>
      <c r="AA151" s="326">
        <f t="shared" si="263"/>
        <v>0</v>
      </c>
      <c r="AB151" s="326">
        <f t="shared" si="263"/>
        <v>0</v>
      </c>
      <c r="AC151" s="326">
        <f t="shared" si="263"/>
        <v>0</v>
      </c>
      <c r="AD151" s="326">
        <f t="shared" si="263"/>
        <v>0</v>
      </c>
      <c r="AE151" s="326">
        <f t="shared" si="263"/>
        <v>0</v>
      </c>
      <c r="AF151" s="326">
        <f t="shared" si="263"/>
        <v>0</v>
      </c>
      <c r="AG151" s="326">
        <f t="shared" si="263"/>
        <v>0</v>
      </c>
      <c r="AH151" s="326">
        <f t="shared" si="263"/>
        <v>0</v>
      </c>
      <c r="AI151" s="326">
        <f t="shared" si="263"/>
        <v>0</v>
      </c>
      <c r="AJ151" s="326">
        <f t="shared" si="263"/>
        <v>0</v>
      </c>
      <c r="AK151" s="326">
        <f t="shared" si="263"/>
        <v>0</v>
      </c>
      <c r="AL151" s="326">
        <f t="shared" si="263"/>
        <v>0</v>
      </c>
      <c r="AM151" s="326">
        <f t="shared" si="263"/>
        <v>0</v>
      </c>
      <c r="AN151" s="326">
        <f t="shared" si="263"/>
        <v>0</v>
      </c>
      <c r="AO151" s="326">
        <f t="shared" si="263"/>
        <v>0</v>
      </c>
      <c r="AP151" s="326">
        <f t="shared" si="263"/>
        <v>0</v>
      </c>
      <c r="AQ151" s="326">
        <f t="shared" si="263"/>
        <v>0</v>
      </c>
      <c r="AR151" s="326">
        <f t="shared" si="263"/>
        <v>0</v>
      </c>
      <c r="AS151" s="326">
        <f t="shared" si="263"/>
        <v>0</v>
      </c>
      <c r="AT151" s="326">
        <f t="shared" si="263"/>
        <v>0</v>
      </c>
      <c r="AU151" s="326">
        <f t="shared" si="263"/>
        <v>0</v>
      </c>
      <c r="AV151" s="326">
        <f t="shared" si="263"/>
        <v>0</v>
      </c>
      <c r="AW151" s="326">
        <f t="shared" si="263"/>
        <v>0</v>
      </c>
      <c r="AX151" s="326">
        <f t="shared" si="263"/>
        <v>0</v>
      </c>
      <c r="AY151" s="326">
        <f t="shared" si="263"/>
        <v>0</v>
      </c>
      <c r="AZ151" s="326">
        <f t="shared" si="263"/>
        <v>0</v>
      </c>
      <c r="BA151" s="326">
        <f t="shared" si="263"/>
        <v>0</v>
      </c>
      <c r="BB151" s="326">
        <f t="shared" si="263"/>
        <v>0</v>
      </c>
      <c r="BC151" s="326">
        <f t="shared" si="263"/>
        <v>0</v>
      </c>
      <c r="BD151" s="326">
        <f t="shared" si="263"/>
        <v>0</v>
      </c>
      <c r="BE151" s="326">
        <f t="shared" si="263"/>
        <v>0</v>
      </c>
      <c r="BF151" s="326">
        <f t="shared" si="263"/>
        <v>0</v>
      </c>
      <c r="BG151" s="326">
        <f t="shared" si="263"/>
        <v>0</v>
      </c>
      <c r="BH151" s="326">
        <f t="shared" si="263"/>
        <v>0</v>
      </c>
      <c r="BI151" s="326">
        <f t="shared" si="263"/>
        <v>0</v>
      </c>
      <c r="BJ151" s="326">
        <f t="shared" si="263"/>
        <v>0</v>
      </c>
      <c r="BK151" s="326">
        <f t="shared" si="263"/>
        <v>0</v>
      </c>
      <c r="BL151" s="326">
        <f t="shared" si="263"/>
        <v>0</v>
      </c>
      <c r="BM151" s="326">
        <f t="shared" si="263"/>
        <v>0</v>
      </c>
    </row>
    <row r="152" spans="3:65" x14ac:dyDescent="0.2">
      <c r="C152" s="325">
        <f t="shared" si="256"/>
        <v>6</v>
      </c>
      <c r="D152" s="303" t="str">
        <f t="shared" si="257"/>
        <v>item 6</v>
      </c>
      <c r="E152" s="350" t="str">
        <f t="shared" si="254"/>
        <v>Operating Expense</v>
      </c>
      <c r="F152" s="320">
        <f t="shared" si="254"/>
        <v>2</v>
      </c>
      <c r="G152" s="320"/>
      <c r="K152" s="341">
        <f t="shared" si="258"/>
        <v>0</v>
      </c>
      <c r="L152" s="342">
        <f t="shared" si="259"/>
        <v>0</v>
      </c>
      <c r="O152" s="326">
        <f t="shared" ref="O152:BM152" si="264">O122*($F152&lt;=2)</f>
        <v>0</v>
      </c>
      <c r="P152" s="326">
        <f t="shared" si="264"/>
        <v>0</v>
      </c>
      <c r="Q152" s="326">
        <f t="shared" si="264"/>
        <v>0</v>
      </c>
      <c r="R152" s="326">
        <f t="shared" si="264"/>
        <v>0</v>
      </c>
      <c r="S152" s="326">
        <f t="shared" si="264"/>
        <v>0</v>
      </c>
      <c r="T152" s="326">
        <f t="shared" si="264"/>
        <v>0</v>
      </c>
      <c r="U152" s="326">
        <f t="shared" si="264"/>
        <v>0</v>
      </c>
      <c r="V152" s="326">
        <f t="shared" si="264"/>
        <v>0</v>
      </c>
      <c r="W152" s="326">
        <f t="shared" si="264"/>
        <v>0</v>
      </c>
      <c r="X152" s="326">
        <f t="shared" si="264"/>
        <v>0</v>
      </c>
      <c r="Y152" s="326">
        <f t="shared" si="264"/>
        <v>0</v>
      </c>
      <c r="Z152" s="326">
        <f t="shared" si="264"/>
        <v>0</v>
      </c>
      <c r="AA152" s="326">
        <f t="shared" si="264"/>
        <v>0</v>
      </c>
      <c r="AB152" s="326">
        <f t="shared" si="264"/>
        <v>0</v>
      </c>
      <c r="AC152" s="326">
        <f t="shared" si="264"/>
        <v>0</v>
      </c>
      <c r="AD152" s="326">
        <f t="shared" si="264"/>
        <v>0</v>
      </c>
      <c r="AE152" s="326">
        <f t="shared" si="264"/>
        <v>0</v>
      </c>
      <c r="AF152" s="326">
        <f t="shared" si="264"/>
        <v>0</v>
      </c>
      <c r="AG152" s="326">
        <f t="shared" si="264"/>
        <v>0</v>
      </c>
      <c r="AH152" s="326">
        <f t="shared" si="264"/>
        <v>0</v>
      </c>
      <c r="AI152" s="326">
        <f t="shared" si="264"/>
        <v>0</v>
      </c>
      <c r="AJ152" s="326">
        <f t="shared" si="264"/>
        <v>0</v>
      </c>
      <c r="AK152" s="326">
        <f t="shared" si="264"/>
        <v>0</v>
      </c>
      <c r="AL152" s="326">
        <f t="shared" si="264"/>
        <v>0</v>
      </c>
      <c r="AM152" s="326">
        <f t="shared" si="264"/>
        <v>0</v>
      </c>
      <c r="AN152" s="326">
        <f t="shared" si="264"/>
        <v>0</v>
      </c>
      <c r="AO152" s="326">
        <f t="shared" si="264"/>
        <v>0</v>
      </c>
      <c r="AP152" s="326">
        <f t="shared" si="264"/>
        <v>0</v>
      </c>
      <c r="AQ152" s="326">
        <f t="shared" si="264"/>
        <v>0</v>
      </c>
      <c r="AR152" s="326">
        <f t="shared" si="264"/>
        <v>0</v>
      </c>
      <c r="AS152" s="326">
        <f t="shared" si="264"/>
        <v>0</v>
      </c>
      <c r="AT152" s="326">
        <f t="shared" si="264"/>
        <v>0</v>
      </c>
      <c r="AU152" s="326">
        <f t="shared" si="264"/>
        <v>0</v>
      </c>
      <c r="AV152" s="326">
        <f t="shared" si="264"/>
        <v>0</v>
      </c>
      <c r="AW152" s="326">
        <f t="shared" si="264"/>
        <v>0</v>
      </c>
      <c r="AX152" s="326">
        <f t="shared" si="264"/>
        <v>0</v>
      </c>
      <c r="AY152" s="326">
        <f t="shared" si="264"/>
        <v>0</v>
      </c>
      <c r="AZ152" s="326">
        <f t="shared" si="264"/>
        <v>0</v>
      </c>
      <c r="BA152" s="326">
        <f t="shared" si="264"/>
        <v>0</v>
      </c>
      <c r="BB152" s="326">
        <f t="shared" si="264"/>
        <v>0</v>
      </c>
      <c r="BC152" s="326">
        <f t="shared" si="264"/>
        <v>0</v>
      </c>
      <c r="BD152" s="326">
        <f t="shared" si="264"/>
        <v>0</v>
      </c>
      <c r="BE152" s="326">
        <f t="shared" si="264"/>
        <v>0</v>
      </c>
      <c r="BF152" s="326">
        <f t="shared" si="264"/>
        <v>0</v>
      </c>
      <c r="BG152" s="326">
        <f t="shared" si="264"/>
        <v>0</v>
      </c>
      <c r="BH152" s="326">
        <f t="shared" si="264"/>
        <v>0</v>
      </c>
      <c r="BI152" s="326">
        <f t="shared" si="264"/>
        <v>0</v>
      </c>
      <c r="BJ152" s="326">
        <f t="shared" si="264"/>
        <v>0</v>
      </c>
      <c r="BK152" s="326">
        <f t="shared" si="264"/>
        <v>0</v>
      </c>
      <c r="BL152" s="326">
        <f t="shared" si="264"/>
        <v>0</v>
      </c>
      <c r="BM152" s="326">
        <f t="shared" si="264"/>
        <v>0</v>
      </c>
    </row>
    <row r="153" spans="3:65" x14ac:dyDescent="0.2">
      <c r="C153" s="325">
        <f t="shared" si="256"/>
        <v>7</v>
      </c>
      <c r="D153" s="303" t="str">
        <f t="shared" si="257"/>
        <v>item 7</v>
      </c>
      <c r="E153" s="350" t="str">
        <f t="shared" si="254"/>
        <v>Operating Expense</v>
      </c>
      <c r="F153" s="320">
        <f t="shared" si="254"/>
        <v>2</v>
      </c>
      <c r="G153" s="320"/>
      <c r="K153" s="341">
        <f t="shared" si="258"/>
        <v>0</v>
      </c>
      <c r="L153" s="342">
        <f t="shared" si="259"/>
        <v>0</v>
      </c>
      <c r="O153" s="326">
        <f t="shared" ref="O153:BM153" si="265">O123*($F153&lt;=2)</f>
        <v>0</v>
      </c>
      <c r="P153" s="326">
        <f t="shared" si="265"/>
        <v>0</v>
      </c>
      <c r="Q153" s="326">
        <f t="shared" si="265"/>
        <v>0</v>
      </c>
      <c r="R153" s="326">
        <f t="shared" si="265"/>
        <v>0</v>
      </c>
      <c r="S153" s="326">
        <f t="shared" si="265"/>
        <v>0</v>
      </c>
      <c r="T153" s="326">
        <f t="shared" si="265"/>
        <v>0</v>
      </c>
      <c r="U153" s="326">
        <f t="shared" si="265"/>
        <v>0</v>
      </c>
      <c r="V153" s="326">
        <f t="shared" si="265"/>
        <v>0</v>
      </c>
      <c r="W153" s="326">
        <f t="shared" si="265"/>
        <v>0</v>
      </c>
      <c r="X153" s="326">
        <f t="shared" si="265"/>
        <v>0</v>
      </c>
      <c r="Y153" s="326">
        <f t="shared" si="265"/>
        <v>0</v>
      </c>
      <c r="Z153" s="326">
        <f t="shared" si="265"/>
        <v>0</v>
      </c>
      <c r="AA153" s="326">
        <f t="shared" si="265"/>
        <v>0</v>
      </c>
      <c r="AB153" s="326">
        <f t="shared" si="265"/>
        <v>0</v>
      </c>
      <c r="AC153" s="326">
        <f t="shared" si="265"/>
        <v>0</v>
      </c>
      <c r="AD153" s="326">
        <f t="shared" si="265"/>
        <v>0</v>
      </c>
      <c r="AE153" s="326">
        <f t="shared" si="265"/>
        <v>0</v>
      </c>
      <c r="AF153" s="326">
        <f t="shared" si="265"/>
        <v>0</v>
      </c>
      <c r="AG153" s="326">
        <f t="shared" si="265"/>
        <v>0</v>
      </c>
      <c r="AH153" s="326">
        <f t="shared" si="265"/>
        <v>0</v>
      </c>
      <c r="AI153" s="326">
        <f t="shared" si="265"/>
        <v>0</v>
      </c>
      <c r="AJ153" s="326">
        <f t="shared" si="265"/>
        <v>0</v>
      </c>
      <c r="AK153" s="326">
        <f t="shared" si="265"/>
        <v>0</v>
      </c>
      <c r="AL153" s="326">
        <f t="shared" si="265"/>
        <v>0</v>
      </c>
      <c r="AM153" s="326">
        <f t="shared" si="265"/>
        <v>0</v>
      </c>
      <c r="AN153" s="326">
        <f t="shared" si="265"/>
        <v>0</v>
      </c>
      <c r="AO153" s="326">
        <f t="shared" si="265"/>
        <v>0</v>
      </c>
      <c r="AP153" s="326">
        <f t="shared" si="265"/>
        <v>0</v>
      </c>
      <c r="AQ153" s="326">
        <f t="shared" si="265"/>
        <v>0</v>
      </c>
      <c r="AR153" s="326">
        <f t="shared" si="265"/>
        <v>0</v>
      </c>
      <c r="AS153" s="326">
        <f t="shared" si="265"/>
        <v>0</v>
      </c>
      <c r="AT153" s="326">
        <f t="shared" si="265"/>
        <v>0</v>
      </c>
      <c r="AU153" s="326">
        <f t="shared" si="265"/>
        <v>0</v>
      </c>
      <c r="AV153" s="326">
        <f t="shared" si="265"/>
        <v>0</v>
      </c>
      <c r="AW153" s="326">
        <f t="shared" si="265"/>
        <v>0</v>
      </c>
      <c r="AX153" s="326">
        <f t="shared" si="265"/>
        <v>0</v>
      </c>
      <c r="AY153" s="326">
        <f t="shared" si="265"/>
        <v>0</v>
      </c>
      <c r="AZ153" s="326">
        <f t="shared" si="265"/>
        <v>0</v>
      </c>
      <c r="BA153" s="326">
        <f t="shared" si="265"/>
        <v>0</v>
      </c>
      <c r="BB153" s="326">
        <f t="shared" si="265"/>
        <v>0</v>
      </c>
      <c r="BC153" s="326">
        <f t="shared" si="265"/>
        <v>0</v>
      </c>
      <c r="BD153" s="326">
        <f t="shared" si="265"/>
        <v>0</v>
      </c>
      <c r="BE153" s="326">
        <f t="shared" si="265"/>
        <v>0</v>
      </c>
      <c r="BF153" s="326">
        <f t="shared" si="265"/>
        <v>0</v>
      </c>
      <c r="BG153" s="326">
        <f t="shared" si="265"/>
        <v>0</v>
      </c>
      <c r="BH153" s="326">
        <f t="shared" si="265"/>
        <v>0</v>
      </c>
      <c r="BI153" s="326">
        <f t="shared" si="265"/>
        <v>0</v>
      </c>
      <c r="BJ153" s="326">
        <f t="shared" si="265"/>
        <v>0</v>
      </c>
      <c r="BK153" s="326">
        <f t="shared" si="265"/>
        <v>0</v>
      </c>
      <c r="BL153" s="326">
        <f t="shared" si="265"/>
        <v>0</v>
      </c>
      <c r="BM153" s="326">
        <f t="shared" si="265"/>
        <v>0</v>
      </c>
    </row>
    <row r="154" spans="3:65" x14ac:dyDescent="0.2">
      <c r="C154" s="325">
        <f t="shared" si="256"/>
        <v>8</v>
      </c>
      <c r="D154" s="303" t="str">
        <f t="shared" si="257"/>
        <v>item 8</v>
      </c>
      <c r="E154" s="350" t="str">
        <f t="shared" si="254"/>
        <v>Operating Expense</v>
      </c>
      <c r="F154" s="320">
        <f t="shared" si="254"/>
        <v>2</v>
      </c>
      <c r="G154" s="320"/>
      <c r="K154" s="341">
        <f t="shared" si="258"/>
        <v>0</v>
      </c>
      <c r="L154" s="342">
        <f t="shared" si="259"/>
        <v>0</v>
      </c>
      <c r="O154" s="326">
        <f t="shared" ref="O154:BM154" si="266">O124*($F154&lt;=2)</f>
        <v>0</v>
      </c>
      <c r="P154" s="326">
        <f t="shared" si="266"/>
        <v>0</v>
      </c>
      <c r="Q154" s="326">
        <f t="shared" si="266"/>
        <v>0</v>
      </c>
      <c r="R154" s="326">
        <f t="shared" si="266"/>
        <v>0</v>
      </c>
      <c r="S154" s="326">
        <f t="shared" si="266"/>
        <v>0</v>
      </c>
      <c r="T154" s="326">
        <f t="shared" si="266"/>
        <v>0</v>
      </c>
      <c r="U154" s="326">
        <f t="shared" si="266"/>
        <v>0</v>
      </c>
      <c r="V154" s="326">
        <f t="shared" si="266"/>
        <v>0</v>
      </c>
      <c r="W154" s="326">
        <f t="shared" si="266"/>
        <v>0</v>
      </c>
      <c r="X154" s="326">
        <f t="shared" si="266"/>
        <v>0</v>
      </c>
      <c r="Y154" s="326">
        <f t="shared" si="266"/>
        <v>0</v>
      </c>
      <c r="Z154" s="326">
        <f t="shared" si="266"/>
        <v>0</v>
      </c>
      <c r="AA154" s="326">
        <f t="shared" si="266"/>
        <v>0</v>
      </c>
      <c r="AB154" s="326">
        <f t="shared" si="266"/>
        <v>0</v>
      </c>
      <c r="AC154" s="326">
        <f t="shared" si="266"/>
        <v>0</v>
      </c>
      <c r="AD154" s="326">
        <f t="shared" si="266"/>
        <v>0</v>
      </c>
      <c r="AE154" s="326">
        <f t="shared" si="266"/>
        <v>0</v>
      </c>
      <c r="AF154" s="326">
        <f t="shared" si="266"/>
        <v>0</v>
      </c>
      <c r="AG154" s="326">
        <f t="shared" si="266"/>
        <v>0</v>
      </c>
      <c r="AH154" s="326">
        <f t="shared" si="266"/>
        <v>0</v>
      </c>
      <c r="AI154" s="326">
        <f t="shared" si="266"/>
        <v>0</v>
      </c>
      <c r="AJ154" s="326">
        <f t="shared" si="266"/>
        <v>0</v>
      </c>
      <c r="AK154" s="326">
        <f t="shared" si="266"/>
        <v>0</v>
      </c>
      <c r="AL154" s="326">
        <f t="shared" si="266"/>
        <v>0</v>
      </c>
      <c r="AM154" s="326">
        <f t="shared" si="266"/>
        <v>0</v>
      </c>
      <c r="AN154" s="326">
        <f t="shared" si="266"/>
        <v>0</v>
      </c>
      <c r="AO154" s="326">
        <f t="shared" si="266"/>
        <v>0</v>
      </c>
      <c r="AP154" s="326">
        <f t="shared" si="266"/>
        <v>0</v>
      </c>
      <c r="AQ154" s="326">
        <f t="shared" si="266"/>
        <v>0</v>
      </c>
      <c r="AR154" s="326">
        <f t="shared" si="266"/>
        <v>0</v>
      </c>
      <c r="AS154" s="326">
        <f t="shared" si="266"/>
        <v>0</v>
      </c>
      <c r="AT154" s="326">
        <f t="shared" si="266"/>
        <v>0</v>
      </c>
      <c r="AU154" s="326">
        <f t="shared" si="266"/>
        <v>0</v>
      </c>
      <c r="AV154" s="326">
        <f t="shared" si="266"/>
        <v>0</v>
      </c>
      <c r="AW154" s="326">
        <f t="shared" si="266"/>
        <v>0</v>
      </c>
      <c r="AX154" s="326">
        <f t="shared" si="266"/>
        <v>0</v>
      </c>
      <c r="AY154" s="326">
        <f t="shared" si="266"/>
        <v>0</v>
      </c>
      <c r="AZ154" s="326">
        <f t="shared" si="266"/>
        <v>0</v>
      </c>
      <c r="BA154" s="326">
        <f t="shared" si="266"/>
        <v>0</v>
      </c>
      <c r="BB154" s="326">
        <f t="shared" si="266"/>
        <v>0</v>
      </c>
      <c r="BC154" s="326">
        <f t="shared" si="266"/>
        <v>0</v>
      </c>
      <c r="BD154" s="326">
        <f t="shared" si="266"/>
        <v>0</v>
      </c>
      <c r="BE154" s="326">
        <f t="shared" si="266"/>
        <v>0</v>
      </c>
      <c r="BF154" s="326">
        <f t="shared" si="266"/>
        <v>0</v>
      </c>
      <c r="BG154" s="326">
        <f t="shared" si="266"/>
        <v>0</v>
      </c>
      <c r="BH154" s="326">
        <f t="shared" si="266"/>
        <v>0</v>
      </c>
      <c r="BI154" s="326">
        <f t="shared" si="266"/>
        <v>0</v>
      </c>
      <c r="BJ154" s="326">
        <f t="shared" si="266"/>
        <v>0</v>
      </c>
      <c r="BK154" s="326">
        <f t="shared" si="266"/>
        <v>0</v>
      </c>
      <c r="BL154" s="326">
        <f t="shared" si="266"/>
        <v>0</v>
      </c>
      <c r="BM154" s="326">
        <f t="shared" si="266"/>
        <v>0</v>
      </c>
    </row>
    <row r="155" spans="3:65" x14ac:dyDescent="0.2">
      <c r="C155" s="325">
        <f t="shared" si="256"/>
        <v>9</v>
      </c>
      <c r="D155" s="303" t="str">
        <f t="shared" si="257"/>
        <v>item 9</v>
      </c>
      <c r="E155" s="350" t="str">
        <f t="shared" si="254"/>
        <v>Operating Expense</v>
      </c>
      <c r="F155" s="320">
        <f t="shared" si="254"/>
        <v>2</v>
      </c>
      <c r="G155" s="320"/>
      <c r="K155" s="341">
        <f t="shared" si="258"/>
        <v>0</v>
      </c>
      <c r="L155" s="342">
        <f t="shared" si="259"/>
        <v>0</v>
      </c>
      <c r="O155" s="326">
        <f t="shared" ref="O155:BM155" si="267">O125*($F155&lt;=2)</f>
        <v>0</v>
      </c>
      <c r="P155" s="326">
        <f t="shared" si="267"/>
        <v>0</v>
      </c>
      <c r="Q155" s="326">
        <f t="shared" si="267"/>
        <v>0</v>
      </c>
      <c r="R155" s="326">
        <f t="shared" si="267"/>
        <v>0</v>
      </c>
      <c r="S155" s="326">
        <f t="shared" si="267"/>
        <v>0</v>
      </c>
      <c r="T155" s="326">
        <f t="shared" si="267"/>
        <v>0</v>
      </c>
      <c r="U155" s="326">
        <f t="shared" si="267"/>
        <v>0</v>
      </c>
      <c r="V155" s="326">
        <f t="shared" si="267"/>
        <v>0</v>
      </c>
      <c r="W155" s="326">
        <f t="shared" si="267"/>
        <v>0</v>
      </c>
      <c r="X155" s="326">
        <f t="shared" si="267"/>
        <v>0</v>
      </c>
      <c r="Y155" s="326">
        <f t="shared" si="267"/>
        <v>0</v>
      </c>
      <c r="Z155" s="326">
        <f t="shared" si="267"/>
        <v>0</v>
      </c>
      <c r="AA155" s="326">
        <f t="shared" si="267"/>
        <v>0</v>
      </c>
      <c r="AB155" s="326">
        <f t="shared" si="267"/>
        <v>0</v>
      </c>
      <c r="AC155" s="326">
        <f t="shared" si="267"/>
        <v>0</v>
      </c>
      <c r="AD155" s="326">
        <f t="shared" si="267"/>
        <v>0</v>
      </c>
      <c r="AE155" s="326">
        <f t="shared" si="267"/>
        <v>0</v>
      </c>
      <c r="AF155" s="326">
        <f t="shared" si="267"/>
        <v>0</v>
      </c>
      <c r="AG155" s="326">
        <f t="shared" si="267"/>
        <v>0</v>
      </c>
      <c r="AH155" s="326">
        <f t="shared" si="267"/>
        <v>0</v>
      </c>
      <c r="AI155" s="326">
        <f t="shared" si="267"/>
        <v>0</v>
      </c>
      <c r="AJ155" s="326">
        <f t="shared" si="267"/>
        <v>0</v>
      </c>
      <c r="AK155" s="326">
        <f t="shared" si="267"/>
        <v>0</v>
      </c>
      <c r="AL155" s="326">
        <f t="shared" si="267"/>
        <v>0</v>
      </c>
      <c r="AM155" s="326">
        <f t="shared" si="267"/>
        <v>0</v>
      </c>
      <c r="AN155" s="326">
        <f t="shared" si="267"/>
        <v>0</v>
      </c>
      <c r="AO155" s="326">
        <f t="shared" si="267"/>
        <v>0</v>
      </c>
      <c r="AP155" s="326">
        <f t="shared" si="267"/>
        <v>0</v>
      </c>
      <c r="AQ155" s="326">
        <f t="shared" si="267"/>
        <v>0</v>
      </c>
      <c r="AR155" s="326">
        <f t="shared" si="267"/>
        <v>0</v>
      </c>
      <c r="AS155" s="326">
        <f t="shared" si="267"/>
        <v>0</v>
      </c>
      <c r="AT155" s="326">
        <f t="shared" si="267"/>
        <v>0</v>
      </c>
      <c r="AU155" s="326">
        <f t="shared" si="267"/>
        <v>0</v>
      </c>
      <c r="AV155" s="326">
        <f t="shared" si="267"/>
        <v>0</v>
      </c>
      <c r="AW155" s="326">
        <f t="shared" si="267"/>
        <v>0</v>
      </c>
      <c r="AX155" s="326">
        <f t="shared" si="267"/>
        <v>0</v>
      </c>
      <c r="AY155" s="326">
        <f t="shared" si="267"/>
        <v>0</v>
      </c>
      <c r="AZ155" s="326">
        <f t="shared" si="267"/>
        <v>0</v>
      </c>
      <c r="BA155" s="326">
        <f t="shared" si="267"/>
        <v>0</v>
      </c>
      <c r="BB155" s="326">
        <f t="shared" si="267"/>
        <v>0</v>
      </c>
      <c r="BC155" s="326">
        <f t="shared" si="267"/>
        <v>0</v>
      </c>
      <c r="BD155" s="326">
        <f t="shared" si="267"/>
        <v>0</v>
      </c>
      <c r="BE155" s="326">
        <f t="shared" si="267"/>
        <v>0</v>
      </c>
      <c r="BF155" s="326">
        <f t="shared" si="267"/>
        <v>0</v>
      </c>
      <c r="BG155" s="326">
        <f t="shared" si="267"/>
        <v>0</v>
      </c>
      <c r="BH155" s="326">
        <f t="shared" si="267"/>
        <v>0</v>
      </c>
      <c r="BI155" s="326">
        <f t="shared" si="267"/>
        <v>0</v>
      </c>
      <c r="BJ155" s="326">
        <f t="shared" si="267"/>
        <v>0</v>
      </c>
      <c r="BK155" s="326">
        <f t="shared" si="267"/>
        <v>0</v>
      </c>
      <c r="BL155" s="326">
        <f t="shared" si="267"/>
        <v>0</v>
      </c>
      <c r="BM155" s="326">
        <f t="shared" si="267"/>
        <v>0</v>
      </c>
    </row>
    <row r="156" spans="3:65" x14ac:dyDescent="0.2">
      <c r="C156" s="325">
        <f t="shared" si="256"/>
        <v>10</v>
      </c>
      <c r="D156" s="303" t="str">
        <f t="shared" si="257"/>
        <v>item 10</v>
      </c>
      <c r="E156" s="350" t="str">
        <f t="shared" si="254"/>
        <v>Operating Expense</v>
      </c>
      <c r="F156" s="320">
        <f t="shared" si="254"/>
        <v>2</v>
      </c>
      <c r="G156" s="320"/>
      <c r="K156" s="341">
        <f t="shared" si="258"/>
        <v>0</v>
      </c>
      <c r="L156" s="342">
        <f t="shared" si="259"/>
        <v>0</v>
      </c>
      <c r="O156" s="326">
        <f t="shared" ref="O156:BM156" si="268">O126*($F156&lt;=2)</f>
        <v>0</v>
      </c>
      <c r="P156" s="326">
        <f t="shared" si="268"/>
        <v>0</v>
      </c>
      <c r="Q156" s="326">
        <f t="shared" si="268"/>
        <v>0</v>
      </c>
      <c r="R156" s="326">
        <f t="shared" si="268"/>
        <v>0</v>
      </c>
      <c r="S156" s="326">
        <f t="shared" si="268"/>
        <v>0</v>
      </c>
      <c r="T156" s="326">
        <f t="shared" si="268"/>
        <v>0</v>
      </c>
      <c r="U156" s="326">
        <f t="shared" si="268"/>
        <v>0</v>
      </c>
      <c r="V156" s="326">
        <f t="shared" si="268"/>
        <v>0</v>
      </c>
      <c r="W156" s="326">
        <f t="shared" si="268"/>
        <v>0</v>
      </c>
      <c r="X156" s="326">
        <f t="shared" si="268"/>
        <v>0</v>
      </c>
      <c r="Y156" s="326">
        <f t="shared" si="268"/>
        <v>0</v>
      </c>
      <c r="Z156" s="326">
        <f t="shared" si="268"/>
        <v>0</v>
      </c>
      <c r="AA156" s="326">
        <f t="shared" si="268"/>
        <v>0</v>
      </c>
      <c r="AB156" s="326">
        <f t="shared" si="268"/>
        <v>0</v>
      </c>
      <c r="AC156" s="326">
        <f t="shared" si="268"/>
        <v>0</v>
      </c>
      <c r="AD156" s="326">
        <f t="shared" si="268"/>
        <v>0</v>
      </c>
      <c r="AE156" s="326">
        <f t="shared" si="268"/>
        <v>0</v>
      </c>
      <c r="AF156" s="326">
        <f t="shared" si="268"/>
        <v>0</v>
      </c>
      <c r="AG156" s="326">
        <f t="shared" si="268"/>
        <v>0</v>
      </c>
      <c r="AH156" s="326">
        <f t="shared" si="268"/>
        <v>0</v>
      </c>
      <c r="AI156" s="326">
        <f t="shared" si="268"/>
        <v>0</v>
      </c>
      <c r="AJ156" s="326">
        <f t="shared" si="268"/>
        <v>0</v>
      </c>
      <c r="AK156" s="326">
        <f t="shared" si="268"/>
        <v>0</v>
      </c>
      <c r="AL156" s="326">
        <f t="shared" si="268"/>
        <v>0</v>
      </c>
      <c r="AM156" s="326">
        <f t="shared" si="268"/>
        <v>0</v>
      </c>
      <c r="AN156" s="326">
        <f t="shared" si="268"/>
        <v>0</v>
      </c>
      <c r="AO156" s="326">
        <f t="shared" si="268"/>
        <v>0</v>
      </c>
      <c r="AP156" s="326">
        <f t="shared" si="268"/>
        <v>0</v>
      </c>
      <c r="AQ156" s="326">
        <f t="shared" si="268"/>
        <v>0</v>
      </c>
      <c r="AR156" s="326">
        <f t="shared" si="268"/>
        <v>0</v>
      </c>
      <c r="AS156" s="326">
        <f t="shared" si="268"/>
        <v>0</v>
      </c>
      <c r="AT156" s="326">
        <f t="shared" si="268"/>
        <v>0</v>
      </c>
      <c r="AU156" s="326">
        <f t="shared" si="268"/>
        <v>0</v>
      </c>
      <c r="AV156" s="326">
        <f t="shared" si="268"/>
        <v>0</v>
      </c>
      <c r="AW156" s="326">
        <f t="shared" si="268"/>
        <v>0</v>
      </c>
      <c r="AX156" s="326">
        <f t="shared" si="268"/>
        <v>0</v>
      </c>
      <c r="AY156" s="326">
        <f t="shared" si="268"/>
        <v>0</v>
      </c>
      <c r="AZ156" s="326">
        <f t="shared" si="268"/>
        <v>0</v>
      </c>
      <c r="BA156" s="326">
        <f t="shared" si="268"/>
        <v>0</v>
      </c>
      <c r="BB156" s="326">
        <f t="shared" si="268"/>
        <v>0</v>
      </c>
      <c r="BC156" s="326">
        <f t="shared" si="268"/>
        <v>0</v>
      </c>
      <c r="BD156" s="326">
        <f t="shared" si="268"/>
        <v>0</v>
      </c>
      <c r="BE156" s="326">
        <f t="shared" si="268"/>
        <v>0</v>
      </c>
      <c r="BF156" s="326">
        <f t="shared" si="268"/>
        <v>0</v>
      </c>
      <c r="BG156" s="326">
        <f t="shared" si="268"/>
        <v>0</v>
      </c>
      <c r="BH156" s="326">
        <f t="shared" si="268"/>
        <v>0</v>
      </c>
      <c r="BI156" s="326">
        <f t="shared" si="268"/>
        <v>0</v>
      </c>
      <c r="BJ156" s="326">
        <f t="shared" si="268"/>
        <v>0</v>
      </c>
      <c r="BK156" s="326">
        <f t="shared" si="268"/>
        <v>0</v>
      </c>
      <c r="BL156" s="326">
        <f t="shared" si="268"/>
        <v>0</v>
      </c>
      <c r="BM156" s="326">
        <f t="shared" si="268"/>
        <v>0</v>
      </c>
    </row>
    <row r="157" spans="3:65" x14ac:dyDescent="0.2">
      <c r="C157" s="325">
        <f t="shared" si="256"/>
        <v>11</v>
      </c>
      <c r="D157" s="303" t="str">
        <f t="shared" si="257"/>
        <v>item 11</v>
      </c>
      <c r="E157" s="350" t="str">
        <f t="shared" si="254"/>
        <v>Operating Expense</v>
      </c>
      <c r="F157" s="320">
        <f t="shared" si="254"/>
        <v>2</v>
      </c>
      <c r="G157" s="320"/>
      <c r="K157" s="341">
        <f t="shared" si="258"/>
        <v>0</v>
      </c>
      <c r="L157" s="342">
        <f t="shared" si="259"/>
        <v>0</v>
      </c>
      <c r="O157" s="326">
        <f t="shared" ref="O157:BM157" si="269">O127*($F157&lt;=2)</f>
        <v>0</v>
      </c>
      <c r="P157" s="326">
        <f t="shared" si="269"/>
        <v>0</v>
      </c>
      <c r="Q157" s="326">
        <f t="shared" si="269"/>
        <v>0</v>
      </c>
      <c r="R157" s="326">
        <f t="shared" si="269"/>
        <v>0</v>
      </c>
      <c r="S157" s="326">
        <f t="shared" si="269"/>
        <v>0</v>
      </c>
      <c r="T157" s="326">
        <f t="shared" si="269"/>
        <v>0</v>
      </c>
      <c r="U157" s="326">
        <f t="shared" si="269"/>
        <v>0</v>
      </c>
      <c r="V157" s="326">
        <f t="shared" si="269"/>
        <v>0</v>
      </c>
      <c r="W157" s="326">
        <f t="shared" si="269"/>
        <v>0</v>
      </c>
      <c r="X157" s="326">
        <f t="shared" si="269"/>
        <v>0</v>
      </c>
      <c r="Y157" s="326">
        <f t="shared" si="269"/>
        <v>0</v>
      </c>
      <c r="Z157" s="326">
        <f t="shared" si="269"/>
        <v>0</v>
      </c>
      <c r="AA157" s="326">
        <f t="shared" si="269"/>
        <v>0</v>
      </c>
      <c r="AB157" s="326">
        <f t="shared" si="269"/>
        <v>0</v>
      </c>
      <c r="AC157" s="326">
        <f t="shared" si="269"/>
        <v>0</v>
      </c>
      <c r="AD157" s="326">
        <f t="shared" si="269"/>
        <v>0</v>
      </c>
      <c r="AE157" s="326">
        <f t="shared" si="269"/>
        <v>0</v>
      </c>
      <c r="AF157" s="326">
        <f t="shared" si="269"/>
        <v>0</v>
      </c>
      <c r="AG157" s="326">
        <f t="shared" si="269"/>
        <v>0</v>
      </c>
      <c r="AH157" s="326">
        <f t="shared" si="269"/>
        <v>0</v>
      </c>
      <c r="AI157" s="326">
        <f t="shared" si="269"/>
        <v>0</v>
      </c>
      <c r="AJ157" s="326">
        <f t="shared" si="269"/>
        <v>0</v>
      </c>
      <c r="AK157" s="326">
        <f t="shared" si="269"/>
        <v>0</v>
      </c>
      <c r="AL157" s="326">
        <f t="shared" si="269"/>
        <v>0</v>
      </c>
      <c r="AM157" s="326">
        <f t="shared" si="269"/>
        <v>0</v>
      </c>
      <c r="AN157" s="326">
        <f t="shared" si="269"/>
        <v>0</v>
      </c>
      <c r="AO157" s="326">
        <f t="shared" si="269"/>
        <v>0</v>
      </c>
      <c r="AP157" s="326">
        <f t="shared" si="269"/>
        <v>0</v>
      </c>
      <c r="AQ157" s="326">
        <f t="shared" si="269"/>
        <v>0</v>
      </c>
      <c r="AR157" s="326">
        <f t="shared" si="269"/>
        <v>0</v>
      </c>
      <c r="AS157" s="326">
        <f t="shared" si="269"/>
        <v>0</v>
      </c>
      <c r="AT157" s="326">
        <f t="shared" si="269"/>
        <v>0</v>
      </c>
      <c r="AU157" s="326">
        <f t="shared" si="269"/>
        <v>0</v>
      </c>
      <c r="AV157" s="326">
        <f t="shared" si="269"/>
        <v>0</v>
      </c>
      <c r="AW157" s="326">
        <f t="shared" si="269"/>
        <v>0</v>
      </c>
      <c r="AX157" s="326">
        <f t="shared" si="269"/>
        <v>0</v>
      </c>
      <c r="AY157" s="326">
        <f t="shared" si="269"/>
        <v>0</v>
      </c>
      <c r="AZ157" s="326">
        <f t="shared" si="269"/>
        <v>0</v>
      </c>
      <c r="BA157" s="326">
        <f t="shared" si="269"/>
        <v>0</v>
      </c>
      <c r="BB157" s="326">
        <f t="shared" si="269"/>
        <v>0</v>
      </c>
      <c r="BC157" s="326">
        <f t="shared" si="269"/>
        <v>0</v>
      </c>
      <c r="BD157" s="326">
        <f t="shared" si="269"/>
        <v>0</v>
      </c>
      <c r="BE157" s="326">
        <f t="shared" si="269"/>
        <v>0</v>
      </c>
      <c r="BF157" s="326">
        <f t="shared" si="269"/>
        <v>0</v>
      </c>
      <c r="BG157" s="326">
        <f t="shared" si="269"/>
        <v>0</v>
      </c>
      <c r="BH157" s="326">
        <f t="shared" si="269"/>
        <v>0</v>
      </c>
      <c r="BI157" s="326">
        <f t="shared" si="269"/>
        <v>0</v>
      </c>
      <c r="BJ157" s="326">
        <f t="shared" si="269"/>
        <v>0</v>
      </c>
      <c r="BK157" s="326">
        <f t="shared" si="269"/>
        <v>0</v>
      </c>
      <c r="BL157" s="326">
        <f t="shared" si="269"/>
        <v>0</v>
      </c>
      <c r="BM157" s="326">
        <f t="shared" si="269"/>
        <v>0</v>
      </c>
    </row>
    <row r="158" spans="3:65" x14ac:dyDescent="0.2">
      <c r="C158" s="325">
        <f t="shared" si="256"/>
        <v>12</v>
      </c>
      <c r="D158" s="303" t="str">
        <f t="shared" si="257"/>
        <v>item 12</v>
      </c>
      <c r="E158" s="350" t="str">
        <f t="shared" si="254"/>
        <v>Operating Expense</v>
      </c>
      <c r="F158" s="320">
        <f t="shared" si="254"/>
        <v>2</v>
      </c>
      <c r="G158" s="320"/>
      <c r="K158" s="341">
        <f t="shared" si="258"/>
        <v>0</v>
      </c>
      <c r="L158" s="342">
        <f t="shared" si="259"/>
        <v>0</v>
      </c>
      <c r="O158" s="326">
        <f t="shared" ref="O158:BM158" si="270">O128*($F158&lt;=2)</f>
        <v>0</v>
      </c>
      <c r="P158" s="326">
        <f t="shared" si="270"/>
        <v>0</v>
      </c>
      <c r="Q158" s="326">
        <f t="shared" si="270"/>
        <v>0</v>
      </c>
      <c r="R158" s="326">
        <f t="shared" si="270"/>
        <v>0</v>
      </c>
      <c r="S158" s="326">
        <f t="shared" si="270"/>
        <v>0</v>
      </c>
      <c r="T158" s="326">
        <f t="shared" si="270"/>
        <v>0</v>
      </c>
      <c r="U158" s="326">
        <f t="shared" si="270"/>
        <v>0</v>
      </c>
      <c r="V158" s="326">
        <f t="shared" si="270"/>
        <v>0</v>
      </c>
      <c r="W158" s="326">
        <f t="shared" si="270"/>
        <v>0</v>
      </c>
      <c r="X158" s="326">
        <f t="shared" si="270"/>
        <v>0</v>
      </c>
      <c r="Y158" s="326">
        <f t="shared" si="270"/>
        <v>0</v>
      </c>
      <c r="Z158" s="326">
        <f t="shared" si="270"/>
        <v>0</v>
      </c>
      <c r="AA158" s="326">
        <f t="shared" si="270"/>
        <v>0</v>
      </c>
      <c r="AB158" s="326">
        <f t="shared" si="270"/>
        <v>0</v>
      </c>
      <c r="AC158" s="326">
        <f t="shared" si="270"/>
        <v>0</v>
      </c>
      <c r="AD158" s="326">
        <f t="shared" si="270"/>
        <v>0</v>
      </c>
      <c r="AE158" s="326">
        <f t="shared" si="270"/>
        <v>0</v>
      </c>
      <c r="AF158" s="326">
        <f t="shared" si="270"/>
        <v>0</v>
      </c>
      <c r="AG158" s="326">
        <f t="shared" si="270"/>
        <v>0</v>
      </c>
      <c r="AH158" s="326">
        <f t="shared" si="270"/>
        <v>0</v>
      </c>
      <c r="AI158" s="326">
        <f t="shared" si="270"/>
        <v>0</v>
      </c>
      <c r="AJ158" s="326">
        <f t="shared" si="270"/>
        <v>0</v>
      </c>
      <c r="AK158" s="326">
        <f t="shared" si="270"/>
        <v>0</v>
      </c>
      <c r="AL158" s="326">
        <f t="shared" si="270"/>
        <v>0</v>
      </c>
      <c r="AM158" s="326">
        <f t="shared" si="270"/>
        <v>0</v>
      </c>
      <c r="AN158" s="326">
        <f t="shared" si="270"/>
        <v>0</v>
      </c>
      <c r="AO158" s="326">
        <f t="shared" si="270"/>
        <v>0</v>
      </c>
      <c r="AP158" s="326">
        <f t="shared" si="270"/>
        <v>0</v>
      </c>
      <c r="AQ158" s="326">
        <f t="shared" si="270"/>
        <v>0</v>
      </c>
      <c r="AR158" s="326">
        <f t="shared" si="270"/>
        <v>0</v>
      </c>
      <c r="AS158" s="326">
        <f t="shared" si="270"/>
        <v>0</v>
      </c>
      <c r="AT158" s="326">
        <f t="shared" si="270"/>
        <v>0</v>
      </c>
      <c r="AU158" s="326">
        <f t="shared" si="270"/>
        <v>0</v>
      </c>
      <c r="AV158" s="326">
        <f t="shared" si="270"/>
        <v>0</v>
      </c>
      <c r="AW158" s="326">
        <f t="shared" si="270"/>
        <v>0</v>
      </c>
      <c r="AX158" s="326">
        <f t="shared" si="270"/>
        <v>0</v>
      </c>
      <c r="AY158" s="326">
        <f t="shared" si="270"/>
        <v>0</v>
      </c>
      <c r="AZ158" s="326">
        <f t="shared" si="270"/>
        <v>0</v>
      </c>
      <c r="BA158" s="326">
        <f t="shared" si="270"/>
        <v>0</v>
      </c>
      <c r="BB158" s="326">
        <f t="shared" si="270"/>
        <v>0</v>
      </c>
      <c r="BC158" s="326">
        <f t="shared" si="270"/>
        <v>0</v>
      </c>
      <c r="BD158" s="326">
        <f t="shared" si="270"/>
        <v>0</v>
      </c>
      <c r="BE158" s="326">
        <f t="shared" si="270"/>
        <v>0</v>
      </c>
      <c r="BF158" s="326">
        <f t="shared" si="270"/>
        <v>0</v>
      </c>
      <c r="BG158" s="326">
        <f t="shared" si="270"/>
        <v>0</v>
      </c>
      <c r="BH158" s="326">
        <f t="shared" si="270"/>
        <v>0</v>
      </c>
      <c r="BI158" s="326">
        <f t="shared" si="270"/>
        <v>0</v>
      </c>
      <c r="BJ158" s="326">
        <f t="shared" si="270"/>
        <v>0</v>
      </c>
      <c r="BK158" s="326">
        <f t="shared" si="270"/>
        <v>0</v>
      </c>
      <c r="BL158" s="326">
        <f t="shared" si="270"/>
        <v>0</v>
      </c>
      <c r="BM158" s="326">
        <f t="shared" si="270"/>
        <v>0</v>
      </c>
    </row>
    <row r="159" spans="3:65" x14ac:dyDescent="0.2">
      <c r="C159" s="325">
        <f t="shared" si="256"/>
        <v>13</v>
      </c>
      <c r="D159" s="303" t="str">
        <f t="shared" si="257"/>
        <v>item 13</v>
      </c>
      <c r="E159" s="350" t="str">
        <f t="shared" si="254"/>
        <v>Operating Expense</v>
      </c>
      <c r="F159" s="320">
        <f t="shared" si="254"/>
        <v>2</v>
      </c>
      <c r="G159" s="320"/>
      <c r="K159" s="341">
        <f t="shared" si="258"/>
        <v>0</v>
      </c>
      <c r="L159" s="342">
        <f t="shared" si="259"/>
        <v>0</v>
      </c>
      <c r="O159" s="326">
        <f t="shared" ref="O159:BM159" si="271">O129*($F159&lt;=2)</f>
        <v>0</v>
      </c>
      <c r="P159" s="326">
        <f t="shared" si="271"/>
        <v>0</v>
      </c>
      <c r="Q159" s="326">
        <f t="shared" si="271"/>
        <v>0</v>
      </c>
      <c r="R159" s="326">
        <f t="shared" si="271"/>
        <v>0</v>
      </c>
      <c r="S159" s="326">
        <f t="shared" si="271"/>
        <v>0</v>
      </c>
      <c r="T159" s="326">
        <f t="shared" si="271"/>
        <v>0</v>
      </c>
      <c r="U159" s="326">
        <f t="shared" si="271"/>
        <v>0</v>
      </c>
      <c r="V159" s="326">
        <f t="shared" si="271"/>
        <v>0</v>
      </c>
      <c r="W159" s="326">
        <f t="shared" si="271"/>
        <v>0</v>
      </c>
      <c r="X159" s="326">
        <f t="shared" si="271"/>
        <v>0</v>
      </c>
      <c r="Y159" s="326">
        <f t="shared" si="271"/>
        <v>0</v>
      </c>
      <c r="Z159" s="326">
        <f t="shared" si="271"/>
        <v>0</v>
      </c>
      <c r="AA159" s="326">
        <f t="shared" si="271"/>
        <v>0</v>
      </c>
      <c r="AB159" s="326">
        <f t="shared" si="271"/>
        <v>0</v>
      </c>
      <c r="AC159" s="326">
        <f t="shared" si="271"/>
        <v>0</v>
      </c>
      <c r="AD159" s="326">
        <f t="shared" si="271"/>
        <v>0</v>
      </c>
      <c r="AE159" s="326">
        <f t="shared" si="271"/>
        <v>0</v>
      </c>
      <c r="AF159" s="326">
        <f t="shared" si="271"/>
        <v>0</v>
      </c>
      <c r="AG159" s="326">
        <f t="shared" si="271"/>
        <v>0</v>
      </c>
      <c r="AH159" s="326">
        <f t="shared" si="271"/>
        <v>0</v>
      </c>
      <c r="AI159" s="326">
        <f t="shared" si="271"/>
        <v>0</v>
      </c>
      <c r="AJ159" s="326">
        <f t="shared" si="271"/>
        <v>0</v>
      </c>
      <c r="AK159" s="326">
        <f t="shared" si="271"/>
        <v>0</v>
      </c>
      <c r="AL159" s="326">
        <f t="shared" si="271"/>
        <v>0</v>
      </c>
      <c r="AM159" s="326">
        <f t="shared" si="271"/>
        <v>0</v>
      </c>
      <c r="AN159" s="326">
        <f t="shared" si="271"/>
        <v>0</v>
      </c>
      <c r="AO159" s="326">
        <f t="shared" si="271"/>
        <v>0</v>
      </c>
      <c r="AP159" s="326">
        <f t="shared" si="271"/>
        <v>0</v>
      </c>
      <c r="AQ159" s="326">
        <f t="shared" si="271"/>
        <v>0</v>
      </c>
      <c r="AR159" s="326">
        <f t="shared" si="271"/>
        <v>0</v>
      </c>
      <c r="AS159" s="326">
        <f t="shared" si="271"/>
        <v>0</v>
      </c>
      <c r="AT159" s="326">
        <f t="shared" si="271"/>
        <v>0</v>
      </c>
      <c r="AU159" s="326">
        <f t="shared" si="271"/>
        <v>0</v>
      </c>
      <c r="AV159" s="326">
        <f t="shared" si="271"/>
        <v>0</v>
      </c>
      <c r="AW159" s="326">
        <f t="shared" si="271"/>
        <v>0</v>
      </c>
      <c r="AX159" s="326">
        <f t="shared" si="271"/>
        <v>0</v>
      </c>
      <c r="AY159" s="326">
        <f t="shared" si="271"/>
        <v>0</v>
      </c>
      <c r="AZ159" s="326">
        <f t="shared" si="271"/>
        <v>0</v>
      </c>
      <c r="BA159" s="326">
        <f t="shared" si="271"/>
        <v>0</v>
      </c>
      <c r="BB159" s="326">
        <f t="shared" si="271"/>
        <v>0</v>
      </c>
      <c r="BC159" s="326">
        <f t="shared" si="271"/>
        <v>0</v>
      </c>
      <c r="BD159" s="326">
        <f t="shared" si="271"/>
        <v>0</v>
      </c>
      <c r="BE159" s="326">
        <f t="shared" si="271"/>
        <v>0</v>
      </c>
      <c r="BF159" s="326">
        <f t="shared" si="271"/>
        <v>0</v>
      </c>
      <c r="BG159" s="326">
        <f t="shared" si="271"/>
        <v>0</v>
      </c>
      <c r="BH159" s="326">
        <f t="shared" si="271"/>
        <v>0</v>
      </c>
      <c r="BI159" s="326">
        <f t="shared" si="271"/>
        <v>0</v>
      </c>
      <c r="BJ159" s="326">
        <f t="shared" si="271"/>
        <v>0</v>
      </c>
      <c r="BK159" s="326">
        <f t="shared" si="271"/>
        <v>0</v>
      </c>
      <c r="BL159" s="326">
        <f t="shared" si="271"/>
        <v>0</v>
      </c>
      <c r="BM159" s="326">
        <f t="shared" si="271"/>
        <v>0</v>
      </c>
    </row>
    <row r="160" spans="3:65" x14ac:dyDescent="0.2">
      <c r="C160" s="325">
        <f t="shared" si="256"/>
        <v>14</v>
      </c>
      <c r="D160" s="303" t="str">
        <f t="shared" si="257"/>
        <v>item 14</v>
      </c>
      <c r="E160" s="350" t="str">
        <f t="shared" si="254"/>
        <v>Operating Expense</v>
      </c>
      <c r="F160" s="320">
        <f t="shared" si="254"/>
        <v>2</v>
      </c>
      <c r="G160" s="320"/>
      <c r="K160" s="341">
        <f t="shared" si="258"/>
        <v>0</v>
      </c>
      <c r="L160" s="342">
        <f t="shared" si="259"/>
        <v>0</v>
      </c>
      <c r="O160" s="326">
        <f t="shared" ref="O160:BM160" si="272">O130*($F160&lt;=2)</f>
        <v>0</v>
      </c>
      <c r="P160" s="326">
        <f t="shared" si="272"/>
        <v>0</v>
      </c>
      <c r="Q160" s="326">
        <f t="shared" si="272"/>
        <v>0</v>
      </c>
      <c r="R160" s="326">
        <f t="shared" si="272"/>
        <v>0</v>
      </c>
      <c r="S160" s="326">
        <f t="shared" si="272"/>
        <v>0</v>
      </c>
      <c r="T160" s="326">
        <f t="shared" si="272"/>
        <v>0</v>
      </c>
      <c r="U160" s="326">
        <f t="shared" si="272"/>
        <v>0</v>
      </c>
      <c r="V160" s="326">
        <f t="shared" si="272"/>
        <v>0</v>
      </c>
      <c r="W160" s="326">
        <f t="shared" si="272"/>
        <v>0</v>
      </c>
      <c r="X160" s="326">
        <f t="shared" si="272"/>
        <v>0</v>
      </c>
      <c r="Y160" s="326">
        <f t="shared" si="272"/>
        <v>0</v>
      </c>
      <c r="Z160" s="326">
        <f t="shared" si="272"/>
        <v>0</v>
      </c>
      <c r="AA160" s="326">
        <f t="shared" si="272"/>
        <v>0</v>
      </c>
      <c r="AB160" s="326">
        <f t="shared" si="272"/>
        <v>0</v>
      </c>
      <c r="AC160" s="326">
        <f t="shared" si="272"/>
        <v>0</v>
      </c>
      <c r="AD160" s="326">
        <f t="shared" si="272"/>
        <v>0</v>
      </c>
      <c r="AE160" s="326">
        <f t="shared" si="272"/>
        <v>0</v>
      </c>
      <c r="AF160" s="326">
        <f t="shared" si="272"/>
        <v>0</v>
      </c>
      <c r="AG160" s="326">
        <f t="shared" si="272"/>
        <v>0</v>
      </c>
      <c r="AH160" s="326">
        <f t="shared" si="272"/>
        <v>0</v>
      </c>
      <c r="AI160" s="326">
        <f t="shared" si="272"/>
        <v>0</v>
      </c>
      <c r="AJ160" s="326">
        <f t="shared" si="272"/>
        <v>0</v>
      </c>
      <c r="AK160" s="326">
        <f t="shared" si="272"/>
        <v>0</v>
      </c>
      <c r="AL160" s="326">
        <f t="shared" si="272"/>
        <v>0</v>
      </c>
      <c r="AM160" s="326">
        <f t="shared" si="272"/>
        <v>0</v>
      </c>
      <c r="AN160" s="326">
        <f t="shared" si="272"/>
        <v>0</v>
      </c>
      <c r="AO160" s="326">
        <f t="shared" si="272"/>
        <v>0</v>
      </c>
      <c r="AP160" s="326">
        <f t="shared" si="272"/>
        <v>0</v>
      </c>
      <c r="AQ160" s="326">
        <f t="shared" si="272"/>
        <v>0</v>
      </c>
      <c r="AR160" s="326">
        <f t="shared" si="272"/>
        <v>0</v>
      </c>
      <c r="AS160" s="326">
        <f t="shared" si="272"/>
        <v>0</v>
      </c>
      <c r="AT160" s="326">
        <f t="shared" si="272"/>
        <v>0</v>
      </c>
      <c r="AU160" s="326">
        <f t="shared" si="272"/>
        <v>0</v>
      </c>
      <c r="AV160" s="326">
        <f t="shared" si="272"/>
        <v>0</v>
      </c>
      <c r="AW160" s="326">
        <f t="shared" si="272"/>
        <v>0</v>
      </c>
      <c r="AX160" s="326">
        <f t="shared" si="272"/>
        <v>0</v>
      </c>
      <c r="AY160" s="326">
        <f t="shared" si="272"/>
        <v>0</v>
      </c>
      <c r="AZ160" s="326">
        <f t="shared" si="272"/>
        <v>0</v>
      </c>
      <c r="BA160" s="326">
        <f t="shared" si="272"/>
        <v>0</v>
      </c>
      <c r="BB160" s="326">
        <f t="shared" si="272"/>
        <v>0</v>
      </c>
      <c r="BC160" s="326">
        <f t="shared" si="272"/>
        <v>0</v>
      </c>
      <c r="BD160" s="326">
        <f t="shared" si="272"/>
        <v>0</v>
      </c>
      <c r="BE160" s="326">
        <f t="shared" si="272"/>
        <v>0</v>
      </c>
      <c r="BF160" s="326">
        <f t="shared" si="272"/>
        <v>0</v>
      </c>
      <c r="BG160" s="326">
        <f t="shared" si="272"/>
        <v>0</v>
      </c>
      <c r="BH160" s="326">
        <f t="shared" si="272"/>
        <v>0</v>
      </c>
      <c r="BI160" s="326">
        <f t="shared" si="272"/>
        <v>0</v>
      </c>
      <c r="BJ160" s="326">
        <f t="shared" si="272"/>
        <v>0</v>
      </c>
      <c r="BK160" s="326">
        <f t="shared" si="272"/>
        <v>0</v>
      </c>
      <c r="BL160" s="326">
        <f t="shared" si="272"/>
        <v>0</v>
      </c>
      <c r="BM160" s="326">
        <f t="shared" si="272"/>
        <v>0</v>
      </c>
    </row>
    <row r="161" spans="3:65" x14ac:dyDescent="0.2">
      <c r="C161" s="325">
        <f t="shared" si="256"/>
        <v>15</v>
      </c>
      <c r="D161" s="303" t="str">
        <f t="shared" si="257"/>
        <v>item 15</v>
      </c>
      <c r="E161" s="350" t="str">
        <f t="shared" si="254"/>
        <v>Operating Expense</v>
      </c>
      <c r="F161" s="320">
        <f t="shared" si="254"/>
        <v>2</v>
      </c>
      <c r="G161" s="320"/>
      <c r="K161" s="341">
        <f t="shared" si="258"/>
        <v>0</v>
      </c>
      <c r="L161" s="342">
        <f t="shared" si="259"/>
        <v>0</v>
      </c>
      <c r="O161" s="326">
        <f t="shared" ref="O161:BM161" si="273">O131*($F161&lt;=2)</f>
        <v>0</v>
      </c>
      <c r="P161" s="326">
        <f t="shared" si="273"/>
        <v>0</v>
      </c>
      <c r="Q161" s="326">
        <f t="shared" si="273"/>
        <v>0</v>
      </c>
      <c r="R161" s="326">
        <f t="shared" si="273"/>
        <v>0</v>
      </c>
      <c r="S161" s="326">
        <f t="shared" si="273"/>
        <v>0</v>
      </c>
      <c r="T161" s="326">
        <f t="shared" si="273"/>
        <v>0</v>
      </c>
      <c r="U161" s="326">
        <f t="shared" si="273"/>
        <v>0</v>
      </c>
      <c r="V161" s="326">
        <f t="shared" si="273"/>
        <v>0</v>
      </c>
      <c r="W161" s="326">
        <f t="shared" si="273"/>
        <v>0</v>
      </c>
      <c r="X161" s="326">
        <f t="shared" si="273"/>
        <v>0</v>
      </c>
      <c r="Y161" s="326">
        <f t="shared" si="273"/>
        <v>0</v>
      </c>
      <c r="Z161" s="326">
        <f t="shared" si="273"/>
        <v>0</v>
      </c>
      <c r="AA161" s="326">
        <f t="shared" si="273"/>
        <v>0</v>
      </c>
      <c r="AB161" s="326">
        <f t="shared" si="273"/>
        <v>0</v>
      </c>
      <c r="AC161" s="326">
        <f t="shared" si="273"/>
        <v>0</v>
      </c>
      <c r="AD161" s="326">
        <f t="shared" si="273"/>
        <v>0</v>
      </c>
      <c r="AE161" s="326">
        <f t="shared" si="273"/>
        <v>0</v>
      </c>
      <c r="AF161" s="326">
        <f t="shared" si="273"/>
        <v>0</v>
      </c>
      <c r="AG161" s="326">
        <f t="shared" si="273"/>
        <v>0</v>
      </c>
      <c r="AH161" s="326">
        <f t="shared" si="273"/>
        <v>0</v>
      </c>
      <c r="AI161" s="326">
        <f t="shared" si="273"/>
        <v>0</v>
      </c>
      <c r="AJ161" s="326">
        <f t="shared" si="273"/>
        <v>0</v>
      </c>
      <c r="AK161" s="326">
        <f t="shared" si="273"/>
        <v>0</v>
      </c>
      <c r="AL161" s="326">
        <f t="shared" si="273"/>
        <v>0</v>
      </c>
      <c r="AM161" s="326">
        <f t="shared" si="273"/>
        <v>0</v>
      </c>
      <c r="AN161" s="326">
        <f t="shared" si="273"/>
        <v>0</v>
      </c>
      <c r="AO161" s="326">
        <f t="shared" si="273"/>
        <v>0</v>
      </c>
      <c r="AP161" s="326">
        <f t="shared" si="273"/>
        <v>0</v>
      </c>
      <c r="AQ161" s="326">
        <f t="shared" si="273"/>
        <v>0</v>
      </c>
      <c r="AR161" s="326">
        <f t="shared" si="273"/>
        <v>0</v>
      </c>
      <c r="AS161" s="326">
        <f t="shared" si="273"/>
        <v>0</v>
      </c>
      <c r="AT161" s="326">
        <f t="shared" si="273"/>
        <v>0</v>
      </c>
      <c r="AU161" s="326">
        <f t="shared" si="273"/>
        <v>0</v>
      </c>
      <c r="AV161" s="326">
        <f t="shared" si="273"/>
        <v>0</v>
      </c>
      <c r="AW161" s="326">
        <f t="shared" si="273"/>
        <v>0</v>
      </c>
      <c r="AX161" s="326">
        <f t="shared" si="273"/>
        <v>0</v>
      </c>
      <c r="AY161" s="326">
        <f t="shared" si="273"/>
        <v>0</v>
      </c>
      <c r="AZ161" s="326">
        <f t="shared" si="273"/>
        <v>0</v>
      </c>
      <c r="BA161" s="326">
        <f t="shared" si="273"/>
        <v>0</v>
      </c>
      <c r="BB161" s="326">
        <f t="shared" si="273"/>
        <v>0</v>
      </c>
      <c r="BC161" s="326">
        <f t="shared" si="273"/>
        <v>0</v>
      </c>
      <c r="BD161" s="326">
        <f t="shared" si="273"/>
        <v>0</v>
      </c>
      <c r="BE161" s="326">
        <f t="shared" si="273"/>
        <v>0</v>
      </c>
      <c r="BF161" s="326">
        <f t="shared" si="273"/>
        <v>0</v>
      </c>
      <c r="BG161" s="326">
        <f t="shared" si="273"/>
        <v>0</v>
      </c>
      <c r="BH161" s="326">
        <f t="shared" si="273"/>
        <v>0</v>
      </c>
      <c r="BI161" s="326">
        <f t="shared" si="273"/>
        <v>0</v>
      </c>
      <c r="BJ161" s="326">
        <f t="shared" si="273"/>
        <v>0</v>
      </c>
      <c r="BK161" s="326">
        <f t="shared" si="273"/>
        <v>0</v>
      </c>
      <c r="BL161" s="326">
        <f t="shared" si="273"/>
        <v>0</v>
      </c>
      <c r="BM161" s="326">
        <f t="shared" si="273"/>
        <v>0</v>
      </c>
    </row>
    <row r="162" spans="3:65" x14ac:dyDescent="0.2">
      <c r="C162" s="325">
        <f t="shared" si="256"/>
        <v>16</v>
      </c>
      <c r="D162" s="303" t="str">
        <f t="shared" si="257"/>
        <v>item 16</v>
      </c>
      <c r="E162" s="350" t="str">
        <f t="shared" si="254"/>
        <v>Operating Expense</v>
      </c>
      <c r="F162" s="320">
        <f t="shared" si="254"/>
        <v>2</v>
      </c>
      <c r="G162" s="320"/>
      <c r="K162" s="341">
        <f t="shared" si="258"/>
        <v>0</v>
      </c>
      <c r="L162" s="342">
        <f t="shared" si="259"/>
        <v>0</v>
      </c>
      <c r="O162" s="326">
        <f t="shared" ref="O162:BM162" si="274">O132*($F162&lt;=2)</f>
        <v>0</v>
      </c>
      <c r="P162" s="326">
        <f t="shared" si="274"/>
        <v>0</v>
      </c>
      <c r="Q162" s="326">
        <f t="shared" si="274"/>
        <v>0</v>
      </c>
      <c r="R162" s="326">
        <f t="shared" si="274"/>
        <v>0</v>
      </c>
      <c r="S162" s="326">
        <f t="shared" si="274"/>
        <v>0</v>
      </c>
      <c r="T162" s="326">
        <f t="shared" si="274"/>
        <v>0</v>
      </c>
      <c r="U162" s="326">
        <f t="shared" si="274"/>
        <v>0</v>
      </c>
      <c r="V162" s="326">
        <f t="shared" si="274"/>
        <v>0</v>
      </c>
      <c r="W162" s="326">
        <f t="shared" si="274"/>
        <v>0</v>
      </c>
      <c r="X162" s="326">
        <f t="shared" si="274"/>
        <v>0</v>
      </c>
      <c r="Y162" s="326">
        <f t="shared" si="274"/>
        <v>0</v>
      </c>
      <c r="Z162" s="326">
        <f t="shared" si="274"/>
        <v>0</v>
      </c>
      <c r="AA162" s="326">
        <f t="shared" si="274"/>
        <v>0</v>
      </c>
      <c r="AB162" s="326">
        <f t="shared" si="274"/>
        <v>0</v>
      </c>
      <c r="AC162" s="326">
        <f t="shared" si="274"/>
        <v>0</v>
      </c>
      <c r="AD162" s="326">
        <f t="shared" si="274"/>
        <v>0</v>
      </c>
      <c r="AE162" s="326">
        <f t="shared" si="274"/>
        <v>0</v>
      </c>
      <c r="AF162" s="326">
        <f t="shared" si="274"/>
        <v>0</v>
      </c>
      <c r="AG162" s="326">
        <f t="shared" si="274"/>
        <v>0</v>
      </c>
      <c r="AH162" s="326">
        <f t="shared" si="274"/>
        <v>0</v>
      </c>
      <c r="AI162" s="326">
        <f t="shared" si="274"/>
        <v>0</v>
      </c>
      <c r="AJ162" s="326">
        <f t="shared" si="274"/>
        <v>0</v>
      </c>
      <c r="AK162" s="326">
        <f t="shared" si="274"/>
        <v>0</v>
      </c>
      <c r="AL162" s="326">
        <f t="shared" si="274"/>
        <v>0</v>
      </c>
      <c r="AM162" s="326">
        <f t="shared" si="274"/>
        <v>0</v>
      </c>
      <c r="AN162" s="326">
        <f t="shared" si="274"/>
        <v>0</v>
      </c>
      <c r="AO162" s="326">
        <f t="shared" si="274"/>
        <v>0</v>
      </c>
      <c r="AP162" s="326">
        <f t="shared" si="274"/>
        <v>0</v>
      </c>
      <c r="AQ162" s="326">
        <f t="shared" si="274"/>
        <v>0</v>
      </c>
      <c r="AR162" s="326">
        <f t="shared" si="274"/>
        <v>0</v>
      </c>
      <c r="AS162" s="326">
        <f t="shared" si="274"/>
        <v>0</v>
      </c>
      <c r="AT162" s="326">
        <f t="shared" si="274"/>
        <v>0</v>
      </c>
      <c r="AU162" s="326">
        <f t="shared" si="274"/>
        <v>0</v>
      </c>
      <c r="AV162" s="326">
        <f t="shared" si="274"/>
        <v>0</v>
      </c>
      <c r="AW162" s="326">
        <f t="shared" si="274"/>
        <v>0</v>
      </c>
      <c r="AX162" s="326">
        <f t="shared" si="274"/>
        <v>0</v>
      </c>
      <c r="AY162" s="326">
        <f t="shared" si="274"/>
        <v>0</v>
      </c>
      <c r="AZ162" s="326">
        <f t="shared" si="274"/>
        <v>0</v>
      </c>
      <c r="BA162" s="326">
        <f t="shared" si="274"/>
        <v>0</v>
      </c>
      <c r="BB162" s="326">
        <f t="shared" si="274"/>
        <v>0</v>
      </c>
      <c r="BC162" s="326">
        <f t="shared" si="274"/>
        <v>0</v>
      </c>
      <c r="BD162" s="326">
        <f t="shared" si="274"/>
        <v>0</v>
      </c>
      <c r="BE162" s="326">
        <f t="shared" si="274"/>
        <v>0</v>
      </c>
      <c r="BF162" s="326">
        <f t="shared" si="274"/>
        <v>0</v>
      </c>
      <c r="BG162" s="326">
        <f t="shared" si="274"/>
        <v>0</v>
      </c>
      <c r="BH162" s="326">
        <f t="shared" si="274"/>
        <v>0</v>
      </c>
      <c r="BI162" s="326">
        <f t="shared" si="274"/>
        <v>0</v>
      </c>
      <c r="BJ162" s="326">
        <f t="shared" si="274"/>
        <v>0</v>
      </c>
      <c r="BK162" s="326">
        <f t="shared" si="274"/>
        <v>0</v>
      </c>
      <c r="BL162" s="326">
        <f t="shared" si="274"/>
        <v>0</v>
      </c>
      <c r="BM162" s="326">
        <f t="shared" si="274"/>
        <v>0</v>
      </c>
    </row>
    <row r="163" spans="3:65" x14ac:dyDescent="0.2">
      <c r="C163" s="325">
        <f t="shared" si="256"/>
        <v>17</v>
      </c>
      <c r="D163" s="303" t="str">
        <f t="shared" si="257"/>
        <v>item 17</v>
      </c>
      <c r="E163" s="350" t="str">
        <f t="shared" si="254"/>
        <v>Operating Expense</v>
      </c>
      <c r="F163" s="320">
        <f t="shared" si="254"/>
        <v>2</v>
      </c>
      <c r="G163" s="320"/>
      <c r="K163" s="341">
        <f t="shared" si="258"/>
        <v>0</v>
      </c>
      <c r="L163" s="342">
        <f t="shared" si="259"/>
        <v>0</v>
      </c>
      <c r="O163" s="326">
        <f t="shared" ref="O163:BM163" si="275">O133*($F163&lt;=2)</f>
        <v>0</v>
      </c>
      <c r="P163" s="326">
        <f t="shared" si="275"/>
        <v>0</v>
      </c>
      <c r="Q163" s="326">
        <f t="shared" si="275"/>
        <v>0</v>
      </c>
      <c r="R163" s="326">
        <f t="shared" si="275"/>
        <v>0</v>
      </c>
      <c r="S163" s="326">
        <f t="shared" si="275"/>
        <v>0</v>
      </c>
      <c r="T163" s="326">
        <f t="shared" si="275"/>
        <v>0</v>
      </c>
      <c r="U163" s="326">
        <f t="shared" si="275"/>
        <v>0</v>
      </c>
      <c r="V163" s="326">
        <f t="shared" si="275"/>
        <v>0</v>
      </c>
      <c r="W163" s="326">
        <f t="shared" si="275"/>
        <v>0</v>
      </c>
      <c r="X163" s="326">
        <f t="shared" si="275"/>
        <v>0</v>
      </c>
      <c r="Y163" s="326">
        <f t="shared" si="275"/>
        <v>0</v>
      </c>
      <c r="Z163" s="326">
        <f t="shared" si="275"/>
        <v>0</v>
      </c>
      <c r="AA163" s="326">
        <f t="shared" si="275"/>
        <v>0</v>
      </c>
      <c r="AB163" s="326">
        <f t="shared" si="275"/>
        <v>0</v>
      </c>
      <c r="AC163" s="326">
        <f t="shared" si="275"/>
        <v>0</v>
      </c>
      <c r="AD163" s="326">
        <f t="shared" si="275"/>
        <v>0</v>
      </c>
      <c r="AE163" s="326">
        <f t="shared" si="275"/>
        <v>0</v>
      </c>
      <c r="AF163" s="326">
        <f t="shared" si="275"/>
        <v>0</v>
      </c>
      <c r="AG163" s="326">
        <f t="shared" si="275"/>
        <v>0</v>
      </c>
      <c r="AH163" s="326">
        <f t="shared" si="275"/>
        <v>0</v>
      </c>
      <c r="AI163" s="326">
        <f t="shared" si="275"/>
        <v>0</v>
      </c>
      <c r="AJ163" s="326">
        <f t="shared" si="275"/>
        <v>0</v>
      </c>
      <c r="AK163" s="326">
        <f t="shared" si="275"/>
        <v>0</v>
      </c>
      <c r="AL163" s="326">
        <f t="shared" si="275"/>
        <v>0</v>
      </c>
      <c r="AM163" s="326">
        <f t="shared" si="275"/>
        <v>0</v>
      </c>
      <c r="AN163" s="326">
        <f t="shared" si="275"/>
        <v>0</v>
      </c>
      <c r="AO163" s="326">
        <f t="shared" si="275"/>
        <v>0</v>
      </c>
      <c r="AP163" s="326">
        <f t="shared" si="275"/>
        <v>0</v>
      </c>
      <c r="AQ163" s="326">
        <f t="shared" si="275"/>
        <v>0</v>
      </c>
      <c r="AR163" s="326">
        <f t="shared" si="275"/>
        <v>0</v>
      </c>
      <c r="AS163" s="326">
        <f t="shared" si="275"/>
        <v>0</v>
      </c>
      <c r="AT163" s="326">
        <f t="shared" si="275"/>
        <v>0</v>
      </c>
      <c r="AU163" s="326">
        <f t="shared" si="275"/>
        <v>0</v>
      </c>
      <c r="AV163" s="326">
        <f t="shared" si="275"/>
        <v>0</v>
      </c>
      <c r="AW163" s="326">
        <f t="shared" si="275"/>
        <v>0</v>
      </c>
      <c r="AX163" s="326">
        <f t="shared" si="275"/>
        <v>0</v>
      </c>
      <c r="AY163" s="326">
        <f t="shared" si="275"/>
        <v>0</v>
      </c>
      <c r="AZ163" s="326">
        <f t="shared" si="275"/>
        <v>0</v>
      </c>
      <c r="BA163" s="326">
        <f t="shared" si="275"/>
        <v>0</v>
      </c>
      <c r="BB163" s="326">
        <f t="shared" si="275"/>
        <v>0</v>
      </c>
      <c r="BC163" s="326">
        <f t="shared" si="275"/>
        <v>0</v>
      </c>
      <c r="BD163" s="326">
        <f t="shared" si="275"/>
        <v>0</v>
      </c>
      <c r="BE163" s="326">
        <f t="shared" si="275"/>
        <v>0</v>
      </c>
      <c r="BF163" s="326">
        <f t="shared" si="275"/>
        <v>0</v>
      </c>
      <c r="BG163" s="326">
        <f t="shared" si="275"/>
        <v>0</v>
      </c>
      <c r="BH163" s="326">
        <f t="shared" si="275"/>
        <v>0</v>
      </c>
      <c r="BI163" s="326">
        <f t="shared" si="275"/>
        <v>0</v>
      </c>
      <c r="BJ163" s="326">
        <f t="shared" si="275"/>
        <v>0</v>
      </c>
      <c r="BK163" s="326">
        <f t="shared" si="275"/>
        <v>0</v>
      </c>
      <c r="BL163" s="326">
        <f t="shared" si="275"/>
        <v>0</v>
      </c>
      <c r="BM163" s="326">
        <f t="shared" si="275"/>
        <v>0</v>
      </c>
    </row>
    <row r="164" spans="3:65" x14ac:dyDescent="0.2">
      <c r="C164" s="325">
        <f t="shared" si="256"/>
        <v>18</v>
      </c>
      <c r="D164" s="303" t="str">
        <f t="shared" si="257"/>
        <v>item 18</v>
      </c>
      <c r="E164" s="350" t="str">
        <f t="shared" si="254"/>
        <v>Operating Expense</v>
      </c>
      <c r="F164" s="320">
        <f t="shared" si="254"/>
        <v>2</v>
      </c>
      <c r="G164" s="320"/>
      <c r="K164" s="341">
        <f t="shared" si="258"/>
        <v>0</v>
      </c>
      <c r="L164" s="342">
        <f t="shared" si="259"/>
        <v>0</v>
      </c>
      <c r="O164" s="326">
        <f t="shared" ref="O164:BM164" si="276">O134*($F164&lt;=2)</f>
        <v>0</v>
      </c>
      <c r="P164" s="326">
        <f t="shared" si="276"/>
        <v>0</v>
      </c>
      <c r="Q164" s="326">
        <f t="shared" si="276"/>
        <v>0</v>
      </c>
      <c r="R164" s="326">
        <f t="shared" si="276"/>
        <v>0</v>
      </c>
      <c r="S164" s="326">
        <f t="shared" si="276"/>
        <v>0</v>
      </c>
      <c r="T164" s="326">
        <f t="shared" si="276"/>
        <v>0</v>
      </c>
      <c r="U164" s="326">
        <f t="shared" si="276"/>
        <v>0</v>
      </c>
      <c r="V164" s="326">
        <f t="shared" si="276"/>
        <v>0</v>
      </c>
      <c r="W164" s="326">
        <f t="shared" si="276"/>
        <v>0</v>
      </c>
      <c r="X164" s="326">
        <f t="shared" si="276"/>
        <v>0</v>
      </c>
      <c r="Y164" s="326">
        <f t="shared" si="276"/>
        <v>0</v>
      </c>
      <c r="Z164" s="326">
        <f t="shared" si="276"/>
        <v>0</v>
      </c>
      <c r="AA164" s="326">
        <f t="shared" si="276"/>
        <v>0</v>
      </c>
      <c r="AB164" s="326">
        <f t="shared" si="276"/>
        <v>0</v>
      </c>
      <c r="AC164" s="326">
        <f t="shared" si="276"/>
        <v>0</v>
      </c>
      <c r="AD164" s="326">
        <f t="shared" si="276"/>
        <v>0</v>
      </c>
      <c r="AE164" s="326">
        <f t="shared" si="276"/>
        <v>0</v>
      </c>
      <c r="AF164" s="326">
        <f t="shared" si="276"/>
        <v>0</v>
      </c>
      <c r="AG164" s="326">
        <f t="shared" si="276"/>
        <v>0</v>
      </c>
      <c r="AH164" s="326">
        <f t="shared" si="276"/>
        <v>0</v>
      </c>
      <c r="AI164" s="326">
        <f t="shared" si="276"/>
        <v>0</v>
      </c>
      <c r="AJ164" s="326">
        <f t="shared" si="276"/>
        <v>0</v>
      </c>
      <c r="AK164" s="326">
        <f t="shared" si="276"/>
        <v>0</v>
      </c>
      <c r="AL164" s="326">
        <f t="shared" si="276"/>
        <v>0</v>
      </c>
      <c r="AM164" s="326">
        <f t="shared" si="276"/>
        <v>0</v>
      </c>
      <c r="AN164" s="326">
        <f t="shared" si="276"/>
        <v>0</v>
      </c>
      <c r="AO164" s="326">
        <f t="shared" si="276"/>
        <v>0</v>
      </c>
      <c r="AP164" s="326">
        <f t="shared" si="276"/>
        <v>0</v>
      </c>
      <c r="AQ164" s="326">
        <f t="shared" si="276"/>
        <v>0</v>
      </c>
      <c r="AR164" s="326">
        <f t="shared" si="276"/>
        <v>0</v>
      </c>
      <c r="AS164" s="326">
        <f t="shared" si="276"/>
        <v>0</v>
      </c>
      <c r="AT164" s="326">
        <f t="shared" si="276"/>
        <v>0</v>
      </c>
      <c r="AU164" s="326">
        <f t="shared" si="276"/>
        <v>0</v>
      </c>
      <c r="AV164" s="326">
        <f t="shared" si="276"/>
        <v>0</v>
      </c>
      <c r="AW164" s="326">
        <f t="shared" si="276"/>
        <v>0</v>
      </c>
      <c r="AX164" s="326">
        <f t="shared" si="276"/>
        <v>0</v>
      </c>
      <c r="AY164" s="326">
        <f t="shared" si="276"/>
        <v>0</v>
      </c>
      <c r="AZ164" s="326">
        <f t="shared" si="276"/>
        <v>0</v>
      </c>
      <c r="BA164" s="326">
        <f t="shared" si="276"/>
        <v>0</v>
      </c>
      <c r="BB164" s="326">
        <f t="shared" si="276"/>
        <v>0</v>
      </c>
      <c r="BC164" s="326">
        <f t="shared" si="276"/>
        <v>0</v>
      </c>
      <c r="BD164" s="326">
        <f t="shared" si="276"/>
        <v>0</v>
      </c>
      <c r="BE164" s="326">
        <f t="shared" si="276"/>
        <v>0</v>
      </c>
      <c r="BF164" s="326">
        <f t="shared" si="276"/>
        <v>0</v>
      </c>
      <c r="BG164" s="326">
        <f t="shared" si="276"/>
        <v>0</v>
      </c>
      <c r="BH164" s="326">
        <f t="shared" si="276"/>
        <v>0</v>
      </c>
      <c r="BI164" s="326">
        <f t="shared" si="276"/>
        <v>0</v>
      </c>
      <c r="BJ164" s="326">
        <f t="shared" si="276"/>
        <v>0</v>
      </c>
      <c r="BK164" s="326">
        <f t="shared" si="276"/>
        <v>0</v>
      </c>
      <c r="BL164" s="326">
        <f t="shared" si="276"/>
        <v>0</v>
      </c>
      <c r="BM164" s="326">
        <f t="shared" si="276"/>
        <v>0</v>
      </c>
    </row>
    <row r="165" spans="3:65" x14ac:dyDescent="0.2">
      <c r="C165" s="325">
        <f t="shared" si="256"/>
        <v>19</v>
      </c>
      <c r="D165" s="303" t="str">
        <f t="shared" si="257"/>
        <v>item 19</v>
      </c>
      <c r="E165" s="350" t="str">
        <f t="shared" si="254"/>
        <v>Operating Expense</v>
      </c>
      <c r="F165" s="320">
        <f t="shared" si="254"/>
        <v>2</v>
      </c>
      <c r="G165" s="320"/>
      <c r="K165" s="341">
        <f t="shared" si="258"/>
        <v>0</v>
      </c>
      <c r="L165" s="342">
        <f t="shared" si="259"/>
        <v>0</v>
      </c>
      <c r="O165" s="326">
        <f t="shared" ref="O165:BM165" si="277">O135*($F165&lt;=2)</f>
        <v>0</v>
      </c>
      <c r="P165" s="326">
        <f t="shared" si="277"/>
        <v>0</v>
      </c>
      <c r="Q165" s="326">
        <f t="shared" si="277"/>
        <v>0</v>
      </c>
      <c r="R165" s="326">
        <f t="shared" si="277"/>
        <v>0</v>
      </c>
      <c r="S165" s="326">
        <f t="shared" si="277"/>
        <v>0</v>
      </c>
      <c r="T165" s="326">
        <f t="shared" si="277"/>
        <v>0</v>
      </c>
      <c r="U165" s="326">
        <f t="shared" si="277"/>
        <v>0</v>
      </c>
      <c r="V165" s="326">
        <f t="shared" si="277"/>
        <v>0</v>
      </c>
      <c r="W165" s="326">
        <f t="shared" si="277"/>
        <v>0</v>
      </c>
      <c r="X165" s="326">
        <f t="shared" si="277"/>
        <v>0</v>
      </c>
      <c r="Y165" s="326">
        <f t="shared" si="277"/>
        <v>0</v>
      </c>
      <c r="Z165" s="326">
        <f t="shared" si="277"/>
        <v>0</v>
      </c>
      <c r="AA165" s="326">
        <f t="shared" si="277"/>
        <v>0</v>
      </c>
      <c r="AB165" s="326">
        <f t="shared" si="277"/>
        <v>0</v>
      </c>
      <c r="AC165" s="326">
        <f t="shared" si="277"/>
        <v>0</v>
      </c>
      <c r="AD165" s="326">
        <f t="shared" si="277"/>
        <v>0</v>
      </c>
      <c r="AE165" s="326">
        <f t="shared" si="277"/>
        <v>0</v>
      </c>
      <c r="AF165" s="326">
        <f t="shared" si="277"/>
        <v>0</v>
      </c>
      <c r="AG165" s="326">
        <f t="shared" si="277"/>
        <v>0</v>
      </c>
      <c r="AH165" s="326">
        <f t="shared" si="277"/>
        <v>0</v>
      </c>
      <c r="AI165" s="326">
        <f t="shared" si="277"/>
        <v>0</v>
      </c>
      <c r="AJ165" s="326">
        <f t="shared" si="277"/>
        <v>0</v>
      </c>
      <c r="AK165" s="326">
        <f t="shared" si="277"/>
        <v>0</v>
      </c>
      <c r="AL165" s="326">
        <f t="shared" si="277"/>
        <v>0</v>
      </c>
      <c r="AM165" s="326">
        <f t="shared" si="277"/>
        <v>0</v>
      </c>
      <c r="AN165" s="326">
        <f t="shared" si="277"/>
        <v>0</v>
      </c>
      <c r="AO165" s="326">
        <f t="shared" si="277"/>
        <v>0</v>
      </c>
      <c r="AP165" s="326">
        <f t="shared" si="277"/>
        <v>0</v>
      </c>
      <c r="AQ165" s="326">
        <f t="shared" si="277"/>
        <v>0</v>
      </c>
      <c r="AR165" s="326">
        <f t="shared" si="277"/>
        <v>0</v>
      </c>
      <c r="AS165" s="326">
        <f t="shared" si="277"/>
        <v>0</v>
      </c>
      <c r="AT165" s="326">
        <f t="shared" si="277"/>
        <v>0</v>
      </c>
      <c r="AU165" s="326">
        <f t="shared" si="277"/>
        <v>0</v>
      </c>
      <c r="AV165" s="326">
        <f t="shared" si="277"/>
        <v>0</v>
      </c>
      <c r="AW165" s="326">
        <f t="shared" si="277"/>
        <v>0</v>
      </c>
      <c r="AX165" s="326">
        <f t="shared" si="277"/>
        <v>0</v>
      </c>
      <c r="AY165" s="326">
        <f t="shared" si="277"/>
        <v>0</v>
      </c>
      <c r="AZ165" s="326">
        <f t="shared" si="277"/>
        <v>0</v>
      </c>
      <c r="BA165" s="326">
        <f t="shared" si="277"/>
        <v>0</v>
      </c>
      <c r="BB165" s="326">
        <f t="shared" si="277"/>
        <v>0</v>
      </c>
      <c r="BC165" s="326">
        <f t="shared" si="277"/>
        <v>0</v>
      </c>
      <c r="BD165" s="326">
        <f t="shared" si="277"/>
        <v>0</v>
      </c>
      <c r="BE165" s="326">
        <f t="shared" si="277"/>
        <v>0</v>
      </c>
      <c r="BF165" s="326">
        <f t="shared" si="277"/>
        <v>0</v>
      </c>
      <c r="BG165" s="326">
        <f t="shared" si="277"/>
        <v>0</v>
      </c>
      <c r="BH165" s="326">
        <f t="shared" si="277"/>
        <v>0</v>
      </c>
      <c r="BI165" s="326">
        <f t="shared" si="277"/>
        <v>0</v>
      </c>
      <c r="BJ165" s="326">
        <f t="shared" si="277"/>
        <v>0</v>
      </c>
      <c r="BK165" s="326">
        <f t="shared" si="277"/>
        <v>0</v>
      </c>
      <c r="BL165" s="326">
        <f t="shared" si="277"/>
        <v>0</v>
      </c>
      <c r="BM165" s="326">
        <f t="shared" si="277"/>
        <v>0</v>
      </c>
    </row>
    <row r="166" spans="3:65" x14ac:dyDescent="0.2">
      <c r="C166" s="325">
        <f t="shared" si="256"/>
        <v>20</v>
      </c>
      <c r="D166" s="303" t="str">
        <f t="shared" si="257"/>
        <v>item 20</v>
      </c>
      <c r="E166" s="350" t="str">
        <f t="shared" si="254"/>
        <v>Operating Expense</v>
      </c>
      <c r="F166" s="320">
        <f t="shared" si="254"/>
        <v>2</v>
      </c>
      <c r="G166" s="320"/>
      <c r="K166" s="341">
        <f t="shared" si="258"/>
        <v>0</v>
      </c>
      <c r="L166" s="342">
        <f t="shared" si="259"/>
        <v>0</v>
      </c>
      <c r="O166" s="326">
        <f t="shared" ref="O166:BM166" si="278">O136*($F166&lt;=2)</f>
        <v>0</v>
      </c>
      <c r="P166" s="326">
        <f t="shared" si="278"/>
        <v>0</v>
      </c>
      <c r="Q166" s="326">
        <f t="shared" si="278"/>
        <v>0</v>
      </c>
      <c r="R166" s="326">
        <f t="shared" si="278"/>
        <v>0</v>
      </c>
      <c r="S166" s="326">
        <f t="shared" si="278"/>
        <v>0</v>
      </c>
      <c r="T166" s="326">
        <f t="shared" si="278"/>
        <v>0</v>
      </c>
      <c r="U166" s="326">
        <f t="shared" si="278"/>
        <v>0</v>
      </c>
      <c r="V166" s="326">
        <f t="shared" si="278"/>
        <v>0</v>
      </c>
      <c r="W166" s="326">
        <f t="shared" si="278"/>
        <v>0</v>
      </c>
      <c r="X166" s="326">
        <f t="shared" si="278"/>
        <v>0</v>
      </c>
      <c r="Y166" s="326">
        <f t="shared" si="278"/>
        <v>0</v>
      </c>
      <c r="Z166" s="326">
        <f t="shared" si="278"/>
        <v>0</v>
      </c>
      <c r="AA166" s="326">
        <f t="shared" si="278"/>
        <v>0</v>
      </c>
      <c r="AB166" s="326">
        <f t="shared" si="278"/>
        <v>0</v>
      </c>
      <c r="AC166" s="326">
        <f t="shared" si="278"/>
        <v>0</v>
      </c>
      <c r="AD166" s="326">
        <f t="shared" si="278"/>
        <v>0</v>
      </c>
      <c r="AE166" s="326">
        <f t="shared" si="278"/>
        <v>0</v>
      </c>
      <c r="AF166" s="326">
        <f t="shared" si="278"/>
        <v>0</v>
      </c>
      <c r="AG166" s="326">
        <f t="shared" si="278"/>
        <v>0</v>
      </c>
      <c r="AH166" s="326">
        <f t="shared" si="278"/>
        <v>0</v>
      </c>
      <c r="AI166" s="326">
        <f t="shared" si="278"/>
        <v>0</v>
      </c>
      <c r="AJ166" s="326">
        <f t="shared" si="278"/>
        <v>0</v>
      </c>
      <c r="AK166" s="326">
        <f t="shared" si="278"/>
        <v>0</v>
      </c>
      <c r="AL166" s="326">
        <f t="shared" si="278"/>
        <v>0</v>
      </c>
      <c r="AM166" s="326">
        <f t="shared" si="278"/>
        <v>0</v>
      </c>
      <c r="AN166" s="326">
        <f t="shared" si="278"/>
        <v>0</v>
      </c>
      <c r="AO166" s="326">
        <f t="shared" si="278"/>
        <v>0</v>
      </c>
      <c r="AP166" s="326">
        <f t="shared" si="278"/>
        <v>0</v>
      </c>
      <c r="AQ166" s="326">
        <f t="shared" si="278"/>
        <v>0</v>
      </c>
      <c r="AR166" s="326">
        <f t="shared" si="278"/>
        <v>0</v>
      </c>
      <c r="AS166" s="326">
        <f t="shared" si="278"/>
        <v>0</v>
      </c>
      <c r="AT166" s="326">
        <f t="shared" si="278"/>
        <v>0</v>
      </c>
      <c r="AU166" s="326">
        <f t="shared" si="278"/>
        <v>0</v>
      </c>
      <c r="AV166" s="326">
        <f t="shared" si="278"/>
        <v>0</v>
      </c>
      <c r="AW166" s="326">
        <f t="shared" si="278"/>
        <v>0</v>
      </c>
      <c r="AX166" s="326">
        <f t="shared" si="278"/>
        <v>0</v>
      </c>
      <c r="AY166" s="326">
        <f t="shared" si="278"/>
        <v>0</v>
      </c>
      <c r="AZ166" s="326">
        <f t="shared" si="278"/>
        <v>0</v>
      </c>
      <c r="BA166" s="326">
        <f t="shared" si="278"/>
        <v>0</v>
      </c>
      <c r="BB166" s="326">
        <f t="shared" si="278"/>
        <v>0</v>
      </c>
      <c r="BC166" s="326">
        <f t="shared" si="278"/>
        <v>0</v>
      </c>
      <c r="BD166" s="326">
        <f t="shared" si="278"/>
        <v>0</v>
      </c>
      <c r="BE166" s="326">
        <f t="shared" si="278"/>
        <v>0</v>
      </c>
      <c r="BF166" s="326">
        <f t="shared" si="278"/>
        <v>0</v>
      </c>
      <c r="BG166" s="326">
        <f t="shared" si="278"/>
        <v>0</v>
      </c>
      <c r="BH166" s="326">
        <f t="shared" si="278"/>
        <v>0</v>
      </c>
      <c r="BI166" s="326">
        <f t="shared" si="278"/>
        <v>0</v>
      </c>
      <c r="BJ166" s="326">
        <f t="shared" si="278"/>
        <v>0</v>
      </c>
      <c r="BK166" s="326">
        <f t="shared" si="278"/>
        <v>0</v>
      </c>
      <c r="BL166" s="326">
        <f t="shared" si="278"/>
        <v>0</v>
      </c>
      <c r="BM166" s="326">
        <f t="shared" si="278"/>
        <v>0</v>
      </c>
    </row>
    <row r="167" spans="3:65" x14ac:dyDescent="0.2">
      <c r="C167" s="325">
        <f t="shared" si="256"/>
        <v>21</v>
      </c>
      <c r="D167" s="303" t="str">
        <f t="shared" si="257"/>
        <v>item 21</v>
      </c>
      <c r="E167" s="350" t="str">
        <f t="shared" si="254"/>
        <v>Operating Expense</v>
      </c>
      <c r="F167" s="320">
        <f t="shared" si="254"/>
        <v>2</v>
      </c>
      <c r="G167" s="320"/>
      <c r="K167" s="341">
        <f t="shared" si="258"/>
        <v>0</v>
      </c>
      <c r="L167" s="342">
        <f t="shared" si="259"/>
        <v>0</v>
      </c>
      <c r="O167" s="326">
        <f t="shared" ref="O167:BM167" si="279">O137*($F167&lt;=2)</f>
        <v>0</v>
      </c>
      <c r="P167" s="326">
        <f t="shared" si="279"/>
        <v>0</v>
      </c>
      <c r="Q167" s="326">
        <f t="shared" si="279"/>
        <v>0</v>
      </c>
      <c r="R167" s="326">
        <f t="shared" si="279"/>
        <v>0</v>
      </c>
      <c r="S167" s="326">
        <f t="shared" si="279"/>
        <v>0</v>
      </c>
      <c r="T167" s="326">
        <f t="shared" si="279"/>
        <v>0</v>
      </c>
      <c r="U167" s="326">
        <f t="shared" si="279"/>
        <v>0</v>
      </c>
      <c r="V167" s="326">
        <f t="shared" si="279"/>
        <v>0</v>
      </c>
      <c r="W167" s="326">
        <f t="shared" si="279"/>
        <v>0</v>
      </c>
      <c r="X167" s="326">
        <f t="shared" si="279"/>
        <v>0</v>
      </c>
      <c r="Y167" s="326">
        <f t="shared" si="279"/>
        <v>0</v>
      </c>
      <c r="Z167" s="326">
        <f t="shared" si="279"/>
        <v>0</v>
      </c>
      <c r="AA167" s="326">
        <f t="shared" si="279"/>
        <v>0</v>
      </c>
      <c r="AB167" s="326">
        <f t="shared" si="279"/>
        <v>0</v>
      </c>
      <c r="AC167" s="326">
        <f t="shared" si="279"/>
        <v>0</v>
      </c>
      <c r="AD167" s="326">
        <f t="shared" si="279"/>
        <v>0</v>
      </c>
      <c r="AE167" s="326">
        <f t="shared" si="279"/>
        <v>0</v>
      </c>
      <c r="AF167" s="326">
        <f t="shared" si="279"/>
        <v>0</v>
      </c>
      <c r="AG167" s="326">
        <f t="shared" si="279"/>
        <v>0</v>
      </c>
      <c r="AH167" s="326">
        <f t="shared" si="279"/>
        <v>0</v>
      </c>
      <c r="AI167" s="326">
        <f t="shared" si="279"/>
        <v>0</v>
      </c>
      <c r="AJ167" s="326">
        <f t="shared" si="279"/>
        <v>0</v>
      </c>
      <c r="AK167" s="326">
        <f t="shared" si="279"/>
        <v>0</v>
      </c>
      <c r="AL167" s="326">
        <f t="shared" si="279"/>
        <v>0</v>
      </c>
      <c r="AM167" s="326">
        <f t="shared" si="279"/>
        <v>0</v>
      </c>
      <c r="AN167" s="326">
        <f t="shared" si="279"/>
        <v>0</v>
      </c>
      <c r="AO167" s="326">
        <f t="shared" si="279"/>
        <v>0</v>
      </c>
      <c r="AP167" s="326">
        <f t="shared" si="279"/>
        <v>0</v>
      </c>
      <c r="AQ167" s="326">
        <f t="shared" si="279"/>
        <v>0</v>
      </c>
      <c r="AR167" s="326">
        <f t="shared" si="279"/>
        <v>0</v>
      </c>
      <c r="AS167" s="326">
        <f t="shared" si="279"/>
        <v>0</v>
      </c>
      <c r="AT167" s="326">
        <f t="shared" si="279"/>
        <v>0</v>
      </c>
      <c r="AU167" s="326">
        <f t="shared" si="279"/>
        <v>0</v>
      </c>
      <c r="AV167" s="326">
        <f t="shared" si="279"/>
        <v>0</v>
      </c>
      <c r="AW167" s="326">
        <f t="shared" si="279"/>
        <v>0</v>
      </c>
      <c r="AX167" s="326">
        <f t="shared" si="279"/>
        <v>0</v>
      </c>
      <c r="AY167" s="326">
        <f t="shared" si="279"/>
        <v>0</v>
      </c>
      <c r="AZ167" s="326">
        <f t="shared" si="279"/>
        <v>0</v>
      </c>
      <c r="BA167" s="326">
        <f t="shared" si="279"/>
        <v>0</v>
      </c>
      <c r="BB167" s="326">
        <f t="shared" si="279"/>
        <v>0</v>
      </c>
      <c r="BC167" s="326">
        <f t="shared" si="279"/>
        <v>0</v>
      </c>
      <c r="BD167" s="326">
        <f t="shared" si="279"/>
        <v>0</v>
      </c>
      <c r="BE167" s="326">
        <f t="shared" si="279"/>
        <v>0</v>
      </c>
      <c r="BF167" s="326">
        <f t="shared" si="279"/>
        <v>0</v>
      </c>
      <c r="BG167" s="326">
        <f t="shared" si="279"/>
        <v>0</v>
      </c>
      <c r="BH167" s="326">
        <f t="shared" si="279"/>
        <v>0</v>
      </c>
      <c r="BI167" s="326">
        <f t="shared" si="279"/>
        <v>0</v>
      </c>
      <c r="BJ167" s="326">
        <f t="shared" si="279"/>
        <v>0</v>
      </c>
      <c r="BK167" s="326">
        <f t="shared" si="279"/>
        <v>0</v>
      </c>
      <c r="BL167" s="326">
        <f t="shared" si="279"/>
        <v>0</v>
      </c>
      <c r="BM167" s="326">
        <f t="shared" si="279"/>
        <v>0</v>
      </c>
    </row>
    <row r="168" spans="3:65" x14ac:dyDescent="0.2">
      <c r="C168" s="325">
        <f t="shared" si="256"/>
        <v>22</v>
      </c>
      <c r="D168" s="303" t="str">
        <f t="shared" si="257"/>
        <v>item 22</v>
      </c>
      <c r="E168" s="350" t="str">
        <f t="shared" si="254"/>
        <v>Operating Expense</v>
      </c>
      <c r="F168" s="320">
        <f t="shared" si="254"/>
        <v>2</v>
      </c>
      <c r="G168" s="320"/>
      <c r="K168" s="341">
        <f t="shared" si="258"/>
        <v>0</v>
      </c>
      <c r="L168" s="342">
        <f t="shared" si="259"/>
        <v>0</v>
      </c>
      <c r="O168" s="326">
        <f t="shared" ref="O168:BM168" si="280">O138*($F168&lt;=2)</f>
        <v>0</v>
      </c>
      <c r="P168" s="326">
        <f t="shared" si="280"/>
        <v>0</v>
      </c>
      <c r="Q168" s="326">
        <f t="shared" si="280"/>
        <v>0</v>
      </c>
      <c r="R168" s="326">
        <f t="shared" si="280"/>
        <v>0</v>
      </c>
      <c r="S168" s="326">
        <f t="shared" si="280"/>
        <v>0</v>
      </c>
      <c r="T168" s="326">
        <f t="shared" si="280"/>
        <v>0</v>
      </c>
      <c r="U168" s="326">
        <f t="shared" si="280"/>
        <v>0</v>
      </c>
      <c r="V168" s="326">
        <f t="shared" si="280"/>
        <v>0</v>
      </c>
      <c r="W168" s="326">
        <f t="shared" si="280"/>
        <v>0</v>
      </c>
      <c r="X168" s="326">
        <f t="shared" si="280"/>
        <v>0</v>
      </c>
      <c r="Y168" s="326">
        <f t="shared" si="280"/>
        <v>0</v>
      </c>
      <c r="Z168" s="326">
        <f t="shared" si="280"/>
        <v>0</v>
      </c>
      <c r="AA168" s="326">
        <f t="shared" si="280"/>
        <v>0</v>
      </c>
      <c r="AB168" s="326">
        <f t="shared" si="280"/>
        <v>0</v>
      </c>
      <c r="AC168" s="326">
        <f t="shared" si="280"/>
        <v>0</v>
      </c>
      <c r="AD168" s="326">
        <f t="shared" si="280"/>
        <v>0</v>
      </c>
      <c r="AE168" s="326">
        <f t="shared" si="280"/>
        <v>0</v>
      </c>
      <c r="AF168" s="326">
        <f t="shared" si="280"/>
        <v>0</v>
      </c>
      <c r="AG168" s="326">
        <f t="shared" si="280"/>
        <v>0</v>
      </c>
      <c r="AH168" s="326">
        <f t="shared" si="280"/>
        <v>0</v>
      </c>
      <c r="AI168" s="326">
        <f t="shared" si="280"/>
        <v>0</v>
      </c>
      <c r="AJ168" s="326">
        <f t="shared" si="280"/>
        <v>0</v>
      </c>
      <c r="AK168" s="326">
        <f t="shared" si="280"/>
        <v>0</v>
      </c>
      <c r="AL168" s="326">
        <f t="shared" si="280"/>
        <v>0</v>
      </c>
      <c r="AM168" s="326">
        <f t="shared" si="280"/>
        <v>0</v>
      </c>
      <c r="AN168" s="326">
        <f t="shared" si="280"/>
        <v>0</v>
      </c>
      <c r="AO168" s="326">
        <f t="shared" si="280"/>
        <v>0</v>
      </c>
      <c r="AP168" s="326">
        <f t="shared" si="280"/>
        <v>0</v>
      </c>
      <c r="AQ168" s="326">
        <f t="shared" si="280"/>
        <v>0</v>
      </c>
      <c r="AR168" s="326">
        <f t="shared" si="280"/>
        <v>0</v>
      </c>
      <c r="AS168" s="326">
        <f t="shared" si="280"/>
        <v>0</v>
      </c>
      <c r="AT168" s="326">
        <f t="shared" si="280"/>
        <v>0</v>
      </c>
      <c r="AU168" s="326">
        <f t="shared" si="280"/>
        <v>0</v>
      </c>
      <c r="AV168" s="326">
        <f t="shared" si="280"/>
        <v>0</v>
      </c>
      <c r="AW168" s="326">
        <f t="shared" si="280"/>
        <v>0</v>
      </c>
      <c r="AX168" s="326">
        <f t="shared" si="280"/>
        <v>0</v>
      </c>
      <c r="AY168" s="326">
        <f t="shared" si="280"/>
        <v>0</v>
      </c>
      <c r="AZ168" s="326">
        <f t="shared" si="280"/>
        <v>0</v>
      </c>
      <c r="BA168" s="326">
        <f t="shared" si="280"/>
        <v>0</v>
      </c>
      <c r="BB168" s="326">
        <f t="shared" si="280"/>
        <v>0</v>
      </c>
      <c r="BC168" s="326">
        <f t="shared" si="280"/>
        <v>0</v>
      </c>
      <c r="BD168" s="326">
        <f t="shared" si="280"/>
        <v>0</v>
      </c>
      <c r="BE168" s="326">
        <f t="shared" si="280"/>
        <v>0</v>
      </c>
      <c r="BF168" s="326">
        <f t="shared" si="280"/>
        <v>0</v>
      </c>
      <c r="BG168" s="326">
        <f t="shared" si="280"/>
        <v>0</v>
      </c>
      <c r="BH168" s="326">
        <f t="shared" si="280"/>
        <v>0</v>
      </c>
      <c r="BI168" s="326">
        <f t="shared" si="280"/>
        <v>0</v>
      </c>
      <c r="BJ168" s="326">
        <f t="shared" si="280"/>
        <v>0</v>
      </c>
      <c r="BK168" s="326">
        <f t="shared" si="280"/>
        <v>0</v>
      </c>
      <c r="BL168" s="326">
        <f t="shared" si="280"/>
        <v>0</v>
      </c>
      <c r="BM168" s="326">
        <f t="shared" si="280"/>
        <v>0</v>
      </c>
    </row>
    <row r="169" spans="3:65" x14ac:dyDescent="0.2">
      <c r="C169" s="325">
        <f t="shared" si="256"/>
        <v>23</v>
      </c>
      <c r="D169" s="303" t="str">
        <f t="shared" si="257"/>
        <v>item 23</v>
      </c>
      <c r="E169" s="350" t="str">
        <f t="shared" si="254"/>
        <v>Operating Expense</v>
      </c>
      <c r="F169" s="320">
        <f t="shared" si="254"/>
        <v>2</v>
      </c>
      <c r="G169" s="320"/>
      <c r="K169" s="341">
        <f t="shared" si="258"/>
        <v>0</v>
      </c>
      <c r="L169" s="342">
        <f t="shared" si="259"/>
        <v>0</v>
      </c>
      <c r="O169" s="326">
        <f t="shared" ref="O169:BM169" si="281">O139*($F169&lt;=2)</f>
        <v>0</v>
      </c>
      <c r="P169" s="326">
        <f t="shared" si="281"/>
        <v>0</v>
      </c>
      <c r="Q169" s="326">
        <f t="shared" si="281"/>
        <v>0</v>
      </c>
      <c r="R169" s="326">
        <f t="shared" si="281"/>
        <v>0</v>
      </c>
      <c r="S169" s="326">
        <f t="shared" si="281"/>
        <v>0</v>
      </c>
      <c r="T169" s="326">
        <f t="shared" si="281"/>
        <v>0</v>
      </c>
      <c r="U169" s="326">
        <f t="shared" si="281"/>
        <v>0</v>
      </c>
      <c r="V169" s="326">
        <f t="shared" si="281"/>
        <v>0</v>
      </c>
      <c r="W169" s="326">
        <f t="shared" si="281"/>
        <v>0</v>
      </c>
      <c r="X169" s="326">
        <f t="shared" si="281"/>
        <v>0</v>
      </c>
      <c r="Y169" s="326">
        <f t="shared" si="281"/>
        <v>0</v>
      </c>
      <c r="Z169" s="326">
        <f t="shared" si="281"/>
        <v>0</v>
      </c>
      <c r="AA169" s="326">
        <f t="shared" si="281"/>
        <v>0</v>
      </c>
      <c r="AB169" s="326">
        <f t="shared" si="281"/>
        <v>0</v>
      </c>
      <c r="AC169" s="326">
        <f t="shared" si="281"/>
        <v>0</v>
      </c>
      <c r="AD169" s="326">
        <f t="shared" si="281"/>
        <v>0</v>
      </c>
      <c r="AE169" s="326">
        <f t="shared" si="281"/>
        <v>0</v>
      </c>
      <c r="AF169" s="326">
        <f t="shared" si="281"/>
        <v>0</v>
      </c>
      <c r="AG169" s="326">
        <f t="shared" si="281"/>
        <v>0</v>
      </c>
      <c r="AH169" s="326">
        <f t="shared" si="281"/>
        <v>0</v>
      </c>
      <c r="AI169" s="326">
        <f t="shared" si="281"/>
        <v>0</v>
      </c>
      <c r="AJ169" s="326">
        <f t="shared" si="281"/>
        <v>0</v>
      </c>
      <c r="AK169" s="326">
        <f t="shared" si="281"/>
        <v>0</v>
      </c>
      <c r="AL169" s="326">
        <f t="shared" si="281"/>
        <v>0</v>
      </c>
      <c r="AM169" s="326">
        <f t="shared" si="281"/>
        <v>0</v>
      </c>
      <c r="AN169" s="326">
        <f t="shared" si="281"/>
        <v>0</v>
      </c>
      <c r="AO169" s="326">
        <f t="shared" si="281"/>
        <v>0</v>
      </c>
      <c r="AP169" s="326">
        <f t="shared" si="281"/>
        <v>0</v>
      </c>
      <c r="AQ169" s="326">
        <f t="shared" si="281"/>
        <v>0</v>
      </c>
      <c r="AR169" s="326">
        <f t="shared" si="281"/>
        <v>0</v>
      </c>
      <c r="AS169" s="326">
        <f t="shared" si="281"/>
        <v>0</v>
      </c>
      <c r="AT169" s="326">
        <f t="shared" si="281"/>
        <v>0</v>
      </c>
      <c r="AU169" s="326">
        <f t="shared" si="281"/>
        <v>0</v>
      </c>
      <c r="AV169" s="326">
        <f t="shared" si="281"/>
        <v>0</v>
      </c>
      <c r="AW169" s="326">
        <f t="shared" si="281"/>
        <v>0</v>
      </c>
      <c r="AX169" s="326">
        <f t="shared" si="281"/>
        <v>0</v>
      </c>
      <c r="AY169" s="326">
        <f t="shared" si="281"/>
        <v>0</v>
      </c>
      <c r="AZ169" s="326">
        <f t="shared" si="281"/>
        <v>0</v>
      </c>
      <c r="BA169" s="326">
        <f t="shared" si="281"/>
        <v>0</v>
      </c>
      <c r="BB169" s="326">
        <f t="shared" si="281"/>
        <v>0</v>
      </c>
      <c r="BC169" s="326">
        <f t="shared" si="281"/>
        <v>0</v>
      </c>
      <c r="BD169" s="326">
        <f t="shared" si="281"/>
        <v>0</v>
      </c>
      <c r="BE169" s="326">
        <f t="shared" si="281"/>
        <v>0</v>
      </c>
      <c r="BF169" s="326">
        <f t="shared" si="281"/>
        <v>0</v>
      </c>
      <c r="BG169" s="326">
        <f t="shared" si="281"/>
        <v>0</v>
      </c>
      <c r="BH169" s="326">
        <f t="shared" si="281"/>
        <v>0</v>
      </c>
      <c r="BI169" s="326">
        <f t="shared" si="281"/>
        <v>0</v>
      </c>
      <c r="BJ169" s="326">
        <f t="shared" si="281"/>
        <v>0</v>
      </c>
      <c r="BK169" s="326">
        <f t="shared" si="281"/>
        <v>0</v>
      </c>
      <c r="BL169" s="326">
        <f t="shared" si="281"/>
        <v>0</v>
      </c>
      <c r="BM169" s="326">
        <f t="shared" si="281"/>
        <v>0</v>
      </c>
    </row>
    <row r="170" spans="3:65" x14ac:dyDescent="0.2">
      <c r="C170" s="325">
        <f t="shared" si="256"/>
        <v>24</v>
      </c>
      <c r="D170" s="303" t="str">
        <f t="shared" si="257"/>
        <v>item 24</v>
      </c>
      <c r="E170" s="350" t="str">
        <f t="shared" si="254"/>
        <v>Operating Expense</v>
      </c>
      <c r="F170" s="320">
        <f t="shared" si="254"/>
        <v>2</v>
      </c>
      <c r="G170" s="320"/>
      <c r="K170" s="341">
        <f t="shared" si="258"/>
        <v>0</v>
      </c>
      <c r="L170" s="342">
        <f t="shared" si="259"/>
        <v>0</v>
      </c>
      <c r="O170" s="326">
        <f t="shared" ref="O170:BM170" si="282">O140*($F170&lt;=2)</f>
        <v>0</v>
      </c>
      <c r="P170" s="326">
        <f t="shared" si="282"/>
        <v>0</v>
      </c>
      <c r="Q170" s="326">
        <f t="shared" si="282"/>
        <v>0</v>
      </c>
      <c r="R170" s="326">
        <f t="shared" si="282"/>
        <v>0</v>
      </c>
      <c r="S170" s="326">
        <f t="shared" si="282"/>
        <v>0</v>
      </c>
      <c r="T170" s="326">
        <f t="shared" si="282"/>
        <v>0</v>
      </c>
      <c r="U170" s="326">
        <f t="shared" si="282"/>
        <v>0</v>
      </c>
      <c r="V170" s="326">
        <f t="shared" si="282"/>
        <v>0</v>
      </c>
      <c r="W170" s="326">
        <f t="shared" si="282"/>
        <v>0</v>
      </c>
      <c r="X170" s="326">
        <f t="shared" si="282"/>
        <v>0</v>
      </c>
      <c r="Y170" s="326">
        <f t="shared" si="282"/>
        <v>0</v>
      </c>
      <c r="Z170" s="326">
        <f t="shared" si="282"/>
        <v>0</v>
      </c>
      <c r="AA170" s="326">
        <f t="shared" si="282"/>
        <v>0</v>
      </c>
      <c r="AB170" s="326">
        <f t="shared" si="282"/>
        <v>0</v>
      </c>
      <c r="AC170" s="326">
        <f t="shared" si="282"/>
        <v>0</v>
      </c>
      <c r="AD170" s="326">
        <f t="shared" si="282"/>
        <v>0</v>
      </c>
      <c r="AE170" s="326">
        <f t="shared" si="282"/>
        <v>0</v>
      </c>
      <c r="AF170" s="326">
        <f t="shared" si="282"/>
        <v>0</v>
      </c>
      <c r="AG170" s="326">
        <f t="shared" si="282"/>
        <v>0</v>
      </c>
      <c r="AH170" s="326">
        <f t="shared" si="282"/>
        <v>0</v>
      </c>
      <c r="AI170" s="326">
        <f t="shared" si="282"/>
        <v>0</v>
      </c>
      <c r="AJ170" s="326">
        <f t="shared" si="282"/>
        <v>0</v>
      </c>
      <c r="AK170" s="326">
        <f t="shared" si="282"/>
        <v>0</v>
      </c>
      <c r="AL170" s="326">
        <f t="shared" si="282"/>
        <v>0</v>
      </c>
      <c r="AM170" s="326">
        <f t="shared" si="282"/>
        <v>0</v>
      </c>
      <c r="AN170" s="326">
        <f t="shared" si="282"/>
        <v>0</v>
      </c>
      <c r="AO170" s="326">
        <f t="shared" si="282"/>
        <v>0</v>
      </c>
      <c r="AP170" s="326">
        <f t="shared" si="282"/>
        <v>0</v>
      </c>
      <c r="AQ170" s="326">
        <f t="shared" si="282"/>
        <v>0</v>
      </c>
      <c r="AR170" s="326">
        <f t="shared" si="282"/>
        <v>0</v>
      </c>
      <c r="AS170" s="326">
        <f t="shared" si="282"/>
        <v>0</v>
      </c>
      <c r="AT170" s="326">
        <f t="shared" si="282"/>
        <v>0</v>
      </c>
      <c r="AU170" s="326">
        <f t="shared" si="282"/>
        <v>0</v>
      </c>
      <c r="AV170" s="326">
        <f t="shared" si="282"/>
        <v>0</v>
      </c>
      <c r="AW170" s="326">
        <f t="shared" si="282"/>
        <v>0</v>
      </c>
      <c r="AX170" s="326">
        <f t="shared" si="282"/>
        <v>0</v>
      </c>
      <c r="AY170" s="326">
        <f t="shared" si="282"/>
        <v>0</v>
      </c>
      <c r="AZ170" s="326">
        <f t="shared" si="282"/>
        <v>0</v>
      </c>
      <c r="BA170" s="326">
        <f t="shared" si="282"/>
        <v>0</v>
      </c>
      <c r="BB170" s="326">
        <f t="shared" si="282"/>
        <v>0</v>
      </c>
      <c r="BC170" s="326">
        <f t="shared" si="282"/>
        <v>0</v>
      </c>
      <c r="BD170" s="326">
        <f t="shared" si="282"/>
        <v>0</v>
      </c>
      <c r="BE170" s="326">
        <f t="shared" si="282"/>
        <v>0</v>
      </c>
      <c r="BF170" s="326">
        <f t="shared" si="282"/>
        <v>0</v>
      </c>
      <c r="BG170" s="326">
        <f t="shared" si="282"/>
        <v>0</v>
      </c>
      <c r="BH170" s="326">
        <f t="shared" si="282"/>
        <v>0</v>
      </c>
      <c r="BI170" s="326">
        <f t="shared" si="282"/>
        <v>0</v>
      </c>
      <c r="BJ170" s="326">
        <f t="shared" si="282"/>
        <v>0</v>
      </c>
      <c r="BK170" s="326">
        <f t="shared" si="282"/>
        <v>0</v>
      </c>
      <c r="BL170" s="326">
        <f t="shared" si="282"/>
        <v>0</v>
      </c>
      <c r="BM170" s="326">
        <f t="shared" si="282"/>
        <v>0</v>
      </c>
    </row>
    <row r="171" spans="3:65" x14ac:dyDescent="0.2">
      <c r="C171" s="325">
        <f t="shared" si="256"/>
        <v>25</v>
      </c>
      <c r="D171" s="303" t="str">
        <f t="shared" si="257"/>
        <v>item 25</v>
      </c>
      <c r="E171" s="350" t="str">
        <f t="shared" si="254"/>
        <v>Operating Expense</v>
      </c>
      <c r="F171" s="320">
        <f t="shared" si="254"/>
        <v>2</v>
      </c>
      <c r="G171" s="320"/>
      <c r="K171" s="344">
        <f t="shared" si="258"/>
        <v>0</v>
      </c>
      <c r="L171" s="345">
        <f t="shared" si="259"/>
        <v>0</v>
      </c>
      <c r="O171" s="326">
        <f t="shared" ref="O171:BM171" si="283">O141*($F171&lt;=2)</f>
        <v>0</v>
      </c>
      <c r="P171" s="326">
        <f t="shared" si="283"/>
        <v>0</v>
      </c>
      <c r="Q171" s="326">
        <f t="shared" si="283"/>
        <v>0</v>
      </c>
      <c r="R171" s="326">
        <f t="shared" si="283"/>
        <v>0</v>
      </c>
      <c r="S171" s="326">
        <f t="shared" si="283"/>
        <v>0</v>
      </c>
      <c r="T171" s="326">
        <f t="shared" si="283"/>
        <v>0</v>
      </c>
      <c r="U171" s="326">
        <f t="shared" si="283"/>
        <v>0</v>
      </c>
      <c r="V171" s="326">
        <f t="shared" si="283"/>
        <v>0</v>
      </c>
      <c r="W171" s="326">
        <f t="shared" si="283"/>
        <v>0</v>
      </c>
      <c r="X171" s="326">
        <f t="shared" si="283"/>
        <v>0</v>
      </c>
      <c r="Y171" s="326">
        <f t="shared" si="283"/>
        <v>0</v>
      </c>
      <c r="Z171" s="326">
        <f t="shared" si="283"/>
        <v>0</v>
      </c>
      <c r="AA171" s="326">
        <f t="shared" si="283"/>
        <v>0</v>
      </c>
      <c r="AB171" s="326">
        <f t="shared" si="283"/>
        <v>0</v>
      </c>
      <c r="AC171" s="326">
        <f t="shared" si="283"/>
        <v>0</v>
      </c>
      <c r="AD171" s="326">
        <f t="shared" si="283"/>
        <v>0</v>
      </c>
      <c r="AE171" s="326">
        <f t="shared" si="283"/>
        <v>0</v>
      </c>
      <c r="AF171" s="326">
        <f t="shared" si="283"/>
        <v>0</v>
      </c>
      <c r="AG171" s="326">
        <f t="shared" si="283"/>
        <v>0</v>
      </c>
      <c r="AH171" s="326">
        <f t="shared" si="283"/>
        <v>0</v>
      </c>
      <c r="AI171" s="326">
        <f t="shared" si="283"/>
        <v>0</v>
      </c>
      <c r="AJ171" s="326">
        <f t="shared" si="283"/>
        <v>0</v>
      </c>
      <c r="AK171" s="326">
        <f t="shared" si="283"/>
        <v>0</v>
      </c>
      <c r="AL171" s="326">
        <f t="shared" si="283"/>
        <v>0</v>
      </c>
      <c r="AM171" s="326">
        <f t="shared" si="283"/>
        <v>0</v>
      </c>
      <c r="AN171" s="326">
        <f t="shared" si="283"/>
        <v>0</v>
      </c>
      <c r="AO171" s="326">
        <f t="shared" si="283"/>
        <v>0</v>
      </c>
      <c r="AP171" s="326">
        <f t="shared" si="283"/>
        <v>0</v>
      </c>
      <c r="AQ171" s="326">
        <f t="shared" si="283"/>
        <v>0</v>
      </c>
      <c r="AR171" s="326">
        <f t="shared" si="283"/>
        <v>0</v>
      </c>
      <c r="AS171" s="326">
        <f t="shared" si="283"/>
        <v>0</v>
      </c>
      <c r="AT171" s="326">
        <f t="shared" si="283"/>
        <v>0</v>
      </c>
      <c r="AU171" s="326">
        <f t="shared" si="283"/>
        <v>0</v>
      </c>
      <c r="AV171" s="326">
        <f t="shared" si="283"/>
        <v>0</v>
      </c>
      <c r="AW171" s="326">
        <f t="shared" si="283"/>
        <v>0</v>
      </c>
      <c r="AX171" s="326">
        <f t="shared" si="283"/>
        <v>0</v>
      </c>
      <c r="AY171" s="326">
        <f t="shared" si="283"/>
        <v>0</v>
      </c>
      <c r="AZ171" s="326">
        <f t="shared" si="283"/>
        <v>0</v>
      </c>
      <c r="BA171" s="326">
        <f t="shared" si="283"/>
        <v>0</v>
      </c>
      <c r="BB171" s="326">
        <f t="shared" si="283"/>
        <v>0</v>
      </c>
      <c r="BC171" s="326">
        <f t="shared" si="283"/>
        <v>0</v>
      </c>
      <c r="BD171" s="326">
        <f t="shared" si="283"/>
        <v>0</v>
      </c>
      <c r="BE171" s="326">
        <f t="shared" si="283"/>
        <v>0</v>
      </c>
      <c r="BF171" s="326">
        <f t="shared" si="283"/>
        <v>0</v>
      </c>
      <c r="BG171" s="326">
        <f t="shared" si="283"/>
        <v>0</v>
      </c>
      <c r="BH171" s="326">
        <f t="shared" si="283"/>
        <v>0</v>
      </c>
      <c r="BI171" s="326">
        <f t="shared" si="283"/>
        <v>0</v>
      </c>
      <c r="BJ171" s="326">
        <f t="shared" si="283"/>
        <v>0</v>
      </c>
      <c r="BK171" s="326">
        <f t="shared" si="283"/>
        <v>0</v>
      </c>
      <c r="BL171" s="326">
        <f t="shared" si="283"/>
        <v>0</v>
      </c>
      <c r="BM171" s="326">
        <f t="shared" si="283"/>
        <v>0</v>
      </c>
    </row>
    <row r="172" spans="3:65" x14ac:dyDescent="0.2">
      <c r="D172" s="331" t="str">
        <f>"Total "&amp;D146</f>
        <v>Total Operating Expenses / (Savings)</v>
      </c>
      <c r="K172" s="346">
        <f t="shared" si="258"/>
        <v>0</v>
      </c>
      <c r="L172" s="347">
        <f t="shared" si="259"/>
        <v>0</v>
      </c>
      <c r="O172" s="348">
        <f>SUM(O147:O171)</f>
        <v>0</v>
      </c>
      <c r="P172" s="348">
        <f>SUM(P147:P171)</f>
        <v>0</v>
      </c>
      <c r="Q172" s="348">
        <f t="shared" ref="Q172" si="284">SUM(Q147:Q171)</f>
        <v>0</v>
      </c>
      <c r="R172" s="348">
        <f t="shared" ref="R172" si="285">SUM(R147:R171)</f>
        <v>0</v>
      </c>
      <c r="S172" s="348">
        <f t="shared" ref="S172" si="286">SUM(S147:S171)</f>
        <v>0</v>
      </c>
      <c r="T172" s="348">
        <f t="shared" ref="T172" si="287">SUM(T147:T171)</f>
        <v>0</v>
      </c>
      <c r="U172" s="348">
        <f t="shared" ref="U172" si="288">SUM(U147:U171)</f>
        <v>0</v>
      </c>
      <c r="V172" s="348">
        <f t="shared" ref="V172" si="289">SUM(V147:V171)</f>
        <v>0</v>
      </c>
      <c r="W172" s="348">
        <f t="shared" ref="W172" si="290">SUM(W147:W171)</f>
        <v>0</v>
      </c>
      <c r="X172" s="348">
        <f t="shared" ref="X172" si="291">SUM(X147:X171)</f>
        <v>0</v>
      </c>
      <c r="Y172" s="348">
        <f t="shared" ref="Y172" si="292">SUM(Y147:Y171)</f>
        <v>0</v>
      </c>
      <c r="Z172" s="348">
        <f t="shared" ref="Z172" si="293">SUM(Z147:Z171)</f>
        <v>0</v>
      </c>
      <c r="AA172" s="348">
        <f t="shared" ref="AA172" si="294">SUM(AA147:AA171)</f>
        <v>0</v>
      </c>
      <c r="AB172" s="348">
        <f t="shared" ref="AB172" si="295">SUM(AB147:AB171)</f>
        <v>0</v>
      </c>
      <c r="AC172" s="348">
        <f t="shared" ref="AC172" si="296">SUM(AC147:AC171)</f>
        <v>0</v>
      </c>
      <c r="AD172" s="348">
        <f t="shared" ref="AD172" si="297">SUM(AD147:AD171)</f>
        <v>0</v>
      </c>
      <c r="AE172" s="348">
        <f t="shared" ref="AE172" si="298">SUM(AE147:AE171)</f>
        <v>0</v>
      </c>
      <c r="AF172" s="348">
        <f t="shared" ref="AF172" si="299">SUM(AF147:AF171)</f>
        <v>0</v>
      </c>
      <c r="AG172" s="348">
        <f t="shared" ref="AG172" si="300">SUM(AG147:AG171)</f>
        <v>0</v>
      </c>
      <c r="AH172" s="348">
        <f t="shared" ref="AH172" si="301">SUM(AH147:AH171)</f>
        <v>0</v>
      </c>
      <c r="AI172" s="348">
        <f t="shared" ref="AI172" si="302">SUM(AI147:AI171)</f>
        <v>0</v>
      </c>
      <c r="AJ172" s="348">
        <f t="shared" ref="AJ172" si="303">SUM(AJ147:AJ171)</f>
        <v>0</v>
      </c>
      <c r="AK172" s="348">
        <f t="shared" ref="AK172" si="304">SUM(AK147:AK171)</f>
        <v>0</v>
      </c>
      <c r="AL172" s="348">
        <f t="shared" ref="AL172" si="305">SUM(AL147:AL171)</f>
        <v>0</v>
      </c>
      <c r="AM172" s="348">
        <f t="shared" ref="AM172" si="306">SUM(AM147:AM171)</f>
        <v>0</v>
      </c>
      <c r="AN172" s="348">
        <f t="shared" ref="AN172" si="307">SUM(AN147:AN171)</f>
        <v>0</v>
      </c>
      <c r="AO172" s="348">
        <f t="shared" ref="AO172" si="308">SUM(AO147:AO171)</f>
        <v>0</v>
      </c>
      <c r="AP172" s="348">
        <f t="shared" ref="AP172" si="309">SUM(AP147:AP171)</f>
        <v>0</v>
      </c>
      <c r="AQ172" s="348">
        <f t="shared" ref="AQ172" si="310">SUM(AQ147:AQ171)</f>
        <v>0</v>
      </c>
      <c r="AR172" s="348">
        <f t="shared" ref="AR172" si="311">SUM(AR147:AR171)</f>
        <v>0</v>
      </c>
      <c r="AS172" s="348">
        <f t="shared" ref="AS172" si="312">SUM(AS147:AS171)</f>
        <v>0</v>
      </c>
      <c r="AT172" s="348">
        <f t="shared" ref="AT172" si="313">SUM(AT147:AT171)</f>
        <v>0</v>
      </c>
      <c r="AU172" s="348">
        <f t="shared" ref="AU172" si="314">SUM(AU147:AU171)</f>
        <v>0</v>
      </c>
      <c r="AV172" s="348">
        <f t="shared" ref="AV172" si="315">SUM(AV147:AV171)</f>
        <v>0</v>
      </c>
      <c r="AW172" s="348">
        <f t="shared" ref="AW172" si="316">SUM(AW147:AW171)</f>
        <v>0</v>
      </c>
      <c r="AX172" s="348">
        <f t="shared" ref="AX172" si="317">SUM(AX147:AX171)</f>
        <v>0</v>
      </c>
      <c r="AY172" s="348">
        <f t="shared" ref="AY172" si="318">SUM(AY147:AY171)</f>
        <v>0</v>
      </c>
      <c r="AZ172" s="348">
        <f t="shared" ref="AZ172" si="319">SUM(AZ147:AZ171)</f>
        <v>0</v>
      </c>
      <c r="BA172" s="348">
        <f t="shared" ref="BA172" si="320">SUM(BA147:BA171)</f>
        <v>0</v>
      </c>
      <c r="BB172" s="348">
        <f t="shared" ref="BB172" si="321">SUM(BB147:BB171)</f>
        <v>0</v>
      </c>
      <c r="BC172" s="348">
        <f t="shared" ref="BC172" si="322">SUM(BC147:BC171)</f>
        <v>0</v>
      </c>
      <c r="BD172" s="348">
        <f t="shared" ref="BD172" si="323">SUM(BD147:BD171)</f>
        <v>0</v>
      </c>
      <c r="BE172" s="348">
        <f t="shared" ref="BE172" si="324">SUM(BE147:BE171)</f>
        <v>0</v>
      </c>
      <c r="BF172" s="348">
        <f t="shared" ref="BF172" si="325">SUM(BF147:BF171)</f>
        <v>0</v>
      </c>
      <c r="BG172" s="348">
        <f t="shared" ref="BG172" si="326">SUM(BG147:BG171)</f>
        <v>0</v>
      </c>
      <c r="BH172" s="348">
        <f t="shared" ref="BH172" si="327">SUM(BH147:BH171)</f>
        <v>0</v>
      </c>
      <c r="BI172" s="348">
        <f t="shared" ref="BI172" si="328">SUM(BI147:BI171)</f>
        <v>0</v>
      </c>
      <c r="BJ172" s="348">
        <f t="shared" ref="BJ172" si="329">SUM(BJ147:BJ171)</f>
        <v>0</v>
      </c>
      <c r="BK172" s="348">
        <f t="shared" ref="BK172" si="330">SUM(BK147:BK171)</f>
        <v>0</v>
      </c>
      <c r="BL172" s="348">
        <f t="shared" ref="BL172" si="331">SUM(BL147:BL171)</f>
        <v>0</v>
      </c>
      <c r="BM172" s="348">
        <f t="shared" ref="BM172" si="332">SUM(BM147:BM171)</f>
        <v>0</v>
      </c>
    </row>
    <row r="173" spans="3:65" s="326" customFormat="1" x14ac:dyDescent="0.2">
      <c r="D173" s="334"/>
      <c r="F173" s="335"/>
      <c r="G173" s="335"/>
    </row>
    <row r="174" spans="3:65" s="326" customFormat="1" x14ac:dyDescent="0.2">
      <c r="D174" s="334"/>
      <c r="F174" s="335"/>
      <c r="G174" s="335"/>
    </row>
    <row r="175" spans="3:65" s="315" customFormat="1" ht="15.75" x14ac:dyDescent="0.25">
      <c r="D175" s="297" t="s">
        <v>104</v>
      </c>
      <c r="F175" s="316"/>
      <c r="G175" s="316"/>
      <c r="O175" s="317"/>
      <c r="P175" s="317"/>
      <c r="Q175" s="317"/>
      <c r="R175" s="317"/>
    </row>
    <row r="176" spans="3:65" s="326" customFormat="1" x14ac:dyDescent="0.2">
      <c r="D176" s="334"/>
      <c r="F176" s="335"/>
      <c r="G176" s="335"/>
    </row>
    <row r="177" spans="3:65" x14ac:dyDescent="0.2">
      <c r="D177" s="323" t="s">
        <v>17</v>
      </c>
      <c r="E177" s="318"/>
      <c r="F177" s="291"/>
      <c r="G177" s="291"/>
      <c r="H177" s="349" t="s">
        <v>19</v>
      </c>
      <c r="I177" s="349" t="s">
        <v>247</v>
      </c>
      <c r="J177" s="349" t="s">
        <v>55</v>
      </c>
      <c r="K177" s="321"/>
      <c r="L177" s="321"/>
      <c r="M177" s="321"/>
      <c r="O177" s="321"/>
      <c r="P177" s="321"/>
      <c r="Q177" s="321"/>
      <c r="R177" s="321"/>
      <c r="S177" s="321"/>
      <c r="T177" s="321"/>
      <c r="U177" s="321"/>
      <c r="V177" s="321"/>
      <c r="W177" s="321"/>
      <c r="X177" s="321"/>
      <c r="Y177" s="321"/>
      <c r="Z177" s="321"/>
      <c r="AA177" s="321"/>
      <c r="AB177" s="321"/>
      <c r="AC177" s="321"/>
      <c r="AD177" s="321"/>
      <c r="AE177" s="321"/>
      <c r="AF177" s="321"/>
      <c r="AG177" s="321"/>
      <c r="AH177" s="321"/>
      <c r="AI177" s="321"/>
      <c r="AJ177" s="321"/>
      <c r="AK177" s="321"/>
      <c r="AL177" s="321"/>
      <c r="AM177" s="321"/>
      <c r="AN177" s="321"/>
      <c r="AO177" s="321"/>
      <c r="AP177" s="321"/>
      <c r="AQ177" s="321"/>
      <c r="AR177" s="321"/>
      <c r="AS177" s="321"/>
      <c r="AT177" s="321"/>
      <c r="AU177" s="321"/>
      <c r="AV177" s="321"/>
      <c r="AW177" s="321"/>
      <c r="AX177" s="321"/>
      <c r="AY177" s="321"/>
      <c r="AZ177" s="321"/>
      <c r="BA177" s="321"/>
      <c r="BB177" s="321"/>
      <c r="BC177" s="321"/>
      <c r="BD177" s="321"/>
      <c r="BE177" s="321"/>
      <c r="BF177" s="321"/>
      <c r="BG177" s="321"/>
      <c r="BH177" s="321"/>
      <c r="BI177" s="321"/>
      <c r="BJ177" s="321"/>
      <c r="BK177" s="321"/>
      <c r="BL177" s="321"/>
      <c r="BM177" s="321"/>
    </row>
    <row r="178" spans="3:65" x14ac:dyDescent="0.2">
      <c r="C178" s="325">
        <f>C177+1</f>
        <v>1</v>
      </c>
      <c r="D178" s="303" t="str">
        <f>INDEX(D$59:D$83,$C178,1)</f>
        <v>CR Factors</v>
      </c>
      <c r="E178" s="350" t="str">
        <f t="shared" ref="E178:F202" si="333">INDEX(E$59:E$83,$C178,1)</f>
        <v>Capital</v>
      </c>
      <c r="F178" s="320">
        <f t="shared" si="333"/>
        <v>4</v>
      </c>
      <c r="G178" s="320"/>
      <c r="H178" s="355">
        <f>Input!I8</f>
        <v>40</v>
      </c>
      <c r="I178" s="416">
        <f>Input!G8</f>
        <v>43466</v>
      </c>
      <c r="J178" s="327">
        <f t="shared" ref="J178:J202" si="334">L996</f>
        <v>0</v>
      </c>
      <c r="K178" s="341">
        <f>SUMPRODUCT(O178:BM178,$O$7:$BM$7)</f>
        <v>1037320.5864703963</v>
      </c>
      <c r="L178" s="342">
        <f>SUM(O178:BM178)</f>
        <v>1000000</v>
      </c>
      <c r="O178" s="326">
        <f>(SUM($N117:O117)-SUM($N178:N178)+$J178)*IF($F178&gt;=5,O$5&gt;=YEAR($I178),1)*($F178&gt;=3)</f>
        <v>0</v>
      </c>
      <c r="P178" s="326">
        <f>(SUM($N117:P117)-SUM($N178:O178)+$J178)*IF($F178&gt;=5,P$5&gt;=YEAR($I178),1)*($F178&gt;=3)</f>
        <v>1000000</v>
      </c>
      <c r="Q178" s="326">
        <f>(SUM($N117:Q117)-SUM($N178:P178)+$J178)*IF($F178&gt;=5,Q$5&gt;=YEAR($I178),1)*($F178&gt;=3)</f>
        <v>0</v>
      </c>
      <c r="R178" s="326">
        <f>(SUM($N117:R117)-SUM($N178:Q178)+$J178)*IF($F178&gt;=5,R$5&gt;=YEAR($I178),1)*($F178&gt;=3)</f>
        <v>0</v>
      </c>
      <c r="S178" s="326">
        <f>(SUM($N117:S117)-SUM($N178:R178)+$J178)*IF($F178&gt;=5,S$5&gt;=YEAR($I178),1)*($F178&gt;=3)</f>
        <v>0</v>
      </c>
      <c r="T178" s="326">
        <f>(SUM($N117:T117)-SUM($N178:S178)+$J178)*IF($F178&gt;=5,T$5&gt;=YEAR($I178),1)*($F178&gt;=3)</f>
        <v>0</v>
      </c>
      <c r="U178" s="326">
        <f>(SUM($N117:U117)-SUM($N178:T178)+$J178)*IF($F178&gt;=5,U$5&gt;=YEAR($I178),1)*($F178&gt;=3)</f>
        <v>0</v>
      </c>
      <c r="V178" s="326">
        <f>(SUM($N117:V117)-SUM($N178:U178)+$J178)*IF($F178&gt;=5,V$5&gt;=YEAR($I178),1)*($F178&gt;=3)</f>
        <v>0</v>
      </c>
      <c r="W178" s="326">
        <f>(SUM($N117:W117)-SUM($N178:V178)+$J178)*IF($F178&gt;=5,W$5&gt;=YEAR($I178),1)*($F178&gt;=3)</f>
        <v>0</v>
      </c>
      <c r="X178" s="326">
        <f>(SUM($N117:X117)-SUM($N178:W178)+$J178)*IF($F178&gt;=5,X$5&gt;=YEAR($I178),1)*($F178&gt;=3)</f>
        <v>0</v>
      </c>
      <c r="Y178" s="326">
        <f>(SUM($N117:Y117)-SUM($N178:X178)+$J178)*IF($F178&gt;=5,Y$5&gt;=YEAR($I178),1)*($F178&gt;=3)</f>
        <v>0</v>
      </c>
      <c r="Z178" s="326">
        <f>(SUM($N117:Z117)-SUM($N178:Y178)+$J178)*IF($F178&gt;=5,Z$5&gt;=YEAR($I178),1)*($F178&gt;=3)</f>
        <v>0</v>
      </c>
      <c r="AA178" s="326">
        <f>(SUM($N117:AA117)-SUM($N178:Z178)+$J178)*IF($F178&gt;=5,AA$5&gt;=YEAR($I178),1)*($F178&gt;=3)</f>
        <v>0</v>
      </c>
      <c r="AB178" s="326">
        <f>(SUM($N117:AB117)-SUM($N178:AA178)+$J178)*IF($F178&gt;=5,AB$5&gt;=YEAR($I178),1)*($F178&gt;=3)</f>
        <v>0</v>
      </c>
      <c r="AC178" s="326">
        <f>(SUM($N117:AC117)-SUM($N178:AB178)+$J178)*IF($F178&gt;=5,AC$5&gt;=YEAR($I178),1)*($F178&gt;=3)</f>
        <v>0</v>
      </c>
      <c r="AD178" s="326">
        <f>(SUM($N117:AD117)-SUM($N178:AC178)+$J178)*IF($F178&gt;=5,AD$5&gt;=YEAR($I178),1)*($F178&gt;=3)</f>
        <v>0</v>
      </c>
      <c r="AE178" s="326">
        <f>(SUM($N117:AE117)-SUM($N178:AD178)+$J178)*IF($F178&gt;=5,AE$5&gt;=YEAR($I178),1)*($F178&gt;=3)</f>
        <v>0</v>
      </c>
      <c r="AF178" s="326">
        <f>(SUM($N117:AF117)-SUM($N178:AE178)+$J178)*IF($F178&gt;=5,AF$5&gt;=YEAR($I178),1)*($F178&gt;=3)</f>
        <v>0</v>
      </c>
      <c r="AG178" s="326">
        <f>(SUM($N117:AG117)-SUM($N178:AF178)+$J178)*IF($F178&gt;=5,AG$5&gt;=YEAR($I178),1)*($F178&gt;=3)</f>
        <v>0</v>
      </c>
      <c r="AH178" s="326">
        <f>(SUM($N117:AH117)-SUM($N178:AG178)+$J178)*IF($F178&gt;=5,AH$5&gt;=YEAR($I178),1)*($F178&gt;=3)</f>
        <v>0</v>
      </c>
      <c r="AI178" s="326">
        <f>(SUM($N117:AI117)-SUM($N178:AH178)+$J178)*IF($F178&gt;=5,AI$5&gt;=YEAR($I178),1)*($F178&gt;=3)</f>
        <v>0</v>
      </c>
      <c r="AJ178" s="326">
        <f>(SUM($N117:AJ117)-SUM($N178:AI178)+$J178)*IF($F178&gt;=5,AJ$5&gt;=YEAR($I178),1)*($F178&gt;=3)</f>
        <v>0</v>
      </c>
      <c r="AK178" s="326">
        <f>(SUM($N117:AK117)-SUM($N178:AJ178)+$J178)*IF($F178&gt;=5,AK$5&gt;=YEAR($I178),1)*($F178&gt;=3)</f>
        <v>0</v>
      </c>
      <c r="AL178" s="326">
        <f>(SUM($N117:AL117)-SUM($N178:AK178)+$J178)*IF($F178&gt;=5,AL$5&gt;=YEAR($I178),1)*($F178&gt;=3)</f>
        <v>0</v>
      </c>
      <c r="AM178" s="326">
        <f>(SUM($N117:AM117)-SUM($N178:AL178)+$J178)*IF($F178&gt;=5,AM$5&gt;=YEAR($I178),1)*($F178&gt;=3)</f>
        <v>0</v>
      </c>
      <c r="AN178" s="326">
        <f>(SUM($N117:AN117)-SUM($N178:AM178)+$J178)*IF($F178&gt;=5,AN$5&gt;=YEAR($I178),1)*($F178&gt;=3)</f>
        <v>0</v>
      </c>
      <c r="AO178" s="326">
        <f>(SUM($N117:AO117)-SUM($N178:AN178)+$J178)*IF($F178&gt;=5,AO$5&gt;=YEAR($I178),1)*($F178&gt;=3)</f>
        <v>0</v>
      </c>
      <c r="AP178" s="326">
        <f>(SUM($N117:AP117)-SUM($N178:AO178)+$J178)*IF($F178&gt;=5,AP$5&gt;=YEAR($I178),1)*($F178&gt;=3)</f>
        <v>0</v>
      </c>
      <c r="AQ178" s="326">
        <f>(SUM($N117:AQ117)-SUM($N178:AP178)+$J178)*IF($F178&gt;=5,AQ$5&gt;=YEAR($I178),1)*($F178&gt;=3)</f>
        <v>0</v>
      </c>
      <c r="AR178" s="326">
        <f>(SUM($N117:AR117)-SUM($N178:AQ178)+$J178)*IF($F178&gt;=5,AR$5&gt;=YEAR($I178),1)*($F178&gt;=3)</f>
        <v>0</v>
      </c>
      <c r="AS178" s="326">
        <f>(SUM($N117:AS117)-SUM($N178:AR178)+$J178)*IF($F178&gt;=5,AS$5&gt;=YEAR($I178),1)*($F178&gt;=3)</f>
        <v>0</v>
      </c>
      <c r="AT178" s="326">
        <f>(SUM($N117:AT117)-SUM($N178:AS178)+$J178)*IF($F178&gt;=5,AT$5&gt;=YEAR($I178),1)*($F178&gt;=3)</f>
        <v>0</v>
      </c>
      <c r="AU178" s="326">
        <f>(SUM($N117:AU117)-SUM($N178:AT178)+$J178)*IF($F178&gt;=5,AU$5&gt;=YEAR($I178),1)*($F178&gt;=3)</f>
        <v>0</v>
      </c>
      <c r="AV178" s="326">
        <f>(SUM($N117:AV117)-SUM($N178:AU178)+$J178)*IF($F178&gt;=5,AV$5&gt;=YEAR($I178),1)*($F178&gt;=3)</f>
        <v>0</v>
      </c>
      <c r="AW178" s="326">
        <f>(SUM($N117:AW117)-SUM($N178:AV178)+$J178)*IF($F178&gt;=5,AW$5&gt;=YEAR($I178),1)*($F178&gt;=3)</f>
        <v>0</v>
      </c>
      <c r="AX178" s="326">
        <f>(SUM($N117:AX117)-SUM($N178:AW178)+$J178)*IF($F178&gt;=5,AX$5&gt;=YEAR($I178),1)*($F178&gt;=3)</f>
        <v>0</v>
      </c>
      <c r="AY178" s="326">
        <f>(SUM($N117:AY117)-SUM($N178:AX178)+$J178)*IF($F178&gt;=5,AY$5&gt;=YEAR($I178),1)*($F178&gt;=3)</f>
        <v>0</v>
      </c>
      <c r="AZ178" s="326">
        <f>(SUM($N117:AZ117)-SUM($N178:AY178)+$J178)*IF($F178&gt;=5,AZ$5&gt;=YEAR($I178),1)*($F178&gt;=3)</f>
        <v>0</v>
      </c>
      <c r="BA178" s="326">
        <f>(SUM($N117:BA117)-SUM($N178:AZ178)+$J178)*IF($F178&gt;=5,BA$5&gt;=YEAR($I178),1)*($F178&gt;=3)</f>
        <v>0</v>
      </c>
      <c r="BB178" s="326">
        <f>(SUM($N117:BB117)-SUM($N178:BA178)+$J178)*IF($F178&gt;=5,BB$5&gt;=YEAR($I178),1)*($F178&gt;=3)</f>
        <v>0</v>
      </c>
      <c r="BC178" s="326">
        <f>(SUM($N117:BC117)-SUM($N178:BB178)+$J178)*IF($F178&gt;=5,BC$5&gt;=YEAR($I178),1)*($F178&gt;=3)</f>
        <v>0</v>
      </c>
      <c r="BD178" s="326">
        <f>(SUM($N117:BD117)-SUM($N178:BC178)+$J178)*IF($F178&gt;=5,BD$5&gt;=YEAR($I178),1)*($F178&gt;=3)</f>
        <v>0</v>
      </c>
      <c r="BE178" s="326">
        <f>(SUM($N117:BE117)-SUM($N178:BD178)+$J178)*IF($F178&gt;=5,BE$5&gt;=YEAR($I178),1)*($F178&gt;=3)</f>
        <v>0</v>
      </c>
      <c r="BF178" s="326">
        <f>(SUM($N117:BF117)-SUM($N178:BE178)+$J178)*IF($F178&gt;=5,BF$5&gt;=YEAR($I178),1)*($F178&gt;=3)</f>
        <v>0</v>
      </c>
      <c r="BG178" s="326">
        <f>(SUM($N117:BG117)-SUM($N178:BF178)+$J178)*IF($F178&gt;=5,BG$5&gt;=YEAR($I178),1)*($F178&gt;=3)</f>
        <v>0</v>
      </c>
      <c r="BH178" s="326">
        <f>(SUM($N117:BH117)-SUM($N178:BG178)+$J178)*IF($F178&gt;=5,BH$5&gt;=YEAR($I178),1)*($F178&gt;=3)</f>
        <v>0</v>
      </c>
      <c r="BI178" s="326">
        <f>(SUM($N117:BI117)-SUM($N178:BH178)+$J178)*IF($F178&gt;=5,BI$5&gt;=YEAR($I178),1)*($F178&gt;=3)</f>
        <v>0</v>
      </c>
      <c r="BJ178" s="326">
        <f>(SUM($N117:BJ117)-SUM($N178:BI178)+$J178)*IF($F178&gt;=5,BJ$5&gt;=YEAR($I178),1)*($F178&gt;=3)</f>
        <v>0</v>
      </c>
      <c r="BK178" s="326">
        <f>(SUM($N117:BK117)-SUM($N178:BJ178)+$J178)*IF($F178&gt;=5,BK$5&gt;=YEAR($I178),1)*($F178&gt;=3)</f>
        <v>0</v>
      </c>
      <c r="BL178" s="326">
        <f>(SUM($N117:BL117)-SUM($N178:BK178)+$J178)*IF($F178&gt;=5,BL$5&gt;=YEAR($I178),1)*($F178&gt;=3)</f>
        <v>0</v>
      </c>
      <c r="BM178" s="326">
        <f>(SUM($N117:BM117)-SUM($N178:BL178)+$J178)*IF($F178&gt;=5,BM$5&gt;=YEAR($I178),1)*($F178&gt;=3)</f>
        <v>0</v>
      </c>
    </row>
    <row r="179" spans="3:65" x14ac:dyDescent="0.2">
      <c r="C179" s="325">
        <f t="shared" ref="C179:C202" si="335">C178+1</f>
        <v>2</v>
      </c>
      <c r="D179" s="303" t="str">
        <f t="shared" ref="D179:D202" si="336">INDEX(D$59:D$83,$C179,1)</f>
        <v>item 2</v>
      </c>
      <c r="E179" s="350" t="str">
        <f t="shared" si="333"/>
        <v>Operating Expense</v>
      </c>
      <c r="F179" s="320">
        <f t="shared" si="333"/>
        <v>2</v>
      </c>
      <c r="G179" s="320"/>
      <c r="H179" s="355">
        <f>Input!I9</f>
        <v>30</v>
      </c>
      <c r="I179" s="416">
        <f>Input!G9</f>
        <v>43100</v>
      </c>
      <c r="J179" s="327">
        <f t="shared" si="334"/>
        <v>0</v>
      </c>
      <c r="K179" s="341">
        <f t="shared" ref="K179:K203" si="337">SUMPRODUCT(O179:BM179,$O$7:$BM$7)</f>
        <v>0</v>
      </c>
      <c r="L179" s="342">
        <f t="shared" ref="L179:L203" si="338">SUM(O179:BM179)</f>
        <v>0</v>
      </c>
      <c r="O179" s="326">
        <f>(SUM($N118:O118)-SUM($N179:N179)+$J179)*IF($F179&gt;=5,O$5&gt;=YEAR($I179),1)*($F179&gt;=3)</f>
        <v>0</v>
      </c>
      <c r="P179" s="326">
        <f>(SUM($N118:P118)-SUM($N179:O179)+$J179)*IF($F179&gt;=5,P$5&gt;=YEAR($I179),1)*($F179&gt;=3)</f>
        <v>0</v>
      </c>
      <c r="Q179" s="326">
        <f>(SUM($N118:Q118)-SUM($N179:P179)+$J179)*IF($F179&gt;=5,Q$5&gt;=YEAR($I179),1)*($F179&gt;=3)</f>
        <v>0</v>
      </c>
      <c r="R179" s="326">
        <f>(SUM($N118:R118)-SUM($N179:Q179)+$J179)*IF($F179&gt;=5,R$5&gt;=YEAR($I179),1)*($F179&gt;=3)</f>
        <v>0</v>
      </c>
      <c r="S179" s="326">
        <f>(SUM($N118:S118)-SUM($N179:R179)+$J179)*IF($F179&gt;=5,S$5&gt;=YEAR($I179),1)*($F179&gt;=3)</f>
        <v>0</v>
      </c>
      <c r="T179" s="326">
        <f>(SUM($N118:T118)-SUM($N179:S179)+$J179)*IF($F179&gt;=5,T$5&gt;=YEAR($I179),1)*($F179&gt;=3)</f>
        <v>0</v>
      </c>
      <c r="U179" s="326">
        <f>(SUM($N118:U118)-SUM($N179:T179)+$J179)*IF($F179&gt;=5,U$5&gt;=YEAR($I179),1)*($F179&gt;=3)</f>
        <v>0</v>
      </c>
      <c r="V179" s="326">
        <f>(SUM($N118:V118)-SUM($N179:U179)+$J179)*IF($F179&gt;=5,V$5&gt;=YEAR($I179),1)*($F179&gt;=3)</f>
        <v>0</v>
      </c>
      <c r="W179" s="326">
        <f>(SUM($N118:W118)-SUM($N179:V179)+$J179)*IF($F179&gt;=5,W$5&gt;=YEAR($I179),1)*($F179&gt;=3)</f>
        <v>0</v>
      </c>
      <c r="X179" s="326">
        <f>(SUM($N118:X118)-SUM($N179:W179)+$J179)*IF($F179&gt;=5,X$5&gt;=YEAR($I179),1)*($F179&gt;=3)</f>
        <v>0</v>
      </c>
      <c r="Y179" s="326">
        <f>(SUM($N118:Y118)-SUM($N179:X179)+$J179)*IF($F179&gt;=5,Y$5&gt;=YEAR($I179),1)*($F179&gt;=3)</f>
        <v>0</v>
      </c>
      <c r="Z179" s="326">
        <f>(SUM($N118:Z118)-SUM($N179:Y179)+$J179)*IF($F179&gt;=5,Z$5&gt;=YEAR($I179),1)*($F179&gt;=3)</f>
        <v>0</v>
      </c>
      <c r="AA179" s="326">
        <f>(SUM($N118:AA118)-SUM($N179:Z179)+$J179)*IF($F179&gt;=5,AA$5&gt;=YEAR($I179),1)*($F179&gt;=3)</f>
        <v>0</v>
      </c>
      <c r="AB179" s="326">
        <f>(SUM($N118:AB118)-SUM($N179:AA179)+$J179)*IF($F179&gt;=5,AB$5&gt;=YEAR($I179),1)*($F179&gt;=3)</f>
        <v>0</v>
      </c>
      <c r="AC179" s="326">
        <f>(SUM($N118:AC118)-SUM($N179:AB179)+$J179)*IF($F179&gt;=5,AC$5&gt;=YEAR($I179),1)*($F179&gt;=3)</f>
        <v>0</v>
      </c>
      <c r="AD179" s="326">
        <f>(SUM($N118:AD118)-SUM($N179:AC179)+$J179)*IF($F179&gt;=5,AD$5&gt;=YEAR($I179),1)*($F179&gt;=3)</f>
        <v>0</v>
      </c>
      <c r="AE179" s="326">
        <f>(SUM($N118:AE118)-SUM($N179:AD179)+$J179)*IF($F179&gt;=5,AE$5&gt;=YEAR($I179),1)*($F179&gt;=3)</f>
        <v>0</v>
      </c>
      <c r="AF179" s="326">
        <f>(SUM($N118:AF118)-SUM($N179:AE179)+$J179)*IF($F179&gt;=5,AF$5&gt;=YEAR($I179),1)*($F179&gt;=3)</f>
        <v>0</v>
      </c>
      <c r="AG179" s="326">
        <f>(SUM($N118:AG118)-SUM($N179:AF179)+$J179)*IF($F179&gt;=5,AG$5&gt;=YEAR($I179),1)*($F179&gt;=3)</f>
        <v>0</v>
      </c>
      <c r="AH179" s="326">
        <f>(SUM($N118:AH118)-SUM($N179:AG179)+$J179)*IF($F179&gt;=5,AH$5&gt;=YEAR($I179),1)*($F179&gt;=3)</f>
        <v>0</v>
      </c>
      <c r="AI179" s="326">
        <f>(SUM($N118:AI118)-SUM($N179:AH179)+$J179)*IF($F179&gt;=5,AI$5&gt;=YEAR($I179),1)*($F179&gt;=3)</f>
        <v>0</v>
      </c>
      <c r="AJ179" s="326">
        <f>(SUM($N118:AJ118)-SUM($N179:AI179)+$J179)*IF($F179&gt;=5,AJ$5&gt;=YEAR($I179),1)*($F179&gt;=3)</f>
        <v>0</v>
      </c>
      <c r="AK179" s="326">
        <f>(SUM($N118:AK118)-SUM($N179:AJ179)+$J179)*IF($F179&gt;=5,AK$5&gt;=YEAR($I179),1)*($F179&gt;=3)</f>
        <v>0</v>
      </c>
      <c r="AL179" s="326">
        <f>(SUM($N118:AL118)-SUM($N179:AK179)+$J179)*IF($F179&gt;=5,AL$5&gt;=YEAR($I179),1)*($F179&gt;=3)</f>
        <v>0</v>
      </c>
      <c r="AM179" s="326">
        <f>(SUM($N118:AM118)-SUM($N179:AL179)+$J179)*IF($F179&gt;=5,AM$5&gt;=YEAR($I179),1)*($F179&gt;=3)</f>
        <v>0</v>
      </c>
      <c r="AN179" s="326">
        <f>(SUM($N118:AN118)-SUM($N179:AM179)+$J179)*IF($F179&gt;=5,AN$5&gt;=YEAR($I179),1)*($F179&gt;=3)</f>
        <v>0</v>
      </c>
      <c r="AO179" s="326">
        <f>(SUM($N118:AO118)-SUM($N179:AN179)+$J179)*IF($F179&gt;=5,AO$5&gt;=YEAR($I179),1)*($F179&gt;=3)</f>
        <v>0</v>
      </c>
      <c r="AP179" s="326">
        <f>(SUM($N118:AP118)-SUM($N179:AO179)+$J179)*IF($F179&gt;=5,AP$5&gt;=YEAR($I179),1)*($F179&gt;=3)</f>
        <v>0</v>
      </c>
      <c r="AQ179" s="326">
        <f>(SUM($N118:AQ118)-SUM($N179:AP179)+$J179)*IF($F179&gt;=5,AQ$5&gt;=YEAR($I179),1)*($F179&gt;=3)</f>
        <v>0</v>
      </c>
      <c r="AR179" s="326">
        <f>(SUM($N118:AR118)-SUM($N179:AQ179)+$J179)*IF($F179&gt;=5,AR$5&gt;=YEAR($I179),1)*($F179&gt;=3)</f>
        <v>0</v>
      </c>
      <c r="AS179" s="326">
        <f>(SUM($N118:AS118)-SUM($N179:AR179)+$J179)*IF($F179&gt;=5,AS$5&gt;=YEAR($I179),1)*($F179&gt;=3)</f>
        <v>0</v>
      </c>
      <c r="AT179" s="326">
        <f>(SUM($N118:AT118)-SUM($N179:AS179)+$J179)*IF($F179&gt;=5,AT$5&gt;=YEAR($I179),1)*($F179&gt;=3)</f>
        <v>0</v>
      </c>
      <c r="AU179" s="326">
        <f>(SUM($N118:AU118)-SUM($N179:AT179)+$J179)*IF($F179&gt;=5,AU$5&gt;=YEAR($I179),1)*($F179&gt;=3)</f>
        <v>0</v>
      </c>
      <c r="AV179" s="326">
        <f>(SUM($N118:AV118)-SUM($N179:AU179)+$J179)*IF($F179&gt;=5,AV$5&gt;=YEAR($I179),1)*($F179&gt;=3)</f>
        <v>0</v>
      </c>
      <c r="AW179" s="326">
        <f>(SUM($N118:AW118)-SUM($N179:AV179)+$J179)*IF($F179&gt;=5,AW$5&gt;=YEAR($I179),1)*($F179&gt;=3)</f>
        <v>0</v>
      </c>
      <c r="AX179" s="326">
        <f>(SUM($N118:AX118)-SUM($N179:AW179)+$J179)*IF($F179&gt;=5,AX$5&gt;=YEAR($I179),1)*($F179&gt;=3)</f>
        <v>0</v>
      </c>
      <c r="AY179" s="326">
        <f>(SUM($N118:AY118)-SUM($N179:AX179)+$J179)*IF($F179&gt;=5,AY$5&gt;=YEAR($I179),1)*($F179&gt;=3)</f>
        <v>0</v>
      </c>
      <c r="AZ179" s="326">
        <f>(SUM($N118:AZ118)-SUM($N179:AY179)+$J179)*IF($F179&gt;=5,AZ$5&gt;=YEAR($I179),1)*($F179&gt;=3)</f>
        <v>0</v>
      </c>
      <c r="BA179" s="326">
        <f>(SUM($N118:BA118)-SUM($N179:AZ179)+$J179)*IF($F179&gt;=5,BA$5&gt;=YEAR($I179),1)*($F179&gt;=3)</f>
        <v>0</v>
      </c>
      <c r="BB179" s="326">
        <f>(SUM($N118:BB118)-SUM($N179:BA179)+$J179)*IF($F179&gt;=5,BB$5&gt;=YEAR($I179),1)*($F179&gt;=3)</f>
        <v>0</v>
      </c>
      <c r="BC179" s="326">
        <f>(SUM($N118:BC118)-SUM($N179:BB179)+$J179)*IF($F179&gt;=5,BC$5&gt;=YEAR($I179),1)*($F179&gt;=3)</f>
        <v>0</v>
      </c>
      <c r="BD179" s="326">
        <f>(SUM($N118:BD118)-SUM($N179:BC179)+$J179)*IF($F179&gt;=5,BD$5&gt;=YEAR($I179),1)*($F179&gt;=3)</f>
        <v>0</v>
      </c>
      <c r="BE179" s="326">
        <f>(SUM($N118:BE118)-SUM($N179:BD179)+$J179)*IF($F179&gt;=5,BE$5&gt;=YEAR($I179),1)*($F179&gt;=3)</f>
        <v>0</v>
      </c>
      <c r="BF179" s="326">
        <f>(SUM($N118:BF118)-SUM($N179:BE179)+$J179)*IF($F179&gt;=5,BF$5&gt;=YEAR($I179),1)*($F179&gt;=3)</f>
        <v>0</v>
      </c>
      <c r="BG179" s="326">
        <f>(SUM($N118:BG118)-SUM($N179:BF179)+$J179)*IF($F179&gt;=5,BG$5&gt;=YEAR($I179),1)*($F179&gt;=3)</f>
        <v>0</v>
      </c>
      <c r="BH179" s="326">
        <f>(SUM($N118:BH118)-SUM($N179:BG179)+$J179)*IF($F179&gt;=5,BH$5&gt;=YEAR($I179),1)*($F179&gt;=3)</f>
        <v>0</v>
      </c>
      <c r="BI179" s="326">
        <f>(SUM($N118:BI118)-SUM($N179:BH179)+$J179)*IF($F179&gt;=5,BI$5&gt;=YEAR($I179),1)*($F179&gt;=3)</f>
        <v>0</v>
      </c>
      <c r="BJ179" s="326">
        <f>(SUM($N118:BJ118)-SUM($N179:BI179)+$J179)*IF($F179&gt;=5,BJ$5&gt;=YEAR($I179),1)*($F179&gt;=3)</f>
        <v>0</v>
      </c>
      <c r="BK179" s="326">
        <f>(SUM($N118:BK118)-SUM($N179:BJ179)+$J179)*IF($F179&gt;=5,BK$5&gt;=YEAR($I179),1)*($F179&gt;=3)</f>
        <v>0</v>
      </c>
      <c r="BL179" s="326">
        <f>(SUM($N118:BL118)-SUM($N179:BK179)+$J179)*IF($F179&gt;=5,BL$5&gt;=YEAR($I179),1)*($F179&gt;=3)</f>
        <v>0</v>
      </c>
      <c r="BM179" s="326">
        <f>(SUM($N118:BM118)-SUM($N179:BL179)+$J179)*IF($F179&gt;=5,BM$5&gt;=YEAR($I179),1)*($F179&gt;=3)</f>
        <v>0</v>
      </c>
    </row>
    <row r="180" spans="3:65" x14ac:dyDescent="0.2">
      <c r="C180" s="325">
        <f t="shared" si="335"/>
        <v>3</v>
      </c>
      <c r="D180" s="303" t="str">
        <f t="shared" si="336"/>
        <v>item 3</v>
      </c>
      <c r="E180" s="350" t="str">
        <f t="shared" si="333"/>
        <v>Operating Expense</v>
      </c>
      <c r="F180" s="320">
        <f t="shared" si="333"/>
        <v>2</v>
      </c>
      <c r="G180" s="320"/>
      <c r="H180" s="355">
        <f>Input!I10</f>
        <v>30</v>
      </c>
      <c r="I180" s="416">
        <f>Input!G10</f>
        <v>43100</v>
      </c>
      <c r="J180" s="327">
        <f t="shared" si="334"/>
        <v>0</v>
      </c>
      <c r="K180" s="341">
        <f t="shared" si="337"/>
        <v>0</v>
      </c>
      <c r="L180" s="342">
        <f t="shared" si="338"/>
        <v>0</v>
      </c>
      <c r="O180" s="326">
        <f>(SUM($N119:O119)-SUM($N180:N180)+$J180)*IF($F180&gt;=5,O$5&gt;=YEAR($I180),1)*($F180&gt;=3)</f>
        <v>0</v>
      </c>
      <c r="P180" s="326">
        <f>(SUM($N119:P119)-SUM($N180:O180)+$J180)*IF($F180&gt;=5,P$5&gt;=YEAR($I180),1)*($F180&gt;=3)</f>
        <v>0</v>
      </c>
      <c r="Q180" s="326">
        <f>(SUM($N119:Q119)-SUM($N180:P180)+$J180)*IF($F180&gt;=5,Q$5&gt;=YEAR($I180),1)*($F180&gt;=3)</f>
        <v>0</v>
      </c>
      <c r="R180" s="326">
        <f>(SUM($N119:R119)-SUM($N180:Q180)+$J180)*IF($F180&gt;=5,R$5&gt;=YEAR($I180),1)*($F180&gt;=3)</f>
        <v>0</v>
      </c>
      <c r="S180" s="326">
        <f>(SUM($N119:S119)-SUM($N180:R180)+$J180)*IF($F180&gt;=5,S$5&gt;=YEAR($I180),1)*($F180&gt;=3)</f>
        <v>0</v>
      </c>
      <c r="T180" s="326">
        <f>(SUM($N119:T119)-SUM($N180:S180)+$J180)*IF($F180&gt;=5,T$5&gt;=YEAR($I180),1)*($F180&gt;=3)</f>
        <v>0</v>
      </c>
      <c r="U180" s="326">
        <f>(SUM($N119:U119)-SUM($N180:T180)+$J180)*IF($F180&gt;=5,U$5&gt;=YEAR($I180),1)*($F180&gt;=3)</f>
        <v>0</v>
      </c>
      <c r="V180" s="326">
        <f>(SUM($N119:V119)-SUM($N180:U180)+$J180)*IF($F180&gt;=5,V$5&gt;=YEAR($I180),1)*($F180&gt;=3)</f>
        <v>0</v>
      </c>
      <c r="W180" s="326">
        <f>(SUM($N119:W119)-SUM($N180:V180)+$J180)*IF($F180&gt;=5,W$5&gt;=YEAR($I180),1)*($F180&gt;=3)</f>
        <v>0</v>
      </c>
      <c r="X180" s="326">
        <f>(SUM($N119:X119)-SUM($N180:W180)+$J180)*IF($F180&gt;=5,X$5&gt;=YEAR($I180),1)*($F180&gt;=3)</f>
        <v>0</v>
      </c>
      <c r="Y180" s="326">
        <f>(SUM($N119:Y119)-SUM($N180:X180)+$J180)*IF($F180&gt;=5,Y$5&gt;=YEAR($I180),1)*($F180&gt;=3)</f>
        <v>0</v>
      </c>
      <c r="Z180" s="326">
        <f>(SUM($N119:Z119)-SUM($N180:Y180)+$J180)*IF($F180&gt;=5,Z$5&gt;=YEAR($I180),1)*($F180&gt;=3)</f>
        <v>0</v>
      </c>
      <c r="AA180" s="326">
        <f>(SUM($N119:AA119)-SUM($N180:Z180)+$J180)*IF($F180&gt;=5,AA$5&gt;=YEAR($I180),1)*($F180&gt;=3)</f>
        <v>0</v>
      </c>
      <c r="AB180" s="326">
        <f>(SUM($N119:AB119)-SUM($N180:AA180)+$J180)*IF($F180&gt;=5,AB$5&gt;=YEAR($I180),1)*($F180&gt;=3)</f>
        <v>0</v>
      </c>
      <c r="AC180" s="326">
        <f>(SUM($N119:AC119)-SUM($N180:AB180)+$J180)*IF($F180&gt;=5,AC$5&gt;=YEAR($I180),1)*($F180&gt;=3)</f>
        <v>0</v>
      </c>
      <c r="AD180" s="326">
        <f>(SUM($N119:AD119)-SUM($N180:AC180)+$J180)*IF($F180&gt;=5,AD$5&gt;=YEAR($I180),1)*($F180&gt;=3)</f>
        <v>0</v>
      </c>
      <c r="AE180" s="326">
        <f>(SUM($N119:AE119)-SUM($N180:AD180)+$J180)*IF($F180&gt;=5,AE$5&gt;=YEAR($I180),1)*($F180&gt;=3)</f>
        <v>0</v>
      </c>
      <c r="AF180" s="326">
        <f>(SUM($N119:AF119)-SUM($N180:AE180)+$J180)*IF($F180&gt;=5,AF$5&gt;=YEAR($I180),1)*($F180&gt;=3)</f>
        <v>0</v>
      </c>
      <c r="AG180" s="326">
        <f>(SUM($N119:AG119)-SUM($N180:AF180)+$J180)*IF($F180&gt;=5,AG$5&gt;=YEAR($I180),1)*($F180&gt;=3)</f>
        <v>0</v>
      </c>
      <c r="AH180" s="326">
        <f>(SUM($N119:AH119)-SUM($N180:AG180)+$J180)*IF($F180&gt;=5,AH$5&gt;=YEAR($I180),1)*($F180&gt;=3)</f>
        <v>0</v>
      </c>
      <c r="AI180" s="326">
        <f>(SUM($N119:AI119)-SUM($N180:AH180)+$J180)*IF($F180&gt;=5,AI$5&gt;=YEAR($I180),1)*($F180&gt;=3)</f>
        <v>0</v>
      </c>
      <c r="AJ180" s="326">
        <f>(SUM($N119:AJ119)-SUM($N180:AI180)+$J180)*IF($F180&gt;=5,AJ$5&gt;=YEAR($I180),1)*($F180&gt;=3)</f>
        <v>0</v>
      </c>
      <c r="AK180" s="326">
        <f>(SUM($N119:AK119)-SUM($N180:AJ180)+$J180)*IF($F180&gt;=5,AK$5&gt;=YEAR($I180),1)*($F180&gt;=3)</f>
        <v>0</v>
      </c>
      <c r="AL180" s="326">
        <f>(SUM($N119:AL119)-SUM($N180:AK180)+$J180)*IF($F180&gt;=5,AL$5&gt;=YEAR($I180),1)*($F180&gt;=3)</f>
        <v>0</v>
      </c>
      <c r="AM180" s="326">
        <f>(SUM($N119:AM119)-SUM($N180:AL180)+$J180)*IF($F180&gt;=5,AM$5&gt;=YEAR($I180),1)*($F180&gt;=3)</f>
        <v>0</v>
      </c>
      <c r="AN180" s="326">
        <f>(SUM($N119:AN119)-SUM($N180:AM180)+$J180)*IF($F180&gt;=5,AN$5&gt;=YEAR($I180),1)*($F180&gt;=3)</f>
        <v>0</v>
      </c>
      <c r="AO180" s="326">
        <f>(SUM($N119:AO119)-SUM($N180:AN180)+$J180)*IF($F180&gt;=5,AO$5&gt;=YEAR($I180),1)*($F180&gt;=3)</f>
        <v>0</v>
      </c>
      <c r="AP180" s="326">
        <f>(SUM($N119:AP119)-SUM($N180:AO180)+$J180)*IF($F180&gt;=5,AP$5&gt;=YEAR($I180),1)*($F180&gt;=3)</f>
        <v>0</v>
      </c>
      <c r="AQ180" s="326">
        <f>(SUM($N119:AQ119)-SUM($N180:AP180)+$J180)*IF($F180&gt;=5,AQ$5&gt;=YEAR($I180),1)*($F180&gt;=3)</f>
        <v>0</v>
      </c>
      <c r="AR180" s="326">
        <f>(SUM($N119:AR119)-SUM($N180:AQ180)+$J180)*IF($F180&gt;=5,AR$5&gt;=YEAR($I180),1)*($F180&gt;=3)</f>
        <v>0</v>
      </c>
      <c r="AS180" s="326">
        <f>(SUM($N119:AS119)-SUM($N180:AR180)+$J180)*IF($F180&gt;=5,AS$5&gt;=YEAR($I180),1)*($F180&gt;=3)</f>
        <v>0</v>
      </c>
      <c r="AT180" s="326">
        <f>(SUM($N119:AT119)-SUM($N180:AS180)+$J180)*IF($F180&gt;=5,AT$5&gt;=YEAR($I180),1)*($F180&gt;=3)</f>
        <v>0</v>
      </c>
      <c r="AU180" s="326">
        <f>(SUM($N119:AU119)-SUM($N180:AT180)+$J180)*IF($F180&gt;=5,AU$5&gt;=YEAR($I180),1)*($F180&gt;=3)</f>
        <v>0</v>
      </c>
      <c r="AV180" s="326">
        <f>(SUM($N119:AV119)-SUM($N180:AU180)+$J180)*IF($F180&gt;=5,AV$5&gt;=YEAR($I180),1)*($F180&gt;=3)</f>
        <v>0</v>
      </c>
      <c r="AW180" s="326">
        <f>(SUM($N119:AW119)-SUM($N180:AV180)+$J180)*IF($F180&gt;=5,AW$5&gt;=YEAR($I180),1)*($F180&gt;=3)</f>
        <v>0</v>
      </c>
      <c r="AX180" s="326">
        <f>(SUM($N119:AX119)-SUM($N180:AW180)+$J180)*IF($F180&gt;=5,AX$5&gt;=YEAR($I180),1)*($F180&gt;=3)</f>
        <v>0</v>
      </c>
      <c r="AY180" s="326">
        <f>(SUM($N119:AY119)-SUM($N180:AX180)+$J180)*IF($F180&gt;=5,AY$5&gt;=YEAR($I180),1)*($F180&gt;=3)</f>
        <v>0</v>
      </c>
      <c r="AZ180" s="326">
        <f>(SUM($N119:AZ119)-SUM($N180:AY180)+$J180)*IF($F180&gt;=5,AZ$5&gt;=YEAR($I180),1)*($F180&gt;=3)</f>
        <v>0</v>
      </c>
      <c r="BA180" s="326">
        <f>(SUM($N119:BA119)-SUM($N180:AZ180)+$J180)*IF($F180&gt;=5,BA$5&gt;=YEAR($I180),1)*($F180&gt;=3)</f>
        <v>0</v>
      </c>
      <c r="BB180" s="326">
        <f>(SUM($N119:BB119)-SUM($N180:BA180)+$J180)*IF($F180&gt;=5,BB$5&gt;=YEAR($I180),1)*($F180&gt;=3)</f>
        <v>0</v>
      </c>
      <c r="BC180" s="326">
        <f>(SUM($N119:BC119)-SUM($N180:BB180)+$J180)*IF($F180&gt;=5,BC$5&gt;=YEAR($I180),1)*($F180&gt;=3)</f>
        <v>0</v>
      </c>
      <c r="BD180" s="326">
        <f>(SUM($N119:BD119)-SUM($N180:BC180)+$J180)*IF($F180&gt;=5,BD$5&gt;=YEAR($I180),1)*($F180&gt;=3)</f>
        <v>0</v>
      </c>
      <c r="BE180" s="326">
        <f>(SUM($N119:BE119)-SUM($N180:BD180)+$J180)*IF($F180&gt;=5,BE$5&gt;=YEAR($I180),1)*($F180&gt;=3)</f>
        <v>0</v>
      </c>
      <c r="BF180" s="326">
        <f>(SUM($N119:BF119)-SUM($N180:BE180)+$J180)*IF($F180&gt;=5,BF$5&gt;=YEAR($I180),1)*($F180&gt;=3)</f>
        <v>0</v>
      </c>
      <c r="BG180" s="326">
        <f>(SUM($N119:BG119)-SUM($N180:BF180)+$J180)*IF($F180&gt;=5,BG$5&gt;=YEAR($I180),1)*($F180&gt;=3)</f>
        <v>0</v>
      </c>
      <c r="BH180" s="326">
        <f>(SUM($N119:BH119)-SUM($N180:BG180)+$J180)*IF($F180&gt;=5,BH$5&gt;=YEAR($I180),1)*($F180&gt;=3)</f>
        <v>0</v>
      </c>
      <c r="BI180" s="326">
        <f>(SUM($N119:BI119)-SUM($N180:BH180)+$J180)*IF($F180&gt;=5,BI$5&gt;=YEAR($I180),1)*($F180&gt;=3)</f>
        <v>0</v>
      </c>
      <c r="BJ180" s="326">
        <f>(SUM($N119:BJ119)-SUM($N180:BI180)+$J180)*IF($F180&gt;=5,BJ$5&gt;=YEAR($I180),1)*($F180&gt;=3)</f>
        <v>0</v>
      </c>
      <c r="BK180" s="326">
        <f>(SUM($N119:BK119)-SUM($N180:BJ180)+$J180)*IF($F180&gt;=5,BK$5&gt;=YEAR($I180),1)*($F180&gt;=3)</f>
        <v>0</v>
      </c>
      <c r="BL180" s="326">
        <f>(SUM($N119:BL119)-SUM($N180:BK180)+$J180)*IF($F180&gt;=5,BL$5&gt;=YEAR($I180),1)*($F180&gt;=3)</f>
        <v>0</v>
      </c>
      <c r="BM180" s="326">
        <f>(SUM($N119:BM119)-SUM($N180:BL180)+$J180)*IF($F180&gt;=5,BM$5&gt;=YEAR($I180),1)*($F180&gt;=3)</f>
        <v>0</v>
      </c>
    </row>
    <row r="181" spans="3:65" x14ac:dyDescent="0.2">
      <c r="C181" s="325">
        <f t="shared" si="335"/>
        <v>4</v>
      </c>
      <c r="D181" s="303" t="str">
        <f t="shared" si="336"/>
        <v>item 4</v>
      </c>
      <c r="E181" s="350" t="str">
        <f t="shared" si="333"/>
        <v>Operating Expense</v>
      </c>
      <c r="F181" s="320">
        <f t="shared" si="333"/>
        <v>2</v>
      </c>
      <c r="G181" s="320"/>
      <c r="H181" s="355">
        <f>Input!I11</f>
        <v>30</v>
      </c>
      <c r="I181" s="416">
        <f>Input!G11</f>
        <v>43100</v>
      </c>
      <c r="J181" s="327">
        <f t="shared" si="334"/>
        <v>0</v>
      </c>
      <c r="K181" s="341">
        <f t="shared" si="337"/>
        <v>0</v>
      </c>
      <c r="L181" s="342">
        <f t="shared" si="338"/>
        <v>0</v>
      </c>
      <c r="O181" s="326">
        <f>(SUM($N120:O120)-SUM($N181:N181)+$J181)*IF($F181&gt;=5,O$5&gt;=YEAR($I181),1)*($F181&gt;=3)</f>
        <v>0</v>
      </c>
      <c r="P181" s="326">
        <f>(SUM($N120:P120)-SUM($N181:O181)+$J181)*IF($F181&gt;=5,P$5&gt;=YEAR($I181),1)*($F181&gt;=3)</f>
        <v>0</v>
      </c>
      <c r="Q181" s="326">
        <f>(SUM($N120:Q120)-SUM($N181:P181)+$J181)*IF($F181&gt;=5,Q$5&gt;=YEAR($I181),1)*($F181&gt;=3)</f>
        <v>0</v>
      </c>
      <c r="R181" s="326">
        <f>(SUM($N120:R120)-SUM($N181:Q181)+$J181)*IF($F181&gt;=5,R$5&gt;=YEAR($I181),1)*($F181&gt;=3)</f>
        <v>0</v>
      </c>
      <c r="S181" s="326">
        <f>(SUM($N120:S120)-SUM($N181:R181)+$J181)*IF($F181&gt;=5,S$5&gt;=YEAR($I181),1)*($F181&gt;=3)</f>
        <v>0</v>
      </c>
      <c r="T181" s="326">
        <f>(SUM($N120:T120)-SUM($N181:S181)+$J181)*IF($F181&gt;=5,T$5&gt;=YEAR($I181),1)*($F181&gt;=3)</f>
        <v>0</v>
      </c>
      <c r="U181" s="326">
        <f>(SUM($N120:U120)-SUM($N181:T181)+$J181)*IF($F181&gt;=5,U$5&gt;=YEAR($I181),1)*($F181&gt;=3)</f>
        <v>0</v>
      </c>
      <c r="V181" s="326">
        <f>(SUM($N120:V120)-SUM($N181:U181)+$J181)*IF($F181&gt;=5,V$5&gt;=YEAR($I181),1)*($F181&gt;=3)</f>
        <v>0</v>
      </c>
      <c r="W181" s="326">
        <f>(SUM($N120:W120)-SUM($N181:V181)+$J181)*IF($F181&gt;=5,W$5&gt;=YEAR($I181),1)*($F181&gt;=3)</f>
        <v>0</v>
      </c>
      <c r="X181" s="326">
        <f>(SUM($N120:X120)-SUM($N181:W181)+$J181)*IF($F181&gt;=5,X$5&gt;=YEAR($I181),1)*($F181&gt;=3)</f>
        <v>0</v>
      </c>
      <c r="Y181" s="326">
        <f>(SUM($N120:Y120)-SUM($N181:X181)+$J181)*IF($F181&gt;=5,Y$5&gt;=YEAR($I181),1)*($F181&gt;=3)</f>
        <v>0</v>
      </c>
      <c r="Z181" s="326">
        <f>(SUM($N120:Z120)-SUM($N181:Y181)+$J181)*IF($F181&gt;=5,Z$5&gt;=YEAR($I181),1)*($F181&gt;=3)</f>
        <v>0</v>
      </c>
      <c r="AA181" s="326">
        <f>(SUM($N120:AA120)-SUM($N181:Z181)+$J181)*IF($F181&gt;=5,AA$5&gt;=YEAR($I181),1)*($F181&gt;=3)</f>
        <v>0</v>
      </c>
      <c r="AB181" s="326">
        <f>(SUM($N120:AB120)-SUM($N181:AA181)+$J181)*IF($F181&gt;=5,AB$5&gt;=YEAR($I181),1)*($F181&gt;=3)</f>
        <v>0</v>
      </c>
      <c r="AC181" s="326">
        <f>(SUM($N120:AC120)-SUM($N181:AB181)+$J181)*IF($F181&gt;=5,AC$5&gt;=YEAR($I181),1)*($F181&gt;=3)</f>
        <v>0</v>
      </c>
      <c r="AD181" s="326">
        <f>(SUM($N120:AD120)-SUM($N181:AC181)+$J181)*IF($F181&gt;=5,AD$5&gt;=YEAR($I181),1)*($F181&gt;=3)</f>
        <v>0</v>
      </c>
      <c r="AE181" s="326">
        <f>(SUM($N120:AE120)-SUM($N181:AD181)+$J181)*IF($F181&gt;=5,AE$5&gt;=YEAR($I181),1)*($F181&gt;=3)</f>
        <v>0</v>
      </c>
      <c r="AF181" s="326">
        <f>(SUM($N120:AF120)-SUM($N181:AE181)+$J181)*IF($F181&gt;=5,AF$5&gt;=YEAR($I181),1)*($F181&gt;=3)</f>
        <v>0</v>
      </c>
      <c r="AG181" s="326">
        <f>(SUM($N120:AG120)-SUM($N181:AF181)+$J181)*IF($F181&gt;=5,AG$5&gt;=YEAR($I181),1)*($F181&gt;=3)</f>
        <v>0</v>
      </c>
      <c r="AH181" s="326">
        <f>(SUM($N120:AH120)-SUM($N181:AG181)+$J181)*IF($F181&gt;=5,AH$5&gt;=YEAR($I181),1)*($F181&gt;=3)</f>
        <v>0</v>
      </c>
      <c r="AI181" s="326">
        <f>(SUM($N120:AI120)-SUM($N181:AH181)+$J181)*IF($F181&gt;=5,AI$5&gt;=YEAR($I181),1)*($F181&gt;=3)</f>
        <v>0</v>
      </c>
      <c r="AJ181" s="326">
        <f>(SUM($N120:AJ120)-SUM($N181:AI181)+$J181)*IF($F181&gt;=5,AJ$5&gt;=YEAR($I181),1)*($F181&gt;=3)</f>
        <v>0</v>
      </c>
      <c r="AK181" s="326">
        <f>(SUM($N120:AK120)-SUM($N181:AJ181)+$J181)*IF($F181&gt;=5,AK$5&gt;=YEAR($I181),1)*($F181&gt;=3)</f>
        <v>0</v>
      </c>
      <c r="AL181" s="326">
        <f>(SUM($N120:AL120)-SUM($N181:AK181)+$J181)*IF($F181&gt;=5,AL$5&gt;=YEAR($I181),1)*($F181&gt;=3)</f>
        <v>0</v>
      </c>
      <c r="AM181" s="326">
        <f>(SUM($N120:AM120)-SUM($N181:AL181)+$J181)*IF($F181&gt;=5,AM$5&gt;=YEAR($I181),1)*($F181&gt;=3)</f>
        <v>0</v>
      </c>
      <c r="AN181" s="326">
        <f>(SUM($N120:AN120)-SUM($N181:AM181)+$J181)*IF($F181&gt;=5,AN$5&gt;=YEAR($I181),1)*($F181&gt;=3)</f>
        <v>0</v>
      </c>
      <c r="AO181" s="326">
        <f>(SUM($N120:AO120)-SUM($N181:AN181)+$J181)*IF($F181&gt;=5,AO$5&gt;=YEAR($I181),1)*($F181&gt;=3)</f>
        <v>0</v>
      </c>
      <c r="AP181" s="326">
        <f>(SUM($N120:AP120)-SUM($N181:AO181)+$J181)*IF($F181&gt;=5,AP$5&gt;=YEAR($I181),1)*($F181&gt;=3)</f>
        <v>0</v>
      </c>
      <c r="AQ181" s="326">
        <f>(SUM($N120:AQ120)-SUM($N181:AP181)+$J181)*IF($F181&gt;=5,AQ$5&gt;=YEAR($I181),1)*($F181&gt;=3)</f>
        <v>0</v>
      </c>
      <c r="AR181" s="326">
        <f>(SUM($N120:AR120)-SUM($N181:AQ181)+$J181)*IF($F181&gt;=5,AR$5&gt;=YEAR($I181),1)*($F181&gt;=3)</f>
        <v>0</v>
      </c>
      <c r="AS181" s="326">
        <f>(SUM($N120:AS120)-SUM($N181:AR181)+$J181)*IF($F181&gt;=5,AS$5&gt;=YEAR($I181),1)*($F181&gt;=3)</f>
        <v>0</v>
      </c>
      <c r="AT181" s="326">
        <f>(SUM($N120:AT120)-SUM($N181:AS181)+$J181)*IF($F181&gt;=5,AT$5&gt;=YEAR($I181),1)*($F181&gt;=3)</f>
        <v>0</v>
      </c>
      <c r="AU181" s="326">
        <f>(SUM($N120:AU120)-SUM($N181:AT181)+$J181)*IF($F181&gt;=5,AU$5&gt;=YEAR($I181),1)*($F181&gt;=3)</f>
        <v>0</v>
      </c>
      <c r="AV181" s="326">
        <f>(SUM($N120:AV120)-SUM($N181:AU181)+$J181)*IF($F181&gt;=5,AV$5&gt;=YEAR($I181),1)*($F181&gt;=3)</f>
        <v>0</v>
      </c>
      <c r="AW181" s="326">
        <f>(SUM($N120:AW120)-SUM($N181:AV181)+$J181)*IF($F181&gt;=5,AW$5&gt;=YEAR($I181),1)*($F181&gt;=3)</f>
        <v>0</v>
      </c>
      <c r="AX181" s="326">
        <f>(SUM($N120:AX120)-SUM($N181:AW181)+$J181)*IF($F181&gt;=5,AX$5&gt;=YEAR($I181),1)*($F181&gt;=3)</f>
        <v>0</v>
      </c>
      <c r="AY181" s="326">
        <f>(SUM($N120:AY120)-SUM($N181:AX181)+$J181)*IF($F181&gt;=5,AY$5&gt;=YEAR($I181),1)*($F181&gt;=3)</f>
        <v>0</v>
      </c>
      <c r="AZ181" s="326">
        <f>(SUM($N120:AZ120)-SUM($N181:AY181)+$J181)*IF($F181&gt;=5,AZ$5&gt;=YEAR($I181),1)*($F181&gt;=3)</f>
        <v>0</v>
      </c>
      <c r="BA181" s="326">
        <f>(SUM($N120:BA120)-SUM($N181:AZ181)+$J181)*IF($F181&gt;=5,BA$5&gt;=YEAR($I181),1)*($F181&gt;=3)</f>
        <v>0</v>
      </c>
      <c r="BB181" s="326">
        <f>(SUM($N120:BB120)-SUM($N181:BA181)+$J181)*IF($F181&gt;=5,BB$5&gt;=YEAR($I181),1)*($F181&gt;=3)</f>
        <v>0</v>
      </c>
      <c r="BC181" s="326">
        <f>(SUM($N120:BC120)-SUM($N181:BB181)+$J181)*IF($F181&gt;=5,BC$5&gt;=YEAR($I181),1)*($F181&gt;=3)</f>
        <v>0</v>
      </c>
      <c r="BD181" s="326">
        <f>(SUM($N120:BD120)-SUM($N181:BC181)+$J181)*IF($F181&gt;=5,BD$5&gt;=YEAR($I181),1)*($F181&gt;=3)</f>
        <v>0</v>
      </c>
      <c r="BE181" s="326">
        <f>(SUM($N120:BE120)-SUM($N181:BD181)+$J181)*IF($F181&gt;=5,BE$5&gt;=YEAR($I181),1)*($F181&gt;=3)</f>
        <v>0</v>
      </c>
      <c r="BF181" s="326">
        <f>(SUM($N120:BF120)-SUM($N181:BE181)+$J181)*IF($F181&gt;=5,BF$5&gt;=YEAR($I181),1)*($F181&gt;=3)</f>
        <v>0</v>
      </c>
      <c r="BG181" s="326">
        <f>(SUM($N120:BG120)-SUM($N181:BF181)+$J181)*IF($F181&gt;=5,BG$5&gt;=YEAR($I181),1)*($F181&gt;=3)</f>
        <v>0</v>
      </c>
      <c r="BH181" s="326">
        <f>(SUM($N120:BH120)-SUM($N181:BG181)+$J181)*IF($F181&gt;=5,BH$5&gt;=YEAR($I181),1)*($F181&gt;=3)</f>
        <v>0</v>
      </c>
      <c r="BI181" s="326">
        <f>(SUM($N120:BI120)-SUM($N181:BH181)+$J181)*IF($F181&gt;=5,BI$5&gt;=YEAR($I181),1)*($F181&gt;=3)</f>
        <v>0</v>
      </c>
      <c r="BJ181" s="326">
        <f>(SUM($N120:BJ120)-SUM($N181:BI181)+$J181)*IF($F181&gt;=5,BJ$5&gt;=YEAR($I181),1)*($F181&gt;=3)</f>
        <v>0</v>
      </c>
      <c r="BK181" s="326">
        <f>(SUM($N120:BK120)-SUM($N181:BJ181)+$J181)*IF($F181&gt;=5,BK$5&gt;=YEAR($I181),1)*($F181&gt;=3)</f>
        <v>0</v>
      </c>
      <c r="BL181" s="326">
        <f>(SUM($N120:BL120)-SUM($N181:BK181)+$J181)*IF($F181&gt;=5,BL$5&gt;=YEAR($I181),1)*($F181&gt;=3)</f>
        <v>0</v>
      </c>
      <c r="BM181" s="326">
        <f>(SUM($N120:BM120)-SUM($N181:BL181)+$J181)*IF($F181&gt;=5,BM$5&gt;=YEAR($I181),1)*($F181&gt;=3)</f>
        <v>0</v>
      </c>
    </row>
    <row r="182" spans="3:65" x14ac:dyDescent="0.2">
      <c r="C182" s="325">
        <f t="shared" si="335"/>
        <v>5</v>
      </c>
      <c r="D182" s="303" t="str">
        <f t="shared" si="336"/>
        <v>item 5</v>
      </c>
      <c r="E182" s="350" t="str">
        <f t="shared" si="333"/>
        <v>Operating Expense</v>
      </c>
      <c r="F182" s="320">
        <f t="shared" si="333"/>
        <v>2</v>
      </c>
      <c r="G182" s="320"/>
      <c r="H182" s="355">
        <f>Input!I12</f>
        <v>30</v>
      </c>
      <c r="I182" s="416">
        <f>Input!G12</f>
        <v>43100</v>
      </c>
      <c r="J182" s="327">
        <f t="shared" si="334"/>
        <v>0</v>
      </c>
      <c r="K182" s="341">
        <f t="shared" si="337"/>
        <v>0</v>
      </c>
      <c r="L182" s="342">
        <f t="shared" si="338"/>
        <v>0</v>
      </c>
      <c r="O182" s="326">
        <f>(SUM($N121:O121)-SUM($N182:N182)+$J182)*IF($F182&gt;=5,O$5&gt;=YEAR($I182),1)*($F182&gt;=3)</f>
        <v>0</v>
      </c>
      <c r="P182" s="326">
        <f>(SUM($N121:P121)-SUM($N182:O182)+$J182)*IF($F182&gt;=5,P$5&gt;=YEAR($I182),1)*($F182&gt;=3)</f>
        <v>0</v>
      </c>
      <c r="Q182" s="326">
        <f>(SUM($N121:Q121)-SUM($N182:P182)+$J182)*IF($F182&gt;=5,Q$5&gt;=YEAR($I182),1)*($F182&gt;=3)</f>
        <v>0</v>
      </c>
      <c r="R182" s="326">
        <f>(SUM($N121:R121)-SUM($N182:Q182)+$J182)*IF($F182&gt;=5,R$5&gt;=YEAR($I182),1)*($F182&gt;=3)</f>
        <v>0</v>
      </c>
      <c r="S182" s="326">
        <f>(SUM($N121:S121)-SUM($N182:R182)+$J182)*IF($F182&gt;=5,S$5&gt;=YEAR($I182),1)*($F182&gt;=3)</f>
        <v>0</v>
      </c>
      <c r="T182" s="326">
        <f>(SUM($N121:T121)-SUM($N182:S182)+$J182)*IF($F182&gt;=5,T$5&gt;=YEAR($I182),1)*($F182&gt;=3)</f>
        <v>0</v>
      </c>
      <c r="U182" s="326">
        <f>(SUM($N121:U121)-SUM($N182:T182)+$J182)*IF($F182&gt;=5,U$5&gt;=YEAR($I182),1)*($F182&gt;=3)</f>
        <v>0</v>
      </c>
      <c r="V182" s="326">
        <f>(SUM($N121:V121)-SUM($N182:U182)+$J182)*IF($F182&gt;=5,V$5&gt;=YEAR($I182),1)*($F182&gt;=3)</f>
        <v>0</v>
      </c>
      <c r="W182" s="326">
        <f>(SUM($N121:W121)-SUM($N182:V182)+$J182)*IF($F182&gt;=5,W$5&gt;=YEAR($I182),1)*($F182&gt;=3)</f>
        <v>0</v>
      </c>
      <c r="X182" s="326">
        <f>(SUM($N121:X121)-SUM($N182:W182)+$J182)*IF($F182&gt;=5,X$5&gt;=YEAR($I182),1)*($F182&gt;=3)</f>
        <v>0</v>
      </c>
      <c r="Y182" s="326">
        <f>(SUM($N121:Y121)-SUM($N182:X182)+$J182)*IF($F182&gt;=5,Y$5&gt;=YEAR($I182),1)*($F182&gt;=3)</f>
        <v>0</v>
      </c>
      <c r="Z182" s="326">
        <f>(SUM($N121:Z121)-SUM($N182:Y182)+$J182)*IF($F182&gt;=5,Z$5&gt;=YEAR($I182),1)*($F182&gt;=3)</f>
        <v>0</v>
      </c>
      <c r="AA182" s="326">
        <f>(SUM($N121:AA121)-SUM($N182:Z182)+$J182)*IF($F182&gt;=5,AA$5&gt;=YEAR($I182),1)*($F182&gt;=3)</f>
        <v>0</v>
      </c>
      <c r="AB182" s="326">
        <f>(SUM($N121:AB121)-SUM($N182:AA182)+$J182)*IF($F182&gt;=5,AB$5&gt;=YEAR($I182),1)*($F182&gt;=3)</f>
        <v>0</v>
      </c>
      <c r="AC182" s="326">
        <f>(SUM($N121:AC121)-SUM($N182:AB182)+$J182)*IF($F182&gt;=5,AC$5&gt;=YEAR($I182),1)*($F182&gt;=3)</f>
        <v>0</v>
      </c>
      <c r="AD182" s="326">
        <f>(SUM($N121:AD121)-SUM($N182:AC182)+$J182)*IF($F182&gt;=5,AD$5&gt;=YEAR($I182),1)*($F182&gt;=3)</f>
        <v>0</v>
      </c>
      <c r="AE182" s="326">
        <f>(SUM($N121:AE121)-SUM($N182:AD182)+$J182)*IF($F182&gt;=5,AE$5&gt;=YEAR($I182),1)*($F182&gt;=3)</f>
        <v>0</v>
      </c>
      <c r="AF182" s="326">
        <f>(SUM($N121:AF121)-SUM($N182:AE182)+$J182)*IF($F182&gt;=5,AF$5&gt;=YEAR($I182),1)*($F182&gt;=3)</f>
        <v>0</v>
      </c>
      <c r="AG182" s="326">
        <f>(SUM($N121:AG121)-SUM($N182:AF182)+$J182)*IF($F182&gt;=5,AG$5&gt;=YEAR($I182),1)*($F182&gt;=3)</f>
        <v>0</v>
      </c>
      <c r="AH182" s="326">
        <f>(SUM($N121:AH121)-SUM($N182:AG182)+$J182)*IF($F182&gt;=5,AH$5&gt;=YEAR($I182),1)*($F182&gt;=3)</f>
        <v>0</v>
      </c>
      <c r="AI182" s="326">
        <f>(SUM($N121:AI121)-SUM($N182:AH182)+$J182)*IF($F182&gt;=5,AI$5&gt;=YEAR($I182),1)*($F182&gt;=3)</f>
        <v>0</v>
      </c>
      <c r="AJ182" s="326">
        <f>(SUM($N121:AJ121)-SUM($N182:AI182)+$J182)*IF($F182&gt;=5,AJ$5&gt;=YEAR($I182),1)*($F182&gt;=3)</f>
        <v>0</v>
      </c>
      <c r="AK182" s="326">
        <f>(SUM($N121:AK121)-SUM($N182:AJ182)+$J182)*IF($F182&gt;=5,AK$5&gt;=YEAR($I182),1)*($F182&gt;=3)</f>
        <v>0</v>
      </c>
      <c r="AL182" s="326">
        <f>(SUM($N121:AL121)-SUM($N182:AK182)+$J182)*IF($F182&gt;=5,AL$5&gt;=YEAR($I182),1)*($F182&gt;=3)</f>
        <v>0</v>
      </c>
      <c r="AM182" s="326">
        <f>(SUM($N121:AM121)-SUM($N182:AL182)+$J182)*IF($F182&gt;=5,AM$5&gt;=YEAR($I182),1)*($F182&gt;=3)</f>
        <v>0</v>
      </c>
      <c r="AN182" s="326">
        <f>(SUM($N121:AN121)-SUM($N182:AM182)+$J182)*IF($F182&gt;=5,AN$5&gt;=YEAR($I182),1)*($F182&gt;=3)</f>
        <v>0</v>
      </c>
      <c r="AO182" s="326">
        <f>(SUM($N121:AO121)-SUM($N182:AN182)+$J182)*IF($F182&gt;=5,AO$5&gt;=YEAR($I182),1)*($F182&gt;=3)</f>
        <v>0</v>
      </c>
      <c r="AP182" s="326">
        <f>(SUM($N121:AP121)-SUM($N182:AO182)+$J182)*IF($F182&gt;=5,AP$5&gt;=YEAR($I182),1)*($F182&gt;=3)</f>
        <v>0</v>
      </c>
      <c r="AQ182" s="326">
        <f>(SUM($N121:AQ121)-SUM($N182:AP182)+$J182)*IF($F182&gt;=5,AQ$5&gt;=YEAR($I182),1)*($F182&gt;=3)</f>
        <v>0</v>
      </c>
      <c r="AR182" s="326">
        <f>(SUM($N121:AR121)-SUM($N182:AQ182)+$J182)*IF($F182&gt;=5,AR$5&gt;=YEAR($I182),1)*($F182&gt;=3)</f>
        <v>0</v>
      </c>
      <c r="AS182" s="326">
        <f>(SUM($N121:AS121)-SUM($N182:AR182)+$J182)*IF($F182&gt;=5,AS$5&gt;=YEAR($I182),1)*($F182&gt;=3)</f>
        <v>0</v>
      </c>
      <c r="AT182" s="326">
        <f>(SUM($N121:AT121)-SUM($N182:AS182)+$J182)*IF($F182&gt;=5,AT$5&gt;=YEAR($I182),1)*($F182&gt;=3)</f>
        <v>0</v>
      </c>
      <c r="AU182" s="326">
        <f>(SUM($N121:AU121)-SUM($N182:AT182)+$J182)*IF($F182&gt;=5,AU$5&gt;=YEAR($I182),1)*($F182&gt;=3)</f>
        <v>0</v>
      </c>
      <c r="AV182" s="326">
        <f>(SUM($N121:AV121)-SUM($N182:AU182)+$J182)*IF($F182&gt;=5,AV$5&gt;=YEAR($I182),1)*($F182&gt;=3)</f>
        <v>0</v>
      </c>
      <c r="AW182" s="326">
        <f>(SUM($N121:AW121)-SUM($N182:AV182)+$J182)*IF($F182&gt;=5,AW$5&gt;=YEAR($I182),1)*($F182&gt;=3)</f>
        <v>0</v>
      </c>
      <c r="AX182" s="326">
        <f>(SUM($N121:AX121)-SUM($N182:AW182)+$J182)*IF($F182&gt;=5,AX$5&gt;=YEAR($I182),1)*($F182&gt;=3)</f>
        <v>0</v>
      </c>
      <c r="AY182" s="326">
        <f>(SUM($N121:AY121)-SUM($N182:AX182)+$J182)*IF($F182&gt;=5,AY$5&gt;=YEAR($I182),1)*($F182&gt;=3)</f>
        <v>0</v>
      </c>
      <c r="AZ182" s="326">
        <f>(SUM($N121:AZ121)-SUM($N182:AY182)+$J182)*IF($F182&gt;=5,AZ$5&gt;=YEAR($I182),1)*($F182&gt;=3)</f>
        <v>0</v>
      </c>
      <c r="BA182" s="326">
        <f>(SUM($N121:BA121)-SUM($N182:AZ182)+$J182)*IF($F182&gt;=5,BA$5&gt;=YEAR($I182),1)*($F182&gt;=3)</f>
        <v>0</v>
      </c>
      <c r="BB182" s="326">
        <f>(SUM($N121:BB121)-SUM($N182:BA182)+$J182)*IF($F182&gt;=5,BB$5&gt;=YEAR($I182),1)*($F182&gt;=3)</f>
        <v>0</v>
      </c>
      <c r="BC182" s="326">
        <f>(SUM($N121:BC121)-SUM($N182:BB182)+$J182)*IF($F182&gt;=5,BC$5&gt;=YEAR($I182),1)*($F182&gt;=3)</f>
        <v>0</v>
      </c>
      <c r="BD182" s="326">
        <f>(SUM($N121:BD121)-SUM($N182:BC182)+$J182)*IF($F182&gt;=5,BD$5&gt;=YEAR($I182),1)*($F182&gt;=3)</f>
        <v>0</v>
      </c>
      <c r="BE182" s="326">
        <f>(SUM($N121:BE121)-SUM($N182:BD182)+$J182)*IF($F182&gt;=5,BE$5&gt;=YEAR($I182),1)*($F182&gt;=3)</f>
        <v>0</v>
      </c>
      <c r="BF182" s="326">
        <f>(SUM($N121:BF121)-SUM($N182:BE182)+$J182)*IF($F182&gt;=5,BF$5&gt;=YEAR($I182),1)*($F182&gt;=3)</f>
        <v>0</v>
      </c>
      <c r="BG182" s="326">
        <f>(SUM($N121:BG121)-SUM($N182:BF182)+$J182)*IF($F182&gt;=5,BG$5&gt;=YEAR($I182),1)*($F182&gt;=3)</f>
        <v>0</v>
      </c>
      <c r="BH182" s="326">
        <f>(SUM($N121:BH121)-SUM($N182:BG182)+$J182)*IF($F182&gt;=5,BH$5&gt;=YEAR($I182),1)*($F182&gt;=3)</f>
        <v>0</v>
      </c>
      <c r="BI182" s="326">
        <f>(SUM($N121:BI121)-SUM($N182:BH182)+$J182)*IF($F182&gt;=5,BI$5&gt;=YEAR($I182),1)*($F182&gt;=3)</f>
        <v>0</v>
      </c>
      <c r="BJ182" s="326">
        <f>(SUM($N121:BJ121)-SUM($N182:BI182)+$J182)*IF($F182&gt;=5,BJ$5&gt;=YEAR($I182),1)*($F182&gt;=3)</f>
        <v>0</v>
      </c>
      <c r="BK182" s="326">
        <f>(SUM($N121:BK121)-SUM($N182:BJ182)+$J182)*IF($F182&gt;=5,BK$5&gt;=YEAR($I182),1)*($F182&gt;=3)</f>
        <v>0</v>
      </c>
      <c r="BL182" s="326">
        <f>(SUM($N121:BL121)-SUM($N182:BK182)+$J182)*IF($F182&gt;=5,BL$5&gt;=YEAR($I182),1)*($F182&gt;=3)</f>
        <v>0</v>
      </c>
      <c r="BM182" s="326">
        <f>(SUM($N121:BM121)-SUM($N182:BL182)+$J182)*IF($F182&gt;=5,BM$5&gt;=YEAR($I182),1)*($F182&gt;=3)</f>
        <v>0</v>
      </c>
    </row>
    <row r="183" spans="3:65" x14ac:dyDescent="0.2">
      <c r="C183" s="325">
        <f t="shared" si="335"/>
        <v>6</v>
      </c>
      <c r="D183" s="303" t="str">
        <f t="shared" si="336"/>
        <v>item 6</v>
      </c>
      <c r="E183" s="350" t="str">
        <f t="shared" si="333"/>
        <v>Operating Expense</v>
      </c>
      <c r="F183" s="320">
        <f t="shared" si="333"/>
        <v>2</v>
      </c>
      <c r="G183" s="320"/>
      <c r="H183" s="355">
        <f>Input!I13</f>
        <v>30</v>
      </c>
      <c r="I183" s="416">
        <f>Input!G13</f>
        <v>43100</v>
      </c>
      <c r="J183" s="327">
        <f t="shared" si="334"/>
        <v>0</v>
      </c>
      <c r="K183" s="341">
        <f t="shared" si="337"/>
        <v>0</v>
      </c>
      <c r="L183" s="342">
        <f t="shared" si="338"/>
        <v>0</v>
      </c>
      <c r="O183" s="326">
        <f>(SUM($N122:O122)-SUM($N183:N183)+$J183)*IF($F183&gt;=5,O$5&gt;=YEAR($I183),1)*($F183&gt;=3)</f>
        <v>0</v>
      </c>
      <c r="P183" s="326">
        <f>(SUM($N122:P122)-SUM($N183:O183)+$J183)*IF($F183&gt;=5,P$5&gt;=YEAR($I183),1)*($F183&gt;=3)</f>
        <v>0</v>
      </c>
      <c r="Q183" s="326">
        <f>(SUM($N122:Q122)-SUM($N183:P183)+$J183)*IF($F183&gt;=5,Q$5&gt;=YEAR($I183),1)*($F183&gt;=3)</f>
        <v>0</v>
      </c>
      <c r="R183" s="326">
        <f>(SUM($N122:R122)-SUM($N183:Q183)+$J183)*IF($F183&gt;=5,R$5&gt;=YEAR($I183),1)*($F183&gt;=3)</f>
        <v>0</v>
      </c>
      <c r="S183" s="326">
        <f>(SUM($N122:S122)-SUM($N183:R183)+$J183)*IF($F183&gt;=5,S$5&gt;=YEAR($I183),1)*($F183&gt;=3)</f>
        <v>0</v>
      </c>
      <c r="T183" s="326">
        <f>(SUM($N122:T122)-SUM($N183:S183)+$J183)*IF($F183&gt;=5,T$5&gt;=YEAR($I183),1)*($F183&gt;=3)</f>
        <v>0</v>
      </c>
      <c r="U183" s="326">
        <f>(SUM($N122:U122)-SUM($N183:T183)+$J183)*IF($F183&gt;=5,U$5&gt;=YEAR($I183),1)*($F183&gt;=3)</f>
        <v>0</v>
      </c>
      <c r="V183" s="326">
        <f>(SUM($N122:V122)-SUM($N183:U183)+$J183)*IF($F183&gt;=5,V$5&gt;=YEAR($I183),1)*($F183&gt;=3)</f>
        <v>0</v>
      </c>
      <c r="W183" s="326">
        <f>(SUM($N122:W122)-SUM($N183:V183)+$J183)*IF($F183&gt;=5,W$5&gt;=YEAR($I183),1)*($F183&gt;=3)</f>
        <v>0</v>
      </c>
      <c r="X183" s="326">
        <f>(SUM($N122:X122)-SUM($N183:W183)+$J183)*IF($F183&gt;=5,X$5&gt;=YEAR($I183),1)*($F183&gt;=3)</f>
        <v>0</v>
      </c>
      <c r="Y183" s="326">
        <f>(SUM($N122:Y122)-SUM($N183:X183)+$J183)*IF($F183&gt;=5,Y$5&gt;=YEAR($I183),1)*($F183&gt;=3)</f>
        <v>0</v>
      </c>
      <c r="Z183" s="326">
        <f>(SUM($N122:Z122)-SUM($N183:Y183)+$J183)*IF($F183&gt;=5,Z$5&gt;=YEAR($I183),1)*($F183&gt;=3)</f>
        <v>0</v>
      </c>
      <c r="AA183" s="326">
        <f>(SUM($N122:AA122)-SUM($N183:Z183)+$J183)*IF($F183&gt;=5,AA$5&gt;=YEAR($I183),1)*($F183&gt;=3)</f>
        <v>0</v>
      </c>
      <c r="AB183" s="326">
        <f>(SUM($N122:AB122)-SUM($N183:AA183)+$J183)*IF($F183&gt;=5,AB$5&gt;=YEAR($I183),1)*($F183&gt;=3)</f>
        <v>0</v>
      </c>
      <c r="AC183" s="326">
        <f>(SUM($N122:AC122)-SUM($N183:AB183)+$J183)*IF($F183&gt;=5,AC$5&gt;=YEAR($I183),1)*($F183&gt;=3)</f>
        <v>0</v>
      </c>
      <c r="AD183" s="326">
        <f>(SUM($N122:AD122)-SUM($N183:AC183)+$J183)*IF($F183&gt;=5,AD$5&gt;=YEAR($I183),1)*($F183&gt;=3)</f>
        <v>0</v>
      </c>
      <c r="AE183" s="326">
        <f>(SUM($N122:AE122)-SUM($N183:AD183)+$J183)*IF($F183&gt;=5,AE$5&gt;=YEAR($I183),1)*($F183&gt;=3)</f>
        <v>0</v>
      </c>
      <c r="AF183" s="326">
        <f>(SUM($N122:AF122)-SUM($N183:AE183)+$J183)*IF($F183&gt;=5,AF$5&gt;=YEAR($I183),1)*($F183&gt;=3)</f>
        <v>0</v>
      </c>
      <c r="AG183" s="326">
        <f>(SUM($N122:AG122)-SUM($N183:AF183)+$J183)*IF($F183&gt;=5,AG$5&gt;=YEAR($I183),1)*($F183&gt;=3)</f>
        <v>0</v>
      </c>
      <c r="AH183" s="326">
        <f>(SUM($N122:AH122)-SUM($N183:AG183)+$J183)*IF($F183&gt;=5,AH$5&gt;=YEAR($I183),1)*($F183&gt;=3)</f>
        <v>0</v>
      </c>
      <c r="AI183" s="326">
        <f>(SUM($N122:AI122)-SUM($N183:AH183)+$J183)*IF($F183&gt;=5,AI$5&gt;=YEAR($I183),1)*($F183&gt;=3)</f>
        <v>0</v>
      </c>
      <c r="AJ183" s="326">
        <f>(SUM($N122:AJ122)-SUM($N183:AI183)+$J183)*IF($F183&gt;=5,AJ$5&gt;=YEAR($I183),1)*($F183&gt;=3)</f>
        <v>0</v>
      </c>
      <c r="AK183" s="326">
        <f>(SUM($N122:AK122)-SUM($N183:AJ183)+$J183)*IF($F183&gt;=5,AK$5&gt;=YEAR($I183),1)*($F183&gt;=3)</f>
        <v>0</v>
      </c>
      <c r="AL183" s="326">
        <f>(SUM($N122:AL122)-SUM($N183:AK183)+$J183)*IF($F183&gt;=5,AL$5&gt;=YEAR($I183),1)*($F183&gt;=3)</f>
        <v>0</v>
      </c>
      <c r="AM183" s="326">
        <f>(SUM($N122:AM122)-SUM($N183:AL183)+$J183)*IF($F183&gt;=5,AM$5&gt;=YEAR($I183),1)*($F183&gt;=3)</f>
        <v>0</v>
      </c>
      <c r="AN183" s="326">
        <f>(SUM($N122:AN122)-SUM($N183:AM183)+$J183)*IF($F183&gt;=5,AN$5&gt;=YEAR($I183),1)*($F183&gt;=3)</f>
        <v>0</v>
      </c>
      <c r="AO183" s="326">
        <f>(SUM($N122:AO122)-SUM($N183:AN183)+$J183)*IF($F183&gt;=5,AO$5&gt;=YEAR($I183),1)*($F183&gt;=3)</f>
        <v>0</v>
      </c>
      <c r="AP183" s="326">
        <f>(SUM($N122:AP122)-SUM($N183:AO183)+$J183)*IF($F183&gt;=5,AP$5&gt;=YEAR($I183),1)*($F183&gt;=3)</f>
        <v>0</v>
      </c>
      <c r="AQ183" s="326">
        <f>(SUM($N122:AQ122)-SUM($N183:AP183)+$J183)*IF($F183&gt;=5,AQ$5&gt;=YEAR($I183),1)*($F183&gt;=3)</f>
        <v>0</v>
      </c>
      <c r="AR183" s="326">
        <f>(SUM($N122:AR122)-SUM($N183:AQ183)+$J183)*IF($F183&gt;=5,AR$5&gt;=YEAR($I183),1)*($F183&gt;=3)</f>
        <v>0</v>
      </c>
      <c r="AS183" s="326">
        <f>(SUM($N122:AS122)-SUM($N183:AR183)+$J183)*IF($F183&gt;=5,AS$5&gt;=YEAR($I183),1)*($F183&gt;=3)</f>
        <v>0</v>
      </c>
      <c r="AT183" s="326">
        <f>(SUM($N122:AT122)-SUM($N183:AS183)+$J183)*IF($F183&gt;=5,AT$5&gt;=YEAR($I183),1)*($F183&gt;=3)</f>
        <v>0</v>
      </c>
      <c r="AU183" s="326">
        <f>(SUM($N122:AU122)-SUM($N183:AT183)+$J183)*IF($F183&gt;=5,AU$5&gt;=YEAR($I183),1)*($F183&gt;=3)</f>
        <v>0</v>
      </c>
      <c r="AV183" s="326">
        <f>(SUM($N122:AV122)-SUM($N183:AU183)+$J183)*IF($F183&gt;=5,AV$5&gt;=YEAR($I183),1)*($F183&gt;=3)</f>
        <v>0</v>
      </c>
      <c r="AW183" s="326">
        <f>(SUM($N122:AW122)-SUM($N183:AV183)+$J183)*IF($F183&gt;=5,AW$5&gt;=YEAR($I183),1)*($F183&gt;=3)</f>
        <v>0</v>
      </c>
      <c r="AX183" s="326">
        <f>(SUM($N122:AX122)-SUM($N183:AW183)+$J183)*IF($F183&gt;=5,AX$5&gt;=YEAR($I183),1)*($F183&gt;=3)</f>
        <v>0</v>
      </c>
      <c r="AY183" s="326">
        <f>(SUM($N122:AY122)-SUM($N183:AX183)+$J183)*IF($F183&gt;=5,AY$5&gt;=YEAR($I183),1)*($F183&gt;=3)</f>
        <v>0</v>
      </c>
      <c r="AZ183" s="326">
        <f>(SUM($N122:AZ122)-SUM($N183:AY183)+$J183)*IF($F183&gt;=5,AZ$5&gt;=YEAR($I183),1)*($F183&gt;=3)</f>
        <v>0</v>
      </c>
      <c r="BA183" s="326">
        <f>(SUM($N122:BA122)-SUM($N183:AZ183)+$J183)*IF($F183&gt;=5,BA$5&gt;=YEAR($I183),1)*($F183&gt;=3)</f>
        <v>0</v>
      </c>
      <c r="BB183" s="326">
        <f>(SUM($N122:BB122)-SUM($N183:BA183)+$J183)*IF($F183&gt;=5,BB$5&gt;=YEAR($I183),1)*($F183&gt;=3)</f>
        <v>0</v>
      </c>
      <c r="BC183" s="326">
        <f>(SUM($N122:BC122)-SUM($N183:BB183)+$J183)*IF($F183&gt;=5,BC$5&gt;=YEAR($I183),1)*($F183&gt;=3)</f>
        <v>0</v>
      </c>
      <c r="BD183" s="326">
        <f>(SUM($N122:BD122)-SUM($N183:BC183)+$J183)*IF($F183&gt;=5,BD$5&gt;=YEAR($I183),1)*($F183&gt;=3)</f>
        <v>0</v>
      </c>
      <c r="BE183" s="326">
        <f>(SUM($N122:BE122)-SUM($N183:BD183)+$J183)*IF($F183&gt;=5,BE$5&gt;=YEAR($I183),1)*($F183&gt;=3)</f>
        <v>0</v>
      </c>
      <c r="BF183" s="326">
        <f>(SUM($N122:BF122)-SUM($N183:BE183)+$J183)*IF($F183&gt;=5,BF$5&gt;=YEAR($I183),1)*($F183&gt;=3)</f>
        <v>0</v>
      </c>
      <c r="BG183" s="326">
        <f>(SUM($N122:BG122)-SUM($N183:BF183)+$J183)*IF($F183&gt;=5,BG$5&gt;=YEAR($I183),1)*($F183&gt;=3)</f>
        <v>0</v>
      </c>
      <c r="BH183" s="326">
        <f>(SUM($N122:BH122)-SUM($N183:BG183)+$J183)*IF($F183&gt;=5,BH$5&gt;=YEAR($I183),1)*($F183&gt;=3)</f>
        <v>0</v>
      </c>
      <c r="BI183" s="326">
        <f>(SUM($N122:BI122)-SUM($N183:BH183)+$J183)*IF($F183&gt;=5,BI$5&gt;=YEAR($I183),1)*($F183&gt;=3)</f>
        <v>0</v>
      </c>
      <c r="BJ183" s="326">
        <f>(SUM($N122:BJ122)-SUM($N183:BI183)+$J183)*IF($F183&gt;=5,BJ$5&gt;=YEAR($I183),1)*($F183&gt;=3)</f>
        <v>0</v>
      </c>
      <c r="BK183" s="326">
        <f>(SUM($N122:BK122)-SUM($N183:BJ183)+$J183)*IF($F183&gt;=5,BK$5&gt;=YEAR($I183),1)*($F183&gt;=3)</f>
        <v>0</v>
      </c>
      <c r="BL183" s="326">
        <f>(SUM($N122:BL122)-SUM($N183:BK183)+$J183)*IF($F183&gt;=5,BL$5&gt;=YEAR($I183),1)*($F183&gt;=3)</f>
        <v>0</v>
      </c>
      <c r="BM183" s="326">
        <f>(SUM($N122:BM122)-SUM($N183:BL183)+$J183)*IF($F183&gt;=5,BM$5&gt;=YEAR($I183),1)*($F183&gt;=3)</f>
        <v>0</v>
      </c>
    </row>
    <row r="184" spans="3:65" x14ac:dyDescent="0.2">
      <c r="C184" s="325">
        <f t="shared" si="335"/>
        <v>7</v>
      </c>
      <c r="D184" s="303" t="str">
        <f t="shared" si="336"/>
        <v>item 7</v>
      </c>
      <c r="E184" s="350" t="str">
        <f t="shared" si="333"/>
        <v>Operating Expense</v>
      </c>
      <c r="F184" s="320">
        <f t="shared" si="333"/>
        <v>2</v>
      </c>
      <c r="G184" s="320"/>
      <c r="H184" s="355">
        <f>Input!I14</f>
        <v>30</v>
      </c>
      <c r="I184" s="416">
        <f>Input!G14</f>
        <v>43100</v>
      </c>
      <c r="J184" s="327">
        <f t="shared" si="334"/>
        <v>0</v>
      </c>
      <c r="K184" s="341">
        <f t="shared" si="337"/>
        <v>0</v>
      </c>
      <c r="L184" s="342">
        <f t="shared" si="338"/>
        <v>0</v>
      </c>
      <c r="O184" s="326">
        <f>(SUM($N123:O123)-SUM($N184:N184)+$J184)*IF($F184&gt;=5,O$5&gt;=YEAR($I184),1)*($F184&gt;=3)</f>
        <v>0</v>
      </c>
      <c r="P184" s="326">
        <f>(SUM($N123:P123)-SUM($N184:O184)+$J184)*IF($F184&gt;=5,P$5&gt;=YEAR($I184),1)*($F184&gt;=3)</f>
        <v>0</v>
      </c>
      <c r="Q184" s="326">
        <f>(SUM($N123:Q123)-SUM($N184:P184)+$J184)*IF($F184&gt;=5,Q$5&gt;=YEAR($I184),1)*($F184&gt;=3)</f>
        <v>0</v>
      </c>
      <c r="R184" s="326">
        <f>(SUM($N123:R123)-SUM($N184:Q184)+$J184)*IF($F184&gt;=5,R$5&gt;=YEAR($I184),1)*($F184&gt;=3)</f>
        <v>0</v>
      </c>
      <c r="S184" s="326">
        <f>(SUM($N123:S123)-SUM($N184:R184)+$J184)*IF($F184&gt;=5,S$5&gt;=YEAR($I184),1)*($F184&gt;=3)</f>
        <v>0</v>
      </c>
      <c r="T184" s="326">
        <f>(SUM($N123:T123)-SUM($N184:S184)+$J184)*IF($F184&gt;=5,T$5&gt;=YEAR($I184),1)*($F184&gt;=3)</f>
        <v>0</v>
      </c>
      <c r="U184" s="326">
        <f>(SUM($N123:U123)-SUM($N184:T184)+$J184)*IF($F184&gt;=5,U$5&gt;=YEAR($I184),1)*($F184&gt;=3)</f>
        <v>0</v>
      </c>
      <c r="V184" s="326">
        <f>(SUM($N123:V123)-SUM($N184:U184)+$J184)*IF($F184&gt;=5,V$5&gt;=YEAR($I184),1)*($F184&gt;=3)</f>
        <v>0</v>
      </c>
      <c r="W184" s="326">
        <f>(SUM($N123:W123)-SUM($N184:V184)+$J184)*IF($F184&gt;=5,W$5&gt;=YEAR($I184),1)*($F184&gt;=3)</f>
        <v>0</v>
      </c>
      <c r="X184" s="326">
        <f>(SUM($N123:X123)-SUM($N184:W184)+$J184)*IF($F184&gt;=5,X$5&gt;=YEAR($I184),1)*($F184&gt;=3)</f>
        <v>0</v>
      </c>
      <c r="Y184" s="326">
        <f>(SUM($N123:Y123)-SUM($N184:X184)+$J184)*IF($F184&gt;=5,Y$5&gt;=YEAR($I184),1)*($F184&gt;=3)</f>
        <v>0</v>
      </c>
      <c r="Z184" s="326">
        <f>(SUM($N123:Z123)-SUM($N184:Y184)+$J184)*IF($F184&gt;=5,Z$5&gt;=YEAR($I184),1)*($F184&gt;=3)</f>
        <v>0</v>
      </c>
      <c r="AA184" s="326">
        <f>(SUM($N123:AA123)-SUM($N184:Z184)+$J184)*IF($F184&gt;=5,AA$5&gt;=YEAR($I184),1)*($F184&gt;=3)</f>
        <v>0</v>
      </c>
      <c r="AB184" s="326">
        <f>(SUM($N123:AB123)-SUM($N184:AA184)+$J184)*IF($F184&gt;=5,AB$5&gt;=YEAR($I184),1)*($F184&gt;=3)</f>
        <v>0</v>
      </c>
      <c r="AC184" s="326">
        <f>(SUM($N123:AC123)-SUM($N184:AB184)+$J184)*IF($F184&gt;=5,AC$5&gt;=YEAR($I184),1)*($F184&gt;=3)</f>
        <v>0</v>
      </c>
      <c r="AD184" s="326">
        <f>(SUM($N123:AD123)-SUM($N184:AC184)+$J184)*IF($F184&gt;=5,AD$5&gt;=YEAR($I184),1)*($F184&gt;=3)</f>
        <v>0</v>
      </c>
      <c r="AE184" s="326">
        <f>(SUM($N123:AE123)-SUM($N184:AD184)+$J184)*IF($F184&gt;=5,AE$5&gt;=YEAR($I184),1)*($F184&gt;=3)</f>
        <v>0</v>
      </c>
      <c r="AF184" s="326">
        <f>(SUM($N123:AF123)-SUM($N184:AE184)+$J184)*IF($F184&gt;=5,AF$5&gt;=YEAR($I184),1)*($F184&gt;=3)</f>
        <v>0</v>
      </c>
      <c r="AG184" s="326">
        <f>(SUM($N123:AG123)-SUM($N184:AF184)+$J184)*IF($F184&gt;=5,AG$5&gt;=YEAR($I184),1)*($F184&gt;=3)</f>
        <v>0</v>
      </c>
      <c r="AH184" s="326">
        <f>(SUM($N123:AH123)-SUM($N184:AG184)+$J184)*IF($F184&gt;=5,AH$5&gt;=YEAR($I184),1)*($F184&gt;=3)</f>
        <v>0</v>
      </c>
      <c r="AI184" s="326">
        <f>(SUM($N123:AI123)-SUM($N184:AH184)+$J184)*IF($F184&gt;=5,AI$5&gt;=YEAR($I184),1)*($F184&gt;=3)</f>
        <v>0</v>
      </c>
      <c r="AJ184" s="326">
        <f>(SUM($N123:AJ123)-SUM($N184:AI184)+$J184)*IF($F184&gt;=5,AJ$5&gt;=YEAR($I184),1)*($F184&gt;=3)</f>
        <v>0</v>
      </c>
      <c r="AK184" s="326">
        <f>(SUM($N123:AK123)-SUM($N184:AJ184)+$J184)*IF($F184&gt;=5,AK$5&gt;=YEAR($I184),1)*($F184&gt;=3)</f>
        <v>0</v>
      </c>
      <c r="AL184" s="326">
        <f>(SUM($N123:AL123)-SUM($N184:AK184)+$J184)*IF($F184&gt;=5,AL$5&gt;=YEAR($I184),1)*($F184&gt;=3)</f>
        <v>0</v>
      </c>
      <c r="AM184" s="326">
        <f>(SUM($N123:AM123)-SUM($N184:AL184)+$J184)*IF($F184&gt;=5,AM$5&gt;=YEAR($I184),1)*($F184&gt;=3)</f>
        <v>0</v>
      </c>
      <c r="AN184" s="326">
        <f>(SUM($N123:AN123)-SUM($N184:AM184)+$J184)*IF($F184&gt;=5,AN$5&gt;=YEAR($I184),1)*($F184&gt;=3)</f>
        <v>0</v>
      </c>
      <c r="AO184" s="326">
        <f>(SUM($N123:AO123)-SUM($N184:AN184)+$J184)*IF($F184&gt;=5,AO$5&gt;=YEAR($I184),1)*($F184&gt;=3)</f>
        <v>0</v>
      </c>
      <c r="AP184" s="326">
        <f>(SUM($N123:AP123)-SUM($N184:AO184)+$J184)*IF($F184&gt;=5,AP$5&gt;=YEAR($I184),1)*($F184&gt;=3)</f>
        <v>0</v>
      </c>
      <c r="AQ184" s="326">
        <f>(SUM($N123:AQ123)-SUM($N184:AP184)+$J184)*IF($F184&gt;=5,AQ$5&gt;=YEAR($I184),1)*($F184&gt;=3)</f>
        <v>0</v>
      </c>
      <c r="AR184" s="326">
        <f>(SUM($N123:AR123)-SUM($N184:AQ184)+$J184)*IF($F184&gt;=5,AR$5&gt;=YEAR($I184),1)*($F184&gt;=3)</f>
        <v>0</v>
      </c>
      <c r="AS184" s="326">
        <f>(SUM($N123:AS123)-SUM($N184:AR184)+$J184)*IF($F184&gt;=5,AS$5&gt;=YEAR($I184),1)*($F184&gt;=3)</f>
        <v>0</v>
      </c>
      <c r="AT184" s="326">
        <f>(SUM($N123:AT123)-SUM($N184:AS184)+$J184)*IF($F184&gt;=5,AT$5&gt;=YEAR($I184),1)*($F184&gt;=3)</f>
        <v>0</v>
      </c>
      <c r="AU184" s="326">
        <f>(SUM($N123:AU123)-SUM($N184:AT184)+$J184)*IF($F184&gt;=5,AU$5&gt;=YEAR($I184),1)*($F184&gt;=3)</f>
        <v>0</v>
      </c>
      <c r="AV184" s="326">
        <f>(SUM($N123:AV123)-SUM($N184:AU184)+$J184)*IF($F184&gt;=5,AV$5&gt;=YEAR($I184),1)*($F184&gt;=3)</f>
        <v>0</v>
      </c>
      <c r="AW184" s="326">
        <f>(SUM($N123:AW123)-SUM($N184:AV184)+$J184)*IF($F184&gt;=5,AW$5&gt;=YEAR($I184),1)*($F184&gt;=3)</f>
        <v>0</v>
      </c>
      <c r="AX184" s="326">
        <f>(SUM($N123:AX123)-SUM($N184:AW184)+$J184)*IF($F184&gt;=5,AX$5&gt;=YEAR($I184),1)*($F184&gt;=3)</f>
        <v>0</v>
      </c>
      <c r="AY184" s="326">
        <f>(SUM($N123:AY123)-SUM($N184:AX184)+$J184)*IF($F184&gt;=5,AY$5&gt;=YEAR($I184),1)*($F184&gt;=3)</f>
        <v>0</v>
      </c>
      <c r="AZ184" s="326">
        <f>(SUM($N123:AZ123)-SUM($N184:AY184)+$J184)*IF($F184&gt;=5,AZ$5&gt;=YEAR($I184),1)*($F184&gt;=3)</f>
        <v>0</v>
      </c>
      <c r="BA184" s="326">
        <f>(SUM($N123:BA123)-SUM($N184:AZ184)+$J184)*IF($F184&gt;=5,BA$5&gt;=YEAR($I184),1)*($F184&gt;=3)</f>
        <v>0</v>
      </c>
      <c r="BB184" s="326">
        <f>(SUM($N123:BB123)-SUM($N184:BA184)+$J184)*IF($F184&gt;=5,BB$5&gt;=YEAR($I184),1)*($F184&gt;=3)</f>
        <v>0</v>
      </c>
      <c r="BC184" s="326">
        <f>(SUM($N123:BC123)-SUM($N184:BB184)+$J184)*IF($F184&gt;=5,BC$5&gt;=YEAR($I184),1)*($F184&gt;=3)</f>
        <v>0</v>
      </c>
      <c r="BD184" s="326">
        <f>(SUM($N123:BD123)-SUM($N184:BC184)+$J184)*IF($F184&gt;=5,BD$5&gt;=YEAR($I184),1)*($F184&gt;=3)</f>
        <v>0</v>
      </c>
      <c r="BE184" s="326">
        <f>(SUM($N123:BE123)-SUM($N184:BD184)+$J184)*IF($F184&gt;=5,BE$5&gt;=YEAR($I184),1)*($F184&gt;=3)</f>
        <v>0</v>
      </c>
      <c r="BF184" s="326">
        <f>(SUM($N123:BF123)-SUM($N184:BE184)+$J184)*IF($F184&gt;=5,BF$5&gt;=YEAR($I184),1)*($F184&gt;=3)</f>
        <v>0</v>
      </c>
      <c r="BG184" s="326">
        <f>(SUM($N123:BG123)-SUM($N184:BF184)+$J184)*IF($F184&gt;=5,BG$5&gt;=YEAR($I184),1)*($F184&gt;=3)</f>
        <v>0</v>
      </c>
      <c r="BH184" s="326">
        <f>(SUM($N123:BH123)-SUM($N184:BG184)+$J184)*IF($F184&gt;=5,BH$5&gt;=YEAR($I184),1)*($F184&gt;=3)</f>
        <v>0</v>
      </c>
      <c r="BI184" s="326">
        <f>(SUM($N123:BI123)-SUM($N184:BH184)+$J184)*IF($F184&gt;=5,BI$5&gt;=YEAR($I184),1)*($F184&gt;=3)</f>
        <v>0</v>
      </c>
      <c r="BJ184" s="326">
        <f>(SUM($N123:BJ123)-SUM($N184:BI184)+$J184)*IF($F184&gt;=5,BJ$5&gt;=YEAR($I184),1)*($F184&gt;=3)</f>
        <v>0</v>
      </c>
      <c r="BK184" s="326">
        <f>(SUM($N123:BK123)-SUM($N184:BJ184)+$J184)*IF($F184&gt;=5,BK$5&gt;=YEAR($I184),1)*($F184&gt;=3)</f>
        <v>0</v>
      </c>
      <c r="BL184" s="326">
        <f>(SUM($N123:BL123)-SUM($N184:BK184)+$J184)*IF($F184&gt;=5,BL$5&gt;=YEAR($I184),1)*($F184&gt;=3)</f>
        <v>0</v>
      </c>
      <c r="BM184" s="326">
        <f>(SUM($N123:BM123)-SUM($N184:BL184)+$J184)*IF($F184&gt;=5,BM$5&gt;=YEAR($I184),1)*($F184&gt;=3)</f>
        <v>0</v>
      </c>
    </row>
    <row r="185" spans="3:65" x14ac:dyDescent="0.2">
      <c r="C185" s="325">
        <f t="shared" si="335"/>
        <v>8</v>
      </c>
      <c r="D185" s="303" t="str">
        <f t="shared" si="336"/>
        <v>item 8</v>
      </c>
      <c r="E185" s="350" t="str">
        <f t="shared" si="333"/>
        <v>Operating Expense</v>
      </c>
      <c r="F185" s="320">
        <f t="shared" si="333"/>
        <v>2</v>
      </c>
      <c r="G185" s="320"/>
      <c r="H185" s="355">
        <f>Input!I15</f>
        <v>30</v>
      </c>
      <c r="I185" s="416">
        <f>Input!G15</f>
        <v>43100</v>
      </c>
      <c r="J185" s="327">
        <f t="shared" si="334"/>
        <v>0</v>
      </c>
      <c r="K185" s="341">
        <f t="shared" si="337"/>
        <v>0</v>
      </c>
      <c r="L185" s="342">
        <f t="shared" si="338"/>
        <v>0</v>
      </c>
      <c r="O185" s="326">
        <f>(SUM($N124:O124)-SUM($N185:N185)+$J185)*IF($F185&gt;=5,O$5&gt;=YEAR($I185),1)*($F185&gt;=3)</f>
        <v>0</v>
      </c>
      <c r="P185" s="326">
        <f>(SUM($N124:P124)-SUM($N185:O185)+$J185)*IF($F185&gt;=5,P$5&gt;=YEAR($I185),1)*($F185&gt;=3)</f>
        <v>0</v>
      </c>
      <c r="Q185" s="326">
        <f>(SUM($N124:Q124)-SUM($N185:P185)+$J185)*IF($F185&gt;=5,Q$5&gt;=YEAR($I185),1)*($F185&gt;=3)</f>
        <v>0</v>
      </c>
      <c r="R185" s="326">
        <f>(SUM($N124:R124)-SUM($N185:Q185)+$J185)*IF($F185&gt;=5,R$5&gt;=YEAR($I185),1)*($F185&gt;=3)</f>
        <v>0</v>
      </c>
      <c r="S185" s="326">
        <f>(SUM($N124:S124)-SUM($N185:R185)+$J185)*IF($F185&gt;=5,S$5&gt;=YEAR($I185),1)*($F185&gt;=3)</f>
        <v>0</v>
      </c>
      <c r="T185" s="326">
        <f>(SUM($N124:T124)-SUM($N185:S185)+$J185)*IF($F185&gt;=5,T$5&gt;=YEAR($I185),1)*($F185&gt;=3)</f>
        <v>0</v>
      </c>
      <c r="U185" s="326">
        <f>(SUM($N124:U124)-SUM($N185:T185)+$J185)*IF($F185&gt;=5,U$5&gt;=YEAR($I185),1)*($F185&gt;=3)</f>
        <v>0</v>
      </c>
      <c r="V185" s="326">
        <f>(SUM($N124:V124)-SUM($N185:U185)+$J185)*IF($F185&gt;=5,V$5&gt;=YEAR($I185),1)*($F185&gt;=3)</f>
        <v>0</v>
      </c>
      <c r="W185" s="326">
        <f>(SUM($N124:W124)-SUM($N185:V185)+$J185)*IF($F185&gt;=5,W$5&gt;=YEAR($I185),1)*($F185&gt;=3)</f>
        <v>0</v>
      </c>
      <c r="X185" s="326">
        <f>(SUM($N124:X124)-SUM($N185:W185)+$J185)*IF($F185&gt;=5,X$5&gt;=YEAR($I185),1)*($F185&gt;=3)</f>
        <v>0</v>
      </c>
      <c r="Y185" s="326">
        <f>(SUM($N124:Y124)-SUM($N185:X185)+$J185)*IF($F185&gt;=5,Y$5&gt;=YEAR($I185),1)*($F185&gt;=3)</f>
        <v>0</v>
      </c>
      <c r="Z185" s="326">
        <f>(SUM($N124:Z124)-SUM($N185:Y185)+$J185)*IF($F185&gt;=5,Z$5&gt;=YEAR($I185),1)*($F185&gt;=3)</f>
        <v>0</v>
      </c>
      <c r="AA185" s="326">
        <f>(SUM($N124:AA124)-SUM($N185:Z185)+$J185)*IF($F185&gt;=5,AA$5&gt;=YEAR($I185),1)*($F185&gt;=3)</f>
        <v>0</v>
      </c>
      <c r="AB185" s="326">
        <f>(SUM($N124:AB124)-SUM($N185:AA185)+$J185)*IF($F185&gt;=5,AB$5&gt;=YEAR($I185),1)*($F185&gt;=3)</f>
        <v>0</v>
      </c>
      <c r="AC185" s="326">
        <f>(SUM($N124:AC124)-SUM($N185:AB185)+$J185)*IF($F185&gt;=5,AC$5&gt;=YEAR($I185),1)*($F185&gt;=3)</f>
        <v>0</v>
      </c>
      <c r="AD185" s="326">
        <f>(SUM($N124:AD124)-SUM($N185:AC185)+$J185)*IF($F185&gt;=5,AD$5&gt;=YEAR($I185),1)*($F185&gt;=3)</f>
        <v>0</v>
      </c>
      <c r="AE185" s="326">
        <f>(SUM($N124:AE124)-SUM($N185:AD185)+$J185)*IF($F185&gt;=5,AE$5&gt;=YEAR($I185),1)*($F185&gt;=3)</f>
        <v>0</v>
      </c>
      <c r="AF185" s="326">
        <f>(SUM($N124:AF124)-SUM($N185:AE185)+$J185)*IF($F185&gt;=5,AF$5&gt;=YEAR($I185),1)*($F185&gt;=3)</f>
        <v>0</v>
      </c>
      <c r="AG185" s="326">
        <f>(SUM($N124:AG124)-SUM($N185:AF185)+$J185)*IF($F185&gt;=5,AG$5&gt;=YEAR($I185),1)*($F185&gt;=3)</f>
        <v>0</v>
      </c>
      <c r="AH185" s="326">
        <f>(SUM($N124:AH124)-SUM($N185:AG185)+$J185)*IF($F185&gt;=5,AH$5&gt;=YEAR($I185),1)*($F185&gt;=3)</f>
        <v>0</v>
      </c>
      <c r="AI185" s="326">
        <f>(SUM($N124:AI124)-SUM($N185:AH185)+$J185)*IF($F185&gt;=5,AI$5&gt;=YEAR($I185),1)*($F185&gt;=3)</f>
        <v>0</v>
      </c>
      <c r="AJ185" s="326">
        <f>(SUM($N124:AJ124)-SUM($N185:AI185)+$J185)*IF($F185&gt;=5,AJ$5&gt;=YEAR($I185),1)*($F185&gt;=3)</f>
        <v>0</v>
      </c>
      <c r="AK185" s="326">
        <f>(SUM($N124:AK124)-SUM($N185:AJ185)+$J185)*IF($F185&gt;=5,AK$5&gt;=YEAR($I185),1)*($F185&gt;=3)</f>
        <v>0</v>
      </c>
      <c r="AL185" s="326">
        <f>(SUM($N124:AL124)-SUM($N185:AK185)+$J185)*IF($F185&gt;=5,AL$5&gt;=YEAR($I185),1)*($F185&gt;=3)</f>
        <v>0</v>
      </c>
      <c r="AM185" s="326">
        <f>(SUM($N124:AM124)-SUM($N185:AL185)+$J185)*IF($F185&gt;=5,AM$5&gt;=YEAR($I185),1)*($F185&gt;=3)</f>
        <v>0</v>
      </c>
      <c r="AN185" s="326">
        <f>(SUM($N124:AN124)-SUM($N185:AM185)+$J185)*IF($F185&gt;=5,AN$5&gt;=YEAR($I185),1)*($F185&gt;=3)</f>
        <v>0</v>
      </c>
      <c r="AO185" s="326">
        <f>(SUM($N124:AO124)-SUM($N185:AN185)+$J185)*IF($F185&gt;=5,AO$5&gt;=YEAR($I185),1)*($F185&gt;=3)</f>
        <v>0</v>
      </c>
      <c r="AP185" s="326">
        <f>(SUM($N124:AP124)-SUM($N185:AO185)+$J185)*IF($F185&gt;=5,AP$5&gt;=YEAR($I185),1)*($F185&gt;=3)</f>
        <v>0</v>
      </c>
      <c r="AQ185" s="326">
        <f>(SUM($N124:AQ124)-SUM($N185:AP185)+$J185)*IF($F185&gt;=5,AQ$5&gt;=YEAR($I185),1)*($F185&gt;=3)</f>
        <v>0</v>
      </c>
      <c r="AR185" s="326">
        <f>(SUM($N124:AR124)-SUM($N185:AQ185)+$J185)*IF($F185&gt;=5,AR$5&gt;=YEAR($I185),1)*($F185&gt;=3)</f>
        <v>0</v>
      </c>
      <c r="AS185" s="326">
        <f>(SUM($N124:AS124)-SUM($N185:AR185)+$J185)*IF($F185&gt;=5,AS$5&gt;=YEAR($I185),1)*($F185&gt;=3)</f>
        <v>0</v>
      </c>
      <c r="AT185" s="326">
        <f>(SUM($N124:AT124)-SUM($N185:AS185)+$J185)*IF($F185&gt;=5,AT$5&gt;=YEAR($I185),1)*($F185&gt;=3)</f>
        <v>0</v>
      </c>
      <c r="AU185" s="326">
        <f>(SUM($N124:AU124)-SUM($N185:AT185)+$J185)*IF($F185&gt;=5,AU$5&gt;=YEAR($I185),1)*($F185&gt;=3)</f>
        <v>0</v>
      </c>
      <c r="AV185" s="326">
        <f>(SUM($N124:AV124)-SUM($N185:AU185)+$J185)*IF($F185&gt;=5,AV$5&gt;=YEAR($I185),1)*($F185&gt;=3)</f>
        <v>0</v>
      </c>
      <c r="AW185" s="326">
        <f>(SUM($N124:AW124)-SUM($N185:AV185)+$J185)*IF($F185&gt;=5,AW$5&gt;=YEAR($I185),1)*($F185&gt;=3)</f>
        <v>0</v>
      </c>
      <c r="AX185" s="326">
        <f>(SUM($N124:AX124)-SUM($N185:AW185)+$J185)*IF($F185&gt;=5,AX$5&gt;=YEAR($I185),1)*($F185&gt;=3)</f>
        <v>0</v>
      </c>
      <c r="AY185" s="326">
        <f>(SUM($N124:AY124)-SUM($N185:AX185)+$J185)*IF($F185&gt;=5,AY$5&gt;=YEAR($I185),1)*($F185&gt;=3)</f>
        <v>0</v>
      </c>
      <c r="AZ185" s="326">
        <f>(SUM($N124:AZ124)-SUM($N185:AY185)+$J185)*IF($F185&gt;=5,AZ$5&gt;=YEAR($I185),1)*($F185&gt;=3)</f>
        <v>0</v>
      </c>
      <c r="BA185" s="326">
        <f>(SUM($N124:BA124)-SUM($N185:AZ185)+$J185)*IF($F185&gt;=5,BA$5&gt;=YEAR($I185),1)*($F185&gt;=3)</f>
        <v>0</v>
      </c>
      <c r="BB185" s="326">
        <f>(SUM($N124:BB124)-SUM($N185:BA185)+$J185)*IF($F185&gt;=5,BB$5&gt;=YEAR($I185),1)*($F185&gt;=3)</f>
        <v>0</v>
      </c>
      <c r="BC185" s="326">
        <f>(SUM($N124:BC124)-SUM($N185:BB185)+$J185)*IF($F185&gt;=5,BC$5&gt;=YEAR($I185),1)*($F185&gt;=3)</f>
        <v>0</v>
      </c>
      <c r="BD185" s="326">
        <f>(SUM($N124:BD124)-SUM($N185:BC185)+$J185)*IF($F185&gt;=5,BD$5&gt;=YEAR($I185),1)*($F185&gt;=3)</f>
        <v>0</v>
      </c>
      <c r="BE185" s="326">
        <f>(SUM($N124:BE124)-SUM($N185:BD185)+$J185)*IF($F185&gt;=5,BE$5&gt;=YEAR($I185),1)*($F185&gt;=3)</f>
        <v>0</v>
      </c>
      <c r="BF185" s="326">
        <f>(SUM($N124:BF124)-SUM($N185:BE185)+$J185)*IF($F185&gt;=5,BF$5&gt;=YEAR($I185),1)*($F185&gt;=3)</f>
        <v>0</v>
      </c>
      <c r="BG185" s="326">
        <f>(SUM($N124:BG124)-SUM($N185:BF185)+$J185)*IF($F185&gt;=5,BG$5&gt;=YEAR($I185),1)*($F185&gt;=3)</f>
        <v>0</v>
      </c>
      <c r="BH185" s="326">
        <f>(SUM($N124:BH124)-SUM($N185:BG185)+$J185)*IF($F185&gt;=5,BH$5&gt;=YEAR($I185),1)*($F185&gt;=3)</f>
        <v>0</v>
      </c>
      <c r="BI185" s="326">
        <f>(SUM($N124:BI124)-SUM($N185:BH185)+$J185)*IF($F185&gt;=5,BI$5&gt;=YEAR($I185),1)*($F185&gt;=3)</f>
        <v>0</v>
      </c>
      <c r="BJ185" s="326">
        <f>(SUM($N124:BJ124)-SUM($N185:BI185)+$J185)*IF($F185&gt;=5,BJ$5&gt;=YEAR($I185),1)*($F185&gt;=3)</f>
        <v>0</v>
      </c>
      <c r="BK185" s="326">
        <f>(SUM($N124:BK124)-SUM($N185:BJ185)+$J185)*IF($F185&gt;=5,BK$5&gt;=YEAR($I185),1)*($F185&gt;=3)</f>
        <v>0</v>
      </c>
      <c r="BL185" s="326">
        <f>(SUM($N124:BL124)-SUM($N185:BK185)+$J185)*IF($F185&gt;=5,BL$5&gt;=YEAR($I185),1)*($F185&gt;=3)</f>
        <v>0</v>
      </c>
      <c r="BM185" s="326">
        <f>(SUM($N124:BM124)-SUM($N185:BL185)+$J185)*IF($F185&gt;=5,BM$5&gt;=YEAR($I185),1)*($F185&gt;=3)</f>
        <v>0</v>
      </c>
    </row>
    <row r="186" spans="3:65" x14ac:dyDescent="0.2">
      <c r="C186" s="325">
        <f t="shared" si="335"/>
        <v>9</v>
      </c>
      <c r="D186" s="303" t="str">
        <f t="shared" si="336"/>
        <v>item 9</v>
      </c>
      <c r="E186" s="350" t="str">
        <f t="shared" si="333"/>
        <v>Operating Expense</v>
      </c>
      <c r="F186" s="320">
        <f t="shared" si="333"/>
        <v>2</v>
      </c>
      <c r="G186" s="320"/>
      <c r="H186" s="355">
        <f>Input!I16</f>
        <v>30</v>
      </c>
      <c r="I186" s="416">
        <f>Input!G16</f>
        <v>43100</v>
      </c>
      <c r="J186" s="327">
        <f t="shared" si="334"/>
        <v>0</v>
      </c>
      <c r="K186" s="341">
        <f t="shared" si="337"/>
        <v>0</v>
      </c>
      <c r="L186" s="342">
        <f t="shared" si="338"/>
        <v>0</v>
      </c>
      <c r="O186" s="326">
        <f>(SUM($N125:O125)-SUM($N186:N186)+$J186)*IF($F186&gt;=5,O$5&gt;=YEAR($I186),1)*($F186&gt;=3)</f>
        <v>0</v>
      </c>
      <c r="P186" s="326">
        <f>(SUM($N125:P125)-SUM($N186:O186)+$J186)*IF($F186&gt;=5,P$5&gt;=YEAR($I186),1)*($F186&gt;=3)</f>
        <v>0</v>
      </c>
      <c r="Q186" s="326">
        <f>(SUM($N125:Q125)-SUM($N186:P186)+$J186)*IF($F186&gt;=5,Q$5&gt;=YEAR($I186),1)*($F186&gt;=3)</f>
        <v>0</v>
      </c>
      <c r="R186" s="326">
        <f>(SUM($N125:R125)-SUM($N186:Q186)+$J186)*IF($F186&gt;=5,R$5&gt;=YEAR($I186),1)*($F186&gt;=3)</f>
        <v>0</v>
      </c>
      <c r="S186" s="326">
        <f>(SUM($N125:S125)-SUM($N186:R186)+$J186)*IF($F186&gt;=5,S$5&gt;=YEAR($I186),1)*($F186&gt;=3)</f>
        <v>0</v>
      </c>
      <c r="T186" s="326">
        <f>(SUM($N125:T125)-SUM($N186:S186)+$J186)*IF($F186&gt;=5,T$5&gt;=YEAR($I186),1)*($F186&gt;=3)</f>
        <v>0</v>
      </c>
      <c r="U186" s="326">
        <f>(SUM($N125:U125)-SUM($N186:T186)+$J186)*IF($F186&gt;=5,U$5&gt;=YEAR($I186),1)*($F186&gt;=3)</f>
        <v>0</v>
      </c>
      <c r="V186" s="326">
        <f>(SUM($N125:V125)-SUM($N186:U186)+$J186)*IF($F186&gt;=5,V$5&gt;=YEAR($I186),1)*($F186&gt;=3)</f>
        <v>0</v>
      </c>
      <c r="W186" s="326">
        <f>(SUM($N125:W125)-SUM($N186:V186)+$J186)*IF($F186&gt;=5,W$5&gt;=YEAR($I186),1)*($F186&gt;=3)</f>
        <v>0</v>
      </c>
      <c r="X186" s="326">
        <f>(SUM($N125:X125)-SUM($N186:W186)+$J186)*IF($F186&gt;=5,X$5&gt;=YEAR($I186),1)*($F186&gt;=3)</f>
        <v>0</v>
      </c>
      <c r="Y186" s="326">
        <f>(SUM($N125:Y125)-SUM($N186:X186)+$J186)*IF($F186&gt;=5,Y$5&gt;=YEAR($I186),1)*($F186&gt;=3)</f>
        <v>0</v>
      </c>
      <c r="Z186" s="326">
        <f>(SUM($N125:Z125)-SUM($N186:Y186)+$J186)*IF($F186&gt;=5,Z$5&gt;=YEAR($I186),1)*($F186&gt;=3)</f>
        <v>0</v>
      </c>
      <c r="AA186" s="326">
        <f>(SUM($N125:AA125)-SUM($N186:Z186)+$J186)*IF($F186&gt;=5,AA$5&gt;=YEAR($I186),1)*($F186&gt;=3)</f>
        <v>0</v>
      </c>
      <c r="AB186" s="326">
        <f>(SUM($N125:AB125)-SUM($N186:AA186)+$J186)*IF($F186&gt;=5,AB$5&gt;=YEAR($I186),1)*($F186&gt;=3)</f>
        <v>0</v>
      </c>
      <c r="AC186" s="326">
        <f>(SUM($N125:AC125)-SUM($N186:AB186)+$J186)*IF($F186&gt;=5,AC$5&gt;=YEAR($I186),1)*($F186&gt;=3)</f>
        <v>0</v>
      </c>
      <c r="AD186" s="326">
        <f>(SUM($N125:AD125)-SUM($N186:AC186)+$J186)*IF($F186&gt;=5,AD$5&gt;=YEAR($I186),1)*($F186&gt;=3)</f>
        <v>0</v>
      </c>
      <c r="AE186" s="326">
        <f>(SUM($N125:AE125)-SUM($N186:AD186)+$J186)*IF($F186&gt;=5,AE$5&gt;=YEAR($I186),1)*($F186&gt;=3)</f>
        <v>0</v>
      </c>
      <c r="AF186" s="326">
        <f>(SUM($N125:AF125)-SUM($N186:AE186)+$J186)*IF($F186&gt;=5,AF$5&gt;=YEAR($I186),1)*($F186&gt;=3)</f>
        <v>0</v>
      </c>
      <c r="AG186" s="326">
        <f>(SUM($N125:AG125)-SUM($N186:AF186)+$J186)*IF($F186&gt;=5,AG$5&gt;=YEAR($I186),1)*($F186&gt;=3)</f>
        <v>0</v>
      </c>
      <c r="AH186" s="326">
        <f>(SUM($N125:AH125)-SUM($N186:AG186)+$J186)*IF($F186&gt;=5,AH$5&gt;=YEAR($I186),1)*($F186&gt;=3)</f>
        <v>0</v>
      </c>
      <c r="AI186" s="326">
        <f>(SUM($N125:AI125)-SUM($N186:AH186)+$J186)*IF($F186&gt;=5,AI$5&gt;=YEAR($I186),1)*($F186&gt;=3)</f>
        <v>0</v>
      </c>
      <c r="AJ186" s="326">
        <f>(SUM($N125:AJ125)-SUM($N186:AI186)+$J186)*IF($F186&gt;=5,AJ$5&gt;=YEAR($I186),1)*($F186&gt;=3)</f>
        <v>0</v>
      </c>
      <c r="AK186" s="326">
        <f>(SUM($N125:AK125)-SUM($N186:AJ186)+$J186)*IF($F186&gt;=5,AK$5&gt;=YEAR($I186),1)*($F186&gt;=3)</f>
        <v>0</v>
      </c>
      <c r="AL186" s="326">
        <f>(SUM($N125:AL125)-SUM($N186:AK186)+$J186)*IF($F186&gt;=5,AL$5&gt;=YEAR($I186),1)*($F186&gt;=3)</f>
        <v>0</v>
      </c>
      <c r="AM186" s="326">
        <f>(SUM($N125:AM125)-SUM($N186:AL186)+$J186)*IF($F186&gt;=5,AM$5&gt;=YEAR($I186),1)*($F186&gt;=3)</f>
        <v>0</v>
      </c>
      <c r="AN186" s="326">
        <f>(SUM($N125:AN125)-SUM($N186:AM186)+$J186)*IF($F186&gt;=5,AN$5&gt;=YEAR($I186),1)*($F186&gt;=3)</f>
        <v>0</v>
      </c>
      <c r="AO186" s="326">
        <f>(SUM($N125:AO125)-SUM($N186:AN186)+$J186)*IF($F186&gt;=5,AO$5&gt;=YEAR($I186),1)*($F186&gt;=3)</f>
        <v>0</v>
      </c>
      <c r="AP186" s="326">
        <f>(SUM($N125:AP125)-SUM($N186:AO186)+$J186)*IF($F186&gt;=5,AP$5&gt;=YEAR($I186),1)*($F186&gt;=3)</f>
        <v>0</v>
      </c>
      <c r="AQ186" s="326">
        <f>(SUM($N125:AQ125)-SUM($N186:AP186)+$J186)*IF($F186&gt;=5,AQ$5&gt;=YEAR($I186),1)*($F186&gt;=3)</f>
        <v>0</v>
      </c>
      <c r="AR186" s="326">
        <f>(SUM($N125:AR125)-SUM($N186:AQ186)+$J186)*IF($F186&gt;=5,AR$5&gt;=YEAR($I186),1)*($F186&gt;=3)</f>
        <v>0</v>
      </c>
      <c r="AS186" s="326">
        <f>(SUM($N125:AS125)-SUM($N186:AR186)+$J186)*IF($F186&gt;=5,AS$5&gt;=YEAR($I186),1)*($F186&gt;=3)</f>
        <v>0</v>
      </c>
      <c r="AT186" s="326">
        <f>(SUM($N125:AT125)-SUM($N186:AS186)+$J186)*IF($F186&gt;=5,AT$5&gt;=YEAR($I186),1)*($F186&gt;=3)</f>
        <v>0</v>
      </c>
      <c r="AU186" s="326">
        <f>(SUM($N125:AU125)-SUM($N186:AT186)+$J186)*IF($F186&gt;=5,AU$5&gt;=YEAR($I186),1)*($F186&gt;=3)</f>
        <v>0</v>
      </c>
      <c r="AV186" s="326">
        <f>(SUM($N125:AV125)-SUM($N186:AU186)+$J186)*IF($F186&gt;=5,AV$5&gt;=YEAR($I186),1)*($F186&gt;=3)</f>
        <v>0</v>
      </c>
      <c r="AW186" s="326">
        <f>(SUM($N125:AW125)-SUM($N186:AV186)+$J186)*IF($F186&gt;=5,AW$5&gt;=YEAR($I186),1)*($F186&gt;=3)</f>
        <v>0</v>
      </c>
      <c r="AX186" s="326">
        <f>(SUM($N125:AX125)-SUM($N186:AW186)+$J186)*IF($F186&gt;=5,AX$5&gt;=YEAR($I186),1)*($F186&gt;=3)</f>
        <v>0</v>
      </c>
      <c r="AY186" s="326">
        <f>(SUM($N125:AY125)-SUM($N186:AX186)+$J186)*IF($F186&gt;=5,AY$5&gt;=YEAR($I186),1)*($F186&gt;=3)</f>
        <v>0</v>
      </c>
      <c r="AZ186" s="326">
        <f>(SUM($N125:AZ125)-SUM($N186:AY186)+$J186)*IF($F186&gt;=5,AZ$5&gt;=YEAR($I186),1)*($F186&gt;=3)</f>
        <v>0</v>
      </c>
      <c r="BA186" s="326">
        <f>(SUM($N125:BA125)-SUM($N186:AZ186)+$J186)*IF($F186&gt;=5,BA$5&gt;=YEAR($I186),1)*($F186&gt;=3)</f>
        <v>0</v>
      </c>
      <c r="BB186" s="326">
        <f>(SUM($N125:BB125)-SUM($N186:BA186)+$J186)*IF($F186&gt;=5,BB$5&gt;=YEAR($I186),1)*($F186&gt;=3)</f>
        <v>0</v>
      </c>
      <c r="BC186" s="326">
        <f>(SUM($N125:BC125)-SUM($N186:BB186)+$J186)*IF($F186&gt;=5,BC$5&gt;=YEAR($I186),1)*($F186&gt;=3)</f>
        <v>0</v>
      </c>
      <c r="BD186" s="326">
        <f>(SUM($N125:BD125)-SUM($N186:BC186)+$J186)*IF($F186&gt;=5,BD$5&gt;=YEAR($I186),1)*($F186&gt;=3)</f>
        <v>0</v>
      </c>
      <c r="BE186" s="326">
        <f>(SUM($N125:BE125)-SUM($N186:BD186)+$J186)*IF($F186&gt;=5,BE$5&gt;=YEAR($I186),1)*($F186&gt;=3)</f>
        <v>0</v>
      </c>
      <c r="BF186" s="326">
        <f>(SUM($N125:BF125)-SUM($N186:BE186)+$J186)*IF($F186&gt;=5,BF$5&gt;=YEAR($I186),1)*($F186&gt;=3)</f>
        <v>0</v>
      </c>
      <c r="BG186" s="326">
        <f>(SUM($N125:BG125)-SUM($N186:BF186)+$J186)*IF($F186&gt;=5,BG$5&gt;=YEAR($I186),1)*($F186&gt;=3)</f>
        <v>0</v>
      </c>
      <c r="BH186" s="326">
        <f>(SUM($N125:BH125)-SUM($N186:BG186)+$J186)*IF($F186&gt;=5,BH$5&gt;=YEAR($I186),1)*($F186&gt;=3)</f>
        <v>0</v>
      </c>
      <c r="BI186" s="326">
        <f>(SUM($N125:BI125)-SUM($N186:BH186)+$J186)*IF($F186&gt;=5,BI$5&gt;=YEAR($I186),1)*($F186&gt;=3)</f>
        <v>0</v>
      </c>
      <c r="BJ186" s="326">
        <f>(SUM($N125:BJ125)-SUM($N186:BI186)+$J186)*IF($F186&gt;=5,BJ$5&gt;=YEAR($I186),1)*($F186&gt;=3)</f>
        <v>0</v>
      </c>
      <c r="BK186" s="326">
        <f>(SUM($N125:BK125)-SUM($N186:BJ186)+$J186)*IF($F186&gt;=5,BK$5&gt;=YEAR($I186),1)*($F186&gt;=3)</f>
        <v>0</v>
      </c>
      <c r="BL186" s="326">
        <f>(SUM($N125:BL125)-SUM($N186:BK186)+$J186)*IF($F186&gt;=5,BL$5&gt;=YEAR($I186),1)*($F186&gt;=3)</f>
        <v>0</v>
      </c>
      <c r="BM186" s="326">
        <f>(SUM($N125:BM125)-SUM($N186:BL186)+$J186)*IF($F186&gt;=5,BM$5&gt;=YEAR($I186),1)*($F186&gt;=3)</f>
        <v>0</v>
      </c>
    </row>
    <row r="187" spans="3:65" x14ac:dyDescent="0.2">
      <c r="C187" s="325">
        <f t="shared" si="335"/>
        <v>10</v>
      </c>
      <c r="D187" s="303" t="str">
        <f t="shared" si="336"/>
        <v>item 10</v>
      </c>
      <c r="E187" s="350" t="str">
        <f t="shared" si="333"/>
        <v>Operating Expense</v>
      </c>
      <c r="F187" s="320">
        <f t="shared" si="333"/>
        <v>2</v>
      </c>
      <c r="G187" s="320"/>
      <c r="H187" s="355">
        <f>Input!I17</f>
        <v>30</v>
      </c>
      <c r="I187" s="416">
        <f>Input!G17</f>
        <v>43100</v>
      </c>
      <c r="J187" s="327">
        <f t="shared" si="334"/>
        <v>0</v>
      </c>
      <c r="K187" s="341">
        <f t="shared" si="337"/>
        <v>0</v>
      </c>
      <c r="L187" s="342">
        <f t="shared" si="338"/>
        <v>0</v>
      </c>
      <c r="O187" s="326">
        <f>(SUM($N126:O126)-SUM($N187:N187)+$J187)*IF($F187&gt;=5,O$5&gt;=YEAR($I187),1)*($F187&gt;=3)</f>
        <v>0</v>
      </c>
      <c r="P187" s="326">
        <f>(SUM($N126:P126)-SUM($N187:O187)+$J187)*IF($F187&gt;=5,P$5&gt;=YEAR($I187),1)*($F187&gt;=3)</f>
        <v>0</v>
      </c>
      <c r="Q187" s="326">
        <f>(SUM($N126:Q126)-SUM($N187:P187)+$J187)*IF($F187&gt;=5,Q$5&gt;=YEAR($I187),1)*($F187&gt;=3)</f>
        <v>0</v>
      </c>
      <c r="R187" s="326">
        <f>(SUM($N126:R126)-SUM($N187:Q187)+$J187)*IF($F187&gt;=5,R$5&gt;=YEAR($I187),1)*($F187&gt;=3)</f>
        <v>0</v>
      </c>
      <c r="S187" s="326">
        <f>(SUM($N126:S126)-SUM($N187:R187)+$J187)*IF($F187&gt;=5,S$5&gt;=YEAR($I187),1)*($F187&gt;=3)</f>
        <v>0</v>
      </c>
      <c r="T187" s="326">
        <f>(SUM($N126:T126)-SUM($N187:S187)+$J187)*IF($F187&gt;=5,T$5&gt;=YEAR($I187),1)*($F187&gt;=3)</f>
        <v>0</v>
      </c>
      <c r="U187" s="326">
        <f>(SUM($N126:U126)-SUM($N187:T187)+$J187)*IF($F187&gt;=5,U$5&gt;=YEAR($I187),1)*($F187&gt;=3)</f>
        <v>0</v>
      </c>
      <c r="V187" s="326">
        <f>(SUM($N126:V126)-SUM($N187:U187)+$J187)*IF($F187&gt;=5,V$5&gt;=YEAR($I187),1)*($F187&gt;=3)</f>
        <v>0</v>
      </c>
      <c r="W187" s="326">
        <f>(SUM($N126:W126)-SUM($N187:V187)+$J187)*IF($F187&gt;=5,W$5&gt;=YEAR($I187),1)*($F187&gt;=3)</f>
        <v>0</v>
      </c>
      <c r="X187" s="326">
        <f>(SUM($N126:X126)-SUM($N187:W187)+$J187)*IF($F187&gt;=5,X$5&gt;=YEAR($I187),1)*($F187&gt;=3)</f>
        <v>0</v>
      </c>
      <c r="Y187" s="326">
        <f>(SUM($N126:Y126)-SUM($N187:X187)+$J187)*IF($F187&gt;=5,Y$5&gt;=YEAR($I187),1)*($F187&gt;=3)</f>
        <v>0</v>
      </c>
      <c r="Z187" s="326">
        <f>(SUM($N126:Z126)-SUM($N187:Y187)+$J187)*IF($F187&gt;=5,Z$5&gt;=YEAR($I187),1)*($F187&gt;=3)</f>
        <v>0</v>
      </c>
      <c r="AA187" s="326">
        <f>(SUM($N126:AA126)-SUM($N187:Z187)+$J187)*IF($F187&gt;=5,AA$5&gt;=YEAR($I187),1)*($F187&gt;=3)</f>
        <v>0</v>
      </c>
      <c r="AB187" s="326">
        <f>(SUM($N126:AB126)-SUM($N187:AA187)+$J187)*IF($F187&gt;=5,AB$5&gt;=YEAR($I187),1)*($F187&gt;=3)</f>
        <v>0</v>
      </c>
      <c r="AC187" s="326">
        <f>(SUM($N126:AC126)-SUM($N187:AB187)+$J187)*IF($F187&gt;=5,AC$5&gt;=YEAR($I187),1)*($F187&gt;=3)</f>
        <v>0</v>
      </c>
      <c r="AD187" s="326">
        <f>(SUM($N126:AD126)-SUM($N187:AC187)+$J187)*IF($F187&gt;=5,AD$5&gt;=YEAR($I187),1)*($F187&gt;=3)</f>
        <v>0</v>
      </c>
      <c r="AE187" s="326">
        <f>(SUM($N126:AE126)-SUM($N187:AD187)+$J187)*IF($F187&gt;=5,AE$5&gt;=YEAR($I187),1)*($F187&gt;=3)</f>
        <v>0</v>
      </c>
      <c r="AF187" s="326">
        <f>(SUM($N126:AF126)-SUM($N187:AE187)+$J187)*IF($F187&gt;=5,AF$5&gt;=YEAR($I187),1)*($F187&gt;=3)</f>
        <v>0</v>
      </c>
      <c r="AG187" s="326">
        <f>(SUM($N126:AG126)-SUM($N187:AF187)+$J187)*IF($F187&gt;=5,AG$5&gt;=YEAR($I187),1)*($F187&gt;=3)</f>
        <v>0</v>
      </c>
      <c r="AH187" s="326">
        <f>(SUM($N126:AH126)-SUM($N187:AG187)+$J187)*IF($F187&gt;=5,AH$5&gt;=YEAR($I187),1)*($F187&gt;=3)</f>
        <v>0</v>
      </c>
      <c r="AI187" s="326">
        <f>(SUM($N126:AI126)-SUM($N187:AH187)+$J187)*IF($F187&gt;=5,AI$5&gt;=YEAR($I187),1)*($F187&gt;=3)</f>
        <v>0</v>
      </c>
      <c r="AJ187" s="326">
        <f>(SUM($N126:AJ126)-SUM($N187:AI187)+$J187)*IF($F187&gt;=5,AJ$5&gt;=YEAR($I187),1)*($F187&gt;=3)</f>
        <v>0</v>
      </c>
      <c r="AK187" s="326">
        <f>(SUM($N126:AK126)-SUM($N187:AJ187)+$J187)*IF($F187&gt;=5,AK$5&gt;=YEAR($I187),1)*($F187&gt;=3)</f>
        <v>0</v>
      </c>
      <c r="AL187" s="326">
        <f>(SUM($N126:AL126)-SUM($N187:AK187)+$J187)*IF($F187&gt;=5,AL$5&gt;=YEAR($I187),1)*($F187&gt;=3)</f>
        <v>0</v>
      </c>
      <c r="AM187" s="326">
        <f>(SUM($N126:AM126)-SUM($N187:AL187)+$J187)*IF($F187&gt;=5,AM$5&gt;=YEAR($I187),1)*($F187&gt;=3)</f>
        <v>0</v>
      </c>
      <c r="AN187" s="326">
        <f>(SUM($N126:AN126)-SUM($N187:AM187)+$J187)*IF($F187&gt;=5,AN$5&gt;=YEAR($I187),1)*($F187&gt;=3)</f>
        <v>0</v>
      </c>
      <c r="AO187" s="326">
        <f>(SUM($N126:AO126)-SUM($N187:AN187)+$J187)*IF($F187&gt;=5,AO$5&gt;=YEAR($I187),1)*($F187&gt;=3)</f>
        <v>0</v>
      </c>
      <c r="AP187" s="326">
        <f>(SUM($N126:AP126)-SUM($N187:AO187)+$J187)*IF($F187&gt;=5,AP$5&gt;=YEAR($I187),1)*($F187&gt;=3)</f>
        <v>0</v>
      </c>
      <c r="AQ187" s="326">
        <f>(SUM($N126:AQ126)-SUM($N187:AP187)+$J187)*IF($F187&gt;=5,AQ$5&gt;=YEAR($I187),1)*($F187&gt;=3)</f>
        <v>0</v>
      </c>
      <c r="AR187" s="326">
        <f>(SUM($N126:AR126)-SUM($N187:AQ187)+$J187)*IF($F187&gt;=5,AR$5&gt;=YEAR($I187),1)*($F187&gt;=3)</f>
        <v>0</v>
      </c>
      <c r="AS187" s="326">
        <f>(SUM($N126:AS126)-SUM($N187:AR187)+$J187)*IF($F187&gt;=5,AS$5&gt;=YEAR($I187),1)*($F187&gt;=3)</f>
        <v>0</v>
      </c>
      <c r="AT187" s="326">
        <f>(SUM($N126:AT126)-SUM($N187:AS187)+$J187)*IF($F187&gt;=5,AT$5&gt;=YEAR($I187),1)*($F187&gt;=3)</f>
        <v>0</v>
      </c>
      <c r="AU187" s="326">
        <f>(SUM($N126:AU126)-SUM($N187:AT187)+$J187)*IF($F187&gt;=5,AU$5&gt;=YEAR($I187),1)*($F187&gt;=3)</f>
        <v>0</v>
      </c>
      <c r="AV187" s="326">
        <f>(SUM($N126:AV126)-SUM($N187:AU187)+$J187)*IF($F187&gt;=5,AV$5&gt;=YEAR($I187),1)*($F187&gt;=3)</f>
        <v>0</v>
      </c>
      <c r="AW187" s="326">
        <f>(SUM($N126:AW126)-SUM($N187:AV187)+$J187)*IF($F187&gt;=5,AW$5&gt;=YEAR($I187),1)*($F187&gt;=3)</f>
        <v>0</v>
      </c>
      <c r="AX187" s="326">
        <f>(SUM($N126:AX126)-SUM($N187:AW187)+$J187)*IF($F187&gt;=5,AX$5&gt;=YEAR($I187),1)*($F187&gt;=3)</f>
        <v>0</v>
      </c>
      <c r="AY187" s="326">
        <f>(SUM($N126:AY126)-SUM($N187:AX187)+$J187)*IF($F187&gt;=5,AY$5&gt;=YEAR($I187),1)*($F187&gt;=3)</f>
        <v>0</v>
      </c>
      <c r="AZ187" s="326">
        <f>(SUM($N126:AZ126)-SUM($N187:AY187)+$J187)*IF($F187&gt;=5,AZ$5&gt;=YEAR($I187),1)*($F187&gt;=3)</f>
        <v>0</v>
      </c>
      <c r="BA187" s="326">
        <f>(SUM($N126:BA126)-SUM($N187:AZ187)+$J187)*IF($F187&gt;=5,BA$5&gt;=YEAR($I187),1)*($F187&gt;=3)</f>
        <v>0</v>
      </c>
      <c r="BB187" s="326">
        <f>(SUM($N126:BB126)-SUM($N187:BA187)+$J187)*IF($F187&gt;=5,BB$5&gt;=YEAR($I187),1)*($F187&gt;=3)</f>
        <v>0</v>
      </c>
      <c r="BC187" s="326">
        <f>(SUM($N126:BC126)-SUM($N187:BB187)+$J187)*IF($F187&gt;=5,BC$5&gt;=YEAR($I187),1)*($F187&gt;=3)</f>
        <v>0</v>
      </c>
      <c r="BD187" s="326">
        <f>(SUM($N126:BD126)-SUM($N187:BC187)+$J187)*IF($F187&gt;=5,BD$5&gt;=YEAR($I187),1)*($F187&gt;=3)</f>
        <v>0</v>
      </c>
      <c r="BE187" s="326">
        <f>(SUM($N126:BE126)-SUM($N187:BD187)+$J187)*IF($F187&gt;=5,BE$5&gt;=YEAR($I187),1)*($F187&gt;=3)</f>
        <v>0</v>
      </c>
      <c r="BF187" s="326">
        <f>(SUM($N126:BF126)-SUM($N187:BE187)+$J187)*IF($F187&gt;=5,BF$5&gt;=YEAR($I187),1)*($F187&gt;=3)</f>
        <v>0</v>
      </c>
      <c r="BG187" s="326">
        <f>(SUM($N126:BG126)-SUM($N187:BF187)+$J187)*IF($F187&gt;=5,BG$5&gt;=YEAR($I187),1)*($F187&gt;=3)</f>
        <v>0</v>
      </c>
      <c r="BH187" s="326">
        <f>(SUM($N126:BH126)-SUM($N187:BG187)+$J187)*IF($F187&gt;=5,BH$5&gt;=YEAR($I187),1)*($F187&gt;=3)</f>
        <v>0</v>
      </c>
      <c r="BI187" s="326">
        <f>(SUM($N126:BI126)-SUM($N187:BH187)+$J187)*IF($F187&gt;=5,BI$5&gt;=YEAR($I187),1)*($F187&gt;=3)</f>
        <v>0</v>
      </c>
      <c r="BJ187" s="326">
        <f>(SUM($N126:BJ126)-SUM($N187:BI187)+$J187)*IF($F187&gt;=5,BJ$5&gt;=YEAR($I187),1)*($F187&gt;=3)</f>
        <v>0</v>
      </c>
      <c r="BK187" s="326">
        <f>(SUM($N126:BK126)-SUM($N187:BJ187)+$J187)*IF($F187&gt;=5,BK$5&gt;=YEAR($I187),1)*($F187&gt;=3)</f>
        <v>0</v>
      </c>
      <c r="BL187" s="326">
        <f>(SUM($N126:BL126)-SUM($N187:BK187)+$J187)*IF($F187&gt;=5,BL$5&gt;=YEAR($I187),1)*($F187&gt;=3)</f>
        <v>0</v>
      </c>
      <c r="BM187" s="326">
        <f>(SUM($N126:BM126)-SUM($N187:BL187)+$J187)*IF($F187&gt;=5,BM$5&gt;=YEAR($I187),1)*($F187&gt;=3)</f>
        <v>0</v>
      </c>
    </row>
    <row r="188" spans="3:65" x14ac:dyDescent="0.2">
      <c r="C188" s="325">
        <f t="shared" si="335"/>
        <v>11</v>
      </c>
      <c r="D188" s="303" t="str">
        <f t="shared" si="336"/>
        <v>item 11</v>
      </c>
      <c r="E188" s="350" t="str">
        <f t="shared" si="333"/>
        <v>Operating Expense</v>
      </c>
      <c r="F188" s="320">
        <f t="shared" si="333"/>
        <v>2</v>
      </c>
      <c r="G188" s="320"/>
      <c r="H188" s="355">
        <f>Input!I18</f>
        <v>30</v>
      </c>
      <c r="I188" s="416">
        <f>Input!G18</f>
        <v>43100</v>
      </c>
      <c r="J188" s="327">
        <f t="shared" si="334"/>
        <v>0</v>
      </c>
      <c r="K188" s="341">
        <f t="shared" si="337"/>
        <v>0</v>
      </c>
      <c r="L188" s="342">
        <f t="shared" si="338"/>
        <v>0</v>
      </c>
      <c r="O188" s="326">
        <f>(SUM($N127:O127)-SUM($N188:N188)+$J188)*IF($F188&gt;=5,O$5&gt;=YEAR($I188),1)*($F188&gt;=3)</f>
        <v>0</v>
      </c>
      <c r="P188" s="326">
        <f>(SUM($N127:P127)-SUM($N188:O188)+$J188)*IF($F188&gt;=5,P$5&gt;=YEAR($I188),1)*($F188&gt;=3)</f>
        <v>0</v>
      </c>
      <c r="Q188" s="326">
        <f>(SUM($N127:Q127)-SUM($N188:P188)+$J188)*IF($F188&gt;=5,Q$5&gt;=YEAR($I188),1)*($F188&gt;=3)</f>
        <v>0</v>
      </c>
      <c r="R188" s="326">
        <f>(SUM($N127:R127)-SUM($N188:Q188)+$J188)*IF($F188&gt;=5,R$5&gt;=YEAR($I188),1)*($F188&gt;=3)</f>
        <v>0</v>
      </c>
      <c r="S188" s="326">
        <f>(SUM($N127:S127)-SUM($N188:R188)+$J188)*IF($F188&gt;=5,S$5&gt;=YEAR($I188),1)*($F188&gt;=3)</f>
        <v>0</v>
      </c>
      <c r="T188" s="326">
        <f>(SUM($N127:T127)-SUM($N188:S188)+$J188)*IF($F188&gt;=5,T$5&gt;=YEAR($I188),1)*($F188&gt;=3)</f>
        <v>0</v>
      </c>
      <c r="U188" s="326">
        <f>(SUM($N127:U127)-SUM($N188:T188)+$J188)*IF($F188&gt;=5,U$5&gt;=YEAR($I188),1)*($F188&gt;=3)</f>
        <v>0</v>
      </c>
      <c r="V188" s="326">
        <f>(SUM($N127:V127)-SUM($N188:U188)+$J188)*IF($F188&gt;=5,V$5&gt;=YEAR($I188),1)*($F188&gt;=3)</f>
        <v>0</v>
      </c>
      <c r="W188" s="326">
        <f>(SUM($N127:W127)-SUM($N188:V188)+$J188)*IF($F188&gt;=5,W$5&gt;=YEAR($I188),1)*($F188&gt;=3)</f>
        <v>0</v>
      </c>
      <c r="X188" s="326">
        <f>(SUM($N127:X127)-SUM($N188:W188)+$J188)*IF($F188&gt;=5,X$5&gt;=YEAR($I188),1)*($F188&gt;=3)</f>
        <v>0</v>
      </c>
      <c r="Y188" s="326">
        <f>(SUM($N127:Y127)-SUM($N188:X188)+$J188)*IF($F188&gt;=5,Y$5&gt;=YEAR($I188),1)*($F188&gt;=3)</f>
        <v>0</v>
      </c>
      <c r="Z188" s="326">
        <f>(SUM($N127:Z127)-SUM($N188:Y188)+$J188)*IF($F188&gt;=5,Z$5&gt;=YEAR($I188),1)*($F188&gt;=3)</f>
        <v>0</v>
      </c>
      <c r="AA188" s="326">
        <f>(SUM($N127:AA127)-SUM($N188:Z188)+$J188)*IF($F188&gt;=5,AA$5&gt;=YEAR($I188),1)*($F188&gt;=3)</f>
        <v>0</v>
      </c>
      <c r="AB188" s="326">
        <f>(SUM($N127:AB127)-SUM($N188:AA188)+$J188)*IF($F188&gt;=5,AB$5&gt;=YEAR($I188),1)*($F188&gt;=3)</f>
        <v>0</v>
      </c>
      <c r="AC188" s="326">
        <f>(SUM($N127:AC127)-SUM($N188:AB188)+$J188)*IF($F188&gt;=5,AC$5&gt;=YEAR($I188),1)*($F188&gt;=3)</f>
        <v>0</v>
      </c>
      <c r="AD188" s="326">
        <f>(SUM($N127:AD127)-SUM($N188:AC188)+$J188)*IF($F188&gt;=5,AD$5&gt;=YEAR($I188),1)*($F188&gt;=3)</f>
        <v>0</v>
      </c>
      <c r="AE188" s="326">
        <f>(SUM($N127:AE127)-SUM($N188:AD188)+$J188)*IF($F188&gt;=5,AE$5&gt;=YEAR($I188),1)*($F188&gt;=3)</f>
        <v>0</v>
      </c>
      <c r="AF188" s="326">
        <f>(SUM($N127:AF127)-SUM($N188:AE188)+$J188)*IF($F188&gt;=5,AF$5&gt;=YEAR($I188),1)*($F188&gt;=3)</f>
        <v>0</v>
      </c>
      <c r="AG188" s="326">
        <f>(SUM($N127:AG127)-SUM($N188:AF188)+$J188)*IF($F188&gt;=5,AG$5&gt;=YEAR($I188),1)*($F188&gt;=3)</f>
        <v>0</v>
      </c>
      <c r="AH188" s="326">
        <f>(SUM($N127:AH127)-SUM($N188:AG188)+$J188)*IF($F188&gt;=5,AH$5&gt;=YEAR($I188),1)*($F188&gt;=3)</f>
        <v>0</v>
      </c>
      <c r="AI188" s="326">
        <f>(SUM($N127:AI127)-SUM($N188:AH188)+$J188)*IF($F188&gt;=5,AI$5&gt;=YEAR($I188),1)*($F188&gt;=3)</f>
        <v>0</v>
      </c>
      <c r="AJ188" s="326">
        <f>(SUM($N127:AJ127)-SUM($N188:AI188)+$J188)*IF($F188&gt;=5,AJ$5&gt;=YEAR($I188),1)*($F188&gt;=3)</f>
        <v>0</v>
      </c>
      <c r="AK188" s="326">
        <f>(SUM($N127:AK127)-SUM($N188:AJ188)+$J188)*IF($F188&gt;=5,AK$5&gt;=YEAR($I188),1)*($F188&gt;=3)</f>
        <v>0</v>
      </c>
      <c r="AL188" s="326">
        <f>(SUM($N127:AL127)-SUM($N188:AK188)+$J188)*IF($F188&gt;=5,AL$5&gt;=YEAR($I188),1)*($F188&gt;=3)</f>
        <v>0</v>
      </c>
      <c r="AM188" s="326">
        <f>(SUM($N127:AM127)-SUM($N188:AL188)+$J188)*IF($F188&gt;=5,AM$5&gt;=YEAR($I188),1)*($F188&gt;=3)</f>
        <v>0</v>
      </c>
      <c r="AN188" s="326">
        <f>(SUM($N127:AN127)-SUM($N188:AM188)+$J188)*IF($F188&gt;=5,AN$5&gt;=YEAR($I188),1)*($F188&gt;=3)</f>
        <v>0</v>
      </c>
      <c r="AO188" s="326">
        <f>(SUM($N127:AO127)-SUM($N188:AN188)+$J188)*IF($F188&gt;=5,AO$5&gt;=YEAR($I188),1)*($F188&gt;=3)</f>
        <v>0</v>
      </c>
      <c r="AP188" s="326">
        <f>(SUM($N127:AP127)-SUM($N188:AO188)+$J188)*IF($F188&gt;=5,AP$5&gt;=YEAR($I188),1)*($F188&gt;=3)</f>
        <v>0</v>
      </c>
      <c r="AQ188" s="326">
        <f>(SUM($N127:AQ127)-SUM($N188:AP188)+$J188)*IF($F188&gt;=5,AQ$5&gt;=YEAR($I188),1)*($F188&gt;=3)</f>
        <v>0</v>
      </c>
      <c r="AR188" s="326">
        <f>(SUM($N127:AR127)-SUM($N188:AQ188)+$J188)*IF($F188&gt;=5,AR$5&gt;=YEAR($I188),1)*($F188&gt;=3)</f>
        <v>0</v>
      </c>
      <c r="AS188" s="326">
        <f>(SUM($N127:AS127)-SUM($N188:AR188)+$J188)*IF($F188&gt;=5,AS$5&gt;=YEAR($I188),1)*($F188&gt;=3)</f>
        <v>0</v>
      </c>
      <c r="AT188" s="326">
        <f>(SUM($N127:AT127)-SUM($N188:AS188)+$J188)*IF($F188&gt;=5,AT$5&gt;=YEAR($I188),1)*($F188&gt;=3)</f>
        <v>0</v>
      </c>
      <c r="AU188" s="326">
        <f>(SUM($N127:AU127)-SUM($N188:AT188)+$J188)*IF($F188&gt;=5,AU$5&gt;=YEAR($I188),1)*($F188&gt;=3)</f>
        <v>0</v>
      </c>
      <c r="AV188" s="326">
        <f>(SUM($N127:AV127)-SUM($N188:AU188)+$J188)*IF($F188&gt;=5,AV$5&gt;=YEAR($I188),1)*($F188&gt;=3)</f>
        <v>0</v>
      </c>
      <c r="AW188" s="326">
        <f>(SUM($N127:AW127)-SUM($N188:AV188)+$J188)*IF($F188&gt;=5,AW$5&gt;=YEAR($I188),1)*($F188&gt;=3)</f>
        <v>0</v>
      </c>
      <c r="AX188" s="326">
        <f>(SUM($N127:AX127)-SUM($N188:AW188)+$J188)*IF($F188&gt;=5,AX$5&gt;=YEAR($I188),1)*($F188&gt;=3)</f>
        <v>0</v>
      </c>
      <c r="AY188" s="326">
        <f>(SUM($N127:AY127)-SUM($N188:AX188)+$J188)*IF($F188&gt;=5,AY$5&gt;=YEAR($I188),1)*($F188&gt;=3)</f>
        <v>0</v>
      </c>
      <c r="AZ188" s="326">
        <f>(SUM($N127:AZ127)-SUM($N188:AY188)+$J188)*IF($F188&gt;=5,AZ$5&gt;=YEAR($I188),1)*($F188&gt;=3)</f>
        <v>0</v>
      </c>
      <c r="BA188" s="326">
        <f>(SUM($N127:BA127)-SUM($N188:AZ188)+$J188)*IF($F188&gt;=5,BA$5&gt;=YEAR($I188),1)*($F188&gt;=3)</f>
        <v>0</v>
      </c>
      <c r="BB188" s="326">
        <f>(SUM($N127:BB127)-SUM($N188:BA188)+$J188)*IF($F188&gt;=5,BB$5&gt;=YEAR($I188),1)*($F188&gt;=3)</f>
        <v>0</v>
      </c>
      <c r="BC188" s="326">
        <f>(SUM($N127:BC127)-SUM($N188:BB188)+$J188)*IF($F188&gt;=5,BC$5&gt;=YEAR($I188),1)*($F188&gt;=3)</f>
        <v>0</v>
      </c>
      <c r="BD188" s="326">
        <f>(SUM($N127:BD127)-SUM($N188:BC188)+$J188)*IF($F188&gt;=5,BD$5&gt;=YEAR($I188),1)*($F188&gt;=3)</f>
        <v>0</v>
      </c>
      <c r="BE188" s="326">
        <f>(SUM($N127:BE127)-SUM($N188:BD188)+$J188)*IF($F188&gt;=5,BE$5&gt;=YEAR($I188),1)*($F188&gt;=3)</f>
        <v>0</v>
      </c>
      <c r="BF188" s="326">
        <f>(SUM($N127:BF127)-SUM($N188:BE188)+$J188)*IF($F188&gt;=5,BF$5&gt;=YEAR($I188),1)*($F188&gt;=3)</f>
        <v>0</v>
      </c>
      <c r="BG188" s="326">
        <f>(SUM($N127:BG127)-SUM($N188:BF188)+$J188)*IF($F188&gt;=5,BG$5&gt;=YEAR($I188),1)*($F188&gt;=3)</f>
        <v>0</v>
      </c>
      <c r="BH188" s="326">
        <f>(SUM($N127:BH127)-SUM($N188:BG188)+$J188)*IF($F188&gt;=5,BH$5&gt;=YEAR($I188),1)*($F188&gt;=3)</f>
        <v>0</v>
      </c>
      <c r="BI188" s="326">
        <f>(SUM($N127:BI127)-SUM($N188:BH188)+$J188)*IF($F188&gt;=5,BI$5&gt;=YEAR($I188),1)*($F188&gt;=3)</f>
        <v>0</v>
      </c>
      <c r="BJ188" s="326">
        <f>(SUM($N127:BJ127)-SUM($N188:BI188)+$J188)*IF($F188&gt;=5,BJ$5&gt;=YEAR($I188),1)*($F188&gt;=3)</f>
        <v>0</v>
      </c>
      <c r="BK188" s="326">
        <f>(SUM($N127:BK127)-SUM($N188:BJ188)+$J188)*IF($F188&gt;=5,BK$5&gt;=YEAR($I188),1)*($F188&gt;=3)</f>
        <v>0</v>
      </c>
      <c r="BL188" s="326">
        <f>(SUM($N127:BL127)-SUM($N188:BK188)+$J188)*IF($F188&gt;=5,BL$5&gt;=YEAR($I188),1)*($F188&gt;=3)</f>
        <v>0</v>
      </c>
      <c r="BM188" s="326">
        <f>(SUM($N127:BM127)-SUM($N188:BL188)+$J188)*IF($F188&gt;=5,BM$5&gt;=YEAR($I188),1)*($F188&gt;=3)</f>
        <v>0</v>
      </c>
    </row>
    <row r="189" spans="3:65" x14ac:dyDescent="0.2">
      <c r="C189" s="325">
        <f t="shared" si="335"/>
        <v>12</v>
      </c>
      <c r="D189" s="303" t="str">
        <f t="shared" si="336"/>
        <v>item 12</v>
      </c>
      <c r="E189" s="350" t="str">
        <f t="shared" si="333"/>
        <v>Operating Expense</v>
      </c>
      <c r="F189" s="320">
        <f t="shared" si="333"/>
        <v>2</v>
      </c>
      <c r="G189" s="320"/>
      <c r="H189" s="355">
        <f>Input!I19</f>
        <v>30</v>
      </c>
      <c r="I189" s="416">
        <f>Input!G19</f>
        <v>43100</v>
      </c>
      <c r="J189" s="327">
        <f t="shared" si="334"/>
        <v>0</v>
      </c>
      <c r="K189" s="341">
        <f t="shared" si="337"/>
        <v>0</v>
      </c>
      <c r="L189" s="342">
        <f t="shared" si="338"/>
        <v>0</v>
      </c>
      <c r="O189" s="326">
        <f>(SUM($N128:O128)-SUM($N189:N189)+$J189)*IF($F189&gt;=5,O$5&gt;=YEAR($I189),1)*($F189&gt;=3)</f>
        <v>0</v>
      </c>
      <c r="P189" s="326">
        <f>(SUM($N128:P128)-SUM($N189:O189)+$J189)*IF($F189&gt;=5,P$5&gt;=YEAR($I189),1)*($F189&gt;=3)</f>
        <v>0</v>
      </c>
      <c r="Q189" s="326">
        <f>(SUM($N128:Q128)-SUM($N189:P189)+$J189)*IF($F189&gt;=5,Q$5&gt;=YEAR($I189),1)*($F189&gt;=3)</f>
        <v>0</v>
      </c>
      <c r="R189" s="326">
        <f>(SUM($N128:R128)-SUM($N189:Q189)+$J189)*IF($F189&gt;=5,R$5&gt;=YEAR($I189),1)*($F189&gt;=3)</f>
        <v>0</v>
      </c>
      <c r="S189" s="326">
        <f>(SUM($N128:S128)-SUM($N189:R189)+$J189)*IF($F189&gt;=5,S$5&gt;=YEAR($I189),1)*($F189&gt;=3)</f>
        <v>0</v>
      </c>
      <c r="T189" s="326">
        <f>(SUM($N128:T128)-SUM($N189:S189)+$J189)*IF($F189&gt;=5,T$5&gt;=YEAR($I189),1)*($F189&gt;=3)</f>
        <v>0</v>
      </c>
      <c r="U189" s="326">
        <f>(SUM($N128:U128)-SUM($N189:T189)+$J189)*IF($F189&gt;=5,U$5&gt;=YEAR($I189),1)*($F189&gt;=3)</f>
        <v>0</v>
      </c>
      <c r="V189" s="326">
        <f>(SUM($N128:V128)-SUM($N189:U189)+$J189)*IF($F189&gt;=5,V$5&gt;=YEAR($I189),1)*($F189&gt;=3)</f>
        <v>0</v>
      </c>
      <c r="W189" s="326">
        <f>(SUM($N128:W128)-SUM($N189:V189)+$J189)*IF($F189&gt;=5,W$5&gt;=YEAR($I189),1)*($F189&gt;=3)</f>
        <v>0</v>
      </c>
      <c r="X189" s="326">
        <f>(SUM($N128:X128)-SUM($N189:W189)+$J189)*IF($F189&gt;=5,X$5&gt;=YEAR($I189),1)*($F189&gt;=3)</f>
        <v>0</v>
      </c>
      <c r="Y189" s="326">
        <f>(SUM($N128:Y128)-SUM($N189:X189)+$J189)*IF($F189&gt;=5,Y$5&gt;=YEAR($I189),1)*($F189&gt;=3)</f>
        <v>0</v>
      </c>
      <c r="Z189" s="326">
        <f>(SUM($N128:Z128)-SUM($N189:Y189)+$J189)*IF($F189&gt;=5,Z$5&gt;=YEAR($I189),1)*($F189&gt;=3)</f>
        <v>0</v>
      </c>
      <c r="AA189" s="326">
        <f>(SUM($N128:AA128)-SUM($N189:Z189)+$J189)*IF($F189&gt;=5,AA$5&gt;=YEAR($I189),1)*($F189&gt;=3)</f>
        <v>0</v>
      </c>
      <c r="AB189" s="326">
        <f>(SUM($N128:AB128)-SUM($N189:AA189)+$J189)*IF($F189&gt;=5,AB$5&gt;=YEAR($I189),1)*($F189&gt;=3)</f>
        <v>0</v>
      </c>
      <c r="AC189" s="326">
        <f>(SUM($N128:AC128)-SUM($N189:AB189)+$J189)*IF($F189&gt;=5,AC$5&gt;=YEAR($I189),1)*($F189&gt;=3)</f>
        <v>0</v>
      </c>
      <c r="AD189" s="326">
        <f>(SUM($N128:AD128)-SUM($N189:AC189)+$J189)*IF($F189&gt;=5,AD$5&gt;=YEAR($I189),1)*($F189&gt;=3)</f>
        <v>0</v>
      </c>
      <c r="AE189" s="326">
        <f>(SUM($N128:AE128)-SUM($N189:AD189)+$J189)*IF($F189&gt;=5,AE$5&gt;=YEAR($I189),1)*($F189&gt;=3)</f>
        <v>0</v>
      </c>
      <c r="AF189" s="326">
        <f>(SUM($N128:AF128)-SUM($N189:AE189)+$J189)*IF($F189&gt;=5,AF$5&gt;=YEAR($I189),1)*($F189&gt;=3)</f>
        <v>0</v>
      </c>
      <c r="AG189" s="326">
        <f>(SUM($N128:AG128)-SUM($N189:AF189)+$J189)*IF($F189&gt;=5,AG$5&gt;=YEAR($I189),1)*($F189&gt;=3)</f>
        <v>0</v>
      </c>
      <c r="AH189" s="326">
        <f>(SUM($N128:AH128)-SUM($N189:AG189)+$J189)*IF($F189&gt;=5,AH$5&gt;=YEAR($I189),1)*($F189&gt;=3)</f>
        <v>0</v>
      </c>
      <c r="AI189" s="326">
        <f>(SUM($N128:AI128)-SUM($N189:AH189)+$J189)*IF($F189&gt;=5,AI$5&gt;=YEAR($I189),1)*($F189&gt;=3)</f>
        <v>0</v>
      </c>
      <c r="AJ189" s="326">
        <f>(SUM($N128:AJ128)-SUM($N189:AI189)+$J189)*IF($F189&gt;=5,AJ$5&gt;=YEAR($I189),1)*($F189&gt;=3)</f>
        <v>0</v>
      </c>
      <c r="AK189" s="326">
        <f>(SUM($N128:AK128)-SUM($N189:AJ189)+$J189)*IF($F189&gt;=5,AK$5&gt;=YEAR($I189),1)*($F189&gt;=3)</f>
        <v>0</v>
      </c>
      <c r="AL189" s="326">
        <f>(SUM($N128:AL128)-SUM($N189:AK189)+$J189)*IF($F189&gt;=5,AL$5&gt;=YEAR($I189),1)*($F189&gt;=3)</f>
        <v>0</v>
      </c>
      <c r="AM189" s="326">
        <f>(SUM($N128:AM128)-SUM($N189:AL189)+$J189)*IF($F189&gt;=5,AM$5&gt;=YEAR($I189),1)*($F189&gt;=3)</f>
        <v>0</v>
      </c>
      <c r="AN189" s="326">
        <f>(SUM($N128:AN128)-SUM($N189:AM189)+$J189)*IF($F189&gt;=5,AN$5&gt;=YEAR($I189),1)*($F189&gt;=3)</f>
        <v>0</v>
      </c>
      <c r="AO189" s="326">
        <f>(SUM($N128:AO128)-SUM($N189:AN189)+$J189)*IF($F189&gt;=5,AO$5&gt;=YEAR($I189),1)*($F189&gt;=3)</f>
        <v>0</v>
      </c>
      <c r="AP189" s="326">
        <f>(SUM($N128:AP128)-SUM($N189:AO189)+$J189)*IF($F189&gt;=5,AP$5&gt;=YEAR($I189),1)*($F189&gt;=3)</f>
        <v>0</v>
      </c>
      <c r="AQ189" s="326">
        <f>(SUM($N128:AQ128)-SUM($N189:AP189)+$J189)*IF($F189&gt;=5,AQ$5&gt;=YEAR($I189),1)*($F189&gt;=3)</f>
        <v>0</v>
      </c>
      <c r="AR189" s="326">
        <f>(SUM($N128:AR128)-SUM($N189:AQ189)+$J189)*IF($F189&gt;=5,AR$5&gt;=YEAR($I189),1)*($F189&gt;=3)</f>
        <v>0</v>
      </c>
      <c r="AS189" s="326">
        <f>(SUM($N128:AS128)-SUM($N189:AR189)+$J189)*IF($F189&gt;=5,AS$5&gt;=YEAR($I189),1)*($F189&gt;=3)</f>
        <v>0</v>
      </c>
      <c r="AT189" s="326">
        <f>(SUM($N128:AT128)-SUM($N189:AS189)+$J189)*IF($F189&gt;=5,AT$5&gt;=YEAR($I189),1)*($F189&gt;=3)</f>
        <v>0</v>
      </c>
      <c r="AU189" s="326">
        <f>(SUM($N128:AU128)-SUM($N189:AT189)+$J189)*IF($F189&gt;=5,AU$5&gt;=YEAR($I189),1)*($F189&gt;=3)</f>
        <v>0</v>
      </c>
      <c r="AV189" s="326">
        <f>(SUM($N128:AV128)-SUM($N189:AU189)+$J189)*IF($F189&gt;=5,AV$5&gt;=YEAR($I189),1)*($F189&gt;=3)</f>
        <v>0</v>
      </c>
      <c r="AW189" s="326">
        <f>(SUM($N128:AW128)-SUM($N189:AV189)+$J189)*IF($F189&gt;=5,AW$5&gt;=YEAR($I189),1)*($F189&gt;=3)</f>
        <v>0</v>
      </c>
      <c r="AX189" s="326">
        <f>(SUM($N128:AX128)-SUM($N189:AW189)+$J189)*IF($F189&gt;=5,AX$5&gt;=YEAR($I189),1)*($F189&gt;=3)</f>
        <v>0</v>
      </c>
      <c r="AY189" s="326">
        <f>(SUM($N128:AY128)-SUM($N189:AX189)+$J189)*IF($F189&gt;=5,AY$5&gt;=YEAR($I189),1)*($F189&gt;=3)</f>
        <v>0</v>
      </c>
      <c r="AZ189" s="326">
        <f>(SUM($N128:AZ128)-SUM($N189:AY189)+$J189)*IF($F189&gt;=5,AZ$5&gt;=YEAR($I189),1)*($F189&gt;=3)</f>
        <v>0</v>
      </c>
      <c r="BA189" s="326">
        <f>(SUM($N128:BA128)-SUM($N189:AZ189)+$J189)*IF($F189&gt;=5,BA$5&gt;=YEAR($I189),1)*($F189&gt;=3)</f>
        <v>0</v>
      </c>
      <c r="BB189" s="326">
        <f>(SUM($N128:BB128)-SUM($N189:BA189)+$J189)*IF($F189&gt;=5,BB$5&gt;=YEAR($I189),1)*($F189&gt;=3)</f>
        <v>0</v>
      </c>
      <c r="BC189" s="326">
        <f>(SUM($N128:BC128)-SUM($N189:BB189)+$J189)*IF($F189&gt;=5,BC$5&gt;=YEAR($I189),1)*($F189&gt;=3)</f>
        <v>0</v>
      </c>
      <c r="BD189" s="326">
        <f>(SUM($N128:BD128)-SUM($N189:BC189)+$J189)*IF($F189&gt;=5,BD$5&gt;=YEAR($I189),1)*($F189&gt;=3)</f>
        <v>0</v>
      </c>
      <c r="BE189" s="326">
        <f>(SUM($N128:BE128)-SUM($N189:BD189)+$J189)*IF($F189&gt;=5,BE$5&gt;=YEAR($I189),1)*($F189&gt;=3)</f>
        <v>0</v>
      </c>
      <c r="BF189" s="326">
        <f>(SUM($N128:BF128)-SUM($N189:BE189)+$J189)*IF($F189&gt;=5,BF$5&gt;=YEAR($I189),1)*($F189&gt;=3)</f>
        <v>0</v>
      </c>
      <c r="BG189" s="326">
        <f>(SUM($N128:BG128)-SUM($N189:BF189)+$J189)*IF($F189&gt;=5,BG$5&gt;=YEAR($I189),1)*($F189&gt;=3)</f>
        <v>0</v>
      </c>
      <c r="BH189" s="326">
        <f>(SUM($N128:BH128)-SUM($N189:BG189)+$J189)*IF($F189&gt;=5,BH$5&gt;=YEAR($I189),1)*($F189&gt;=3)</f>
        <v>0</v>
      </c>
      <c r="BI189" s="326">
        <f>(SUM($N128:BI128)-SUM($N189:BH189)+$J189)*IF($F189&gt;=5,BI$5&gt;=YEAR($I189),1)*($F189&gt;=3)</f>
        <v>0</v>
      </c>
      <c r="BJ189" s="326">
        <f>(SUM($N128:BJ128)-SUM($N189:BI189)+$J189)*IF($F189&gt;=5,BJ$5&gt;=YEAR($I189),1)*($F189&gt;=3)</f>
        <v>0</v>
      </c>
      <c r="BK189" s="326">
        <f>(SUM($N128:BK128)-SUM($N189:BJ189)+$J189)*IF($F189&gt;=5,BK$5&gt;=YEAR($I189),1)*($F189&gt;=3)</f>
        <v>0</v>
      </c>
      <c r="BL189" s="326">
        <f>(SUM($N128:BL128)-SUM($N189:BK189)+$J189)*IF($F189&gt;=5,BL$5&gt;=YEAR($I189),1)*($F189&gt;=3)</f>
        <v>0</v>
      </c>
      <c r="BM189" s="326">
        <f>(SUM($N128:BM128)-SUM($N189:BL189)+$J189)*IF($F189&gt;=5,BM$5&gt;=YEAR($I189),1)*($F189&gt;=3)</f>
        <v>0</v>
      </c>
    </row>
    <row r="190" spans="3:65" x14ac:dyDescent="0.2">
      <c r="C190" s="325">
        <f t="shared" si="335"/>
        <v>13</v>
      </c>
      <c r="D190" s="303" t="str">
        <f t="shared" si="336"/>
        <v>item 13</v>
      </c>
      <c r="E190" s="350" t="str">
        <f t="shared" si="333"/>
        <v>Operating Expense</v>
      </c>
      <c r="F190" s="320">
        <f t="shared" si="333"/>
        <v>2</v>
      </c>
      <c r="G190" s="320"/>
      <c r="H190" s="355">
        <f>Input!I20</f>
        <v>30</v>
      </c>
      <c r="I190" s="416">
        <f>Input!G20</f>
        <v>43100</v>
      </c>
      <c r="J190" s="327">
        <f t="shared" si="334"/>
        <v>0</v>
      </c>
      <c r="K190" s="341">
        <f t="shared" si="337"/>
        <v>0</v>
      </c>
      <c r="L190" s="342">
        <f t="shared" si="338"/>
        <v>0</v>
      </c>
      <c r="O190" s="326">
        <f>(SUM($N129:O129)-SUM($N190:N190)+$J190)*IF($F190&gt;=5,O$5&gt;=YEAR($I190),1)*($F190&gt;=3)</f>
        <v>0</v>
      </c>
      <c r="P190" s="326">
        <f>(SUM($N129:P129)-SUM($N190:O190)+$J190)*IF($F190&gt;=5,P$5&gt;=YEAR($I190),1)*($F190&gt;=3)</f>
        <v>0</v>
      </c>
      <c r="Q190" s="326">
        <f>(SUM($N129:Q129)-SUM($N190:P190)+$J190)*IF($F190&gt;=5,Q$5&gt;=YEAR($I190),1)*($F190&gt;=3)</f>
        <v>0</v>
      </c>
      <c r="R190" s="326">
        <f>(SUM($N129:R129)-SUM($N190:Q190)+$J190)*IF($F190&gt;=5,R$5&gt;=YEAR($I190),1)*($F190&gt;=3)</f>
        <v>0</v>
      </c>
      <c r="S190" s="326">
        <f>(SUM($N129:S129)-SUM($N190:R190)+$J190)*IF($F190&gt;=5,S$5&gt;=YEAR($I190),1)*($F190&gt;=3)</f>
        <v>0</v>
      </c>
      <c r="T190" s="326">
        <f>(SUM($N129:T129)-SUM($N190:S190)+$J190)*IF($F190&gt;=5,T$5&gt;=YEAR($I190),1)*($F190&gt;=3)</f>
        <v>0</v>
      </c>
      <c r="U190" s="326">
        <f>(SUM($N129:U129)-SUM($N190:T190)+$J190)*IF($F190&gt;=5,U$5&gt;=YEAR($I190),1)*($F190&gt;=3)</f>
        <v>0</v>
      </c>
      <c r="V190" s="326">
        <f>(SUM($N129:V129)-SUM($N190:U190)+$J190)*IF($F190&gt;=5,V$5&gt;=YEAR($I190),1)*($F190&gt;=3)</f>
        <v>0</v>
      </c>
      <c r="W190" s="326">
        <f>(SUM($N129:W129)-SUM($N190:V190)+$J190)*IF($F190&gt;=5,W$5&gt;=YEAR($I190),1)*($F190&gt;=3)</f>
        <v>0</v>
      </c>
      <c r="X190" s="326">
        <f>(SUM($N129:X129)-SUM($N190:W190)+$J190)*IF($F190&gt;=5,X$5&gt;=YEAR($I190),1)*($F190&gt;=3)</f>
        <v>0</v>
      </c>
      <c r="Y190" s="326">
        <f>(SUM($N129:Y129)-SUM($N190:X190)+$J190)*IF($F190&gt;=5,Y$5&gt;=YEAR($I190),1)*($F190&gt;=3)</f>
        <v>0</v>
      </c>
      <c r="Z190" s="326">
        <f>(SUM($N129:Z129)-SUM($N190:Y190)+$J190)*IF($F190&gt;=5,Z$5&gt;=YEAR($I190),1)*($F190&gt;=3)</f>
        <v>0</v>
      </c>
      <c r="AA190" s="326">
        <f>(SUM($N129:AA129)-SUM($N190:Z190)+$J190)*IF($F190&gt;=5,AA$5&gt;=YEAR($I190),1)*($F190&gt;=3)</f>
        <v>0</v>
      </c>
      <c r="AB190" s="326">
        <f>(SUM($N129:AB129)-SUM($N190:AA190)+$J190)*IF($F190&gt;=5,AB$5&gt;=YEAR($I190),1)*($F190&gt;=3)</f>
        <v>0</v>
      </c>
      <c r="AC190" s="326">
        <f>(SUM($N129:AC129)-SUM($N190:AB190)+$J190)*IF($F190&gt;=5,AC$5&gt;=YEAR($I190),1)*($F190&gt;=3)</f>
        <v>0</v>
      </c>
      <c r="AD190" s="326">
        <f>(SUM($N129:AD129)-SUM($N190:AC190)+$J190)*IF($F190&gt;=5,AD$5&gt;=YEAR($I190),1)*($F190&gt;=3)</f>
        <v>0</v>
      </c>
      <c r="AE190" s="326">
        <f>(SUM($N129:AE129)-SUM($N190:AD190)+$J190)*IF($F190&gt;=5,AE$5&gt;=YEAR($I190),1)*($F190&gt;=3)</f>
        <v>0</v>
      </c>
      <c r="AF190" s="326">
        <f>(SUM($N129:AF129)-SUM($N190:AE190)+$J190)*IF($F190&gt;=5,AF$5&gt;=YEAR($I190),1)*($F190&gt;=3)</f>
        <v>0</v>
      </c>
      <c r="AG190" s="326">
        <f>(SUM($N129:AG129)-SUM($N190:AF190)+$J190)*IF($F190&gt;=5,AG$5&gt;=YEAR($I190),1)*($F190&gt;=3)</f>
        <v>0</v>
      </c>
      <c r="AH190" s="326">
        <f>(SUM($N129:AH129)-SUM($N190:AG190)+$J190)*IF($F190&gt;=5,AH$5&gt;=YEAR($I190),1)*($F190&gt;=3)</f>
        <v>0</v>
      </c>
      <c r="AI190" s="326">
        <f>(SUM($N129:AI129)-SUM($N190:AH190)+$J190)*IF($F190&gt;=5,AI$5&gt;=YEAR($I190),1)*($F190&gt;=3)</f>
        <v>0</v>
      </c>
      <c r="AJ190" s="326">
        <f>(SUM($N129:AJ129)-SUM($N190:AI190)+$J190)*IF($F190&gt;=5,AJ$5&gt;=YEAR($I190),1)*($F190&gt;=3)</f>
        <v>0</v>
      </c>
      <c r="AK190" s="326">
        <f>(SUM($N129:AK129)-SUM($N190:AJ190)+$J190)*IF($F190&gt;=5,AK$5&gt;=YEAR($I190),1)*($F190&gt;=3)</f>
        <v>0</v>
      </c>
      <c r="AL190" s="326">
        <f>(SUM($N129:AL129)-SUM($N190:AK190)+$J190)*IF($F190&gt;=5,AL$5&gt;=YEAR($I190),1)*($F190&gt;=3)</f>
        <v>0</v>
      </c>
      <c r="AM190" s="326">
        <f>(SUM($N129:AM129)-SUM($N190:AL190)+$J190)*IF($F190&gt;=5,AM$5&gt;=YEAR($I190),1)*($F190&gt;=3)</f>
        <v>0</v>
      </c>
      <c r="AN190" s="326">
        <f>(SUM($N129:AN129)-SUM($N190:AM190)+$J190)*IF($F190&gt;=5,AN$5&gt;=YEAR($I190),1)*($F190&gt;=3)</f>
        <v>0</v>
      </c>
      <c r="AO190" s="326">
        <f>(SUM($N129:AO129)-SUM($N190:AN190)+$J190)*IF($F190&gt;=5,AO$5&gt;=YEAR($I190),1)*($F190&gt;=3)</f>
        <v>0</v>
      </c>
      <c r="AP190" s="326">
        <f>(SUM($N129:AP129)-SUM($N190:AO190)+$J190)*IF($F190&gt;=5,AP$5&gt;=YEAR($I190),1)*($F190&gt;=3)</f>
        <v>0</v>
      </c>
      <c r="AQ190" s="326">
        <f>(SUM($N129:AQ129)-SUM($N190:AP190)+$J190)*IF($F190&gt;=5,AQ$5&gt;=YEAR($I190),1)*($F190&gt;=3)</f>
        <v>0</v>
      </c>
      <c r="AR190" s="326">
        <f>(SUM($N129:AR129)-SUM($N190:AQ190)+$J190)*IF($F190&gt;=5,AR$5&gt;=YEAR($I190),1)*($F190&gt;=3)</f>
        <v>0</v>
      </c>
      <c r="AS190" s="326">
        <f>(SUM($N129:AS129)-SUM($N190:AR190)+$J190)*IF($F190&gt;=5,AS$5&gt;=YEAR($I190),1)*($F190&gt;=3)</f>
        <v>0</v>
      </c>
      <c r="AT190" s="326">
        <f>(SUM($N129:AT129)-SUM($N190:AS190)+$J190)*IF($F190&gt;=5,AT$5&gt;=YEAR($I190),1)*($F190&gt;=3)</f>
        <v>0</v>
      </c>
      <c r="AU190" s="326">
        <f>(SUM($N129:AU129)-SUM($N190:AT190)+$J190)*IF($F190&gt;=5,AU$5&gt;=YEAR($I190),1)*($F190&gt;=3)</f>
        <v>0</v>
      </c>
      <c r="AV190" s="326">
        <f>(SUM($N129:AV129)-SUM($N190:AU190)+$J190)*IF($F190&gt;=5,AV$5&gt;=YEAR($I190),1)*($F190&gt;=3)</f>
        <v>0</v>
      </c>
      <c r="AW190" s="326">
        <f>(SUM($N129:AW129)-SUM($N190:AV190)+$J190)*IF($F190&gt;=5,AW$5&gt;=YEAR($I190),1)*($F190&gt;=3)</f>
        <v>0</v>
      </c>
      <c r="AX190" s="326">
        <f>(SUM($N129:AX129)-SUM($N190:AW190)+$J190)*IF($F190&gt;=5,AX$5&gt;=YEAR($I190),1)*($F190&gt;=3)</f>
        <v>0</v>
      </c>
      <c r="AY190" s="326">
        <f>(SUM($N129:AY129)-SUM($N190:AX190)+$J190)*IF($F190&gt;=5,AY$5&gt;=YEAR($I190),1)*($F190&gt;=3)</f>
        <v>0</v>
      </c>
      <c r="AZ190" s="326">
        <f>(SUM($N129:AZ129)-SUM($N190:AY190)+$J190)*IF($F190&gt;=5,AZ$5&gt;=YEAR($I190),1)*($F190&gt;=3)</f>
        <v>0</v>
      </c>
      <c r="BA190" s="326">
        <f>(SUM($N129:BA129)-SUM($N190:AZ190)+$J190)*IF($F190&gt;=5,BA$5&gt;=YEAR($I190),1)*($F190&gt;=3)</f>
        <v>0</v>
      </c>
      <c r="BB190" s="326">
        <f>(SUM($N129:BB129)-SUM($N190:BA190)+$J190)*IF($F190&gt;=5,BB$5&gt;=YEAR($I190),1)*($F190&gt;=3)</f>
        <v>0</v>
      </c>
      <c r="BC190" s="326">
        <f>(SUM($N129:BC129)-SUM($N190:BB190)+$J190)*IF($F190&gt;=5,BC$5&gt;=YEAR($I190),1)*($F190&gt;=3)</f>
        <v>0</v>
      </c>
      <c r="BD190" s="326">
        <f>(SUM($N129:BD129)-SUM($N190:BC190)+$J190)*IF($F190&gt;=5,BD$5&gt;=YEAR($I190),1)*($F190&gt;=3)</f>
        <v>0</v>
      </c>
      <c r="BE190" s="326">
        <f>(SUM($N129:BE129)-SUM($N190:BD190)+$J190)*IF($F190&gt;=5,BE$5&gt;=YEAR($I190),1)*($F190&gt;=3)</f>
        <v>0</v>
      </c>
      <c r="BF190" s="326">
        <f>(SUM($N129:BF129)-SUM($N190:BE190)+$J190)*IF($F190&gt;=5,BF$5&gt;=YEAR($I190),1)*($F190&gt;=3)</f>
        <v>0</v>
      </c>
      <c r="BG190" s="326">
        <f>(SUM($N129:BG129)-SUM($N190:BF190)+$J190)*IF($F190&gt;=5,BG$5&gt;=YEAR($I190),1)*($F190&gt;=3)</f>
        <v>0</v>
      </c>
      <c r="BH190" s="326">
        <f>(SUM($N129:BH129)-SUM($N190:BG190)+$J190)*IF($F190&gt;=5,BH$5&gt;=YEAR($I190),1)*($F190&gt;=3)</f>
        <v>0</v>
      </c>
      <c r="BI190" s="326">
        <f>(SUM($N129:BI129)-SUM($N190:BH190)+$J190)*IF($F190&gt;=5,BI$5&gt;=YEAR($I190),1)*($F190&gt;=3)</f>
        <v>0</v>
      </c>
      <c r="BJ190" s="326">
        <f>(SUM($N129:BJ129)-SUM($N190:BI190)+$J190)*IF($F190&gt;=5,BJ$5&gt;=YEAR($I190),1)*($F190&gt;=3)</f>
        <v>0</v>
      </c>
      <c r="BK190" s="326">
        <f>(SUM($N129:BK129)-SUM($N190:BJ190)+$J190)*IF($F190&gt;=5,BK$5&gt;=YEAR($I190),1)*($F190&gt;=3)</f>
        <v>0</v>
      </c>
      <c r="BL190" s="326">
        <f>(SUM($N129:BL129)-SUM($N190:BK190)+$J190)*IF($F190&gt;=5,BL$5&gt;=YEAR($I190),1)*($F190&gt;=3)</f>
        <v>0</v>
      </c>
      <c r="BM190" s="326">
        <f>(SUM($N129:BM129)-SUM($N190:BL190)+$J190)*IF($F190&gt;=5,BM$5&gt;=YEAR($I190),1)*($F190&gt;=3)</f>
        <v>0</v>
      </c>
    </row>
    <row r="191" spans="3:65" x14ac:dyDescent="0.2">
      <c r="C191" s="325">
        <f t="shared" si="335"/>
        <v>14</v>
      </c>
      <c r="D191" s="303" t="str">
        <f t="shared" si="336"/>
        <v>item 14</v>
      </c>
      <c r="E191" s="350" t="str">
        <f t="shared" si="333"/>
        <v>Operating Expense</v>
      </c>
      <c r="F191" s="320">
        <f t="shared" si="333"/>
        <v>2</v>
      </c>
      <c r="G191" s="320"/>
      <c r="H191" s="355">
        <f>Input!I21</f>
        <v>30</v>
      </c>
      <c r="I191" s="416">
        <f>Input!G21</f>
        <v>43100</v>
      </c>
      <c r="J191" s="327">
        <f t="shared" si="334"/>
        <v>0</v>
      </c>
      <c r="K191" s="341">
        <f t="shared" si="337"/>
        <v>0</v>
      </c>
      <c r="L191" s="342">
        <f t="shared" si="338"/>
        <v>0</v>
      </c>
      <c r="O191" s="326">
        <f>(SUM($N130:O130)-SUM($N191:N191)+$J191)*IF($F191&gt;=5,O$5&gt;=YEAR($I191),1)*($F191&gt;=3)</f>
        <v>0</v>
      </c>
      <c r="P191" s="326">
        <f>(SUM($N130:P130)-SUM($N191:O191)+$J191)*IF($F191&gt;=5,P$5&gt;=YEAR($I191),1)*($F191&gt;=3)</f>
        <v>0</v>
      </c>
      <c r="Q191" s="326">
        <f>(SUM($N130:Q130)-SUM($N191:P191)+$J191)*IF($F191&gt;=5,Q$5&gt;=YEAR($I191),1)*($F191&gt;=3)</f>
        <v>0</v>
      </c>
      <c r="R191" s="326">
        <f>(SUM($N130:R130)-SUM($N191:Q191)+$J191)*IF($F191&gt;=5,R$5&gt;=YEAR($I191),1)*($F191&gt;=3)</f>
        <v>0</v>
      </c>
      <c r="S191" s="326">
        <f>(SUM($N130:S130)-SUM($N191:R191)+$J191)*IF($F191&gt;=5,S$5&gt;=YEAR($I191),1)*($F191&gt;=3)</f>
        <v>0</v>
      </c>
      <c r="T191" s="326">
        <f>(SUM($N130:T130)-SUM($N191:S191)+$J191)*IF($F191&gt;=5,T$5&gt;=YEAR($I191),1)*($F191&gt;=3)</f>
        <v>0</v>
      </c>
      <c r="U191" s="326">
        <f>(SUM($N130:U130)-SUM($N191:T191)+$J191)*IF($F191&gt;=5,U$5&gt;=YEAR($I191),1)*($F191&gt;=3)</f>
        <v>0</v>
      </c>
      <c r="V191" s="326">
        <f>(SUM($N130:V130)-SUM($N191:U191)+$J191)*IF($F191&gt;=5,V$5&gt;=YEAR($I191),1)*($F191&gt;=3)</f>
        <v>0</v>
      </c>
      <c r="W191" s="326">
        <f>(SUM($N130:W130)-SUM($N191:V191)+$J191)*IF($F191&gt;=5,W$5&gt;=YEAR($I191),1)*($F191&gt;=3)</f>
        <v>0</v>
      </c>
      <c r="X191" s="326">
        <f>(SUM($N130:X130)-SUM($N191:W191)+$J191)*IF($F191&gt;=5,X$5&gt;=YEAR($I191),1)*($F191&gt;=3)</f>
        <v>0</v>
      </c>
      <c r="Y191" s="326">
        <f>(SUM($N130:Y130)-SUM($N191:X191)+$J191)*IF($F191&gt;=5,Y$5&gt;=YEAR($I191),1)*($F191&gt;=3)</f>
        <v>0</v>
      </c>
      <c r="Z191" s="326">
        <f>(SUM($N130:Z130)-SUM($N191:Y191)+$J191)*IF($F191&gt;=5,Z$5&gt;=YEAR($I191),1)*($F191&gt;=3)</f>
        <v>0</v>
      </c>
      <c r="AA191" s="326">
        <f>(SUM($N130:AA130)-SUM($N191:Z191)+$J191)*IF($F191&gt;=5,AA$5&gt;=YEAR($I191),1)*($F191&gt;=3)</f>
        <v>0</v>
      </c>
      <c r="AB191" s="326">
        <f>(SUM($N130:AB130)-SUM($N191:AA191)+$J191)*IF($F191&gt;=5,AB$5&gt;=YEAR($I191),1)*($F191&gt;=3)</f>
        <v>0</v>
      </c>
      <c r="AC191" s="326">
        <f>(SUM($N130:AC130)-SUM($N191:AB191)+$J191)*IF($F191&gt;=5,AC$5&gt;=YEAR($I191),1)*($F191&gt;=3)</f>
        <v>0</v>
      </c>
      <c r="AD191" s="326">
        <f>(SUM($N130:AD130)-SUM($N191:AC191)+$J191)*IF($F191&gt;=5,AD$5&gt;=YEAR($I191),1)*($F191&gt;=3)</f>
        <v>0</v>
      </c>
      <c r="AE191" s="326">
        <f>(SUM($N130:AE130)-SUM($N191:AD191)+$J191)*IF($F191&gt;=5,AE$5&gt;=YEAR($I191),1)*($F191&gt;=3)</f>
        <v>0</v>
      </c>
      <c r="AF191" s="326">
        <f>(SUM($N130:AF130)-SUM($N191:AE191)+$J191)*IF($F191&gt;=5,AF$5&gt;=YEAR($I191),1)*($F191&gt;=3)</f>
        <v>0</v>
      </c>
      <c r="AG191" s="326">
        <f>(SUM($N130:AG130)-SUM($N191:AF191)+$J191)*IF($F191&gt;=5,AG$5&gt;=YEAR($I191),1)*($F191&gt;=3)</f>
        <v>0</v>
      </c>
      <c r="AH191" s="326">
        <f>(SUM($N130:AH130)-SUM($N191:AG191)+$J191)*IF($F191&gt;=5,AH$5&gt;=YEAR($I191),1)*($F191&gt;=3)</f>
        <v>0</v>
      </c>
      <c r="AI191" s="326">
        <f>(SUM($N130:AI130)-SUM($N191:AH191)+$J191)*IF($F191&gt;=5,AI$5&gt;=YEAR($I191),1)*($F191&gt;=3)</f>
        <v>0</v>
      </c>
      <c r="AJ191" s="326">
        <f>(SUM($N130:AJ130)-SUM($N191:AI191)+$J191)*IF($F191&gt;=5,AJ$5&gt;=YEAR($I191),1)*($F191&gt;=3)</f>
        <v>0</v>
      </c>
      <c r="AK191" s="326">
        <f>(SUM($N130:AK130)-SUM($N191:AJ191)+$J191)*IF($F191&gt;=5,AK$5&gt;=YEAR($I191),1)*($F191&gt;=3)</f>
        <v>0</v>
      </c>
      <c r="AL191" s="326">
        <f>(SUM($N130:AL130)-SUM($N191:AK191)+$J191)*IF($F191&gt;=5,AL$5&gt;=YEAR($I191),1)*($F191&gt;=3)</f>
        <v>0</v>
      </c>
      <c r="AM191" s="326">
        <f>(SUM($N130:AM130)-SUM($N191:AL191)+$J191)*IF($F191&gt;=5,AM$5&gt;=YEAR($I191),1)*($F191&gt;=3)</f>
        <v>0</v>
      </c>
      <c r="AN191" s="326">
        <f>(SUM($N130:AN130)-SUM($N191:AM191)+$J191)*IF($F191&gt;=5,AN$5&gt;=YEAR($I191),1)*($F191&gt;=3)</f>
        <v>0</v>
      </c>
      <c r="AO191" s="326">
        <f>(SUM($N130:AO130)-SUM($N191:AN191)+$J191)*IF($F191&gt;=5,AO$5&gt;=YEAR($I191),1)*($F191&gt;=3)</f>
        <v>0</v>
      </c>
      <c r="AP191" s="326">
        <f>(SUM($N130:AP130)-SUM($N191:AO191)+$J191)*IF($F191&gt;=5,AP$5&gt;=YEAR($I191),1)*($F191&gt;=3)</f>
        <v>0</v>
      </c>
      <c r="AQ191" s="326">
        <f>(SUM($N130:AQ130)-SUM($N191:AP191)+$J191)*IF($F191&gt;=5,AQ$5&gt;=YEAR($I191),1)*($F191&gt;=3)</f>
        <v>0</v>
      </c>
      <c r="AR191" s="326">
        <f>(SUM($N130:AR130)-SUM($N191:AQ191)+$J191)*IF($F191&gt;=5,AR$5&gt;=YEAR($I191),1)*($F191&gt;=3)</f>
        <v>0</v>
      </c>
      <c r="AS191" s="326">
        <f>(SUM($N130:AS130)-SUM($N191:AR191)+$J191)*IF($F191&gt;=5,AS$5&gt;=YEAR($I191),1)*($F191&gt;=3)</f>
        <v>0</v>
      </c>
      <c r="AT191" s="326">
        <f>(SUM($N130:AT130)-SUM($N191:AS191)+$J191)*IF($F191&gt;=5,AT$5&gt;=YEAR($I191),1)*($F191&gt;=3)</f>
        <v>0</v>
      </c>
      <c r="AU191" s="326">
        <f>(SUM($N130:AU130)-SUM($N191:AT191)+$J191)*IF($F191&gt;=5,AU$5&gt;=YEAR($I191),1)*($F191&gt;=3)</f>
        <v>0</v>
      </c>
      <c r="AV191" s="326">
        <f>(SUM($N130:AV130)-SUM($N191:AU191)+$J191)*IF($F191&gt;=5,AV$5&gt;=YEAR($I191),1)*($F191&gt;=3)</f>
        <v>0</v>
      </c>
      <c r="AW191" s="326">
        <f>(SUM($N130:AW130)-SUM($N191:AV191)+$J191)*IF($F191&gt;=5,AW$5&gt;=YEAR($I191),1)*($F191&gt;=3)</f>
        <v>0</v>
      </c>
      <c r="AX191" s="326">
        <f>(SUM($N130:AX130)-SUM($N191:AW191)+$J191)*IF($F191&gt;=5,AX$5&gt;=YEAR($I191),1)*($F191&gt;=3)</f>
        <v>0</v>
      </c>
      <c r="AY191" s="326">
        <f>(SUM($N130:AY130)-SUM($N191:AX191)+$J191)*IF($F191&gt;=5,AY$5&gt;=YEAR($I191),1)*($F191&gt;=3)</f>
        <v>0</v>
      </c>
      <c r="AZ191" s="326">
        <f>(SUM($N130:AZ130)-SUM($N191:AY191)+$J191)*IF($F191&gt;=5,AZ$5&gt;=YEAR($I191),1)*($F191&gt;=3)</f>
        <v>0</v>
      </c>
      <c r="BA191" s="326">
        <f>(SUM($N130:BA130)-SUM($N191:AZ191)+$J191)*IF($F191&gt;=5,BA$5&gt;=YEAR($I191),1)*($F191&gt;=3)</f>
        <v>0</v>
      </c>
      <c r="BB191" s="326">
        <f>(SUM($N130:BB130)-SUM($N191:BA191)+$J191)*IF($F191&gt;=5,BB$5&gt;=YEAR($I191),1)*($F191&gt;=3)</f>
        <v>0</v>
      </c>
      <c r="BC191" s="326">
        <f>(SUM($N130:BC130)-SUM($N191:BB191)+$J191)*IF($F191&gt;=5,BC$5&gt;=YEAR($I191),1)*($F191&gt;=3)</f>
        <v>0</v>
      </c>
      <c r="BD191" s="326">
        <f>(SUM($N130:BD130)-SUM($N191:BC191)+$J191)*IF($F191&gt;=5,BD$5&gt;=YEAR($I191),1)*($F191&gt;=3)</f>
        <v>0</v>
      </c>
      <c r="BE191" s="326">
        <f>(SUM($N130:BE130)-SUM($N191:BD191)+$J191)*IF($F191&gt;=5,BE$5&gt;=YEAR($I191),1)*($F191&gt;=3)</f>
        <v>0</v>
      </c>
      <c r="BF191" s="326">
        <f>(SUM($N130:BF130)-SUM($N191:BE191)+$J191)*IF($F191&gt;=5,BF$5&gt;=YEAR($I191),1)*($F191&gt;=3)</f>
        <v>0</v>
      </c>
      <c r="BG191" s="326">
        <f>(SUM($N130:BG130)-SUM($N191:BF191)+$J191)*IF($F191&gt;=5,BG$5&gt;=YEAR($I191),1)*($F191&gt;=3)</f>
        <v>0</v>
      </c>
      <c r="BH191" s="326">
        <f>(SUM($N130:BH130)-SUM($N191:BG191)+$J191)*IF($F191&gt;=5,BH$5&gt;=YEAR($I191),1)*($F191&gt;=3)</f>
        <v>0</v>
      </c>
      <c r="BI191" s="326">
        <f>(SUM($N130:BI130)-SUM($N191:BH191)+$J191)*IF($F191&gt;=5,BI$5&gt;=YEAR($I191),1)*($F191&gt;=3)</f>
        <v>0</v>
      </c>
      <c r="BJ191" s="326">
        <f>(SUM($N130:BJ130)-SUM($N191:BI191)+$J191)*IF($F191&gt;=5,BJ$5&gt;=YEAR($I191),1)*($F191&gt;=3)</f>
        <v>0</v>
      </c>
      <c r="BK191" s="326">
        <f>(SUM($N130:BK130)-SUM($N191:BJ191)+$J191)*IF($F191&gt;=5,BK$5&gt;=YEAR($I191),1)*($F191&gt;=3)</f>
        <v>0</v>
      </c>
      <c r="BL191" s="326">
        <f>(SUM($N130:BL130)-SUM($N191:BK191)+$J191)*IF($F191&gt;=5,BL$5&gt;=YEAR($I191),1)*($F191&gt;=3)</f>
        <v>0</v>
      </c>
      <c r="BM191" s="326">
        <f>(SUM($N130:BM130)-SUM($N191:BL191)+$J191)*IF($F191&gt;=5,BM$5&gt;=YEAR($I191),1)*($F191&gt;=3)</f>
        <v>0</v>
      </c>
    </row>
    <row r="192" spans="3:65" x14ac:dyDescent="0.2">
      <c r="C192" s="325">
        <f t="shared" si="335"/>
        <v>15</v>
      </c>
      <c r="D192" s="303" t="str">
        <f t="shared" si="336"/>
        <v>item 15</v>
      </c>
      <c r="E192" s="350" t="str">
        <f t="shared" si="333"/>
        <v>Operating Expense</v>
      </c>
      <c r="F192" s="320">
        <f t="shared" si="333"/>
        <v>2</v>
      </c>
      <c r="G192" s="320"/>
      <c r="H192" s="355">
        <f>Input!I22</f>
        <v>30</v>
      </c>
      <c r="I192" s="416">
        <f>Input!G22</f>
        <v>43100</v>
      </c>
      <c r="J192" s="327">
        <f t="shared" si="334"/>
        <v>0</v>
      </c>
      <c r="K192" s="341">
        <f t="shared" si="337"/>
        <v>0</v>
      </c>
      <c r="L192" s="342">
        <f t="shared" si="338"/>
        <v>0</v>
      </c>
      <c r="O192" s="326">
        <f>(SUM($N131:O131)-SUM($N192:N192)+$J192)*IF($F192&gt;=5,O$5&gt;=YEAR($I192),1)*($F192&gt;=3)</f>
        <v>0</v>
      </c>
      <c r="P192" s="326">
        <f>(SUM($N131:P131)-SUM($N192:O192)+$J192)*IF($F192&gt;=5,P$5&gt;=YEAR($I192),1)*($F192&gt;=3)</f>
        <v>0</v>
      </c>
      <c r="Q192" s="326">
        <f>(SUM($N131:Q131)-SUM($N192:P192)+$J192)*IF($F192&gt;=5,Q$5&gt;=YEAR($I192),1)*($F192&gt;=3)</f>
        <v>0</v>
      </c>
      <c r="R192" s="326">
        <f>(SUM($N131:R131)-SUM($N192:Q192)+$J192)*IF($F192&gt;=5,R$5&gt;=YEAR($I192),1)*($F192&gt;=3)</f>
        <v>0</v>
      </c>
      <c r="S192" s="326">
        <f>(SUM($N131:S131)-SUM($N192:R192)+$J192)*IF($F192&gt;=5,S$5&gt;=YEAR($I192),1)*($F192&gt;=3)</f>
        <v>0</v>
      </c>
      <c r="T192" s="326">
        <f>(SUM($N131:T131)-SUM($N192:S192)+$J192)*IF($F192&gt;=5,T$5&gt;=YEAR($I192),1)*($F192&gt;=3)</f>
        <v>0</v>
      </c>
      <c r="U192" s="326">
        <f>(SUM($N131:U131)-SUM($N192:T192)+$J192)*IF($F192&gt;=5,U$5&gt;=YEAR($I192),1)*($F192&gt;=3)</f>
        <v>0</v>
      </c>
      <c r="V192" s="326">
        <f>(SUM($N131:V131)-SUM($N192:U192)+$J192)*IF($F192&gt;=5,V$5&gt;=YEAR($I192),1)*($F192&gt;=3)</f>
        <v>0</v>
      </c>
      <c r="W192" s="326">
        <f>(SUM($N131:W131)-SUM($N192:V192)+$J192)*IF($F192&gt;=5,W$5&gt;=YEAR($I192),1)*($F192&gt;=3)</f>
        <v>0</v>
      </c>
      <c r="X192" s="326">
        <f>(SUM($N131:X131)-SUM($N192:W192)+$J192)*IF($F192&gt;=5,X$5&gt;=YEAR($I192),1)*($F192&gt;=3)</f>
        <v>0</v>
      </c>
      <c r="Y192" s="326">
        <f>(SUM($N131:Y131)-SUM($N192:X192)+$J192)*IF($F192&gt;=5,Y$5&gt;=YEAR($I192),1)*($F192&gt;=3)</f>
        <v>0</v>
      </c>
      <c r="Z192" s="326">
        <f>(SUM($N131:Z131)-SUM($N192:Y192)+$J192)*IF($F192&gt;=5,Z$5&gt;=YEAR($I192),1)*($F192&gt;=3)</f>
        <v>0</v>
      </c>
      <c r="AA192" s="326">
        <f>(SUM($N131:AA131)-SUM($N192:Z192)+$J192)*IF($F192&gt;=5,AA$5&gt;=YEAR($I192),1)*($F192&gt;=3)</f>
        <v>0</v>
      </c>
      <c r="AB192" s="326">
        <f>(SUM($N131:AB131)-SUM($N192:AA192)+$J192)*IF($F192&gt;=5,AB$5&gt;=YEAR($I192),1)*($F192&gt;=3)</f>
        <v>0</v>
      </c>
      <c r="AC192" s="326">
        <f>(SUM($N131:AC131)-SUM($N192:AB192)+$J192)*IF($F192&gt;=5,AC$5&gt;=YEAR($I192),1)*($F192&gt;=3)</f>
        <v>0</v>
      </c>
      <c r="AD192" s="326">
        <f>(SUM($N131:AD131)-SUM($N192:AC192)+$J192)*IF($F192&gt;=5,AD$5&gt;=YEAR($I192),1)*($F192&gt;=3)</f>
        <v>0</v>
      </c>
      <c r="AE192" s="326">
        <f>(SUM($N131:AE131)-SUM($N192:AD192)+$J192)*IF($F192&gt;=5,AE$5&gt;=YEAR($I192),1)*($F192&gt;=3)</f>
        <v>0</v>
      </c>
      <c r="AF192" s="326">
        <f>(SUM($N131:AF131)-SUM($N192:AE192)+$J192)*IF($F192&gt;=5,AF$5&gt;=YEAR($I192),1)*($F192&gt;=3)</f>
        <v>0</v>
      </c>
      <c r="AG192" s="326">
        <f>(SUM($N131:AG131)-SUM($N192:AF192)+$J192)*IF($F192&gt;=5,AG$5&gt;=YEAR($I192),1)*($F192&gt;=3)</f>
        <v>0</v>
      </c>
      <c r="AH192" s="326">
        <f>(SUM($N131:AH131)-SUM($N192:AG192)+$J192)*IF($F192&gt;=5,AH$5&gt;=YEAR($I192),1)*($F192&gt;=3)</f>
        <v>0</v>
      </c>
      <c r="AI192" s="326">
        <f>(SUM($N131:AI131)-SUM($N192:AH192)+$J192)*IF($F192&gt;=5,AI$5&gt;=YEAR($I192),1)*($F192&gt;=3)</f>
        <v>0</v>
      </c>
      <c r="AJ192" s="326">
        <f>(SUM($N131:AJ131)-SUM($N192:AI192)+$J192)*IF($F192&gt;=5,AJ$5&gt;=YEAR($I192),1)*($F192&gt;=3)</f>
        <v>0</v>
      </c>
      <c r="AK192" s="326">
        <f>(SUM($N131:AK131)-SUM($N192:AJ192)+$J192)*IF($F192&gt;=5,AK$5&gt;=YEAR($I192),1)*($F192&gt;=3)</f>
        <v>0</v>
      </c>
      <c r="AL192" s="326">
        <f>(SUM($N131:AL131)-SUM($N192:AK192)+$J192)*IF($F192&gt;=5,AL$5&gt;=YEAR($I192),1)*($F192&gt;=3)</f>
        <v>0</v>
      </c>
      <c r="AM192" s="326">
        <f>(SUM($N131:AM131)-SUM($N192:AL192)+$J192)*IF($F192&gt;=5,AM$5&gt;=YEAR($I192),1)*($F192&gt;=3)</f>
        <v>0</v>
      </c>
      <c r="AN192" s="326">
        <f>(SUM($N131:AN131)-SUM($N192:AM192)+$J192)*IF($F192&gt;=5,AN$5&gt;=YEAR($I192),1)*($F192&gt;=3)</f>
        <v>0</v>
      </c>
      <c r="AO192" s="326">
        <f>(SUM($N131:AO131)-SUM($N192:AN192)+$J192)*IF($F192&gt;=5,AO$5&gt;=YEAR($I192),1)*($F192&gt;=3)</f>
        <v>0</v>
      </c>
      <c r="AP192" s="326">
        <f>(SUM($N131:AP131)-SUM($N192:AO192)+$J192)*IF($F192&gt;=5,AP$5&gt;=YEAR($I192),1)*($F192&gt;=3)</f>
        <v>0</v>
      </c>
      <c r="AQ192" s="326">
        <f>(SUM($N131:AQ131)-SUM($N192:AP192)+$J192)*IF($F192&gt;=5,AQ$5&gt;=YEAR($I192),1)*($F192&gt;=3)</f>
        <v>0</v>
      </c>
      <c r="AR192" s="326">
        <f>(SUM($N131:AR131)-SUM($N192:AQ192)+$J192)*IF($F192&gt;=5,AR$5&gt;=YEAR($I192),1)*($F192&gt;=3)</f>
        <v>0</v>
      </c>
      <c r="AS192" s="326">
        <f>(SUM($N131:AS131)-SUM($N192:AR192)+$J192)*IF($F192&gt;=5,AS$5&gt;=YEAR($I192),1)*($F192&gt;=3)</f>
        <v>0</v>
      </c>
      <c r="AT192" s="326">
        <f>(SUM($N131:AT131)-SUM($N192:AS192)+$J192)*IF($F192&gt;=5,AT$5&gt;=YEAR($I192),1)*($F192&gt;=3)</f>
        <v>0</v>
      </c>
      <c r="AU192" s="326">
        <f>(SUM($N131:AU131)-SUM($N192:AT192)+$J192)*IF($F192&gt;=5,AU$5&gt;=YEAR($I192),1)*($F192&gt;=3)</f>
        <v>0</v>
      </c>
      <c r="AV192" s="326">
        <f>(SUM($N131:AV131)-SUM($N192:AU192)+$J192)*IF($F192&gt;=5,AV$5&gt;=YEAR($I192),1)*($F192&gt;=3)</f>
        <v>0</v>
      </c>
      <c r="AW192" s="326">
        <f>(SUM($N131:AW131)-SUM($N192:AV192)+$J192)*IF($F192&gt;=5,AW$5&gt;=YEAR($I192),1)*($F192&gt;=3)</f>
        <v>0</v>
      </c>
      <c r="AX192" s="326">
        <f>(SUM($N131:AX131)-SUM($N192:AW192)+$J192)*IF($F192&gt;=5,AX$5&gt;=YEAR($I192),1)*($F192&gt;=3)</f>
        <v>0</v>
      </c>
      <c r="AY192" s="326">
        <f>(SUM($N131:AY131)-SUM($N192:AX192)+$J192)*IF($F192&gt;=5,AY$5&gt;=YEAR($I192),1)*($F192&gt;=3)</f>
        <v>0</v>
      </c>
      <c r="AZ192" s="326">
        <f>(SUM($N131:AZ131)-SUM($N192:AY192)+$J192)*IF($F192&gt;=5,AZ$5&gt;=YEAR($I192),1)*($F192&gt;=3)</f>
        <v>0</v>
      </c>
      <c r="BA192" s="326">
        <f>(SUM($N131:BA131)-SUM($N192:AZ192)+$J192)*IF($F192&gt;=5,BA$5&gt;=YEAR($I192),1)*($F192&gt;=3)</f>
        <v>0</v>
      </c>
      <c r="BB192" s="326">
        <f>(SUM($N131:BB131)-SUM($N192:BA192)+$J192)*IF($F192&gt;=5,BB$5&gt;=YEAR($I192),1)*($F192&gt;=3)</f>
        <v>0</v>
      </c>
      <c r="BC192" s="326">
        <f>(SUM($N131:BC131)-SUM($N192:BB192)+$J192)*IF($F192&gt;=5,BC$5&gt;=YEAR($I192),1)*($F192&gt;=3)</f>
        <v>0</v>
      </c>
      <c r="BD192" s="326">
        <f>(SUM($N131:BD131)-SUM($N192:BC192)+$J192)*IF($F192&gt;=5,BD$5&gt;=YEAR($I192),1)*($F192&gt;=3)</f>
        <v>0</v>
      </c>
      <c r="BE192" s="326">
        <f>(SUM($N131:BE131)-SUM($N192:BD192)+$J192)*IF($F192&gt;=5,BE$5&gt;=YEAR($I192),1)*($F192&gt;=3)</f>
        <v>0</v>
      </c>
      <c r="BF192" s="326">
        <f>(SUM($N131:BF131)-SUM($N192:BE192)+$J192)*IF($F192&gt;=5,BF$5&gt;=YEAR($I192),1)*($F192&gt;=3)</f>
        <v>0</v>
      </c>
      <c r="BG192" s="326">
        <f>(SUM($N131:BG131)-SUM($N192:BF192)+$J192)*IF($F192&gt;=5,BG$5&gt;=YEAR($I192),1)*($F192&gt;=3)</f>
        <v>0</v>
      </c>
      <c r="BH192" s="326">
        <f>(SUM($N131:BH131)-SUM($N192:BG192)+$J192)*IF($F192&gt;=5,BH$5&gt;=YEAR($I192),1)*($F192&gt;=3)</f>
        <v>0</v>
      </c>
      <c r="BI192" s="326">
        <f>(SUM($N131:BI131)-SUM($N192:BH192)+$J192)*IF($F192&gt;=5,BI$5&gt;=YEAR($I192),1)*($F192&gt;=3)</f>
        <v>0</v>
      </c>
      <c r="BJ192" s="326">
        <f>(SUM($N131:BJ131)-SUM($N192:BI192)+$J192)*IF($F192&gt;=5,BJ$5&gt;=YEAR($I192),1)*($F192&gt;=3)</f>
        <v>0</v>
      </c>
      <c r="BK192" s="326">
        <f>(SUM($N131:BK131)-SUM($N192:BJ192)+$J192)*IF($F192&gt;=5,BK$5&gt;=YEAR($I192),1)*($F192&gt;=3)</f>
        <v>0</v>
      </c>
      <c r="BL192" s="326">
        <f>(SUM($N131:BL131)-SUM($N192:BK192)+$J192)*IF($F192&gt;=5,BL$5&gt;=YEAR($I192),1)*($F192&gt;=3)</f>
        <v>0</v>
      </c>
      <c r="BM192" s="326">
        <f>(SUM($N131:BM131)-SUM($N192:BL192)+$J192)*IF($F192&gt;=5,BM$5&gt;=YEAR($I192),1)*($F192&gt;=3)</f>
        <v>0</v>
      </c>
    </row>
    <row r="193" spans="3:65" x14ac:dyDescent="0.2">
      <c r="C193" s="325">
        <f t="shared" si="335"/>
        <v>16</v>
      </c>
      <c r="D193" s="303" t="str">
        <f t="shared" si="336"/>
        <v>item 16</v>
      </c>
      <c r="E193" s="350" t="str">
        <f t="shared" si="333"/>
        <v>Operating Expense</v>
      </c>
      <c r="F193" s="320">
        <f t="shared" si="333"/>
        <v>2</v>
      </c>
      <c r="G193" s="320"/>
      <c r="H193" s="355">
        <f>Input!I23</f>
        <v>30</v>
      </c>
      <c r="I193" s="416">
        <f>Input!G23</f>
        <v>43100</v>
      </c>
      <c r="J193" s="327">
        <f t="shared" si="334"/>
        <v>0</v>
      </c>
      <c r="K193" s="341">
        <f t="shared" si="337"/>
        <v>0</v>
      </c>
      <c r="L193" s="342">
        <f t="shared" si="338"/>
        <v>0</v>
      </c>
      <c r="O193" s="326">
        <f>(SUM($N132:O132)-SUM($N193:N193)+$J193)*IF($F193&gt;=5,O$5&gt;=YEAR($I193),1)*($F193&gt;=3)</f>
        <v>0</v>
      </c>
      <c r="P193" s="326">
        <f>(SUM($N132:P132)-SUM($N193:O193)+$J193)*IF($F193&gt;=5,P$5&gt;=YEAR($I193),1)*($F193&gt;=3)</f>
        <v>0</v>
      </c>
      <c r="Q193" s="326">
        <f>(SUM($N132:Q132)-SUM($N193:P193)+$J193)*IF($F193&gt;=5,Q$5&gt;=YEAR($I193),1)*($F193&gt;=3)</f>
        <v>0</v>
      </c>
      <c r="R193" s="326">
        <f>(SUM($N132:R132)-SUM($N193:Q193)+$J193)*IF($F193&gt;=5,R$5&gt;=YEAR($I193),1)*($F193&gt;=3)</f>
        <v>0</v>
      </c>
      <c r="S193" s="326">
        <f>(SUM($N132:S132)-SUM($N193:R193)+$J193)*IF($F193&gt;=5,S$5&gt;=YEAR($I193),1)*($F193&gt;=3)</f>
        <v>0</v>
      </c>
      <c r="T193" s="326">
        <f>(SUM($N132:T132)-SUM($N193:S193)+$J193)*IF($F193&gt;=5,T$5&gt;=YEAR($I193),1)*($F193&gt;=3)</f>
        <v>0</v>
      </c>
      <c r="U193" s="326">
        <f>(SUM($N132:U132)-SUM($N193:T193)+$J193)*IF($F193&gt;=5,U$5&gt;=YEAR($I193),1)*($F193&gt;=3)</f>
        <v>0</v>
      </c>
      <c r="V193" s="326">
        <f>(SUM($N132:V132)-SUM($N193:U193)+$J193)*IF($F193&gt;=5,V$5&gt;=YEAR($I193),1)*($F193&gt;=3)</f>
        <v>0</v>
      </c>
      <c r="W193" s="326">
        <f>(SUM($N132:W132)-SUM($N193:V193)+$J193)*IF($F193&gt;=5,W$5&gt;=YEAR($I193),1)*($F193&gt;=3)</f>
        <v>0</v>
      </c>
      <c r="X193" s="326">
        <f>(SUM($N132:X132)-SUM($N193:W193)+$J193)*IF($F193&gt;=5,X$5&gt;=YEAR($I193),1)*($F193&gt;=3)</f>
        <v>0</v>
      </c>
      <c r="Y193" s="326">
        <f>(SUM($N132:Y132)-SUM($N193:X193)+$J193)*IF($F193&gt;=5,Y$5&gt;=YEAR($I193),1)*($F193&gt;=3)</f>
        <v>0</v>
      </c>
      <c r="Z193" s="326">
        <f>(SUM($N132:Z132)-SUM($N193:Y193)+$J193)*IF($F193&gt;=5,Z$5&gt;=YEAR($I193),1)*($F193&gt;=3)</f>
        <v>0</v>
      </c>
      <c r="AA193" s="326">
        <f>(SUM($N132:AA132)-SUM($N193:Z193)+$J193)*IF($F193&gt;=5,AA$5&gt;=YEAR($I193),1)*($F193&gt;=3)</f>
        <v>0</v>
      </c>
      <c r="AB193" s="326">
        <f>(SUM($N132:AB132)-SUM($N193:AA193)+$J193)*IF($F193&gt;=5,AB$5&gt;=YEAR($I193),1)*($F193&gt;=3)</f>
        <v>0</v>
      </c>
      <c r="AC193" s="326">
        <f>(SUM($N132:AC132)-SUM($N193:AB193)+$J193)*IF($F193&gt;=5,AC$5&gt;=YEAR($I193),1)*($F193&gt;=3)</f>
        <v>0</v>
      </c>
      <c r="AD193" s="326">
        <f>(SUM($N132:AD132)-SUM($N193:AC193)+$J193)*IF($F193&gt;=5,AD$5&gt;=YEAR($I193),1)*($F193&gt;=3)</f>
        <v>0</v>
      </c>
      <c r="AE193" s="326">
        <f>(SUM($N132:AE132)-SUM($N193:AD193)+$J193)*IF($F193&gt;=5,AE$5&gt;=YEAR($I193),1)*($F193&gt;=3)</f>
        <v>0</v>
      </c>
      <c r="AF193" s="326">
        <f>(SUM($N132:AF132)-SUM($N193:AE193)+$J193)*IF($F193&gt;=5,AF$5&gt;=YEAR($I193),1)*($F193&gt;=3)</f>
        <v>0</v>
      </c>
      <c r="AG193" s="326">
        <f>(SUM($N132:AG132)-SUM($N193:AF193)+$J193)*IF($F193&gt;=5,AG$5&gt;=YEAR($I193),1)*($F193&gt;=3)</f>
        <v>0</v>
      </c>
      <c r="AH193" s="326">
        <f>(SUM($N132:AH132)-SUM($N193:AG193)+$J193)*IF($F193&gt;=5,AH$5&gt;=YEAR($I193),1)*($F193&gt;=3)</f>
        <v>0</v>
      </c>
      <c r="AI193" s="326">
        <f>(SUM($N132:AI132)-SUM($N193:AH193)+$J193)*IF($F193&gt;=5,AI$5&gt;=YEAR($I193),1)*($F193&gt;=3)</f>
        <v>0</v>
      </c>
      <c r="AJ193" s="326">
        <f>(SUM($N132:AJ132)-SUM($N193:AI193)+$J193)*IF($F193&gt;=5,AJ$5&gt;=YEAR($I193),1)*($F193&gt;=3)</f>
        <v>0</v>
      </c>
      <c r="AK193" s="326">
        <f>(SUM($N132:AK132)-SUM($N193:AJ193)+$J193)*IF($F193&gt;=5,AK$5&gt;=YEAR($I193),1)*($F193&gt;=3)</f>
        <v>0</v>
      </c>
      <c r="AL193" s="326">
        <f>(SUM($N132:AL132)-SUM($N193:AK193)+$J193)*IF($F193&gt;=5,AL$5&gt;=YEAR($I193),1)*($F193&gt;=3)</f>
        <v>0</v>
      </c>
      <c r="AM193" s="326">
        <f>(SUM($N132:AM132)-SUM($N193:AL193)+$J193)*IF($F193&gt;=5,AM$5&gt;=YEAR($I193),1)*($F193&gt;=3)</f>
        <v>0</v>
      </c>
      <c r="AN193" s="326">
        <f>(SUM($N132:AN132)-SUM($N193:AM193)+$J193)*IF($F193&gt;=5,AN$5&gt;=YEAR($I193),1)*($F193&gt;=3)</f>
        <v>0</v>
      </c>
      <c r="AO193" s="326">
        <f>(SUM($N132:AO132)-SUM($N193:AN193)+$J193)*IF($F193&gt;=5,AO$5&gt;=YEAR($I193),1)*($F193&gt;=3)</f>
        <v>0</v>
      </c>
      <c r="AP193" s="326">
        <f>(SUM($N132:AP132)-SUM($N193:AO193)+$J193)*IF($F193&gt;=5,AP$5&gt;=YEAR($I193),1)*($F193&gt;=3)</f>
        <v>0</v>
      </c>
      <c r="AQ193" s="326">
        <f>(SUM($N132:AQ132)-SUM($N193:AP193)+$J193)*IF($F193&gt;=5,AQ$5&gt;=YEAR($I193),1)*($F193&gt;=3)</f>
        <v>0</v>
      </c>
      <c r="AR193" s="326">
        <f>(SUM($N132:AR132)-SUM($N193:AQ193)+$J193)*IF($F193&gt;=5,AR$5&gt;=YEAR($I193),1)*($F193&gt;=3)</f>
        <v>0</v>
      </c>
      <c r="AS193" s="326">
        <f>(SUM($N132:AS132)-SUM($N193:AR193)+$J193)*IF($F193&gt;=5,AS$5&gt;=YEAR($I193),1)*($F193&gt;=3)</f>
        <v>0</v>
      </c>
      <c r="AT193" s="326">
        <f>(SUM($N132:AT132)-SUM($N193:AS193)+$J193)*IF($F193&gt;=5,AT$5&gt;=YEAR($I193),1)*($F193&gt;=3)</f>
        <v>0</v>
      </c>
      <c r="AU193" s="326">
        <f>(SUM($N132:AU132)-SUM($N193:AT193)+$J193)*IF($F193&gt;=5,AU$5&gt;=YEAR($I193),1)*($F193&gt;=3)</f>
        <v>0</v>
      </c>
      <c r="AV193" s="326">
        <f>(SUM($N132:AV132)-SUM($N193:AU193)+$J193)*IF($F193&gt;=5,AV$5&gt;=YEAR($I193),1)*($F193&gt;=3)</f>
        <v>0</v>
      </c>
      <c r="AW193" s="326">
        <f>(SUM($N132:AW132)-SUM($N193:AV193)+$J193)*IF($F193&gt;=5,AW$5&gt;=YEAR($I193),1)*($F193&gt;=3)</f>
        <v>0</v>
      </c>
      <c r="AX193" s="326">
        <f>(SUM($N132:AX132)-SUM($N193:AW193)+$J193)*IF($F193&gt;=5,AX$5&gt;=YEAR($I193),1)*($F193&gt;=3)</f>
        <v>0</v>
      </c>
      <c r="AY193" s="326">
        <f>(SUM($N132:AY132)-SUM($N193:AX193)+$J193)*IF($F193&gt;=5,AY$5&gt;=YEAR($I193),1)*($F193&gt;=3)</f>
        <v>0</v>
      </c>
      <c r="AZ193" s="326">
        <f>(SUM($N132:AZ132)-SUM($N193:AY193)+$J193)*IF($F193&gt;=5,AZ$5&gt;=YEAR($I193),1)*($F193&gt;=3)</f>
        <v>0</v>
      </c>
      <c r="BA193" s="326">
        <f>(SUM($N132:BA132)-SUM($N193:AZ193)+$J193)*IF($F193&gt;=5,BA$5&gt;=YEAR($I193),1)*($F193&gt;=3)</f>
        <v>0</v>
      </c>
      <c r="BB193" s="326">
        <f>(SUM($N132:BB132)-SUM($N193:BA193)+$J193)*IF($F193&gt;=5,BB$5&gt;=YEAR($I193),1)*($F193&gt;=3)</f>
        <v>0</v>
      </c>
      <c r="BC193" s="326">
        <f>(SUM($N132:BC132)-SUM($N193:BB193)+$J193)*IF($F193&gt;=5,BC$5&gt;=YEAR($I193),1)*($F193&gt;=3)</f>
        <v>0</v>
      </c>
      <c r="BD193" s="326">
        <f>(SUM($N132:BD132)-SUM($N193:BC193)+$J193)*IF($F193&gt;=5,BD$5&gt;=YEAR($I193),1)*($F193&gt;=3)</f>
        <v>0</v>
      </c>
      <c r="BE193" s="326">
        <f>(SUM($N132:BE132)-SUM($N193:BD193)+$J193)*IF($F193&gt;=5,BE$5&gt;=YEAR($I193),1)*($F193&gt;=3)</f>
        <v>0</v>
      </c>
      <c r="BF193" s="326">
        <f>(SUM($N132:BF132)-SUM($N193:BE193)+$J193)*IF($F193&gt;=5,BF$5&gt;=YEAR($I193),1)*($F193&gt;=3)</f>
        <v>0</v>
      </c>
      <c r="BG193" s="326">
        <f>(SUM($N132:BG132)-SUM($N193:BF193)+$J193)*IF($F193&gt;=5,BG$5&gt;=YEAR($I193),1)*($F193&gt;=3)</f>
        <v>0</v>
      </c>
      <c r="BH193" s="326">
        <f>(SUM($N132:BH132)-SUM($N193:BG193)+$J193)*IF($F193&gt;=5,BH$5&gt;=YEAR($I193),1)*($F193&gt;=3)</f>
        <v>0</v>
      </c>
      <c r="BI193" s="326">
        <f>(SUM($N132:BI132)-SUM($N193:BH193)+$J193)*IF($F193&gt;=5,BI$5&gt;=YEAR($I193),1)*($F193&gt;=3)</f>
        <v>0</v>
      </c>
      <c r="BJ193" s="326">
        <f>(SUM($N132:BJ132)-SUM($N193:BI193)+$J193)*IF($F193&gt;=5,BJ$5&gt;=YEAR($I193),1)*($F193&gt;=3)</f>
        <v>0</v>
      </c>
      <c r="BK193" s="326">
        <f>(SUM($N132:BK132)-SUM($N193:BJ193)+$J193)*IF($F193&gt;=5,BK$5&gt;=YEAR($I193),1)*($F193&gt;=3)</f>
        <v>0</v>
      </c>
      <c r="BL193" s="326">
        <f>(SUM($N132:BL132)-SUM($N193:BK193)+$J193)*IF($F193&gt;=5,BL$5&gt;=YEAR($I193),1)*($F193&gt;=3)</f>
        <v>0</v>
      </c>
      <c r="BM193" s="326">
        <f>(SUM($N132:BM132)-SUM($N193:BL193)+$J193)*IF($F193&gt;=5,BM$5&gt;=YEAR($I193),1)*($F193&gt;=3)</f>
        <v>0</v>
      </c>
    </row>
    <row r="194" spans="3:65" x14ac:dyDescent="0.2">
      <c r="C194" s="325">
        <f t="shared" si="335"/>
        <v>17</v>
      </c>
      <c r="D194" s="303" t="str">
        <f t="shared" si="336"/>
        <v>item 17</v>
      </c>
      <c r="E194" s="350" t="str">
        <f t="shared" si="333"/>
        <v>Operating Expense</v>
      </c>
      <c r="F194" s="320">
        <f t="shared" si="333"/>
        <v>2</v>
      </c>
      <c r="G194" s="320"/>
      <c r="H194" s="355">
        <f>Input!I24</f>
        <v>30</v>
      </c>
      <c r="I194" s="416">
        <f>Input!G24</f>
        <v>43100</v>
      </c>
      <c r="J194" s="327">
        <f t="shared" si="334"/>
        <v>0</v>
      </c>
      <c r="K194" s="341">
        <f t="shared" si="337"/>
        <v>0</v>
      </c>
      <c r="L194" s="342">
        <f t="shared" si="338"/>
        <v>0</v>
      </c>
      <c r="O194" s="326">
        <f>(SUM($N133:O133)-SUM($N194:N194)+$J194)*IF($F194&gt;=5,O$5&gt;=YEAR($I194),1)*($F194&gt;=3)</f>
        <v>0</v>
      </c>
      <c r="P194" s="326">
        <f>(SUM($N133:P133)-SUM($N194:O194)+$J194)*IF($F194&gt;=5,P$5&gt;=YEAR($I194),1)*($F194&gt;=3)</f>
        <v>0</v>
      </c>
      <c r="Q194" s="326">
        <f>(SUM($N133:Q133)-SUM($N194:P194)+$J194)*IF($F194&gt;=5,Q$5&gt;=YEAR($I194),1)*($F194&gt;=3)</f>
        <v>0</v>
      </c>
      <c r="R194" s="326">
        <f>(SUM($N133:R133)-SUM($N194:Q194)+$J194)*IF($F194&gt;=5,R$5&gt;=YEAR($I194),1)*($F194&gt;=3)</f>
        <v>0</v>
      </c>
      <c r="S194" s="326">
        <f>(SUM($N133:S133)-SUM($N194:R194)+$J194)*IF($F194&gt;=5,S$5&gt;=YEAR($I194),1)*($F194&gt;=3)</f>
        <v>0</v>
      </c>
      <c r="T194" s="326">
        <f>(SUM($N133:T133)-SUM($N194:S194)+$J194)*IF($F194&gt;=5,T$5&gt;=YEAR($I194),1)*($F194&gt;=3)</f>
        <v>0</v>
      </c>
      <c r="U194" s="326">
        <f>(SUM($N133:U133)-SUM($N194:T194)+$J194)*IF($F194&gt;=5,U$5&gt;=YEAR($I194),1)*($F194&gt;=3)</f>
        <v>0</v>
      </c>
      <c r="V194" s="326">
        <f>(SUM($N133:V133)-SUM($N194:U194)+$J194)*IF($F194&gt;=5,V$5&gt;=YEAR($I194),1)*($F194&gt;=3)</f>
        <v>0</v>
      </c>
      <c r="W194" s="326">
        <f>(SUM($N133:W133)-SUM($N194:V194)+$J194)*IF($F194&gt;=5,W$5&gt;=YEAR($I194),1)*($F194&gt;=3)</f>
        <v>0</v>
      </c>
      <c r="X194" s="326">
        <f>(SUM($N133:X133)-SUM($N194:W194)+$J194)*IF($F194&gt;=5,X$5&gt;=YEAR($I194),1)*($F194&gt;=3)</f>
        <v>0</v>
      </c>
      <c r="Y194" s="326">
        <f>(SUM($N133:Y133)-SUM($N194:X194)+$J194)*IF($F194&gt;=5,Y$5&gt;=YEAR($I194),1)*($F194&gt;=3)</f>
        <v>0</v>
      </c>
      <c r="Z194" s="326">
        <f>(SUM($N133:Z133)-SUM($N194:Y194)+$J194)*IF($F194&gt;=5,Z$5&gt;=YEAR($I194),1)*($F194&gt;=3)</f>
        <v>0</v>
      </c>
      <c r="AA194" s="326">
        <f>(SUM($N133:AA133)-SUM($N194:Z194)+$J194)*IF($F194&gt;=5,AA$5&gt;=YEAR($I194),1)*($F194&gt;=3)</f>
        <v>0</v>
      </c>
      <c r="AB194" s="326">
        <f>(SUM($N133:AB133)-SUM($N194:AA194)+$J194)*IF($F194&gt;=5,AB$5&gt;=YEAR($I194),1)*($F194&gt;=3)</f>
        <v>0</v>
      </c>
      <c r="AC194" s="326">
        <f>(SUM($N133:AC133)-SUM($N194:AB194)+$J194)*IF($F194&gt;=5,AC$5&gt;=YEAR($I194),1)*($F194&gt;=3)</f>
        <v>0</v>
      </c>
      <c r="AD194" s="326">
        <f>(SUM($N133:AD133)-SUM($N194:AC194)+$J194)*IF($F194&gt;=5,AD$5&gt;=YEAR($I194),1)*($F194&gt;=3)</f>
        <v>0</v>
      </c>
      <c r="AE194" s="326">
        <f>(SUM($N133:AE133)-SUM($N194:AD194)+$J194)*IF($F194&gt;=5,AE$5&gt;=YEAR($I194),1)*($F194&gt;=3)</f>
        <v>0</v>
      </c>
      <c r="AF194" s="326">
        <f>(SUM($N133:AF133)-SUM($N194:AE194)+$J194)*IF($F194&gt;=5,AF$5&gt;=YEAR($I194),1)*($F194&gt;=3)</f>
        <v>0</v>
      </c>
      <c r="AG194" s="326">
        <f>(SUM($N133:AG133)-SUM($N194:AF194)+$J194)*IF($F194&gt;=5,AG$5&gt;=YEAR($I194),1)*($F194&gt;=3)</f>
        <v>0</v>
      </c>
      <c r="AH194" s="326">
        <f>(SUM($N133:AH133)-SUM($N194:AG194)+$J194)*IF($F194&gt;=5,AH$5&gt;=YEAR($I194),1)*($F194&gt;=3)</f>
        <v>0</v>
      </c>
      <c r="AI194" s="326">
        <f>(SUM($N133:AI133)-SUM($N194:AH194)+$J194)*IF($F194&gt;=5,AI$5&gt;=YEAR($I194),1)*($F194&gt;=3)</f>
        <v>0</v>
      </c>
      <c r="AJ194" s="326">
        <f>(SUM($N133:AJ133)-SUM($N194:AI194)+$J194)*IF($F194&gt;=5,AJ$5&gt;=YEAR($I194),1)*($F194&gt;=3)</f>
        <v>0</v>
      </c>
      <c r="AK194" s="326">
        <f>(SUM($N133:AK133)-SUM($N194:AJ194)+$J194)*IF($F194&gt;=5,AK$5&gt;=YEAR($I194),1)*($F194&gt;=3)</f>
        <v>0</v>
      </c>
      <c r="AL194" s="326">
        <f>(SUM($N133:AL133)-SUM($N194:AK194)+$J194)*IF($F194&gt;=5,AL$5&gt;=YEAR($I194),1)*($F194&gt;=3)</f>
        <v>0</v>
      </c>
      <c r="AM194" s="326">
        <f>(SUM($N133:AM133)-SUM($N194:AL194)+$J194)*IF($F194&gt;=5,AM$5&gt;=YEAR($I194),1)*($F194&gt;=3)</f>
        <v>0</v>
      </c>
      <c r="AN194" s="326">
        <f>(SUM($N133:AN133)-SUM($N194:AM194)+$J194)*IF($F194&gt;=5,AN$5&gt;=YEAR($I194),1)*($F194&gt;=3)</f>
        <v>0</v>
      </c>
      <c r="AO194" s="326">
        <f>(SUM($N133:AO133)-SUM($N194:AN194)+$J194)*IF($F194&gt;=5,AO$5&gt;=YEAR($I194),1)*($F194&gt;=3)</f>
        <v>0</v>
      </c>
      <c r="AP194" s="326">
        <f>(SUM($N133:AP133)-SUM($N194:AO194)+$J194)*IF($F194&gt;=5,AP$5&gt;=YEAR($I194),1)*($F194&gt;=3)</f>
        <v>0</v>
      </c>
      <c r="AQ194" s="326">
        <f>(SUM($N133:AQ133)-SUM($N194:AP194)+$J194)*IF($F194&gt;=5,AQ$5&gt;=YEAR($I194),1)*($F194&gt;=3)</f>
        <v>0</v>
      </c>
      <c r="AR194" s="326">
        <f>(SUM($N133:AR133)-SUM($N194:AQ194)+$J194)*IF($F194&gt;=5,AR$5&gt;=YEAR($I194),1)*($F194&gt;=3)</f>
        <v>0</v>
      </c>
      <c r="AS194" s="326">
        <f>(SUM($N133:AS133)-SUM($N194:AR194)+$J194)*IF($F194&gt;=5,AS$5&gt;=YEAR($I194),1)*($F194&gt;=3)</f>
        <v>0</v>
      </c>
      <c r="AT194" s="326">
        <f>(SUM($N133:AT133)-SUM($N194:AS194)+$J194)*IF($F194&gt;=5,AT$5&gt;=YEAR($I194),1)*($F194&gt;=3)</f>
        <v>0</v>
      </c>
      <c r="AU194" s="326">
        <f>(SUM($N133:AU133)-SUM($N194:AT194)+$J194)*IF($F194&gt;=5,AU$5&gt;=YEAR($I194),1)*($F194&gt;=3)</f>
        <v>0</v>
      </c>
      <c r="AV194" s="326">
        <f>(SUM($N133:AV133)-SUM($N194:AU194)+$J194)*IF($F194&gt;=5,AV$5&gt;=YEAR($I194),1)*($F194&gt;=3)</f>
        <v>0</v>
      </c>
      <c r="AW194" s="326">
        <f>(SUM($N133:AW133)-SUM($N194:AV194)+$J194)*IF($F194&gt;=5,AW$5&gt;=YEAR($I194),1)*($F194&gt;=3)</f>
        <v>0</v>
      </c>
      <c r="AX194" s="326">
        <f>(SUM($N133:AX133)-SUM($N194:AW194)+$J194)*IF($F194&gt;=5,AX$5&gt;=YEAR($I194),1)*($F194&gt;=3)</f>
        <v>0</v>
      </c>
      <c r="AY194" s="326">
        <f>(SUM($N133:AY133)-SUM($N194:AX194)+$J194)*IF($F194&gt;=5,AY$5&gt;=YEAR($I194),1)*($F194&gt;=3)</f>
        <v>0</v>
      </c>
      <c r="AZ194" s="326">
        <f>(SUM($N133:AZ133)-SUM($N194:AY194)+$J194)*IF($F194&gt;=5,AZ$5&gt;=YEAR($I194),1)*($F194&gt;=3)</f>
        <v>0</v>
      </c>
      <c r="BA194" s="326">
        <f>(SUM($N133:BA133)-SUM($N194:AZ194)+$J194)*IF($F194&gt;=5,BA$5&gt;=YEAR($I194),1)*($F194&gt;=3)</f>
        <v>0</v>
      </c>
      <c r="BB194" s="326">
        <f>(SUM($N133:BB133)-SUM($N194:BA194)+$J194)*IF($F194&gt;=5,BB$5&gt;=YEAR($I194),1)*($F194&gt;=3)</f>
        <v>0</v>
      </c>
      <c r="BC194" s="326">
        <f>(SUM($N133:BC133)-SUM($N194:BB194)+$J194)*IF($F194&gt;=5,BC$5&gt;=YEAR($I194),1)*($F194&gt;=3)</f>
        <v>0</v>
      </c>
      <c r="BD194" s="326">
        <f>(SUM($N133:BD133)-SUM($N194:BC194)+$J194)*IF($F194&gt;=5,BD$5&gt;=YEAR($I194),1)*($F194&gt;=3)</f>
        <v>0</v>
      </c>
      <c r="BE194" s="326">
        <f>(SUM($N133:BE133)-SUM($N194:BD194)+$J194)*IF($F194&gt;=5,BE$5&gt;=YEAR($I194),1)*($F194&gt;=3)</f>
        <v>0</v>
      </c>
      <c r="BF194" s="326">
        <f>(SUM($N133:BF133)-SUM($N194:BE194)+$J194)*IF($F194&gt;=5,BF$5&gt;=YEAR($I194),1)*($F194&gt;=3)</f>
        <v>0</v>
      </c>
      <c r="BG194" s="326">
        <f>(SUM($N133:BG133)-SUM($N194:BF194)+$J194)*IF($F194&gt;=5,BG$5&gt;=YEAR($I194),1)*($F194&gt;=3)</f>
        <v>0</v>
      </c>
      <c r="BH194" s="326">
        <f>(SUM($N133:BH133)-SUM($N194:BG194)+$J194)*IF($F194&gt;=5,BH$5&gt;=YEAR($I194),1)*($F194&gt;=3)</f>
        <v>0</v>
      </c>
      <c r="BI194" s="326">
        <f>(SUM($N133:BI133)-SUM($N194:BH194)+$J194)*IF($F194&gt;=5,BI$5&gt;=YEAR($I194),1)*($F194&gt;=3)</f>
        <v>0</v>
      </c>
      <c r="BJ194" s="326">
        <f>(SUM($N133:BJ133)-SUM($N194:BI194)+$J194)*IF($F194&gt;=5,BJ$5&gt;=YEAR($I194),1)*($F194&gt;=3)</f>
        <v>0</v>
      </c>
      <c r="BK194" s="326">
        <f>(SUM($N133:BK133)-SUM($N194:BJ194)+$J194)*IF($F194&gt;=5,BK$5&gt;=YEAR($I194),1)*($F194&gt;=3)</f>
        <v>0</v>
      </c>
      <c r="BL194" s="326">
        <f>(SUM($N133:BL133)-SUM($N194:BK194)+$J194)*IF($F194&gt;=5,BL$5&gt;=YEAR($I194),1)*($F194&gt;=3)</f>
        <v>0</v>
      </c>
      <c r="BM194" s="326">
        <f>(SUM($N133:BM133)-SUM($N194:BL194)+$J194)*IF($F194&gt;=5,BM$5&gt;=YEAR($I194),1)*($F194&gt;=3)</f>
        <v>0</v>
      </c>
    </row>
    <row r="195" spans="3:65" x14ac:dyDescent="0.2">
      <c r="C195" s="325">
        <f t="shared" si="335"/>
        <v>18</v>
      </c>
      <c r="D195" s="303" t="str">
        <f t="shared" si="336"/>
        <v>item 18</v>
      </c>
      <c r="E195" s="350" t="str">
        <f t="shared" si="333"/>
        <v>Operating Expense</v>
      </c>
      <c r="F195" s="320">
        <f t="shared" si="333"/>
        <v>2</v>
      </c>
      <c r="G195" s="320"/>
      <c r="H195" s="355">
        <f>Input!I25</f>
        <v>30</v>
      </c>
      <c r="I195" s="416">
        <f>Input!G25</f>
        <v>43100</v>
      </c>
      <c r="J195" s="327">
        <f t="shared" si="334"/>
        <v>0</v>
      </c>
      <c r="K195" s="341">
        <f t="shared" si="337"/>
        <v>0</v>
      </c>
      <c r="L195" s="342">
        <f t="shared" si="338"/>
        <v>0</v>
      </c>
      <c r="O195" s="326">
        <f>(SUM($N134:O134)-SUM($N195:N195)+$J195)*IF($F195&gt;=5,O$5&gt;=YEAR($I195),1)*($F195&gt;=3)</f>
        <v>0</v>
      </c>
      <c r="P195" s="326">
        <f>(SUM($N134:P134)-SUM($N195:O195)+$J195)*IF($F195&gt;=5,P$5&gt;=YEAR($I195),1)*($F195&gt;=3)</f>
        <v>0</v>
      </c>
      <c r="Q195" s="326">
        <f>(SUM($N134:Q134)-SUM($N195:P195)+$J195)*IF($F195&gt;=5,Q$5&gt;=YEAR($I195),1)*($F195&gt;=3)</f>
        <v>0</v>
      </c>
      <c r="R195" s="326">
        <f>(SUM($N134:R134)-SUM($N195:Q195)+$J195)*IF($F195&gt;=5,R$5&gt;=YEAR($I195),1)*($F195&gt;=3)</f>
        <v>0</v>
      </c>
      <c r="S195" s="326">
        <f>(SUM($N134:S134)-SUM($N195:R195)+$J195)*IF($F195&gt;=5,S$5&gt;=YEAR($I195),1)*($F195&gt;=3)</f>
        <v>0</v>
      </c>
      <c r="T195" s="326">
        <f>(SUM($N134:T134)-SUM($N195:S195)+$J195)*IF($F195&gt;=5,T$5&gt;=YEAR($I195),1)*($F195&gt;=3)</f>
        <v>0</v>
      </c>
      <c r="U195" s="326">
        <f>(SUM($N134:U134)-SUM($N195:T195)+$J195)*IF($F195&gt;=5,U$5&gt;=YEAR($I195),1)*($F195&gt;=3)</f>
        <v>0</v>
      </c>
      <c r="V195" s="326">
        <f>(SUM($N134:V134)-SUM($N195:U195)+$J195)*IF($F195&gt;=5,V$5&gt;=YEAR($I195),1)*($F195&gt;=3)</f>
        <v>0</v>
      </c>
      <c r="W195" s="326">
        <f>(SUM($N134:W134)-SUM($N195:V195)+$J195)*IF($F195&gt;=5,W$5&gt;=YEAR($I195),1)*($F195&gt;=3)</f>
        <v>0</v>
      </c>
      <c r="X195" s="326">
        <f>(SUM($N134:X134)-SUM($N195:W195)+$J195)*IF($F195&gt;=5,X$5&gt;=YEAR($I195),1)*($F195&gt;=3)</f>
        <v>0</v>
      </c>
      <c r="Y195" s="326">
        <f>(SUM($N134:Y134)-SUM($N195:X195)+$J195)*IF($F195&gt;=5,Y$5&gt;=YEAR($I195),1)*($F195&gt;=3)</f>
        <v>0</v>
      </c>
      <c r="Z195" s="326">
        <f>(SUM($N134:Z134)-SUM($N195:Y195)+$J195)*IF($F195&gt;=5,Z$5&gt;=YEAR($I195),1)*($F195&gt;=3)</f>
        <v>0</v>
      </c>
      <c r="AA195" s="326">
        <f>(SUM($N134:AA134)-SUM($N195:Z195)+$J195)*IF($F195&gt;=5,AA$5&gt;=YEAR($I195),1)*($F195&gt;=3)</f>
        <v>0</v>
      </c>
      <c r="AB195" s="326">
        <f>(SUM($N134:AB134)-SUM($N195:AA195)+$J195)*IF($F195&gt;=5,AB$5&gt;=YEAR($I195),1)*($F195&gt;=3)</f>
        <v>0</v>
      </c>
      <c r="AC195" s="326">
        <f>(SUM($N134:AC134)-SUM($N195:AB195)+$J195)*IF($F195&gt;=5,AC$5&gt;=YEAR($I195),1)*($F195&gt;=3)</f>
        <v>0</v>
      </c>
      <c r="AD195" s="326">
        <f>(SUM($N134:AD134)-SUM($N195:AC195)+$J195)*IF($F195&gt;=5,AD$5&gt;=YEAR($I195),1)*($F195&gt;=3)</f>
        <v>0</v>
      </c>
      <c r="AE195" s="326">
        <f>(SUM($N134:AE134)-SUM($N195:AD195)+$J195)*IF($F195&gt;=5,AE$5&gt;=YEAR($I195),1)*($F195&gt;=3)</f>
        <v>0</v>
      </c>
      <c r="AF195" s="326">
        <f>(SUM($N134:AF134)-SUM($N195:AE195)+$J195)*IF($F195&gt;=5,AF$5&gt;=YEAR($I195),1)*($F195&gt;=3)</f>
        <v>0</v>
      </c>
      <c r="AG195" s="326">
        <f>(SUM($N134:AG134)-SUM($N195:AF195)+$J195)*IF($F195&gt;=5,AG$5&gt;=YEAR($I195),1)*($F195&gt;=3)</f>
        <v>0</v>
      </c>
      <c r="AH195" s="326">
        <f>(SUM($N134:AH134)-SUM($N195:AG195)+$J195)*IF($F195&gt;=5,AH$5&gt;=YEAR($I195),1)*($F195&gt;=3)</f>
        <v>0</v>
      </c>
      <c r="AI195" s="326">
        <f>(SUM($N134:AI134)-SUM($N195:AH195)+$J195)*IF($F195&gt;=5,AI$5&gt;=YEAR($I195),1)*($F195&gt;=3)</f>
        <v>0</v>
      </c>
      <c r="AJ195" s="326">
        <f>(SUM($N134:AJ134)-SUM($N195:AI195)+$J195)*IF($F195&gt;=5,AJ$5&gt;=YEAR($I195),1)*($F195&gt;=3)</f>
        <v>0</v>
      </c>
      <c r="AK195" s="326">
        <f>(SUM($N134:AK134)-SUM($N195:AJ195)+$J195)*IF($F195&gt;=5,AK$5&gt;=YEAR($I195),1)*($F195&gt;=3)</f>
        <v>0</v>
      </c>
      <c r="AL195" s="326">
        <f>(SUM($N134:AL134)-SUM($N195:AK195)+$J195)*IF($F195&gt;=5,AL$5&gt;=YEAR($I195),1)*($F195&gt;=3)</f>
        <v>0</v>
      </c>
      <c r="AM195" s="326">
        <f>(SUM($N134:AM134)-SUM($N195:AL195)+$J195)*IF($F195&gt;=5,AM$5&gt;=YEAR($I195),1)*($F195&gt;=3)</f>
        <v>0</v>
      </c>
      <c r="AN195" s="326">
        <f>(SUM($N134:AN134)-SUM($N195:AM195)+$J195)*IF($F195&gt;=5,AN$5&gt;=YEAR($I195),1)*($F195&gt;=3)</f>
        <v>0</v>
      </c>
      <c r="AO195" s="326">
        <f>(SUM($N134:AO134)-SUM($N195:AN195)+$J195)*IF($F195&gt;=5,AO$5&gt;=YEAR($I195),1)*($F195&gt;=3)</f>
        <v>0</v>
      </c>
      <c r="AP195" s="326">
        <f>(SUM($N134:AP134)-SUM($N195:AO195)+$J195)*IF($F195&gt;=5,AP$5&gt;=YEAR($I195),1)*($F195&gt;=3)</f>
        <v>0</v>
      </c>
      <c r="AQ195" s="326">
        <f>(SUM($N134:AQ134)-SUM($N195:AP195)+$J195)*IF($F195&gt;=5,AQ$5&gt;=YEAR($I195),1)*($F195&gt;=3)</f>
        <v>0</v>
      </c>
      <c r="AR195" s="326">
        <f>(SUM($N134:AR134)-SUM($N195:AQ195)+$J195)*IF($F195&gt;=5,AR$5&gt;=YEAR($I195),1)*($F195&gt;=3)</f>
        <v>0</v>
      </c>
      <c r="AS195" s="326">
        <f>(SUM($N134:AS134)-SUM($N195:AR195)+$J195)*IF($F195&gt;=5,AS$5&gt;=YEAR($I195),1)*($F195&gt;=3)</f>
        <v>0</v>
      </c>
      <c r="AT195" s="326">
        <f>(SUM($N134:AT134)-SUM($N195:AS195)+$J195)*IF($F195&gt;=5,AT$5&gt;=YEAR($I195),1)*($F195&gt;=3)</f>
        <v>0</v>
      </c>
      <c r="AU195" s="326">
        <f>(SUM($N134:AU134)-SUM($N195:AT195)+$J195)*IF($F195&gt;=5,AU$5&gt;=YEAR($I195),1)*($F195&gt;=3)</f>
        <v>0</v>
      </c>
      <c r="AV195" s="326">
        <f>(SUM($N134:AV134)-SUM($N195:AU195)+$J195)*IF($F195&gt;=5,AV$5&gt;=YEAR($I195),1)*($F195&gt;=3)</f>
        <v>0</v>
      </c>
      <c r="AW195" s="326">
        <f>(SUM($N134:AW134)-SUM($N195:AV195)+$J195)*IF($F195&gt;=5,AW$5&gt;=YEAR($I195),1)*($F195&gt;=3)</f>
        <v>0</v>
      </c>
      <c r="AX195" s="326">
        <f>(SUM($N134:AX134)-SUM($N195:AW195)+$J195)*IF($F195&gt;=5,AX$5&gt;=YEAR($I195),1)*($F195&gt;=3)</f>
        <v>0</v>
      </c>
      <c r="AY195" s="326">
        <f>(SUM($N134:AY134)-SUM($N195:AX195)+$J195)*IF($F195&gt;=5,AY$5&gt;=YEAR($I195),1)*($F195&gt;=3)</f>
        <v>0</v>
      </c>
      <c r="AZ195" s="326">
        <f>(SUM($N134:AZ134)-SUM($N195:AY195)+$J195)*IF($F195&gt;=5,AZ$5&gt;=YEAR($I195),1)*($F195&gt;=3)</f>
        <v>0</v>
      </c>
      <c r="BA195" s="326">
        <f>(SUM($N134:BA134)-SUM($N195:AZ195)+$J195)*IF($F195&gt;=5,BA$5&gt;=YEAR($I195),1)*($F195&gt;=3)</f>
        <v>0</v>
      </c>
      <c r="BB195" s="326">
        <f>(SUM($N134:BB134)-SUM($N195:BA195)+$J195)*IF($F195&gt;=5,BB$5&gt;=YEAR($I195),1)*($F195&gt;=3)</f>
        <v>0</v>
      </c>
      <c r="BC195" s="326">
        <f>(SUM($N134:BC134)-SUM($N195:BB195)+$J195)*IF($F195&gt;=5,BC$5&gt;=YEAR($I195),1)*($F195&gt;=3)</f>
        <v>0</v>
      </c>
      <c r="BD195" s="326">
        <f>(SUM($N134:BD134)-SUM($N195:BC195)+$J195)*IF($F195&gt;=5,BD$5&gt;=YEAR($I195),1)*($F195&gt;=3)</f>
        <v>0</v>
      </c>
      <c r="BE195" s="326">
        <f>(SUM($N134:BE134)-SUM($N195:BD195)+$J195)*IF($F195&gt;=5,BE$5&gt;=YEAR($I195),1)*($F195&gt;=3)</f>
        <v>0</v>
      </c>
      <c r="BF195" s="326">
        <f>(SUM($N134:BF134)-SUM($N195:BE195)+$J195)*IF($F195&gt;=5,BF$5&gt;=YEAR($I195),1)*($F195&gt;=3)</f>
        <v>0</v>
      </c>
      <c r="BG195" s="326">
        <f>(SUM($N134:BG134)-SUM($N195:BF195)+$J195)*IF($F195&gt;=5,BG$5&gt;=YEAR($I195),1)*($F195&gt;=3)</f>
        <v>0</v>
      </c>
      <c r="BH195" s="326">
        <f>(SUM($N134:BH134)-SUM($N195:BG195)+$J195)*IF($F195&gt;=5,BH$5&gt;=YEAR($I195),1)*($F195&gt;=3)</f>
        <v>0</v>
      </c>
      <c r="BI195" s="326">
        <f>(SUM($N134:BI134)-SUM($N195:BH195)+$J195)*IF($F195&gt;=5,BI$5&gt;=YEAR($I195),1)*($F195&gt;=3)</f>
        <v>0</v>
      </c>
      <c r="BJ195" s="326">
        <f>(SUM($N134:BJ134)-SUM($N195:BI195)+$J195)*IF($F195&gt;=5,BJ$5&gt;=YEAR($I195),1)*($F195&gt;=3)</f>
        <v>0</v>
      </c>
      <c r="BK195" s="326">
        <f>(SUM($N134:BK134)-SUM($N195:BJ195)+$J195)*IF($F195&gt;=5,BK$5&gt;=YEAR($I195),1)*($F195&gt;=3)</f>
        <v>0</v>
      </c>
      <c r="BL195" s="326">
        <f>(SUM($N134:BL134)-SUM($N195:BK195)+$J195)*IF($F195&gt;=5,BL$5&gt;=YEAR($I195),1)*($F195&gt;=3)</f>
        <v>0</v>
      </c>
      <c r="BM195" s="326">
        <f>(SUM($N134:BM134)-SUM($N195:BL195)+$J195)*IF($F195&gt;=5,BM$5&gt;=YEAR($I195),1)*($F195&gt;=3)</f>
        <v>0</v>
      </c>
    </row>
    <row r="196" spans="3:65" x14ac:dyDescent="0.2">
      <c r="C196" s="325">
        <f t="shared" si="335"/>
        <v>19</v>
      </c>
      <c r="D196" s="303" t="str">
        <f t="shared" si="336"/>
        <v>item 19</v>
      </c>
      <c r="E196" s="350" t="str">
        <f t="shared" si="333"/>
        <v>Operating Expense</v>
      </c>
      <c r="F196" s="320">
        <f t="shared" si="333"/>
        <v>2</v>
      </c>
      <c r="G196" s="320"/>
      <c r="H196" s="355">
        <f>Input!I26</f>
        <v>30</v>
      </c>
      <c r="I196" s="416">
        <f>Input!G26</f>
        <v>43100</v>
      </c>
      <c r="J196" s="327">
        <f t="shared" si="334"/>
        <v>0</v>
      </c>
      <c r="K196" s="341">
        <f t="shared" si="337"/>
        <v>0</v>
      </c>
      <c r="L196" s="342">
        <f t="shared" si="338"/>
        <v>0</v>
      </c>
      <c r="O196" s="326">
        <f>(SUM($N135:O135)-SUM($N196:N196)+$J196)*IF($F196&gt;=5,O$5&gt;=YEAR($I196),1)*($F196&gt;=3)</f>
        <v>0</v>
      </c>
      <c r="P196" s="326">
        <f>(SUM($N135:P135)-SUM($N196:O196)+$J196)*IF($F196&gt;=5,P$5&gt;=YEAR($I196),1)*($F196&gt;=3)</f>
        <v>0</v>
      </c>
      <c r="Q196" s="326">
        <f>(SUM($N135:Q135)-SUM($N196:P196)+$J196)*IF($F196&gt;=5,Q$5&gt;=YEAR($I196),1)*($F196&gt;=3)</f>
        <v>0</v>
      </c>
      <c r="R196" s="326">
        <f>(SUM($N135:R135)-SUM($N196:Q196)+$J196)*IF($F196&gt;=5,R$5&gt;=YEAR($I196),1)*($F196&gt;=3)</f>
        <v>0</v>
      </c>
      <c r="S196" s="326">
        <f>(SUM($N135:S135)-SUM($N196:R196)+$J196)*IF($F196&gt;=5,S$5&gt;=YEAR($I196),1)*($F196&gt;=3)</f>
        <v>0</v>
      </c>
      <c r="T196" s="326">
        <f>(SUM($N135:T135)-SUM($N196:S196)+$J196)*IF($F196&gt;=5,T$5&gt;=YEAR($I196),1)*($F196&gt;=3)</f>
        <v>0</v>
      </c>
      <c r="U196" s="326">
        <f>(SUM($N135:U135)-SUM($N196:T196)+$J196)*IF($F196&gt;=5,U$5&gt;=YEAR($I196),1)*($F196&gt;=3)</f>
        <v>0</v>
      </c>
      <c r="V196" s="326">
        <f>(SUM($N135:V135)-SUM($N196:U196)+$J196)*IF($F196&gt;=5,V$5&gt;=YEAR($I196),1)*($F196&gt;=3)</f>
        <v>0</v>
      </c>
      <c r="W196" s="326">
        <f>(SUM($N135:W135)-SUM($N196:V196)+$J196)*IF($F196&gt;=5,W$5&gt;=YEAR($I196),1)*($F196&gt;=3)</f>
        <v>0</v>
      </c>
      <c r="X196" s="326">
        <f>(SUM($N135:X135)-SUM($N196:W196)+$J196)*IF($F196&gt;=5,X$5&gt;=YEAR($I196),1)*($F196&gt;=3)</f>
        <v>0</v>
      </c>
      <c r="Y196" s="326">
        <f>(SUM($N135:Y135)-SUM($N196:X196)+$J196)*IF($F196&gt;=5,Y$5&gt;=YEAR($I196),1)*($F196&gt;=3)</f>
        <v>0</v>
      </c>
      <c r="Z196" s="326">
        <f>(SUM($N135:Z135)-SUM($N196:Y196)+$J196)*IF($F196&gt;=5,Z$5&gt;=YEAR($I196),1)*($F196&gt;=3)</f>
        <v>0</v>
      </c>
      <c r="AA196" s="326">
        <f>(SUM($N135:AA135)-SUM($N196:Z196)+$J196)*IF($F196&gt;=5,AA$5&gt;=YEAR($I196),1)*($F196&gt;=3)</f>
        <v>0</v>
      </c>
      <c r="AB196" s="326">
        <f>(SUM($N135:AB135)-SUM($N196:AA196)+$J196)*IF($F196&gt;=5,AB$5&gt;=YEAR($I196),1)*($F196&gt;=3)</f>
        <v>0</v>
      </c>
      <c r="AC196" s="326">
        <f>(SUM($N135:AC135)-SUM($N196:AB196)+$J196)*IF($F196&gt;=5,AC$5&gt;=YEAR($I196),1)*($F196&gt;=3)</f>
        <v>0</v>
      </c>
      <c r="AD196" s="326">
        <f>(SUM($N135:AD135)-SUM($N196:AC196)+$J196)*IF($F196&gt;=5,AD$5&gt;=YEAR($I196),1)*($F196&gt;=3)</f>
        <v>0</v>
      </c>
      <c r="AE196" s="326">
        <f>(SUM($N135:AE135)-SUM($N196:AD196)+$J196)*IF($F196&gt;=5,AE$5&gt;=YEAR($I196),1)*($F196&gt;=3)</f>
        <v>0</v>
      </c>
      <c r="AF196" s="326">
        <f>(SUM($N135:AF135)-SUM($N196:AE196)+$J196)*IF($F196&gt;=5,AF$5&gt;=YEAR($I196),1)*($F196&gt;=3)</f>
        <v>0</v>
      </c>
      <c r="AG196" s="326">
        <f>(SUM($N135:AG135)-SUM($N196:AF196)+$J196)*IF($F196&gt;=5,AG$5&gt;=YEAR($I196),1)*($F196&gt;=3)</f>
        <v>0</v>
      </c>
      <c r="AH196" s="326">
        <f>(SUM($N135:AH135)-SUM($N196:AG196)+$J196)*IF($F196&gt;=5,AH$5&gt;=YEAR($I196),1)*($F196&gt;=3)</f>
        <v>0</v>
      </c>
      <c r="AI196" s="326">
        <f>(SUM($N135:AI135)-SUM($N196:AH196)+$J196)*IF($F196&gt;=5,AI$5&gt;=YEAR($I196),1)*($F196&gt;=3)</f>
        <v>0</v>
      </c>
      <c r="AJ196" s="326">
        <f>(SUM($N135:AJ135)-SUM($N196:AI196)+$J196)*IF($F196&gt;=5,AJ$5&gt;=YEAR($I196),1)*($F196&gt;=3)</f>
        <v>0</v>
      </c>
      <c r="AK196" s="326">
        <f>(SUM($N135:AK135)-SUM($N196:AJ196)+$J196)*IF($F196&gt;=5,AK$5&gt;=YEAR($I196),1)*($F196&gt;=3)</f>
        <v>0</v>
      </c>
      <c r="AL196" s="326">
        <f>(SUM($N135:AL135)-SUM($N196:AK196)+$J196)*IF($F196&gt;=5,AL$5&gt;=YEAR($I196),1)*($F196&gt;=3)</f>
        <v>0</v>
      </c>
      <c r="AM196" s="326">
        <f>(SUM($N135:AM135)-SUM($N196:AL196)+$J196)*IF($F196&gt;=5,AM$5&gt;=YEAR($I196),1)*($F196&gt;=3)</f>
        <v>0</v>
      </c>
      <c r="AN196" s="326">
        <f>(SUM($N135:AN135)-SUM($N196:AM196)+$J196)*IF($F196&gt;=5,AN$5&gt;=YEAR($I196),1)*($F196&gt;=3)</f>
        <v>0</v>
      </c>
      <c r="AO196" s="326">
        <f>(SUM($N135:AO135)-SUM($N196:AN196)+$J196)*IF($F196&gt;=5,AO$5&gt;=YEAR($I196),1)*($F196&gt;=3)</f>
        <v>0</v>
      </c>
      <c r="AP196" s="326">
        <f>(SUM($N135:AP135)-SUM($N196:AO196)+$J196)*IF($F196&gt;=5,AP$5&gt;=YEAR($I196),1)*($F196&gt;=3)</f>
        <v>0</v>
      </c>
      <c r="AQ196" s="326">
        <f>(SUM($N135:AQ135)-SUM($N196:AP196)+$J196)*IF($F196&gt;=5,AQ$5&gt;=YEAR($I196),1)*($F196&gt;=3)</f>
        <v>0</v>
      </c>
      <c r="AR196" s="326">
        <f>(SUM($N135:AR135)-SUM($N196:AQ196)+$J196)*IF($F196&gt;=5,AR$5&gt;=YEAR($I196),1)*($F196&gt;=3)</f>
        <v>0</v>
      </c>
      <c r="AS196" s="326">
        <f>(SUM($N135:AS135)-SUM($N196:AR196)+$J196)*IF($F196&gt;=5,AS$5&gt;=YEAR($I196),1)*($F196&gt;=3)</f>
        <v>0</v>
      </c>
      <c r="AT196" s="326">
        <f>(SUM($N135:AT135)-SUM($N196:AS196)+$J196)*IF($F196&gt;=5,AT$5&gt;=YEAR($I196),1)*($F196&gt;=3)</f>
        <v>0</v>
      </c>
      <c r="AU196" s="326">
        <f>(SUM($N135:AU135)-SUM($N196:AT196)+$J196)*IF($F196&gt;=5,AU$5&gt;=YEAR($I196),1)*($F196&gt;=3)</f>
        <v>0</v>
      </c>
      <c r="AV196" s="326">
        <f>(SUM($N135:AV135)-SUM($N196:AU196)+$J196)*IF($F196&gt;=5,AV$5&gt;=YEAR($I196),1)*($F196&gt;=3)</f>
        <v>0</v>
      </c>
      <c r="AW196" s="326">
        <f>(SUM($N135:AW135)-SUM($N196:AV196)+$J196)*IF($F196&gt;=5,AW$5&gt;=YEAR($I196),1)*($F196&gt;=3)</f>
        <v>0</v>
      </c>
      <c r="AX196" s="326">
        <f>(SUM($N135:AX135)-SUM($N196:AW196)+$J196)*IF($F196&gt;=5,AX$5&gt;=YEAR($I196),1)*($F196&gt;=3)</f>
        <v>0</v>
      </c>
      <c r="AY196" s="326">
        <f>(SUM($N135:AY135)-SUM($N196:AX196)+$J196)*IF($F196&gt;=5,AY$5&gt;=YEAR($I196),1)*($F196&gt;=3)</f>
        <v>0</v>
      </c>
      <c r="AZ196" s="326">
        <f>(SUM($N135:AZ135)-SUM($N196:AY196)+$J196)*IF($F196&gt;=5,AZ$5&gt;=YEAR($I196),1)*($F196&gt;=3)</f>
        <v>0</v>
      </c>
      <c r="BA196" s="326">
        <f>(SUM($N135:BA135)-SUM($N196:AZ196)+$J196)*IF($F196&gt;=5,BA$5&gt;=YEAR($I196),1)*($F196&gt;=3)</f>
        <v>0</v>
      </c>
      <c r="BB196" s="326">
        <f>(SUM($N135:BB135)-SUM($N196:BA196)+$J196)*IF($F196&gt;=5,BB$5&gt;=YEAR($I196),1)*($F196&gt;=3)</f>
        <v>0</v>
      </c>
      <c r="BC196" s="326">
        <f>(SUM($N135:BC135)-SUM($N196:BB196)+$J196)*IF($F196&gt;=5,BC$5&gt;=YEAR($I196),1)*($F196&gt;=3)</f>
        <v>0</v>
      </c>
      <c r="BD196" s="326">
        <f>(SUM($N135:BD135)-SUM($N196:BC196)+$J196)*IF($F196&gt;=5,BD$5&gt;=YEAR($I196),1)*($F196&gt;=3)</f>
        <v>0</v>
      </c>
      <c r="BE196" s="326">
        <f>(SUM($N135:BE135)-SUM($N196:BD196)+$J196)*IF($F196&gt;=5,BE$5&gt;=YEAR($I196),1)*($F196&gt;=3)</f>
        <v>0</v>
      </c>
      <c r="BF196" s="326">
        <f>(SUM($N135:BF135)-SUM($N196:BE196)+$J196)*IF($F196&gt;=5,BF$5&gt;=YEAR($I196),1)*($F196&gt;=3)</f>
        <v>0</v>
      </c>
      <c r="BG196" s="326">
        <f>(SUM($N135:BG135)-SUM($N196:BF196)+$J196)*IF($F196&gt;=5,BG$5&gt;=YEAR($I196),1)*($F196&gt;=3)</f>
        <v>0</v>
      </c>
      <c r="BH196" s="326">
        <f>(SUM($N135:BH135)-SUM($N196:BG196)+$J196)*IF($F196&gt;=5,BH$5&gt;=YEAR($I196),1)*($F196&gt;=3)</f>
        <v>0</v>
      </c>
      <c r="BI196" s="326">
        <f>(SUM($N135:BI135)-SUM($N196:BH196)+$J196)*IF($F196&gt;=5,BI$5&gt;=YEAR($I196),1)*($F196&gt;=3)</f>
        <v>0</v>
      </c>
      <c r="BJ196" s="326">
        <f>(SUM($N135:BJ135)-SUM($N196:BI196)+$J196)*IF($F196&gt;=5,BJ$5&gt;=YEAR($I196),1)*($F196&gt;=3)</f>
        <v>0</v>
      </c>
      <c r="BK196" s="326">
        <f>(SUM($N135:BK135)-SUM($N196:BJ196)+$J196)*IF($F196&gt;=5,BK$5&gt;=YEAR($I196),1)*($F196&gt;=3)</f>
        <v>0</v>
      </c>
      <c r="BL196" s="326">
        <f>(SUM($N135:BL135)-SUM($N196:BK196)+$J196)*IF($F196&gt;=5,BL$5&gt;=YEAR($I196),1)*($F196&gt;=3)</f>
        <v>0</v>
      </c>
      <c r="BM196" s="326">
        <f>(SUM($N135:BM135)-SUM($N196:BL196)+$J196)*IF($F196&gt;=5,BM$5&gt;=YEAR($I196),1)*($F196&gt;=3)</f>
        <v>0</v>
      </c>
    </row>
    <row r="197" spans="3:65" x14ac:dyDescent="0.2">
      <c r="C197" s="325">
        <f t="shared" si="335"/>
        <v>20</v>
      </c>
      <c r="D197" s="303" t="str">
        <f t="shared" si="336"/>
        <v>item 20</v>
      </c>
      <c r="E197" s="350" t="str">
        <f t="shared" si="333"/>
        <v>Operating Expense</v>
      </c>
      <c r="F197" s="320">
        <f t="shared" si="333"/>
        <v>2</v>
      </c>
      <c r="G197" s="320"/>
      <c r="H197" s="355">
        <f>Input!I27</f>
        <v>30</v>
      </c>
      <c r="I197" s="416">
        <f>Input!G27</f>
        <v>43100</v>
      </c>
      <c r="J197" s="327">
        <f t="shared" si="334"/>
        <v>0</v>
      </c>
      <c r="K197" s="341">
        <f t="shared" si="337"/>
        <v>0</v>
      </c>
      <c r="L197" s="342">
        <f t="shared" si="338"/>
        <v>0</v>
      </c>
      <c r="O197" s="326">
        <f>(SUM($N136:O136)-SUM($N197:N197)+$J197)*IF($F197&gt;=5,O$5&gt;=YEAR($I197),1)*($F197&gt;=3)</f>
        <v>0</v>
      </c>
      <c r="P197" s="326">
        <f>(SUM($N136:P136)-SUM($N197:O197)+$J197)*IF($F197&gt;=5,P$5&gt;=YEAR($I197),1)*($F197&gt;=3)</f>
        <v>0</v>
      </c>
      <c r="Q197" s="326">
        <f>(SUM($N136:Q136)-SUM($N197:P197)+$J197)*IF($F197&gt;=5,Q$5&gt;=YEAR($I197),1)*($F197&gt;=3)</f>
        <v>0</v>
      </c>
      <c r="R197" s="326">
        <f>(SUM($N136:R136)-SUM($N197:Q197)+$J197)*IF($F197&gt;=5,R$5&gt;=YEAR($I197),1)*($F197&gt;=3)</f>
        <v>0</v>
      </c>
      <c r="S197" s="326">
        <f>(SUM($N136:S136)-SUM($N197:R197)+$J197)*IF($F197&gt;=5,S$5&gt;=YEAR($I197),1)*($F197&gt;=3)</f>
        <v>0</v>
      </c>
      <c r="T197" s="326">
        <f>(SUM($N136:T136)-SUM($N197:S197)+$J197)*IF($F197&gt;=5,T$5&gt;=YEAR($I197),1)*($F197&gt;=3)</f>
        <v>0</v>
      </c>
      <c r="U197" s="326">
        <f>(SUM($N136:U136)-SUM($N197:T197)+$J197)*IF($F197&gt;=5,U$5&gt;=YEAR($I197),1)*($F197&gt;=3)</f>
        <v>0</v>
      </c>
      <c r="V197" s="326">
        <f>(SUM($N136:V136)-SUM($N197:U197)+$J197)*IF($F197&gt;=5,V$5&gt;=YEAR($I197),1)*($F197&gt;=3)</f>
        <v>0</v>
      </c>
      <c r="W197" s="326">
        <f>(SUM($N136:W136)-SUM($N197:V197)+$J197)*IF($F197&gt;=5,W$5&gt;=YEAR($I197),1)*($F197&gt;=3)</f>
        <v>0</v>
      </c>
      <c r="X197" s="326">
        <f>(SUM($N136:X136)-SUM($N197:W197)+$J197)*IF($F197&gt;=5,X$5&gt;=YEAR($I197),1)*($F197&gt;=3)</f>
        <v>0</v>
      </c>
      <c r="Y197" s="326">
        <f>(SUM($N136:Y136)-SUM($N197:X197)+$J197)*IF($F197&gt;=5,Y$5&gt;=YEAR($I197),1)*($F197&gt;=3)</f>
        <v>0</v>
      </c>
      <c r="Z197" s="326">
        <f>(SUM($N136:Z136)-SUM($N197:Y197)+$J197)*IF($F197&gt;=5,Z$5&gt;=YEAR($I197),1)*($F197&gt;=3)</f>
        <v>0</v>
      </c>
      <c r="AA197" s="326">
        <f>(SUM($N136:AA136)-SUM($N197:Z197)+$J197)*IF($F197&gt;=5,AA$5&gt;=YEAR($I197),1)*($F197&gt;=3)</f>
        <v>0</v>
      </c>
      <c r="AB197" s="326">
        <f>(SUM($N136:AB136)-SUM($N197:AA197)+$J197)*IF($F197&gt;=5,AB$5&gt;=YEAR($I197),1)*($F197&gt;=3)</f>
        <v>0</v>
      </c>
      <c r="AC197" s="326">
        <f>(SUM($N136:AC136)-SUM($N197:AB197)+$J197)*IF($F197&gt;=5,AC$5&gt;=YEAR($I197),1)*($F197&gt;=3)</f>
        <v>0</v>
      </c>
      <c r="AD197" s="326">
        <f>(SUM($N136:AD136)-SUM($N197:AC197)+$J197)*IF($F197&gt;=5,AD$5&gt;=YEAR($I197),1)*($F197&gt;=3)</f>
        <v>0</v>
      </c>
      <c r="AE197" s="326">
        <f>(SUM($N136:AE136)-SUM($N197:AD197)+$J197)*IF($F197&gt;=5,AE$5&gt;=YEAR($I197),1)*($F197&gt;=3)</f>
        <v>0</v>
      </c>
      <c r="AF197" s="326">
        <f>(SUM($N136:AF136)-SUM($N197:AE197)+$J197)*IF($F197&gt;=5,AF$5&gt;=YEAR($I197),1)*($F197&gt;=3)</f>
        <v>0</v>
      </c>
      <c r="AG197" s="326">
        <f>(SUM($N136:AG136)-SUM($N197:AF197)+$J197)*IF($F197&gt;=5,AG$5&gt;=YEAR($I197),1)*($F197&gt;=3)</f>
        <v>0</v>
      </c>
      <c r="AH197" s="326">
        <f>(SUM($N136:AH136)-SUM($N197:AG197)+$J197)*IF($F197&gt;=5,AH$5&gt;=YEAR($I197),1)*($F197&gt;=3)</f>
        <v>0</v>
      </c>
      <c r="AI197" s="326">
        <f>(SUM($N136:AI136)-SUM($N197:AH197)+$J197)*IF($F197&gt;=5,AI$5&gt;=YEAR($I197),1)*($F197&gt;=3)</f>
        <v>0</v>
      </c>
      <c r="AJ197" s="326">
        <f>(SUM($N136:AJ136)-SUM($N197:AI197)+$J197)*IF($F197&gt;=5,AJ$5&gt;=YEAR($I197),1)*($F197&gt;=3)</f>
        <v>0</v>
      </c>
      <c r="AK197" s="326">
        <f>(SUM($N136:AK136)-SUM($N197:AJ197)+$J197)*IF($F197&gt;=5,AK$5&gt;=YEAR($I197),1)*($F197&gt;=3)</f>
        <v>0</v>
      </c>
      <c r="AL197" s="326">
        <f>(SUM($N136:AL136)-SUM($N197:AK197)+$J197)*IF($F197&gt;=5,AL$5&gt;=YEAR($I197),1)*($F197&gt;=3)</f>
        <v>0</v>
      </c>
      <c r="AM197" s="326">
        <f>(SUM($N136:AM136)-SUM($N197:AL197)+$J197)*IF($F197&gt;=5,AM$5&gt;=YEAR($I197),1)*($F197&gt;=3)</f>
        <v>0</v>
      </c>
      <c r="AN197" s="326">
        <f>(SUM($N136:AN136)-SUM($N197:AM197)+$J197)*IF($F197&gt;=5,AN$5&gt;=YEAR($I197),1)*($F197&gt;=3)</f>
        <v>0</v>
      </c>
      <c r="AO197" s="326">
        <f>(SUM($N136:AO136)-SUM($N197:AN197)+$J197)*IF($F197&gt;=5,AO$5&gt;=YEAR($I197),1)*($F197&gt;=3)</f>
        <v>0</v>
      </c>
      <c r="AP197" s="326">
        <f>(SUM($N136:AP136)-SUM($N197:AO197)+$J197)*IF($F197&gt;=5,AP$5&gt;=YEAR($I197),1)*($F197&gt;=3)</f>
        <v>0</v>
      </c>
      <c r="AQ197" s="326">
        <f>(SUM($N136:AQ136)-SUM($N197:AP197)+$J197)*IF($F197&gt;=5,AQ$5&gt;=YEAR($I197),1)*($F197&gt;=3)</f>
        <v>0</v>
      </c>
      <c r="AR197" s="326">
        <f>(SUM($N136:AR136)-SUM($N197:AQ197)+$J197)*IF($F197&gt;=5,AR$5&gt;=YEAR($I197),1)*($F197&gt;=3)</f>
        <v>0</v>
      </c>
      <c r="AS197" s="326">
        <f>(SUM($N136:AS136)-SUM($N197:AR197)+$J197)*IF($F197&gt;=5,AS$5&gt;=YEAR($I197),1)*($F197&gt;=3)</f>
        <v>0</v>
      </c>
      <c r="AT197" s="326">
        <f>(SUM($N136:AT136)-SUM($N197:AS197)+$J197)*IF($F197&gt;=5,AT$5&gt;=YEAR($I197),1)*($F197&gt;=3)</f>
        <v>0</v>
      </c>
      <c r="AU197" s="326">
        <f>(SUM($N136:AU136)-SUM($N197:AT197)+$J197)*IF($F197&gt;=5,AU$5&gt;=YEAR($I197),1)*($F197&gt;=3)</f>
        <v>0</v>
      </c>
      <c r="AV197" s="326">
        <f>(SUM($N136:AV136)-SUM($N197:AU197)+$J197)*IF($F197&gt;=5,AV$5&gt;=YEAR($I197),1)*($F197&gt;=3)</f>
        <v>0</v>
      </c>
      <c r="AW197" s="326">
        <f>(SUM($N136:AW136)-SUM($N197:AV197)+$J197)*IF($F197&gt;=5,AW$5&gt;=YEAR($I197),1)*($F197&gt;=3)</f>
        <v>0</v>
      </c>
      <c r="AX197" s="326">
        <f>(SUM($N136:AX136)-SUM($N197:AW197)+$J197)*IF($F197&gt;=5,AX$5&gt;=YEAR($I197),1)*($F197&gt;=3)</f>
        <v>0</v>
      </c>
      <c r="AY197" s="326">
        <f>(SUM($N136:AY136)-SUM($N197:AX197)+$J197)*IF($F197&gt;=5,AY$5&gt;=YEAR($I197),1)*($F197&gt;=3)</f>
        <v>0</v>
      </c>
      <c r="AZ197" s="326">
        <f>(SUM($N136:AZ136)-SUM($N197:AY197)+$J197)*IF($F197&gt;=5,AZ$5&gt;=YEAR($I197),1)*($F197&gt;=3)</f>
        <v>0</v>
      </c>
      <c r="BA197" s="326">
        <f>(SUM($N136:BA136)-SUM($N197:AZ197)+$J197)*IF($F197&gt;=5,BA$5&gt;=YEAR($I197),1)*($F197&gt;=3)</f>
        <v>0</v>
      </c>
      <c r="BB197" s="326">
        <f>(SUM($N136:BB136)-SUM($N197:BA197)+$J197)*IF($F197&gt;=5,BB$5&gt;=YEAR($I197),1)*($F197&gt;=3)</f>
        <v>0</v>
      </c>
      <c r="BC197" s="326">
        <f>(SUM($N136:BC136)-SUM($N197:BB197)+$J197)*IF($F197&gt;=5,BC$5&gt;=YEAR($I197),1)*($F197&gt;=3)</f>
        <v>0</v>
      </c>
      <c r="BD197" s="326">
        <f>(SUM($N136:BD136)-SUM($N197:BC197)+$J197)*IF($F197&gt;=5,BD$5&gt;=YEAR($I197),1)*($F197&gt;=3)</f>
        <v>0</v>
      </c>
      <c r="BE197" s="326">
        <f>(SUM($N136:BE136)-SUM($N197:BD197)+$J197)*IF($F197&gt;=5,BE$5&gt;=YEAR($I197),1)*($F197&gt;=3)</f>
        <v>0</v>
      </c>
      <c r="BF197" s="326">
        <f>(SUM($N136:BF136)-SUM($N197:BE197)+$J197)*IF($F197&gt;=5,BF$5&gt;=YEAR($I197),1)*($F197&gt;=3)</f>
        <v>0</v>
      </c>
      <c r="BG197" s="326">
        <f>(SUM($N136:BG136)-SUM($N197:BF197)+$J197)*IF($F197&gt;=5,BG$5&gt;=YEAR($I197),1)*($F197&gt;=3)</f>
        <v>0</v>
      </c>
      <c r="BH197" s="326">
        <f>(SUM($N136:BH136)-SUM($N197:BG197)+$J197)*IF($F197&gt;=5,BH$5&gt;=YEAR($I197),1)*($F197&gt;=3)</f>
        <v>0</v>
      </c>
      <c r="BI197" s="326">
        <f>(SUM($N136:BI136)-SUM($N197:BH197)+$J197)*IF($F197&gt;=5,BI$5&gt;=YEAR($I197),1)*($F197&gt;=3)</f>
        <v>0</v>
      </c>
      <c r="BJ197" s="326">
        <f>(SUM($N136:BJ136)-SUM($N197:BI197)+$J197)*IF($F197&gt;=5,BJ$5&gt;=YEAR($I197),1)*($F197&gt;=3)</f>
        <v>0</v>
      </c>
      <c r="BK197" s="326">
        <f>(SUM($N136:BK136)-SUM($N197:BJ197)+$J197)*IF($F197&gt;=5,BK$5&gt;=YEAR($I197),1)*($F197&gt;=3)</f>
        <v>0</v>
      </c>
      <c r="BL197" s="326">
        <f>(SUM($N136:BL136)-SUM($N197:BK197)+$J197)*IF($F197&gt;=5,BL$5&gt;=YEAR($I197),1)*($F197&gt;=3)</f>
        <v>0</v>
      </c>
      <c r="BM197" s="326">
        <f>(SUM($N136:BM136)-SUM($N197:BL197)+$J197)*IF($F197&gt;=5,BM$5&gt;=YEAR($I197),1)*($F197&gt;=3)</f>
        <v>0</v>
      </c>
    </row>
    <row r="198" spans="3:65" x14ac:dyDescent="0.2">
      <c r="C198" s="325">
        <f t="shared" si="335"/>
        <v>21</v>
      </c>
      <c r="D198" s="303" t="str">
        <f t="shared" si="336"/>
        <v>item 21</v>
      </c>
      <c r="E198" s="350" t="str">
        <f t="shared" si="333"/>
        <v>Operating Expense</v>
      </c>
      <c r="F198" s="320">
        <f t="shared" si="333"/>
        <v>2</v>
      </c>
      <c r="G198" s="320"/>
      <c r="H198" s="355">
        <f>Input!I28</f>
        <v>30</v>
      </c>
      <c r="I198" s="416">
        <f>Input!G28</f>
        <v>43100</v>
      </c>
      <c r="J198" s="327">
        <f t="shared" si="334"/>
        <v>0</v>
      </c>
      <c r="K198" s="341">
        <f t="shared" si="337"/>
        <v>0</v>
      </c>
      <c r="L198" s="342">
        <f t="shared" si="338"/>
        <v>0</v>
      </c>
      <c r="O198" s="326">
        <f>(SUM($N137:O137)-SUM($N198:N198)+$J198)*IF($F198&gt;=5,O$5&gt;=YEAR($I198),1)*($F198&gt;=3)</f>
        <v>0</v>
      </c>
      <c r="P198" s="326">
        <f>(SUM($N137:P137)-SUM($N198:O198)+$J198)*IF($F198&gt;=5,P$5&gt;=YEAR($I198),1)*($F198&gt;=3)</f>
        <v>0</v>
      </c>
      <c r="Q198" s="326">
        <f>(SUM($N137:Q137)-SUM($N198:P198)+$J198)*IF($F198&gt;=5,Q$5&gt;=YEAR($I198),1)*($F198&gt;=3)</f>
        <v>0</v>
      </c>
      <c r="R198" s="326">
        <f>(SUM($N137:R137)-SUM($N198:Q198)+$J198)*IF($F198&gt;=5,R$5&gt;=YEAR($I198),1)*($F198&gt;=3)</f>
        <v>0</v>
      </c>
      <c r="S198" s="326">
        <f>(SUM($N137:S137)-SUM($N198:R198)+$J198)*IF($F198&gt;=5,S$5&gt;=YEAR($I198),1)*($F198&gt;=3)</f>
        <v>0</v>
      </c>
      <c r="T198" s="326">
        <f>(SUM($N137:T137)-SUM($N198:S198)+$J198)*IF($F198&gt;=5,T$5&gt;=YEAR($I198),1)*($F198&gt;=3)</f>
        <v>0</v>
      </c>
      <c r="U198" s="326">
        <f>(SUM($N137:U137)-SUM($N198:T198)+$J198)*IF($F198&gt;=5,U$5&gt;=YEAR($I198),1)*($F198&gt;=3)</f>
        <v>0</v>
      </c>
      <c r="V198" s="326">
        <f>(SUM($N137:V137)-SUM($N198:U198)+$J198)*IF($F198&gt;=5,V$5&gt;=YEAR($I198),1)*($F198&gt;=3)</f>
        <v>0</v>
      </c>
      <c r="W198" s="326">
        <f>(SUM($N137:W137)-SUM($N198:V198)+$J198)*IF($F198&gt;=5,W$5&gt;=YEAR($I198),1)*($F198&gt;=3)</f>
        <v>0</v>
      </c>
      <c r="X198" s="326">
        <f>(SUM($N137:X137)-SUM($N198:W198)+$J198)*IF($F198&gt;=5,X$5&gt;=YEAR($I198),1)*($F198&gt;=3)</f>
        <v>0</v>
      </c>
      <c r="Y198" s="326">
        <f>(SUM($N137:Y137)-SUM($N198:X198)+$J198)*IF($F198&gt;=5,Y$5&gt;=YEAR($I198),1)*($F198&gt;=3)</f>
        <v>0</v>
      </c>
      <c r="Z198" s="326">
        <f>(SUM($N137:Z137)-SUM($N198:Y198)+$J198)*IF($F198&gt;=5,Z$5&gt;=YEAR($I198),1)*($F198&gt;=3)</f>
        <v>0</v>
      </c>
      <c r="AA198" s="326">
        <f>(SUM($N137:AA137)-SUM($N198:Z198)+$J198)*IF($F198&gt;=5,AA$5&gt;=YEAR($I198),1)*($F198&gt;=3)</f>
        <v>0</v>
      </c>
      <c r="AB198" s="326">
        <f>(SUM($N137:AB137)-SUM($N198:AA198)+$J198)*IF($F198&gt;=5,AB$5&gt;=YEAR($I198),1)*($F198&gt;=3)</f>
        <v>0</v>
      </c>
      <c r="AC198" s="326">
        <f>(SUM($N137:AC137)-SUM($N198:AB198)+$J198)*IF($F198&gt;=5,AC$5&gt;=YEAR($I198),1)*($F198&gt;=3)</f>
        <v>0</v>
      </c>
      <c r="AD198" s="326">
        <f>(SUM($N137:AD137)-SUM($N198:AC198)+$J198)*IF($F198&gt;=5,AD$5&gt;=YEAR($I198),1)*($F198&gt;=3)</f>
        <v>0</v>
      </c>
      <c r="AE198" s="326">
        <f>(SUM($N137:AE137)-SUM($N198:AD198)+$J198)*IF($F198&gt;=5,AE$5&gt;=YEAR($I198),1)*($F198&gt;=3)</f>
        <v>0</v>
      </c>
      <c r="AF198" s="326">
        <f>(SUM($N137:AF137)-SUM($N198:AE198)+$J198)*IF($F198&gt;=5,AF$5&gt;=YEAR($I198),1)*($F198&gt;=3)</f>
        <v>0</v>
      </c>
      <c r="AG198" s="326">
        <f>(SUM($N137:AG137)-SUM($N198:AF198)+$J198)*IF($F198&gt;=5,AG$5&gt;=YEAR($I198),1)*($F198&gt;=3)</f>
        <v>0</v>
      </c>
      <c r="AH198" s="326">
        <f>(SUM($N137:AH137)-SUM($N198:AG198)+$J198)*IF($F198&gt;=5,AH$5&gt;=YEAR($I198),1)*($F198&gt;=3)</f>
        <v>0</v>
      </c>
      <c r="AI198" s="326">
        <f>(SUM($N137:AI137)-SUM($N198:AH198)+$J198)*IF($F198&gt;=5,AI$5&gt;=YEAR($I198),1)*($F198&gt;=3)</f>
        <v>0</v>
      </c>
      <c r="AJ198" s="326">
        <f>(SUM($N137:AJ137)-SUM($N198:AI198)+$J198)*IF($F198&gt;=5,AJ$5&gt;=YEAR($I198),1)*($F198&gt;=3)</f>
        <v>0</v>
      </c>
      <c r="AK198" s="326">
        <f>(SUM($N137:AK137)-SUM($N198:AJ198)+$J198)*IF($F198&gt;=5,AK$5&gt;=YEAR($I198),1)*($F198&gt;=3)</f>
        <v>0</v>
      </c>
      <c r="AL198" s="326">
        <f>(SUM($N137:AL137)-SUM($N198:AK198)+$J198)*IF($F198&gt;=5,AL$5&gt;=YEAR($I198),1)*($F198&gt;=3)</f>
        <v>0</v>
      </c>
      <c r="AM198" s="326">
        <f>(SUM($N137:AM137)-SUM($N198:AL198)+$J198)*IF($F198&gt;=5,AM$5&gt;=YEAR($I198),1)*($F198&gt;=3)</f>
        <v>0</v>
      </c>
      <c r="AN198" s="326">
        <f>(SUM($N137:AN137)-SUM($N198:AM198)+$J198)*IF($F198&gt;=5,AN$5&gt;=YEAR($I198),1)*($F198&gt;=3)</f>
        <v>0</v>
      </c>
      <c r="AO198" s="326">
        <f>(SUM($N137:AO137)-SUM($N198:AN198)+$J198)*IF($F198&gt;=5,AO$5&gt;=YEAR($I198),1)*($F198&gt;=3)</f>
        <v>0</v>
      </c>
      <c r="AP198" s="326">
        <f>(SUM($N137:AP137)-SUM($N198:AO198)+$J198)*IF($F198&gt;=5,AP$5&gt;=YEAR($I198),1)*($F198&gt;=3)</f>
        <v>0</v>
      </c>
      <c r="AQ198" s="326">
        <f>(SUM($N137:AQ137)-SUM($N198:AP198)+$J198)*IF($F198&gt;=5,AQ$5&gt;=YEAR($I198),1)*($F198&gt;=3)</f>
        <v>0</v>
      </c>
      <c r="AR198" s="326">
        <f>(SUM($N137:AR137)-SUM($N198:AQ198)+$J198)*IF($F198&gt;=5,AR$5&gt;=YEAR($I198),1)*($F198&gt;=3)</f>
        <v>0</v>
      </c>
      <c r="AS198" s="326">
        <f>(SUM($N137:AS137)-SUM($N198:AR198)+$J198)*IF($F198&gt;=5,AS$5&gt;=YEAR($I198),1)*($F198&gt;=3)</f>
        <v>0</v>
      </c>
      <c r="AT198" s="326">
        <f>(SUM($N137:AT137)-SUM($N198:AS198)+$J198)*IF($F198&gt;=5,AT$5&gt;=YEAR($I198),1)*($F198&gt;=3)</f>
        <v>0</v>
      </c>
      <c r="AU198" s="326">
        <f>(SUM($N137:AU137)-SUM($N198:AT198)+$J198)*IF($F198&gt;=5,AU$5&gt;=YEAR($I198),1)*($F198&gt;=3)</f>
        <v>0</v>
      </c>
      <c r="AV198" s="326">
        <f>(SUM($N137:AV137)-SUM($N198:AU198)+$J198)*IF($F198&gt;=5,AV$5&gt;=YEAR($I198),1)*($F198&gt;=3)</f>
        <v>0</v>
      </c>
      <c r="AW198" s="326">
        <f>(SUM($N137:AW137)-SUM($N198:AV198)+$J198)*IF($F198&gt;=5,AW$5&gt;=YEAR($I198),1)*($F198&gt;=3)</f>
        <v>0</v>
      </c>
      <c r="AX198" s="326">
        <f>(SUM($N137:AX137)-SUM($N198:AW198)+$J198)*IF($F198&gt;=5,AX$5&gt;=YEAR($I198),1)*($F198&gt;=3)</f>
        <v>0</v>
      </c>
      <c r="AY198" s="326">
        <f>(SUM($N137:AY137)-SUM($N198:AX198)+$J198)*IF($F198&gt;=5,AY$5&gt;=YEAR($I198),1)*($F198&gt;=3)</f>
        <v>0</v>
      </c>
      <c r="AZ198" s="326">
        <f>(SUM($N137:AZ137)-SUM($N198:AY198)+$J198)*IF($F198&gt;=5,AZ$5&gt;=YEAR($I198),1)*($F198&gt;=3)</f>
        <v>0</v>
      </c>
      <c r="BA198" s="326">
        <f>(SUM($N137:BA137)-SUM($N198:AZ198)+$J198)*IF($F198&gt;=5,BA$5&gt;=YEAR($I198),1)*($F198&gt;=3)</f>
        <v>0</v>
      </c>
      <c r="BB198" s="326">
        <f>(SUM($N137:BB137)-SUM($N198:BA198)+$J198)*IF($F198&gt;=5,BB$5&gt;=YEAR($I198),1)*($F198&gt;=3)</f>
        <v>0</v>
      </c>
      <c r="BC198" s="326">
        <f>(SUM($N137:BC137)-SUM($N198:BB198)+$J198)*IF($F198&gt;=5,BC$5&gt;=YEAR($I198),1)*($F198&gt;=3)</f>
        <v>0</v>
      </c>
      <c r="BD198" s="326">
        <f>(SUM($N137:BD137)-SUM($N198:BC198)+$J198)*IF($F198&gt;=5,BD$5&gt;=YEAR($I198),1)*($F198&gt;=3)</f>
        <v>0</v>
      </c>
      <c r="BE198" s="326">
        <f>(SUM($N137:BE137)-SUM($N198:BD198)+$J198)*IF($F198&gt;=5,BE$5&gt;=YEAR($I198),1)*($F198&gt;=3)</f>
        <v>0</v>
      </c>
      <c r="BF198" s="326">
        <f>(SUM($N137:BF137)-SUM($N198:BE198)+$J198)*IF($F198&gt;=5,BF$5&gt;=YEAR($I198),1)*($F198&gt;=3)</f>
        <v>0</v>
      </c>
      <c r="BG198" s="326">
        <f>(SUM($N137:BG137)-SUM($N198:BF198)+$J198)*IF($F198&gt;=5,BG$5&gt;=YEAR($I198),1)*($F198&gt;=3)</f>
        <v>0</v>
      </c>
      <c r="BH198" s="326">
        <f>(SUM($N137:BH137)-SUM($N198:BG198)+$J198)*IF($F198&gt;=5,BH$5&gt;=YEAR($I198),1)*($F198&gt;=3)</f>
        <v>0</v>
      </c>
      <c r="BI198" s="326">
        <f>(SUM($N137:BI137)-SUM($N198:BH198)+$J198)*IF($F198&gt;=5,BI$5&gt;=YEAR($I198),1)*($F198&gt;=3)</f>
        <v>0</v>
      </c>
      <c r="BJ198" s="326">
        <f>(SUM($N137:BJ137)-SUM($N198:BI198)+$J198)*IF($F198&gt;=5,BJ$5&gt;=YEAR($I198),1)*($F198&gt;=3)</f>
        <v>0</v>
      </c>
      <c r="BK198" s="326">
        <f>(SUM($N137:BK137)-SUM($N198:BJ198)+$J198)*IF($F198&gt;=5,BK$5&gt;=YEAR($I198),1)*($F198&gt;=3)</f>
        <v>0</v>
      </c>
      <c r="BL198" s="326">
        <f>(SUM($N137:BL137)-SUM($N198:BK198)+$J198)*IF($F198&gt;=5,BL$5&gt;=YEAR($I198),1)*($F198&gt;=3)</f>
        <v>0</v>
      </c>
      <c r="BM198" s="326">
        <f>(SUM($N137:BM137)-SUM($N198:BL198)+$J198)*IF($F198&gt;=5,BM$5&gt;=YEAR($I198),1)*($F198&gt;=3)</f>
        <v>0</v>
      </c>
    </row>
    <row r="199" spans="3:65" x14ac:dyDescent="0.2">
      <c r="C199" s="325">
        <f t="shared" si="335"/>
        <v>22</v>
      </c>
      <c r="D199" s="303" t="str">
        <f t="shared" si="336"/>
        <v>item 22</v>
      </c>
      <c r="E199" s="350" t="str">
        <f t="shared" si="333"/>
        <v>Operating Expense</v>
      </c>
      <c r="F199" s="320">
        <f t="shared" si="333"/>
        <v>2</v>
      </c>
      <c r="G199" s="320"/>
      <c r="H199" s="355">
        <f>Input!I29</f>
        <v>30</v>
      </c>
      <c r="I199" s="416">
        <f>Input!G29</f>
        <v>43100</v>
      </c>
      <c r="J199" s="327">
        <f t="shared" si="334"/>
        <v>0</v>
      </c>
      <c r="K199" s="341">
        <f t="shared" si="337"/>
        <v>0</v>
      </c>
      <c r="L199" s="342">
        <f t="shared" si="338"/>
        <v>0</v>
      </c>
      <c r="O199" s="326">
        <f>(SUM($N138:O138)-SUM($N199:N199)+$J199)*IF($F199&gt;=5,O$5&gt;=YEAR($I199),1)*($F199&gt;=3)</f>
        <v>0</v>
      </c>
      <c r="P199" s="326">
        <f>(SUM($N138:P138)-SUM($N199:O199)+$J199)*IF($F199&gt;=5,P$5&gt;=YEAR($I199),1)*($F199&gt;=3)</f>
        <v>0</v>
      </c>
      <c r="Q199" s="326">
        <f>(SUM($N138:Q138)-SUM($N199:P199)+$J199)*IF($F199&gt;=5,Q$5&gt;=YEAR($I199),1)*($F199&gt;=3)</f>
        <v>0</v>
      </c>
      <c r="R199" s="326">
        <f>(SUM($N138:R138)-SUM($N199:Q199)+$J199)*IF($F199&gt;=5,R$5&gt;=YEAR($I199),1)*($F199&gt;=3)</f>
        <v>0</v>
      </c>
      <c r="S199" s="326">
        <f>(SUM($N138:S138)-SUM($N199:R199)+$J199)*IF($F199&gt;=5,S$5&gt;=YEAR($I199),1)*($F199&gt;=3)</f>
        <v>0</v>
      </c>
      <c r="T199" s="326">
        <f>(SUM($N138:T138)-SUM($N199:S199)+$J199)*IF($F199&gt;=5,T$5&gt;=YEAR($I199),1)*($F199&gt;=3)</f>
        <v>0</v>
      </c>
      <c r="U199" s="326">
        <f>(SUM($N138:U138)-SUM($N199:T199)+$J199)*IF($F199&gt;=5,U$5&gt;=YEAR($I199),1)*($F199&gt;=3)</f>
        <v>0</v>
      </c>
      <c r="V199" s="326">
        <f>(SUM($N138:V138)-SUM($N199:U199)+$J199)*IF($F199&gt;=5,V$5&gt;=YEAR($I199),1)*($F199&gt;=3)</f>
        <v>0</v>
      </c>
      <c r="W199" s="326">
        <f>(SUM($N138:W138)-SUM($N199:V199)+$J199)*IF($F199&gt;=5,W$5&gt;=YEAR($I199),1)*($F199&gt;=3)</f>
        <v>0</v>
      </c>
      <c r="X199" s="326">
        <f>(SUM($N138:X138)-SUM($N199:W199)+$J199)*IF($F199&gt;=5,X$5&gt;=YEAR($I199),1)*($F199&gt;=3)</f>
        <v>0</v>
      </c>
      <c r="Y199" s="326">
        <f>(SUM($N138:Y138)-SUM($N199:X199)+$J199)*IF($F199&gt;=5,Y$5&gt;=YEAR($I199),1)*($F199&gt;=3)</f>
        <v>0</v>
      </c>
      <c r="Z199" s="326">
        <f>(SUM($N138:Z138)-SUM($N199:Y199)+$J199)*IF($F199&gt;=5,Z$5&gt;=YEAR($I199),1)*($F199&gt;=3)</f>
        <v>0</v>
      </c>
      <c r="AA199" s="326">
        <f>(SUM($N138:AA138)-SUM($N199:Z199)+$J199)*IF($F199&gt;=5,AA$5&gt;=YEAR($I199),1)*($F199&gt;=3)</f>
        <v>0</v>
      </c>
      <c r="AB199" s="326">
        <f>(SUM($N138:AB138)-SUM($N199:AA199)+$J199)*IF($F199&gt;=5,AB$5&gt;=YEAR($I199),1)*($F199&gt;=3)</f>
        <v>0</v>
      </c>
      <c r="AC199" s="326">
        <f>(SUM($N138:AC138)-SUM($N199:AB199)+$J199)*IF($F199&gt;=5,AC$5&gt;=YEAR($I199),1)*($F199&gt;=3)</f>
        <v>0</v>
      </c>
      <c r="AD199" s="326">
        <f>(SUM($N138:AD138)-SUM($N199:AC199)+$J199)*IF($F199&gt;=5,AD$5&gt;=YEAR($I199),1)*($F199&gt;=3)</f>
        <v>0</v>
      </c>
      <c r="AE199" s="326">
        <f>(SUM($N138:AE138)-SUM($N199:AD199)+$J199)*IF($F199&gt;=5,AE$5&gt;=YEAR($I199),1)*($F199&gt;=3)</f>
        <v>0</v>
      </c>
      <c r="AF199" s="326">
        <f>(SUM($N138:AF138)-SUM($N199:AE199)+$J199)*IF($F199&gt;=5,AF$5&gt;=YEAR($I199),1)*($F199&gt;=3)</f>
        <v>0</v>
      </c>
      <c r="AG199" s="326">
        <f>(SUM($N138:AG138)-SUM($N199:AF199)+$J199)*IF($F199&gt;=5,AG$5&gt;=YEAR($I199),1)*($F199&gt;=3)</f>
        <v>0</v>
      </c>
      <c r="AH199" s="326">
        <f>(SUM($N138:AH138)-SUM($N199:AG199)+$J199)*IF($F199&gt;=5,AH$5&gt;=YEAR($I199),1)*($F199&gt;=3)</f>
        <v>0</v>
      </c>
      <c r="AI199" s="326">
        <f>(SUM($N138:AI138)-SUM($N199:AH199)+$J199)*IF($F199&gt;=5,AI$5&gt;=YEAR($I199),1)*($F199&gt;=3)</f>
        <v>0</v>
      </c>
      <c r="AJ199" s="326">
        <f>(SUM($N138:AJ138)-SUM($N199:AI199)+$J199)*IF($F199&gt;=5,AJ$5&gt;=YEAR($I199),1)*($F199&gt;=3)</f>
        <v>0</v>
      </c>
      <c r="AK199" s="326">
        <f>(SUM($N138:AK138)-SUM($N199:AJ199)+$J199)*IF($F199&gt;=5,AK$5&gt;=YEAR($I199),1)*($F199&gt;=3)</f>
        <v>0</v>
      </c>
      <c r="AL199" s="326">
        <f>(SUM($N138:AL138)-SUM($N199:AK199)+$J199)*IF($F199&gt;=5,AL$5&gt;=YEAR($I199),1)*($F199&gt;=3)</f>
        <v>0</v>
      </c>
      <c r="AM199" s="326">
        <f>(SUM($N138:AM138)-SUM($N199:AL199)+$J199)*IF($F199&gt;=5,AM$5&gt;=YEAR($I199),1)*($F199&gt;=3)</f>
        <v>0</v>
      </c>
      <c r="AN199" s="326">
        <f>(SUM($N138:AN138)-SUM($N199:AM199)+$J199)*IF($F199&gt;=5,AN$5&gt;=YEAR($I199),1)*($F199&gt;=3)</f>
        <v>0</v>
      </c>
      <c r="AO199" s="326">
        <f>(SUM($N138:AO138)-SUM($N199:AN199)+$J199)*IF($F199&gt;=5,AO$5&gt;=YEAR($I199),1)*($F199&gt;=3)</f>
        <v>0</v>
      </c>
      <c r="AP199" s="326">
        <f>(SUM($N138:AP138)-SUM($N199:AO199)+$J199)*IF($F199&gt;=5,AP$5&gt;=YEAR($I199),1)*($F199&gt;=3)</f>
        <v>0</v>
      </c>
      <c r="AQ199" s="326">
        <f>(SUM($N138:AQ138)-SUM($N199:AP199)+$J199)*IF($F199&gt;=5,AQ$5&gt;=YEAR($I199),1)*($F199&gt;=3)</f>
        <v>0</v>
      </c>
      <c r="AR199" s="326">
        <f>(SUM($N138:AR138)-SUM($N199:AQ199)+$J199)*IF($F199&gt;=5,AR$5&gt;=YEAR($I199),1)*($F199&gt;=3)</f>
        <v>0</v>
      </c>
      <c r="AS199" s="326">
        <f>(SUM($N138:AS138)-SUM($N199:AR199)+$J199)*IF($F199&gt;=5,AS$5&gt;=YEAR($I199),1)*($F199&gt;=3)</f>
        <v>0</v>
      </c>
      <c r="AT199" s="326">
        <f>(SUM($N138:AT138)-SUM($N199:AS199)+$J199)*IF($F199&gt;=5,AT$5&gt;=YEAR($I199),1)*($F199&gt;=3)</f>
        <v>0</v>
      </c>
      <c r="AU199" s="326">
        <f>(SUM($N138:AU138)-SUM($N199:AT199)+$J199)*IF($F199&gt;=5,AU$5&gt;=YEAR($I199),1)*($F199&gt;=3)</f>
        <v>0</v>
      </c>
      <c r="AV199" s="326">
        <f>(SUM($N138:AV138)-SUM($N199:AU199)+$J199)*IF($F199&gt;=5,AV$5&gt;=YEAR($I199),1)*($F199&gt;=3)</f>
        <v>0</v>
      </c>
      <c r="AW199" s="326">
        <f>(SUM($N138:AW138)-SUM($N199:AV199)+$J199)*IF($F199&gt;=5,AW$5&gt;=YEAR($I199),1)*($F199&gt;=3)</f>
        <v>0</v>
      </c>
      <c r="AX199" s="326">
        <f>(SUM($N138:AX138)-SUM($N199:AW199)+$J199)*IF($F199&gt;=5,AX$5&gt;=YEAR($I199),1)*($F199&gt;=3)</f>
        <v>0</v>
      </c>
      <c r="AY199" s="326">
        <f>(SUM($N138:AY138)-SUM($N199:AX199)+$J199)*IF($F199&gt;=5,AY$5&gt;=YEAR($I199),1)*($F199&gt;=3)</f>
        <v>0</v>
      </c>
      <c r="AZ199" s="326">
        <f>(SUM($N138:AZ138)-SUM($N199:AY199)+$J199)*IF($F199&gt;=5,AZ$5&gt;=YEAR($I199),1)*($F199&gt;=3)</f>
        <v>0</v>
      </c>
      <c r="BA199" s="326">
        <f>(SUM($N138:BA138)-SUM($N199:AZ199)+$J199)*IF($F199&gt;=5,BA$5&gt;=YEAR($I199),1)*($F199&gt;=3)</f>
        <v>0</v>
      </c>
      <c r="BB199" s="326">
        <f>(SUM($N138:BB138)-SUM($N199:BA199)+$J199)*IF($F199&gt;=5,BB$5&gt;=YEAR($I199),1)*($F199&gt;=3)</f>
        <v>0</v>
      </c>
      <c r="BC199" s="326">
        <f>(SUM($N138:BC138)-SUM($N199:BB199)+$J199)*IF($F199&gt;=5,BC$5&gt;=YEAR($I199),1)*($F199&gt;=3)</f>
        <v>0</v>
      </c>
      <c r="BD199" s="326">
        <f>(SUM($N138:BD138)-SUM($N199:BC199)+$J199)*IF($F199&gt;=5,BD$5&gt;=YEAR($I199),1)*($F199&gt;=3)</f>
        <v>0</v>
      </c>
      <c r="BE199" s="326">
        <f>(SUM($N138:BE138)-SUM($N199:BD199)+$J199)*IF($F199&gt;=5,BE$5&gt;=YEAR($I199),1)*($F199&gt;=3)</f>
        <v>0</v>
      </c>
      <c r="BF199" s="326">
        <f>(SUM($N138:BF138)-SUM($N199:BE199)+$J199)*IF($F199&gt;=5,BF$5&gt;=YEAR($I199),1)*($F199&gt;=3)</f>
        <v>0</v>
      </c>
      <c r="BG199" s="326">
        <f>(SUM($N138:BG138)-SUM($N199:BF199)+$J199)*IF($F199&gt;=5,BG$5&gt;=YEAR($I199),1)*($F199&gt;=3)</f>
        <v>0</v>
      </c>
      <c r="BH199" s="326">
        <f>(SUM($N138:BH138)-SUM($N199:BG199)+$J199)*IF($F199&gt;=5,BH$5&gt;=YEAR($I199),1)*($F199&gt;=3)</f>
        <v>0</v>
      </c>
      <c r="BI199" s="326">
        <f>(SUM($N138:BI138)-SUM($N199:BH199)+$J199)*IF($F199&gt;=5,BI$5&gt;=YEAR($I199),1)*($F199&gt;=3)</f>
        <v>0</v>
      </c>
      <c r="BJ199" s="326">
        <f>(SUM($N138:BJ138)-SUM($N199:BI199)+$J199)*IF($F199&gt;=5,BJ$5&gt;=YEAR($I199),1)*($F199&gt;=3)</f>
        <v>0</v>
      </c>
      <c r="BK199" s="326">
        <f>(SUM($N138:BK138)-SUM($N199:BJ199)+$J199)*IF($F199&gt;=5,BK$5&gt;=YEAR($I199),1)*($F199&gt;=3)</f>
        <v>0</v>
      </c>
      <c r="BL199" s="326">
        <f>(SUM($N138:BL138)-SUM($N199:BK199)+$J199)*IF($F199&gt;=5,BL$5&gt;=YEAR($I199),1)*($F199&gt;=3)</f>
        <v>0</v>
      </c>
      <c r="BM199" s="326">
        <f>(SUM($N138:BM138)-SUM($N199:BL199)+$J199)*IF($F199&gt;=5,BM$5&gt;=YEAR($I199),1)*($F199&gt;=3)</f>
        <v>0</v>
      </c>
    </row>
    <row r="200" spans="3:65" x14ac:dyDescent="0.2">
      <c r="C200" s="325">
        <f t="shared" si="335"/>
        <v>23</v>
      </c>
      <c r="D200" s="303" t="str">
        <f t="shared" si="336"/>
        <v>item 23</v>
      </c>
      <c r="E200" s="350" t="str">
        <f t="shared" si="333"/>
        <v>Operating Expense</v>
      </c>
      <c r="F200" s="320">
        <f t="shared" si="333"/>
        <v>2</v>
      </c>
      <c r="G200" s="320"/>
      <c r="H200" s="355">
        <f>Input!I30</f>
        <v>30</v>
      </c>
      <c r="I200" s="416">
        <f>Input!G30</f>
        <v>43100</v>
      </c>
      <c r="J200" s="327">
        <f t="shared" si="334"/>
        <v>0</v>
      </c>
      <c r="K200" s="341">
        <f t="shared" si="337"/>
        <v>0</v>
      </c>
      <c r="L200" s="342">
        <f t="shared" si="338"/>
        <v>0</v>
      </c>
      <c r="O200" s="326">
        <f>(SUM($N139:O139)-SUM($N200:N200)+$J200)*IF($F200&gt;=5,O$5&gt;=YEAR($I200),1)*($F200&gt;=3)</f>
        <v>0</v>
      </c>
      <c r="P200" s="326">
        <f>(SUM($N139:P139)-SUM($N200:O200)+$J200)*IF($F200&gt;=5,P$5&gt;=YEAR($I200),1)*($F200&gt;=3)</f>
        <v>0</v>
      </c>
      <c r="Q200" s="326">
        <f>(SUM($N139:Q139)-SUM($N200:P200)+$J200)*IF($F200&gt;=5,Q$5&gt;=YEAR($I200),1)*($F200&gt;=3)</f>
        <v>0</v>
      </c>
      <c r="R200" s="326">
        <f>(SUM($N139:R139)-SUM($N200:Q200)+$J200)*IF($F200&gt;=5,R$5&gt;=YEAR($I200),1)*($F200&gt;=3)</f>
        <v>0</v>
      </c>
      <c r="S200" s="326">
        <f>(SUM($N139:S139)-SUM($N200:R200)+$J200)*IF($F200&gt;=5,S$5&gt;=YEAR($I200),1)*($F200&gt;=3)</f>
        <v>0</v>
      </c>
      <c r="T200" s="326">
        <f>(SUM($N139:T139)-SUM($N200:S200)+$J200)*IF($F200&gt;=5,T$5&gt;=YEAR($I200),1)*($F200&gt;=3)</f>
        <v>0</v>
      </c>
      <c r="U200" s="326">
        <f>(SUM($N139:U139)-SUM($N200:T200)+$J200)*IF($F200&gt;=5,U$5&gt;=YEAR($I200),1)*($F200&gt;=3)</f>
        <v>0</v>
      </c>
      <c r="V200" s="326">
        <f>(SUM($N139:V139)-SUM($N200:U200)+$J200)*IF($F200&gt;=5,V$5&gt;=YEAR($I200),1)*($F200&gt;=3)</f>
        <v>0</v>
      </c>
      <c r="W200" s="326">
        <f>(SUM($N139:W139)-SUM($N200:V200)+$J200)*IF($F200&gt;=5,W$5&gt;=YEAR($I200),1)*($F200&gt;=3)</f>
        <v>0</v>
      </c>
      <c r="X200" s="326">
        <f>(SUM($N139:X139)-SUM($N200:W200)+$J200)*IF($F200&gt;=5,X$5&gt;=YEAR($I200),1)*($F200&gt;=3)</f>
        <v>0</v>
      </c>
      <c r="Y200" s="326">
        <f>(SUM($N139:Y139)-SUM($N200:X200)+$J200)*IF($F200&gt;=5,Y$5&gt;=YEAR($I200),1)*($F200&gt;=3)</f>
        <v>0</v>
      </c>
      <c r="Z200" s="326">
        <f>(SUM($N139:Z139)-SUM($N200:Y200)+$J200)*IF($F200&gt;=5,Z$5&gt;=YEAR($I200),1)*($F200&gt;=3)</f>
        <v>0</v>
      </c>
      <c r="AA200" s="326">
        <f>(SUM($N139:AA139)-SUM($N200:Z200)+$J200)*IF($F200&gt;=5,AA$5&gt;=YEAR($I200),1)*($F200&gt;=3)</f>
        <v>0</v>
      </c>
      <c r="AB200" s="326">
        <f>(SUM($N139:AB139)-SUM($N200:AA200)+$J200)*IF($F200&gt;=5,AB$5&gt;=YEAR($I200),1)*($F200&gt;=3)</f>
        <v>0</v>
      </c>
      <c r="AC200" s="326">
        <f>(SUM($N139:AC139)-SUM($N200:AB200)+$J200)*IF($F200&gt;=5,AC$5&gt;=YEAR($I200),1)*($F200&gt;=3)</f>
        <v>0</v>
      </c>
      <c r="AD200" s="326">
        <f>(SUM($N139:AD139)-SUM($N200:AC200)+$J200)*IF($F200&gt;=5,AD$5&gt;=YEAR($I200),1)*($F200&gt;=3)</f>
        <v>0</v>
      </c>
      <c r="AE200" s="326">
        <f>(SUM($N139:AE139)-SUM($N200:AD200)+$J200)*IF($F200&gt;=5,AE$5&gt;=YEAR($I200),1)*($F200&gt;=3)</f>
        <v>0</v>
      </c>
      <c r="AF200" s="326">
        <f>(SUM($N139:AF139)-SUM($N200:AE200)+$J200)*IF($F200&gt;=5,AF$5&gt;=YEAR($I200),1)*($F200&gt;=3)</f>
        <v>0</v>
      </c>
      <c r="AG200" s="326">
        <f>(SUM($N139:AG139)-SUM($N200:AF200)+$J200)*IF($F200&gt;=5,AG$5&gt;=YEAR($I200),1)*($F200&gt;=3)</f>
        <v>0</v>
      </c>
      <c r="AH200" s="326">
        <f>(SUM($N139:AH139)-SUM($N200:AG200)+$J200)*IF($F200&gt;=5,AH$5&gt;=YEAR($I200),1)*($F200&gt;=3)</f>
        <v>0</v>
      </c>
      <c r="AI200" s="326">
        <f>(SUM($N139:AI139)-SUM($N200:AH200)+$J200)*IF($F200&gt;=5,AI$5&gt;=YEAR($I200),1)*($F200&gt;=3)</f>
        <v>0</v>
      </c>
      <c r="AJ200" s="326">
        <f>(SUM($N139:AJ139)-SUM($N200:AI200)+$J200)*IF($F200&gt;=5,AJ$5&gt;=YEAR($I200),1)*($F200&gt;=3)</f>
        <v>0</v>
      </c>
      <c r="AK200" s="326">
        <f>(SUM($N139:AK139)-SUM($N200:AJ200)+$J200)*IF($F200&gt;=5,AK$5&gt;=YEAR($I200),1)*($F200&gt;=3)</f>
        <v>0</v>
      </c>
      <c r="AL200" s="326">
        <f>(SUM($N139:AL139)-SUM($N200:AK200)+$J200)*IF($F200&gt;=5,AL$5&gt;=YEAR($I200),1)*($F200&gt;=3)</f>
        <v>0</v>
      </c>
      <c r="AM200" s="326">
        <f>(SUM($N139:AM139)-SUM($N200:AL200)+$J200)*IF($F200&gt;=5,AM$5&gt;=YEAR($I200),1)*($F200&gt;=3)</f>
        <v>0</v>
      </c>
      <c r="AN200" s="326">
        <f>(SUM($N139:AN139)-SUM($N200:AM200)+$J200)*IF($F200&gt;=5,AN$5&gt;=YEAR($I200),1)*($F200&gt;=3)</f>
        <v>0</v>
      </c>
      <c r="AO200" s="326">
        <f>(SUM($N139:AO139)-SUM($N200:AN200)+$J200)*IF($F200&gt;=5,AO$5&gt;=YEAR($I200),1)*($F200&gt;=3)</f>
        <v>0</v>
      </c>
      <c r="AP200" s="326">
        <f>(SUM($N139:AP139)-SUM($N200:AO200)+$J200)*IF($F200&gt;=5,AP$5&gt;=YEAR($I200),1)*($F200&gt;=3)</f>
        <v>0</v>
      </c>
      <c r="AQ200" s="326">
        <f>(SUM($N139:AQ139)-SUM($N200:AP200)+$J200)*IF($F200&gt;=5,AQ$5&gt;=YEAR($I200),1)*($F200&gt;=3)</f>
        <v>0</v>
      </c>
      <c r="AR200" s="326">
        <f>(SUM($N139:AR139)-SUM($N200:AQ200)+$J200)*IF($F200&gt;=5,AR$5&gt;=YEAR($I200),1)*($F200&gt;=3)</f>
        <v>0</v>
      </c>
      <c r="AS200" s="326">
        <f>(SUM($N139:AS139)-SUM($N200:AR200)+$J200)*IF($F200&gt;=5,AS$5&gt;=YEAR($I200),1)*($F200&gt;=3)</f>
        <v>0</v>
      </c>
      <c r="AT200" s="326">
        <f>(SUM($N139:AT139)-SUM($N200:AS200)+$J200)*IF($F200&gt;=5,AT$5&gt;=YEAR($I200),1)*($F200&gt;=3)</f>
        <v>0</v>
      </c>
      <c r="AU200" s="326">
        <f>(SUM($N139:AU139)-SUM($N200:AT200)+$J200)*IF($F200&gt;=5,AU$5&gt;=YEAR($I200),1)*($F200&gt;=3)</f>
        <v>0</v>
      </c>
      <c r="AV200" s="326">
        <f>(SUM($N139:AV139)-SUM($N200:AU200)+$J200)*IF($F200&gt;=5,AV$5&gt;=YEAR($I200),1)*($F200&gt;=3)</f>
        <v>0</v>
      </c>
      <c r="AW200" s="326">
        <f>(SUM($N139:AW139)-SUM($N200:AV200)+$J200)*IF($F200&gt;=5,AW$5&gt;=YEAR($I200),1)*($F200&gt;=3)</f>
        <v>0</v>
      </c>
      <c r="AX200" s="326">
        <f>(SUM($N139:AX139)-SUM($N200:AW200)+$J200)*IF($F200&gt;=5,AX$5&gt;=YEAR($I200),1)*($F200&gt;=3)</f>
        <v>0</v>
      </c>
      <c r="AY200" s="326">
        <f>(SUM($N139:AY139)-SUM($N200:AX200)+$J200)*IF($F200&gt;=5,AY$5&gt;=YEAR($I200),1)*($F200&gt;=3)</f>
        <v>0</v>
      </c>
      <c r="AZ200" s="326">
        <f>(SUM($N139:AZ139)-SUM($N200:AY200)+$J200)*IF($F200&gt;=5,AZ$5&gt;=YEAR($I200),1)*($F200&gt;=3)</f>
        <v>0</v>
      </c>
      <c r="BA200" s="326">
        <f>(SUM($N139:BA139)-SUM($N200:AZ200)+$J200)*IF($F200&gt;=5,BA$5&gt;=YEAR($I200),1)*($F200&gt;=3)</f>
        <v>0</v>
      </c>
      <c r="BB200" s="326">
        <f>(SUM($N139:BB139)-SUM($N200:BA200)+$J200)*IF($F200&gt;=5,BB$5&gt;=YEAR($I200),1)*($F200&gt;=3)</f>
        <v>0</v>
      </c>
      <c r="BC200" s="326">
        <f>(SUM($N139:BC139)-SUM($N200:BB200)+$J200)*IF($F200&gt;=5,BC$5&gt;=YEAR($I200),1)*($F200&gt;=3)</f>
        <v>0</v>
      </c>
      <c r="BD200" s="326">
        <f>(SUM($N139:BD139)-SUM($N200:BC200)+$J200)*IF($F200&gt;=5,BD$5&gt;=YEAR($I200),1)*($F200&gt;=3)</f>
        <v>0</v>
      </c>
      <c r="BE200" s="326">
        <f>(SUM($N139:BE139)-SUM($N200:BD200)+$J200)*IF($F200&gt;=5,BE$5&gt;=YEAR($I200),1)*($F200&gt;=3)</f>
        <v>0</v>
      </c>
      <c r="BF200" s="326">
        <f>(SUM($N139:BF139)-SUM($N200:BE200)+$J200)*IF($F200&gt;=5,BF$5&gt;=YEAR($I200),1)*($F200&gt;=3)</f>
        <v>0</v>
      </c>
      <c r="BG200" s="326">
        <f>(SUM($N139:BG139)-SUM($N200:BF200)+$J200)*IF($F200&gt;=5,BG$5&gt;=YEAR($I200),1)*($F200&gt;=3)</f>
        <v>0</v>
      </c>
      <c r="BH200" s="326">
        <f>(SUM($N139:BH139)-SUM($N200:BG200)+$J200)*IF($F200&gt;=5,BH$5&gt;=YEAR($I200),1)*($F200&gt;=3)</f>
        <v>0</v>
      </c>
      <c r="BI200" s="326">
        <f>(SUM($N139:BI139)-SUM($N200:BH200)+$J200)*IF($F200&gt;=5,BI$5&gt;=YEAR($I200),1)*($F200&gt;=3)</f>
        <v>0</v>
      </c>
      <c r="BJ200" s="326">
        <f>(SUM($N139:BJ139)-SUM($N200:BI200)+$J200)*IF($F200&gt;=5,BJ$5&gt;=YEAR($I200),1)*($F200&gt;=3)</f>
        <v>0</v>
      </c>
      <c r="BK200" s="326">
        <f>(SUM($N139:BK139)-SUM($N200:BJ200)+$J200)*IF($F200&gt;=5,BK$5&gt;=YEAR($I200),1)*($F200&gt;=3)</f>
        <v>0</v>
      </c>
      <c r="BL200" s="326">
        <f>(SUM($N139:BL139)-SUM($N200:BK200)+$J200)*IF($F200&gt;=5,BL$5&gt;=YEAR($I200),1)*($F200&gt;=3)</f>
        <v>0</v>
      </c>
      <c r="BM200" s="326">
        <f>(SUM($N139:BM139)-SUM($N200:BL200)+$J200)*IF($F200&gt;=5,BM$5&gt;=YEAR($I200),1)*($F200&gt;=3)</f>
        <v>0</v>
      </c>
    </row>
    <row r="201" spans="3:65" x14ac:dyDescent="0.2">
      <c r="C201" s="325">
        <f t="shared" si="335"/>
        <v>24</v>
      </c>
      <c r="D201" s="303" t="str">
        <f t="shared" si="336"/>
        <v>item 24</v>
      </c>
      <c r="E201" s="350" t="str">
        <f t="shared" si="333"/>
        <v>Operating Expense</v>
      </c>
      <c r="F201" s="320">
        <f t="shared" si="333"/>
        <v>2</v>
      </c>
      <c r="G201" s="320"/>
      <c r="H201" s="355">
        <f>Input!I31</f>
        <v>30</v>
      </c>
      <c r="I201" s="416">
        <f>Input!G31</f>
        <v>43100</v>
      </c>
      <c r="J201" s="327">
        <f t="shared" si="334"/>
        <v>0</v>
      </c>
      <c r="K201" s="341">
        <f t="shared" si="337"/>
        <v>0</v>
      </c>
      <c r="L201" s="342">
        <f t="shared" si="338"/>
        <v>0</v>
      </c>
      <c r="O201" s="326">
        <f>(SUM($N140:O140)-SUM($N201:N201)+$J201)*IF($F201&gt;=5,O$5&gt;=YEAR($I201),1)*($F201&gt;=3)</f>
        <v>0</v>
      </c>
      <c r="P201" s="326">
        <f>(SUM($N140:P140)-SUM($N201:O201)+$J201)*IF($F201&gt;=5,P$5&gt;=YEAR($I201),1)*($F201&gt;=3)</f>
        <v>0</v>
      </c>
      <c r="Q201" s="326">
        <f>(SUM($N140:Q140)-SUM($N201:P201)+$J201)*IF($F201&gt;=5,Q$5&gt;=YEAR($I201),1)*($F201&gt;=3)</f>
        <v>0</v>
      </c>
      <c r="R201" s="326">
        <f>(SUM($N140:R140)-SUM($N201:Q201)+$J201)*IF($F201&gt;=5,R$5&gt;=YEAR($I201),1)*($F201&gt;=3)</f>
        <v>0</v>
      </c>
      <c r="S201" s="326">
        <f>(SUM($N140:S140)-SUM($N201:R201)+$J201)*IF($F201&gt;=5,S$5&gt;=YEAR($I201),1)*($F201&gt;=3)</f>
        <v>0</v>
      </c>
      <c r="T201" s="326">
        <f>(SUM($N140:T140)-SUM($N201:S201)+$J201)*IF($F201&gt;=5,T$5&gt;=YEAR($I201),1)*($F201&gt;=3)</f>
        <v>0</v>
      </c>
      <c r="U201" s="326">
        <f>(SUM($N140:U140)-SUM($N201:T201)+$J201)*IF($F201&gt;=5,U$5&gt;=YEAR($I201),1)*($F201&gt;=3)</f>
        <v>0</v>
      </c>
      <c r="V201" s="326">
        <f>(SUM($N140:V140)-SUM($N201:U201)+$J201)*IF($F201&gt;=5,V$5&gt;=YEAR($I201),1)*($F201&gt;=3)</f>
        <v>0</v>
      </c>
      <c r="W201" s="326">
        <f>(SUM($N140:W140)-SUM($N201:V201)+$J201)*IF($F201&gt;=5,W$5&gt;=YEAR($I201),1)*($F201&gt;=3)</f>
        <v>0</v>
      </c>
      <c r="X201" s="326">
        <f>(SUM($N140:X140)-SUM($N201:W201)+$J201)*IF($F201&gt;=5,X$5&gt;=YEAR($I201),1)*($F201&gt;=3)</f>
        <v>0</v>
      </c>
      <c r="Y201" s="326">
        <f>(SUM($N140:Y140)-SUM($N201:X201)+$J201)*IF($F201&gt;=5,Y$5&gt;=YEAR($I201),1)*($F201&gt;=3)</f>
        <v>0</v>
      </c>
      <c r="Z201" s="326">
        <f>(SUM($N140:Z140)-SUM($N201:Y201)+$J201)*IF($F201&gt;=5,Z$5&gt;=YEAR($I201),1)*($F201&gt;=3)</f>
        <v>0</v>
      </c>
      <c r="AA201" s="326">
        <f>(SUM($N140:AA140)-SUM($N201:Z201)+$J201)*IF($F201&gt;=5,AA$5&gt;=YEAR($I201),1)*($F201&gt;=3)</f>
        <v>0</v>
      </c>
      <c r="AB201" s="326">
        <f>(SUM($N140:AB140)-SUM($N201:AA201)+$J201)*IF($F201&gt;=5,AB$5&gt;=YEAR($I201),1)*($F201&gt;=3)</f>
        <v>0</v>
      </c>
      <c r="AC201" s="326">
        <f>(SUM($N140:AC140)-SUM($N201:AB201)+$J201)*IF($F201&gt;=5,AC$5&gt;=YEAR($I201),1)*($F201&gt;=3)</f>
        <v>0</v>
      </c>
      <c r="AD201" s="326">
        <f>(SUM($N140:AD140)-SUM($N201:AC201)+$J201)*IF($F201&gt;=5,AD$5&gt;=YEAR($I201),1)*($F201&gt;=3)</f>
        <v>0</v>
      </c>
      <c r="AE201" s="326">
        <f>(SUM($N140:AE140)-SUM($N201:AD201)+$J201)*IF($F201&gt;=5,AE$5&gt;=YEAR($I201),1)*($F201&gt;=3)</f>
        <v>0</v>
      </c>
      <c r="AF201" s="326">
        <f>(SUM($N140:AF140)-SUM($N201:AE201)+$J201)*IF($F201&gt;=5,AF$5&gt;=YEAR($I201),1)*($F201&gt;=3)</f>
        <v>0</v>
      </c>
      <c r="AG201" s="326">
        <f>(SUM($N140:AG140)-SUM($N201:AF201)+$J201)*IF($F201&gt;=5,AG$5&gt;=YEAR($I201),1)*($F201&gt;=3)</f>
        <v>0</v>
      </c>
      <c r="AH201" s="326">
        <f>(SUM($N140:AH140)-SUM($N201:AG201)+$J201)*IF($F201&gt;=5,AH$5&gt;=YEAR($I201),1)*($F201&gt;=3)</f>
        <v>0</v>
      </c>
      <c r="AI201" s="326">
        <f>(SUM($N140:AI140)-SUM($N201:AH201)+$J201)*IF($F201&gt;=5,AI$5&gt;=YEAR($I201),1)*($F201&gt;=3)</f>
        <v>0</v>
      </c>
      <c r="AJ201" s="326">
        <f>(SUM($N140:AJ140)-SUM($N201:AI201)+$J201)*IF($F201&gt;=5,AJ$5&gt;=YEAR($I201),1)*($F201&gt;=3)</f>
        <v>0</v>
      </c>
      <c r="AK201" s="326">
        <f>(SUM($N140:AK140)-SUM($N201:AJ201)+$J201)*IF($F201&gt;=5,AK$5&gt;=YEAR($I201),1)*($F201&gt;=3)</f>
        <v>0</v>
      </c>
      <c r="AL201" s="326">
        <f>(SUM($N140:AL140)-SUM($N201:AK201)+$J201)*IF($F201&gt;=5,AL$5&gt;=YEAR($I201),1)*($F201&gt;=3)</f>
        <v>0</v>
      </c>
      <c r="AM201" s="326">
        <f>(SUM($N140:AM140)-SUM($N201:AL201)+$J201)*IF($F201&gt;=5,AM$5&gt;=YEAR($I201),1)*($F201&gt;=3)</f>
        <v>0</v>
      </c>
      <c r="AN201" s="326">
        <f>(SUM($N140:AN140)-SUM($N201:AM201)+$J201)*IF($F201&gt;=5,AN$5&gt;=YEAR($I201),1)*($F201&gt;=3)</f>
        <v>0</v>
      </c>
      <c r="AO201" s="326">
        <f>(SUM($N140:AO140)-SUM($N201:AN201)+$J201)*IF($F201&gt;=5,AO$5&gt;=YEAR($I201),1)*($F201&gt;=3)</f>
        <v>0</v>
      </c>
      <c r="AP201" s="326">
        <f>(SUM($N140:AP140)-SUM($N201:AO201)+$J201)*IF($F201&gt;=5,AP$5&gt;=YEAR($I201),1)*($F201&gt;=3)</f>
        <v>0</v>
      </c>
      <c r="AQ201" s="326">
        <f>(SUM($N140:AQ140)-SUM($N201:AP201)+$J201)*IF($F201&gt;=5,AQ$5&gt;=YEAR($I201),1)*($F201&gt;=3)</f>
        <v>0</v>
      </c>
      <c r="AR201" s="326">
        <f>(SUM($N140:AR140)-SUM($N201:AQ201)+$J201)*IF($F201&gt;=5,AR$5&gt;=YEAR($I201),1)*($F201&gt;=3)</f>
        <v>0</v>
      </c>
      <c r="AS201" s="326">
        <f>(SUM($N140:AS140)-SUM($N201:AR201)+$J201)*IF($F201&gt;=5,AS$5&gt;=YEAR($I201),1)*($F201&gt;=3)</f>
        <v>0</v>
      </c>
      <c r="AT201" s="326">
        <f>(SUM($N140:AT140)-SUM($N201:AS201)+$J201)*IF($F201&gt;=5,AT$5&gt;=YEAR($I201),1)*($F201&gt;=3)</f>
        <v>0</v>
      </c>
      <c r="AU201" s="326">
        <f>(SUM($N140:AU140)-SUM($N201:AT201)+$J201)*IF($F201&gt;=5,AU$5&gt;=YEAR($I201),1)*($F201&gt;=3)</f>
        <v>0</v>
      </c>
      <c r="AV201" s="326">
        <f>(SUM($N140:AV140)-SUM($N201:AU201)+$J201)*IF($F201&gt;=5,AV$5&gt;=YEAR($I201),1)*($F201&gt;=3)</f>
        <v>0</v>
      </c>
      <c r="AW201" s="326">
        <f>(SUM($N140:AW140)-SUM($N201:AV201)+$J201)*IF($F201&gt;=5,AW$5&gt;=YEAR($I201),1)*($F201&gt;=3)</f>
        <v>0</v>
      </c>
      <c r="AX201" s="326">
        <f>(SUM($N140:AX140)-SUM($N201:AW201)+$J201)*IF($F201&gt;=5,AX$5&gt;=YEAR($I201),1)*($F201&gt;=3)</f>
        <v>0</v>
      </c>
      <c r="AY201" s="326">
        <f>(SUM($N140:AY140)-SUM($N201:AX201)+$J201)*IF($F201&gt;=5,AY$5&gt;=YEAR($I201),1)*($F201&gt;=3)</f>
        <v>0</v>
      </c>
      <c r="AZ201" s="326">
        <f>(SUM($N140:AZ140)-SUM($N201:AY201)+$J201)*IF($F201&gt;=5,AZ$5&gt;=YEAR($I201),1)*($F201&gt;=3)</f>
        <v>0</v>
      </c>
      <c r="BA201" s="326">
        <f>(SUM($N140:BA140)-SUM($N201:AZ201)+$J201)*IF($F201&gt;=5,BA$5&gt;=YEAR($I201),1)*($F201&gt;=3)</f>
        <v>0</v>
      </c>
      <c r="BB201" s="326">
        <f>(SUM($N140:BB140)-SUM($N201:BA201)+$J201)*IF($F201&gt;=5,BB$5&gt;=YEAR($I201),1)*($F201&gt;=3)</f>
        <v>0</v>
      </c>
      <c r="BC201" s="326">
        <f>(SUM($N140:BC140)-SUM($N201:BB201)+$J201)*IF($F201&gt;=5,BC$5&gt;=YEAR($I201),1)*($F201&gt;=3)</f>
        <v>0</v>
      </c>
      <c r="BD201" s="326">
        <f>(SUM($N140:BD140)-SUM($N201:BC201)+$J201)*IF($F201&gt;=5,BD$5&gt;=YEAR($I201),1)*($F201&gt;=3)</f>
        <v>0</v>
      </c>
      <c r="BE201" s="326">
        <f>(SUM($N140:BE140)-SUM($N201:BD201)+$J201)*IF($F201&gt;=5,BE$5&gt;=YEAR($I201),1)*($F201&gt;=3)</f>
        <v>0</v>
      </c>
      <c r="BF201" s="326">
        <f>(SUM($N140:BF140)-SUM($N201:BE201)+$J201)*IF($F201&gt;=5,BF$5&gt;=YEAR($I201),1)*($F201&gt;=3)</f>
        <v>0</v>
      </c>
      <c r="BG201" s="326">
        <f>(SUM($N140:BG140)-SUM($N201:BF201)+$J201)*IF($F201&gt;=5,BG$5&gt;=YEAR($I201),1)*($F201&gt;=3)</f>
        <v>0</v>
      </c>
      <c r="BH201" s="326">
        <f>(SUM($N140:BH140)-SUM($N201:BG201)+$J201)*IF($F201&gt;=5,BH$5&gt;=YEAR($I201),1)*($F201&gt;=3)</f>
        <v>0</v>
      </c>
      <c r="BI201" s="326">
        <f>(SUM($N140:BI140)-SUM($N201:BH201)+$J201)*IF($F201&gt;=5,BI$5&gt;=YEAR($I201),1)*($F201&gt;=3)</f>
        <v>0</v>
      </c>
      <c r="BJ201" s="326">
        <f>(SUM($N140:BJ140)-SUM($N201:BI201)+$J201)*IF($F201&gt;=5,BJ$5&gt;=YEAR($I201),1)*($F201&gt;=3)</f>
        <v>0</v>
      </c>
      <c r="BK201" s="326">
        <f>(SUM($N140:BK140)-SUM($N201:BJ201)+$J201)*IF($F201&gt;=5,BK$5&gt;=YEAR($I201),1)*($F201&gt;=3)</f>
        <v>0</v>
      </c>
      <c r="BL201" s="326">
        <f>(SUM($N140:BL140)-SUM($N201:BK201)+$J201)*IF($F201&gt;=5,BL$5&gt;=YEAR($I201),1)*($F201&gt;=3)</f>
        <v>0</v>
      </c>
      <c r="BM201" s="326">
        <f>(SUM($N140:BM140)-SUM($N201:BL201)+$J201)*IF($F201&gt;=5,BM$5&gt;=YEAR($I201),1)*($F201&gt;=3)</f>
        <v>0</v>
      </c>
    </row>
    <row r="202" spans="3:65" x14ac:dyDescent="0.2">
      <c r="C202" s="325">
        <f t="shared" si="335"/>
        <v>25</v>
      </c>
      <c r="D202" s="303" t="str">
        <f t="shared" si="336"/>
        <v>item 25</v>
      </c>
      <c r="E202" s="350" t="str">
        <f t="shared" si="333"/>
        <v>Operating Expense</v>
      </c>
      <c r="F202" s="320">
        <f t="shared" si="333"/>
        <v>2</v>
      </c>
      <c r="G202" s="320"/>
      <c r="H202" s="355">
        <f>Input!I32</f>
        <v>30</v>
      </c>
      <c r="I202" s="416">
        <f>Input!G32</f>
        <v>43100</v>
      </c>
      <c r="J202" s="327">
        <f t="shared" si="334"/>
        <v>0</v>
      </c>
      <c r="K202" s="344">
        <f t="shared" si="337"/>
        <v>0</v>
      </c>
      <c r="L202" s="345">
        <f t="shared" si="338"/>
        <v>0</v>
      </c>
      <c r="O202" s="326">
        <f>(SUM($N141:O141)-SUM($N202:N202)+$J202)*IF($F202&gt;=5,O$5&gt;=YEAR($I202),1)*($F202&gt;=3)</f>
        <v>0</v>
      </c>
      <c r="P202" s="326">
        <f>(SUM($N141:P141)-SUM($N202:O202)+$J202)*IF($F202&gt;=5,P$5&gt;=YEAR($I202),1)*($F202&gt;=3)</f>
        <v>0</v>
      </c>
      <c r="Q202" s="326">
        <f>(SUM($N141:Q141)-SUM($N202:P202)+$J202)*IF($F202&gt;=5,Q$5&gt;=YEAR($I202),1)*($F202&gt;=3)</f>
        <v>0</v>
      </c>
      <c r="R202" s="326">
        <f>(SUM($N141:R141)-SUM($N202:Q202)+$J202)*IF($F202&gt;=5,R$5&gt;=YEAR($I202),1)*($F202&gt;=3)</f>
        <v>0</v>
      </c>
      <c r="S202" s="326">
        <f>(SUM($N141:S141)-SUM($N202:R202)+$J202)*IF($F202&gt;=5,S$5&gt;=YEAR($I202),1)*($F202&gt;=3)</f>
        <v>0</v>
      </c>
      <c r="T202" s="326">
        <f>(SUM($N141:T141)-SUM($N202:S202)+$J202)*IF($F202&gt;=5,T$5&gt;=YEAR($I202),1)*($F202&gt;=3)</f>
        <v>0</v>
      </c>
      <c r="U202" s="326">
        <f>(SUM($N141:U141)-SUM($N202:T202)+$J202)*IF($F202&gt;=5,U$5&gt;=YEAR($I202),1)*($F202&gt;=3)</f>
        <v>0</v>
      </c>
      <c r="V202" s="326">
        <f>(SUM($N141:V141)-SUM($N202:U202)+$J202)*IF($F202&gt;=5,V$5&gt;=YEAR($I202),1)*($F202&gt;=3)</f>
        <v>0</v>
      </c>
      <c r="W202" s="326">
        <f>(SUM($N141:W141)-SUM($N202:V202)+$J202)*IF($F202&gt;=5,W$5&gt;=YEAR($I202),1)*($F202&gt;=3)</f>
        <v>0</v>
      </c>
      <c r="X202" s="326">
        <f>(SUM($N141:X141)-SUM($N202:W202)+$J202)*IF($F202&gt;=5,X$5&gt;=YEAR($I202),1)*($F202&gt;=3)</f>
        <v>0</v>
      </c>
      <c r="Y202" s="326">
        <f>(SUM($N141:Y141)-SUM($N202:X202)+$J202)*IF($F202&gt;=5,Y$5&gt;=YEAR($I202),1)*($F202&gt;=3)</f>
        <v>0</v>
      </c>
      <c r="Z202" s="326">
        <f>(SUM($N141:Z141)-SUM($N202:Y202)+$J202)*IF($F202&gt;=5,Z$5&gt;=YEAR($I202),1)*($F202&gt;=3)</f>
        <v>0</v>
      </c>
      <c r="AA202" s="326">
        <f>(SUM($N141:AA141)-SUM($N202:Z202)+$J202)*IF($F202&gt;=5,AA$5&gt;=YEAR($I202),1)*($F202&gt;=3)</f>
        <v>0</v>
      </c>
      <c r="AB202" s="326">
        <f>(SUM($N141:AB141)-SUM($N202:AA202)+$J202)*IF($F202&gt;=5,AB$5&gt;=YEAR($I202),1)*($F202&gt;=3)</f>
        <v>0</v>
      </c>
      <c r="AC202" s="326">
        <f>(SUM($N141:AC141)-SUM($N202:AB202)+$J202)*IF($F202&gt;=5,AC$5&gt;=YEAR($I202),1)*($F202&gt;=3)</f>
        <v>0</v>
      </c>
      <c r="AD202" s="326">
        <f>(SUM($N141:AD141)-SUM($N202:AC202)+$J202)*IF($F202&gt;=5,AD$5&gt;=YEAR($I202),1)*($F202&gt;=3)</f>
        <v>0</v>
      </c>
      <c r="AE202" s="326">
        <f>(SUM($N141:AE141)-SUM($N202:AD202)+$J202)*IF($F202&gt;=5,AE$5&gt;=YEAR($I202),1)*($F202&gt;=3)</f>
        <v>0</v>
      </c>
      <c r="AF202" s="326">
        <f>(SUM($N141:AF141)-SUM($N202:AE202)+$J202)*IF($F202&gt;=5,AF$5&gt;=YEAR($I202),1)*($F202&gt;=3)</f>
        <v>0</v>
      </c>
      <c r="AG202" s="326">
        <f>(SUM($N141:AG141)-SUM($N202:AF202)+$J202)*IF($F202&gt;=5,AG$5&gt;=YEAR($I202),1)*($F202&gt;=3)</f>
        <v>0</v>
      </c>
      <c r="AH202" s="326">
        <f>(SUM($N141:AH141)-SUM($N202:AG202)+$J202)*IF($F202&gt;=5,AH$5&gt;=YEAR($I202),1)*($F202&gt;=3)</f>
        <v>0</v>
      </c>
      <c r="AI202" s="326">
        <f>(SUM($N141:AI141)-SUM($N202:AH202)+$J202)*IF($F202&gt;=5,AI$5&gt;=YEAR($I202),1)*($F202&gt;=3)</f>
        <v>0</v>
      </c>
      <c r="AJ202" s="326">
        <f>(SUM($N141:AJ141)-SUM($N202:AI202)+$J202)*IF($F202&gt;=5,AJ$5&gt;=YEAR($I202),1)*($F202&gt;=3)</f>
        <v>0</v>
      </c>
      <c r="AK202" s="326">
        <f>(SUM($N141:AK141)-SUM($N202:AJ202)+$J202)*IF($F202&gt;=5,AK$5&gt;=YEAR($I202),1)*($F202&gt;=3)</f>
        <v>0</v>
      </c>
      <c r="AL202" s="326">
        <f>(SUM($N141:AL141)-SUM($N202:AK202)+$J202)*IF($F202&gt;=5,AL$5&gt;=YEAR($I202),1)*($F202&gt;=3)</f>
        <v>0</v>
      </c>
      <c r="AM202" s="326">
        <f>(SUM($N141:AM141)-SUM($N202:AL202)+$J202)*IF($F202&gt;=5,AM$5&gt;=YEAR($I202),1)*($F202&gt;=3)</f>
        <v>0</v>
      </c>
      <c r="AN202" s="326">
        <f>(SUM($N141:AN141)-SUM($N202:AM202)+$J202)*IF($F202&gt;=5,AN$5&gt;=YEAR($I202),1)*($F202&gt;=3)</f>
        <v>0</v>
      </c>
      <c r="AO202" s="326">
        <f>(SUM($N141:AO141)-SUM($N202:AN202)+$J202)*IF($F202&gt;=5,AO$5&gt;=YEAR($I202),1)*($F202&gt;=3)</f>
        <v>0</v>
      </c>
      <c r="AP202" s="326">
        <f>(SUM($N141:AP141)-SUM($N202:AO202)+$J202)*IF($F202&gt;=5,AP$5&gt;=YEAR($I202),1)*($F202&gt;=3)</f>
        <v>0</v>
      </c>
      <c r="AQ202" s="326">
        <f>(SUM($N141:AQ141)-SUM($N202:AP202)+$J202)*IF($F202&gt;=5,AQ$5&gt;=YEAR($I202),1)*($F202&gt;=3)</f>
        <v>0</v>
      </c>
      <c r="AR202" s="326">
        <f>(SUM($N141:AR141)-SUM($N202:AQ202)+$J202)*IF($F202&gt;=5,AR$5&gt;=YEAR($I202),1)*($F202&gt;=3)</f>
        <v>0</v>
      </c>
      <c r="AS202" s="326">
        <f>(SUM($N141:AS141)-SUM($N202:AR202)+$J202)*IF($F202&gt;=5,AS$5&gt;=YEAR($I202),1)*($F202&gt;=3)</f>
        <v>0</v>
      </c>
      <c r="AT202" s="326">
        <f>(SUM($N141:AT141)-SUM($N202:AS202)+$J202)*IF($F202&gt;=5,AT$5&gt;=YEAR($I202),1)*($F202&gt;=3)</f>
        <v>0</v>
      </c>
      <c r="AU202" s="326">
        <f>(SUM($N141:AU141)-SUM($N202:AT202)+$J202)*IF($F202&gt;=5,AU$5&gt;=YEAR($I202),1)*($F202&gt;=3)</f>
        <v>0</v>
      </c>
      <c r="AV202" s="326">
        <f>(SUM($N141:AV141)-SUM($N202:AU202)+$J202)*IF($F202&gt;=5,AV$5&gt;=YEAR($I202),1)*($F202&gt;=3)</f>
        <v>0</v>
      </c>
      <c r="AW202" s="326">
        <f>(SUM($N141:AW141)-SUM($N202:AV202)+$J202)*IF($F202&gt;=5,AW$5&gt;=YEAR($I202),1)*($F202&gt;=3)</f>
        <v>0</v>
      </c>
      <c r="AX202" s="326">
        <f>(SUM($N141:AX141)-SUM($N202:AW202)+$J202)*IF($F202&gt;=5,AX$5&gt;=YEAR($I202),1)*($F202&gt;=3)</f>
        <v>0</v>
      </c>
      <c r="AY202" s="326">
        <f>(SUM($N141:AY141)-SUM($N202:AX202)+$J202)*IF($F202&gt;=5,AY$5&gt;=YEAR($I202),1)*($F202&gt;=3)</f>
        <v>0</v>
      </c>
      <c r="AZ202" s="326">
        <f>(SUM($N141:AZ141)-SUM($N202:AY202)+$J202)*IF($F202&gt;=5,AZ$5&gt;=YEAR($I202),1)*($F202&gt;=3)</f>
        <v>0</v>
      </c>
      <c r="BA202" s="326">
        <f>(SUM($N141:BA141)-SUM($N202:AZ202)+$J202)*IF($F202&gt;=5,BA$5&gt;=YEAR($I202),1)*($F202&gt;=3)</f>
        <v>0</v>
      </c>
      <c r="BB202" s="326">
        <f>(SUM($N141:BB141)-SUM($N202:BA202)+$J202)*IF($F202&gt;=5,BB$5&gt;=YEAR($I202),1)*($F202&gt;=3)</f>
        <v>0</v>
      </c>
      <c r="BC202" s="326">
        <f>(SUM($N141:BC141)-SUM($N202:BB202)+$J202)*IF($F202&gt;=5,BC$5&gt;=YEAR($I202),1)*($F202&gt;=3)</f>
        <v>0</v>
      </c>
      <c r="BD202" s="326">
        <f>(SUM($N141:BD141)-SUM($N202:BC202)+$J202)*IF($F202&gt;=5,BD$5&gt;=YEAR($I202),1)*($F202&gt;=3)</f>
        <v>0</v>
      </c>
      <c r="BE202" s="326">
        <f>(SUM($N141:BE141)-SUM($N202:BD202)+$J202)*IF($F202&gt;=5,BE$5&gt;=YEAR($I202),1)*($F202&gt;=3)</f>
        <v>0</v>
      </c>
      <c r="BF202" s="326">
        <f>(SUM($N141:BF141)-SUM($N202:BE202)+$J202)*IF($F202&gt;=5,BF$5&gt;=YEAR($I202),1)*($F202&gt;=3)</f>
        <v>0</v>
      </c>
      <c r="BG202" s="326">
        <f>(SUM($N141:BG141)-SUM($N202:BF202)+$J202)*IF($F202&gt;=5,BG$5&gt;=YEAR($I202),1)*($F202&gt;=3)</f>
        <v>0</v>
      </c>
      <c r="BH202" s="326">
        <f>(SUM($N141:BH141)-SUM($N202:BG202)+$J202)*IF($F202&gt;=5,BH$5&gt;=YEAR($I202),1)*($F202&gt;=3)</f>
        <v>0</v>
      </c>
      <c r="BI202" s="326">
        <f>(SUM($N141:BI141)-SUM($N202:BH202)+$J202)*IF($F202&gt;=5,BI$5&gt;=YEAR($I202),1)*($F202&gt;=3)</f>
        <v>0</v>
      </c>
      <c r="BJ202" s="326">
        <f>(SUM($N141:BJ141)-SUM($N202:BI202)+$J202)*IF($F202&gt;=5,BJ$5&gt;=YEAR($I202),1)*($F202&gt;=3)</f>
        <v>0</v>
      </c>
      <c r="BK202" s="326">
        <f>(SUM($N141:BK141)-SUM($N202:BJ202)+$J202)*IF($F202&gt;=5,BK$5&gt;=YEAR($I202),1)*($F202&gt;=3)</f>
        <v>0</v>
      </c>
      <c r="BL202" s="326">
        <f>(SUM($N141:BL141)-SUM($N202:BK202)+$J202)*IF($F202&gt;=5,BL$5&gt;=YEAR($I202),1)*($F202&gt;=3)</f>
        <v>0</v>
      </c>
      <c r="BM202" s="326">
        <f>(SUM($N141:BM141)-SUM($N202:BL202)+$J202)*IF($F202&gt;=5,BM$5&gt;=YEAR($I202),1)*($F202&gt;=3)</f>
        <v>0</v>
      </c>
    </row>
    <row r="203" spans="3:65" x14ac:dyDescent="0.2">
      <c r="D203" s="331" t="str">
        <f>"Total "&amp;D177</f>
        <v>Total Book Capital Placed in Service</v>
      </c>
      <c r="J203" s="346">
        <f>SUM(J178:J202)</f>
        <v>0</v>
      </c>
      <c r="K203" s="346">
        <f t="shared" si="337"/>
        <v>1037320.5864703963</v>
      </c>
      <c r="L203" s="347">
        <f t="shared" si="338"/>
        <v>1000000</v>
      </c>
      <c r="O203" s="348">
        <f>SUM(O178:O202)</f>
        <v>0</v>
      </c>
      <c r="P203" s="348">
        <f>SUM(P178:P202)</f>
        <v>1000000</v>
      </c>
      <c r="Q203" s="348">
        <f t="shared" ref="Q203" si="339">SUM(Q178:Q202)</f>
        <v>0</v>
      </c>
      <c r="R203" s="348">
        <f t="shared" ref="R203" si="340">SUM(R178:R202)</f>
        <v>0</v>
      </c>
      <c r="S203" s="348">
        <f t="shared" ref="S203" si="341">SUM(S178:S202)</f>
        <v>0</v>
      </c>
      <c r="T203" s="348">
        <f t="shared" ref="T203" si="342">SUM(T178:T202)</f>
        <v>0</v>
      </c>
      <c r="U203" s="348">
        <f t="shared" ref="U203" si="343">SUM(U178:U202)</f>
        <v>0</v>
      </c>
      <c r="V203" s="348">
        <f t="shared" ref="V203" si="344">SUM(V178:V202)</f>
        <v>0</v>
      </c>
      <c r="W203" s="348">
        <f t="shared" ref="W203" si="345">SUM(W178:W202)</f>
        <v>0</v>
      </c>
      <c r="X203" s="348">
        <f t="shared" ref="X203" si="346">SUM(X178:X202)</f>
        <v>0</v>
      </c>
      <c r="Y203" s="348">
        <f t="shared" ref="Y203" si="347">SUM(Y178:Y202)</f>
        <v>0</v>
      </c>
      <c r="Z203" s="348">
        <f t="shared" ref="Z203" si="348">SUM(Z178:Z202)</f>
        <v>0</v>
      </c>
      <c r="AA203" s="348">
        <f t="shared" ref="AA203" si="349">SUM(AA178:AA202)</f>
        <v>0</v>
      </c>
      <c r="AB203" s="348">
        <f t="shared" ref="AB203" si="350">SUM(AB178:AB202)</f>
        <v>0</v>
      </c>
      <c r="AC203" s="348">
        <f t="shared" ref="AC203" si="351">SUM(AC178:AC202)</f>
        <v>0</v>
      </c>
      <c r="AD203" s="348">
        <f t="shared" ref="AD203" si="352">SUM(AD178:AD202)</f>
        <v>0</v>
      </c>
      <c r="AE203" s="348">
        <f t="shared" ref="AE203" si="353">SUM(AE178:AE202)</f>
        <v>0</v>
      </c>
      <c r="AF203" s="348">
        <f t="shared" ref="AF203" si="354">SUM(AF178:AF202)</f>
        <v>0</v>
      </c>
      <c r="AG203" s="348">
        <f t="shared" ref="AG203" si="355">SUM(AG178:AG202)</f>
        <v>0</v>
      </c>
      <c r="AH203" s="348">
        <f t="shared" ref="AH203" si="356">SUM(AH178:AH202)</f>
        <v>0</v>
      </c>
      <c r="AI203" s="348">
        <f t="shared" ref="AI203" si="357">SUM(AI178:AI202)</f>
        <v>0</v>
      </c>
      <c r="AJ203" s="348">
        <f t="shared" ref="AJ203" si="358">SUM(AJ178:AJ202)</f>
        <v>0</v>
      </c>
      <c r="AK203" s="348">
        <f t="shared" ref="AK203" si="359">SUM(AK178:AK202)</f>
        <v>0</v>
      </c>
      <c r="AL203" s="348">
        <f t="shared" ref="AL203" si="360">SUM(AL178:AL202)</f>
        <v>0</v>
      </c>
      <c r="AM203" s="348">
        <f t="shared" ref="AM203" si="361">SUM(AM178:AM202)</f>
        <v>0</v>
      </c>
      <c r="AN203" s="348">
        <f t="shared" ref="AN203" si="362">SUM(AN178:AN202)</f>
        <v>0</v>
      </c>
      <c r="AO203" s="348">
        <f t="shared" ref="AO203" si="363">SUM(AO178:AO202)</f>
        <v>0</v>
      </c>
      <c r="AP203" s="348">
        <f t="shared" ref="AP203" si="364">SUM(AP178:AP202)</f>
        <v>0</v>
      </c>
      <c r="AQ203" s="348">
        <f t="shared" ref="AQ203" si="365">SUM(AQ178:AQ202)</f>
        <v>0</v>
      </c>
      <c r="AR203" s="348">
        <f t="shared" ref="AR203" si="366">SUM(AR178:AR202)</f>
        <v>0</v>
      </c>
      <c r="AS203" s="348">
        <f t="shared" ref="AS203" si="367">SUM(AS178:AS202)</f>
        <v>0</v>
      </c>
      <c r="AT203" s="348">
        <f t="shared" ref="AT203" si="368">SUM(AT178:AT202)</f>
        <v>0</v>
      </c>
      <c r="AU203" s="348">
        <f t="shared" ref="AU203" si="369">SUM(AU178:AU202)</f>
        <v>0</v>
      </c>
      <c r="AV203" s="348">
        <f t="shared" ref="AV203" si="370">SUM(AV178:AV202)</f>
        <v>0</v>
      </c>
      <c r="AW203" s="348">
        <f t="shared" ref="AW203" si="371">SUM(AW178:AW202)</f>
        <v>0</v>
      </c>
      <c r="AX203" s="348">
        <f t="shared" ref="AX203" si="372">SUM(AX178:AX202)</f>
        <v>0</v>
      </c>
      <c r="AY203" s="348">
        <f t="shared" ref="AY203" si="373">SUM(AY178:AY202)</f>
        <v>0</v>
      </c>
      <c r="AZ203" s="348">
        <f t="shared" ref="AZ203" si="374">SUM(AZ178:AZ202)</f>
        <v>0</v>
      </c>
      <c r="BA203" s="348">
        <f t="shared" ref="BA203" si="375">SUM(BA178:BA202)</f>
        <v>0</v>
      </c>
      <c r="BB203" s="348">
        <f t="shared" ref="BB203" si="376">SUM(BB178:BB202)</f>
        <v>0</v>
      </c>
      <c r="BC203" s="348">
        <f t="shared" ref="BC203" si="377">SUM(BC178:BC202)</f>
        <v>0</v>
      </c>
      <c r="BD203" s="348">
        <f t="shared" ref="BD203" si="378">SUM(BD178:BD202)</f>
        <v>0</v>
      </c>
      <c r="BE203" s="348">
        <f t="shared" ref="BE203" si="379">SUM(BE178:BE202)</f>
        <v>0</v>
      </c>
      <c r="BF203" s="348">
        <f t="shared" ref="BF203" si="380">SUM(BF178:BF202)</f>
        <v>0</v>
      </c>
      <c r="BG203" s="348">
        <f t="shared" ref="BG203" si="381">SUM(BG178:BG202)</f>
        <v>0</v>
      </c>
      <c r="BH203" s="348">
        <f t="shared" ref="BH203" si="382">SUM(BH178:BH202)</f>
        <v>0</v>
      </c>
      <c r="BI203" s="348">
        <f t="shared" ref="BI203" si="383">SUM(BI178:BI202)</f>
        <v>0</v>
      </c>
      <c r="BJ203" s="348">
        <f t="shared" ref="BJ203" si="384">SUM(BJ178:BJ202)</f>
        <v>0</v>
      </c>
      <c r="BK203" s="348">
        <f t="shared" ref="BK203" si="385">SUM(BK178:BK202)</f>
        <v>0</v>
      </c>
      <c r="BL203" s="348">
        <f t="shared" ref="BL203" si="386">SUM(BL178:BL202)</f>
        <v>0</v>
      </c>
      <c r="BM203" s="348">
        <f t="shared" ref="BM203" si="387">SUM(BM178:BM202)</f>
        <v>0</v>
      </c>
    </row>
    <row r="204" spans="3:65" s="326" customFormat="1" x14ac:dyDescent="0.2">
      <c r="D204" s="334"/>
      <c r="F204" s="335"/>
      <c r="G204" s="335"/>
    </row>
    <row r="205" spans="3:65" s="326" customFormat="1" x14ac:dyDescent="0.2">
      <c r="D205" s="334"/>
      <c r="F205" s="335"/>
      <c r="G205" s="335"/>
    </row>
    <row r="206" spans="3:65" x14ac:dyDescent="0.2">
      <c r="D206" s="323" t="s">
        <v>18</v>
      </c>
      <c r="E206" s="318"/>
      <c r="F206" s="291"/>
      <c r="G206" s="291"/>
      <c r="H206" s="349" t="s">
        <v>19</v>
      </c>
      <c r="I206" s="349" t="s">
        <v>20</v>
      </c>
      <c r="J206" s="356" t="s">
        <v>199</v>
      </c>
      <c r="K206" s="321"/>
      <c r="L206" s="321"/>
      <c r="M206" s="321"/>
      <c r="O206" s="321"/>
      <c r="P206" s="321"/>
      <c r="Q206" s="321"/>
      <c r="R206" s="321"/>
      <c r="S206" s="321"/>
      <c r="T206" s="321"/>
      <c r="U206" s="321"/>
      <c r="V206" s="321"/>
      <c r="W206" s="321"/>
      <c r="X206" s="321"/>
      <c r="Y206" s="321"/>
      <c r="Z206" s="321"/>
      <c r="AA206" s="321"/>
      <c r="AB206" s="321"/>
      <c r="AC206" s="321"/>
      <c r="AD206" s="321"/>
      <c r="AE206" s="321"/>
      <c r="AF206" s="321"/>
      <c r="AG206" s="321"/>
      <c r="AH206" s="321"/>
      <c r="AI206" s="321"/>
      <c r="AJ206" s="321"/>
      <c r="AK206" s="321"/>
      <c r="AL206" s="321"/>
      <c r="AM206" s="321"/>
      <c r="AN206" s="321"/>
      <c r="AO206" s="321"/>
      <c r="AP206" s="321"/>
      <c r="AQ206" s="321"/>
      <c r="AR206" s="321"/>
      <c r="AS206" s="321"/>
      <c r="AT206" s="321"/>
      <c r="AU206" s="321"/>
      <c r="AV206" s="321"/>
      <c r="AW206" s="321"/>
      <c r="AX206" s="321"/>
      <c r="AY206" s="321"/>
      <c r="AZ206" s="321"/>
      <c r="BA206" s="321"/>
      <c r="BB206" s="321"/>
      <c r="BC206" s="321"/>
      <c r="BD206" s="321"/>
      <c r="BE206" s="321"/>
      <c r="BF206" s="321"/>
      <c r="BG206" s="321"/>
      <c r="BH206" s="321"/>
      <c r="BI206" s="321"/>
      <c r="BJ206" s="321"/>
      <c r="BK206" s="321"/>
      <c r="BL206" s="321"/>
      <c r="BM206" s="321"/>
    </row>
    <row r="207" spans="3:65" x14ac:dyDescent="0.2">
      <c r="C207" s="325">
        <f>C206+1</f>
        <v>1</v>
      </c>
      <c r="D207" s="303" t="str">
        <f>INDEX(D$59:D$83,$C207,1)</f>
        <v>CR Factors</v>
      </c>
      <c r="E207" s="350" t="str">
        <f t="shared" ref="E207:F231" si="388">INDEX(E$59:E$83,$C207,1)</f>
        <v>Capital</v>
      </c>
      <c r="F207" s="320">
        <f t="shared" si="388"/>
        <v>4</v>
      </c>
      <c r="G207" s="320"/>
      <c r="H207" s="355">
        <f>Input!I8</f>
        <v>40</v>
      </c>
      <c r="I207" s="352">
        <f>MONTH(Input!G8)</f>
        <v>1</v>
      </c>
      <c r="J207" s="357">
        <f>YEARFRAC(I178,DATE(YEAR(I178),12,31))</f>
        <v>1</v>
      </c>
      <c r="L207" s="358">
        <f>SUM(O207:BM207)</f>
        <v>1</v>
      </c>
      <c r="O207" s="359">
        <f>MIN(1/$H207,1-SUM($N207:N207))*($F207&gt;=4)*$J207</f>
        <v>2.5000000000000001E-2</v>
      </c>
      <c r="P207" s="360">
        <f>MIN(1/$H207,1-SUM($N207:O207))*($F207&gt;=4)</f>
        <v>2.5000000000000001E-2</v>
      </c>
      <c r="Q207" s="360">
        <f>MIN(1/$H207,1-SUM($N207:P207))*($F207&gt;=4)</f>
        <v>2.5000000000000001E-2</v>
      </c>
      <c r="R207" s="360">
        <f>MIN(1/$H207,1-SUM($N207:Q207))*($F207&gt;=4)</f>
        <v>2.5000000000000001E-2</v>
      </c>
      <c r="S207" s="360">
        <f>MIN(1/$H207,1-SUM($N207:R207))*($F207&gt;=4)</f>
        <v>2.5000000000000001E-2</v>
      </c>
      <c r="T207" s="360">
        <f>MIN(1/$H207,1-SUM($N207:S207))*($F207&gt;=4)</f>
        <v>2.5000000000000001E-2</v>
      </c>
      <c r="U207" s="360">
        <f>MIN(1/$H207,1-SUM($N207:T207))*($F207&gt;=4)</f>
        <v>2.5000000000000001E-2</v>
      </c>
      <c r="V207" s="360">
        <f>MIN(1/$H207,1-SUM($N207:U207))*($F207&gt;=4)</f>
        <v>2.5000000000000001E-2</v>
      </c>
      <c r="W207" s="360">
        <f>MIN(1/$H207,1-SUM($N207:V207))*($F207&gt;=4)</f>
        <v>2.5000000000000001E-2</v>
      </c>
      <c r="X207" s="360">
        <f>MIN(1/$H207,1-SUM($N207:W207))*($F207&gt;=4)</f>
        <v>2.5000000000000001E-2</v>
      </c>
      <c r="Y207" s="360">
        <f>MIN(1/$H207,1-SUM($N207:X207))*($F207&gt;=4)</f>
        <v>2.5000000000000001E-2</v>
      </c>
      <c r="Z207" s="360">
        <f>MIN(1/$H207,1-SUM($N207:Y207))*($F207&gt;=4)</f>
        <v>2.5000000000000001E-2</v>
      </c>
      <c r="AA207" s="360">
        <f>MIN(1/$H207,1-SUM($N207:Z207))*($F207&gt;=4)</f>
        <v>2.5000000000000001E-2</v>
      </c>
      <c r="AB207" s="360">
        <f>MIN(1/$H207,1-SUM($N207:AA207))*($F207&gt;=4)</f>
        <v>2.5000000000000001E-2</v>
      </c>
      <c r="AC207" s="360">
        <f>MIN(1/$H207,1-SUM($N207:AB207))*($F207&gt;=4)</f>
        <v>2.5000000000000001E-2</v>
      </c>
      <c r="AD207" s="360">
        <f>MIN(1/$H207,1-SUM($N207:AC207))*($F207&gt;=4)</f>
        <v>2.5000000000000001E-2</v>
      </c>
      <c r="AE207" s="360">
        <f>MIN(1/$H207,1-SUM($N207:AD207))*($F207&gt;=4)</f>
        <v>2.5000000000000001E-2</v>
      </c>
      <c r="AF207" s="360">
        <f>MIN(1/$H207,1-SUM($N207:AE207))*($F207&gt;=4)</f>
        <v>2.5000000000000001E-2</v>
      </c>
      <c r="AG207" s="360">
        <f>MIN(1/$H207,1-SUM($N207:AF207))*($F207&gt;=4)</f>
        <v>2.5000000000000001E-2</v>
      </c>
      <c r="AH207" s="360">
        <f>MIN(1/$H207,1-SUM($N207:AG207))*($F207&gt;=4)</f>
        <v>2.5000000000000001E-2</v>
      </c>
      <c r="AI207" s="360">
        <f>MIN(1/$H207,1-SUM($N207:AH207))*($F207&gt;=4)</f>
        <v>2.5000000000000001E-2</v>
      </c>
      <c r="AJ207" s="360">
        <f>MIN(1/$H207,1-SUM($N207:AI207))*($F207&gt;=4)</f>
        <v>2.5000000000000001E-2</v>
      </c>
      <c r="AK207" s="360">
        <f>MIN(1/$H207,1-SUM($N207:AJ207))*($F207&gt;=4)</f>
        <v>2.5000000000000001E-2</v>
      </c>
      <c r="AL207" s="360">
        <f>MIN(1/$H207,1-SUM($N207:AK207))*($F207&gt;=4)</f>
        <v>2.5000000000000001E-2</v>
      </c>
      <c r="AM207" s="360">
        <f>MIN(1/$H207,1-SUM($N207:AL207))*($F207&gt;=4)</f>
        <v>2.5000000000000001E-2</v>
      </c>
      <c r="AN207" s="360">
        <f>MIN(1/$H207,1-SUM($N207:AM207))*($F207&gt;=4)</f>
        <v>2.5000000000000001E-2</v>
      </c>
      <c r="AO207" s="360">
        <f>MIN(1/$H207,1-SUM($N207:AN207))*($F207&gt;=4)</f>
        <v>2.5000000000000001E-2</v>
      </c>
      <c r="AP207" s="360">
        <f>MIN(1/$H207,1-SUM($N207:AO207))*($F207&gt;=4)</f>
        <v>2.5000000000000001E-2</v>
      </c>
      <c r="AQ207" s="360">
        <f>MIN(1/$H207,1-SUM($N207:AP207))*($F207&gt;=4)</f>
        <v>2.5000000000000001E-2</v>
      </c>
      <c r="AR207" s="360">
        <f>MIN(1/$H207,1-SUM($N207:AQ207))*($F207&gt;=4)</f>
        <v>2.5000000000000001E-2</v>
      </c>
      <c r="AS207" s="360">
        <f>MIN(1/$H207,1-SUM($N207:AR207))*($F207&gt;=4)</f>
        <v>2.5000000000000001E-2</v>
      </c>
      <c r="AT207" s="360">
        <f>MIN(1/$H207,1-SUM($N207:AS207))*($F207&gt;=4)</f>
        <v>2.5000000000000001E-2</v>
      </c>
      <c r="AU207" s="360">
        <f>MIN(1/$H207,1-SUM($N207:AT207))*($F207&gt;=4)</f>
        <v>2.5000000000000001E-2</v>
      </c>
      <c r="AV207" s="360">
        <f>MIN(1/$H207,1-SUM($N207:AU207))*($F207&gt;=4)</f>
        <v>2.5000000000000001E-2</v>
      </c>
      <c r="AW207" s="360">
        <f>MIN(1/$H207,1-SUM($N207:AV207))*($F207&gt;=4)</f>
        <v>2.5000000000000001E-2</v>
      </c>
      <c r="AX207" s="360">
        <f>MIN(1/$H207,1-SUM($N207:AW207))*($F207&gt;=4)</f>
        <v>2.5000000000000001E-2</v>
      </c>
      <c r="AY207" s="360">
        <f>MIN(1/$H207,1-SUM($N207:AX207))*($F207&gt;=4)</f>
        <v>2.5000000000000001E-2</v>
      </c>
      <c r="AZ207" s="360">
        <f>MIN(1/$H207,1-SUM($N207:AY207))*($F207&gt;=4)</f>
        <v>2.5000000000000001E-2</v>
      </c>
      <c r="BA207" s="360">
        <f>MIN(1/$H207,1-SUM($N207:AZ207))*($F207&gt;=4)</f>
        <v>2.5000000000000001E-2</v>
      </c>
      <c r="BB207" s="360">
        <f>MIN(1/$H207,1-SUM($N207:BA207))*($F207&gt;=4)</f>
        <v>2.4999999999999467E-2</v>
      </c>
      <c r="BC207" s="360">
        <f>MIN(1/$H207,1-SUM($N207:BB207))*($F207&gt;=4)</f>
        <v>0</v>
      </c>
      <c r="BD207" s="360">
        <f>MIN(1/$H207,1-SUM($N207:BC207))*($F207&gt;=4)</f>
        <v>0</v>
      </c>
      <c r="BE207" s="360">
        <f>MIN(1/$H207,1-SUM($N207:BD207))*($F207&gt;=4)</f>
        <v>0</v>
      </c>
      <c r="BF207" s="360">
        <f>MIN(1/$H207,1-SUM($N207:BE207))*($F207&gt;=4)</f>
        <v>0</v>
      </c>
      <c r="BG207" s="360">
        <f>MIN(1/$H207,1-SUM($N207:BF207))*($F207&gt;=4)</f>
        <v>0</v>
      </c>
      <c r="BH207" s="360">
        <f>MIN(1/$H207,1-SUM($N207:BG207))*($F207&gt;=4)</f>
        <v>0</v>
      </c>
      <c r="BI207" s="360">
        <f>MIN(1/$H207,1-SUM($N207:BH207))*($F207&gt;=4)</f>
        <v>0</v>
      </c>
      <c r="BJ207" s="360">
        <f>MIN(1/$H207,1-SUM($N207:BI207))*($F207&gt;=4)</f>
        <v>0</v>
      </c>
      <c r="BK207" s="360">
        <f>MIN(1/$H207,1-SUM($N207:BJ207))*($F207&gt;=4)</f>
        <v>0</v>
      </c>
      <c r="BL207" s="360">
        <f>MIN(1/$H207,1-SUM($N207:BK207))*($F207&gt;=4)</f>
        <v>0</v>
      </c>
      <c r="BM207" s="360">
        <f>MIN(1/$H207,1-SUM($N207:BL207))*($F207&gt;=4)</f>
        <v>0</v>
      </c>
    </row>
    <row r="208" spans="3:65" x14ac:dyDescent="0.2">
      <c r="C208" s="325">
        <f t="shared" ref="C208:C231" si="389">C207+1</f>
        <v>2</v>
      </c>
      <c r="D208" s="303" t="str">
        <f t="shared" ref="D208:D231" si="390">INDEX(D$59:D$83,$C208,1)</f>
        <v>item 2</v>
      </c>
      <c r="E208" s="350" t="str">
        <f t="shared" si="388"/>
        <v>Operating Expense</v>
      </c>
      <c r="F208" s="320">
        <f t="shared" si="388"/>
        <v>2</v>
      </c>
      <c r="G208" s="320"/>
      <c r="H208" s="355">
        <f>Input!I9</f>
        <v>30</v>
      </c>
      <c r="I208" s="352">
        <f>MONTH(Input!G9)</f>
        <v>12</v>
      </c>
      <c r="J208" s="357">
        <f t="shared" ref="J208:J231" si="391">YEARFRAC(I179,DATE(YEAR(I179),12,31))</f>
        <v>0</v>
      </c>
      <c r="L208" s="358">
        <f t="shared" ref="L208:L231" si="392">SUM(O208:BM208)</f>
        <v>0</v>
      </c>
      <c r="O208" s="359">
        <f>MIN(1/$H208,1-SUM($N208:N208))*($F208&gt;=4)*$J208</f>
        <v>0</v>
      </c>
      <c r="P208" s="360">
        <f>MIN(1/$H208,1-SUM($N208:O208))*($F208&gt;=4)</f>
        <v>0</v>
      </c>
      <c r="Q208" s="360">
        <f>MIN(1/$H208,1-SUM($N208:P208))*($F208&gt;=4)</f>
        <v>0</v>
      </c>
      <c r="R208" s="360">
        <f>MIN(1/$H208,1-SUM($N208:Q208))*($F208&gt;=4)</f>
        <v>0</v>
      </c>
      <c r="S208" s="360">
        <f>MIN(1/$H208,1-SUM($N208:R208))*($F208&gt;=4)</f>
        <v>0</v>
      </c>
      <c r="T208" s="360">
        <f>MIN(1/$H208,1-SUM($N208:S208))*($F208&gt;=4)</f>
        <v>0</v>
      </c>
      <c r="U208" s="360">
        <f>MIN(1/$H208,1-SUM($N208:T208))*($F208&gt;=4)</f>
        <v>0</v>
      </c>
      <c r="V208" s="360">
        <f>MIN(1/$H208,1-SUM($N208:U208))*($F208&gt;=4)</f>
        <v>0</v>
      </c>
      <c r="W208" s="360">
        <f>MIN(1/$H208,1-SUM($N208:V208))*($F208&gt;=4)</f>
        <v>0</v>
      </c>
      <c r="X208" s="360">
        <f>MIN(1/$H208,1-SUM($N208:W208))*($F208&gt;=4)</f>
        <v>0</v>
      </c>
      <c r="Y208" s="360">
        <f>MIN(1/$H208,1-SUM($N208:X208))*($F208&gt;=4)</f>
        <v>0</v>
      </c>
      <c r="Z208" s="360">
        <f>MIN(1/$H208,1-SUM($N208:Y208))*($F208&gt;=4)</f>
        <v>0</v>
      </c>
      <c r="AA208" s="360">
        <f>MIN(1/$H208,1-SUM($N208:Z208))*($F208&gt;=4)</f>
        <v>0</v>
      </c>
      <c r="AB208" s="360">
        <f>MIN(1/$H208,1-SUM($N208:AA208))*($F208&gt;=4)</f>
        <v>0</v>
      </c>
      <c r="AC208" s="360">
        <f>MIN(1/$H208,1-SUM($N208:AB208))*($F208&gt;=4)</f>
        <v>0</v>
      </c>
      <c r="AD208" s="360">
        <f>MIN(1/$H208,1-SUM($N208:AC208))*($F208&gt;=4)</f>
        <v>0</v>
      </c>
      <c r="AE208" s="360">
        <f>MIN(1/$H208,1-SUM($N208:AD208))*($F208&gt;=4)</f>
        <v>0</v>
      </c>
      <c r="AF208" s="360">
        <f>MIN(1/$H208,1-SUM($N208:AE208))*($F208&gt;=4)</f>
        <v>0</v>
      </c>
      <c r="AG208" s="360">
        <f>MIN(1/$H208,1-SUM($N208:AF208))*($F208&gt;=4)</f>
        <v>0</v>
      </c>
      <c r="AH208" s="360">
        <f>MIN(1/$H208,1-SUM($N208:AG208))*($F208&gt;=4)</f>
        <v>0</v>
      </c>
      <c r="AI208" s="360">
        <f>MIN(1/$H208,1-SUM($N208:AH208))*($F208&gt;=4)</f>
        <v>0</v>
      </c>
      <c r="AJ208" s="360">
        <f>MIN(1/$H208,1-SUM($N208:AI208))*($F208&gt;=4)</f>
        <v>0</v>
      </c>
      <c r="AK208" s="360">
        <f>MIN(1/$H208,1-SUM($N208:AJ208))*($F208&gt;=4)</f>
        <v>0</v>
      </c>
      <c r="AL208" s="360">
        <f>MIN(1/$H208,1-SUM($N208:AK208))*($F208&gt;=4)</f>
        <v>0</v>
      </c>
      <c r="AM208" s="360">
        <f>MIN(1/$H208,1-SUM($N208:AL208))*($F208&gt;=4)</f>
        <v>0</v>
      </c>
      <c r="AN208" s="360">
        <f>MIN(1/$H208,1-SUM($N208:AM208))*($F208&gt;=4)</f>
        <v>0</v>
      </c>
      <c r="AO208" s="360">
        <f>MIN(1/$H208,1-SUM($N208:AN208))*($F208&gt;=4)</f>
        <v>0</v>
      </c>
      <c r="AP208" s="360">
        <f>MIN(1/$H208,1-SUM($N208:AO208))*($F208&gt;=4)</f>
        <v>0</v>
      </c>
      <c r="AQ208" s="360">
        <f>MIN(1/$H208,1-SUM($N208:AP208))*($F208&gt;=4)</f>
        <v>0</v>
      </c>
      <c r="AR208" s="360">
        <f>MIN(1/$H208,1-SUM($N208:AQ208))*($F208&gt;=4)</f>
        <v>0</v>
      </c>
      <c r="AS208" s="360">
        <f>MIN(1/$H208,1-SUM($N208:AR208))*($F208&gt;=4)</f>
        <v>0</v>
      </c>
      <c r="AT208" s="360">
        <f>MIN(1/$H208,1-SUM($N208:AS208))*($F208&gt;=4)</f>
        <v>0</v>
      </c>
      <c r="AU208" s="360">
        <f>MIN(1/$H208,1-SUM($N208:AT208))*($F208&gt;=4)</f>
        <v>0</v>
      </c>
      <c r="AV208" s="360">
        <f>MIN(1/$H208,1-SUM($N208:AU208))*($F208&gt;=4)</f>
        <v>0</v>
      </c>
      <c r="AW208" s="360">
        <f>MIN(1/$H208,1-SUM($N208:AV208))*($F208&gt;=4)</f>
        <v>0</v>
      </c>
      <c r="AX208" s="360">
        <f>MIN(1/$H208,1-SUM($N208:AW208))*($F208&gt;=4)</f>
        <v>0</v>
      </c>
      <c r="AY208" s="360">
        <f>MIN(1/$H208,1-SUM($N208:AX208))*($F208&gt;=4)</f>
        <v>0</v>
      </c>
      <c r="AZ208" s="360">
        <f>MIN(1/$H208,1-SUM($N208:AY208))*($F208&gt;=4)</f>
        <v>0</v>
      </c>
      <c r="BA208" s="360">
        <f>MIN(1/$H208,1-SUM($N208:AZ208))*($F208&gt;=4)</f>
        <v>0</v>
      </c>
      <c r="BB208" s="360">
        <f>MIN(1/$H208,1-SUM($N208:BA208))*($F208&gt;=4)</f>
        <v>0</v>
      </c>
      <c r="BC208" s="360">
        <f>MIN(1/$H208,1-SUM($N208:BB208))*($F208&gt;=4)</f>
        <v>0</v>
      </c>
      <c r="BD208" s="360">
        <f>MIN(1/$H208,1-SUM($N208:BC208))*($F208&gt;=4)</f>
        <v>0</v>
      </c>
      <c r="BE208" s="360">
        <f>MIN(1/$H208,1-SUM($N208:BD208))*($F208&gt;=4)</f>
        <v>0</v>
      </c>
      <c r="BF208" s="360">
        <f>MIN(1/$H208,1-SUM($N208:BE208))*($F208&gt;=4)</f>
        <v>0</v>
      </c>
      <c r="BG208" s="360">
        <f>MIN(1/$H208,1-SUM($N208:BF208))*($F208&gt;=4)</f>
        <v>0</v>
      </c>
      <c r="BH208" s="360">
        <f>MIN(1/$H208,1-SUM($N208:BG208))*($F208&gt;=4)</f>
        <v>0</v>
      </c>
      <c r="BI208" s="360">
        <f>MIN(1/$H208,1-SUM($N208:BH208))*($F208&gt;=4)</f>
        <v>0</v>
      </c>
      <c r="BJ208" s="360">
        <f>MIN(1/$H208,1-SUM($N208:BI208))*($F208&gt;=4)</f>
        <v>0</v>
      </c>
      <c r="BK208" s="360">
        <f>MIN(1/$H208,1-SUM($N208:BJ208))*($F208&gt;=4)</f>
        <v>0</v>
      </c>
      <c r="BL208" s="360">
        <f>MIN(1/$H208,1-SUM($N208:BK208))*($F208&gt;=4)</f>
        <v>0</v>
      </c>
      <c r="BM208" s="360">
        <f>MIN(1/$H208,1-SUM($N208:BL208))*($F208&gt;=4)</f>
        <v>0</v>
      </c>
    </row>
    <row r="209" spans="3:65" x14ac:dyDescent="0.2">
      <c r="C209" s="325">
        <f t="shared" si="389"/>
        <v>3</v>
      </c>
      <c r="D209" s="303" t="str">
        <f t="shared" si="390"/>
        <v>item 3</v>
      </c>
      <c r="E209" s="350" t="str">
        <f t="shared" si="388"/>
        <v>Operating Expense</v>
      </c>
      <c r="F209" s="320">
        <f t="shared" si="388"/>
        <v>2</v>
      </c>
      <c r="G209" s="320"/>
      <c r="H209" s="355">
        <f>Input!I10</f>
        <v>30</v>
      </c>
      <c r="I209" s="352">
        <f>MONTH(Input!G10)</f>
        <v>12</v>
      </c>
      <c r="J209" s="357">
        <f t="shared" si="391"/>
        <v>0</v>
      </c>
      <c r="L209" s="358">
        <f t="shared" si="392"/>
        <v>0</v>
      </c>
      <c r="O209" s="359">
        <f>MIN(1/$H209,1-SUM($N209:N209))*($F209&gt;=4)*$J209</f>
        <v>0</v>
      </c>
      <c r="P209" s="360">
        <f>MIN(1/$H209,1-SUM($N209:O209))*($F209&gt;=4)</f>
        <v>0</v>
      </c>
      <c r="Q209" s="360">
        <f>MIN(1/$H209,1-SUM($N209:P209))*($F209&gt;=4)</f>
        <v>0</v>
      </c>
      <c r="R209" s="360">
        <f>MIN(1/$H209,1-SUM($N209:Q209))*($F209&gt;=4)</f>
        <v>0</v>
      </c>
      <c r="S209" s="360">
        <f>MIN(1/$H209,1-SUM($N209:R209))*($F209&gt;=4)</f>
        <v>0</v>
      </c>
      <c r="T209" s="360">
        <f>MIN(1/$H209,1-SUM($N209:S209))*($F209&gt;=4)</f>
        <v>0</v>
      </c>
      <c r="U209" s="360">
        <f>MIN(1/$H209,1-SUM($N209:T209))*($F209&gt;=4)</f>
        <v>0</v>
      </c>
      <c r="V209" s="360">
        <f>MIN(1/$H209,1-SUM($N209:U209))*($F209&gt;=4)</f>
        <v>0</v>
      </c>
      <c r="W209" s="360">
        <f>MIN(1/$H209,1-SUM($N209:V209))*($F209&gt;=4)</f>
        <v>0</v>
      </c>
      <c r="X209" s="360">
        <f>MIN(1/$H209,1-SUM($N209:W209))*($F209&gt;=4)</f>
        <v>0</v>
      </c>
      <c r="Y209" s="360">
        <f>MIN(1/$H209,1-SUM($N209:X209))*($F209&gt;=4)</f>
        <v>0</v>
      </c>
      <c r="Z209" s="360">
        <f>MIN(1/$H209,1-SUM($N209:Y209))*($F209&gt;=4)</f>
        <v>0</v>
      </c>
      <c r="AA209" s="360">
        <f>MIN(1/$H209,1-SUM($N209:Z209))*($F209&gt;=4)</f>
        <v>0</v>
      </c>
      <c r="AB209" s="360">
        <f>MIN(1/$H209,1-SUM($N209:AA209))*($F209&gt;=4)</f>
        <v>0</v>
      </c>
      <c r="AC209" s="360">
        <f>MIN(1/$H209,1-SUM($N209:AB209))*($F209&gt;=4)</f>
        <v>0</v>
      </c>
      <c r="AD209" s="360">
        <f>MIN(1/$H209,1-SUM($N209:AC209))*($F209&gt;=4)</f>
        <v>0</v>
      </c>
      <c r="AE209" s="360">
        <f>MIN(1/$H209,1-SUM($N209:AD209))*($F209&gt;=4)</f>
        <v>0</v>
      </c>
      <c r="AF209" s="360">
        <f>MIN(1/$H209,1-SUM($N209:AE209))*($F209&gt;=4)</f>
        <v>0</v>
      </c>
      <c r="AG209" s="360">
        <f>MIN(1/$H209,1-SUM($N209:AF209))*($F209&gt;=4)</f>
        <v>0</v>
      </c>
      <c r="AH209" s="360">
        <f>MIN(1/$H209,1-SUM($N209:AG209))*($F209&gt;=4)</f>
        <v>0</v>
      </c>
      <c r="AI209" s="360">
        <f>MIN(1/$H209,1-SUM($N209:AH209))*($F209&gt;=4)</f>
        <v>0</v>
      </c>
      <c r="AJ209" s="360">
        <f>MIN(1/$H209,1-SUM($N209:AI209))*($F209&gt;=4)</f>
        <v>0</v>
      </c>
      <c r="AK209" s="360">
        <f>MIN(1/$H209,1-SUM($N209:AJ209))*($F209&gt;=4)</f>
        <v>0</v>
      </c>
      <c r="AL209" s="360">
        <f>MIN(1/$H209,1-SUM($N209:AK209))*($F209&gt;=4)</f>
        <v>0</v>
      </c>
      <c r="AM209" s="360">
        <f>MIN(1/$H209,1-SUM($N209:AL209))*($F209&gt;=4)</f>
        <v>0</v>
      </c>
      <c r="AN209" s="360">
        <f>MIN(1/$H209,1-SUM($N209:AM209))*($F209&gt;=4)</f>
        <v>0</v>
      </c>
      <c r="AO209" s="360">
        <f>MIN(1/$H209,1-SUM($N209:AN209))*($F209&gt;=4)</f>
        <v>0</v>
      </c>
      <c r="AP209" s="360">
        <f>MIN(1/$H209,1-SUM($N209:AO209))*($F209&gt;=4)</f>
        <v>0</v>
      </c>
      <c r="AQ209" s="360">
        <f>MIN(1/$H209,1-SUM($N209:AP209))*($F209&gt;=4)</f>
        <v>0</v>
      </c>
      <c r="AR209" s="360">
        <f>MIN(1/$H209,1-SUM($N209:AQ209))*($F209&gt;=4)</f>
        <v>0</v>
      </c>
      <c r="AS209" s="360">
        <f>MIN(1/$H209,1-SUM($N209:AR209))*($F209&gt;=4)</f>
        <v>0</v>
      </c>
      <c r="AT209" s="360">
        <f>MIN(1/$H209,1-SUM($N209:AS209))*($F209&gt;=4)</f>
        <v>0</v>
      </c>
      <c r="AU209" s="360">
        <f>MIN(1/$H209,1-SUM($N209:AT209))*($F209&gt;=4)</f>
        <v>0</v>
      </c>
      <c r="AV209" s="360">
        <f>MIN(1/$H209,1-SUM($N209:AU209))*($F209&gt;=4)</f>
        <v>0</v>
      </c>
      <c r="AW209" s="360">
        <f>MIN(1/$H209,1-SUM($N209:AV209))*($F209&gt;=4)</f>
        <v>0</v>
      </c>
      <c r="AX209" s="360">
        <f>MIN(1/$H209,1-SUM($N209:AW209))*($F209&gt;=4)</f>
        <v>0</v>
      </c>
      <c r="AY209" s="360">
        <f>MIN(1/$H209,1-SUM($N209:AX209))*($F209&gt;=4)</f>
        <v>0</v>
      </c>
      <c r="AZ209" s="360">
        <f>MIN(1/$H209,1-SUM($N209:AY209))*($F209&gt;=4)</f>
        <v>0</v>
      </c>
      <c r="BA209" s="360">
        <f>MIN(1/$H209,1-SUM($N209:AZ209))*($F209&gt;=4)</f>
        <v>0</v>
      </c>
      <c r="BB209" s="360">
        <f>MIN(1/$H209,1-SUM($N209:BA209))*($F209&gt;=4)</f>
        <v>0</v>
      </c>
      <c r="BC209" s="360">
        <f>MIN(1/$H209,1-SUM($N209:BB209))*($F209&gt;=4)</f>
        <v>0</v>
      </c>
      <c r="BD209" s="360">
        <f>MIN(1/$H209,1-SUM($N209:BC209))*($F209&gt;=4)</f>
        <v>0</v>
      </c>
      <c r="BE209" s="360">
        <f>MIN(1/$H209,1-SUM($N209:BD209))*($F209&gt;=4)</f>
        <v>0</v>
      </c>
      <c r="BF209" s="360">
        <f>MIN(1/$H209,1-SUM($N209:BE209))*($F209&gt;=4)</f>
        <v>0</v>
      </c>
      <c r="BG209" s="360">
        <f>MIN(1/$H209,1-SUM($N209:BF209))*($F209&gt;=4)</f>
        <v>0</v>
      </c>
      <c r="BH209" s="360">
        <f>MIN(1/$H209,1-SUM($N209:BG209))*($F209&gt;=4)</f>
        <v>0</v>
      </c>
      <c r="BI209" s="360">
        <f>MIN(1/$H209,1-SUM($N209:BH209))*($F209&gt;=4)</f>
        <v>0</v>
      </c>
      <c r="BJ209" s="360">
        <f>MIN(1/$H209,1-SUM($N209:BI209))*($F209&gt;=4)</f>
        <v>0</v>
      </c>
      <c r="BK209" s="360">
        <f>MIN(1/$H209,1-SUM($N209:BJ209))*($F209&gt;=4)</f>
        <v>0</v>
      </c>
      <c r="BL209" s="360">
        <f>MIN(1/$H209,1-SUM($N209:BK209))*($F209&gt;=4)</f>
        <v>0</v>
      </c>
      <c r="BM209" s="360">
        <f>MIN(1/$H209,1-SUM($N209:BL209))*($F209&gt;=4)</f>
        <v>0</v>
      </c>
    </row>
    <row r="210" spans="3:65" x14ac:dyDescent="0.2">
      <c r="C210" s="325">
        <f t="shared" si="389"/>
        <v>4</v>
      </c>
      <c r="D210" s="303" t="str">
        <f t="shared" si="390"/>
        <v>item 4</v>
      </c>
      <c r="E210" s="350" t="str">
        <f t="shared" si="388"/>
        <v>Operating Expense</v>
      </c>
      <c r="F210" s="320">
        <f t="shared" si="388"/>
        <v>2</v>
      </c>
      <c r="G210" s="320"/>
      <c r="H210" s="355">
        <f>Input!I11</f>
        <v>30</v>
      </c>
      <c r="I210" s="352">
        <f>MONTH(Input!G11)</f>
        <v>12</v>
      </c>
      <c r="J210" s="357">
        <f t="shared" si="391"/>
        <v>0</v>
      </c>
      <c r="L210" s="358">
        <f t="shared" si="392"/>
        <v>0</v>
      </c>
      <c r="O210" s="359">
        <f>MIN(1/$H210,1-SUM($N210:N210))*($F210&gt;=4)*$J210</f>
        <v>0</v>
      </c>
      <c r="P210" s="360">
        <f>MIN(1/$H210,1-SUM($N210:O210))*($F210&gt;=4)</f>
        <v>0</v>
      </c>
      <c r="Q210" s="360">
        <f>MIN(1/$H210,1-SUM($N210:P210))*($F210&gt;=4)</f>
        <v>0</v>
      </c>
      <c r="R210" s="360">
        <f>MIN(1/$H210,1-SUM($N210:Q210))*($F210&gt;=4)</f>
        <v>0</v>
      </c>
      <c r="S210" s="360">
        <f>MIN(1/$H210,1-SUM($N210:R210))*($F210&gt;=4)</f>
        <v>0</v>
      </c>
      <c r="T210" s="360">
        <f>MIN(1/$H210,1-SUM($N210:S210))*($F210&gt;=4)</f>
        <v>0</v>
      </c>
      <c r="U210" s="360">
        <f>MIN(1/$H210,1-SUM($N210:T210))*($F210&gt;=4)</f>
        <v>0</v>
      </c>
      <c r="V210" s="360">
        <f>MIN(1/$H210,1-SUM($N210:U210))*($F210&gt;=4)</f>
        <v>0</v>
      </c>
      <c r="W210" s="360">
        <f>MIN(1/$H210,1-SUM($N210:V210))*($F210&gt;=4)</f>
        <v>0</v>
      </c>
      <c r="X210" s="360">
        <f>MIN(1/$H210,1-SUM($N210:W210))*($F210&gt;=4)</f>
        <v>0</v>
      </c>
      <c r="Y210" s="360">
        <f>MIN(1/$H210,1-SUM($N210:X210))*($F210&gt;=4)</f>
        <v>0</v>
      </c>
      <c r="Z210" s="360">
        <f>MIN(1/$H210,1-SUM($N210:Y210))*($F210&gt;=4)</f>
        <v>0</v>
      </c>
      <c r="AA210" s="360">
        <f>MIN(1/$H210,1-SUM($N210:Z210))*($F210&gt;=4)</f>
        <v>0</v>
      </c>
      <c r="AB210" s="360">
        <f>MIN(1/$H210,1-SUM($N210:AA210))*($F210&gt;=4)</f>
        <v>0</v>
      </c>
      <c r="AC210" s="360">
        <f>MIN(1/$H210,1-SUM($N210:AB210))*($F210&gt;=4)</f>
        <v>0</v>
      </c>
      <c r="AD210" s="360">
        <f>MIN(1/$H210,1-SUM($N210:AC210))*($F210&gt;=4)</f>
        <v>0</v>
      </c>
      <c r="AE210" s="360">
        <f>MIN(1/$H210,1-SUM($N210:AD210))*($F210&gt;=4)</f>
        <v>0</v>
      </c>
      <c r="AF210" s="360">
        <f>MIN(1/$H210,1-SUM($N210:AE210))*($F210&gt;=4)</f>
        <v>0</v>
      </c>
      <c r="AG210" s="360">
        <f>MIN(1/$H210,1-SUM($N210:AF210))*($F210&gt;=4)</f>
        <v>0</v>
      </c>
      <c r="AH210" s="360">
        <f>MIN(1/$H210,1-SUM($N210:AG210))*($F210&gt;=4)</f>
        <v>0</v>
      </c>
      <c r="AI210" s="360">
        <f>MIN(1/$H210,1-SUM($N210:AH210))*($F210&gt;=4)</f>
        <v>0</v>
      </c>
      <c r="AJ210" s="360">
        <f>MIN(1/$H210,1-SUM($N210:AI210))*($F210&gt;=4)</f>
        <v>0</v>
      </c>
      <c r="AK210" s="360">
        <f>MIN(1/$H210,1-SUM($N210:AJ210))*($F210&gt;=4)</f>
        <v>0</v>
      </c>
      <c r="AL210" s="360">
        <f>MIN(1/$H210,1-SUM($N210:AK210))*($F210&gt;=4)</f>
        <v>0</v>
      </c>
      <c r="AM210" s="360">
        <f>MIN(1/$H210,1-SUM($N210:AL210))*($F210&gt;=4)</f>
        <v>0</v>
      </c>
      <c r="AN210" s="360">
        <f>MIN(1/$H210,1-SUM($N210:AM210))*($F210&gt;=4)</f>
        <v>0</v>
      </c>
      <c r="AO210" s="360">
        <f>MIN(1/$H210,1-SUM($N210:AN210))*($F210&gt;=4)</f>
        <v>0</v>
      </c>
      <c r="AP210" s="360">
        <f>MIN(1/$H210,1-SUM($N210:AO210))*($F210&gt;=4)</f>
        <v>0</v>
      </c>
      <c r="AQ210" s="360">
        <f>MIN(1/$H210,1-SUM($N210:AP210))*($F210&gt;=4)</f>
        <v>0</v>
      </c>
      <c r="AR210" s="360">
        <f>MIN(1/$H210,1-SUM($N210:AQ210))*($F210&gt;=4)</f>
        <v>0</v>
      </c>
      <c r="AS210" s="360">
        <f>MIN(1/$H210,1-SUM($N210:AR210))*($F210&gt;=4)</f>
        <v>0</v>
      </c>
      <c r="AT210" s="360">
        <f>MIN(1/$H210,1-SUM($N210:AS210))*($F210&gt;=4)</f>
        <v>0</v>
      </c>
      <c r="AU210" s="360">
        <f>MIN(1/$H210,1-SUM($N210:AT210))*($F210&gt;=4)</f>
        <v>0</v>
      </c>
      <c r="AV210" s="360">
        <f>MIN(1/$H210,1-SUM($N210:AU210))*($F210&gt;=4)</f>
        <v>0</v>
      </c>
      <c r="AW210" s="360">
        <f>MIN(1/$H210,1-SUM($N210:AV210))*($F210&gt;=4)</f>
        <v>0</v>
      </c>
      <c r="AX210" s="360">
        <f>MIN(1/$H210,1-SUM($N210:AW210))*($F210&gt;=4)</f>
        <v>0</v>
      </c>
      <c r="AY210" s="360">
        <f>MIN(1/$H210,1-SUM($N210:AX210))*($F210&gt;=4)</f>
        <v>0</v>
      </c>
      <c r="AZ210" s="360">
        <f>MIN(1/$H210,1-SUM($N210:AY210))*($F210&gt;=4)</f>
        <v>0</v>
      </c>
      <c r="BA210" s="360">
        <f>MIN(1/$H210,1-SUM($N210:AZ210))*($F210&gt;=4)</f>
        <v>0</v>
      </c>
      <c r="BB210" s="360">
        <f>MIN(1/$H210,1-SUM($N210:BA210))*($F210&gt;=4)</f>
        <v>0</v>
      </c>
      <c r="BC210" s="360">
        <f>MIN(1/$H210,1-SUM($N210:BB210))*($F210&gt;=4)</f>
        <v>0</v>
      </c>
      <c r="BD210" s="360">
        <f>MIN(1/$H210,1-SUM($N210:BC210))*($F210&gt;=4)</f>
        <v>0</v>
      </c>
      <c r="BE210" s="360">
        <f>MIN(1/$H210,1-SUM($N210:BD210))*($F210&gt;=4)</f>
        <v>0</v>
      </c>
      <c r="BF210" s="360">
        <f>MIN(1/$H210,1-SUM($N210:BE210))*($F210&gt;=4)</f>
        <v>0</v>
      </c>
      <c r="BG210" s="360">
        <f>MIN(1/$H210,1-SUM($N210:BF210))*($F210&gt;=4)</f>
        <v>0</v>
      </c>
      <c r="BH210" s="360">
        <f>MIN(1/$H210,1-SUM($N210:BG210))*($F210&gt;=4)</f>
        <v>0</v>
      </c>
      <c r="BI210" s="360">
        <f>MIN(1/$H210,1-SUM($N210:BH210))*($F210&gt;=4)</f>
        <v>0</v>
      </c>
      <c r="BJ210" s="360">
        <f>MIN(1/$H210,1-SUM($N210:BI210))*($F210&gt;=4)</f>
        <v>0</v>
      </c>
      <c r="BK210" s="360">
        <f>MIN(1/$H210,1-SUM($N210:BJ210))*($F210&gt;=4)</f>
        <v>0</v>
      </c>
      <c r="BL210" s="360">
        <f>MIN(1/$H210,1-SUM($N210:BK210))*($F210&gt;=4)</f>
        <v>0</v>
      </c>
      <c r="BM210" s="360">
        <f>MIN(1/$H210,1-SUM($N210:BL210))*($F210&gt;=4)</f>
        <v>0</v>
      </c>
    </row>
    <row r="211" spans="3:65" x14ac:dyDescent="0.2">
      <c r="C211" s="325">
        <f t="shared" si="389"/>
        <v>5</v>
      </c>
      <c r="D211" s="303" t="str">
        <f t="shared" si="390"/>
        <v>item 5</v>
      </c>
      <c r="E211" s="350" t="str">
        <f t="shared" si="388"/>
        <v>Operating Expense</v>
      </c>
      <c r="F211" s="320">
        <f t="shared" si="388"/>
        <v>2</v>
      </c>
      <c r="G211" s="320"/>
      <c r="H211" s="355">
        <f>Input!I12</f>
        <v>30</v>
      </c>
      <c r="I211" s="352">
        <f>MONTH(Input!G12)</f>
        <v>12</v>
      </c>
      <c r="J211" s="357">
        <f t="shared" si="391"/>
        <v>0</v>
      </c>
      <c r="L211" s="358">
        <f t="shared" si="392"/>
        <v>0</v>
      </c>
      <c r="O211" s="359">
        <f>MIN(1/$H211,1-SUM($N211:N211))*($F211&gt;=4)*$J211</f>
        <v>0</v>
      </c>
      <c r="P211" s="360">
        <f>MIN(1/$H211,1-SUM($N211:O211))*($F211&gt;=4)</f>
        <v>0</v>
      </c>
      <c r="Q211" s="360">
        <f>MIN(1/$H211,1-SUM($N211:P211))*($F211&gt;=4)</f>
        <v>0</v>
      </c>
      <c r="R211" s="360">
        <f>MIN(1/$H211,1-SUM($N211:Q211))*($F211&gt;=4)</f>
        <v>0</v>
      </c>
      <c r="S211" s="360">
        <f>MIN(1/$H211,1-SUM($N211:R211))*($F211&gt;=4)</f>
        <v>0</v>
      </c>
      <c r="T211" s="360">
        <f>MIN(1/$H211,1-SUM($N211:S211))*($F211&gt;=4)</f>
        <v>0</v>
      </c>
      <c r="U211" s="360">
        <f>MIN(1/$H211,1-SUM($N211:T211))*($F211&gt;=4)</f>
        <v>0</v>
      </c>
      <c r="V211" s="360">
        <f>MIN(1/$H211,1-SUM($N211:U211))*($F211&gt;=4)</f>
        <v>0</v>
      </c>
      <c r="W211" s="360">
        <f>MIN(1/$H211,1-SUM($N211:V211))*($F211&gt;=4)</f>
        <v>0</v>
      </c>
      <c r="X211" s="360">
        <f>MIN(1/$H211,1-SUM($N211:W211))*($F211&gt;=4)</f>
        <v>0</v>
      </c>
      <c r="Y211" s="360">
        <f>MIN(1/$H211,1-SUM($N211:X211))*($F211&gt;=4)</f>
        <v>0</v>
      </c>
      <c r="Z211" s="360">
        <f>MIN(1/$H211,1-SUM($N211:Y211))*($F211&gt;=4)</f>
        <v>0</v>
      </c>
      <c r="AA211" s="360">
        <f>MIN(1/$H211,1-SUM($N211:Z211))*($F211&gt;=4)</f>
        <v>0</v>
      </c>
      <c r="AB211" s="360">
        <f>MIN(1/$H211,1-SUM($N211:AA211))*($F211&gt;=4)</f>
        <v>0</v>
      </c>
      <c r="AC211" s="360">
        <f>MIN(1/$H211,1-SUM($N211:AB211))*($F211&gt;=4)</f>
        <v>0</v>
      </c>
      <c r="AD211" s="360">
        <f>MIN(1/$H211,1-SUM($N211:AC211))*($F211&gt;=4)</f>
        <v>0</v>
      </c>
      <c r="AE211" s="360">
        <f>MIN(1/$H211,1-SUM($N211:AD211))*($F211&gt;=4)</f>
        <v>0</v>
      </c>
      <c r="AF211" s="360">
        <f>MIN(1/$H211,1-SUM($N211:AE211))*($F211&gt;=4)</f>
        <v>0</v>
      </c>
      <c r="AG211" s="360">
        <f>MIN(1/$H211,1-SUM($N211:AF211))*($F211&gt;=4)</f>
        <v>0</v>
      </c>
      <c r="AH211" s="360">
        <f>MIN(1/$H211,1-SUM($N211:AG211))*($F211&gt;=4)</f>
        <v>0</v>
      </c>
      <c r="AI211" s="360">
        <f>MIN(1/$H211,1-SUM($N211:AH211))*($F211&gt;=4)</f>
        <v>0</v>
      </c>
      <c r="AJ211" s="360">
        <f>MIN(1/$H211,1-SUM($N211:AI211))*($F211&gt;=4)</f>
        <v>0</v>
      </c>
      <c r="AK211" s="360">
        <f>MIN(1/$H211,1-SUM($N211:AJ211))*($F211&gt;=4)</f>
        <v>0</v>
      </c>
      <c r="AL211" s="360">
        <f>MIN(1/$H211,1-SUM($N211:AK211))*($F211&gt;=4)</f>
        <v>0</v>
      </c>
      <c r="AM211" s="360">
        <f>MIN(1/$H211,1-SUM($N211:AL211))*($F211&gt;=4)</f>
        <v>0</v>
      </c>
      <c r="AN211" s="360">
        <f>MIN(1/$H211,1-SUM($N211:AM211))*($F211&gt;=4)</f>
        <v>0</v>
      </c>
      <c r="AO211" s="360">
        <f>MIN(1/$H211,1-SUM($N211:AN211))*($F211&gt;=4)</f>
        <v>0</v>
      </c>
      <c r="AP211" s="360">
        <f>MIN(1/$H211,1-SUM($N211:AO211))*($F211&gt;=4)</f>
        <v>0</v>
      </c>
      <c r="AQ211" s="360">
        <f>MIN(1/$H211,1-SUM($N211:AP211))*($F211&gt;=4)</f>
        <v>0</v>
      </c>
      <c r="AR211" s="360">
        <f>MIN(1/$H211,1-SUM($N211:AQ211))*($F211&gt;=4)</f>
        <v>0</v>
      </c>
      <c r="AS211" s="360">
        <f>MIN(1/$H211,1-SUM($N211:AR211))*($F211&gt;=4)</f>
        <v>0</v>
      </c>
      <c r="AT211" s="360">
        <f>MIN(1/$H211,1-SUM($N211:AS211))*($F211&gt;=4)</f>
        <v>0</v>
      </c>
      <c r="AU211" s="360">
        <f>MIN(1/$H211,1-SUM($N211:AT211))*($F211&gt;=4)</f>
        <v>0</v>
      </c>
      <c r="AV211" s="360">
        <f>MIN(1/$H211,1-SUM($N211:AU211))*($F211&gt;=4)</f>
        <v>0</v>
      </c>
      <c r="AW211" s="360">
        <f>MIN(1/$H211,1-SUM($N211:AV211))*($F211&gt;=4)</f>
        <v>0</v>
      </c>
      <c r="AX211" s="360">
        <f>MIN(1/$H211,1-SUM($N211:AW211))*($F211&gt;=4)</f>
        <v>0</v>
      </c>
      <c r="AY211" s="360">
        <f>MIN(1/$H211,1-SUM($N211:AX211))*($F211&gt;=4)</f>
        <v>0</v>
      </c>
      <c r="AZ211" s="360">
        <f>MIN(1/$H211,1-SUM($N211:AY211))*($F211&gt;=4)</f>
        <v>0</v>
      </c>
      <c r="BA211" s="360">
        <f>MIN(1/$H211,1-SUM($N211:AZ211))*($F211&gt;=4)</f>
        <v>0</v>
      </c>
      <c r="BB211" s="360">
        <f>MIN(1/$H211,1-SUM($N211:BA211))*($F211&gt;=4)</f>
        <v>0</v>
      </c>
      <c r="BC211" s="360">
        <f>MIN(1/$H211,1-SUM($N211:BB211))*($F211&gt;=4)</f>
        <v>0</v>
      </c>
      <c r="BD211" s="360">
        <f>MIN(1/$H211,1-SUM($N211:BC211))*($F211&gt;=4)</f>
        <v>0</v>
      </c>
      <c r="BE211" s="360">
        <f>MIN(1/$H211,1-SUM($N211:BD211))*($F211&gt;=4)</f>
        <v>0</v>
      </c>
      <c r="BF211" s="360">
        <f>MIN(1/$H211,1-SUM($N211:BE211))*($F211&gt;=4)</f>
        <v>0</v>
      </c>
      <c r="BG211" s="360">
        <f>MIN(1/$H211,1-SUM($N211:BF211))*($F211&gt;=4)</f>
        <v>0</v>
      </c>
      <c r="BH211" s="360">
        <f>MIN(1/$H211,1-SUM($N211:BG211))*($F211&gt;=4)</f>
        <v>0</v>
      </c>
      <c r="BI211" s="360">
        <f>MIN(1/$H211,1-SUM($N211:BH211))*($F211&gt;=4)</f>
        <v>0</v>
      </c>
      <c r="BJ211" s="360">
        <f>MIN(1/$H211,1-SUM($N211:BI211))*($F211&gt;=4)</f>
        <v>0</v>
      </c>
      <c r="BK211" s="360">
        <f>MIN(1/$H211,1-SUM($N211:BJ211))*($F211&gt;=4)</f>
        <v>0</v>
      </c>
      <c r="BL211" s="360">
        <f>MIN(1/$H211,1-SUM($N211:BK211))*($F211&gt;=4)</f>
        <v>0</v>
      </c>
      <c r="BM211" s="360">
        <f>MIN(1/$H211,1-SUM($N211:BL211))*($F211&gt;=4)</f>
        <v>0</v>
      </c>
    </row>
    <row r="212" spans="3:65" x14ac:dyDescent="0.2">
      <c r="C212" s="325">
        <f t="shared" si="389"/>
        <v>6</v>
      </c>
      <c r="D212" s="303" t="str">
        <f t="shared" si="390"/>
        <v>item 6</v>
      </c>
      <c r="E212" s="350" t="str">
        <f t="shared" si="388"/>
        <v>Operating Expense</v>
      </c>
      <c r="F212" s="320">
        <f t="shared" si="388"/>
        <v>2</v>
      </c>
      <c r="G212" s="320"/>
      <c r="H212" s="355">
        <f>Input!I13</f>
        <v>30</v>
      </c>
      <c r="I212" s="352">
        <f>MONTH(Input!G13)</f>
        <v>12</v>
      </c>
      <c r="J212" s="357">
        <f t="shared" si="391"/>
        <v>0</v>
      </c>
      <c r="L212" s="358">
        <f t="shared" si="392"/>
        <v>0</v>
      </c>
      <c r="O212" s="359">
        <f>MIN(1/$H212,1-SUM($N212:N212))*($F212&gt;=4)*$J212</f>
        <v>0</v>
      </c>
      <c r="P212" s="360">
        <f>MIN(1/$H212,1-SUM($N212:O212))*($F212&gt;=4)</f>
        <v>0</v>
      </c>
      <c r="Q212" s="360">
        <f>MIN(1/$H212,1-SUM($N212:P212))*($F212&gt;=4)</f>
        <v>0</v>
      </c>
      <c r="R212" s="360">
        <f>MIN(1/$H212,1-SUM($N212:Q212))*($F212&gt;=4)</f>
        <v>0</v>
      </c>
      <c r="S212" s="360">
        <f>MIN(1/$H212,1-SUM($N212:R212))*($F212&gt;=4)</f>
        <v>0</v>
      </c>
      <c r="T212" s="360">
        <f>MIN(1/$H212,1-SUM($N212:S212))*($F212&gt;=4)</f>
        <v>0</v>
      </c>
      <c r="U212" s="360">
        <f>MIN(1/$H212,1-SUM($N212:T212))*($F212&gt;=4)</f>
        <v>0</v>
      </c>
      <c r="V212" s="360">
        <f>MIN(1/$H212,1-SUM($N212:U212))*($F212&gt;=4)</f>
        <v>0</v>
      </c>
      <c r="W212" s="360">
        <f>MIN(1/$H212,1-SUM($N212:V212))*($F212&gt;=4)</f>
        <v>0</v>
      </c>
      <c r="X212" s="360">
        <f>MIN(1/$H212,1-SUM($N212:W212))*($F212&gt;=4)</f>
        <v>0</v>
      </c>
      <c r="Y212" s="360">
        <f>MIN(1/$H212,1-SUM($N212:X212))*($F212&gt;=4)</f>
        <v>0</v>
      </c>
      <c r="Z212" s="360">
        <f>MIN(1/$H212,1-SUM($N212:Y212))*($F212&gt;=4)</f>
        <v>0</v>
      </c>
      <c r="AA212" s="360">
        <f>MIN(1/$H212,1-SUM($N212:Z212))*($F212&gt;=4)</f>
        <v>0</v>
      </c>
      <c r="AB212" s="360">
        <f>MIN(1/$H212,1-SUM($N212:AA212))*($F212&gt;=4)</f>
        <v>0</v>
      </c>
      <c r="AC212" s="360">
        <f>MIN(1/$H212,1-SUM($N212:AB212))*($F212&gt;=4)</f>
        <v>0</v>
      </c>
      <c r="AD212" s="360">
        <f>MIN(1/$H212,1-SUM($N212:AC212))*($F212&gt;=4)</f>
        <v>0</v>
      </c>
      <c r="AE212" s="360">
        <f>MIN(1/$H212,1-SUM($N212:AD212))*($F212&gt;=4)</f>
        <v>0</v>
      </c>
      <c r="AF212" s="360">
        <f>MIN(1/$H212,1-SUM($N212:AE212))*($F212&gt;=4)</f>
        <v>0</v>
      </c>
      <c r="AG212" s="360">
        <f>MIN(1/$H212,1-SUM($N212:AF212))*($F212&gt;=4)</f>
        <v>0</v>
      </c>
      <c r="AH212" s="360">
        <f>MIN(1/$H212,1-SUM($N212:AG212))*($F212&gt;=4)</f>
        <v>0</v>
      </c>
      <c r="AI212" s="360">
        <f>MIN(1/$H212,1-SUM($N212:AH212))*($F212&gt;=4)</f>
        <v>0</v>
      </c>
      <c r="AJ212" s="360">
        <f>MIN(1/$H212,1-SUM($N212:AI212))*($F212&gt;=4)</f>
        <v>0</v>
      </c>
      <c r="AK212" s="360">
        <f>MIN(1/$H212,1-SUM($N212:AJ212))*($F212&gt;=4)</f>
        <v>0</v>
      </c>
      <c r="AL212" s="360">
        <f>MIN(1/$H212,1-SUM($N212:AK212))*($F212&gt;=4)</f>
        <v>0</v>
      </c>
      <c r="AM212" s="360">
        <f>MIN(1/$H212,1-SUM($N212:AL212))*($F212&gt;=4)</f>
        <v>0</v>
      </c>
      <c r="AN212" s="360">
        <f>MIN(1/$H212,1-SUM($N212:AM212))*($F212&gt;=4)</f>
        <v>0</v>
      </c>
      <c r="AO212" s="360">
        <f>MIN(1/$H212,1-SUM($N212:AN212))*($F212&gt;=4)</f>
        <v>0</v>
      </c>
      <c r="AP212" s="360">
        <f>MIN(1/$H212,1-SUM($N212:AO212))*($F212&gt;=4)</f>
        <v>0</v>
      </c>
      <c r="AQ212" s="360">
        <f>MIN(1/$H212,1-SUM($N212:AP212))*($F212&gt;=4)</f>
        <v>0</v>
      </c>
      <c r="AR212" s="360">
        <f>MIN(1/$H212,1-SUM($N212:AQ212))*($F212&gt;=4)</f>
        <v>0</v>
      </c>
      <c r="AS212" s="360">
        <f>MIN(1/$H212,1-SUM($N212:AR212))*($F212&gt;=4)</f>
        <v>0</v>
      </c>
      <c r="AT212" s="360">
        <f>MIN(1/$H212,1-SUM($N212:AS212))*($F212&gt;=4)</f>
        <v>0</v>
      </c>
      <c r="AU212" s="360">
        <f>MIN(1/$H212,1-SUM($N212:AT212))*($F212&gt;=4)</f>
        <v>0</v>
      </c>
      <c r="AV212" s="360">
        <f>MIN(1/$H212,1-SUM($N212:AU212))*($F212&gt;=4)</f>
        <v>0</v>
      </c>
      <c r="AW212" s="360">
        <f>MIN(1/$H212,1-SUM($N212:AV212))*($F212&gt;=4)</f>
        <v>0</v>
      </c>
      <c r="AX212" s="360">
        <f>MIN(1/$H212,1-SUM($N212:AW212))*($F212&gt;=4)</f>
        <v>0</v>
      </c>
      <c r="AY212" s="360">
        <f>MIN(1/$H212,1-SUM($N212:AX212))*($F212&gt;=4)</f>
        <v>0</v>
      </c>
      <c r="AZ212" s="360">
        <f>MIN(1/$H212,1-SUM($N212:AY212))*($F212&gt;=4)</f>
        <v>0</v>
      </c>
      <c r="BA212" s="360">
        <f>MIN(1/$H212,1-SUM($N212:AZ212))*($F212&gt;=4)</f>
        <v>0</v>
      </c>
      <c r="BB212" s="360">
        <f>MIN(1/$H212,1-SUM($N212:BA212))*($F212&gt;=4)</f>
        <v>0</v>
      </c>
      <c r="BC212" s="360">
        <f>MIN(1/$H212,1-SUM($N212:BB212))*($F212&gt;=4)</f>
        <v>0</v>
      </c>
      <c r="BD212" s="360">
        <f>MIN(1/$H212,1-SUM($N212:BC212))*($F212&gt;=4)</f>
        <v>0</v>
      </c>
      <c r="BE212" s="360">
        <f>MIN(1/$H212,1-SUM($N212:BD212))*($F212&gt;=4)</f>
        <v>0</v>
      </c>
      <c r="BF212" s="360">
        <f>MIN(1/$H212,1-SUM($N212:BE212))*($F212&gt;=4)</f>
        <v>0</v>
      </c>
      <c r="BG212" s="360">
        <f>MIN(1/$H212,1-SUM($N212:BF212))*($F212&gt;=4)</f>
        <v>0</v>
      </c>
      <c r="BH212" s="360">
        <f>MIN(1/$H212,1-SUM($N212:BG212))*($F212&gt;=4)</f>
        <v>0</v>
      </c>
      <c r="BI212" s="360">
        <f>MIN(1/$H212,1-SUM($N212:BH212))*($F212&gt;=4)</f>
        <v>0</v>
      </c>
      <c r="BJ212" s="360">
        <f>MIN(1/$H212,1-SUM($N212:BI212))*($F212&gt;=4)</f>
        <v>0</v>
      </c>
      <c r="BK212" s="360">
        <f>MIN(1/$H212,1-SUM($N212:BJ212))*($F212&gt;=4)</f>
        <v>0</v>
      </c>
      <c r="BL212" s="360">
        <f>MIN(1/$H212,1-SUM($N212:BK212))*($F212&gt;=4)</f>
        <v>0</v>
      </c>
      <c r="BM212" s="360">
        <f>MIN(1/$H212,1-SUM($N212:BL212))*($F212&gt;=4)</f>
        <v>0</v>
      </c>
    </row>
    <row r="213" spans="3:65" x14ac:dyDescent="0.2">
      <c r="C213" s="325">
        <f t="shared" si="389"/>
        <v>7</v>
      </c>
      <c r="D213" s="303" t="str">
        <f t="shared" si="390"/>
        <v>item 7</v>
      </c>
      <c r="E213" s="350" t="str">
        <f t="shared" si="388"/>
        <v>Operating Expense</v>
      </c>
      <c r="F213" s="320">
        <f t="shared" si="388"/>
        <v>2</v>
      </c>
      <c r="G213" s="320"/>
      <c r="H213" s="355">
        <f>Input!I14</f>
        <v>30</v>
      </c>
      <c r="I213" s="352">
        <f>MONTH(Input!G14)</f>
        <v>12</v>
      </c>
      <c r="J213" s="357">
        <f t="shared" si="391"/>
        <v>0</v>
      </c>
      <c r="L213" s="358">
        <f t="shared" si="392"/>
        <v>0</v>
      </c>
      <c r="O213" s="359">
        <f>MIN(1/$H213,1-SUM($N213:N213))*($F213&gt;=4)*$J213</f>
        <v>0</v>
      </c>
      <c r="P213" s="360">
        <f>MIN(1/$H213,1-SUM($N213:O213))*($F213&gt;=4)</f>
        <v>0</v>
      </c>
      <c r="Q213" s="360">
        <f>MIN(1/$H213,1-SUM($N213:P213))*($F213&gt;=4)</f>
        <v>0</v>
      </c>
      <c r="R213" s="360">
        <f>MIN(1/$H213,1-SUM($N213:Q213))*($F213&gt;=4)</f>
        <v>0</v>
      </c>
      <c r="S213" s="360">
        <f>MIN(1/$H213,1-SUM($N213:R213))*($F213&gt;=4)</f>
        <v>0</v>
      </c>
      <c r="T213" s="360">
        <f>MIN(1/$H213,1-SUM($N213:S213))*($F213&gt;=4)</f>
        <v>0</v>
      </c>
      <c r="U213" s="360">
        <f>MIN(1/$H213,1-SUM($N213:T213))*($F213&gt;=4)</f>
        <v>0</v>
      </c>
      <c r="V213" s="360">
        <f>MIN(1/$H213,1-SUM($N213:U213))*($F213&gt;=4)</f>
        <v>0</v>
      </c>
      <c r="W213" s="360">
        <f>MIN(1/$H213,1-SUM($N213:V213))*($F213&gt;=4)</f>
        <v>0</v>
      </c>
      <c r="X213" s="360">
        <f>MIN(1/$H213,1-SUM($N213:W213))*($F213&gt;=4)</f>
        <v>0</v>
      </c>
      <c r="Y213" s="360">
        <f>MIN(1/$H213,1-SUM($N213:X213))*($F213&gt;=4)</f>
        <v>0</v>
      </c>
      <c r="Z213" s="360">
        <f>MIN(1/$H213,1-SUM($N213:Y213))*($F213&gt;=4)</f>
        <v>0</v>
      </c>
      <c r="AA213" s="360">
        <f>MIN(1/$H213,1-SUM($N213:Z213))*($F213&gt;=4)</f>
        <v>0</v>
      </c>
      <c r="AB213" s="360">
        <f>MIN(1/$H213,1-SUM($N213:AA213))*($F213&gt;=4)</f>
        <v>0</v>
      </c>
      <c r="AC213" s="360">
        <f>MIN(1/$H213,1-SUM($N213:AB213))*($F213&gt;=4)</f>
        <v>0</v>
      </c>
      <c r="AD213" s="360">
        <f>MIN(1/$H213,1-SUM($N213:AC213))*($F213&gt;=4)</f>
        <v>0</v>
      </c>
      <c r="AE213" s="360">
        <f>MIN(1/$H213,1-SUM($N213:AD213))*($F213&gt;=4)</f>
        <v>0</v>
      </c>
      <c r="AF213" s="360">
        <f>MIN(1/$H213,1-SUM($N213:AE213))*($F213&gt;=4)</f>
        <v>0</v>
      </c>
      <c r="AG213" s="360">
        <f>MIN(1/$H213,1-SUM($N213:AF213))*($F213&gt;=4)</f>
        <v>0</v>
      </c>
      <c r="AH213" s="360">
        <f>MIN(1/$H213,1-SUM($N213:AG213))*($F213&gt;=4)</f>
        <v>0</v>
      </c>
      <c r="AI213" s="360">
        <f>MIN(1/$H213,1-SUM($N213:AH213))*($F213&gt;=4)</f>
        <v>0</v>
      </c>
      <c r="AJ213" s="360">
        <f>MIN(1/$H213,1-SUM($N213:AI213))*($F213&gt;=4)</f>
        <v>0</v>
      </c>
      <c r="AK213" s="360">
        <f>MIN(1/$H213,1-SUM($N213:AJ213))*($F213&gt;=4)</f>
        <v>0</v>
      </c>
      <c r="AL213" s="360">
        <f>MIN(1/$H213,1-SUM($N213:AK213))*($F213&gt;=4)</f>
        <v>0</v>
      </c>
      <c r="AM213" s="360">
        <f>MIN(1/$H213,1-SUM($N213:AL213))*($F213&gt;=4)</f>
        <v>0</v>
      </c>
      <c r="AN213" s="360">
        <f>MIN(1/$H213,1-SUM($N213:AM213))*($F213&gt;=4)</f>
        <v>0</v>
      </c>
      <c r="AO213" s="360">
        <f>MIN(1/$H213,1-SUM($N213:AN213))*($F213&gt;=4)</f>
        <v>0</v>
      </c>
      <c r="AP213" s="360">
        <f>MIN(1/$H213,1-SUM($N213:AO213))*($F213&gt;=4)</f>
        <v>0</v>
      </c>
      <c r="AQ213" s="360">
        <f>MIN(1/$H213,1-SUM($N213:AP213))*($F213&gt;=4)</f>
        <v>0</v>
      </c>
      <c r="AR213" s="360">
        <f>MIN(1/$H213,1-SUM($N213:AQ213))*($F213&gt;=4)</f>
        <v>0</v>
      </c>
      <c r="AS213" s="360">
        <f>MIN(1/$H213,1-SUM($N213:AR213))*($F213&gt;=4)</f>
        <v>0</v>
      </c>
      <c r="AT213" s="360">
        <f>MIN(1/$H213,1-SUM($N213:AS213))*($F213&gt;=4)</f>
        <v>0</v>
      </c>
      <c r="AU213" s="360">
        <f>MIN(1/$H213,1-SUM($N213:AT213))*($F213&gt;=4)</f>
        <v>0</v>
      </c>
      <c r="AV213" s="360">
        <f>MIN(1/$H213,1-SUM($N213:AU213))*($F213&gt;=4)</f>
        <v>0</v>
      </c>
      <c r="AW213" s="360">
        <f>MIN(1/$H213,1-SUM($N213:AV213))*($F213&gt;=4)</f>
        <v>0</v>
      </c>
      <c r="AX213" s="360">
        <f>MIN(1/$H213,1-SUM($N213:AW213))*($F213&gt;=4)</f>
        <v>0</v>
      </c>
      <c r="AY213" s="360">
        <f>MIN(1/$H213,1-SUM($N213:AX213))*($F213&gt;=4)</f>
        <v>0</v>
      </c>
      <c r="AZ213" s="360">
        <f>MIN(1/$H213,1-SUM($N213:AY213))*($F213&gt;=4)</f>
        <v>0</v>
      </c>
      <c r="BA213" s="360">
        <f>MIN(1/$H213,1-SUM($N213:AZ213))*($F213&gt;=4)</f>
        <v>0</v>
      </c>
      <c r="BB213" s="360">
        <f>MIN(1/$H213,1-SUM($N213:BA213))*($F213&gt;=4)</f>
        <v>0</v>
      </c>
      <c r="BC213" s="360">
        <f>MIN(1/$H213,1-SUM($N213:BB213))*($F213&gt;=4)</f>
        <v>0</v>
      </c>
      <c r="BD213" s="360">
        <f>MIN(1/$H213,1-SUM($N213:BC213))*($F213&gt;=4)</f>
        <v>0</v>
      </c>
      <c r="BE213" s="360">
        <f>MIN(1/$H213,1-SUM($N213:BD213))*($F213&gt;=4)</f>
        <v>0</v>
      </c>
      <c r="BF213" s="360">
        <f>MIN(1/$H213,1-SUM($N213:BE213))*($F213&gt;=4)</f>
        <v>0</v>
      </c>
      <c r="BG213" s="360">
        <f>MIN(1/$H213,1-SUM($N213:BF213))*($F213&gt;=4)</f>
        <v>0</v>
      </c>
      <c r="BH213" s="360">
        <f>MIN(1/$H213,1-SUM($N213:BG213))*($F213&gt;=4)</f>
        <v>0</v>
      </c>
      <c r="BI213" s="360">
        <f>MIN(1/$H213,1-SUM($N213:BH213))*($F213&gt;=4)</f>
        <v>0</v>
      </c>
      <c r="BJ213" s="360">
        <f>MIN(1/$H213,1-SUM($N213:BI213))*($F213&gt;=4)</f>
        <v>0</v>
      </c>
      <c r="BK213" s="360">
        <f>MIN(1/$H213,1-SUM($N213:BJ213))*($F213&gt;=4)</f>
        <v>0</v>
      </c>
      <c r="BL213" s="360">
        <f>MIN(1/$H213,1-SUM($N213:BK213))*($F213&gt;=4)</f>
        <v>0</v>
      </c>
      <c r="BM213" s="360">
        <f>MIN(1/$H213,1-SUM($N213:BL213))*($F213&gt;=4)</f>
        <v>0</v>
      </c>
    </row>
    <row r="214" spans="3:65" x14ac:dyDescent="0.2">
      <c r="C214" s="325">
        <f t="shared" si="389"/>
        <v>8</v>
      </c>
      <c r="D214" s="303" t="str">
        <f t="shared" si="390"/>
        <v>item 8</v>
      </c>
      <c r="E214" s="350" t="str">
        <f t="shared" si="388"/>
        <v>Operating Expense</v>
      </c>
      <c r="F214" s="320">
        <f t="shared" si="388"/>
        <v>2</v>
      </c>
      <c r="G214" s="320"/>
      <c r="H214" s="355">
        <f>Input!I15</f>
        <v>30</v>
      </c>
      <c r="I214" s="352">
        <f>MONTH(Input!G15)</f>
        <v>12</v>
      </c>
      <c r="J214" s="357">
        <f t="shared" si="391"/>
        <v>0</v>
      </c>
      <c r="L214" s="358">
        <f t="shared" si="392"/>
        <v>0</v>
      </c>
      <c r="O214" s="359">
        <f>MIN(1/$H214,1-SUM($N214:N214))*($F214&gt;=4)*$J214</f>
        <v>0</v>
      </c>
      <c r="P214" s="360">
        <f>MIN(1/$H214,1-SUM($N214:O214))*($F214&gt;=4)</f>
        <v>0</v>
      </c>
      <c r="Q214" s="360">
        <f>MIN(1/$H214,1-SUM($N214:P214))*($F214&gt;=4)</f>
        <v>0</v>
      </c>
      <c r="R214" s="360">
        <f>MIN(1/$H214,1-SUM($N214:Q214))*($F214&gt;=4)</f>
        <v>0</v>
      </c>
      <c r="S214" s="360">
        <f>MIN(1/$H214,1-SUM($N214:R214))*($F214&gt;=4)</f>
        <v>0</v>
      </c>
      <c r="T214" s="360">
        <f>MIN(1/$H214,1-SUM($N214:S214))*($F214&gt;=4)</f>
        <v>0</v>
      </c>
      <c r="U214" s="360">
        <f>MIN(1/$H214,1-SUM($N214:T214))*($F214&gt;=4)</f>
        <v>0</v>
      </c>
      <c r="V214" s="360">
        <f>MIN(1/$H214,1-SUM($N214:U214))*($F214&gt;=4)</f>
        <v>0</v>
      </c>
      <c r="W214" s="360">
        <f>MIN(1/$H214,1-SUM($N214:V214))*($F214&gt;=4)</f>
        <v>0</v>
      </c>
      <c r="X214" s="360">
        <f>MIN(1/$H214,1-SUM($N214:W214))*($F214&gt;=4)</f>
        <v>0</v>
      </c>
      <c r="Y214" s="360">
        <f>MIN(1/$H214,1-SUM($N214:X214))*($F214&gt;=4)</f>
        <v>0</v>
      </c>
      <c r="Z214" s="360">
        <f>MIN(1/$H214,1-SUM($N214:Y214))*($F214&gt;=4)</f>
        <v>0</v>
      </c>
      <c r="AA214" s="360">
        <f>MIN(1/$H214,1-SUM($N214:Z214))*($F214&gt;=4)</f>
        <v>0</v>
      </c>
      <c r="AB214" s="360">
        <f>MIN(1/$H214,1-SUM($N214:AA214))*($F214&gt;=4)</f>
        <v>0</v>
      </c>
      <c r="AC214" s="360">
        <f>MIN(1/$H214,1-SUM($N214:AB214))*($F214&gt;=4)</f>
        <v>0</v>
      </c>
      <c r="AD214" s="360">
        <f>MIN(1/$H214,1-SUM($N214:AC214))*($F214&gt;=4)</f>
        <v>0</v>
      </c>
      <c r="AE214" s="360">
        <f>MIN(1/$H214,1-SUM($N214:AD214))*($F214&gt;=4)</f>
        <v>0</v>
      </c>
      <c r="AF214" s="360">
        <f>MIN(1/$H214,1-SUM($N214:AE214))*($F214&gt;=4)</f>
        <v>0</v>
      </c>
      <c r="AG214" s="360">
        <f>MIN(1/$H214,1-SUM($N214:AF214))*($F214&gt;=4)</f>
        <v>0</v>
      </c>
      <c r="AH214" s="360">
        <f>MIN(1/$H214,1-SUM($N214:AG214))*($F214&gt;=4)</f>
        <v>0</v>
      </c>
      <c r="AI214" s="360">
        <f>MIN(1/$H214,1-SUM($N214:AH214))*($F214&gt;=4)</f>
        <v>0</v>
      </c>
      <c r="AJ214" s="360">
        <f>MIN(1/$H214,1-SUM($N214:AI214))*($F214&gt;=4)</f>
        <v>0</v>
      </c>
      <c r="AK214" s="360">
        <f>MIN(1/$H214,1-SUM($N214:AJ214))*($F214&gt;=4)</f>
        <v>0</v>
      </c>
      <c r="AL214" s="360">
        <f>MIN(1/$H214,1-SUM($N214:AK214))*($F214&gt;=4)</f>
        <v>0</v>
      </c>
      <c r="AM214" s="360">
        <f>MIN(1/$H214,1-SUM($N214:AL214))*($F214&gt;=4)</f>
        <v>0</v>
      </c>
      <c r="AN214" s="360">
        <f>MIN(1/$H214,1-SUM($N214:AM214))*($F214&gt;=4)</f>
        <v>0</v>
      </c>
      <c r="AO214" s="360">
        <f>MIN(1/$H214,1-SUM($N214:AN214))*($F214&gt;=4)</f>
        <v>0</v>
      </c>
      <c r="AP214" s="360">
        <f>MIN(1/$H214,1-SUM($N214:AO214))*($F214&gt;=4)</f>
        <v>0</v>
      </c>
      <c r="AQ214" s="360">
        <f>MIN(1/$H214,1-SUM($N214:AP214))*($F214&gt;=4)</f>
        <v>0</v>
      </c>
      <c r="AR214" s="360">
        <f>MIN(1/$H214,1-SUM($N214:AQ214))*($F214&gt;=4)</f>
        <v>0</v>
      </c>
      <c r="AS214" s="360">
        <f>MIN(1/$H214,1-SUM($N214:AR214))*($F214&gt;=4)</f>
        <v>0</v>
      </c>
      <c r="AT214" s="360">
        <f>MIN(1/$H214,1-SUM($N214:AS214))*($F214&gt;=4)</f>
        <v>0</v>
      </c>
      <c r="AU214" s="360">
        <f>MIN(1/$H214,1-SUM($N214:AT214))*($F214&gt;=4)</f>
        <v>0</v>
      </c>
      <c r="AV214" s="360">
        <f>MIN(1/$H214,1-SUM($N214:AU214))*($F214&gt;=4)</f>
        <v>0</v>
      </c>
      <c r="AW214" s="360">
        <f>MIN(1/$H214,1-SUM($N214:AV214))*($F214&gt;=4)</f>
        <v>0</v>
      </c>
      <c r="AX214" s="360">
        <f>MIN(1/$H214,1-SUM($N214:AW214))*($F214&gt;=4)</f>
        <v>0</v>
      </c>
      <c r="AY214" s="360">
        <f>MIN(1/$H214,1-SUM($N214:AX214))*($F214&gt;=4)</f>
        <v>0</v>
      </c>
      <c r="AZ214" s="360">
        <f>MIN(1/$H214,1-SUM($N214:AY214))*($F214&gt;=4)</f>
        <v>0</v>
      </c>
      <c r="BA214" s="360">
        <f>MIN(1/$H214,1-SUM($N214:AZ214))*($F214&gt;=4)</f>
        <v>0</v>
      </c>
      <c r="BB214" s="360">
        <f>MIN(1/$H214,1-SUM($N214:BA214))*($F214&gt;=4)</f>
        <v>0</v>
      </c>
      <c r="BC214" s="360">
        <f>MIN(1/$H214,1-SUM($N214:BB214))*($F214&gt;=4)</f>
        <v>0</v>
      </c>
      <c r="BD214" s="360">
        <f>MIN(1/$H214,1-SUM($N214:BC214))*($F214&gt;=4)</f>
        <v>0</v>
      </c>
      <c r="BE214" s="360">
        <f>MIN(1/$H214,1-SUM($N214:BD214))*($F214&gt;=4)</f>
        <v>0</v>
      </c>
      <c r="BF214" s="360">
        <f>MIN(1/$H214,1-SUM($N214:BE214))*($F214&gt;=4)</f>
        <v>0</v>
      </c>
      <c r="BG214" s="360">
        <f>MIN(1/$H214,1-SUM($N214:BF214))*($F214&gt;=4)</f>
        <v>0</v>
      </c>
      <c r="BH214" s="360">
        <f>MIN(1/$H214,1-SUM($N214:BG214))*($F214&gt;=4)</f>
        <v>0</v>
      </c>
      <c r="BI214" s="360">
        <f>MIN(1/$H214,1-SUM($N214:BH214))*($F214&gt;=4)</f>
        <v>0</v>
      </c>
      <c r="BJ214" s="360">
        <f>MIN(1/$H214,1-SUM($N214:BI214))*($F214&gt;=4)</f>
        <v>0</v>
      </c>
      <c r="BK214" s="360">
        <f>MIN(1/$H214,1-SUM($N214:BJ214))*($F214&gt;=4)</f>
        <v>0</v>
      </c>
      <c r="BL214" s="360">
        <f>MIN(1/$H214,1-SUM($N214:BK214))*($F214&gt;=4)</f>
        <v>0</v>
      </c>
      <c r="BM214" s="360">
        <f>MIN(1/$H214,1-SUM($N214:BL214))*($F214&gt;=4)</f>
        <v>0</v>
      </c>
    </row>
    <row r="215" spans="3:65" x14ac:dyDescent="0.2">
      <c r="C215" s="325">
        <f t="shared" si="389"/>
        <v>9</v>
      </c>
      <c r="D215" s="303" t="str">
        <f t="shared" si="390"/>
        <v>item 9</v>
      </c>
      <c r="E215" s="350" t="str">
        <f t="shared" si="388"/>
        <v>Operating Expense</v>
      </c>
      <c r="F215" s="320">
        <f t="shared" si="388"/>
        <v>2</v>
      </c>
      <c r="G215" s="320"/>
      <c r="H215" s="355">
        <f>Input!I16</f>
        <v>30</v>
      </c>
      <c r="I215" s="352">
        <f>MONTH(Input!G16)</f>
        <v>12</v>
      </c>
      <c r="J215" s="357">
        <f t="shared" si="391"/>
        <v>0</v>
      </c>
      <c r="L215" s="358">
        <f t="shared" si="392"/>
        <v>0</v>
      </c>
      <c r="O215" s="359">
        <f>MIN(1/$H215,1-SUM($N215:N215))*($F215&gt;=4)*$J215</f>
        <v>0</v>
      </c>
      <c r="P215" s="360">
        <f>MIN(1/$H215,1-SUM($N215:O215))*($F215&gt;=4)</f>
        <v>0</v>
      </c>
      <c r="Q215" s="360">
        <f>MIN(1/$H215,1-SUM($N215:P215))*($F215&gt;=4)</f>
        <v>0</v>
      </c>
      <c r="R215" s="360">
        <f>MIN(1/$H215,1-SUM($N215:Q215))*($F215&gt;=4)</f>
        <v>0</v>
      </c>
      <c r="S215" s="360">
        <f>MIN(1/$H215,1-SUM($N215:R215))*($F215&gt;=4)</f>
        <v>0</v>
      </c>
      <c r="T215" s="360">
        <f>MIN(1/$H215,1-SUM($N215:S215))*($F215&gt;=4)</f>
        <v>0</v>
      </c>
      <c r="U215" s="360">
        <f>MIN(1/$H215,1-SUM($N215:T215))*($F215&gt;=4)</f>
        <v>0</v>
      </c>
      <c r="V215" s="360">
        <f>MIN(1/$H215,1-SUM($N215:U215))*($F215&gt;=4)</f>
        <v>0</v>
      </c>
      <c r="W215" s="360">
        <f>MIN(1/$H215,1-SUM($N215:V215))*($F215&gt;=4)</f>
        <v>0</v>
      </c>
      <c r="X215" s="360">
        <f>MIN(1/$H215,1-SUM($N215:W215))*($F215&gt;=4)</f>
        <v>0</v>
      </c>
      <c r="Y215" s="360">
        <f>MIN(1/$H215,1-SUM($N215:X215))*($F215&gt;=4)</f>
        <v>0</v>
      </c>
      <c r="Z215" s="360">
        <f>MIN(1/$H215,1-SUM($N215:Y215))*($F215&gt;=4)</f>
        <v>0</v>
      </c>
      <c r="AA215" s="360">
        <f>MIN(1/$H215,1-SUM($N215:Z215))*($F215&gt;=4)</f>
        <v>0</v>
      </c>
      <c r="AB215" s="360">
        <f>MIN(1/$H215,1-SUM($N215:AA215))*($F215&gt;=4)</f>
        <v>0</v>
      </c>
      <c r="AC215" s="360">
        <f>MIN(1/$H215,1-SUM($N215:AB215))*($F215&gt;=4)</f>
        <v>0</v>
      </c>
      <c r="AD215" s="360">
        <f>MIN(1/$H215,1-SUM($N215:AC215))*($F215&gt;=4)</f>
        <v>0</v>
      </c>
      <c r="AE215" s="360">
        <f>MIN(1/$H215,1-SUM($N215:AD215))*($F215&gt;=4)</f>
        <v>0</v>
      </c>
      <c r="AF215" s="360">
        <f>MIN(1/$H215,1-SUM($N215:AE215))*($F215&gt;=4)</f>
        <v>0</v>
      </c>
      <c r="AG215" s="360">
        <f>MIN(1/$H215,1-SUM($N215:AF215))*($F215&gt;=4)</f>
        <v>0</v>
      </c>
      <c r="AH215" s="360">
        <f>MIN(1/$H215,1-SUM($N215:AG215))*($F215&gt;=4)</f>
        <v>0</v>
      </c>
      <c r="AI215" s="360">
        <f>MIN(1/$H215,1-SUM($N215:AH215))*($F215&gt;=4)</f>
        <v>0</v>
      </c>
      <c r="AJ215" s="360">
        <f>MIN(1/$H215,1-SUM($N215:AI215))*($F215&gt;=4)</f>
        <v>0</v>
      </c>
      <c r="AK215" s="360">
        <f>MIN(1/$H215,1-SUM($N215:AJ215))*($F215&gt;=4)</f>
        <v>0</v>
      </c>
      <c r="AL215" s="360">
        <f>MIN(1/$H215,1-SUM($N215:AK215))*($F215&gt;=4)</f>
        <v>0</v>
      </c>
      <c r="AM215" s="360">
        <f>MIN(1/$H215,1-SUM($N215:AL215))*($F215&gt;=4)</f>
        <v>0</v>
      </c>
      <c r="AN215" s="360">
        <f>MIN(1/$H215,1-SUM($N215:AM215))*($F215&gt;=4)</f>
        <v>0</v>
      </c>
      <c r="AO215" s="360">
        <f>MIN(1/$H215,1-SUM($N215:AN215))*($F215&gt;=4)</f>
        <v>0</v>
      </c>
      <c r="AP215" s="360">
        <f>MIN(1/$H215,1-SUM($N215:AO215))*($F215&gt;=4)</f>
        <v>0</v>
      </c>
      <c r="AQ215" s="360">
        <f>MIN(1/$H215,1-SUM($N215:AP215))*($F215&gt;=4)</f>
        <v>0</v>
      </c>
      <c r="AR215" s="360">
        <f>MIN(1/$H215,1-SUM($N215:AQ215))*($F215&gt;=4)</f>
        <v>0</v>
      </c>
      <c r="AS215" s="360">
        <f>MIN(1/$H215,1-SUM($N215:AR215))*($F215&gt;=4)</f>
        <v>0</v>
      </c>
      <c r="AT215" s="360">
        <f>MIN(1/$H215,1-SUM($N215:AS215))*($F215&gt;=4)</f>
        <v>0</v>
      </c>
      <c r="AU215" s="360">
        <f>MIN(1/$H215,1-SUM($N215:AT215))*($F215&gt;=4)</f>
        <v>0</v>
      </c>
      <c r="AV215" s="360">
        <f>MIN(1/$H215,1-SUM($N215:AU215))*($F215&gt;=4)</f>
        <v>0</v>
      </c>
      <c r="AW215" s="360">
        <f>MIN(1/$H215,1-SUM($N215:AV215))*($F215&gt;=4)</f>
        <v>0</v>
      </c>
      <c r="AX215" s="360">
        <f>MIN(1/$H215,1-SUM($N215:AW215))*($F215&gt;=4)</f>
        <v>0</v>
      </c>
      <c r="AY215" s="360">
        <f>MIN(1/$H215,1-SUM($N215:AX215))*($F215&gt;=4)</f>
        <v>0</v>
      </c>
      <c r="AZ215" s="360">
        <f>MIN(1/$H215,1-SUM($N215:AY215))*($F215&gt;=4)</f>
        <v>0</v>
      </c>
      <c r="BA215" s="360">
        <f>MIN(1/$H215,1-SUM($N215:AZ215))*($F215&gt;=4)</f>
        <v>0</v>
      </c>
      <c r="BB215" s="360">
        <f>MIN(1/$H215,1-SUM($N215:BA215))*($F215&gt;=4)</f>
        <v>0</v>
      </c>
      <c r="BC215" s="360">
        <f>MIN(1/$H215,1-SUM($N215:BB215))*($F215&gt;=4)</f>
        <v>0</v>
      </c>
      <c r="BD215" s="360">
        <f>MIN(1/$H215,1-SUM($N215:BC215))*($F215&gt;=4)</f>
        <v>0</v>
      </c>
      <c r="BE215" s="360">
        <f>MIN(1/$H215,1-SUM($N215:BD215))*($F215&gt;=4)</f>
        <v>0</v>
      </c>
      <c r="BF215" s="360">
        <f>MIN(1/$H215,1-SUM($N215:BE215))*($F215&gt;=4)</f>
        <v>0</v>
      </c>
      <c r="BG215" s="360">
        <f>MIN(1/$H215,1-SUM($N215:BF215))*($F215&gt;=4)</f>
        <v>0</v>
      </c>
      <c r="BH215" s="360">
        <f>MIN(1/$H215,1-SUM($N215:BG215))*($F215&gt;=4)</f>
        <v>0</v>
      </c>
      <c r="BI215" s="360">
        <f>MIN(1/$H215,1-SUM($N215:BH215))*($F215&gt;=4)</f>
        <v>0</v>
      </c>
      <c r="BJ215" s="360">
        <f>MIN(1/$H215,1-SUM($N215:BI215))*($F215&gt;=4)</f>
        <v>0</v>
      </c>
      <c r="BK215" s="360">
        <f>MIN(1/$H215,1-SUM($N215:BJ215))*($F215&gt;=4)</f>
        <v>0</v>
      </c>
      <c r="BL215" s="360">
        <f>MIN(1/$H215,1-SUM($N215:BK215))*($F215&gt;=4)</f>
        <v>0</v>
      </c>
      <c r="BM215" s="360">
        <f>MIN(1/$H215,1-SUM($N215:BL215))*($F215&gt;=4)</f>
        <v>0</v>
      </c>
    </row>
    <row r="216" spans="3:65" x14ac:dyDescent="0.2">
      <c r="C216" s="325">
        <f t="shared" si="389"/>
        <v>10</v>
      </c>
      <c r="D216" s="303" t="str">
        <f t="shared" si="390"/>
        <v>item 10</v>
      </c>
      <c r="E216" s="350" t="str">
        <f t="shared" si="388"/>
        <v>Operating Expense</v>
      </c>
      <c r="F216" s="320">
        <f t="shared" si="388"/>
        <v>2</v>
      </c>
      <c r="G216" s="320"/>
      <c r="H216" s="355">
        <f>Input!I17</f>
        <v>30</v>
      </c>
      <c r="I216" s="352">
        <f>MONTH(Input!G17)</f>
        <v>12</v>
      </c>
      <c r="J216" s="357">
        <f t="shared" si="391"/>
        <v>0</v>
      </c>
      <c r="L216" s="358">
        <f t="shared" si="392"/>
        <v>0</v>
      </c>
      <c r="O216" s="359">
        <f>MIN(1/$H216,1-SUM($N216:N216))*($F216&gt;=4)*$J216</f>
        <v>0</v>
      </c>
      <c r="P216" s="360">
        <f>MIN(1/$H216,1-SUM($N216:O216))*($F216&gt;=4)</f>
        <v>0</v>
      </c>
      <c r="Q216" s="360">
        <f>MIN(1/$H216,1-SUM($N216:P216))*($F216&gt;=4)</f>
        <v>0</v>
      </c>
      <c r="R216" s="360">
        <f>MIN(1/$H216,1-SUM($N216:Q216))*($F216&gt;=4)</f>
        <v>0</v>
      </c>
      <c r="S216" s="360">
        <f>MIN(1/$H216,1-SUM($N216:R216))*($F216&gt;=4)</f>
        <v>0</v>
      </c>
      <c r="T216" s="360">
        <f>MIN(1/$H216,1-SUM($N216:S216))*($F216&gt;=4)</f>
        <v>0</v>
      </c>
      <c r="U216" s="360">
        <f>MIN(1/$H216,1-SUM($N216:T216))*($F216&gt;=4)</f>
        <v>0</v>
      </c>
      <c r="V216" s="360">
        <f>MIN(1/$H216,1-SUM($N216:U216))*($F216&gt;=4)</f>
        <v>0</v>
      </c>
      <c r="W216" s="360">
        <f>MIN(1/$H216,1-SUM($N216:V216))*($F216&gt;=4)</f>
        <v>0</v>
      </c>
      <c r="X216" s="360">
        <f>MIN(1/$H216,1-SUM($N216:W216))*($F216&gt;=4)</f>
        <v>0</v>
      </c>
      <c r="Y216" s="360">
        <f>MIN(1/$H216,1-SUM($N216:X216))*($F216&gt;=4)</f>
        <v>0</v>
      </c>
      <c r="Z216" s="360">
        <f>MIN(1/$H216,1-SUM($N216:Y216))*($F216&gt;=4)</f>
        <v>0</v>
      </c>
      <c r="AA216" s="360">
        <f>MIN(1/$H216,1-SUM($N216:Z216))*($F216&gt;=4)</f>
        <v>0</v>
      </c>
      <c r="AB216" s="360">
        <f>MIN(1/$H216,1-SUM($N216:AA216))*($F216&gt;=4)</f>
        <v>0</v>
      </c>
      <c r="AC216" s="360">
        <f>MIN(1/$H216,1-SUM($N216:AB216))*($F216&gt;=4)</f>
        <v>0</v>
      </c>
      <c r="AD216" s="360">
        <f>MIN(1/$H216,1-SUM($N216:AC216))*($F216&gt;=4)</f>
        <v>0</v>
      </c>
      <c r="AE216" s="360">
        <f>MIN(1/$H216,1-SUM($N216:AD216))*($F216&gt;=4)</f>
        <v>0</v>
      </c>
      <c r="AF216" s="360">
        <f>MIN(1/$H216,1-SUM($N216:AE216))*($F216&gt;=4)</f>
        <v>0</v>
      </c>
      <c r="AG216" s="360">
        <f>MIN(1/$H216,1-SUM($N216:AF216))*($F216&gt;=4)</f>
        <v>0</v>
      </c>
      <c r="AH216" s="360">
        <f>MIN(1/$H216,1-SUM($N216:AG216))*($F216&gt;=4)</f>
        <v>0</v>
      </c>
      <c r="AI216" s="360">
        <f>MIN(1/$H216,1-SUM($N216:AH216))*($F216&gt;=4)</f>
        <v>0</v>
      </c>
      <c r="AJ216" s="360">
        <f>MIN(1/$H216,1-SUM($N216:AI216))*($F216&gt;=4)</f>
        <v>0</v>
      </c>
      <c r="AK216" s="360">
        <f>MIN(1/$H216,1-SUM($N216:AJ216))*($F216&gt;=4)</f>
        <v>0</v>
      </c>
      <c r="AL216" s="360">
        <f>MIN(1/$H216,1-SUM($N216:AK216))*($F216&gt;=4)</f>
        <v>0</v>
      </c>
      <c r="AM216" s="360">
        <f>MIN(1/$H216,1-SUM($N216:AL216))*($F216&gt;=4)</f>
        <v>0</v>
      </c>
      <c r="AN216" s="360">
        <f>MIN(1/$H216,1-SUM($N216:AM216))*($F216&gt;=4)</f>
        <v>0</v>
      </c>
      <c r="AO216" s="360">
        <f>MIN(1/$H216,1-SUM($N216:AN216))*($F216&gt;=4)</f>
        <v>0</v>
      </c>
      <c r="AP216" s="360">
        <f>MIN(1/$H216,1-SUM($N216:AO216))*($F216&gt;=4)</f>
        <v>0</v>
      </c>
      <c r="AQ216" s="360">
        <f>MIN(1/$H216,1-SUM($N216:AP216))*($F216&gt;=4)</f>
        <v>0</v>
      </c>
      <c r="AR216" s="360">
        <f>MIN(1/$H216,1-SUM($N216:AQ216))*($F216&gt;=4)</f>
        <v>0</v>
      </c>
      <c r="AS216" s="360">
        <f>MIN(1/$H216,1-SUM($N216:AR216))*($F216&gt;=4)</f>
        <v>0</v>
      </c>
      <c r="AT216" s="360">
        <f>MIN(1/$H216,1-SUM($N216:AS216))*($F216&gt;=4)</f>
        <v>0</v>
      </c>
      <c r="AU216" s="360">
        <f>MIN(1/$H216,1-SUM($N216:AT216))*($F216&gt;=4)</f>
        <v>0</v>
      </c>
      <c r="AV216" s="360">
        <f>MIN(1/$H216,1-SUM($N216:AU216))*($F216&gt;=4)</f>
        <v>0</v>
      </c>
      <c r="AW216" s="360">
        <f>MIN(1/$H216,1-SUM($N216:AV216))*($F216&gt;=4)</f>
        <v>0</v>
      </c>
      <c r="AX216" s="360">
        <f>MIN(1/$H216,1-SUM($N216:AW216))*($F216&gt;=4)</f>
        <v>0</v>
      </c>
      <c r="AY216" s="360">
        <f>MIN(1/$H216,1-SUM($N216:AX216))*($F216&gt;=4)</f>
        <v>0</v>
      </c>
      <c r="AZ216" s="360">
        <f>MIN(1/$H216,1-SUM($N216:AY216))*($F216&gt;=4)</f>
        <v>0</v>
      </c>
      <c r="BA216" s="360">
        <f>MIN(1/$H216,1-SUM($N216:AZ216))*($F216&gt;=4)</f>
        <v>0</v>
      </c>
      <c r="BB216" s="360">
        <f>MIN(1/$H216,1-SUM($N216:BA216))*($F216&gt;=4)</f>
        <v>0</v>
      </c>
      <c r="BC216" s="360">
        <f>MIN(1/$H216,1-SUM($N216:BB216))*($F216&gt;=4)</f>
        <v>0</v>
      </c>
      <c r="BD216" s="360">
        <f>MIN(1/$H216,1-SUM($N216:BC216))*($F216&gt;=4)</f>
        <v>0</v>
      </c>
      <c r="BE216" s="360">
        <f>MIN(1/$H216,1-SUM($N216:BD216))*($F216&gt;=4)</f>
        <v>0</v>
      </c>
      <c r="BF216" s="360">
        <f>MIN(1/$H216,1-SUM($N216:BE216))*($F216&gt;=4)</f>
        <v>0</v>
      </c>
      <c r="BG216" s="360">
        <f>MIN(1/$H216,1-SUM($N216:BF216))*($F216&gt;=4)</f>
        <v>0</v>
      </c>
      <c r="BH216" s="360">
        <f>MIN(1/$H216,1-SUM($N216:BG216))*($F216&gt;=4)</f>
        <v>0</v>
      </c>
      <c r="BI216" s="360">
        <f>MIN(1/$H216,1-SUM($N216:BH216))*($F216&gt;=4)</f>
        <v>0</v>
      </c>
      <c r="BJ216" s="360">
        <f>MIN(1/$H216,1-SUM($N216:BI216))*($F216&gt;=4)</f>
        <v>0</v>
      </c>
      <c r="BK216" s="360">
        <f>MIN(1/$H216,1-SUM($N216:BJ216))*($F216&gt;=4)</f>
        <v>0</v>
      </c>
      <c r="BL216" s="360">
        <f>MIN(1/$H216,1-SUM($N216:BK216))*($F216&gt;=4)</f>
        <v>0</v>
      </c>
      <c r="BM216" s="360">
        <f>MIN(1/$H216,1-SUM($N216:BL216))*($F216&gt;=4)</f>
        <v>0</v>
      </c>
    </row>
    <row r="217" spans="3:65" x14ac:dyDescent="0.2">
      <c r="C217" s="325">
        <f t="shared" si="389"/>
        <v>11</v>
      </c>
      <c r="D217" s="303" t="str">
        <f t="shared" si="390"/>
        <v>item 11</v>
      </c>
      <c r="E217" s="350" t="str">
        <f t="shared" si="388"/>
        <v>Operating Expense</v>
      </c>
      <c r="F217" s="320">
        <f t="shared" si="388"/>
        <v>2</v>
      </c>
      <c r="G217" s="320"/>
      <c r="H217" s="355">
        <f>Input!I18</f>
        <v>30</v>
      </c>
      <c r="I217" s="352">
        <f>MONTH(Input!G18)</f>
        <v>12</v>
      </c>
      <c r="J217" s="357">
        <f t="shared" si="391"/>
        <v>0</v>
      </c>
      <c r="L217" s="358">
        <f t="shared" si="392"/>
        <v>0</v>
      </c>
      <c r="O217" s="359">
        <f>MIN(1/$H217,1-SUM($N217:N217))*($F217&gt;=4)*$J217</f>
        <v>0</v>
      </c>
      <c r="P217" s="360">
        <f>MIN(1/$H217,1-SUM($N217:O217))*($F217&gt;=4)</f>
        <v>0</v>
      </c>
      <c r="Q217" s="360">
        <f>MIN(1/$H217,1-SUM($N217:P217))*($F217&gt;=4)</f>
        <v>0</v>
      </c>
      <c r="R217" s="360">
        <f>MIN(1/$H217,1-SUM($N217:Q217))*($F217&gt;=4)</f>
        <v>0</v>
      </c>
      <c r="S217" s="360">
        <f>MIN(1/$H217,1-SUM($N217:R217))*($F217&gt;=4)</f>
        <v>0</v>
      </c>
      <c r="T217" s="360">
        <f>MIN(1/$H217,1-SUM($N217:S217))*($F217&gt;=4)</f>
        <v>0</v>
      </c>
      <c r="U217" s="360">
        <f>MIN(1/$H217,1-SUM($N217:T217))*($F217&gt;=4)</f>
        <v>0</v>
      </c>
      <c r="V217" s="360">
        <f>MIN(1/$H217,1-SUM($N217:U217))*($F217&gt;=4)</f>
        <v>0</v>
      </c>
      <c r="W217" s="360">
        <f>MIN(1/$H217,1-SUM($N217:V217))*($F217&gt;=4)</f>
        <v>0</v>
      </c>
      <c r="X217" s="360">
        <f>MIN(1/$H217,1-SUM($N217:W217))*($F217&gt;=4)</f>
        <v>0</v>
      </c>
      <c r="Y217" s="360">
        <f>MIN(1/$H217,1-SUM($N217:X217))*($F217&gt;=4)</f>
        <v>0</v>
      </c>
      <c r="Z217" s="360">
        <f>MIN(1/$H217,1-SUM($N217:Y217))*($F217&gt;=4)</f>
        <v>0</v>
      </c>
      <c r="AA217" s="360">
        <f>MIN(1/$H217,1-SUM($N217:Z217))*($F217&gt;=4)</f>
        <v>0</v>
      </c>
      <c r="AB217" s="360">
        <f>MIN(1/$H217,1-SUM($N217:AA217))*($F217&gt;=4)</f>
        <v>0</v>
      </c>
      <c r="AC217" s="360">
        <f>MIN(1/$H217,1-SUM($N217:AB217))*($F217&gt;=4)</f>
        <v>0</v>
      </c>
      <c r="AD217" s="360">
        <f>MIN(1/$H217,1-SUM($N217:AC217))*($F217&gt;=4)</f>
        <v>0</v>
      </c>
      <c r="AE217" s="360">
        <f>MIN(1/$H217,1-SUM($N217:AD217))*($F217&gt;=4)</f>
        <v>0</v>
      </c>
      <c r="AF217" s="360">
        <f>MIN(1/$H217,1-SUM($N217:AE217))*($F217&gt;=4)</f>
        <v>0</v>
      </c>
      <c r="AG217" s="360">
        <f>MIN(1/$H217,1-SUM($N217:AF217))*($F217&gt;=4)</f>
        <v>0</v>
      </c>
      <c r="AH217" s="360">
        <f>MIN(1/$H217,1-SUM($N217:AG217))*($F217&gt;=4)</f>
        <v>0</v>
      </c>
      <c r="AI217" s="360">
        <f>MIN(1/$H217,1-SUM($N217:AH217))*($F217&gt;=4)</f>
        <v>0</v>
      </c>
      <c r="AJ217" s="360">
        <f>MIN(1/$H217,1-SUM($N217:AI217))*($F217&gt;=4)</f>
        <v>0</v>
      </c>
      <c r="AK217" s="360">
        <f>MIN(1/$H217,1-SUM($N217:AJ217))*($F217&gt;=4)</f>
        <v>0</v>
      </c>
      <c r="AL217" s="360">
        <f>MIN(1/$H217,1-SUM($N217:AK217))*($F217&gt;=4)</f>
        <v>0</v>
      </c>
      <c r="AM217" s="360">
        <f>MIN(1/$H217,1-SUM($N217:AL217))*($F217&gt;=4)</f>
        <v>0</v>
      </c>
      <c r="AN217" s="360">
        <f>MIN(1/$H217,1-SUM($N217:AM217))*($F217&gt;=4)</f>
        <v>0</v>
      </c>
      <c r="AO217" s="360">
        <f>MIN(1/$H217,1-SUM($N217:AN217))*($F217&gt;=4)</f>
        <v>0</v>
      </c>
      <c r="AP217" s="360">
        <f>MIN(1/$H217,1-SUM($N217:AO217))*($F217&gt;=4)</f>
        <v>0</v>
      </c>
      <c r="AQ217" s="360">
        <f>MIN(1/$H217,1-SUM($N217:AP217))*($F217&gt;=4)</f>
        <v>0</v>
      </c>
      <c r="AR217" s="360">
        <f>MIN(1/$H217,1-SUM($N217:AQ217))*($F217&gt;=4)</f>
        <v>0</v>
      </c>
      <c r="AS217" s="360">
        <f>MIN(1/$H217,1-SUM($N217:AR217))*($F217&gt;=4)</f>
        <v>0</v>
      </c>
      <c r="AT217" s="360">
        <f>MIN(1/$H217,1-SUM($N217:AS217))*($F217&gt;=4)</f>
        <v>0</v>
      </c>
      <c r="AU217" s="360">
        <f>MIN(1/$H217,1-SUM($N217:AT217))*($F217&gt;=4)</f>
        <v>0</v>
      </c>
      <c r="AV217" s="360">
        <f>MIN(1/$H217,1-SUM($N217:AU217))*($F217&gt;=4)</f>
        <v>0</v>
      </c>
      <c r="AW217" s="360">
        <f>MIN(1/$H217,1-SUM($N217:AV217))*($F217&gt;=4)</f>
        <v>0</v>
      </c>
      <c r="AX217" s="360">
        <f>MIN(1/$H217,1-SUM($N217:AW217))*($F217&gt;=4)</f>
        <v>0</v>
      </c>
      <c r="AY217" s="360">
        <f>MIN(1/$H217,1-SUM($N217:AX217))*($F217&gt;=4)</f>
        <v>0</v>
      </c>
      <c r="AZ217" s="360">
        <f>MIN(1/$H217,1-SUM($N217:AY217))*($F217&gt;=4)</f>
        <v>0</v>
      </c>
      <c r="BA217" s="360">
        <f>MIN(1/$H217,1-SUM($N217:AZ217))*($F217&gt;=4)</f>
        <v>0</v>
      </c>
      <c r="BB217" s="360">
        <f>MIN(1/$H217,1-SUM($N217:BA217))*($F217&gt;=4)</f>
        <v>0</v>
      </c>
      <c r="BC217" s="360">
        <f>MIN(1/$H217,1-SUM($N217:BB217))*($F217&gt;=4)</f>
        <v>0</v>
      </c>
      <c r="BD217" s="360">
        <f>MIN(1/$H217,1-SUM($N217:BC217))*($F217&gt;=4)</f>
        <v>0</v>
      </c>
      <c r="BE217" s="360">
        <f>MIN(1/$H217,1-SUM($N217:BD217))*($F217&gt;=4)</f>
        <v>0</v>
      </c>
      <c r="BF217" s="360">
        <f>MIN(1/$H217,1-SUM($N217:BE217))*($F217&gt;=4)</f>
        <v>0</v>
      </c>
      <c r="BG217" s="360">
        <f>MIN(1/$H217,1-SUM($N217:BF217))*($F217&gt;=4)</f>
        <v>0</v>
      </c>
      <c r="BH217" s="360">
        <f>MIN(1/$H217,1-SUM($N217:BG217))*($F217&gt;=4)</f>
        <v>0</v>
      </c>
      <c r="BI217" s="360">
        <f>MIN(1/$H217,1-SUM($N217:BH217))*($F217&gt;=4)</f>
        <v>0</v>
      </c>
      <c r="BJ217" s="360">
        <f>MIN(1/$H217,1-SUM($N217:BI217))*($F217&gt;=4)</f>
        <v>0</v>
      </c>
      <c r="BK217" s="360">
        <f>MIN(1/$H217,1-SUM($N217:BJ217))*($F217&gt;=4)</f>
        <v>0</v>
      </c>
      <c r="BL217" s="360">
        <f>MIN(1/$H217,1-SUM($N217:BK217))*($F217&gt;=4)</f>
        <v>0</v>
      </c>
      <c r="BM217" s="360">
        <f>MIN(1/$H217,1-SUM($N217:BL217))*($F217&gt;=4)</f>
        <v>0</v>
      </c>
    </row>
    <row r="218" spans="3:65" x14ac:dyDescent="0.2">
      <c r="C218" s="325">
        <f t="shared" si="389"/>
        <v>12</v>
      </c>
      <c r="D218" s="303" t="str">
        <f t="shared" si="390"/>
        <v>item 12</v>
      </c>
      <c r="E218" s="350" t="str">
        <f t="shared" si="388"/>
        <v>Operating Expense</v>
      </c>
      <c r="F218" s="320">
        <f t="shared" si="388"/>
        <v>2</v>
      </c>
      <c r="G218" s="320"/>
      <c r="H218" s="355">
        <f>Input!I19</f>
        <v>30</v>
      </c>
      <c r="I218" s="352">
        <f>MONTH(Input!G19)</f>
        <v>12</v>
      </c>
      <c r="J218" s="357">
        <f t="shared" si="391"/>
        <v>0</v>
      </c>
      <c r="L218" s="358">
        <f t="shared" si="392"/>
        <v>0</v>
      </c>
      <c r="O218" s="359">
        <f>MIN(1/$H218,1-SUM($N218:N218))*($F218&gt;=4)*$J218</f>
        <v>0</v>
      </c>
      <c r="P218" s="360">
        <f>MIN(1/$H218,1-SUM($N218:O218))*($F218&gt;=4)</f>
        <v>0</v>
      </c>
      <c r="Q218" s="360">
        <f>MIN(1/$H218,1-SUM($N218:P218))*($F218&gt;=4)</f>
        <v>0</v>
      </c>
      <c r="R218" s="360">
        <f>MIN(1/$H218,1-SUM($N218:Q218))*($F218&gt;=4)</f>
        <v>0</v>
      </c>
      <c r="S218" s="360">
        <f>MIN(1/$H218,1-SUM($N218:R218))*($F218&gt;=4)</f>
        <v>0</v>
      </c>
      <c r="T218" s="360">
        <f>MIN(1/$H218,1-SUM($N218:S218))*($F218&gt;=4)</f>
        <v>0</v>
      </c>
      <c r="U218" s="360">
        <f>MIN(1/$H218,1-SUM($N218:T218))*($F218&gt;=4)</f>
        <v>0</v>
      </c>
      <c r="V218" s="360">
        <f>MIN(1/$H218,1-SUM($N218:U218))*($F218&gt;=4)</f>
        <v>0</v>
      </c>
      <c r="W218" s="360">
        <f>MIN(1/$H218,1-SUM($N218:V218))*($F218&gt;=4)</f>
        <v>0</v>
      </c>
      <c r="X218" s="360">
        <f>MIN(1/$H218,1-SUM($N218:W218))*($F218&gt;=4)</f>
        <v>0</v>
      </c>
      <c r="Y218" s="360">
        <f>MIN(1/$H218,1-SUM($N218:X218))*($F218&gt;=4)</f>
        <v>0</v>
      </c>
      <c r="Z218" s="360">
        <f>MIN(1/$H218,1-SUM($N218:Y218))*($F218&gt;=4)</f>
        <v>0</v>
      </c>
      <c r="AA218" s="360">
        <f>MIN(1/$H218,1-SUM($N218:Z218))*($F218&gt;=4)</f>
        <v>0</v>
      </c>
      <c r="AB218" s="360">
        <f>MIN(1/$H218,1-SUM($N218:AA218))*($F218&gt;=4)</f>
        <v>0</v>
      </c>
      <c r="AC218" s="360">
        <f>MIN(1/$H218,1-SUM($N218:AB218))*($F218&gt;=4)</f>
        <v>0</v>
      </c>
      <c r="AD218" s="360">
        <f>MIN(1/$H218,1-SUM($N218:AC218))*($F218&gt;=4)</f>
        <v>0</v>
      </c>
      <c r="AE218" s="360">
        <f>MIN(1/$H218,1-SUM($N218:AD218))*($F218&gt;=4)</f>
        <v>0</v>
      </c>
      <c r="AF218" s="360">
        <f>MIN(1/$H218,1-SUM($N218:AE218))*($F218&gt;=4)</f>
        <v>0</v>
      </c>
      <c r="AG218" s="360">
        <f>MIN(1/$H218,1-SUM($N218:AF218))*($F218&gt;=4)</f>
        <v>0</v>
      </c>
      <c r="AH218" s="360">
        <f>MIN(1/$H218,1-SUM($N218:AG218))*($F218&gt;=4)</f>
        <v>0</v>
      </c>
      <c r="AI218" s="360">
        <f>MIN(1/$H218,1-SUM($N218:AH218))*($F218&gt;=4)</f>
        <v>0</v>
      </c>
      <c r="AJ218" s="360">
        <f>MIN(1/$H218,1-SUM($N218:AI218))*($F218&gt;=4)</f>
        <v>0</v>
      </c>
      <c r="AK218" s="360">
        <f>MIN(1/$H218,1-SUM($N218:AJ218))*($F218&gt;=4)</f>
        <v>0</v>
      </c>
      <c r="AL218" s="360">
        <f>MIN(1/$H218,1-SUM($N218:AK218))*($F218&gt;=4)</f>
        <v>0</v>
      </c>
      <c r="AM218" s="360">
        <f>MIN(1/$H218,1-SUM($N218:AL218))*($F218&gt;=4)</f>
        <v>0</v>
      </c>
      <c r="AN218" s="360">
        <f>MIN(1/$H218,1-SUM($N218:AM218))*($F218&gt;=4)</f>
        <v>0</v>
      </c>
      <c r="AO218" s="360">
        <f>MIN(1/$H218,1-SUM($N218:AN218))*($F218&gt;=4)</f>
        <v>0</v>
      </c>
      <c r="AP218" s="360">
        <f>MIN(1/$H218,1-SUM($N218:AO218))*($F218&gt;=4)</f>
        <v>0</v>
      </c>
      <c r="AQ218" s="360">
        <f>MIN(1/$H218,1-SUM($N218:AP218))*($F218&gt;=4)</f>
        <v>0</v>
      </c>
      <c r="AR218" s="360">
        <f>MIN(1/$H218,1-SUM($N218:AQ218))*($F218&gt;=4)</f>
        <v>0</v>
      </c>
      <c r="AS218" s="360">
        <f>MIN(1/$H218,1-SUM($N218:AR218))*($F218&gt;=4)</f>
        <v>0</v>
      </c>
      <c r="AT218" s="360">
        <f>MIN(1/$H218,1-SUM($N218:AS218))*($F218&gt;=4)</f>
        <v>0</v>
      </c>
      <c r="AU218" s="360">
        <f>MIN(1/$H218,1-SUM($N218:AT218))*($F218&gt;=4)</f>
        <v>0</v>
      </c>
      <c r="AV218" s="360">
        <f>MIN(1/$H218,1-SUM($N218:AU218))*($F218&gt;=4)</f>
        <v>0</v>
      </c>
      <c r="AW218" s="360">
        <f>MIN(1/$H218,1-SUM($N218:AV218))*($F218&gt;=4)</f>
        <v>0</v>
      </c>
      <c r="AX218" s="360">
        <f>MIN(1/$H218,1-SUM($N218:AW218))*($F218&gt;=4)</f>
        <v>0</v>
      </c>
      <c r="AY218" s="360">
        <f>MIN(1/$H218,1-SUM($N218:AX218))*($F218&gt;=4)</f>
        <v>0</v>
      </c>
      <c r="AZ218" s="360">
        <f>MIN(1/$H218,1-SUM($N218:AY218))*($F218&gt;=4)</f>
        <v>0</v>
      </c>
      <c r="BA218" s="360">
        <f>MIN(1/$H218,1-SUM($N218:AZ218))*($F218&gt;=4)</f>
        <v>0</v>
      </c>
      <c r="BB218" s="360">
        <f>MIN(1/$H218,1-SUM($N218:BA218))*($F218&gt;=4)</f>
        <v>0</v>
      </c>
      <c r="BC218" s="360">
        <f>MIN(1/$H218,1-SUM($N218:BB218))*($F218&gt;=4)</f>
        <v>0</v>
      </c>
      <c r="BD218" s="360">
        <f>MIN(1/$H218,1-SUM($N218:BC218))*($F218&gt;=4)</f>
        <v>0</v>
      </c>
      <c r="BE218" s="360">
        <f>MIN(1/$H218,1-SUM($N218:BD218))*($F218&gt;=4)</f>
        <v>0</v>
      </c>
      <c r="BF218" s="360">
        <f>MIN(1/$H218,1-SUM($N218:BE218))*($F218&gt;=4)</f>
        <v>0</v>
      </c>
      <c r="BG218" s="360">
        <f>MIN(1/$H218,1-SUM($N218:BF218))*($F218&gt;=4)</f>
        <v>0</v>
      </c>
      <c r="BH218" s="360">
        <f>MIN(1/$H218,1-SUM($N218:BG218))*($F218&gt;=4)</f>
        <v>0</v>
      </c>
      <c r="BI218" s="360">
        <f>MIN(1/$H218,1-SUM($N218:BH218))*($F218&gt;=4)</f>
        <v>0</v>
      </c>
      <c r="BJ218" s="360">
        <f>MIN(1/$H218,1-SUM($N218:BI218))*($F218&gt;=4)</f>
        <v>0</v>
      </c>
      <c r="BK218" s="360">
        <f>MIN(1/$H218,1-SUM($N218:BJ218))*($F218&gt;=4)</f>
        <v>0</v>
      </c>
      <c r="BL218" s="360">
        <f>MIN(1/$H218,1-SUM($N218:BK218))*($F218&gt;=4)</f>
        <v>0</v>
      </c>
      <c r="BM218" s="360">
        <f>MIN(1/$H218,1-SUM($N218:BL218))*($F218&gt;=4)</f>
        <v>0</v>
      </c>
    </row>
    <row r="219" spans="3:65" x14ac:dyDescent="0.2">
      <c r="C219" s="325">
        <f t="shared" si="389"/>
        <v>13</v>
      </c>
      <c r="D219" s="303" t="str">
        <f t="shared" si="390"/>
        <v>item 13</v>
      </c>
      <c r="E219" s="350" t="str">
        <f t="shared" si="388"/>
        <v>Operating Expense</v>
      </c>
      <c r="F219" s="320">
        <f t="shared" si="388"/>
        <v>2</v>
      </c>
      <c r="G219" s="320"/>
      <c r="H219" s="355">
        <f>Input!I20</f>
        <v>30</v>
      </c>
      <c r="I219" s="352">
        <f>MONTH(Input!G20)</f>
        <v>12</v>
      </c>
      <c r="J219" s="357">
        <f t="shared" si="391"/>
        <v>0</v>
      </c>
      <c r="L219" s="358">
        <f t="shared" si="392"/>
        <v>0</v>
      </c>
      <c r="O219" s="359">
        <f>MIN(1/$H219,1-SUM($N219:N219))*($F219&gt;=4)*$J219</f>
        <v>0</v>
      </c>
      <c r="P219" s="360">
        <f>MIN(1/$H219,1-SUM($N219:O219))*($F219&gt;=4)</f>
        <v>0</v>
      </c>
      <c r="Q219" s="360">
        <f>MIN(1/$H219,1-SUM($N219:P219))*($F219&gt;=4)</f>
        <v>0</v>
      </c>
      <c r="R219" s="360">
        <f>MIN(1/$H219,1-SUM($N219:Q219))*($F219&gt;=4)</f>
        <v>0</v>
      </c>
      <c r="S219" s="360">
        <f>MIN(1/$H219,1-SUM($N219:R219))*($F219&gt;=4)</f>
        <v>0</v>
      </c>
      <c r="T219" s="360">
        <f>MIN(1/$H219,1-SUM($N219:S219))*($F219&gt;=4)</f>
        <v>0</v>
      </c>
      <c r="U219" s="360">
        <f>MIN(1/$H219,1-SUM($N219:T219))*($F219&gt;=4)</f>
        <v>0</v>
      </c>
      <c r="V219" s="360">
        <f>MIN(1/$H219,1-SUM($N219:U219))*($F219&gt;=4)</f>
        <v>0</v>
      </c>
      <c r="W219" s="360">
        <f>MIN(1/$H219,1-SUM($N219:V219))*($F219&gt;=4)</f>
        <v>0</v>
      </c>
      <c r="X219" s="360">
        <f>MIN(1/$H219,1-SUM($N219:W219))*($F219&gt;=4)</f>
        <v>0</v>
      </c>
      <c r="Y219" s="360">
        <f>MIN(1/$H219,1-SUM($N219:X219))*($F219&gt;=4)</f>
        <v>0</v>
      </c>
      <c r="Z219" s="360">
        <f>MIN(1/$H219,1-SUM($N219:Y219))*($F219&gt;=4)</f>
        <v>0</v>
      </c>
      <c r="AA219" s="360">
        <f>MIN(1/$H219,1-SUM($N219:Z219))*($F219&gt;=4)</f>
        <v>0</v>
      </c>
      <c r="AB219" s="360">
        <f>MIN(1/$H219,1-SUM($N219:AA219))*($F219&gt;=4)</f>
        <v>0</v>
      </c>
      <c r="AC219" s="360">
        <f>MIN(1/$H219,1-SUM($N219:AB219))*($F219&gt;=4)</f>
        <v>0</v>
      </c>
      <c r="AD219" s="360">
        <f>MIN(1/$H219,1-SUM($N219:AC219))*($F219&gt;=4)</f>
        <v>0</v>
      </c>
      <c r="AE219" s="360">
        <f>MIN(1/$H219,1-SUM($N219:AD219))*($F219&gt;=4)</f>
        <v>0</v>
      </c>
      <c r="AF219" s="360">
        <f>MIN(1/$H219,1-SUM($N219:AE219))*($F219&gt;=4)</f>
        <v>0</v>
      </c>
      <c r="AG219" s="360">
        <f>MIN(1/$H219,1-SUM($N219:AF219))*($F219&gt;=4)</f>
        <v>0</v>
      </c>
      <c r="AH219" s="360">
        <f>MIN(1/$H219,1-SUM($N219:AG219))*($F219&gt;=4)</f>
        <v>0</v>
      </c>
      <c r="AI219" s="360">
        <f>MIN(1/$H219,1-SUM($N219:AH219))*($F219&gt;=4)</f>
        <v>0</v>
      </c>
      <c r="AJ219" s="360">
        <f>MIN(1/$H219,1-SUM($N219:AI219))*($F219&gt;=4)</f>
        <v>0</v>
      </c>
      <c r="AK219" s="360">
        <f>MIN(1/$H219,1-SUM($N219:AJ219))*($F219&gt;=4)</f>
        <v>0</v>
      </c>
      <c r="AL219" s="360">
        <f>MIN(1/$H219,1-SUM($N219:AK219))*($F219&gt;=4)</f>
        <v>0</v>
      </c>
      <c r="AM219" s="360">
        <f>MIN(1/$H219,1-SUM($N219:AL219))*($F219&gt;=4)</f>
        <v>0</v>
      </c>
      <c r="AN219" s="360">
        <f>MIN(1/$H219,1-SUM($N219:AM219))*($F219&gt;=4)</f>
        <v>0</v>
      </c>
      <c r="AO219" s="360">
        <f>MIN(1/$H219,1-SUM($N219:AN219))*($F219&gt;=4)</f>
        <v>0</v>
      </c>
      <c r="AP219" s="360">
        <f>MIN(1/$H219,1-SUM($N219:AO219))*($F219&gt;=4)</f>
        <v>0</v>
      </c>
      <c r="AQ219" s="360">
        <f>MIN(1/$H219,1-SUM($N219:AP219))*($F219&gt;=4)</f>
        <v>0</v>
      </c>
      <c r="AR219" s="360">
        <f>MIN(1/$H219,1-SUM($N219:AQ219))*($F219&gt;=4)</f>
        <v>0</v>
      </c>
      <c r="AS219" s="360">
        <f>MIN(1/$H219,1-SUM($N219:AR219))*($F219&gt;=4)</f>
        <v>0</v>
      </c>
      <c r="AT219" s="360">
        <f>MIN(1/$H219,1-SUM($N219:AS219))*($F219&gt;=4)</f>
        <v>0</v>
      </c>
      <c r="AU219" s="360">
        <f>MIN(1/$H219,1-SUM($N219:AT219))*($F219&gt;=4)</f>
        <v>0</v>
      </c>
      <c r="AV219" s="360">
        <f>MIN(1/$H219,1-SUM($N219:AU219))*($F219&gt;=4)</f>
        <v>0</v>
      </c>
      <c r="AW219" s="360">
        <f>MIN(1/$H219,1-SUM($N219:AV219))*($F219&gt;=4)</f>
        <v>0</v>
      </c>
      <c r="AX219" s="360">
        <f>MIN(1/$H219,1-SUM($N219:AW219))*($F219&gt;=4)</f>
        <v>0</v>
      </c>
      <c r="AY219" s="360">
        <f>MIN(1/$H219,1-SUM($N219:AX219))*($F219&gt;=4)</f>
        <v>0</v>
      </c>
      <c r="AZ219" s="360">
        <f>MIN(1/$H219,1-SUM($N219:AY219))*($F219&gt;=4)</f>
        <v>0</v>
      </c>
      <c r="BA219" s="360">
        <f>MIN(1/$H219,1-SUM($N219:AZ219))*($F219&gt;=4)</f>
        <v>0</v>
      </c>
      <c r="BB219" s="360">
        <f>MIN(1/$H219,1-SUM($N219:BA219))*($F219&gt;=4)</f>
        <v>0</v>
      </c>
      <c r="BC219" s="360">
        <f>MIN(1/$H219,1-SUM($N219:BB219))*($F219&gt;=4)</f>
        <v>0</v>
      </c>
      <c r="BD219" s="360">
        <f>MIN(1/$H219,1-SUM($N219:BC219))*($F219&gt;=4)</f>
        <v>0</v>
      </c>
      <c r="BE219" s="360">
        <f>MIN(1/$H219,1-SUM($N219:BD219))*($F219&gt;=4)</f>
        <v>0</v>
      </c>
      <c r="BF219" s="360">
        <f>MIN(1/$H219,1-SUM($N219:BE219))*($F219&gt;=4)</f>
        <v>0</v>
      </c>
      <c r="BG219" s="360">
        <f>MIN(1/$H219,1-SUM($N219:BF219))*($F219&gt;=4)</f>
        <v>0</v>
      </c>
      <c r="BH219" s="360">
        <f>MIN(1/$H219,1-SUM($N219:BG219))*($F219&gt;=4)</f>
        <v>0</v>
      </c>
      <c r="BI219" s="360">
        <f>MIN(1/$H219,1-SUM($N219:BH219))*($F219&gt;=4)</f>
        <v>0</v>
      </c>
      <c r="BJ219" s="360">
        <f>MIN(1/$H219,1-SUM($N219:BI219))*($F219&gt;=4)</f>
        <v>0</v>
      </c>
      <c r="BK219" s="360">
        <f>MIN(1/$H219,1-SUM($N219:BJ219))*($F219&gt;=4)</f>
        <v>0</v>
      </c>
      <c r="BL219" s="360">
        <f>MIN(1/$H219,1-SUM($N219:BK219))*($F219&gt;=4)</f>
        <v>0</v>
      </c>
      <c r="BM219" s="360">
        <f>MIN(1/$H219,1-SUM($N219:BL219))*($F219&gt;=4)</f>
        <v>0</v>
      </c>
    </row>
    <row r="220" spans="3:65" x14ac:dyDescent="0.2">
      <c r="C220" s="325">
        <f t="shared" si="389"/>
        <v>14</v>
      </c>
      <c r="D220" s="303" t="str">
        <f t="shared" si="390"/>
        <v>item 14</v>
      </c>
      <c r="E220" s="350" t="str">
        <f t="shared" si="388"/>
        <v>Operating Expense</v>
      </c>
      <c r="F220" s="320">
        <f t="shared" si="388"/>
        <v>2</v>
      </c>
      <c r="G220" s="320"/>
      <c r="H220" s="355">
        <f>Input!I21</f>
        <v>30</v>
      </c>
      <c r="I220" s="352">
        <f>MONTH(Input!G21)</f>
        <v>12</v>
      </c>
      <c r="J220" s="357">
        <f t="shared" si="391"/>
        <v>0</v>
      </c>
      <c r="L220" s="358">
        <f t="shared" si="392"/>
        <v>0</v>
      </c>
      <c r="O220" s="359">
        <f>MIN(1/$H220,1-SUM($N220:N220))*($F220&gt;=4)*$J220</f>
        <v>0</v>
      </c>
      <c r="P220" s="360">
        <f>MIN(1/$H220,1-SUM($N220:O220))*($F220&gt;=4)</f>
        <v>0</v>
      </c>
      <c r="Q220" s="360">
        <f>MIN(1/$H220,1-SUM($N220:P220))*($F220&gt;=4)</f>
        <v>0</v>
      </c>
      <c r="R220" s="360">
        <f>MIN(1/$H220,1-SUM($N220:Q220))*($F220&gt;=4)</f>
        <v>0</v>
      </c>
      <c r="S220" s="360">
        <f>MIN(1/$H220,1-SUM($N220:R220))*($F220&gt;=4)</f>
        <v>0</v>
      </c>
      <c r="T220" s="360">
        <f>MIN(1/$H220,1-SUM($N220:S220))*($F220&gt;=4)</f>
        <v>0</v>
      </c>
      <c r="U220" s="360">
        <f>MIN(1/$H220,1-SUM($N220:T220))*($F220&gt;=4)</f>
        <v>0</v>
      </c>
      <c r="V220" s="360">
        <f>MIN(1/$H220,1-SUM($N220:U220))*($F220&gt;=4)</f>
        <v>0</v>
      </c>
      <c r="W220" s="360">
        <f>MIN(1/$H220,1-SUM($N220:V220))*($F220&gt;=4)</f>
        <v>0</v>
      </c>
      <c r="X220" s="360">
        <f>MIN(1/$H220,1-SUM($N220:W220))*($F220&gt;=4)</f>
        <v>0</v>
      </c>
      <c r="Y220" s="360">
        <f>MIN(1/$H220,1-SUM($N220:X220))*($F220&gt;=4)</f>
        <v>0</v>
      </c>
      <c r="Z220" s="360">
        <f>MIN(1/$H220,1-SUM($N220:Y220))*($F220&gt;=4)</f>
        <v>0</v>
      </c>
      <c r="AA220" s="360">
        <f>MIN(1/$H220,1-SUM($N220:Z220))*($F220&gt;=4)</f>
        <v>0</v>
      </c>
      <c r="AB220" s="360">
        <f>MIN(1/$H220,1-SUM($N220:AA220))*($F220&gt;=4)</f>
        <v>0</v>
      </c>
      <c r="AC220" s="360">
        <f>MIN(1/$H220,1-SUM($N220:AB220))*($F220&gt;=4)</f>
        <v>0</v>
      </c>
      <c r="AD220" s="360">
        <f>MIN(1/$H220,1-SUM($N220:AC220))*($F220&gt;=4)</f>
        <v>0</v>
      </c>
      <c r="AE220" s="360">
        <f>MIN(1/$H220,1-SUM($N220:AD220))*($F220&gt;=4)</f>
        <v>0</v>
      </c>
      <c r="AF220" s="360">
        <f>MIN(1/$H220,1-SUM($N220:AE220))*($F220&gt;=4)</f>
        <v>0</v>
      </c>
      <c r="AG220" s="360">
        <f>MIN(1/$H220,1-SUM($N220:AF220))*($F220&gt;=4)</f>
        <v>0</v>
      </c>
      <c r="AH220" s="360">
        <f>MIN(1/$H220,1-SUM($N220:AG220))*($F220&gt;=4)</f>
        <v>0</v>
      </c>
      <c r="AI220" s="360">
        <f>MIN(1/$H220,1-SUM($N220:AH220))*($F220&gt;=4)</f>
        <v>0</v>
      </c>
      <c r="AJ220" s="360">
        <f>MIN(1/$H220,1-SUM($N220:AI220))*($F220&gt;=4)</f>
        <v>0</v>
      </c>
      <c r="AK220" s="360">
        <f>MIN(1/$H220,1-SUM($N220:AJ220))*($F220&gt;=4)</f>
        <v>0</v>
      </c>
      <c r="AL220" s="360">
        <f>MIN(1/$H220,1-SUM($N220:AK220))*($F220&gt;=4)</f>
        <v>0</v>
      </c>
      <c r="AM220" s="360">
        <f>MIN(1/$H220,1-SUM($N220:AL220))*($F220&gt;=4)</f>
        <v>0</v>
      </c>
      <c r="AN220" s="360">
        <f>MIN(1/$H220,1-SUM($N220:AM220))*($F220&gt;=4)</f>
        <v>0</v>
      </c>
      <c r="AO220" s="360">
        <f>MIN(1/$H220,1-SUM($N220:AN220))*($F220&gt;=4)</f>
        <v>0</v>
      </c>
      <c r="AP220" s="360">
        <f>MIN(1/$H220,1-SUM($N220:AO220))*($F220&gt;=4)</f>
        <v>0</v>
      </c>
      <c r="AQ220" s="360">
        <f>MIN(1/$H220,1-SUM($N220:AP220))*($F220&gt;=4)</f>
        <v>0</v>
      </c>
      <c r="AR220" s="360">
        <f>MIN(1/$H220,1-SUM($N220:AQ220))*($F220&gt;=4)</f>
        <v>0</v>
      </c>
      <c r="AS220" s="360">
        <f>MIN(1/$H220,1-SUM($N220:AR220))*($F220&gt;=4)</f>
        <v>0</v>
      </c>
      <c r="AT220" s="360">
        <f>MIN(1/$H220,1-SUM($N220:AS220))*($F220&gt;=4)</f>
        <v>0</v>
      </c>
      <c r="AU220" s="360">
        <f>MIN(1/$H220,1-SUM($N220:AT220))*($F220&gt;=4)</f>
        <v>0</v>
      </c>
      <c r="AV220" s="360">
        <f>MIN(1/$H220,1-SUM($N220:AU220))*($F220&gt;=4)</f>
        <v>0</v>
      </c>
      <c r="AW220" s="360">
        <f>MIN(1/$H220,1-SUM($N220:AV220))*($F220&gt;=4)</f>
        <v>0</v>
      </c>
      <c r="AX220" s="360">
        <f>MIN(1/$H220,1-SUM($N220:AW220))*($F220&gt;=4)</f>
        <v>0</v>
      </c>
      <c r="AY220" s="360">
        <f>MIN(1/$H220,1-SUM($N220:AX220))*($F220&gt;=4)</f>
        <v>0</v>
      </c>
      <c r="AZ220" s="360">
        <f>MIN(1/$H220,1-SUM($N220:AY220))*($F220&gt;=4)</f>
        <v>0</v>
      </c>
      <c r="BA220" s="360">
        <f>MIN(1/$H220,1-SUM($N220:AZ220))*($F220&gt;=4)</f>
        <v>0</v>
      </c>
      <c r="BB220" s="360">
        <f>MIN(1/$H220,1-SUM($N220:BA220))*($F220&gt;=4)</f>
        <v>0</v>
      </c>
      <c r="BC220" s="360">
        <f>MIN(1/$H220,1-SUM($N220:BB220))*($F220&gt;=4)</f>
        <v>0</v>
      </c>
      <c r="BD220" s="360">
        <f>MIN(1/$H220,1-SUM($N220:BC220))*($F220&gt;=4)</f>
        <v>0</v>
      </c>
      <c r="BE220" s="360">
        <f>MIN(1/$H220,1-SUM($N220:BD220))*($F220&gt;=4)</f>
        <v>0</v>
      </c>
      <c r="BF220" s="360">
        <f>MIN(1/$H220,1-SUM($N220:BE220))*($F220&gt;=4)</f>
        <v>0</v>
      </c>
      <c r="BG220" s="360">
        <f>MIN(1/$H220,1-SUM($N220:BF220))*($F220&gt;=4)</f>
        <v>0</v>
      </c>
      <c r="BH220" s="360">
        <f>MIN(1/$H220,1-SUM($N220:BG220))*($F220&gt;=4)</f>
        <v>0</v>
      </c>
      <c r="BI220" s="360">
        <f>MIN(1/$H220,1-SUM($N220:BH220))*($F220&gt;=4)</f>
        <v>0</v>
      </c>
      <c r="BJ220" s="360">
        <f>MIN(1/$H220,1-SUM($N220:BI220))*($F220&gt;=4)</f>
        <v>0</v>
      </c>
      <c r="BK220" s="360">
        <f>MIN(1/$H220,1-SUM($N220:BJ220))*($F220&gt;=4)</f>
        <v>0</v>
      </c>
      <c r="BL220" s="360">
        <f>MIN(1/$H220,1-SUM($N220:BK220))*($F220&gt;=4)</f>
        <v>0</v>
      </c>
      <c r="BM220" s="360">
        <f>MIN(1/$H220,1-SUM($N220:BL220))*($F220&gt;=4)</f>
        <v>0</v>
      </c>
    </row>
    <row r="221" spans="3:65" x14ac:dyDescent="0.2">
      <c r="C221" s="325">
        <f t="shared" si="389"/>
        <v>15</v>
      </c>
      <c r="D221" s="303" t="str">
        <f t="shared" si="390"/>
        <v>item 15</v>
      </c>
      <c r="E221" s="350" t="str">
        <f t="shared" si="388"/>
        <v>Operating Expense</v>
      </c>
      <c r="F221" s="320">
        <f t="shared" si="388"/>
        <v>2</v>
      </c>
      <c r="G221" s="320"/>
      <c r="H221" s="355">
        <f>Input!I22</f>
        <v>30</v>
      </c>
      <c r="I221" s="352">
        <f>MONTH(Input!G22)</f>
        <v>12</v>
      </c>
      <c r="J221" s="357">
        <f t="shared" si="391"/>
        <v>0</v>
      </c>
      <c r="L221" s="358">
        <f t="shared" si="392"/>
        <v>0</v>
      </c>
      <c r="O221" s="359">
        <f>MIN(1/$H221,1-SUM($N221:N221))*($F221&gt;=4)*$J221</f>
        <v>0</v>
      </c>
      <c r="P221" s="360">
        <f>MIN(1/$H221,1-SUM($N221:O221))*($F221&gt;=4)</f>
        <v>0</v>
      </c>
      <c r="Q221" s="360">
        <f>MIN(1/$H221,1-SUM($N221:P221))*($F221&gt;=4)</f>
        <v>0</v>
      </c>
      <c r="R221" s="360">
        <f>MIN(1/$H221,1-SUM($N221:Q221))*($F221&gt;=4)</f>
        <v>0</v>
      </c>
      <c r="S221" s="360">
        <f>MIN(1/$H221,1-SUM($N221:R221))*($F221&gt;=4)</f>
        <v>0</v>
      </c>
      <c r="T221" s="360">
        <f>MIN(1/$H221,1-SUM($N221:S221))*($F221&gt;=4)</f>
        <v>0</v>
      </c>
      <c r="U221" s="360">
        <f>MIN(1/$H221,1-SUM($N221:T221))*($F221&gt;=4)</f>
        <v>0</v>
      </c>
      <c r="V221" s="360">
        <f>MIN(1/$H221,1-SUM($N221:U221))*($F221&gt;=4)</f>
        <v>0</v>
      </c>
      <c r="W221" s="360">
        <f>MIN(1/$H221,1-SUM($N221:V221))*($F221&gt;=4)</f>
        <v>0</v>
      </c>
      <c r="X221" s="360">
        <f>MIN(1/$H221,1-SUM($N221:W221))*($F221&gt;=4)</f>
        <v>0</v>
      </c>
      <c r="Y221" s="360">
        <f>MIN(1/$H221,1-SUM($N221:X221))*($F221&gt;=4)</f>
        <v>0</v>
      </c>
      <c r="Z221" s="360">
        <f>MIN(1/$H221,1-SUM($N221:Y221))*($F221&gt;=4)</f>
        <v>0</v>
      </c>
      <c r="AA221" s="360">
        <f>MIN(1/$H221,1-SUM($N221:Z221))*($F221&gt;=4)</f>
        <v>0</v>
      </c>
      <c r="AB221" s="360">
        <f>MIN(1/$H221,1-SUM($N221:AA221))*($F221&gt;=4)</f>
        <v>0</v>
      </c>
      <c r="AC221" s="360">
        <f>MIN(1/$H221,1-SUM($N221:AB221))*($F221&gt;=4)</f>
        <v>0</v>
      </c>
      <c r="AD221" s="360">
        <f>MIN(1/$H221,1-SUM($N221:AC221))*($F221&gt;=4)</f>
        <v>0</v>
      </c>
      <c r="AE221" s="360">
        <f>MIN(1/$H221,1-SUM($N221:AD221))*($F221&gt;=4)</f>
        <v>0</v>
      </c>
      <c r="AF221" s="360">
        <f>MIN(1/$H221,1-SUM($N221:AE221))*($F221&gt;=4)</f>
        <v>0</v>
      </c>
      <c r="AG221" s="360">
        <f>MIN(1/$H221,1-SUM($N221:AF221))*($F221&gt;=4)</f>
        <v>0</v>
      </c>
      <c r="AH221" s="360">
        <f>MIN(1/$H221,1-SUM($N221:AG221))*($F221&gt;=4)</f>
        <v>0</v>
      </c>
      <c r="AI221" s="360">
        <f>MIN(1/$H221,1-SUM($N221:AH221))*($F221&gt;=4)</f>
        <v>0</v>
      </c>
      <c r="AJ221" s="360">
        <f>MIN(1/$H221,1-SUM($N221:AI221))*($F221&gt;=4)</f>
        <v>0</v>
      </c>
      <c r="AK221" s="360">
        <f>MIN(1/$H221,1-SUM($N221:AJ221))*($F221&gt;=4)</f>
        <v>0</v>
      </c>
      <c r="AL221" s="360">
        <f>MIN(1/$H221,1-SUM($N221:AK221))*($F221&gt;=4)</f>
        <v>0</v>
      </c>
      <c r="AM221" s="360">
        <f>MIN(1/$H221,1-SUM($N221:AL221))*($F221&gt;=4)</f>
        <v>0</v>
      </c>
      <c r="AN221" s="360">
        <f>MIN(1/$H221,1-SUM($N221:AM221))*($F221&gt;=4)</f>
        <v>0</v>
      </c>
      <c r="AO221" s="360">
        <f>MIN(1/$H221,1-SUM($N221:AN221))*($F221&gt;=4)</f>
        <v>0</v>
      </c>
      <c r="AP221" s="360">
        <f>MIN(1/$H221,1-SUM($N221:AO221))*($F221&gt;=4)</f>
        <v>0</v>
      </c>
      <c r="AQ221" s="360">
        <f>MIN(1/$H221,1-SUM($N221:AP221))*($F221&gt;=4)</f>
        <v>0</v>
      </c>
      <c r="AR221" s="360">
        <f>MIN(1/$H221,1-SUM($N221:AQ221))*($F221&gt;=4)</f>
        <v>0</v>
      </c>
      <c r="AS221" s="360">
        <f>MIN(1/$H221,1-SUM($N221:AR221))*($F221&gt;=4)</f>
        <v>0</v>
      </c>
      <c r="AT221" s="360">
        <f>MIN(1/$H221,1-SUM($N221:AS221))*($F221&gt;=4)</f>
        <v>0</v>
      </c>
      <c r="AU221" s="360">
        <f>MIN(1/$H221,1-SUM($N221:AT221))*($F221&gt;=4)</f>
        <v>0</v>
      </c>
      <c r="AV221" s="360">
        <f>MIN(1/$H221,1-SUM($N221:AU221))*($F221&gt;=4)</f>
        <v>0</v>
      </c>
      <c r="AW221" s="360">
        <f>MIN(1/$H221,1-SUM($N221:AV221))*($F221&gt;=4)</f>
        <v>0</v>
      </c>
      <c r="AX221" s="360">
        <f>MIN(1/$H221,1-SUM($N221:AW221))*($F221&gt;=4)</f>
        <v>0</v>
      </c>
      <c r="AY221" s="360">
        <f>MIN(1/$H221,1-SUM($N221:AX221))*($F221&gt;=4)</f>
        <v>0</v>
      </c>
      <c r="AZ221" s="360">
        <f>MIN(1/$H221,1-SUM($N221:AY221))*($F221&gt;=4)</f>
        <v>0</v>
      </c>
      <c r="BA221" s="360">
        <f>MIN(1/$H221,1-SUM($N221:AZ221))*($F221&gt;=4)</f>
        <v>0</v>
      </c>
      <c r="BB221" s="360">
        <f>MIN(1/$H221,1-SUM($N221:BA221))*($F221&gt;=4)</f>
        <v>0</v>
      </c>
      <c r="BC221" s="360">
        <f>MIN(1/$H221,1-SUM($N221:BB221))*($F221&gt;=4)</f>
        <v>0</v>
      </c>
      <c r="BD221" s="360">
        <f>MIN(1/$H221,1-SUM($N221:BC221))*($F221&gt;=4)</f>
        <v>0</v>
      </c>
      <c r="BE221" s="360">
        <f>MIN(1/$H221,1-SUM($N221:BD221))*($F221&gt;=4)</f>
        <v>0</v>
      </c>
      <c r="BF221" s="360">
        <f>MIN(1/$H221,1-SUM($N221:BE221))*($F221&gt;=4)</f>
        <v>0</v>
      </c>
      <c r="BG221" s="360">
        <f>MIN(1/$H221,1-SUM($N221:BF221))*($F221&gt;=4)</f>
        <v>0</v>
      </c>
      <c r="BH221" s="360">
        <f>MIN(1/$H221,1-SUM($N221:BG221))*($F221&gt;=4)</f>
        <v>0</v>
      </c>
      <c r="BI221" s="360">
        <f>MIN(1/$H221,1-SUM($N221:BH221))*($F221&gt;=4)</f>
        <v>0</v>
      </c>
      <c r="BJ221" s="360">
        <f>MIN(1/$H221,1-SUM($N221:BI221))*($F221&gt;=4)</f>
        <v>0</v>
      </c>
      <c r="BK221" s="360">
        <f>MIN(1/$H221,1-SUM($N221:BJ221))*($F221&gt;=4)</f>
        <v>0</v>
      </c>
      <c r="BL221" s="360">
        <f>MIN(1/$H221,1-SUM($N221:BK221))*($F221&gt;=4)</f>
        <v>0</v>
      </c>
      <c r="BM221" s="360">
        <f>MIN(1/$H221,1-SUM($N221:BL221))*($F221&gt;=4)</f>
        <v>0</v>
      </c>
    </row>
    <row r="222" spans="3:65" x14ac:dyDescent="0.2">
      <c r="C222" s="325">
        <f t="shared" si="389"/>
        <v>16</v>
      </c>
      <c r="D222" s="303" t="str">
        <f t="shared" si="390"/>
        <v>item 16</v>
      </c>
      <c r="E222" s="350" t="str">
        <f t="shared" si="388"/>
        <v>Operating Expense</v>
      </c>
      <c r="F222" s="320">
        <f t="shared" si="388"/>
        <v>2</v>
      </c>
      <c r="G222" s="320"/>
      <c r="H222" s="355">
        <f>Input!I23</f>
        <v>30</v>
      </c>
      <c r="I222" s="352">
        <f>MONTH(Input!G23)</f>
        <v>12</v>
      </c>
      <c r="J222" s="357">
        <f t="shared" si="391"/>
        <v>0</v>
      </c>
      <c r="L222" s="358">
        <f t="shared" si="392"/>
        <v>0</v>
      </c>
      <c r="O222" s="359">
        <f>MIN(1/$H222,1-SUM($N222:N222))*($F222&gt;=4)*$J222</f>
        <v>0</v>
      </c>
      <c r="P222" s="360">
        <f>MIN(1/$H222,1-SUM($N222:O222))*($F222&gt;=4)</f>
        <v>0</v>
      </c>
      <c r="Q222" s="360">
        <f>MIN(1/$H222,1-SUM($N222:P222))*($F222&gt;=4)</f>
        <v>0</v>
      </c>
      <c r="R222" s="360">
        <f>MIN(1/$H222,1-SUM($N222:Q222))*($F222&gt;=4)</f>
        <v>0</v>
      </c>
      <c r="S222" s="360">
        <f>MIN(1/$H222,1-SUM($N222:R222))*($F222&gt;=4)</f>
        <v>0</v>
      </c>
      <c r="T222" s="360">
        <f>MIN(1/$H222,1-SUM($N222:S222))*($F222&gt;=4)</f>
        <v>0</v>
      </c>
      <c r="U222" s="360">
        <f>MIN(1/$H222,1-SUM($N222:T222))*($F222&gt;=4)</f>
        <v>0</v>
      </c>
      <c r="V222" s="360">
        <f>MIN(1/$H222,1-SUM($N222:U222))*($F222&gt;=4)</f>
        <v>0</v>
      </c>
      <c r="W222" s="360">
        <f>MIN(1/$H222,1-SUM($N222:V222))*($F222&gt;=4)</f>
        <v>0</v>
      </c>
      <c r="X222" s="360">
        <f>MIN(1/$H222,1-SUM($N222:W222))*($F222&gt;=4)</f>
        <v>0</v>
      </c>
      <c r="Y222" s="360">
        <f>MIN(1/$H222,1-SUM($N222:X222))*($F222&gt;=4)</f>
        <v>0</v>
      </c>
      <c r="Z222" s="360">
        <f>MIN(1/$H222,1-SUM($N222:Y222))*($F222&gt;=4)</f>
        <v>0</v>
      </c>
      <c r="AA222" s="360">
        <f>MIN(1/$H222,1-SUM($N222:Z222))*($F222&gt;=4)</f>
        <v>0</v>
      </c>
      <c r="AB222" s="360">
        <f>MIN(1/$H222,1-SUM($N222:AA222))*($F222&gt;=4)</f>
        <v>0</v>
      </c>
      <c r="AC222" s="360">
        <f>MIN(1/$H222,1-SUM($N222:AB222))*($F222&gt;=4)</f>
        <v>0</v>
      </c>
      <c r="AD222" s="360">
        <f>MIN(1/$H222,1-SUM($N222:AC222))*($F222&gt;=4)</f>
        <v>0</v>
      </c>
      <c r="AE222" s="360">
        <f>MIN(1/$H222,1-SUM($N222:AD222))*($F222&gt;=4)</f>
        <v>0</v>
      </c>
      <c r="AF222" s="360">
        <f>MIN(1/$H222,1-SUM($N222:AE222))*($F222&gt;=4)</f>
        <v>0</v>
      </c>
      <c r="AG222" s="360">
        <f>MIN(1/$H222,1-SUM($N222:AF222))*($F222&gt;=4)</f>
        <v>0</v>
      </c>
      <c r="AH222" s="360">
        <f>MIN(1/$H222,1-SUM($N222:AG222))*($F222&gt;=4)</f>
        <v>0</v>
      </c>
      <c r="AI222" s="360">
        <f>MIN(1/$H222,1-SUM($N222:AH222))*($F222&gt;=4)</f>
        <v>0</v>
      </c>
      <c r="AJ222" s="360">
        <f>MIN(1/$H222,1-SUM($N222:AI222))*($F222&gt;=4)</f>
        <v>0</v>
      </c>
      <c r="AK222" s="360">
        <f>MIN(1/$H222,1-SUM($N222:AJ222))*($F222&gt;=4)</f>
        <v>0</v>
      </c>
      <c r="AL222" s="360">
        <f>MIN(1/$H222,1-SUM($N222:AK222))*($F222&gt;=4)</f>
        <v>0</v>
      </c>
      <c r="AM222" s="360">
        <f>MIN(1/$H222,1-SUM($N222:AL222))*($F222&gt;=4)</f>
        <v>0</v>
      </c>
      <c r="AN222" s="360">
        <f>MIN(1/$H222,1-SUM($N222:AM222))*($F222&gt;=4)</f>
        <v>0</v>
      </c>
      <c r="AO222" s="360">
        <f>MIN(1/$H222,1-SUM($N222:AN222))*($F222&gt;=4)</f>
        <v>0</v>
      </c>
      <c r="AP222" s="360">
        <f>MIN(1/$H222,1-SUM($N222:AO222))*($F222&gt;=4)</f>
        <v>0</v>
      </c>
      <c r="AQ222" s="360">
        <f>MIN(1/$H222,1-SUM($N222:AP222))*($F222&gt;=4)</f>
        <v>0</v>
      </c>
      <c r="AR222" s="360">
        <f>MIN(1/$H222,1-SUM($N222:AQ222))*($F222&gt;=4)</f>
        <v>0</v>
      </c>
      <c r="AS222" s="360">
        <f>MIN(1/$H222,1-SUM($N222:AR222))*($F222&gt;=4)</f>
        <v>0</v>
      </c>
      <c r="AT222" s="360">
        <f>MIN(1/$H222,1-SUM($N222:AS222))*($F222&gt;=4)</f>
        <v>0</v>
      </c>
      <c r="AU222" s="360">
        <f>MIN(1/$H222,1-SUM($N222:AT222))*($F222&gt;=4)</f>
        <v>0</v>
      </c>
      <c r="AV222" s="360">
        <f>MIN(1/$H222,1-SUM($N222:AU222))*($F222&gt;=4)</f>
        <v>0</v>
      </c>
      <c r="AW222" s="360">
        <f>MIN(1/$H222,1-SUM($N222:AV222))*($F222&gt;=4)</f>
        <v>0</v>
      </c>
      <c r="AX222" s="360">
        <f>MIN(1/$H222,1-SUM($N222:AW222))*($F222&gt;=4)</f>
        <v>0</v>
      </c>
      <c r="AY222" s="360">
        <f>MIN(1/$H222,1-SUM($N222:AX222))*($F222&gt;=4)</f>
        <v>0</v>
      </c>
      <c r="AZ222" s="360">
        <f>MIN(1/$H222,1-SUM($N222:AY222))*($F222&gt;=4)</f>
        <v>0</v>
      </c>
      <c r="BA222" s="360">
        <f>MIN(1/$H222,1-SUM($N222:AZ222))*($F222&gt;=4)</f>
        <v>0</v>
      </c>
      <c r="BB222" s="360">
        <f>MIN(1/$H222,1-SUM($N222:BA222))*($F222&gt;=4)</f>
        <v>0</v>
      </c>
      <c r="BC222" s="360">
        <f>MIN(1/$H222,1-SUM($N222:BB222))*($F222&gt;=4)</f>
        <v>0</v>
      </c>
      <c r="BD222" s="360">
        <f>MIN(1/$H222,1-SUM($N222:BC222))*($F222&gt;=4)</f>
        <v>0</v>
      </c>
      <c r="BE222" s="360">
        <f>MIN(1/$H222,1-SUM($N222:BD222))*($F222&gt;=4)</f>
        <v>0</v>
      </c>
      <c r="BF222" s="360">
        <f>MIN(1/$H222,1-SUM($N222:BE222))*($F222&gt;=4)</f>
        <v>0</v>
      </c>
      <c r="BG222" s="360">
        <f>MIN(1/$H222,1-SUM($N222:BF222))*($F222&gt;=4)</f>
        <v>0</v>
      </c>
      <c r="BH222" s="360">
        <f>MIN(1/$H222,1-SUM($N222:BG222))*($F222&gt;=4)</f>
        <v>0</v>
      </c>
      <c r="BI222" s="360">
        <f>MIN(1/$H222,1-SUM($N222:BH222))*($F222&gt;=4)</f>
        <v>0</v>
      </c>
      <c r="BJ222" s="360">
        <f>MIN(1/$H222,1-SUM($N222:BI222))*($F222&gt;=4)</f>
        <v>0</v>
      </c>
      <c r="BK222" s="360">
        <f>MIN(1/$H222,1-SUM($N222:BJ222))*($F222&gt;=4)</f>
        <v>0</v>
      </c>
      <c r="BL222" s="360">
        <f>MIN(1/$H222,1-SUM($N222:BK222))*($F222&gt;=4)</f>
        <v>0</v>
      </c>
      <c r="BM222" s="360">
        <f>MIN(1/$H222,1-SUM($N222:BL222))*($F222&gt;=4)</f>
        <v>0</v>
      </c>
    </row>
    <row r="223" spans="3:65" x14ac:dyDescent="0.2">
      <c r="C223" s="325">
        <f t="shared" si="389"/>
        <v>17</v>
      </c>
      <c r="D223" s="303" t="str">
        <f t="shared" si="390"/>
        <v>item 17</v>
      </c>
      <c r="E223" s="350" t="str">
        <f t="shared" si="388"/>
        <v>Operating Expense</v>
      </c>
      <c r="F223" s="320">
        <f t="shared" si="388"/>
        <v>2</v>
      </c>
      <c r="G223" s="320"/>
      <c r="H223" s="355">
        <f>Input!I24</f>
        <v>30</v>
      </c>
      <c r="I223" s="352">
        <f>MONTH(Input!G24)</f>
        <v>12</v>
      </c>
      <c r="J223" s="357">
        <f t="shared" si="391"/>
        <v>0</v>
      </c>
      <c r="L223" s="358">
        <f t="shared" si="392"/>
        <v>0</v>
      </c>
      <c r="O223" s="359">
        <f>MIN(1/$H223,1-SUM($N223:N223))*($F223&gt;=4)*$J223</f>
        <v>0</v>
      </c>
      <c r="P223" s="360">
        <f>MIN(1/$H223,1-SUM($N223:O223))*($F223&gt;=4)</f>
        <v>0</v>
      </c>
      <c r="Q223" s="360">
        <f>MIN(1/$H223,1-SUM($N223:P223))*($F223&gt;=4)</f>
        <v>0</v>
      </c>
      <c r="R223" s="360">
        <f>MIN(1/$H223,1-SUM($N223:Q223))*($F223&gt;=4)</f>
        <v>0</v>
      </c>
      <c r="S223" s="360">
        <f>MIN(1/$H223,1-SUM($N223:R223))*($F223&gt;=4)</f>
        <v>0</v>
      </c>
      <c r="T223" s="360">
        <f>MIN(1/$H223,1-SUM($N223:S223))*($F223&gt;=4)</f>
        <v>0</v>
      </c>
      <c r="U223" s="360">
        <f>MIN(1/$H223,1-SUM($N223:T223))*($F223&gt;=4)</f>
        <v>0</v>
      </c>
      <c r="V223" s="360">
        <f>MIN(1/$H223,1-SUM($N223:U223))*($F223&gt;=4)</f>
        <v>0</v>
      </c>
      <c r="W223" s="360">
        <f>MIN(1/$H223,1-SUM($N223:V223))*($F223&gt;=4)</f>
        <v>0</v>
      </c>
      <c r="X223" s="360">
        <f>MIN(1/$H223,1-SUM($N223:W223))*($F223&gt;=4)</f>
        <v>0</v>
      </c>
      <c r="Y223" s="360">
        <f>MIN(1/$H223,1-SUM($N223:X223))*($F223&gt;=4)</f>
        <v>0</v>
      </c>
      <c r="Z223" s="360">
        <f>MIN(1/$H223,1-SUM($N223:Y223))*($F223&gt;=4)</f>
        <v>0</v>
      </c>
      <c r="AA223" s="360">
        <f>MIN(1/$H223,1-SUM($N223:Z223))*($F223&gt;=4)</f>
        <v>0</v>
      </c>
      <c r="AB223" s="360">
        <f>MIN(1/$H223,1-SUM($N223:AA223))*($F223&gt;=4)</f>
        <v>0</v>
      </c>
      <c r="AC223" s="360">
        <f>MIN(1/$H223,1-SUM($N223:AB223))*($F223&gt;=4)</f>
        <v>0</v>
      </c>
      <c r="AD223" s="360">
        <f>MIN(1/$H223,1-SUM($N223:AC223))*($F223&gt;=4)</f>
        <v>0</v>
      </c>
      <c r="AE223" s="360">
        <f>MIN(1/$H223,1-SUM($N223:AD223))*($F223&gt;=4)</f>
        <v>0</v>
      </c>
      <c r="AF223" s="360">
        <f>MIN(1/$H223,1-SUM($N223:AE223))*($F223&gt;=4)</f>
        <v>0</v>
      </c>
      <c r="AG223" s="360">
        <f>MIN(1/$H223,1-SUM($N223:AF223))*($F223&gt;=4)</f>
        <v>0</v>
      </c>
      <c r="AH223" s="360">
        <f>MIN(1/$H223,1-SUM($N223:AG223))*($F223&gt;=4)</f>
        <v>0</v>
      </c>
      <c r="AI223" s="360">
        <f>MIN(1/$H223,1-SUM($N223:AH223))*($F223&gt;=4)</f>
        <v>0</v>
      </c>
      <c r="AJ223" s="360">
        <f>MIN(1/$H223,1-SUM($N223:AI223))*($F223&gt;=4)</f>
        <v>0</v>
      </c>
      <c r="AK223" s="360">
        <f>MIN(1/$H223,1-SUM($N223:AJ223))*($F223&gt;=4)</f>
        <v>0</v>
      </c>
      <c r="AL223" s="360">
        <f>MIN(1/$H223,1-SUM($N223:AK223))*($F223&gt;=4)</f>
        <v>0</v>
      </c>
      <c r="AM223" s="360">
        <f>MIN(1/$H223,1-SUM($N223:AL223))*($F223&gt;=4)</f>
        <v>0</v>
      </c>
      <c r="AN223" s="360">
        <f>MIN(1/$H223,1-SUM($N223:AM223))*($F223&gt;=4)</f>
        <v>0</v>
      </c>
      <c r="AO223" s="360">
        <f>MIN(1/$H223,1-SUM($N223:AN223))*($F223&gt;=4)</f>
        <v>0</v>
      </c>
      <c r="AP223" s="360">
        <f>MIN(1/$H223,1-SUM($N223:AO223))*($F223&gt;=4)</f>
        <v>0</v>
      </c>
      <c r="AQ223" s="360">
        <f>MIN(1/$H223,1-SUM($N223:AP223))*($F223&gt;=4)</f>
        <v>0</v>
      </c>
      <c r="AR223" s="360">
        <f>MIN(1/$H223,1-SUM($N223:AQ223))*($F223&gt;=4)</f>
        <v>0</v>
      </c>
      <c r="AS223" s="360">
        <f>MIN(1/$H223,1-SUM($N223:AR223))*($F223&gt;=4)</f>
        <v>0</v>
      </c>
      <c r="AT223" s="360">
        <f>MIN(1/$H223,1-SUM($N223:AS223))*($F223&gt;=4)</f>
        <v>0</v>
      </c>
      <c r="AU223" s="360">
        <f>MIN(1/$H223,1-SUM($N223:AT223))*($F223&gt;=4)</f>
        <v>0</v>
      </c>
      <c r="AV223" s="360">
        <f>MIN(1/$H223,1-SUM($N223:AU223))*($F223&gt;=4)</f>
        <v>0</v>
      </c>
      <c r="AW223" s="360">
        <f>MIN(1/$H223,1-SUM($N223:AV223))*($F223&gt;=4)</f>
        <v>0</v>
      </c>
      <c r="AX223" s="360">
        <f>MIN(1/$H223,1-SUM($N223:AW223))*($F223&gt;=4)</f>
        <v>0</v>
      </c>
      <c r="AY223" s="360">
        <f>MIN(1/$H223,1-SUM($N223:AX223))*($F223&gt;=4)</f>
        <v>0</v>
      </c>
      <c r="AZ223" s="360">
        <f>MIN(1/$H223,1-SUM($N223:AY223))*($F223&gt;=4)</f>
        <v>0</v>
      </c>
      <c r="BA223" s="360">
        <f>MIN(1/$H223,1-SUM($N223:AZ223))*($F223&gt;=4)</f>
        <v>0</v>
      </c>
      <c r="BB223" s="360">
        <f>MIN(1/$H223,1-SUM($N223:BA223))*($F223&gt;=4)</f>
        <v>0</v>
      </c>
      <c r="BC223" s="360">
        <f>MIN(1/$H223,1-SUM($N223:BB223))*($F223&gt;=4)</f>
        <v>0</v>
      </c>
      <c r="BD223" s="360">
        <f>MIN(1/$H223,1-SUM($N223:BC223))*($F223&gt;=4)</f>
        <v>0</v>
      </c>
      <c r="BE223" s="360">
        <f>MIN(1/$H223,1-SUM($N223:BD223))*($F223&gt;=4)</f>
        <v>0</v>
      </c>
      <c r="BF223" s="360">
        <f>MIN(1/$H223,1-SUM($N223:BE223))*($F223&gt;=4)</f>
        <v>0</v>
      </c>
      <c r="BG223" s="360">
        <f>MIN(1/$H223,1-SUM($N223:BF223))*($F223&gt;=4)</f>
        <v>0</v>
      </c>
      <c r="BH223" s="360">
        <f>MIN(1/$H223,1-SUM($N223:BG223))*($F223&gt;=4)</f>
        <v>0</v>
      </c>
      <c r="BI223" s="360">
        <f>MIN(1/$H223,1-SUM($N223:BH223))*($F223&gt;=4)</f>
        <v>0</v>
      </c>
      <c r="BJ223" s="360">
        <f>MIN(1/$H223,1-SUM($N223:BI223))*($F223&gt;=4)</f>
        <v>0</v>
      </c>
      <c r="BK223" s="360">
        <f>MIN(1/$H223,1-SUM($N223:BJ223))*($F223&gt;=4)</f>
        <v>0</v>
      </c>
      <c r="BL223" s="360">
        <f>MIN(1/$H223,1-SUM($N223:BK223))*($F223&gt;=4)</f>
        <v>0</v>
      </c>
      <c r="BM223" s="360">
        <f>MIN(1/$H223,1-SUM($N223:BL223))*($F223&gt;=4)</f>
        <v>0</v>
      </c>
    </row>
    <row r="224" spans="3:65" x14ac:dyDescent="0.2">
      <c r="C224" s="325">
        <f t="shared" si="389"/>
        <v>18</v>
      </c>
      <c r="D224" s="303" t="str">
        <f t="shared" si="390"/>
        <v>item 18</v>
      </c>
      <c r="E224" s="350" t="str">
        <f t="shared" si="388"/>
        <v>Operating Expense</v>
      </c>
      <c r="F224" s="320">
        <f t="shared" si="388"/>
        <v>2</v>
      </c>
      <c r="G224" s="320"/>
      <c r="H224" s="355">
        <f>Input!I25</f>
        <v>30</v>
      </c>
      <c r="I224" s="352">
        <f>MONTH(Input!G25)</f>
        <v>12</v>
      </c>
      <c r="J224" s="357">
        <f t="shared" si="391"/>
        <v>0</v>
      </c>
      <c r="L224" s="358">
        <f t="shared" si="392"/>
        <v>0</v>
      </c>
      <c r="O224" s="359">
        <f>MIN(1/$H224,1-SUM($N224:N224))*($F224&gt;=4)*$J224</f>
        <v>0</v>
      </c>
      <c r="P224" s="360">
        <f>MIN(1/$H224,1-SUM($N224:O224))*($F224&gt;=4)</f>
        <v>0</v>
      </c>
      <c r="Q224" s="360">
        <f>MIN(1/$H224,1-SUM($N224:P224))*($F224&gt;=4)</f>
        <v>0</v>
      </c>
      <c r="R224" s="360">
        <f>MIN(1/$H224,1-SUM($N224:Q224))*($F224&gt;=4)</f>
        <v>0</v>
      </c>
      <c r="S224" s="360">
        <f>MIN(1/$H224,1-SUM($N224:R224))*($F224&gt;=4)</f>
        <v>0</v>
      </c>
      <c r="T224" s="360">
        <f>MIN(1/$H224,1-SUM($N224:S224))*($F224&gt;=4)</f>
        <v>0</v>
      </c>
      <c r="U224" s="360">
        <f>MIN(1/$H224,1-SUM($N224:T224))*($F224&gt;=4)</f>
        <v>0</v>
      </c>
      <c r="V224" s="360">
        <f>MIN(1/$H224,1-SUM($N224:U224))*($F224&gt;=4)</f>
        <v>0</v>
      </c>
      <c r="W224" s="360">
        <f>MIN(1/$H224,1-SUM($N224:V224))*($F224&gt;=4)</f>
        <v>0</v>
      </c>
      <c r="X224" s="360">
        <f>MIN(1/$H224,1-SUM($N224:W224))*($F224&gt;=4)</f>
        <v>0</v>
      </c>
      <c r="Y224" s="360">
        <f>MIN(1/$H224,1-SUM($N224:X224))*($F224&gt;=4)</f>
        <v>0</v>
      </c>
      <c r="Z224" s="360">
        <f>MIN(1/$H224,1-SUM($N224:Y224))*($F224&gt;=4)</f>
        <v>0</v>
      </c>
      <c r="AA224" s="360">
        <f>MIN(1/$H224,1-SUM($N224:Z224))*($F224&gt;=4)</f>
        <v>0</v>
      </c>
      <c r="AB224" s="360">
        <f>MIN(1/$H224,1-SUM($N224:AA224))*($F224&gt;=4)</f>
        <v>0</v>
      </c>
      <c r="AC224" s="360">
        <f>MIN(1/$H224,1-SUM($N224:AB224))*($F224&gt;=4)</f>
        <v>0</v>
      </c>
      <c r="AD224" s="360">
        <f>MIN(1/$H224,1-SUM($N224:AC224))*($F224&gt;=4)</f>
        <v>0</v>
      </c>
      <c r="AE224" s="360">
        <f>MIN(1/$H224,1-SUM($N224:AD224))*($F224&gt;=4)</f>
        <v>0</v>
      </c>
      <c r="AF224" s="360">
        <f>MIN(1/$H224,1-SUM($N224:AE224))*($F224&gt;=4)</f>
        <v>0</v>
      </c>
      <c r="AG224" s="360">
        <f>MIN(1/$H224,1-SUM($N224:AF224))*($F224&gt;=4)</f>
        <v>0</v>
      </c>
      <c r="AH224" s="360">
        <f>MIN(1/$H224,1-SUM($N224:AG224))*($F224&gt;=4)</f>
        <v>0</v>
      </c>
      <c r="AI224" s="360">
        <f>MIN(1/$H224,1-SUM($N224:AH224))*($F224&gt;=4)</f>
        <v>0</v>
      </c>
      <c r="AJ224" s="360">
        <f>MIN(1/$H224,1-SUM($N224:AI224))*($F224&gt;=4)</f>
        <v>0</v>
      </c>
      <c r="AK224" s="360">
        <f>MIN(1/$H224,1-SUM($N224:AJ224))*($F224&gt;=4)</f>
        <v>0</v>
      </c>
      <c r="AL224" s="360">
        <f>MIN(1/$H224,1-SUM($N224:AK224))*($F224&gt;=4)</f>
        <v>0</v>
      </c>
      <c r="AM224" s="360">
        <f>MIN(1/$H224,1-SUM($N224:AL224))*($F224&gt;=4)</f>
        <v>0</v>
      </c>
      <c r="AN224" s="360">
        <f>MIN(1/$H224,1-SUM($N224:AM224))*($F224&gt;=4)</f>
        <v>0</v>
      </c>
      <c r="AO224" s="360">
        <f>MIN(1/$H224,1-SUM($N224:AN224))*($F224&gt;=4)</f>
        <v>0</v>
      </c>
      <c r="AP224" s="360">
        <f>MIN(1/$H224,1-SUM($N224:AO224))*($F224&gt;=4)</f>
        <v>0</v>
      </c>
      <c r="AQ224" s="360">
        <f>MIN(1/$H224,1-SUM($N224:AP224))*($F224&gt;=4)</f>
        <v>0</v>
      </c>
      <c r="AR224" s="360">
        <f>MIN(1/$H224,1-SUM($N224:AQ224))*($F224&gt;=4)</f>
        <v>0</v>
      </c>
      <c r="AS224" s="360">
        <f>MIN(1/$H224,1-SUM($N224:AR224))*($F224&gt;=4)</f>
        <v>0</v>
      </c>
      <c r="AT224" s="360">
        <f>MIN(1/$H224,1-SUM($N224:AS224))*($F224&gt;=4)</f>
        <v>0</v>
      </c>
      <c r="AU224" s="360">
        <f>MIN(1/$H224,1-SUM($N224:AT224))*($F224&gt;=4)</f>
        <v>0</v>
      </c>
      <c r="AV224" s="360">
        <f>MIN(1/$H224,1-SUM($N224:AU224))*($F224&gt;=4)</f>
        <v>0</v>
      </c>
      <c r="AW224" s="360">
        <f>MIN(1/$H224,1-SUM($N224:AV224))*($F224&gt;=4)</f>
        <v>0</v>
      </c>
      <c r="AX224" s="360">
        <f>MIN(1/$H224,1-SUM($N224:AW224))*($F224&gt;=4)</f>
        <v>0</v>
      </c>
      <c r="AY224" s="360">
        <f>MIN(1/$H224,1-SUM($N224:AX224))*($F224&gt;=4)</f>
        <v>0</v>
      </c>
      <c r="AZ224" s="360">
        <f>MIN(1/$H224,1-SUM($N224:AY224))*($F224&gt;=4)</f>
        <v>0</v>
      </c>
      <c r="BA224" s="360">
        <f>MIN(1/$H224,1-SUM($N224:AZ224))*($F224&gt;=4)</f>
        <v>0</v>
      </c>
      <c r="BB224" s="360">
        <f>MIN(1/$H224,1-SUM($N224:BA224))*($F224&gt;=4)</f>
        <v>0</v>
      </c>
      <c r="BC224" s="360">
        <f>MIN(1/$H224,1-SUM($N224:BB224))*($F224&gt;=4)</f>
        <v>0</v>
      </c>
      <c r="BD224" s="360">
        <f>MIN(1/$H224,1-SUM($N224:BC224))*($F224&gt;=4)</f>
        <v>0</v>
      </c>
      <c r="BE224" s="360">
        <f>MIN(1/$H224,1-SUM($N224:BD224))*($F224&gt;=4)</f>
        <v>0</v>
      </c>
      <c r="BF224" s="360">
        <f>MIN(1/$H224,1-SUM($N224:BE224))*($F224&gt;=4)</f>
        <v>0</v>
      </c>
      <c r="BG224" s="360">
        <f>MIN(1/$H224,1-SUM($N224:BF224))*($F224&gt;=4)</f>
        <v>0</v>
      </c>
      <c r="BH224" s="360">
        <f>MIN(1/$H224,1-SUM($N224:BG224))*($F224&gt;=4)</f>
        <v>0</v>
      </c>
      <c r="BI224" s="360">
        <f>MIN(1/$H224,1-SUM($N224:BH224))*($F224&gt;=4)</f>
        <v>0</v>
      </c>
      <c r="BJ224" s="360">
        <f>MIN(1/$H224,1-SUM($N224:BI224))*($F224&gt;=4)</f>
        <v>0</v>
      </c>
      <c r="BK224" s="360">
        <f>MIN(1/$H224,1-SUM($N224:BJ224))*($F224&gt;=4)</f>
        <v>0</v>
      </c>
      <c r="BL224" s="360">
        <f>MIN(1/$H224,1-SUM($N224:BK224))*($F224&gt;=4)</f>
        <v>0</v>
      </c>
      <c r="BM224" s="360">
        <f>MIN(1/$H224,1-SUM($N224:BL224))*($F224&gt;=4)</f>
        <v>0</v>
      </c>
    </row>
    <row r="225" spans="3:65" x14ac:dyDescent="0.2">
      <c r="C225" s="325">
        <f t="shared" si="389"/>
        <v>19</v>
      </c>
      <c r="D225" s="303" t="str">
        <f t="shared" si="390"/>
        <v>item 19</v>
      </c>
      <c r="E225" s="350" t="str">
        <f t="shared" si="388"/>
        <v>Operating Expense</v>
      </c>
      <c r="F225" s="320">
        <f t="shared" si="388"/>
        <v>2</v>
      </c>
      <c r="G225" s="320"/>
      <c r="H225" s="355">
        <f>Input!I26</f>
        <v>30</v>
      </c>
      <c r="I225" s="352">
        <f>MONTH(Input!G26)</f>
        <v>12</v>
      </c>
      <c r="J225" s="357">
        <f t="shared" si="391"/>
        <v>0</v>
      </c>
      <c r="L225" s="358">
        <f t="shared" si="392"/>
        <v>0</v>
      </c>
      <c r="O225" s="359">
        <f>MIN(1/$H225,1-SUM($N225:N225))*($F225&gt;=4)*$J225</f>
        <v>0</v>
      </c>
      <c r="P225" s="360">
        <f>MIN(1/$H225,1-SUM($N225:O225))*($F225&gt;=4)</f>
        <v>0</v>
      </c>
      <c r="Q225" s="360">
        <f>MIN(1/$H225,1-SUM($N225:P225))*($F225&gt;=4)</f>
        <v>0</v>
      </c>
      <c r="R225" s="360">
        <f>MIN(1/$H225,1-SUM($N225:Q225))*($F225&gt;=4)</f>
        <v>0</v>
      </c>
      <c r="S225" s="360">
        <f>MIN(1/$H225,1-SUM($N225:R225))*($F225&gt;=4)</f>
        <v>0</v>
      </c>
      <c r="T225" s="360">
        <f>MIN(1/$H225,1-SUM($N225:S225))*($F225&gt;=4)</f>
        <v>0</v>
      </c>
      <c r="U225" s="360">
        <f>MIN(1/$H225,1-SUM($N225:T225))*($F225&gt;=4)</f>
        <v>0</v>
      </c>
      <c r="V225" s="360">
        <f>MIN(1/$H225,1-SUM($N225:U225))*($F225&gt;=4)</f>
        <v>0</v>
      </c>
      <c r="W225" s="360">
        <f>MIN(1/$H225,1-SUM($N225:V225))*($F225&gt;=4)</f>
        <v>0</v>
      </c>
      <c r="X225" s="360">
        <f>MIN(1/$H225,1-SUM($N225:W225))*($F225&gt;=4)</f>
        <v>0</v>
      </c>
      <c r="Y225" s="360">
        <f>MIN(1/$H225,1-SUM($N225:X225))*($F225&gt;=4)</f>
        <v>0</v>
      </c>
      <c r="Z225" s="360">
        <f>MIN(1/$H225,1-SUM($N225:Y225))*($F225&gt;=4)</f>
        <v>0</v>
      </c>
      <c r="AA225" s="360">
        <f>MIN(1/$H225,1-SUM($N225:Z225))*($F225&gt;=4)</f>
        <v>0</v>
      </c>
      <c r="AB225" s="360">
        <f>MIN(1/$H225,1-SUM($N225:AA225))*($F225&gt;=4)</f>
        <v>0</v>
      </c>
      <c r="AC225" s="360">
        <f>MIN(1/$H225,1-SUM($N225:AB225))*($F225&gt;=4)</f>
        <v>0</v>
      </c>
      <c r="AD225" s="360">
        <f>MIN(1/$H225,1-SUM($N225:AC225))*($F225&gt;=4)</f>
        <v>0</v>
      </c>
      <c r="AE225" s="360">
        <f>MIN(1/$H225,1-SUM($N225:AD225))*($F225&gt;=4)</f>
        <v>0</v>
      </c>
      <c r="AF225" s="360">
        <f>MIN(1/$H225,1-SUM($N225:AE225))*($F225&gt;=4)</f>
        <v>0</v>
      </c>
      <c r="AG225" s="360">
        <f>MIN(1/$H225,1-SUM($N225:AF225))*($F225&gt;=4)</f>
        <v>0</v>
      </c>
      <c r="AH225" s="360">
        <f>MIN(1/$H225,1-SUM($N225:AG225))*($F225&gt;=4)</f>
        <v>0</v>
      </c>
      <c r="AI225" s="360">
        <f>MIN(1/$H225,1-SUM($N225:AH225))*($F225&gt;=4)</f>
        <v>0</v>
      </c>
      <c r="AJ225" s="360">
        <f>MIN(1/$H225,1-SUM($N225:AI225))*($F225&gt;=4)</f>
        <v>0</v>
      </c>
      <c r="AK225" s="360">
        <f>MIN(1/$H225,1-SUM($N225:AJ225))*($F225&gt;=4)</f>
        <v>0</v>
      </c>
      <c r="AL225" s="360">
        <f>MIN(1/$H225,1-SUM($N225:AK225))*($F225&gt;=4)</f>
        <v>0</v>
      </c>
      <c r="AM225" s="360">
        <f>MIN(1/$H225,1-SUM($N225:AL225))*($F225&gt;=4)</f>
        <v>0</v>
      </c>
      <c r="AN225" s="360">
        <f>MIN(1/$H225,1-SUM($N225:AM225))*($F225&gt;=4)</f>
        <v>0</v>
      </c>
      <c r="AO225" s="360">
        <f>MIN(1/$H225,1-SUM($N225:AN225))*($F225&gt;=4)</f>
        <v>0</v>
      </c>
      <c r="AP225" s="360">
        <f>MIN(1/$H225,1-SUM($N225:AO225))*($F225&gt;=4)</f>
        <v>0</v>
      </c>
      <c r="AQ225" s="360">
        <f>MIN(1/$H225,1-SUM($N225:AP225))*($F225&gt;=4)</f>
        <v>0</v>
      </c>
      <c r="AR225" s="360">
        <f>MIN(1/$H225,1-SUM($N225:AQ225))*($F225&gt;=4)</f>
        <v>0</v>
      </c>
      <c r="AS225" s="360">
        <f>MIN(1/$H225,1-SUM($N225:AR225))*($F225&gt;=4)</f>
        <v>0</v>
      </c>
      <c r="AT225" s="360">
        <f>MIN(1/$H225,1-SUM($N225:AS225))*($F225&gt;=4)</f>
        <v>0</v>
      </c>
      <c r="AU225" s="360">
        <f>MIN(1/$H225,1-SUM($N225:AT225))*($F225&gt;=4)</f>
        <v>0</v>
      </c>
      <c r="AV225" s="360">
        <f>MIN(1/$H225,1-SUM($N225:AU225))*($F225&gt;=4)</f>
        <v>0</v>
      </c>
      <c r="AW225" s="360">
        <f>MIN(1/$H225,1-SUM($N225:AV225))*($F225&gt;=4)</f>
        <v>0</v>
      </c>
      <c r="AX225" s="360">
        <f>MIN(1/$H225,1-SUM($N225:AW225))*($F225&gt;=4)</f>
        <v>0</v>
      </c>
      <c r="AY225" s="360">
        <f>MIN(1/$H225,1-SUM($N225:AX225))*($F225&gt;=4)</f>
        <v>0</v>
      </c>
      <c r="AZ225" s="360">
        <f>MIN(1/$H225,1-SUM($N225:AY225))*($F225&gt;=4)</f>
        <v>0</v>
      </c>
      <c r="BA225" s="360">
        <f>MIN(1/$H225,1-SUM($N225:AZ225))*($F225&gt;=4)</f>
        <v>0</v>
      </c>
      <c r="BB225" s="360">
        <f>MIN(1/$H225,1-SUM($N225:BA225))*($F225&gt;=4)</f>
        <v>0</v>
      </c>
      <c r="BC225" s="360">
        <f>MIN(1/$H225,1-SUM($N225:BB225))*($F225&gt;=4)</f>
        <v>0</v>
      </c>
      <c r="BD225" s="360">
        <f>MIN(1/$H225,1-SUM($N225:BC225))*($F225&gt;=4)</f>
        <v>0</v>
      </c>
      <c r="BE225" s="360">
        <f>MIN(1/$H225,1-SUM($N225:BD225))*($F225&gt;=4)</f>
        <v>0</v>
      </c>
      <c r="BF225" s="360">
        <f>MIN(1/$H225,1-SUM($N225:BE225))*($F225&gt;=4)</f>
        <v>0</v>
      </c>
      <c r="BG225" s="360">
        <f>MIN(1/$H225,1-SUM($N225:BF225))*($F225&gt;=4)</f>
        <v>0</v>
      </c>
      <c r="BH225" s="360">
        <f>MIN(1/$H225,1-SUM($N225:BG225))*($F225&gt;=4)</f>
        <v>0</v>
      </c>
      <c r="BI225" s="360">
        <f>MIN(1/$H225,1-SUM($N225:BH225))*($F225&gt;=4)</f>
        <v>0</v>
      </c>
      <c r="BJ225" s="360">
        <f>MIN(1/$H225,1-SUM($N225:BI225))*($F225&gt;=4)</f>
        <v>0</v>
      </c>
      <c r="BK225" s="360">
        <f>MIN(1/$H225,1-SUM($N225:BJ225))*($F225&gt;=4)</f>
        <v>0</v>
      </c>
      <c r="BL225" s="360">
        <f>MIN(1/$H225,1-SUM($N225:BK225))*($F225&gt;=4)</f>
        <v>0</v>
      </c>
      <c r="BM225" s="360">
        <f>MIN(1/$H225,1-SUM($N225:BL225))*($F225&gt;=4)</f>
        <v>0</v>
      </c>
    </row>
    <row r="226" spans="3:65" x14ac:dyDescent="0.2">
      <c r="C226" s="325">
        <f t="shared" si="389"/>
        <v>20</v>
      </c>
      <c r="D226" s="303" t="str">
        <f t="shared" si="390"/>
        <v>item 20</v>
      </c>
      <c r="E226" s="350" t="str">
        <f t="shared" si="388"/>
        <v>Operating Expense</v>
      </c>
      <c r="F226" s="320">
        <f t="shared" si="388"/>
        <v>2</v>
      </c>
      <c r="G226" s="320"/>
      <c r="H226" s="355">
        <f>Input!I27</f>
        <v>30</v>
      </c>
      <c r="I226" s="352">
        <f>MONTH(Input!G27)</f>
        <v>12</v>
      </c>
      <c r="J226" s="357">
        <f t="shared" si="391"/>
        <v>0</v>
      </c>
      <c r="L226" s="358">
        <f t="shared" si="392"/>
        <v>0</v>
      </c>
      <c r="O226" s="359">
        <f>MIN(1/$H226,1-SUM($N226:N226))*($F226&gt;=4)*$J226</f>
        <v>0</v>
      </c>
      <c r="P226" s="360">
        <f>MIN(1/$H226,1-SUM($N226:O226))*($F226&gt;=4)</f>
        <v>0</v>
      </c>
      <c r="Q226" s="360">
        <f>MIN(1/$H226,1-SUM($N226:P226))*($F226&gt;=4)</f>
        <v>0</v>
      </c>
      <c r="R226" s="360">
        <f>MIN(1/$H226,1-SUM($N226:Q226))*($F226&gt;=4)</f>
        <v>0</v>
      </c>
      <c r="S226" s="360">
        <f>MIN(1/$H226,1-SUM($N226:R226))*($F226&gt;=4)</f>
        <v>0</v>
      </c>
      <c r="T226" s="360">
        <f>MIN(1/$H226,1-SUM($N226:S226))*($F226&gt;=4)</f>
        <v>0</v>
      </c>
      <c r="U226" s="360">
        <f>MIN(1/$H226,1-SUM($N226:T226))*($F226&gt;=4)</f>
        <v>0</v>
      </c>
      <c r="V226" s="360">
        <f>MIN(1/$H226,1-SUM($N226:U226))*($F226&gt;=4)</f>
        <v>0</v>
      </c>
      <c r="W226" s="360">
        <f>MIN(1/$H226,1-SUM($N226:V226))*($F226&gt;=4)</f>
        <v>0</v>
      </c>
      <c r="X226" s="360">
        <f>MIN(1/$H226,1-SUM($N226:W226))*($F226&gt;=4)</f>
        <v>0</v>
      </c>
      <c r="Y226" s="360">
        <f>MIN(1/$H226,1-SUM($N226:X226))*($F226&gt;=4)</f>
        <v>0</v>
      </c>
      <c r="Z226" s="360">
        <f>MIN(1/$H226,1-SUM($N226:Y226))*($F226&gt;=4)</f>
        <v>0</v>
      </c>
      <c r="AA226" s="360">
        <f>MIN(1/$H226,1-SUM($N226:Z226))*($F226&gt;=4)</f>
        <v>0</v>
      </c>
      <c r="AB226" s="360">
        <f>MIN(1/$H226,1-SUM($N226:AA226))*($F226&gt;=4)</f>
        <v>0</v>
      </c>
      <c r="AC226" s="360">
        <f>MIN(1/$H226,1-SUM($N226:AB226))*($F226&gt;=4)</f>
        <v>0</v>
      </c>
      <c r="AD226" s="360">
        <f>MIN(1/$H226,1-SUM($N226:AC226))*($F226&gt;=4)</f>
        <v>0</v>
      </c>
      <c r="AE226" s="360">
        <f>MIN(1/$H226,1-SUM($N226:AD226))*($F226&gt;=4)</f>
        <v>0</v>
      </c>
      <c r="AF226" s="360">
        <f>MIN(1/$H226,1-SUM($N226:AE226))*($F226&gt;=4)</f>
        <v>0</v>
      </c>
      <c r="AG226" s="360">
        <f>MIN(1/$H226,1-SUM($N226:AF226))*($F226&gt;=4)</f>
        <v>0</v>
      </c>
      <c r="AH226" s="360">
        <f>MIN(1/$H226,1-SUM($N226:AG226))*($F226&gt;=4)</f>
        <v>0</v>
      </c>
      <c r="AI226" s="360">
        <f>MIN(1/$H226,1-SUM($N226:AH226))*($F226&gt;=4)</f>
        <v>0</v>
      </c>
      <c r="AJ226" s="360">
        <f>MIN(1/$H226,1-SUM($N226:AI226))*($F226&gt;=4)</f>
        <v>0</v>
      </c>
      <c r="AK226" s="360">
        <f>MIN(1/$H226,1-SUM($N226:AJ226))*($F226&gt;=4)</f>
        <v>0</v>
      </c>
      <c r="AL226" s="360">
        <f>MIN(1/$H226,1-SUM($N226:AK226))*($F226&gt;=4)</f>
        <v>0</v>
      </c>
      <c r="AM226" s="360">
        <f>MIN(1/$H226,1-SUM($N226:AL226))*($F226&gt;=4)</f>
        <v>0</v>
      </c>
      <c r="AN226" s="360">
        <f>MIN(1/$H226,1-SUM($N226:AM226))*($F226&gt;=4)</f>
        <v>0</v>
      </c>
      <c r="AO226" s="360">
        <f>MIN(1/$H226,1-SUM($N226:AN226))*($F226&gt;=4)</f>
        <v>0</v>
      </c>
      <c r="AP226" s="360">
        <f>MIN(1/$H226,1-SUM($N226:AO226))*($F226&gt;=4)</f>
        <v>0</v>
      </c>
      <c r="AQ226" s="360">
        <f>MIN(1/$H226,1-SUM($N226:AP226))*($F226&gt;=4)</f>
        <v>0</v>
      </c>
      <c r="AR226" s="360">
        <f>MIN(1/$H226,1-SUM($N226:AQ226))*($F226&gt;=4)</f>
        <v>0</v>
      </c>
      <c r="AS226" s="360">
        <f>MIN(1/$H226,1-SUM($N226:AR226))*($F226&gt;=4)</f>
        <v>0</v>
      </c>
      <c r="AT226" s="360">
        <f>MIN(1/$H226,1-SUM($N226:AS226))*($F226&gt;=4)</f>
        <v>0</v>
      </c>
      <c r="AU226" s="360">
        <f>MIN(1/$H226,1-SUM($N226:AT226))*($F226&gt;=4)</f>
        <v>0</v>
      </c>
      <c r="AV226" s="360">
        <f>MIN(1/$H226,1-SUM($N226:AU226))*($F226&gt;=4)</f>
        <v>0</v>
      </c>
      <c r="AW226" s="360">
        <f>MIN(1/$H226,1-SUM($N226:AV226))*($F226&gt;=4)</f>
        <v>0</v>
      </c>
      <c r="AX226" s="360">
        <f>MIN(1/$H226,1-SUM($N226:AW226))*($F226&gt;=4)</f>
        <v>0</v>
      </c>
      <c r="AY226" s="360">
        <f>MIN(1/$H226,1-SUM($N226:AX226))*($F226&gt;=4)</f>
        <v>0</v>
      </c>
      <c r="AZ226" s="360">
        <f>MIN(1/$H226,1-SUM($N226:AY226))*($F226&gt;=4)</f>
        <v>0</v>
      </c>
      <c r="BA226" s="360">
        <f>MIN(1/$H226,1-SUM($N226:AZ226))*($F226&gt;=4)</f>
        <v>0</v>
      </c>
      <c r="BB226" s="360">
        <f>MIN(1/$H226,1-SUM($N226:BA226))*($F226&gt;=4)</f>
        <v>0</v>
      </c>
      <c r="BC226" s="360">
        <f>MIN(1/$H226,1-SUM($N226:BB226))*($F226&gt;=4)</f>
        <v>0</v>
      </c>
      <c r="BD226" s="360">
        <f>MIN(1/$H226,1-SUM($N226:BC226))*($F226&gt;=4)</f>
        <v>0</v>
      </c>
      <c r="BE226" s="360">
        <f>MIN(1/$H226,1-SUM($N226:BD226))*($F226&gt;=4)</f>
        <v>0</v>
      </c>
      <c r="BF226" s="360">
        <f>MIN(1/$H226,1-SUM($N226:BE226))*($F226&gt;=4)</f>
        <v>0</v>
      </c>
      <c r="BG226" s="360">
        <f>MIN(1/$H226,1-SUM($N226:BF226))*($F226&gt;=4)</f>
        <v>0</v>
      </c>
      <c r="BH226" s="360">
        <f>MIN(1/$H226,1-SUM($N226:BG226))*($F226&gt;=4)</f>
        <v>0</v>
      </c>
      <c r="BI226" s="360">
        <f>MIN(1/$H226,1-SUM($N226:BH226))*($F226&gt;=4)</f>
        <v>0</v>
      </c>
      <c r="BJ226" s="360">
        <f>MIN(1/$H226,1-SUM($N226:BI226))*($F226&gt;=4)</f>
        <v>0</v>
      </c>
      <c r="BK226" s="360">
        <f>MIN(1/$H226,1-SUM($N226:BJ226))*($F226&gt;=4)</f>
        <v>0</v>
      </c>
      <c r="BL226" s="360">
        <f>MIN(1/$H226,1-SUM($N226:BK226))*($F226&gt;=4)</f>
        <v>0</v>
      </c>
      <c r="BM226" s="360">
        <f>MIN(1/$H226,1-SUM($N226:BL226))*($F226&gt;=4)</f>
        <v>0</v>
      </c>
    </row>
    <row r="227" spans="3:65" x14ac:dyDescent="0.2">
      <c r="C227" s="325">
        <f t="shared" si="389"/>
        <v>21</v>
      </c>
      <c r="D227" s="303" t="str">
        <f t="shared" si="390"/>
        <v>item 21</v>
      </c>
      <c r="E227" s="350" t="str">
        <f t="shared" si="388"/>
        <v>Operating Expense</v>
      </c>
      <c r="F227" s="320">
        <f t="shared" si="388"/>
        <v>2</v>
      </c>
      <c r="G227" s="320"/>
      <c r="H227" s="355">
        <f>Input!I28</f>
        <v>30</v>
      </c>
      <c r="I227" s="352">
        <f>MONTH(Input!G28)</f>
        <v>12</v>
      </c>
      <c r="J227" s="357">
        <f t="shared" si="391"/>
        <v>0</v>
      </c>
      <c r="L227" s="358">
        <f t="shared" si="392"/>
        <v>0</v>
      </c>
      <c r="O227" s="359">
        <f>MIN(1/$H227,1-SUM($N227:N227))*($F227&gt;=4)*$J227</f>
        <v>0</v>
      </c>
      <c r="P227" s="360">
        <f>MIN(1/$H227,1-SUM($N227:O227))*($F227&gt;=4)</f>
        <v>0</v>
      </c>
      <c r="Q227" s="360">
        <f>MIN(1/$H227,1-SUM($N227:P227))*($F227&gt;=4)</f>
        <v>0</v>
      </c>
      <c r="R227" s="360">
        <f>MIN(1/$H227,1-SUM($N227:Q227))*($F227&gt;=4)</f>
        <v>0</v>
      </c>
      <c r="S227" s="360">
        <f>MIN(1/$H227,1-SUM($N227:R227))*($F227&gt;=4)</f>
        <v>0</v>
      </c>
      <c r="T227" s="360">
        <f>MIN(1/$H227,1-SUM($N227:S227))*($F227&gt;=4)</f>
        <v>0</v>
      </c>
      <c r="U227" s="360">
        <f>MIN(1/$H227,1-SUM($N227:T227))*($F227&gt;=4)</f>
        <v>0</v>
      </c>
      <c r="V227" s="360">
        <f>MIN(1/$H227,1-SUM($N227:U227))*($F227&gt;=4)</f>
        <v>0</v>
      </c>
      <c r="W227" s="360">
        <f>MIN(1/$H227,1-SUM($N227:V227))*($F227&gt;=4)</f>
        <v>0</v>
      </c>
      <c r="X227" s="360">
        <f>MIN(1/$H227,1-SUM($N227:W227))*($F227&gt;=4)</f>
        <v>0</v>
      </c>
      <c r="Y227" s="360">
        <f>MIN(1/$H227,1-SUM($N227:X227))*($F227&gt;=4)</f>
        <v>0</v>
      </c>
      <c r="Z227" s="360">
        <f>MIN(1/$H227,1-SUM($N227:Y227))*($F227&gt;=4)</f>
        <v>0</v>
      </c>
      <c r="AA227" s="360">
        <f>MIN(1/$H227,1-SUM($N227:Z227))*($F227&gt;=4)</f>
        <v>0</v>
      </c>
      <c r="AB227" s="360">
        <f>MIN(1/$H227,1-SUM($N227:AA227))*($F227&gt;=4)</f>
        <v>0</v>
      </c>
      <c r="AC227" s="360">
        <f>MIN(1/$H227,1-SUM($N227:AB227))*($F227&gt;=4)</f>
        <v>0</v>
      </c>
      <c r="AD227" s="360">
        <f>MIN(1/$H227,1-SUM($N227:AC227))*($F227&gt;=4)</f>
        <v>0</v>
      </c>
      <c r="AE227" s="360">
        <f>MIN(1/$H227,1-SUM($N227:AD227))*($F227&gt;=4)</f>
        <v>0</v>
      </c>
      <c r="AF227" s="360">
        <f>MIN(1/$H227,1-SUM($N227:AE227))*($F227&gt;=4)</f>
        <v>0</v>
      </c>
      <c r="AG227" s="360">
        <f>MIN(1/$H227,1-SUM($N227:AF227))*($F227&gt;=4)</f>
        <v>0</v>
      </c>
      <c r="AH227" s="360">
        <f>MIN(1/$H227,1-SUM($N227:AG227))*($F227&gt;=4)</f>
        <v>0</v>
      </c>
      <c r="AI227" s="360">
        <f>MIN(1/$H227,1-SUM($N227:AH227))*($F227&gt;=4)</f>
        <v>0</v>
      </c>
      <c r="AJ227" s="360">
        <f>MIN(1/$H227,1-SUM($N227:AI227))*($F227&gt;=4)</f>
        <v>0</v>
      </c>
      <c r="AK227" s="360">
        <f>MIN(1/$H227,1-SUM($N227:AJ227))*($F227&gt;=4)</f>
        <v>0</v>
      </c>
      <c r="AL227" s="360">
        <f>MIN(1/$H227,1-SUM($N227:AK227))*($F227&gt;=4)</f>
        <v>0</v>
      </c>
      <c r="AM227" s="360">
        <f>MIN(1/$H227,1-SUM($N227:AL227))*($F227&gt;=4)</f>
        <v>0</v>
      </c>
      <c r="AN227" s="360">
        <f>MIN(1/$H227,1-SUM($N227:AM227))*($F227&gt;=4)</f>
        <v>0</v>
      </c>
      <c r="AO227" s="360">
        <f>MIN(1/$H227,1-SUM($N227:AN227))*($F227&gt;=4)</f>
        <v>0</v>
      </c>
      <c r="AP227" s="360">
        <f>MIN(1/$H227,1-SUM($N227:AO227))*($F227&gt;=4)</f>
        <v>0</v>
      </c>
      <c r="AQ227" s="360">
        <f>MIN(1/$H227,1-SUM($N227:AP227))*($F227&gt;=4)</f>
        <v>0</v>
      </c>
      <c r="AR227" s="360">
        <f>MIN(1/$H227,1-SUM($N227:AQ227))*($F227&gt;=4)</f>
        <v>0</v>
      </c>
      <c r="AS227" s="360">
        <f>MIN(1/$H227,1-SUM($N227:AR227))*($F227&gt;=4)</f>
        <v>0</v>
      </c>
      <c r="AT227" s="360">
        <f>MIN(1/$H227,1-SUM($N227:AS227))*($F227&gt;=4)</f>
        <v>0</v>
      </c>
      <c r="AU227" s="360">
        <f>MIN(1/$H227,1-SUM($N227:AT227))*($F227&gt;=4)</f>
        <v>0</v>
      </c>
      <c r="AV227" s="360">
        <f>MIN(1/$H227,1-SUM($N227:AU227))*($F227&gt;=4)</f>
        <v>0</v>
      </c>
      <c r="AW227" s="360">
        <f>MIN(1/$H227,1-SUM($N227:AV227))*($F227&gt;=4)</f>
        <v>0</v>
      </c>
      <c r="AX227" s="360">
        <f>MIN(1/$H227,1-SUM($N227:AW227))*($F227&gt;=4)</f>
        <v>0</v>
      </c>
      <c r="AY227" s="360">
        <f>MIN(1/$H227,1-SUM($N227:AX227))*($F227&gt;=4)</f>
        <v>0</v>
      </c>
      <c r="AZ227" s="360">
        <f>MIN(1/$H227,1-SUM($N227:AY227))*($F227&gt;=4)</f>
        <v>0</v>
      </c>
      <c r="BA227" s="360">
        <f>MIN(1/$H227,1-SUM($N227:AZ227))*($F227&gt;=4)</f>
        <v>0</v>
      </c>
      <c r="BB227" s="360">
        <f>MIN(1/$H227,1-SUM($N227:BA227))*($F227&gt;=4)</f>
        <v>0</v>
      </c>
      <c r="BC227" s="360">
        <f>MIN(1/$H227,1-SUM($N227:BB227))*($F227&gt;=4)</f>
        <v>0</v>
      </c>
      <c r="BD227" s="360">
        <f>MIN(1/$H227,1-SUM($N227:BC227))*($F227&gt;=4)</f>
        <v>0</v>
      </c>
      <c r="BE227" s="360">
        <f>MIN(1/$H227,1-SUM($N227:BD227))*($F227&gt;=4)</f>
        <v>0</v>
      </c>
      <c r="BF227" s="360">
        <f>MIN(1/$H227,1-SUM($N227:BE227))*($F227&gt;=4)</f>
        <v>0</v>
      </c>
      <c r="BG227" s="360">
        <f>MIN(1/$H227,1-SUM($N227:BF227))*($F227&gt;=4)</f>
        <v>0</v>
      </c>
      <c r="BH227" s="360">
        <f>MIN(1/$H227,1-SUM($N227:BG227))*($F227&gt;=4)</f>
        <v>0</v>
      </c>
      <c r="BI227" s="360">
        <f>MIN(1/$H227,1-SUM($N227:BH227))*($F227&gt;=4)</f>
        <v>0</v>
      </c>
      <c r="BJ227" s="360">
        <f>MIN(1/$H227,1-SUM($N227:BI227))*($F227&gt;=4)</f>
        <v>0</v>
      </c>
      <c r="BK227" s="360">
        <f>MIN(1/$H227,1-SUM($N227:BJ227))*($F227&gt;=4)</f>
        <v>0</v>
      </c>
      <c r="BL227" s="360">
        <f>MIN(1/$H227,1-SUM($N227:BK227))*($F227&gt;=4)</f>
        <v>0</v>
      </c>
      <c r="BM227" s="360">
        <f>MIN(1/$H227,1-SUM($N227:BL227))*($F227&gt;=4)</f>
        <v>0</v>
      </c>
    </row>
    <row r="228" spans="3:65" x14ac:dyDescent="0.2">
      <c r="C228" s="325">
        <f t="shared" si="389"/>
        <v>22</v>
      </c>
      <c r="D228" s="303" t="str">
        <f t="shared" si="390"/>
        <v>item 22</v>
      </c>
      <c r="E228" s="350" t="str">
        <f t="shared" si="388"/>
        <v>Operating Expense</v>
      </c>
      <c r="F228" s="320">
        <f t="shared" si="388"/>
        <v>2</v>
      </c>
      <c r="G228" s="320"/>
      <c r="H228" s="355">
        <f>Input!I29</f>
        <v>30</v>
      </c>
      <c r="I228" s="352">
        <f>MONTH(Input!G29)</f>
        <v>12</v>
      </c>
      <c r="J228" s="357">
        <f t="shared" si="391"/>
        <v>0</v>
      </c>
      <c r="L228" s="358">
        <f t="shared" si="392"/>
        <v>0</v>
      </c>
      <c r="O228" s="359">
        <f>MIN(1/$H228,1-SUM($N228:N228))*($F228&gt;=4)*$J228</f>
        <v>0</v>
      </c>
      <c r="P228" s="360">
        <f>MIN(1/$H228,1-SUM($N228:O228))*($F228&gt;=4)</f>
        <v>0</v>
      </c>
      <c r="Q228" s="360">
        <f>MIN(1/$H228,1-SUM($N228:P228))*($F228&gt;=4)</f>
        <v>0</v>
      </c>
      <c r="R228" s="360">
        <f>MIN(1/$H228,1-SUM($N228:Q228))*($F228&gt;=4)</f>
        <v>0</v>
      </c>
      <c r="S228" s="360">
        <f>MIN(1/$H228,1-SUM($N228:R228))*($F228&gt;=4)</f>
        <v>0</v>
      </c>
      <c r="T228" s="360">
        <f>MIN(1/$H228,1-SUM($N228:S228))*($F228&gt;=4)</f>
        <v>0</v>
      </c>
      <c r="U228" s="360">
        <f>MIN(1/$H228,1-SUM($N228:T228))*($F228&gt;=4)</f>
        <v>0</v>
      </c>
      <c r="V228" s="360">
        <f>MIN(1/$H228,1-SUM($N228:U228))*($F228&gt;=4)</f>
        <v>0</v>
      </c>
      <c r="W228" s="360">
        <f>MIN(1/$H228,1-SUM($N228:V228))*($F228&gt;=4)</f>
        <v>0</v>
      </c>
      <c r="X228" s="360">
        <f>MIN(1/$H228,1-SUM($N228:W228))*($F228&gt;=4)</f>
        <v>0</v>
      </c>
      <c r="Y228" s="360">
        <f>MIN(1/$H228,1-SUM($N228:X228))*($F228&gt;=4)</f>
        <v>0</v>
      </c>
      <c r="Z228" s="360">
        <f>MIN(1/$H228,1-SUM($N228:Y228))*($F228&gt;=4)</f>
        <v>0</v>
      </c>
      <c r="AA228" s="360">
        <f>MIN(1/$H228,1-SUM($N228:Z228))*($F228&gt;=4)</f>
        <v>0</v>
      </c>
      <c r="AB228" s="360">
        <f>MIN(1/$H228,1-SUM($N228:AA228))*($F228&gt;=4)</f>
        <v>0</v>
      </c>
      <c r="AC228" s="360">
        <f>MIN(1/$H228,1-SUM($N228:AB228))*($F228&gt;=4)</f>
        <v>0</v>
      </c>
      <c r="AD228" s="360">
        <f>MIN(1/$H228,1-SUM($N228:AC228))*($F228&gt;=4)</f>
        <v>0</v>
      </c>
      <c r="AE228" s="360">
        <f>MIN(1/$H228,1-SUM($N228:AD228))*($F228&gt;=4)</f>
        <v>0</v>
      </c>
      <c r="AF228" s="360">
        <f>MIN(1/$H228,1-SUM($N228:AE228))*($F228&gt;=4)</f>
        <v>0</v>
      </c>
      <c r="AG228" s="360">
        <f>MIN(1/$H228,1-SUM($N228:AF228))*($F228&gt;=4)</f>
        <v>0</v>
      </c>
      <c r="AH228" s="360">
        <f>MIN(1/$H228,1-SUM($N228:AG228))*($F228&gt;=4)</f>
        <v>0</v>
      </c>
      <c r="AI228" s="360">
        <f>MIN(1/$H228,1-SUM($N228:AH228))*($F228&gt;=4)</f>
        <v>0</v>
      </c>
      <c r="AJ228" s="360">
        <f>MIN(1/$H228,1-SUM($N228:AI228))*($F228&gt;=4)</f>
        <v>0</v>
      </c>
      <c r="AK228" s="360">
        <f>MIN(1/$H228,1-SUM($N228:AJ228))*($F228&gt;=4)</f>
        <v>0</v>
      </c>
      <c r="AL228" s="360">
        <f>MIN(1/$H228,1-SUM($N228:AK228))*($F228&gt;=4)</f>
        <v>0</v>
      </c>
      <c r="AM228" s="360">
        <f>MIN(1/$H228,1-SUM($N228:AL228))*($F228&gt;=4)</f>
        <v>0</v>
      </c>
      <c r="AN228" s="360">
        <f>MIN(1/$H228,1-SUM($N228:AM228))*($F228&gt;=4)</f>
        <v>0</v>
      </c>
      <c r="AO228" s="360">
        <f>MIN(1/$H228,1-SUM($N228:AN228))*($F228&gt;=4)</f>
        <v>0</v>
      </c>
      <c r="AP228" s="360">
        <f>MIN(1/$H228,1-SUM($N228:AO228))*($F228&gt;=4)</f>
        <v>0</v>
      </c>
      <c r="AQ228" s="360">
        <f>MIN(1/$H228,1-SUM($N228:AP228))*($F228&gt;=4)</f>
        <v>0</v>
      </c>
      <c r="AR228" s="360">
        <f>MIN(1/$H228,1-SUM($N228:AQ228))*($F228&gt;=4)</f>
        <v>0</v>
      </c>
      <c r="AS228" s="360">
        <f>MIN(1/$H228,1-SUM($N228:AR228))*($F228&gt;=4)</f>
        <v>0</v>
      </c>
      <c r="AT228" s="360">
        <f>MIN(1/$H228,1-SUM($N228:AS228))*($F228&gt;=4)</f>
        <v>0</v>
      </c>
      <c r="AU228" s="360">
        <f>MIN(1/$H228,1-SUM($N228:AT228))*($F228&gt;=4)</f>
        <v>0</v>
      </c>
      <c r="AV228" s="360">
        <f>MIN(1/$H228,1-SUM($N228:AU228))*($F228&gt;=4)</f>
        <v>0</v>
      </c>
      <c r="AW228" s="360">
        <f>MIN(1/$H228,1-SUM($N228:AV228))*($F228&gt;=4)</f>
        <v>0</v>
      </c>
      <c r="AX228" s="360">
        <f>MIN(1/$H228,1-SUM($N228:AW228))*($F228&gt;=4)</f>
        <v>0</v>
      </c>
      <c r="AY228" s="360">
        <f>MIN(1/$H228,1-SUM($N228:AX228))*($F228&gt;=4)</f>
        <v>0</v>
      </c>
      <c r="AZ228" s="360">
        <f>MIN(1/$H228,1-SUM($N228:AY228))*($F228&gt;=4)</f>
        <v>0</v>
      </c>
      <c r="BA228" s="360">
        <f>MIN(1/$H228,1-SUM($N228:AZ228))*($F228&gt;=4)</f>
        <v>0</v>
      </c>
      <c r="BB228" s="360">
        <f>MIN(1/$H228,1-SUM($N228:BA228))*($F228&gt;=4)</f>
        <v>0</v>
      </c>
      <c r="BC228" s="360">
        <f>MIN(1/$H228,1-SUM($N228:BB228))*($F228&gt;=4)</f>
        <v>0</v>
      </c>
      <c r="BD228" s="360">
        <f>MIN(1/$H228,1-SUM($N228:BC228))*($F228&gt;=4)</f>
        <v>0</v>
      </c>
      <c r="BE228" s="360">
        <f>MIN(1/$H228,1-SUM($N228:BD228))*($F228&gt;=4)</f>
        <v>0</v>
      </c>
      <c r="BF228" s="360">
        <f>MIN(1/$H228,1-SUM($N228:BE228))*($F228&gt;=4)</f>
        <v>0</v>
      </c>
      <c r="BG228" s="360">
        <f>MIN(1/$H228,1-SUM($N228:BF228))*($F228&gt;=4)</f>
        <v>0</v>
      </c>
      <c r="BH228" s="360">
        <f>MIN(1/$H228,1-SUM($N228:BG228))*($F228&gt;=4)</f>
        <v>0</v>
      </c>
      <c r="BI228" s="360">
        <f>MIN(1/$H228,1-SUM($N228:BH228))*($F228&gt;=4)</f>
        <v>0</v>
      </c>
      <c r="BJ228" s="360">
        <f>MIN(1/$H228,1-SUM($N228:BI228))*($F228&gt;=4)</f>
        <v>0</v>
      </c>
      <c r="BK228" s="360">
        <f>MIN(1/$H228,1-SUM($N228:BJ228))*($F228&gt;=4)</f>
        <v>0</v>
      </c>
      <c r="BL228" s="360">
        <f>MIN(1/$H228,1-SUM($N228:BK228))*($F228&gt;=4)</f>
        <v>0</v>
      </c>
      <c r="BM228" s="360">
        <f>MIN(1/$H228,1-SUM($N228:BL228))*($F228&gt;=4)</f>
        <v>0</v>
      </c>
    </row>
    <row r="229" spans="3:65" x14ac:dyDescent="0.2">
      <c r="C229" s="325">
        <f t="shared" si="389"/>
        <v>23</v>
      </c>
      <c r="D229" s="303" t="str">
        <f t="shared" si="390"/>
        <v>item 23</v>
      </c>
      <c r="E229" s="350" t="str">
        <f t="shared" si="388"/>
        <v>Operating Expense</v>
      </c>
      <c r="F229" s="320">
        <f t="shared" si="388"/>
        <v>2</v>
      </c>
      <c r="G229" s="320"/>
      <c r="H229" s="355">
        <f>Input!I30</f>
        <v>30</v>
      </c>
      <c r="I229" s="352">
        <f>MONTH(Input!G30)</f>
        <v>12</v>
      </c>
      <c r="J229" s="357">
        <f t="shared" si="391"/>
        <v>0</v>
      </c>
      <c r="L229" s="358">
        <f t="shared" si="392"/>
        <v>0</v>
      </c>
      <c r="O229" s="359">
        <f>MIN(1/$H229,1-SUM($N229:N229))*($F229&gt;=4)*$J229</f>
        <v>0</v>
      </c>
      <c r="P229" s="360">
        <f>MIN(1/$H229,1-SUM($N229:O229))*($F229&gt;=4)</f>
        <v>0</v>
      </c>
      <c r="Q229" s="360">
        <f>MIN(1/$H229,1-SUM($N229:P229))*($F229&gt;=4)</f>
        <v>0</v>
      </c>
      <c r="R229" s="360">
        <f>MIN(1/$H229,1-SUM($N229:Q229))*($F229&gt;=4)</f>
        <v>0</v>
      </c>
      <c r="S229" s="360">
        <f>MIN(1/$H229,1-SUM($N229:R229))*($F229&gt;=4)</f>
        <v>0</v>
      </c>
      <c r="T229" s="360">
        <f>MIN(1/$H229,1-SUM($N229:S229))*($F229&gt;=4)</f>
        <v>0</v>
      </c>
      <c r="U229" s="360">
        <f>MIN(1/$H229,1-SUM($N229:T229))*($F229&gt;=4)</f>
        <v>0</v>
      </c>
      <c r="V229" s="360">
        <f>MIN(1/$H229,1-SUM($N229:U229))*($F229&gt;=4)</f>
        <v>0</v>
      </c>
      <c r="W229" s="360">
        <f>MIN(1/$H229,1-SUM($N229:V229))*($F229&gt;=4)</f>
        <v>0</v>
      </c>
      <c r="X229" s="360">
        <f>MIN(1/$H229,1-SUM($N229:W229))*($F229&gt;=4)</f>
        <v>0</v>
      </c>
      <c r="Y229" s="360">
        <f>MIN(1/$H229,1-SUM($N229:X229))*($F229&gt;=4)</f>
        <v>0</v>
      </c>
      <c r="Z229" s="360">
        <f>MIN(1/$H229,1-SUM($N229:Y229))*($F229&gt;=4)</f>
        <v>0</v>
      </c>
      <c r="AA229" s="360">
        <f>MIN(1/$H229,1-SUM($N229:Z229))*($F229&gt;=4)</f>
        <v>0</v>
      </c>
      <c r="AB229" s="360">
        <f>MIN(1/$H229,1-SUM($N229:AA229))*($F229&gt;=4)</f>
        <v>0</v>
      </c>
      <c r="AC229" s="360">
        <f>MIN(1/$H229,1-SUM($N229:AB229))*($F229&gt;=4)</f>
        <v>0</v>
      </c>
      <c r="AD229" s="360">
        <f>MIN(1/$H229,1-SUM($N229:AC229))*($F229&gt;=4)</f>
        <v>0</v>
      </c>
      <c r="AE229" s="360">
        <f>MIN(1/$H229,1-SUM($N229:AD229))*($F229&gt;=4)</f>
        <v>0</v>
      </c>
      <c r="AF229" s="360">
        <f>MIN(1/$H229,1-SUM($N229:AE229))*($F229&gt;=4)</f>
        <v>0</v>
      </c>
      <c r="AG229" s="360">
        <f>MIN(1/$H229,1-SUM($N229:AF229))*($F229&gt;=4)</f>
        <v>0</v>
      </c>
      <c r="AH229" s="360">
        <f>MIN(1/$H229,1-SUM($N229:AG229))*($F229&gt;=4)</f>
        <v>0</v>
      </c>
      <c r="AI229" s="360">
        <f>MIN(1/$H229,1-SUM($N229:AH229))*($F229&gt;=4)</f>
        <v>0</v>
      </c>
      <c r="AJ229" s="360">
        <f>MIN(1/$H229,1-SUM($N229:AI229))*($F229&gt;=4)</f>
        <v>0</v>
      </c>
      <c r="AK229" s="360">
        <f>MIN(1/$H229,1-SUM($N229:AJ229))*($F229&gt;=4)</f>
        <v>0</v>
      </c>
      <c r="AL229" s="360">
        <f>MIN(1/$H229,1-SUM($N229:AK229))*($F229&gt;=4)</f>
        <v>0</v>
      </c>
      <c r="AM229" s="360">
        <f>MIN(1/$H229,1-SUM($N229:AL229))*($F229&gt;=4)</f>
        <v>0</v>
      </c>
      <c r="AN229" s="360">
        <f>MIN(1/$H229,1-SUM($N229:AM229))*($F229&gt;=4)</f>
        <v>0</v>
      </c>
      <c r="AO229" s="360">
        <f>MIN(1/$H229,1-SUM($N229:AN229))*($F229&gt;=4)</f>
        <v>0</v>
      </c>
      <c r="AP229" s="360">
        <f>MIN(1/$H229,1-SUM($N229:AO229))*($F229&gt;=4)</f>
        <v>0</v>
      </c>
      <c r="AQ229" s="360">
        <f>MIN(1/$H229,1-SUM($N229:AP229))*($F229&gt;=4)</f>
        <v>0</v>
      </c>
      <c r="AR229" s="360">
        <f>MIN(1/$H229,1-SUM($N229:AQ229))*($F229&gt;=4)</f>
        <v>0</v>
      </c>
      <c r="AS229" s="360">
        <f>MIN(1/$H229,1-SUM($N229:AR229))*($F229&gt;=4)</f>
        <v>0</v>
      </c>
      <c r="AT229" s="360">
        <f>MIN(1/$H229,1-SUM($N229:AS229))*($F229&gt;=4)</f>
        <v>0</v>
      </c>
      <c r="AU229" s="360">
        <f>MIN(1/$H229,1-SUM($N229:AT229))*($F229&gt;=4)</f>
        <v>0</v>
      </c>
      <c r="AV229" s="360">
        <f>MIN(1/$H229,1-SUM($N229:AU229))*($F229&gt;=4)</f>
        <v>0</v>
      </c>
      <c r="AW229" s="360">
        <f>MIN(1/$H229,1-SUM($N229:AV229))*($F229&gt;=4)</f>
        <v>0</v>
      </c>
      <c r="AX229" s="360">
        <f>MIN(1/$H229,1-SUM($N229:AW229))*($F229&gt;=4)</f>
        <v>0</v>
      </c>
      <c r="AY229" s="360">
        <f>MIN(1/$H229,1-SUM($N229:AX229))*($F229&gt;=4)</f>
        <v>0</v>
      </c>
      <c r="AZ229" s="360">
        <f>MIN(1/$H229,1-SUM($N229:AY229))*($F229&gt;=4)</f>
        <v>0</v>
      </c>
      <c r="BA229" s="360">
        <f>MIN(1/$H229,1-SUM($N229:AZ229))*($F229&gt;=4)</f>
        <v>0</v>
      </c>
      <c r="BB229" s="360">
        <f>MIN(1/$H229,1-SUM($N229:BA229))*($F229&gt;=4)</f>
        <v>0</v>
      </c>
      <c r="BC229" s="360">
        <f>MIN(1/$H229,1-SUM($N229:BB229))*($F229&gt;=4)</f>
        <v>0</v>
      </c>
      <c r="BD229" s="360">
        <f>MIN(1/$H229,1-SUM($N229:BC229))*($F229&gt;=4)</f>
        <v>0</v>
      </c>
      <c r="BE229" s="360">
        <f>MIN(1/$H229,1-SUM($N229:BD229))*($F229&gt;=4)</f>
        <v>0</v>
      </c>
      <c r="BF229" s="360">
        <f>MIN(1/$H229,1-SUM($N229:BE229))*($F229&gt;=4)</f>
        <v>0</v>
      </c>
      <c r="BG229" s="360">
        <f>MIN(1/$H229,1-SUM($N229:BF229))*($F229&gt;=4)</f>
        <v>0</v>
      </c>
      <c r="BH229" s="360">
        <f>MIN(1/$H229,1-SUM($N229:BG229))*($F229&gt;=4)</f>
        <v>0</v>
      </c>
      <c r="BI229" s="360">
        <f>MIN(1/$H229,1-SUM($N229:BH229))*($F229&gt;=4)</f>
        <v>0</v>
      </c>
      <c r="BJ229" s="360">
        <f>MIN(1/$H229,1-SUM($N229:BI229))*($F229&gt;=4)</f>
        <v>0</v>
      </c>
      <c r="BK229" s="360">
        <f>MIN(1/$H229,1-SUM($N229:BJ229))*($F229&gt;=4)</f>
        <v>0</v>
      </c>
      <c r="BL229" s="360">
        <f>MIN(1/$H229,1-SUM($N229:BK229))*($F229&gt;=4)</f>
        <v>0</v>
      </c>
      <c r="BM229" s="360">
        <f>MIN(1/$H229,1-SUM($N229:BL229))*($F229&gt;=4)</f>
        <v>0</v>
      </c>
    </row>
    <row r="230" spans="3:65" x14ac:dyDescent="0.2">
      <c r="C230" s="325">
        <f t="shared" si="389"/>
        <v>24</v>
      </c>
      <c r="D230" s="303" t="str">
        <f t="shared" si="390"/>
        <v>item 24</v>
      </c>
      <c r="E230" s="350" t="str">
        <f t="shared" si="388"/>
        <v>Operating Expense</v>
      </c>
      <c r="F230" s="320">
        <f t="shared" si="388"/>
        <v>2</v>
      </c>
      <c r="G230" s="320"/>
      <c r="H230" s="355">
        <f>Input!I31</f>
        <v>30</v>
      </c>
      <c r="I230" s="352">
        <f>MONTH(Input!G31)</f>
        <v>12</v>
      </c>
      <c r="J230" s="357">
        <f t="shared" si="391"/>
        <v>0</v>
      </c>
      <c r="L230" s="358">
        <f t="shared" si="392"/>
        <v>0</v>
      </c>
      <c r="O230" s="359">
        <f>MIN(1/$H230,1-SUM($N230:N230))*($F230&gt;=4)*$J230</f>
        <v>0</v>
      </c>
      <c r="P230" s="360">
        <f>MIN(1/$H230,1-SUM($N230:O230))*($F230&gt;=4)</f>
        <v>0</v>
      </c>
      <c r="Q230" s="360">
        <f>MIN(1/$H230,1-SUM($N230:P230))*($F230&gt;=4)</f>
        <v>0</v>
      </c>
      <c r="R230" s="360">
        <f>MIN(1/$H230,1-SUM($N230:Q230))*($F230&gt;=4)</f>
        <v>0</v>
      </c>
      <c r="S230" s="360">
        <f>MIN(1/$H230,1-SUM($N230:R230))*($F230&gt;=4)</f>
        <v>0</v>
      </c>
      <c r="T230" s="360">
        <f>MIN(1/$H230,1-SUM($N230:S230))*($F230&gt;=4)</f>
        <v>0</v>
      </c>
      <c r="U230" s="360">
        <f>MIN(1/$H230,1-SUM($N230:T230))*($F230&gt;=4)</f>
        <v>0</v>
      </c>
      <c r="V230" s="360">
        <f>MIN(1/$H230,1-SUM($N230:U230))*($F230&gt;=4)</f>
        <v>0</v>
      </c>
      <c r="W230" s="360">
        <f>MIN(1/$H230,1-SUM($N230:V230))*($F230&gt;=4)</f>
        <v>0</v>
      </c>
      <c r="X230" s="360">
        <f>MIN(1/$H230,1-SUM($N230:W230))*($F230&gt;=4)</f>
        <v>0</v>
      </c>
      <c r="Y230" s="360">
        <f>MIN(1/$H230,1-SUM($N230:X230))*($F230&gt;=4)</f>
        <v>0</v>
      </c>
      <c r="Z230" s="360">
        <f>MIN(1/$H230,1-SUM($N230:Y230))*($F230&gt;=4)</f>
        <v>0</v>
      </c>
      <c r="AA230" s="360">
        <f>MIN(1/$H230,1-SUM($N230:Z230))*($F230&gt;=4)</f>
        <v>0</v>
      </c>
      <c r="AB230" s="360">
        <f>MIN(1/$H230,1-SUM($N230:AA230))*($F230&gt;=4)</f>
        <v>0</v>
      </c>
      <c r="AC230" s="360">
        <f>MIN(1/$H230,1-SUM($N230:AB230))*($F230&gt;=4)</f>
        <v>0</v>
      </c>
      <c r="AD230" s="360">
        <f>MIN(1/$H230,1-SUM($N230:AC230))*($F230&gt;=4)</f>
        <v>0</v>
      </c>
      <c r="AE230" s="360">
        <f>MIN(1/$H230,1-SUM($N230:AD230))*($F230&gt;=4)</f>
        <v>0</v>
      </c>
      <c r="AF230" s="360">
        <f>MIN(1/$H230,1-SUM($N230:AE230))*($F230&gt;=4)</f>
        <v>0</v>
      </c>
      <c r="AG230" s="360">
        <f>MIN(1/$H230,1-SUM($N230:AF230))*($F230&gt;=4)</f>
        <v>0</v>
      </c>
      <c r="AH230" s="360">
        <f>MIN(1/$H230,1-SUM($N230:AG230))*($F230&gt;=4)</f>
        <v>0</v>
      </c>
      <c r="AI230" s="360">
        <f>MIN(1/$H230,1-SUM($N230:AH230))*($F230&gt;=4)</f>
        <v>0</v>
      </c>
      <c r="AJ230" s="360">
        <f>MIN(1/$H230,1-SUM($N230:AI230))*($F230&gt;=4)</f>
        <v>0</v>
      </c>
      <c r="AK230" s="360">
        <f>MIN(1/$H230,1-SUM($N230:AJ230))*($F230&gt;=4)</f>
        <v>0</v>
      </c>
      <c r="AL230" s="360">
        <f>MIN(1/$H230,1-SUM($N230:AK230))*($F230&gt;=4)</f>
        <v>0</v>
      </c>
      <c r="AM230" s="360">
        <f>MIN(1/$H230,1-SUM($N230:AL230))*($F230&gt;=4)</f>
        <v>0</v>
      </c>
      <c r="AN230" s="360">
        <f>MIN(1/$H230,1-SUM($N230:AM230))*($F230&gt;=4)</f>
        <v>0</v>
      </c>
      <c r="AO230" s="360">
        <f>MIN(1/$H230,1-SUM($N230:AN230))*($F230&gt;=4)</f>
        <v>0</v>
      </c>
      <c r="AP230" s="360">
        <f>MIN(1/$H230,1-SUM($N230:AO230))*($F230&gt;=4)</f>
        <v>0</v>
      </c>
      <c r="AQ230" s="360">
        <f>MIN(1/$H230,1-SUM($N230:AP230))*($F230&gt;=4)</f>
        <v>0</v>
      </c>
      <c r="AR230" s="360">
        <f>MIN(1/$H230,1-SUM($N230:AQ230))*($F230&gt;=4)</f>
        <v>0</v>
      </c>
      <c r="AS230" s="360">
        <f>MIN(1/$H230,1-SUM($N230:AR230))*($F230&gt;=4)</f>
        <v>0</v>
      </c>
      <c r="AT230" s="360">
        <f>MIN(1/$H230,1-SUM($N230:AS230))*($F230&gt;=4)</f>
        <v>0</v>
      </c>
      <c r="AU230" s="360">
        <f>MIN(1/$H230,1-SUM($N230:AT230))*($F230&gt;=4)</f>
        <v>0</v>
      </c>
      <c r="AV230" s="360">
        <f>MIN(1/$H230,1-SUM($N230:AU230))*($F230&gt;=4)</f>
        <v>0</v>
      </c>
      <c r="AW230" s="360">
        <f>MIN(1/$H230,1-SUM($N230:AV230))*($F230&gt;=4)</f>
        <v>0</v>
      </c>
      <c r="AX230" s="360">
        <f>MIN(1/$H230,1-SUM($N230:AW230))*($F230&gt;=4)</f>
        <v>0</v>
      </c>
      <c r="AY230" s="360">
        <f>MIN(1/$H230,1-SUM($N230:AX230))*($F230&gt;=4)</f>
        <v>0</v>
      </c>
      <c r="AZ230" s="360">
        <f>MIN(1/$H230,1-SUM($N230:AY230))*($F230&gt;=4)</f>
        <v>0</v>
      </c>
      <c r="BA230" s="360">
        <f>MIN(1/$H230,1-SUM($N230:AZ230))*($F230&gt;=4)</f>
        <v>0</v>
      </c>
      <c r="BB230" s="360">
        <f>MIN(1/$H230,1-SUM($N230:BA230))*($F230&gt;=4)</f>
        <v>0</v>
      </c>
      <c r="BC230" s="360">
        <f>MIN(1/$H230,1-SUM($N230:BB230))*($F230&gt;=4)</f>
        <v>0</v>
      </c>
      <c r="BD230" s="360">
        <f>MIN(1/$H230,1-SUM($N230:BC230))*($F230&gt;=4)</f>
        <v>0</v>
      </c>
      <c r="BE230" s="360">
        <f>MIN(1/$H230,1-SUM($N230:BD230))*($F230&gt;=4)</f>
        <v>0</v>
      </c>
      <c r="BF230" s="360">
        <f>MIN(1/$H230,1-SUM($N230:BE230))*($F230&gt;=4)</f>
        <v>0</v>
      </c>
      <c r="BG230" s="360">
        <f>MIN(1/$H230,1-SUM($N230:BF230))*($F230&gt;=4)</f>
        <v>0</v>
      </c>
      <c r="BH230" s="360">
        <f>MIN(1/$H230,1-SUM($N230:BG230))*($F230&gt;=4)</f>
        <v>0</v>
      </c>
      <c r="BI230" s="360">
        <f>MIN(1/$H230,1-SUM($N230:BH230))*($F230&gt;=4)</f>
        <v>0</v>
      </c>
      <c r="BJ230" s="360">
        <f>MIN(1/$H230,1-SUM($N230:BI230))*($F230&gt;=4)</f>
        <v>0</v>
      </c>
      <c r="BK230" s="360">
        <f>MIN(1/$H230,1-SUM($N230:BJ230))*($F230&gt;=4)</f>
        <v>0</v>
      </c>
      <c r="BL230" s="360">
        <f>MIN(1/$H230,1-SUM($N230:BK230))*($F230&gt;=4)</f>
        <v>0</v>
      </c>
      <c r="BM230" s="360">
        <f>MIN(1/$H230,1-SUM($N230:BL230))*($F230&gt;=4)</f>
        <v>0</v>
      </c>
    </row>
    <row r="231" spans="3:65" x14ac:dyDescent="0.2">
      <c r="C231" s="325">
        <f t="shared" si="389"/>
        <v>25</v>
      </c>
      <c r="D231" s="303" t="str">
        <f t="shared" si="390"/>
        <v>item 25</v>
      </c>
      <c r="E231" s="350" t="str">
        <f t="shared" si="388"/>
        <v>Operating Expense</v>
      </c>
      <c r="F231" s="320">
        <f t="shared" si="388"/>
        <v>2</v>
      </c>
      <c r="G231" s="320"/>
      <c r="H231" s="355">
        <f>Input!I32</f>
        <v>30</v>
      </c>
      <c r="I231" s="352">
        <f>MONTH(Input!G32)</f>
        <v>12</v>
      </c>
      <c r="J231" s="357">
        <f t="shared" si="391"/>
        <v>0</v>
      </c>
      <c r="L231" s="358">
        <f t="shared" si="392"/>
        <v>0</v>
      </c>
      <c r="O231" s="359">
        <f>MIN(1/$H231,1-SUM($N231:N231))*($F231&gt;=4)*$J231</f>
        <v>0</v>
      </c>
      <c r="P231" s="360">
        <f>MIN(1/$H231,1-SUM($N231:O231))*($F231&gt;=4)</f>
        <v>0</v>
      </c>
      <c r="Q231" s="360">
        <f>MIN(1/$H231,1-SUM($N231:P231))*($F231&gt;=4)</f>
        <v>0</v>
      </c>
      <c r="R231" s="360">
        <f>MIN(1/$H231,1-SUM($N231:Q231))*($F231&gt;=4)</f>
        <v>0</v>
      </c>
      <c r="S231" s="360">
        <f>MIN(1/$H231,1-SUM($N231:R231))*($F231&gt;=4)</f>
        <v>0</v>
      </c>
      <c r="T231" s="360">
        <f>MIN(1/$H231,1-SUM($N231:S231))*($F231&gt;=4)</f>
        <v>0</v>
      </c>
      <c r="U231" s="360">
        <f>MIN(1/$H231,1-SUM($N231:T231))*($F231&gt;=4)</f>
        <v>0</v>
      </c>
      <c r="V231" s="360">
        <f>MIN(1/$H231,1-SUM($N231:U231))*($F231&gt;=4)</f>
        <v>0</v>
      </c>
      <c r="W231" s="360">
        <f>MIN(1/$H231,1-SUM($N231:V231))*($F231&gt;=4)</f>
        <v>0</v>
      </c>
      <c r="X231" s="360">
        <f>MIN(1/$H231,1-SUM($N231:W231))*($F231&gt;=4)</f>
        <v>0</v>
      </c>
      <c r="Y231" s="360">
        <f>MIN(1/$H231,1-SUM($N231:X231))*($F231&gt;=4)</f>
        <v>0</v>
      </c>
      <c r="Z231" s="360">
        <f>MIN(1/$H231,1-SUM($N231:Y231))*($F231&gt;=4)</f>
        <v>0</v>
      </c>
      <c r="AA231" s="360">
        <f>MIN(1/$H231,1-SUM($N231:Z231))*($F231&gt;=4)</f>
        <v>0</v>
      </c>
      <c r="AB231" s="360">
        <f>MIN(1/$H231,1-SUM($N231:AA231))*($F231&gt;=4)</f>
        <v>0</v>
      </c>
      <c r="AC231" s="360">
        <f>MIN(1/$H231,1-SUM($N231:AB231))*($F231&gt;=4)</f>
        <v>0</v>
      </c>
      <c r="AD231" s="360">
        <f>MIN(1/$H231,1-SUM($N231:AC231))*($F231&gt;=4)</f>
        <v>0</v>
      </c>
      <c r="AE231" s="360">
        <f>MIN(1/$H231,1-SUM($N231:AD231))*($F231&gt;=4)</f>
        <v>0</v>
      </c>
      <c r="AF231" s="360">
        <f>MIN(1/$H231,1-SUM($N231:AE231))*($F231&gt;=4)</f>
        <v>0</v>
      </c>
      <c r="AG231" s="360">
        <f>MIN(1/$H231,1-SUM($N231:AF231))*($F231&gt;=4)</f>
        <v>0</v>
      </c>
      <c r="AH231" s="360">
        <f>MIN(1/$H231,1-SUM($N231:AG231))*($F231&gt;=4)</f>
        <v>0</v>
      </c>
      <c r="AI231" s="360">
        <f>MIN(1/$H231,1-SUM($N231:AH231))*($F231&gt;=4)</f>
        <v>0</v>
      </c>
      <c r="AJ231" s="360">
        <f>MIN(1/$H231,1-SUM($N231:AI231))*($F231&gt;=4)</f>
        <v>0</v>
      </c>
      <c r="AK231" s="360">
        <f>MIN(1/$H231,1-SUM($N231:AJ231))*($F231&gt;=4)</f>
        <v>0</v>
      </c>
      <c r="AL231" s="360">
        <f>MIN(1/$H231,1-SUM($N231:AK231))*($F231&gt;=4)</f>
        <v>0</v>
      </c>
      <c r="AM231" s="360">
        <f>MIN(1/$H231,1-SUM($N231:AL231))*($F231&gt;=4)</f>
        <v>0</v>
      </c>
      <c r="AN231" s="360">
        <f>MIN(1/$H231,1-SUM($N231:AM231))*($F231&gt;=4)</f>
        <v>0</v>
      </c>
      <c r="AO231" s="360">
        <f>MIN(1/$H231,1-SUM($N231:AN231))*($F231&gt;=4)</f>
        <v>0</v>
      </c>
      <c r="AP231" s="360">
        <f>MIN(1/$H231,1-SUM($N231:AO231))*($F231&gt;=4)</f>
        <v>0</v>
      </c>
      <c r="AQ231" s="360">
        <f>MIN(1/$H231,1-SUM($N231:AP231))*($F231&gt;=4)</f>
        <v>0</v>
      </c>
      <c r="AR231" s="360">
        <f>MIN(1/$H231,1-SUM($N231:AQ231))*($F231&gt;=4)</f>
        <v>0</v>
      </c>
      <c r="AS231" s="360">
        <f>MIN(1/$H231,1-SUM($N231:AR231))*($F231&gt;=4)</f>
        <v>0</v>
      </c>
      <c r="AT231" s="360">
        <f>MIN(1/$H231,1-SUM($N231:AS231))*($F231&gt;=4)</f>
        <v>0</v>
      </c>
      <c r="AU231" s="360">
        <f>MIN(1/$H231,1-SUM($N231:AT231))*($F231&gt;=4)</f>
        <v>0</v>
      </c>
      <c r="AV231" s="360">
        <f>MIN(1/$H231,1-SUM($N231:AU231))*($F231&gt;=4)</f>
        <v>0</v>
      </c>
      <c r="AW231" s="360">
        <f>MIN(1/$H231,1-SUM($N231:AV231))*($F231&gt;=4)</f>
        <v>0</v>
      </c>
      <c r="AX231" s="360">
        <f>MIN(1/$H231,1-SUM($N231:AW231))*($F231&gt;=4)</f>
        <v>0</v>
      </c>
      <c r="AY231" s="360">
        <f>MIN(1/$H231,1-SUM($N231:AX231))*($F231&gt;=4)</f>
        <v>0</v>
      </c>
      <c r="AZ231" s="360">
        <f>MIN(1/$H231,1-SUM($N231:AY231))*($F231&gt;=4)</f>
        <v>0</v>
      </c>
      <c r="BA231" s="360">
        <f>MIN(1/$H231,1-SUM($N231:AZ231))*($F231&gt;=4)</f>
        <v>0</v>
      </c>
      <c r="BB231" s="360">
        <f>MIN(1/$H231,1-SUM($N231:BA231))*($F231&gt;=4)</f>
        <v>0</v>
      </c>
      <c r="BC231" s="360">
        <f>MIN(1/$H231,1-SUM($N231:BB231))*($F231&gt;=4)</f>
        <v>0</v>
      </c>
      <c r="BD231" s="360">
        <f>MIN(1/$H231,1-SUM($N231:BC231))*($F231&gt;=4)</f>
        <v>0</v>
      </c>
      <c r="BE231" s="360">
        <f>MIN(1/$H231,1-SUM($N231:BD231))*($F231&gt;=4)</f>
        <v>0</v>
      </c>
      <c r="BF231" s="360">
        <f>MIN(1/$H231,1-SUM($N231:BE231))*($F231&gt;=4)</f>
        <v>0</v>
      </c>
      <c r="BG231" s="360">
        <f>MIN(1/$H231,1-SUM($N231:BF231))*($F231&gt;=4)</f>
        <v>0</v>
      </c>
      <c r="BH231" s="360">
        <f>MIN(1/$H231,1-SUM($N231:BG231))*($F231&gt;=4)</f>
        <v>0</v>
      </c>
      <c r="BI231" s="360">
        <f>MIN(1/$H231,1-SUM($N231:BH231))*($F231&gt;=4)</f>
        <v>0</v>
      </c>
      <c r="BJ231" s="360">
        <f>MIN(1/$H231,1-SUM($N231:BI231))*($F231&gt;=4)</f>
        <v>0</v>
      </c>
      <c r="BK231" s="360">
        <f>MIN(1/$H231,1-SUM($N231:BJ231))*($F231&gt;=4)</f>
        <v>0</v>
      </c>
      <c r="BL231" s="360">
        <f>MIN(1/$H231,1-SUM($N231:BK231))*($F231&gt;=4)</f>
        <v>0</v>
      </c>
      <c r="BM231" s="360">
        <f>MIN(1/$H231,1-SUM($N231:BL231))*($F231&gt;=4)</f>
        <v>0</v>
      </c>
    </row>
    <row r="232" spans="3:65" x14ac:dyDescent="0.2">
      <c r="D232" s="331" t="str">
        <f>D206</f>
        <v>Book Depreciation Rates</v>
      </c>
      <c r="O232" s="348"/>
      <c r="P232" s="348"/>
      <c r="Q232" s="348"/>
      <c r="R232" s="348"/>
      <c r="S232" s="348"/>
      <c r="T232" s="348"/>
      <c r="U232" s="348"/>
      <c r="V232" s="348"/>
      <c r="W232" s="348"/>
      <c r="X232" s="348"/>
      <c r="Y232" s="348"/>
      <c r="Z232" s="348"/>
      <c r="AA232" s="348"/>
      <c r="AB232" s="348"/>
      <c r="AC232" s="348"/>
      <c r="AD232" s="348"/>
      <c r="AE232" s="348"/>
      <c r="AF232" s="348"/>
      <c r="AG232" s="348"/>
      <c r="AH232" s="348"/>
      <c r="AI232" s="348"/>
      <c r="AJ232" s="348"/>
      <c r="AK232" s="348"/>
      <c r="AL232" s="348"/>
      <c r="AM232" s="348"/>
      <c r="AN232" s="348"/>
      <c r="AO232" s="348"/>
      <c r="AP232" s="348"/>
      <c r="AQ232" s="348"/>
      <c r="AR232" s="348"/>
      <c r="AS232" s="348"/>
      <c r="AT232" s="348"/>
      <c r="AU232" s="348"/>
      <c r="AV232" s="348"/>
      <c r="AW232" s="348"/>
      <c r="AX232" s="348"/>
      <c r="AY232" s="348"/>
      <c r="AZ232" s="348"/>
      <c r="BA232" s="348"/>
      <c r="BB232" s="348"/>
      <c r="BC232" s="348"/>
      <c r="BD232" s="348"/>
      <c r="BE232" s="348"/>
      <c r="BF232" s="348"/>
      <c r="BG232" s="348"/>
      <c r="BH232" s="348"/>
      <c r="BI232" s="348"/>
      <c r="BJ232" s="348"/>
      <c r="BK232" s="348"/>
      <c r="BL232" s="348"/>
      <c r="BM232" s="348"/>
    </row>
    <row r="233" spans="3:65" s="326" customFormat="1" x14ac:dyDescent="0.2">
      <c r="D233" s="334"/>
      <c r="F233" s="335"/>
      <c r="G233" s="335"/>
    </row>
    <row r="234" spans="3:65" s="326" customFormat="1" x14ac:dyDescent="0.2">
      <c r="D234" s="334"/>
      <c r="F234" s="335"/>
      <c r="G234" s="335"/>
    </row>
    <row r="235" spans="3:65" x14ac:dyDescent="0.2">
      <c r="D235" s="323" t="s">
        <v>21</v>
      </c>
      <c r="E235" s="318"/>
      <c r="F235" s="291"/>
      <c r="G235" s="291"/>
      <c r="K235" s="321"/>
      <c r="L235" s="321"/>
      <c r="M235" s="321"/>
      <c r="O235" s="321"/>
      <c r="P235" s="321"/>
      <c r="Q235" s="321"/>
      <c r="R235" s="321"/>
      <c r="S235" s="321"/>
      <c r="T235" s="321"/>
      <c r="U235" s="321"/>
      <c r="V235" s="321"/>
      <c r="W235" s="321"/>
      <c r="X235" s="321"/>
      <c r="Y235" s="321"/>
      <c r="Z235" s="321"/>
      <c r="AA235" s="321"/>
      <c r="AB235" s="321"/>
      <c r="AC235" s="321"/>
      <c r="AD235" s="321"/>
      <c r="AE235" s="321"/>
      <c r="AF235" s="321"/>
      <c r="AG235" s="321"/>
      <c r="AH235" s="321"/>
      <c r="AI235" s="321"/>
      <c r="AJ235" s="321"/>
      <c r="AK235" s="321"/>
      <c r="AL235" s="321"/>
      <c r="AM235" s="321"/>
      <c r="AN235" s="321"/>
      <c r="AO235" s="321"/>
      <c r="AP235" s="321"/>
      <c r="AQ235" s="321"/>
      <c r="AR235" s="321"/>
      <c r="AS235" s="321"/>
      <c r="AT235" s="321"/>
      <c r="AU235" s="321"/>
      <c r="AV235" s="321"/>
      <c r="AW235" s="321"/>
      <c r="AX235" s="321"/>
      <c r="AY235" s="321"/>
      <c r="AZ235" s="321"/>
      <c r="BA235" s="321"/>
      <c r="BB235" s="321"/>
      <c r="BC235" s="321"/>
      <c r="BD235" s="321"/>
      <c r="BE235" s="321"/>
      <c r="BF235" s="321"/>
      <c r="BG235" s="321"/>
      <c r="BH235" s="321"/>
      <c r="BI235" s="321"/>
      <c r="BJ235" s="321"/>
      <c r="BK235" s="321"/>
      <c r="BL235" s="321"/>
      <c r="BM235" s="321"/>
    </row>
    <row r="236" spans="3:65" x14ac:dyDescent="0.2">
      <c r="C236" s="325">
        <f>C235+1</f>
        <v>1</v>
      </c>
      <c r="D236" s="303" t="str">
        <f>INDEX(D$59:D$83,$C236,1)</f>
        <v>CR Factors</v>
      </c>
      <c r="E236" s="350" t="str">
        <f t="shared" ref="E236:F260" si="393">INDEX(E$59:E$83,$C236,1)</f>
        <v>Capital</v>
      </c>
      <c r="F236" s="320">
        <f t="shared" si="393"/>
        <v>4</v>
      </c>
      <c r="G236" s="320"/>
      <c r="H236" s="354"/>
      <c r="K236" s="341">
        <f ca="1">SUMPRODUCT(O236:BM236,$O$7:$BM$7)</f>
        <v>348053.83388859435</v>
      </c>
      <c r="L236" s="342">
        <f ca="1">SUM(O236:BM236)</f>
        <v>999999.99999999942</v>
      </c>
      <c r="O236" s="361">
        <f ca="1">SUMPRODUCT($O178:O178,N(OFFSET($O207:O207,0,MAX(COLUMN($O207:O207))-COLUMN($O207:O207),1,1)))</f>
        <v>0</v>
      </c>
      <c r="P236" s="361">
        <f ca="1">SUMPRODUCT($O178:P178,N(OFFSET($O207:P207,0,MAX(COLUMN($O207:P207))-COLUMN($O207:P207),1,1)))</f>
        <v>25000</v>
      </c>
      <c r="Q236" s="361">
        <f ca="1">SUMPRODUCT($O178:Q178,N(OFFSET($O207:Q207,0,MAX(COLUMN($O207:Q207))-COLUMN($O207:Q207),1,1)))</f>
        <v>25000</v>
      </c>
      <c r="R236" s="361">
        <f ca="1">SUMPRODUCT($O178:R178,N(OFFSET($O207:R207,0,MAX(COLUMN($O207:R207))-COLUMN($O207:R207),1,1)))</f>
        <v>25000</v>
      </c>
      <c r="S236" s="361">
        <f ca="1">SUMPRODUCT($O178:S178,N(OFFSET($O207:S207,0,MAX(COLUMN($O207:S207))-COLUMN($O207:S207),1,1)))</f>
        <v>25000</v>
      </c>
      <c r="T236" s="361">
        <f ca="1">SUMPRODUCT($O178:T178,N(OFFSET($O207:T207,0,MAX(COLUMN($O207:T207))-COLUMN($O207:T207),1,1)))</f>
        <v>25000</v>
      </c>
      <c r="U236" s="361">
        <f ca="1">SUMPRODUCT($O178:U178,N(OFFSET($O207:U207,0,MAX(COLUMN($O207:U207))-COLUMN($O207:U207),1,1)))</f>
        <v>25000</v>
      </c>
      <c r="V236" s="361">
        <f ca="1">SUMPRODUCT($O178:V178,N(OFFSET($O207:V207,0,MAX(COLUMN($O207:V207))-COLUMN($O207:V207),1,1)))</f>
        <v>25000</v>
      </c>
      <c r="W236" s="361">
        <f ca="1">SUMPRODUCT($O178:W178,N(OFFSET($O207:W207,0,MAX(COLUMN($O207:W207))-COLUMN($O207:W207),1,1)))</f>
        <v>25000</v>
      </c>
      <c r="X236" s="361">
        <f ca="1">SUMPRODUCT($O178:X178,N(OFFSET($O207:X207,0,MAX(COLUMN($O207:X207))-COLUMN($O207:X207),1,1)))</f>
        <v>25000</v>
      </c>
      <c r="Y236" s="361">
        <f ca="1">SUMPRODUCT($O178:Y178,N(OFFSET($O207:Y207,0,MAX(COLUMN($O207:Y207))-COLUMN($O207:Y207),1,1)))</f>
        <v>25000</v>
      </c>
      <c r="Z236" s="361">
        <f ca="1">SUMPRODUCT($O178:Z178,N(OFFSET($O207:Z207,0,MAX(COLUMN($O207:Z207))-COLUMN($O207:Z207),1,1)))</f>
        <v>25000</v>
      </c>
      <c r="AA236" s="361">
        <f ca="1">SUMPRODUCT($O178:AA178,N(OFFSET($O207:AA207,0,MAX(COLUMN($O207:AA207))-COLUMN($O207:AA207),1,1)))</f>
        <v>25000</v>
      </c>
      <c r="AB236" s="361">
        <f ca="1">SUMPRODUCT($O178:AB178,N(OFFSET($O207:AB207,0,MAX(COLUMN($O207:AB207))-COLUMN($O207:AB207),1,1)))</f>
        <v>25000</v>
      </c>
      <c r="AC236" s="361">
        <f ca="1">SUMPRODUCT($O178:AC178,N(OFFSET($O207:AC207,0,MAX(COLUMN($O207:AC207))-COLUMN($O207:AC207),1,1)))</f>
        <v>25000</v>
      </c>
      <c r="AD236" s="361">
        <f ca="1">SUMPRODUCT($O178:AD178,N(OFFSET($O207:AD207,0,MAX(COLUMN($O207:AD207))-COLUMN($O207:AD207),1,1)))</f>
        <v>25000</v>
      </c>
      <c r="AE236" s="361">
        <f ca="1">SUMPRODUCT($O178:AE178,N(OFFSET($O207:AE207,0,MAX(COLUMN($O207:AE207))-COLUMN($O207:AE207),1,1)))</f>
        <v>25000</v>
      </c>
      <c r="AF236" s="361">
        <f ca="1">SUMPRODUCT($O178:AF178,N(OFFSET($O207:AF207,0,MAX(COLUMN($O207:AF207))-COLUMN($O207:AF207),1,1)))</f>
        <v>25000</v>
      </c>
      <c r="AG236" s="361">
        <f ca="1">SUMPRODUCT($O178:AG178,N(OFFSET($O207:AG207,0,MAX(COLUMN($O207:AG207))-COLUMN($O207:AG207),1,1)))</f>
        <v>25000</v>
      </c>
      <c r="AH236" s="361">
        <f ca="1">SUMPRODUCT($O178:AH178,N(OFFSET($O207:AH207,0,MAX(COLUMN($O207:AH207))-COLUMN($O207:AH207),1,1)))</f>
        <v>25000</v>
      </c>
      <c r="AI236" s="361">
        <f ca="1">SUMPRODUCT($O178:AI178,N(OFFSET($O207:AI207,0,MAX(COLUMN($O207:AI207))-COLUMN($O207:AI207),1,1)))</f>
        <v>25000</v>
      </c>
      <c r="AJ236" s="361">
        <f ca="1">SUMPRODUCT($O178:AJ178,N(OFFSET($O207:AJ207,0,MAX(COLUMN($O207:AJ207))-COLUMN($O207:AJ207),1,1)))</f>
        <v>25000</v>
      </c>
      <c r="AK236" s="361">
        <f ca="1">SUMPRODUCT($O178:AK178,N(OFFSET($O207:AK207,0,MAX(COLUMN($O207:AK207))-COLUMN($O207:AK207),1,1)))</f>
        <v>25000</v>
      </c>
      <c r="AL236" s="361">
        <f ca="1">SUMPRODUCT($O178:AL178,N(OFFSET($O207:AL207,0,MAX(COLUMN($O207:AL207))-COLUMN($O207:AL207),1,1)))</f>
        <v>25000</v>
      </c>
      <c r="AM236" s="361">
        <f ca="1">SUMPRODUCT($O178:AM178,N(OFFSET($O207:AM207,0,MAX(COLUMN($O207:AM207))-COLUMN($O207:AM207),1,1)))</f>
        <v>25000</v>
      </c>
      <c r="AN236" s="361">
        <f ca="1">SUMPRODUCT($O178:AN178,N(OFFSET($O207:AN207,0,MAX(COLUMN($O207:AN207))-COLUMN($O207:AN207),1,1)))</f>
        <v>25000</v>
      </c>
      <c r="AO236" s="361">
        <f ca="1">SUMPRODUCT($O178:AO178,N(OFFSET($O207:AO207,0,MAX(COLUMN($O207:AO207))-COLUMN($O207:AO207),1,1)))</f>
        <v>25000</v>
      </c>
      <c r="AP236" s="361">
        <f ca="1">SUMPRODUCT($O178:AP178,N(OFFSET($O207:AP207,0,MAX(COLUMN($O207:AP207))-COLUMN($O207:AP207),1,1)))</f>
        <v>25000</v>
      </c>
      <c r="AQ236" s="361">
        <f ca="1">SUMPRODUCT($O178:AQ178,N(OFFSET($O207:AQ207,0,MAX(COLUMN($O207:AQ207))-COLUMN($O207:AQ207),1,1)))</f>
        <v>25000</v>
      </c>
      <c r="AR236" s="361">
        <f ca="1">SUMPRODUCT($O178:AR178,N(OFFSET($O207:AR207,0,MAX(COLUMN($O207:AR207))-COLUMN($O207:AR207),1,1)))</f>
        <v>25000</v>
      </c>
      <c r="AS236" s="361">
        <f ca="1">SUMPRODUCT($O178:AS178,N(OFFSET($O207:AS207,0,MAX(COLUMN($O207:AS207))-COLUMN($O207:AS207),1,1)))</f>
        <v>25000</v>
      </c>
      <c r="AT236" s="361">
        <f ca="1">SUMPRODUCT($O178:AT178,N(OFFSET($O207:AT207,0,MAX(COLUMN($O207:AT207))-COLUMN($O207:AT207),1,1)))</f>
        <v>25000</v>
      </c>
      <c r="AU236" s="361">
        <f ca="1">SUMPRODUCT($O178:AU178,N(OFFSET($O207:AU207,0,MAX(COLUMN($O207:AU207))-COLUMN($O207:AU207),1,1)))</f>
        <v>25000</v>
      </c>
      <c r="AV236" s="361">
        <f ca="1">SUMPRODUCT($O178:AV178,N(OFFSET($O207:AV207,0,MAX(COLUMN($O207:AV207))-COLUMN($O207:AV207),1,1)))</f>
        <v>25000</v>
      </c>
      <c r="AW236" s="361">
        <f ca="1">SUMPRODUCT($O178:AW178,N(OFFSET($O207:AW207,0,MAX(COLUMN($O207:AW207))-COLUMN($O207:AW207),1,1)))</f>
        <v>25000</v>
      </c>
      <c r="AX236" s="361">
        <f ca="1">SUMPRODUCT($O178:AX178,N(OFFSET($O207:AX207,0,MAX(COLUMN($O207:AX207))-COLUMN($O207:AX207),1,1)))</f>
        <v>25000</v>
      </c>
      <c r="AY236" s="361">
        <f ca="1">SUMPRODUCT($O178:AY178,N(OFFSET($O207:AY207,0,MAX(COLUMN($O207:AY207))-COLUMN($O207:AY207),1,1)))</f>
        <v>25000</v>
      </c>
      <c r="AZ236" s="361">
        <f ca="1">SUMPRODUCT($O178:AZ178,N(OFFSET($O207:AZ207,0,MAX(COLUMN($O207:AZ207))-COLUMN($O207:AZ207),1,1)))</f>
        <v>25000</v>
      </c>
      <c r="BA236" s="361">
        <f ca="1">SUMPRODUCT($O178:BA178,N(OFFSET($O207:BA207,0,MAX(COLUMN($O207:BA207))-COLUMN($O207:BA207),1,1)))</f>
        <v>25000</v>
      </c>
      <c r="BB236" s="361">
        <f ca="1">SUMPRODUCT($O178:BB178,N(OFFSET($O207:BB207,0,MAX(COLUMN($O207:BB207))-COLUMN($O207:BB207),1,1)))</f>
        <v>25000</v>
      </c>
      <c r="BC236" s="361">
        <f ca="1">SUMPRODUCT($O178:BC178,N(OFFSET($O207:BC207,0,MAX(COLUMN($O207:BC207))-COLUMN($O207:BC207),1,1)))</f>
        <v>24999.999999999469</v>
      </c>
      <c r="BD236" s="361">
        <f ca="1">SUMPRODUCT($O178:BD178,N(OFFSET($O207:BD207,0,MAX(COLUMN($O207:BD207))-COLUMN($O207:BD207),1,1)))</f>
        <v>0</v>
      </c>
      <c r="BE236" s="361">
        <f ca="1">SUMPRODUCT($O178:BE178,N(OFFSET($O207:BE207,0,MAX(COLUMN($O207:BE207))-COLUMN($O207:BE207),1,1)))</f>
        <v>0</v>
      </c>
      <c r="BF236" s="361">
        <f ca="1">SUMPRODUCT($O178:BF178,N(OFFSET($O207:BF207,0,MAX(COLUMN($O207:BF207))-COLUMN($O207:BF207),1,1)))</f>
        <v>0</v>
      </c>
      <c r="BG236" s="361">
        <f ca="1">SUMPRODUCT($O178:BG178,N(OFFSET($O207:BG207,0,MAX(COLUMN($O207:BG207))-COLUMN($O207:BG207),1,1)))</f>
        <v>0</v>
      </c>
      <c r="BH236" s="361">
        <f ca="1">SUMPRODUCT($O178:BH178,N(OFFSET($O207:BH207,0,MAX(COLUMN($O207:BH207))-COLUMN($O207:BH207),1,1)))</f>
        <v>0</v>
      </c>
      <c r="BI236" s="361">
        <f ca="1">SUMPRODUCT($O178:BI178,N(OFFSET($O207:BI207,0,MAX(COLUMN($O207:BI207))-COLUMN($O207:BI207),1,1)))</f>
        <v>0</v>
      </c>
      <c r="BJ236" s="361">
        <f ca="1">SUMPRODUCT($O178:BJ178,N(OFFSET($O207:BJ207,0,MAX(COLUMN($O207:BJ207))-COLUMN($O207:BJ207),1,1)))</f>
        <v>0</v>
      </c>
      <c r="BK236" s="361">
        <f ca="1">SUMPRODUCT($O178:BK178,N(OFFSET($O207:BK207,0,MAX(COLUMN($O207:BK207))-COLUMN($O207:BK207),1,1)))</f>
        <v>0</v>
      </c>
      <c r="BL236" s="361">
        <f ca="1">SUMPRODUCT($O178:BL178,N(OFFSET($O207:BL207,0,MAX(COLUMN($O207:BL207))-COLUMN($O207:BL207),1,1)))</f>
        <v>0</v>
      </c>
      <c r="BM236" s="361">
        <f ca="1">SUMPRODUCT($O178:BM178,N(OFFSET($O207:BM207,0,MAX(COLUMN($O207:BM207))-COLUMN($O207:BM207),1,1)))</f>
        <v>0</v>
      </c>
    </row>
    <row r="237" spans="3:65" x14ac:dyDescent="0.2">
      <c r="C237" s="325">
        <f t="shared" ref="C237:C260" si="394">C236+1</f>
        <v>2</v>
      </c>
      <c r="D237" s="303" t="str">
        <f t="shared" ref="D237:D260" si="395">INDEX(D$59:D$83,$C237,1)</f>
        <v>item 2</v>
      </c>
      <c r="E237" s="350" t="str">
        <f t="shared" si="393"/>
        <v>Operating Expense</v>
      </c>
      <c r="F237" s="320">
        <f t="shared" si="393"/>
        <v>2</v>
      </c>
      <c r="G237" s="320"/>
      <c r="H237" s="354"/>
      <c r="K237" s="341">
        <f t="shared" ref="K237:K261" ca="1" si="396">SUMPRODUCT(O237:BM237,$O$7:$BM$7)</f>
        <v>0</v>
      </c>
      <c r="L237" s="342">
        <f t="shared" ref="L237:L261" ca="1" si="397">SUM(O237:BM237)</f>
        <v>0</v>
      </c>
      <c r="O237" s="361">
        <f ca="1">SUMPRODUCT($O179:O179,N(OFFSET($O208:O208,0,MAX(COLUMN($O208:O208))-COLUMN($O208:O208),1,1)))</f>
        <v>0</v>
      </c>
      <c r="P237" s="361">
        <f ca="1">SUMPRODUCT($O179:P179,N(OFFSET($O208:P208,0,MAX(COLUMN($O208:P208))-COLUMN($O208:P208),1,1)))</f>
        <v>0</v>
      </c>
      <c r="Q237" s="361">
        <f ca="1">SUMPRODUCT($O179:Q179,N(OFFSET($O208:Q208,0,MAX(COLUMN($O208:Q208))-COLUMN($O208:Q208),1,1)))</f>
        <v>0</v>
      </c>
      <c r="R237" s="361">
        <f ca="1">SUMPRODUCT($O179:R179,N(OFFSET($O208:R208,0,MAX(COLUMN($O208:R208))-COLUMN($O208:R208),1,1)))</f>
        <v>0</v>
      </c>
      <c r="S237" s="361">
        <f ca="1">SUMPRODUCT($O179:S179,N(OFFSET($O208:S208,0,MAX(COLUMN($O208:S208))-COLUMN($O208:S208),1,1)))</f>
        <v>0</v>
      </c>
      <c r="T237" s="361">
        <f ca="1">SUMPRODUCT($O179:T179,N(OFFSET($O208:T208,0,MAX(COLUMN($O208:T208))-COLUMN($O208:T208),1,1)))</f>
        <v>0</v>
      </c>
      <c r="U237" s="361">
        <f ca="1">SUMPRODUCT($O179:U179,N(OFFSET($O208:U208,0,MAX(COLUMN($O208:U208))-COLUMN($O208:U208),1,1)))</f>
        <v>0</v>
      </c>
      <c r="V237" s="361">
        <f ca="1">SUMPRODUCT($O179:V179,N(OFFSET($O208:V208,0,MAX(COLUMN($O208:V208))-COLUMN($O208:V208),1,1)))</f>
        <v>0</v>
      </c>
      <c r="W237" s="361">
        <f ca="1">SUMPRODUCT($O179:W179,N(OFFSET($O208:W208,0,MAX(COLUMN($O208:W208))-COLUMN($O208:W208),1,1)))</f>
        <v>0</v>
      </c>
      <c r="X237" s="361">
        <f ca="1">SUMPRODUCT($O179:X179,N(OFFSET($O208:X208,0,MAX(COLUMN($O208:X208))-COLUMN($O208:X208),1,1)))</f>
        <v>0</v>
      </c>
      <c r="Y237" s="361">
        <f ca="1">SUMPRODUCT($O179:Y179,N(OFFSET($O208:Y208,0,MAX(COLUMN($O208:Y208))-COLUMN($O208:Y208),1,1)))</f>
        <v>0</v>
      </c>
      <c r="Z237" s="361">
        <f ca="1">SUMPRODUCT($O179:Z179,N(OFFSET($O208:Z208,0,MAX(COLUMN($O208:Z208))-COLUMN($O208:Z208),1,1)))</f>
        <v>0</v>
      </c>
      <c r="AA237" s="361">
        <f ca="1">SUMPRODUCT($O179:AA179,N(OFFSET($O208:AA208,0,MAX(COLUMN($O208:AA208))-COLUMN($O208:AA208),1,1)))</f>
        <v>0</v>
      </c>
      <c r="AB237" s="361">
        <f ca="1">SUMPRODUCT($O179:AB179,N(OFFSET($O208:AB208,0,MAX(COLUMN($O208:AB208))-COLUMN($O208:AB208),1,1)))</f>
        <v>0</v>
      </c>
      <c r="AC237" s="361">
        <f ca="1">SUMPRODUCT($O179:AC179,N(OFFSET($O208:AC208,0,MAX(COLUMN($O208:AC208))-COLUMN($O208:AC208),1,1)))</f>
        <v>0</v>
      </c>
      <c r="AD237" s="361">
        <f ca="1">SUMPRODUCT($O179:AD179,N(OFFSET($O208:AD208,0,MAX(COLUMN($O208:AD208))-COLUMN($O208:AD208),1,1)))</f>
        <v>0</v>
      </c>
      <c r="AE237" s="361">
        <f ca="1">SUMPRODUCT($O179:AE179,N(OFFSET($O208:AE208,0,MAX(COLUMN($O208:AE208))-COLUMN($O208:AE208),1,1)))</f>
        <v>0</v>
      </c>
      <c r="AF237" s="361">
        <f ca="1">SUMPRODUCT($O179:AF179,N(OFFSET($O208:AF208,0,MAX(COLUMN($O208:AF208))-COLUMN($O208:AF208),1,1)))</f>
        <v>0</v>
      </c>
      <c r="AG237" s="361">
        <f ca="1">SUMPRODUCT($O179:AG179,N(OFFSET($O208:AG208,0,MAX(COLUMN($O208:AG208))-COLUMN($O208:AG208),1,1)))</f>
        <v>0</v>
      </c>
      <c r="AH237" s="361">
        <f ca="1">SUMPRODUCT($O179:AH179,N(OFFSET($O208:AH208,0,MAX(COLUMN($O208:AH208))-COLUMN($O208:AH208),1,1)))</f>
        <v>0</v>
      </c>
      <c r="AI237" s="361">
        <f ca="1">SUMPRODUCT($O179:AI179,N(OFFSET($O208:AI208,0,MAX(COLUMN($O208:AI208))-COLUMN($O208:AI208),1,1)))</f>
        <v>0</v>
      </c>
      <c r="AJ237" s="361">
        <f ca="1">SUMPRODUCT($O179:AJ179,N(OFFSET($O208:AJ208,0,MAX(COLUMN($O208:AJ208))-COLUMN($O208:AJ208),1,1)))</f>
        <v>0</v>
      </c>
      <c r="AK237" s="361">
        <f ca="1">SUMPRODUCT($O179:AK179,N(OFFSET($O208:AK208,0,MAX(COLUMN($O208:AK208))-COLUMN($O208:AK208),1,1)))</f>
        <v>0</v>
      </c>
      <c r="AL237" s="361">
        <f ca="1">SUMPRODUCT($O179:AL179,N(OFFSET($O208:AL208,0,MAX(COLUMN($O208:AL208))-COLUMN($O208:AL208),1,1)))</f>
        <v>0</v>
      </c>
      <c r="AM237" s="361">
        <f ca="1">SUMPRODUCT($O179:AM179,N(OFFSET($O208:AM208,0,MAX(COLUMN($O208:AM208))-COLUMN($O208:AM208),1,1)))</f>
        <v>0</v>
      </c>
      <c r="AN237" s="361">
        <f ca="1">SUMPRODUCT($O179:AN179,N(OFFSET($O208:AN208,0,MAX(COLUMN($O208:AN208))-COLUMN($O208:AN208),1,1)))</f>
        <v>0</v>
      </c>
      <c r="AO237" s="361">
        <f ca="1">SUMPRODUCT($O179:AO179,N(OFFSET($O208:AO208,0,MAX(COLUMN($O208:AO208))-COLUMN($O208:AO208),1,1)))</f>
        <v>0</v>
      </c>
      <c r="AP237" s="361">
        <f ca="1">SUMPRODUCT($O179:AP179,N(OFFSET($O208:AP208,0,MAX(COLUMN($O208:AP208))-COLUMN($O208:AP208),1,1)))</f>
        <v>0</v>
      </c>
      <c r="AQ237" s="361">
        <f ca="1">SUMPRODUCT($O179:AQ179,N(OFFSET($O208:AQ208,0,MAX(COLUMN($O208:AQ208))-COLUMN($O208:AQ208),1,1)))</f>
        <v>0</v>
      </c>
      <c r="AR237" s="361">
        <f ca="1">SUMPRODUCT($O179:AR179,N(OFFSET($O208:AR208,0,MAX(COLUMN($O208:AR208))-COLUMN($O208:AR208),1,1)))</f>
        <v>0</v>
      </c>
      <c r="AS237" s="361">
        <f ca="1">SUMPRODUCT($O179:AS179,N(OFFSET($O208:AS208,0,MAX(COLUMN($O208:AS208))-COLUMN($O208:AS208),1,1)))</f>
        <v>0</v>
      </c>
      <c r="AT237" s="361">
        <f ca="1">SUMPRODUCT($O179:AT179,N(OFFSET($O208:AT208,0,MAX(COLUMN($O208:AT208))-COLUMN($O208:AT208),1,1)))</f>
        <v>0</v>
      </c>
      <c r="AU237" s="361">
        <f ca="1">SUMPRODUCT($O179:AU179,N(OFFSET($O208:AU208,0,MAX(COLUMN($O208:AU208))-COLUMN($O208:AU208),1,1)))</f>
        <v>0</v>
      </c>
      <c r="AV237" s="361">
        <f ca="1">SUMPRODUCT($O179:AV179,N(OFFSET($O208:AV208,0,MAX(COLUMN($O208:AV208))-COLUMN($O208:AV208),1,1)))</f>
        <v>0</v>
      </c>
      <c r="AW237" s="361">
        <f ca="1">SUMPRODUCT($O179:AW179,N(OFFSET($O208:AW208,0,MAX(COLUMN($O208:AW208))-COLUMN($O208:AW208),1,1)))</f>
        <v>0</v>
      </c>
      <c r="AX237" s="361">
        <f ca="1">SUMPRODUCT($O179:AX179,N(OFFSET($O208:AX208,0,MAX(COLUMN($O208:AX208))-COLUMN($O208:AX208),1,1)))</f>
        <v>0</v>
      </c>
      <c r="AY237" s="361">
        <f ca="1">SUMPRODUCT($O179:AY179,N(OFFSET($O208:AY208,0,MAX(COLUMN($O208:AY208))-COLUMN($O208:AY208),1,1)))</f>
        <v>0</v>
      </c>
      <c r="AZ237" s="361">
        <f ca="1">SUMPRODUCT($O179:AZ179,N(OFFSET($O208:AZ208,0,MAX(COLUMN($O208:AZ208))-COLUMN($O208:AZ208),1,1)))</f>
        <v>0</v>
      </c>
      <c r="BA237" s="361">
        <f ca="1">SUMPRODUCT($O179:BA179,N(OFFSET($O208:BA208,0,MAX(COLUMN($O208:BA208))-COLUMN($O208:BA208),1,1)))</f>
        <v>0</v>
      </c>
      <c r="BB237" s="361">
        <f ca="1">SUMPRODUCT($O179:BB179,N(OFFSET($O208:BB208,0,MAX(COLUMN($O208:BB208))-COLUMN($O208:BB208),1,1)))</f>
        <v>0</v>
      </c>
      <c r="BC237" s="361">
        <f ca="1">SUMPRODUCT($O179:BC179,N(OFFSET($O208:BC208,0,MAX(COLUMN($O208:BC208))-COLUMN($O208:BC208),1,1)))</f>
        <v>0</v>
      </c>
      <c r="BD237" s="361">
        <f ca="1">SUMPRODUCT($O179:BD179,N(OFFSET($O208:BD208,0,MAX(COLUMN($O208:BD208))-COLUMN($O208:BD208),1,1)))</f>
        <v>0</v>
      </c>
      <c r="BE237" s="361">
        <f ca="1">SUMPRODUCT($O179:BE179,N(OFFSET($O208:BE208,0,MAX(COLUMN($O208:BE208))-COLUMN($O208:BE208),1,1)))</f>
        <v>0</v>
      </c>
      <c r="BF237" s="361">
        <f ca="1">SUMPRODUCT($O179:BF179,N(OFFSET($O208:BF208,0,MAX(COLUMN($O208:BF208))-COLUMN($O208:BF208),1,1)))</f>
        <v>0</v>
      </c>
      <c r="BG237" s="361">
        <f ca="1">SUMPRODUCT($O179:BG179,N(OFFSET($O208:BG208,0,MAX(COLUMN($O208:BG208))-COLUMN($O208:BG208),1,1)))</f>
        <v>0</v>
      </c>
      <c r="BH237" s="361">
        <f ca="1">SUMPRODUCT($O179:BH179,N(OFFSET($O208:BH208,0,MAX(COLUMN($O208:BH208))-COLUMN($O208:BH208),1,1)))</f>
        <v>0</v>
      </c>
      <c r="BI237" s="361">
        <f ca="1">SUMPRODUCT($O179:BI179,N(OFFSET($O208:BI208,0,MAX(COLUMN($O208:BI208))-COLUMN($O208:BI208),1,1)))</f>
        <v>0</v>
      </c>
      <c r="BJ237" s="361">
        <f ca="1">SUMPRODUCT($O179:BJ179,N(OFFSET($O208:BJ208,0,MAX(COLUMN($O208:BJ208))-COLUMN($O208:BJ208),1,1)))</f>
        <v>0</v>
      </c>
      <c r="BK237" s="361">
        <f ca="1">SUMPRODUCT($O179:BK179,N(OFFSET($O208:BK208,0,MAX(COLUMN($O208:BK208))-COLUMN($O208:BK208),1,1)))</f>
        <v>0</v>
      </c>
      <c r="BL237" s="361">
        <f ca="1">SUMPRODUCT($O179:BL179,N(OFFSET($O208:BL208,0,MAX(COLUMN($O208:BL208))-COLUMN($O208:BL208),1,1)))</f>
        <v>0</v>
      </c>
      <c r="BM237" s="361">
        <f ca="1">SUMPRODUCT($O179:BM179,N(OFFSET($O208:BM208,0,MAX(COLUMN($O208:BM208))-COLUMN($O208:BM208),1,1)))</f>
        <v>0</v>
      </c>
    </row>
    <row r="238" spans="3:65" x14ac:dyDescent="0.2">
      <c r="C238" s="325">
        <f t="shared" si="394"/>
        <v>3</v>
      </c>
      <c r="D238" s="303" t="str">
        <f t="shared" si="395"/>
        <v>item 3</v>
      </c>
      <c r="E238" s="350" t="str">
        <f t="shared" si="393"/>
        <v>Operating Expense</v>
      </c>
      <c r="F238" s="320">
        <f t="shared" si="393"/>
        <v>2</v>
      </c>
      <c r="G238" s="320"/>
      <c r="H238" s="354"/>
      <c r="K238" s="341">
        <f t="shared" ca="1" si="396"/>
        <v>0</v>
      </c>
      <c r="L238" s="342">
        <f t="shared" ca="1" si="397"/>
        <v>0</v>
      </c>
      <c r="O238" s="361">
        <f ca="1">SUMPRODUCT($O180:O180,N(OFFSET($O209:O209,0,MAX(COLUMN($O209:O209))-COLUMN($O209:O209),1,1)))</f>
        <v>0</v>
      </c>
      <c r="P238" s="361">
        <f ca="1">SUMPRODUCT($O180:P180,N(OFFSET($O209:P209,0,MAX(COLUMN($O209:P209))-COLUMN($O209:P209),1,1)))</f>
        <v>0</v>
      </c>
      <c r="Q238" s="361">
        <f ca="1">SUMPRODUCT($O180:Q180,N(OFFSET($O209:Q209,0,MAX(COLUMN($O209:Q209))-COLUMN($O209:Q209),1,1)))</f>
        <v>0</v>
      </c>
      <c r="R238" s="361">
        <f ca="1">SUMPRODUCT($O180:R180,N(OFFSET($O209:R209,0,MAX(COLUMN($O209:R209))-COLUMN($O209:R209),1,1)))</f>
        <v>0</v>
      </c>
      <c r="S238" s="361">
        <f ca="1">SUMPRODUCT($O180:S180,N(OFFSET($O209:S209,0,MAX(COLUMN($O209:S209))-COLUMN($O209:S209),1,1)))</f>
        <v>0</v>
      </c>
      <c r="T238" s="361">
        <f ca="1">SUMPRODUCT($O180:T180,N(OFFSET($O209:T209,0,MAX(COLUMN($O209:T209))-COLUMN($O209:T209),1,1)))</f>
        <v>0</v>
      </c>
      <c r="U238" s="361">
        <f ca="1">SUMPRODUCT($O180:U180,N(OFFSET($O209:U209,0,MAX(COLUMN($O209:U209))-COLUMN($O209:U209),1,1)))</f>
        <v>0</v>
      </c>
      <c r="V238" s="361">
        <f ca="1">SUMPRODUCT($O180:V180,N(OFFSET($O209:V209,0,MAX(COLUMN($O209:V209))-COLUMN($O209:V209),1,1)))</f>
        <v>0</v>
      </c>
      <c r="W238" s="361">
        <f ca="1">SUMPRODUCT($O180:W180,N(OFFSET($O209:W209,0,MAX(COLUMN($O209:W209))-COLUMN($O209:W209),1,1)))</f>
        <v>0</v>
      </c>
      <c r="X238" s="361">
        <f ca="1">SUMPRODUCT($O180:X180,N(OFFSET($O209:X209,0,MAX(COLUMN($O209:X209))-COLUMN($O209:X209),1,1)))</f>
        <v>0</v>
      </c>
      <c r="Y238" s="361">
        <f ca="1">SUMPRODUCT($O180:Y180,N(OFFSET($O209:Y209,0,MAX(COLUMN($O209:Y209))-COLUMN($O209:Y209),1,1)))</f>
        <v>0</v>
      </c>
      <c r="Z238" s="361">
        <f ca="1">SUMPRODUCT($O180:Z180,N(OFFSET($O209:Z209,0,MAX(COLUMN($O209:Z209))-COLUMN($O209:Z209),1,1)))</f>
        <v>0</v>
      </c>
      <c r="AA238" s="361">
        <f ca="1">SUMPRODUCT($O180:AA180,N(OFFSET($O209:AA209,0,MAX(COLUMN($O209:AA209))-COLUMN($O209:AA209),1,1)))</f>
        <v>0</v>
      </c>
      <c r="AB238" s="361">
        <f ca="1">SUMPRODUCT($O180:AB180,N(OFFSET($O209:AB209,0,MAX(COLUMN($O209:AB209))-COLUMN($O209:AB209),1,1)))</f>
        <v>0</v>
      </c>
      <c r="AC238" s="361">
        <f ca="1">SUMPRODUCT($O180:AC180,N(OFFSET($O209:AC209,0,MAX(COLUMN($O209:AC209))-COLUMN($O209:AC209),1,1)))</f>
        <v>0</v>
      </c>
      <c r="AD238" s="361">
        <f ca="1">SUMPRODUCT($O180:AD180,N(OFFSET($O209:AD209,0,MAX(COLUMN($O209:AD209))-COLUMN($O209:AD209),1,1)))</f>
        <v>0</v>
      </c>
      <c r="AE238" s="361">
        <f ca="1">SUMPRODUCT($O180:AE180,N(OFFSET($O209:AE209,0,MAX(COLUMN($O209:AE209))-COLUMN($O209:AE209),1,1)))</f>
        <v>0</v>
      </c>
      <c r="AF238" s="361">
        <f ca="1">SUMPRODUCT($O180:AF180,N(OFFSET($O209:AF209,0,MAX(COLUMN($O209:AF209))-COLUMN($O209:AF209),1,1)))</f>
        <v>0</v>
      </c>
      <c r="AG238" s="361">
        <f ca="1">SUMPRODUCT($O180:AG180,N(OFFSET($O209:AG209,0,MAX(COLUMN($O209:AG209))-COLUMN($O209:AG209),1,1)))</f>
        <v>0</v>
      </c>
      <c r="AH238" s="361">
        <f ca="1">SUMPRODUCT($O180:AH180,N(OFFSET($O209:AH209,0,MAX(COLUMN($O209:AH209))-COLUMN($O209:AH209),1,1)))</f>
        <v>0</v>
      </c>
      <c r="AI238" s="361">
        <f ca="1">SUMPRODUCT($O180:AI180,N(OFFSET($O209:AI209,0,MAX(COLUMN($O209:AI209))-COLUMN($O209:AI209),1,1)))</f>
        <v>0</v>
      </c>
      <c r="AJ238" s="361">
        <f ca="1">SUMPRODUCT($O180:AJ180,N(OFFSET($O209:AJ209,0,MAX(COLUMN($O209:AJ209))-COLUMN($O209:AJ209),1,1)))</f>
        <v>0</v>
      </c>
      <c r="AK238" s="361">
        <f ca="1">SUMPRODUCT($O180:AK180,N(OFFSET($O209:AK209,0,MAX(COLUMN($O209:AK209))-COLUMN($O209:AK209),1,1)))</f>
        <v>0</v>
      </c>
      <c r="AL238" s="361">
        <f ca="1">SUMPRODUCT($O180:AL180,N(OFFSET($O209:AL209,0,MAX(COLUMN($O209:AL209))-COLUMN($O209:AL209),1,1)))</f>
        <v>0</v>
      </c>
      <c r="AM238" s="361">
        <f ca="1">SUMPRODUCT($O180:AM180,N(OFFSET($O209:AM209,0,MAX(COLUMN($O209:AM209))-COLUMN($O209:AM209),1,1)))</f>
        <v>0</v>
      </c>
      <c r="AN238" s="361">
        <f ca="1">SUMPRODUCT($O180:AN180,N(OFFSET($O209:AN209,0,MAX(COLUMN($O209:AN209))-COLUMN($O209:AN209),1,1)))</f>
        <v>0</v>
      </c>
      <c r="AO238" s="361">
        <f ca="1">SUMPRODUCT($O180:AO180,N(OFFSET($O209:AO209,0,MAX(COLUMN($O209:AO209))-COLUMN($O209:AO209),1,1)))</f>
        <v>0</v>
      </c>
      <c r="AP238" s="361">
        <f ca="1">SUMPRODUCT($O180:AP180,N(OFFSET($O209:AP209,0,MAX(COLUMN($O209:AP209))-COLUMN($O209:AP209),1,1)))</f>
        <v>0</v>
      </c>
      <c r="AQ238" s="361">
        <f ca="1">SUMPRODUCT($O180:AQ180,N(OFFSET($O209:AQ209,0,MAX(COLUMN($O209:AQ209))-COLUMN($O209:AQ209),1,1)))</f>
        <v>0</v>
      </c>
      <c r="AR238" s="361">
        <f ca="1">SUMPRODUCT($O180:AR180,N(OFFSET($O209:AR209,0,MAX(COLUMN($O209:AR209))-COLUMN($O209:AR209),1,1)))</f>
        <v>0</v>
      </c>
      <c r="AS238" s="361">
        <f ca="1">SUMPRODUCT($O180:AS180,N(OFFSET($O209:AS209,0,MAX(COLUMN($O209:AS209))-COLUMN($O209:AS209),1,1)))</f>
        <v>0</v>
      </c>
      <c r="AT238" s="361">
        <f ca="1">SUMPRODUCT($O180:AT180,N(OFFSET($O209:AT209,0,MAX(COLUMN($O209:AT209))-COLUMN($O209:AT209),1,1)))</f>
        <v>0</v>
      </c>
      <c r="AU238" s="361">
        <f ca="1">SUMPRODUCT($O180:AU180,N(OFFSET($O209:AU209,0,MAX(COLUMN($O209:AU209))-COLUMN($O209:AU209),1,1)))</f>
        <v>0</v>
      </c>
      <c r="AV238" s="361">
        <f ca="1">SUMPRODUCT($O180:AV180,N(OFFSET($O209:AV209,0,MAX(COLUMN($O209:AV209))-COLUMN($O209:AV209),1,1)))</f>
        <v>0</v>
      </c>
      <c r="AW238" s="361">
        <f ca="1">SUMPRODUCT($O180:AW180,N(OFFSET($O209:AW209,0,MAX(COLUMN($O209:AW209))-COLUMN($O209:AW209),1,1)))</f>
        <v>0</v>
      </c>
      <c r="AX238" s="361">
        <f ca="1">SUMPRODUCT($O180:AX180,N(OFFSET($O209:AX209,0,MAX(COLUMN($O209:AX209))-COLUMN($O209:AX209),1,1)))</f>
        <v>0</v>
      </c>
      <c r="AY238" s="361">
        <f ca="1">SUMPRODUCT($O180:AY180,N(OFFSET($O209:AY209,0,MAX(COLUMN($O209:AY209))-COLUMN($O209:AY209),1,1)))</f>
        <v>0</v>
      </c>
      <c r="AZ238" s="361">
        <f ca="1">SUMPRODUCT($O180:AZ180,N(OFFSET($O209:AZ209,0,MAX(COLUMN($O209:AZ209))-COLUMN($O209:AZ209),1,1)))</f>
        <v>0</v>
      </c>
      <c r="BA238" s="361">
        <f ca="1">SUMPRODUCT($O180:BA180,N(OFFSET($O209:BA209,0,MAX(COLUMN($O209:BA209))-COLUMN($O209:BA209),1,1)))</f>
        <v>0</v>
      </c>
      <c r="BB238" s="361">
        <f ca="1">SUMPRODUCT($O180:BB180,N(OFFSET($O209:BB209,0,MAX(COLUMN($O209:BB209))-COLUMN($O209:BB209),1,1)))</f>
        <v>0</v>
      </c>
      <c r="BC238" s="361">
        <f ca="1">SUMPRODUCT($O180:BC180,N(OFFSET($O209:BC209,0,MAX(COLUMN($O209:BC209))-COLUMN($O209:BC209),1,1)))</f>
        <v>0</v>
      </c>
      <c r="BD238" s="361">
        <f ca="1">SUMPRODUCT($O180:BD180,N(OFFSET($O209:BD209,0,MAX(COLUMN($O209:BD209))-COLUMN($O209:BD209),1,1)))</f>
        <v>0</v>
      </c>
      <c r="BE238" s="361">
        <f ca="1">SUMPRODUCT($O180:BE180,N(OFFSET($O209:BE209,0,MAX(COLUMN($O209:BE209))-COLUMN($O209:BE209),1,1)))</f>
        <v>0</v>
      </c>
      <c r="BF238" s="361">
        <f ca="1">SUMPRODUCT($O180:BF180,N(OFFSET($O209:BF209,0,MAX(COLUMN($O209:BF209))-COLUMN($O209:BF209),1,1)))</f>
        <v>0</v>
      </c>
      <c r="BG238" s="361">
        <f ca="1">SUMPRODUCT($O180:BG180,N(OFFSET($O209:BG209,0,MAX(COLUMN($O209:BG209))-COLUMN($O209:BG209),1,1)))</f>
        <v>0</v>
      </c>
      <c r="BH238" s="361">
        <f ca="1">SUMPRODUCT($O180:BH180,N(OFFSET($O209:BH209,0,MAX(COLUMN($O209:BH209))-COLUMN($O209:BH209),1,1)))</f>
        <v>0</v>
      </c>
      <c r="BI238" s="361">
        <f ca="1">SUMPRODUCT($O180:BI180,N(OFFSET($O209:BI209,0,MAX(COLUMN($O209:BI209))-COLUMN($O209:BI209),1,1)))</f>
        <v>0</v>
      </c>
      <c r="BJ238" s="361">
        <f ca="1">SUMPRODUCT($O180:BJ180,N(OFFSET($O209:BJ209,0,MAX(COLUMN($O209:BJ209))-COLUMN($O209:BJ209),1,1)))</f>
        <v>0</v>
      </c>
      <c r="BK238" s="361">
        <f ca="1">SUMPRODUCT($O180:BK180,N(OFFSET($O209:BK209,0,MAX(COLUMN($O209:BK209))-COLUMN($O209:BK209),1,1)))</f>
        <v>0</v>
      </c>
      <c r="BL238" s="361">
        <f ca="1">SUMPRODUCT($O180:BL180,N(OFFSET($O209:BL209,0,MAX(COLUMN($O209:BL209))-COLUMN($O209:BL209),1,1)))</f>
        <v>0</v>
      </c>
      <c r="BM238" s="361">
        <f ca="1">SUMPRODUCT($O180:BM180,N(OFFSET($O209:BM209,0,MAX(COLUMN($O209:BM209))-COLUMN($O209:BM209),1,1)))</f>
        <v>0</v>
      </c>
    </row>
    <row r="239" spans="3:65" x14ac:dyDescent="0.2">
      <c r="C239" s="325">
        <f t="shared" si="394"/>
        <v>4</v>
      </c>
      <c r="D239" s="303" t="str">
        <f t="shared" si="395"/>
        <v>item 4</v>
      </c>
      <c r="E239" s="350" t="str">
        <f t="shared" si="393"/>
        <v>Operating Expense</v>
      </c>
      <c r="F239" s="320">
        <f t="shared" si="393"/>
        <v>2</v>
      </c>
      <c r="G239" s="320"/>
      <c r="H239" s="354"/>
      <c r="K239" s="341">
        <f t="shared" ca="1" si="396"/>
        <v>0</v>
      </c>
      <c r="L239" s="342">
        <f t="shared" ca="1" si="397"/>
        <v>0</v>
      </c>
      <c r="O239" s="361">
        <f ca="1">SUMPRODUCT($O181:O181,N(OFFSET($O210:O210,0,MAX(COLUMN($O210:O210))-COLUMN($O210:O210),1,1)))</f>
        <v>0</v>
      </c>
      <c r="P239" s="361">
        <f ca="1">SUMPRODUCT($O181:P181,N(OFFSET($O210:P210,0,MAX(COLUMN($O210:P210))-COLUMN($O210:P210),1,1)))</f>
        <v>0</v>
      </c>
      <c r="Q239" s="361">
        <f ca="1">SUMPRODUCT($O181:Q181,N(OFFSET($O210:Q210,0,MAX(COLUMN($O210:Q210))-COLUMN($O210:Q210),1,1)))</f>
        <v>0</v>
      </c>
      <c r="R239" s="361">
        <f ca="1">SUMPRODUCT($O181:R181,N(OFFSET($O210:R210,0,MAX(COLUMN($O210:R210))-COLUMN($O210:R210),1,1)))</f>
        <v>0</v>
      </c>
      <c r="S239" s="361">
        <f ca="1">SUMPRODUCT($O181:S181,N(OFFSET($O210:S210,0,MAX(COLUMN($O210:S210))-COLUMN($O210:S210),1,1)))</f>
        <v>0</v>
      </c>
      <c r="T239" s="361">
        <f ca="1">SUMPRODUCT($O181:T181,N(OFFSET($O210:T210,0,MAX(COLUMN($O210:T210))-COLUMN($O210:T210),1,1)))</f>
        <v>0</v>
      </c>
      <c r="U239" s="361">
        <f ca="1">SUMPRODUCT($O181:U181,N(OFFSET($O210:U210,0,MAX(COLUMN($O210:U210))-COLUMN($O210:U210),1,1)))</f>
        <v>0</v>
      </c>
      <c r="V239" s="361">
        <f ca="1">SUMPRODUCT($O181:V181,N(OFFSET($O210:V210,0,MAX(COLUMN($O210:V210))-COLUMN($O210:V210),1,1)))</f>
        <v>0</v>
      </c>
      <c r="W239" s="361">
        <f ca="1">SUMPRODUCT($O181:W181,N(OFFSET($O210:W210,0,MAX(COLUMN($O210:W210))-COLUMN($O210:W210),1,1)))</f>
        <v>0</v>
      </c>
      <c r="X239" s="361">
        <f ca="1">SUMPRODUCT($O181:X181,N(OFFSET($O210:X210,0,MAX(COLUMN($O210:X210))-COLUMN($O210:X210),1,1)))</f>
        <v>0</v>
      </c>
      <c r="Y239" s="361">
        <f ca="1">SUMPRODUCT($O181:Y181,N(OFFSET($O210:Y210,0,MAX(COLUMN($O210:Y210))-COLUMN($O210:Y210),1,1)))</f>
        <v>0</v>
      </c>
      <c r="Z239" s="361">
        <f ca="1">SUMPRODUCT($O181:Z181,N(OFFSET($O210:Z210,0,MAX(COLUMN($O210:Z210))-COLUMN($O210:Z210),1,1)))</f>
        <v>0</v>
      </c>
      <c r="AA239" s="361">
        <f ca="1">SUMPRODUCT($O181:AA181,N(OFFSET($O210:AA210,0,MAX(COLUMN($O210:AA210))-COLUMN($O210:AA210),1,1)))</f>
        <v>0</v>
      </c>
      <c r="AB239" s="361">
        <f ca="1">SUMPRODUCT($O181:AB181,N(OFFSET($O210:AB210,0,MAX(COLUMN($O210:AB210))-COLUMN($O210:AB210),1,1)))</f>
        <v>0</v>
      </c>
      <c r="AC239" s="361">
        <f ca="1">SUMPRODUCT($O181:AC181,N(OFFSET($O210:AC210,0,MAX(COLUMN($O210:AC210))-COLUMN($O210:AC210),1,1)))</f>
        <v>0</v>
      </c>
      <c r="AD239" s="361">
        <f ca="1">SUMPRODUCT($O181:AD181,N(OFFSET($O210:AD210,0,MAX(COLUMN($O210:AD210))-COLUMN($O210:AD210),1,1)))</f>
        <v>0</v>
      </c>
      <c r="AE239" s="361">
        <f ca="1">SUMPRODUCT($O181:AE181,N(OFFSET($O210:AE210,0,MAX(COLUMN($O210:AE210))-COLUMN($O210:AE210),1,1)))</f>
        <v>0</v>
      </c>
      <c r="AF239" s="361">
        <f ca="1">SUMPRODUCT($O181:AF181,N(OFFSET($O210:AF210,0,MAX(COLUMN($O210:AF210))-COLUMN($O210:AF210),1,1)))</f>
        <v>0</v>
      </c>
      <c r="AG239" s="361">
        <f ca="1">SUMPRODUCT($O181:AG181,N(OFFSET($O210:AG210,0,MAX(COLUMN($O210:AG210))-COLUMN($O210:AG210),1,1)))</f>
        <v>0</v>
      </c>
      <c r="AH239" s="361">
        <f ca="1">SUMPRODUCT($O181:AH181,N(OFFSET($O210:AH210,0,MAX(COLUMN($O210:AH210))-COLUMN($O210:AH210),1,1)))</f>
        <v>0</v>
      </c>
      <c r="AI239" s="361">
        <f ca="1">SUMPRODUCT($O181:AI181,N(OFFSET($O210:AI210,0,MAX(COLUMN($O210:AI210))-COLUMN($O210:AI210),1,1)))</f>
        <v>0</v>
      </c>
      <c r="AJ239" s="361">
        <f ca="1">SUMPRODUCT($O181:AJ181,N(OFFSET($O210:AJ210,0,MAX(COLUMN($O210:AJ210))-COLUMN($O210:AJ210),1,1)))</f>
        <v>0</v>
      </c>
      <c r="AK239" s="361">
        <f ca="1">SUMPRODUCT($O181:AK181,N(OFFSET($O210:AK210,0,MAX(COLUMN($O210:AK210))-COLUMN($O210:AK210),1,1)))</f>
        <v>0</v>
      </c>
      <c r="AL239" s="361">
        <f ca="1">SUMPRODUCT($O181:AL181,N(OFFSET($O210:AL210,0,MAX(COLUMN($O210:AL210))-COLUMN($O210:AL210),1,1)))</f>
        <v>0</v>
      </c>
      <c r="AM239" s="361">
        <f ca="1">SUMPRODUCT($O181:AM181,N(OFFSET($O210:AM210,0,MAX(COLUMN($O210:AM210))-COLUMN($O210:AM210),1,1)))</f>
        <v>0</v>
      </c>
      <c r="AN239" s="361">
        <f ca="1">SUMPRODUCT($O181:AN181,N(OFFSET($O210:AN210,0,MAX(COLUMN($O210:AN210))-COLUMN($O210:AN210),1,1)))</f>
        <v>0</v>
      </c>
      <c r="AO239" s="361">
        <f ca="1">SUMPRODUCT($O181:AO181,N(OFFSET($O210:AO210,0,MAX(COLUMN($O210:AO210))-COLUMN($O210:AO210),1,1)))</f>
        <v>0</v>
      </c>
      <c r="AP239" s="361">
        <f ca="1">SUMPRODUCT($O181:AP181,N(OFFSET($O210:AP210,0,MAX(COLUMN($O210:AP210))-COLUMN($O210:AP210),1,1)))</f>
        <v>0</v>
      </c>
      <c r="AQ239" s="361">
        <f ca="1">SUMPRODUCT($O181:AQ181,N(OFFSET($O210:AQ210,0,MAX(COLUMN($O210:AQ210))-COLUMN($O210:AQ210),1,1)))</f>
        <v>0</v>
      </c>
      <c r="AR239" s="361">
        <f ca="1">SUMPRODUCT($O181:AR181,N(OFFSET($O210:AR210,0,MAX(COLUMN($O210:AR210))-COLUMN($O210:AR210),1,1)))</f>
        <v>0</v>
      </c>
      <c r="AS239" s="361">
        <f ca="1">SUMPRODUCT($O181:AS181,N(OFFSET($O210:AS210,0,MAX(COLUMN($O210:AS210))-COLUMN($O210:AS210),1,1)))</f>
        <v>0</v>
      </c>
      <c r="AT239" s="361">
        <f ca="1">SUMPRODUCT($O181:AT181,N(OFFSET($O210:AT210,0,MAX(COLUMN($O210:AT210))-COLUMN($O210:AT210),1,1)))</f>
        <v>0</v>
      </c>
      <c r="AU239" s="361">
        <f ca="1">SUMPRODUCT($O181:AU181,N(OFFSET($O210:AU210,0,MAX(COLUMN($O210:AU210))-COLUMN($O210:AU210),1,1)))</f>
        <v>0</v>
      </c>
      <c r="AV239" s="361">
        <f ca="1">SUMPRODUCT($O181:AV181,N(OFFSET($O210:AV210,0,MAX(COLUMN($O210:AV210))-COLUMN($O210:AV210),1,1)))</f>
        <v>0</v>
      </c>
      <c r="AW239" s="361">
        <f ca="1">SUMPRODUCT($O181:AW181,N(OFFSET($O210:AW210,0,MAX(COLUMN($O210:AW210))-COLUMN($O210:AW210),1,1)))</f>
        <v>0</v>
      </c>
      <c r="AX239" s="361">
        <f ca="1">SUMPRODUCT($O181:AX181,N(OFFSET($O210:AX210,0,MAX(COLUMN($O210:AX210))-COLUMN($O210:AX210),1,1)))</f>
        <v>0</v>
      </c>
      <c r="AY239" s="361">
        <f ca="1">SUMPRODUCT($O181:AY181,N(OFFSET($O210:AY210,0,MAX(COLUMN($O210:AY210))-COLUMN($O210:AY210),1,1)))</f>
        <v>0</v>
      </c>
      <c r="AZ239" s="361">
        <f ca="1">SUMPRODUCT($O181:AZ181,N(OFFSET($O210:AZ210,0,MAX(COLUMN($O210:AZ210))-COLUMN($O210:AZ210),1,1)))</f>
        <v>0</v>
      </c>
      <c r="BA239" s="361">
        <f ca="1">SUMPRODUCT($O181:BA181,N(OFFSET($O210:BA210,0,MAX(COLUMN($O210:BA210))-COLUMN($O210:BA210),1,1)))</f>
        <v>0</v>
      </c>
      <c r="BB239" s="361">
        <f ca="1">SUMPRODUCT($O181:BB181,N(OFFSET($O210:BB210,0,MAX(COLUMN($O210:BB210))-COLUMN($O210:BB210),1,1)))</f>
        <v>0</v>
      </c>
      <c r="BC239" s="361">
        <f ca="1">SUMPRODUCT($O181:BC181,N(OFFSET($O210:BC210,0,MAX(COLUMN($O210:BC210))-COLUMN($O210:BC210),1,1)))</f>
        <v>0</v>
      </c>
      <c r="BD239" s="361">
        <f ca="1">SUMPRODUCT($O181:BD181,N(OFFSET($O210:BD210,0,MAX(COLUMN($O210:BD210))-COLUMN($O210:BD210),1,1)))</f>
        <v>0</v>
      </c>
      <c r="BE239" s="361">
        <f ca="1">SUMPRODUCT($O181:BE181,N(OFFSET($O210:BE210,0,MAX(COLUMN($O210:BE210))-COLUMN($O210:BE210),1,1)))</f>
        <v>0</v>
      </c>
      <c r="BF239" s="361">
        <f ca="1">SUMPRODUCT($O181:BF181,N(OFFSET($O210:BF210,0,MAX(COLUMN($O210:BF210))-COLUMN($O210:BF210),1,1)))</f>
        <v>0</v>
      </c>
      <c r="BG239" s="361">
        <f ca="1">SUMPRODUCT($O181:BG181,N(OFFSET($O210:BG210,0,MAX(COLUMN($O210:BG210))-COLUMN($O210:BG210),1,1)))</f>
        <v>0</v>
      </c>
      <c r="BH239" s="361">
        <f ca="1">SUMPRODUCT($O181:BH181,N(OFFSET($O210:BH210,0,MAX(COLUMN($O210:BH210))-COLUMN($O210:BH210),1,1)))</f>
        <v>0</v>
      </c>
      <c r="BI239" s="361">
        <f ca="1">SUMPRODUCT($O181:BI181,N(OFFSET($O210:BI210,0,MAX(COLUMN($O210:BI210))-COLUMN($O210:BI210),1,1)))</f>
        <v>0</v>
      </c>
      <c r="BJ239" s="361">
        <f ca="1">SUMPRODUCT($O181:BJ181,N(OFFSET($O210:BJ210,0,MAX(COLUMN($O210:BJ210))-COLUMN($O210:BJ210),1,1)))</f>
        <v>0</v>
      </c>
      <c r="BK239" s="361">
        <f ca="1">SUMPRODUCT($O181:BK181,N(OFFSET($O210:BK210,0,MAX(COLUMN($O210:BK210))-COLUMN($O210:BK210),1,1)))</f>
        <v>0</v>
      </c>
      <c r="BL239" s="361">
        <f ca="1">SUMPRODUCT($O181:BL181,N(OFFSET($O210:BL210,0,MAX(COLUMN($O210:BL210))-COLUMN($O210:BL210),1,1)))</f>
        <v>0</v>
      </c>
      <c r="BM239" s="361">
        <f ca="1">SUMPRODUCT($O181:BM181,N(OFFSET($O210:BM210,0,MAX(COLUMN($O210:BM210))-COLUMN($O210:BM210),1,1)))</f>
        <v>0</v>
      </c>
    </row>
    <row r="240" spans="3:65" x14ac:dyDescent="0.2">
      <c r="C240" s="325">
        <f t="shared" si="394"/>
        <v>5</v>
      </c>
      <c r="D240" s="303" t="str">
        <f t="shared" si="395"/>
        <v>item 5</v>
      </c>
      <c r="E240" s="350" t="str">
        <f t="shared" si="393"/>
        <v>Operating Expense</v>
      </c>
      <c r="F240" s="320">
        <f t="shared" si="393"/>
        <v>2</v>
      </c>
      <c r="G240" s="320"/>
      <c r="H240" s="354"/>
      <c r="K240" s="341">
        <f t="shared" ca="1" si="396"/>
        <v>0</v>
      </c>
      <c r="L240" s="342">
        <f t="shared" ca="1" si="397"/>
        <v>0</v>
      </c>
      <c r="O240" s="361">
        <f ca="1">SUMPRODUCT($O182:O182,N(OFFSET($O211:O211,0,MAX(COLUMN($O211:O211))-COLUMN($O211:O211),1,1)))</f>
        <v>0</v>
      </c>
      <c r="P240" s="361">
        <f ca="1">SUMPRODUCT($O182:P182,N(OFFSET($O211:P211,0,MAX(COLUMN($O211:P211))-COLUMN($O211:P211),1,1)))</f>
        <v>0</v>
      </c>
      <c r="Q240" s="361">
        <f ca="1">SUMPRODUCT($O182:Q182,N(OFFSET($O211:Q211,0,MAX(COLUMN($O211:Q211))-COLUMN($O211:Q211),1,1)))</f>
        <v>0</v>
      </c>
      <c r="R240" s="361">
        <f ca="1">SUMPRODUCT($O182:R182,N(OFFSET($O211:R211,0,MAX(COLUMN($O211:R211))-COLUMN($O211:R211),1,1)))</f>
        <v>0</v>
      </c>
      <c r="S240" s="361">
        <f ca="1">SUMPRODUCT($O182:S182,N(OFFSET($O211:S211,0,MAX(COLUMN($O211:S211))-COLUMN($O211:S211),1,1)))</f>
        <v>0</v>
      </c>
      <c r="T240" s="361">
        <f ca="1">SUMPRODUCT($O182:T182,N(OFFSET($O211:T211,0,MAX(COLUMN($O211:T211))-COLUMN($O211:T211),1,1)))</f>
        <v>0</v>
      </c>
      <c r="U240" s="361">
        <f ca="1">SUMPRODUCT($O182:U182,N(OFFSET($O211:U211,0,MAX(COLUMN($O211:U211))-COLUMN($O211:U211),1,1)))</f>
        <v>0</v>
      </c>
      <c r="V240" s="361">
        <f ca="1">SUMPRODUCT($O182:V182,N(OFFSET($O211:V211,0,MAX(COLUMN($O211:V211))-COLUMN($O211:V211),1,1)))</f>
        <v>0</v>
      </c>
      <c r="W240" s="361">
        <f ca="1">SUMPRODUCT($O182:W182,N(OFFSET($O211:W211,0,MAX(COLUMN($O211:W211))-COLUMN($O211:W211),1,1)))</f>
        <v>0</v>
      </c>
      <c r="X240" s="361">
        <f ca="1">SUMPRODUCT($O182:X182,N(OFFSET($O211:X211,0,MAX(COLUMN($O211:X211))-COLUMN($O211:X211),1,1)))</f>
        <v>0</v>
      </c>
      <c r="Y240" s="361">
        <f ca="1">SUMPRODUCT($O182:Y182,N(OFFSET($O211:Y211,0,MAX(COLUMN($O211:Y211))-COLUMN($O211:Y211),1,1)))</f>
        <v>0</v>
      </c>
      <c r="Z240" s="361">
        <f ca="1">SUMPRODUCT($O182:Z182,N(OFFSET($O211:Z211,0,MAX(COLUMN($O211:Z211))-COLUMN($O211:Z211),1,1)))</f>
        <v>0</v>
      </c>
      <c r="AA240" s="361">
        <f ca="1">SUMPRODUCT($O182:AA182,N(OFFSET($O211:AA211,0,MAX(COLUMN($O211:AA211))-COLUMN($O211:AA211),1,1)))</f>
        <v>0</v>
      </c>
      <c r="AB240" s="361">
        <f ca="1">SUMPRODUCT($O182:AB182,N(OFFSET($O211:AB211,0,MAX(COLUMN($O211:AB211))-COLUMN($O211:AB211),1,1)))</f>
        <v>0</v>
      </c>
      <c r="AC240" s="361">
        <f ca="1">SUMPRODUCT($O182:AC182,N(OFFSET($O211:AC211,0,MAX(COLUMN($O211:AC211))-COLUMN($O211:AC211),1,1)))</f>
        <v>0</v>
      </c>
      <c r="AD240" s="361">
        <f ca="1">SUMPRODUCT($O182:AD182,N(OFFSET($O211:AD211,0,MAX(COLUMN($O211:AD211))-COLUMN($O211:AD211),1,1)))</f>
        <v>0</v>
      </c>
      <c r="AE240" s="361">
        <f ca="1">SUMPRODUCT($O182:AE182,N(OFFSET($O211:AE211,0,MAX(COLUMN($O211:AE211))-COLUMN($O211:AE211),1,1)))</f>
        <v>0</v>
      </c>
      <c r="AF240" s="361">
        <f ca="1">SUMPRODUCT($O182:AF182,N(OFFSET($O211:AF211,0,MAX(COLUMN($O211:AF211))-COLUMN($O211:AF211),1,1)))</f>
        <v>0</v>
      </c>
      <c r="AG240" s="361">
        <f ca="1">SUMPRODUCT($O182:AG182,N(OFFSET($O211:AG211,0,MAX(COLUMN($O211:AG211))-COLUMN($O211:AG211),1,1)))</f>
        <v>0</v>
      </c>
      <c r="AH240" s="361">
        <f ca="1">SUMPRODUCT($O182:AH182,N(OFFSET($O211:AH211,0,MAX(COLUMN($O211:AH211))-COLUMN($O211:AH211),1,1)))</f>
        <v>0</v>
      </c>
      <c r="AI240" s="361">
        <f ca="1">SUMPRODUCT($O182:AI182,N(OFFSET($O211:AI211,0,MAX(COLUMN($O211:AI211))-COLUMN($O211:AI211),1,1)))</f>
        <v>0</v>
      </c>
      <c r="AJ240" s="361">
        <f ca="1">SUMPRODUCT($O182:AJ182,N(OFFSET($O211:AJ211,0,MAX(COLUMN($O211:AJ211))-COLUMN($O211:AJ211),1,1)))</f>
        <v>0</v>
      </c>
      <c r="AK240" s="361">
        <f ca="1">SUMPRODUCT($O182:AK182,N(OFFSET($O211:AK211,0,MAX(COLUMN($O211:AK211))-COLUMN($O211:AK211),1,1)))</f>
        <v>0</v>
      </c>
      <c r="AL240" s="361">
        <f ca="1">SUMPRODUCT($O182:AL182,N(OFFSET($O211:AL211,0,MAX(COLUMN($O211:AL211))-COLUMN($O211:AL211),1,1)))</f>
        <v>0</v>
      </c>
      <c r="AM240" s="361">
        <f ca="1">SUMPRODUCT($O182:AM182,N(OFFSET($O211:AM211,0,MAX(COLUMN($O211:AM211))-COLUMN($O211:AM211),1,1)))</f>
        <v>0</v>
      </c>
      <c r="AN240" s="361">
        <f ca="1">SUMPRODUCT($O182:AN182,N(OFFSET($O211:AN211,0,MAX(COLUMN($O211:AN211))-COLUMN($O211:AN211),1,1)))</f>
        <v>0</v>
      </c>
      <c r="AO240" s="361">
        <f ca="1">SUMPRODUCT($O182:AO182,N(OFFSET($O211:AO211,0,MAX(COLUMN($O211:AO211))-COLUMN($O211:AO211),1,1)))</f>
        <v>0</v>
      </c>
      <c r="AP240" s="361">
        <f ca="1">SUMPRODUCT($O182:AP182,N(OFFSET($O211:AP211,0,MAX(COLUMN($O211:AP211))-COLUMN($O211:AP211),1,1)))</f>
        <v>0</v>
      </c>
      <c r="AQ240" s="361">
        <f ca="1">SUMPRODUCT($O182:AQ182,N(OFFSET($O211:AQ211,0,MAX(COLUMN($O211:AQ211))-COLUMN($O211:AQ211),1,1)))</f>
        <v>0</v>
      </c>
      <c r="AR240" s="361">
        <f ca="1">SUMPRODUCT($O182:AR182,N(OFFSET($O211:AR211,0,MAX(COLUMN($O211:AR211))-COLUMN($O211:AR211),1,1)))</f>
        <v>0</v>
      </c>
      <c r="AS240" s="361">
        <f ca="1">SUMPRODUCT($O182:AS182,N(OFFSET($O211:AS211,0,MAX(COLUMN($O211:AS211))-COLUMN($O211:AS211),1,1)))</f>
        <v>0</v>
      </c>
      <c r="AT240" s="361">
        <f ca="1">SUMPRODUCT($O182:AT182,N(OFFSET($O211:AT211,0,MAX(COLUMN($O211:AT211))-COLUMN($O211:AT211),1,1)))</f>
        <v>0</v>
      </c>
      <c r="AU240" s="361">
        <f ca="1">SUMPRODUCT($O182:AU182,N(OFFSET($O211:AU211,0,MAX(COLUMN($O211:AU211))-COLUMN($O211:AU211),1,1)))</f>
        <v>0</v>
      </c>
      <c r="AV240" s="361">
        <f ca="1">SUMPRODUCT($O182:AV182,N(OFFSET($O211:AV211,0,MAX(COLUMN($O211:AV211))-COLUMN($O211:AV211),1,1)))</f>
        <v>0</v>
      </c>
      <c r="AW240" s="361">
        <f ca="1">SUMPRODUCT($O182:AW182,N(OFFSET($O211:AW211,0,MAX(COLUMN($O211:AW211))-COLUMN($O211:AW211),1,1)))</f>
        <v>0</v>
      </c>
      <c r="AX240" s="361">
        <f ca="1">SUMPRODUCT($O182:AX182,N(OFFSET($O211:AX211,0,MAX(COLUMN($O211:AX211))-COLUMN($O211:AX211),1,1)))</f>
        <v>0</v>
      </c>
      <c r="AY240" s="361">
        <f ca="1">SUMPRODUCT($O182:AY182,N(OFFSET($O211:AY211,0,MAX(COLUMN($O211:AY211))-COLUMN($O211:AY211),1,1)))</f>
        <v>0</v>
      </c>
      <c r="AZ240" s="361">
        <f ca="1">SUMPRODUCT($O182:AZ182,N(OFFSET($O211:AZ211,0,MAX(COLUMN($O211:AZ211))-COLUMN($O211:AZ211),1,1)))</f>
        <v>0</v>
      </c>
      <c r="BA240" s="361">
        <f ca="1">SUMPRODUCT($O182:BA182,N(OFFSET($O211:BA211,0,MAX(COLUMN($O211:BA211))-COLUMN($O211:BA211),1,1)))</f>
        <v>0</v>
      </c>
      <c r="BB240" s="361">
        <f ca="1">SUMPRODUCT($O182:BB182,N(OFFSET($O211:BB211,0,MAX(COLUMN($O211:BB211))-COLUMN($O211:BB211),1,1)))</f>
        <v>0</v>
      </c>
      <c r="BC240" s="361">
        <f ca="1">SUMPRODUCT($O182:BC182,N(OFFSET($O211:BC211,0,MAX(COLUMN($O211:BC211))-COLUMN($O211:BC211),1,1)))</f>
        <v>0</v>
      </c>
      <c r="BD240" s="361">
        <f ca="1">SUMPRODUCT($O182:BD182,N(OFFSET($O211:BD211,0,MAX(COLUMN($O211:BD211))-COLUMN($O211:BD211),1,1)))</f>
        <v>0</v>
      </c>
      <c r="BE240" s="361">
        <f ca="1">SUMPRODUCT($O182:BE182,N(OFFSET($O211:BE211,0,MAX(COLUMN($O211:BE211))-COLUMN($O211:BE211),1,1)))</f>
        <v>0</v>
      </c>
      <c r="BF240" s="361">
        <f ca="1">SUMPRODUCT($O182:BF182,N(OFFSET($O211:BF211,0,MAX(COLUMN($O211:BF211))-COLUMN($O211:BF211),1,1)))</f>
        <v>0</v>
      </c>
      <c r="BG240" s="361">
        <f ca="1">SUMPRODUCT($O182:BG182,N(OFFSET($O211:BG211,0,MAX(COLUMN($O211:BG211))-COLUMN($O211:BG211),1,1)))</f>
        <v>0</v>
      </c>
      <c r="BH240" s="361">
        <f ca="1">SUMPRODUCT($O182:BH182,N(OFFSET($O211:BH211,0,MAX(COLUMN($O211:BH211))-COLUMN($O211:BH211),1,1)))</f>
        <v>0</v>
      </c>
      <c r="BI240" s="361">
        <f ca="1">SUMPRODUCT($O182:BI182,N(OFFSET($O211:BI211,0,MAX(COLUMN($O211:BI211))-COLUMN($O211:BI211),1,1)))</f>
        <v>0</v>
      </c>
      <c r="BJ240" s="361">
        <f ca="1">SUMPRODUCT($O182:BJ182,N(OFFSET($O211:BJ211,0,MAX(COLUMN($O211:BJ211))-COLUMN($O211:BJ211),1,1)))</f>
        <v>0</v>
      </c>
      <c r="BK240" s="361">
        <f ca="1">SUMPRODUCT($O182:BK182,N(OFFSET($O211:BK211,0,MAX(COLUMN($O211:BK211))-COLUMN($O211:BK211),1,1)))</f>
        <v>0</v>
      </c>
      <c r="BL240" s="361">
        <f ca="1">SUMPRODUCT($O182:BL182,N(OFFSET($O211:BL211,0,MAX(COLUMN($O211:BL211))-COLUMN($O211:BL211),1,1)))</f>
        <v>0</v>
      </c>
      <c r="BM240" s="361">
        <f ca="1">SUMPRODUCT($O182:BM182,N(OFFSET($O211:BM211,0,MAX(COLUMN($O211:BM211))-COLUMN($O211:BM211),1,1)))</f>
        <v>0</v>
      </c>
    </row>
    <row r="241" spans="3:65" x14ac:dyDescent="0.2">
      <c r="C241" s="325">
        <f t="shared" si="394"/>
        <v>6</v>
      </c>
      <c r="D241" s="303" t="str">
        <f t="shared" si="395"/>
        <v>item 6</v>
      </c>
      <c r="E241" s="350" t="str">
        <f t="shared" si="393"/>
        <v>Operating Expense</v>
      </c>
      <c r="F241" s="320">
        <f t="shared" si="393"/>
        <v>2</v>
      </c>
      <c r="G241" s="320"/>
      <c r="H241" s="354"/>
      <c r="K241" s="341">
        <f t="shared" ca="1" si="396"/>
        <v>0</v>
      </c>
      <c r="L241" s="342">
        <f t="shared" ca="1" si="397"/>
        <v>0</v>
      </c>
      <c r="O241" s="361">
        <f ca="1">SUMPRODUCT($O183:O183,N(OFFSET($O212:O212,0,MAX(COLUMN($O212:O212))-COLUMN($O212:O212),1,1)))</f>
        <v>0</v>
      </c>
      <c r="P241" s="361">
        <f ca="1">SUMPRODUCT($O183:P183,N(OFFSET($O212:P212,0,MAX(COLUMN($O212:P212))-COLUMN($O212:P212),1,1)))</f>
        <v>0</v>
      </c>
      <c r="Q241" s="361">
        <f ca="1">SUMPRODUCT($O183:Q183,N(OFFSET($O212:Q212,0,MAX(COLUMN($O212:Q212))-COLUMN($O212:Q212),1,1)))</f>
        <v>0</v>
      </c>
      <c r="R241" s="361">
        <f ca="1">SUMPRODUCT($O183:R183,N(OFFSET($O212:R212,0,MAX(COLUMN($O212:R212))-COLUMN($O212:R212),1,1)))</f>
        <v>0</v>
      </c>
      <c r="S241" s="361">
        <f ca="1">SUMPRODUCT($O183:S183,N(OFFSET($O212:S212,0,MAX(COLUMN($O212:S212))-COLUMN($O212:S212),1,1)))</f>
        <v>0</v>
      </c>
      <c r="T241" s="361">
        <f ca="1">SUMPRODUCT($O183:T183,N(OFFSET($O212:T212,0,MAX(COLUMN($O212:T212))-COLUMN($O212:T212),1,1)))</f>
        <v>0</v>
      </c>
      <c r="U241" s="361">
        <f ca="1">SUMPRODUCT($O183:U183,N(OFFSET($O212:U212,0,MAX(COLUMN($O212:U212))-COLUMN($O212:U212),1,1)))</f>
        <v>0</v>
      </c>
      <c r="V241" s="361">
        <f ca="1">SUMPRODUCT($O183:V183,N(OFFSET($O212:V212,0,MAX(COLUMN($O212:V212))-COLUMN($O212:V212),1,1)))</f>
        <v>0</v>
      </c>
      <c r="W241" s="361">
        <f ca="1">SUMPRODUCT($O183:W183,N(OFFSET($O212:W212,0,MAX(COLUMN($O212:W212))-COLUMN($O212:W212),1,1)))</f>
        <v>0</v>
      </c>
      <c r="X241" s="361">
        <f ca="1">SUMPRODUCT($O183:X183,N(OFFSET($O212:X212,0,MAX(COLUMN($O212:X212))-COLUMN($O212:X212),1,1)))</f>
        <v>0</v>
      </c>
      <c r="Y241" s="361">
        <f ca="1">SUMPRODUCT($O183:Y183,N(OFFSET($O212:Y212,0,MAX(COLUMN($O212:Y212))-COLUMN($O212:Y212),1,1)))</f>
        <v>0</v>
      </c>
      <c r="Z241" s="361">
        <f ca="1">SUMPRODUCT($O183:Z183,N(OFFSET($O212:Z212,0,MAX(COLUMN($O212:Z212))-COLUMN($O212:Z212),1,1)))</f>
        <v>0</v>
      </c>
      <c r="AA241" s="361">
        <f ca="1">SUMPRODUCT($O183:AA183,N(OFFSET($O212:AA212,0,MAX(COLUMN($O212:AA212))-COLUMN($O212:AA212),1,1)))</f>
        <v>0</v>
      </c>
      <c r="AB241" s="361">
        <f ca="1">SUMPRODUCT($O183:AB183,N(OFFSET($O212:AB212,0,MAX(COLUMN($O212:AB212))-COLUMN($O212:AB212),1,1)))</f>
        <v>0</v>
      </c>
      <c r="AC241" s="361">
        <f ca="1">SUMPRODUCT($O183:AC183,N(OFFSET($O212:AC212,0,MAX(COLUMN($O212:AC212))-COLUMN($O212:AC212),1,1)))</f>
        <v>0</v>
      </c>
      <c r="AD241" s="361">
        <f ca="1">SUMPRODUCT($O183:AD183,N(OFFSET($O212:AD212,0,MAX(COLUMN($O212:AD212))-COLUMN($O212:AD212),1,1)))</f>
        <v>0</v>
      </c>
      <c r="AE241" s="361">
        <f ca="1">SUMPRODUCT($O183:AE183,N(OFFSET($O212:AE212,0,MAX(COLUMN($O212:AE212))-COLUMN($O212:AE212),1,1)))</f>
        <v>0</v>
      </c>
      <c r="AF241" s="361">
        <f ca="1">SUMPRODUCT($O183:AF183,N(OFFSET($O212:AF212,0,MAX(COLUMN($O212:AF212))-COLUMN($O212:AF212),1,1)))</f>
        <v>0</v>
      </c>
      <c r="AG241" s="361">
        <f ca="1">SUMPRODUCT($O183:AG183,N(OFFSET($O212:AG212,0,MAX(COLUMN($O212:AG212))-COLUMN($O212:AG212),1,1)))</f>
        <v>0</v>
      </c>
      <c r="AH241" s="361">
        <f ca="1">SUMPRODUCT($O183:AH183,N(OFFSET($O212:AH212,0,MAX(COLUMN($O212:AH212))-COLUMN($O212:AH212),1,1)))</f>
        <v>0</v>
      </c>
      <c r="AI241" s="361">
        <f ca="1">SUMPRODUCT($O183:AI183,N(OFFSET($O212:AI212,0,MAX(COLUMN($O212:AI212))-COLUMN($O212:AI212),1,1)))</f>
        <v>0</v>
      </c>
      <c r="AJ241" s="361">
        <f ca="1">SUMPRODUCT($O183:AJ183,N(OFFSET($O212:AJ212,0,MAX(COLUMN($O212:AJ212))-COLUMN($O212:AJ212),1,1)))</f>
        <v>0</v>
      </c>
      <c r="AK241" s="361">
        <f ca="1">SUMPRODUCT($O183:AK183,N(OFFSET($O212:AK212,0,MAX(COLUMN($O212:AK212))-COLUMN($O212:AK212),1,1)))</f>
        <v>0</v>
      </c>
      <c r="AL241" s="361">
        <f ca="1">SUMPRODUCT($O183:AL183,N(OFFSET($O212:AL212,0,MAX(COLUMN($O212:AL212))-COLUMN($O212:AL212),1,1)))</f>
        <v>0</v>
      </c>
      <c r="AM241" s="361">
        <f ca="1">SUMPRODUCT($O183:AM183,N(OFFSET($O212:AM212,0,MAX(COLUMN($O212:AM212))-COLUMN($O212:AM212),1,1)))</f>
        <v>0</v>
      </c>
      <c r="AN241" s="361">
        <f ca="1">SUMPRODUCT($O183:AN183,N(OFFSET($O212:AN212,0,MAX(COLUMN($O212:AN212))-COLUMN($O212:AN212),1,1)))</f>
        <v>0</v>
      </c>
      <c r="AO241" s="361">
        <f ca="1">SUMPRODUCT($O183:AO183,N(OFFSET($O212:AO212,0,MAX(COLUMN($O212:AO212))-COLUMN($O212:AO212),1,1)))</f>
        <v>0</v>
      </c>
      <c r="AP241" s="361">
        <f ca="1">SUMPRODUCT($O183:AP183,N(OFFSET($O212:AP212,0,MAX(COLUMN($O212:AP212))-COLUMN($O212:AP212),1,1)))</f>
        <v>0</v>
      </c>
      <c r="AQ241" s="361">
        <f ca="1">SUMPRODUCT($O183:AQ183,N(OFFSET($O212:AQ212,0,MAX(COLUMN($O212:AQ212))-COLUMN($O212:AQ212),1,1)))</f>
        <v>0</v>
      </c>
      <c r="AR241" s="361">
        <f ca="1">SUMPRODUCT($O183:AR183,N(OFFSET($O212:AR212,0,MAX(COLUMN($O212:AR212))-COLUMN($O212:AR212),1,1)))</f>
        <v>0</v>
      </c>
      <c r="AS241" s="361">
        <f ca="1">SUMPRODUCT($O183:AS183,N(OFFSET($O212:AS212,0,MAX(COLUMN($O212:AS212))-COLUMN($O212:AS212),1,1)))</f>
        <v>0</v>
      </c>
      <c r="AT241" s="361">
        <f ca="1">SUMPRODUCT($O183:AT183,N(OFFSET($O212:AT212,0,MAX(COLUMN($O212:AT212))-COLUMN($O212:AT212),1,1)))</f>
        <v>0</v>
      </c>
      <c r="AU241" s="361">
        <f ca="1">SUMPRODUCT($O183:AU183,N(OFFSET($O212:AU212,0,MAX(COLUMN($O212:AU212))-COLUMN($O212:AU212),1,1)))</f>
        <v>0</v>
      </c>
      <c r="AV241" s="361">
        <f ca="1">SUMPRODUCT($O183:AV183,N(OFFSET($O212:AV212,0,MAX(COLUMN($O212:AV212))-COLUMN($O212:AV212),1,1)))</f>
        <v>0</v>
      </c>
      <c r="AW241" s="361">
        <f ca="1">SUMPRODUCT($O183:AW183,N(OFFSET($O212:AW212,0,MAX(COLUMN($O212:AW212))-COLUMN($O212:AW212),1,1)))</f>
        <v>0</v>
      </c>
      <c r="AX241" s="361">
        <f ca="1">SUMPRODUCT($O183:AX183,N(OFFSET($O212:AX212,0,MAX(COLUMN($O212:AX212))-COLUMN($O212:AX212),1,1)))</f>
        <v>0</v>
      </c>
      <c r="AY241" s="361">
        <f ca="1">SUMPRODUCT($O183:AY183,N(OFFSET($O212:AY212,0,MAX(COLUMN($O212:AY212))-COLUMN($O212:AY212),1,1)))</f>
        <v>0</v>
      </c>
      <c r="AZ241" s="361">
        <f ca="1">SUMPRODUCT($O183:AZ183,N(OFFSET($O212:AZ212,0,MAX(COLUMN($O212:AZ212))-COLUMN($O212:AZ212),1,1)))</f>
        <v>0</v>
      </c>
      <c r="BA241" s="361">
        <f ca="1">SUMPRODUCT($O183:BA183,N(OFFSET($O212:BA212,0,MAX(COLUMN($O212:BA212))-COLUMN($O212:BA212),1,1)))</f>
        <v>0</v>
      </c>
      <c r="BB241" s="361">
        <f ca="1">SUMPRODUCT($O183:BB183,N(OFFSET($O212:BB212,0,MAX(COLUMN($O212:BB212))-COLUMN($O212:BB212),1,1)))</f>
        <v>0</v>
      </c>
      <c r="BC241" s="361">
        <f ca="1">SUMPRODUCT($O183:BC183,N(OFFSET($O212:BC212,0,MAX(COLUMN($O212:BC212))-COLUMN($O212:BC212),1,1)))</f>
        <v>0</v>
      </c>
      <c r="BD241" s="361">
        <f ca="1">SUMPRODUCT($O183:BD183,N(OFFSET($O212:BD212,0,MAX(COLUMN($O212:BD212))-COLUMN($O212:BD212),1,1)))</f>
        <v>0</v>
      </c>
      <c r="BE241" s="361">
        <f ca="1">SUMPRODUCT($O183:BE183,N(OFFSET($O212:BE212,0,MAX(COLUMN($O212:BE212))-COLUMN($O212:BE212),1,1)))</f>
        <v>0</v>
      </c>
      <c r="BF241" s="361">
        <f ca="1">SUMPRODUCT($O183:BF183,N(OFFSET($O212:BF212,0,MAX(COLUMN($O212:BF212))-COLUMN($O212:BF212),1,1)))</f>
        <v>0</v>
      </c>
      <c r="BG241" s="361">
        <f ca="1">SUMPRODUCT($O183:BG183,N(OFFSET($O212:BG212,0,MAX(COLUMN($O212:BG212))-COLUMN($O212:BG212),1,1)))</f>
        <v>0</v>
      </c>
      <c r="BH241" s="361">
        <f ca="1">SUMPRODUCT($O183:BH183,N(OFFSET($O212:BH212,0,MAX(COLUMN($O212:BH212))-COLUMN($O212:BH212),1,1)))</f>
        <v>0</v>
      </c>
      <c r="BI241" s="361">
        <f ca="1">SUMPRODUCT($O183:BI183,N(OFFSET($O212:BI212,0,MAX(COLUMN($O212:BI212))-COLUMN($O212:BI212),1,1)))</f>
        <v>0</v>
      </c>
      <c r="BJ241" s="361">
        <f ca="1">SUMPRODUCT($O183:BJ183,N(OFFSET($O212:BJ212,0,MAX(COLUMN($O212:BJ212))-COLUMN($O212:BJ212),1,1)))</f>
        <v>0</v>
      </c>
      <c r="BK241" s="361">
        <f ca="1">SUMPRODUCT($O183:BK183,N(OFFSET($O212:BK212,0,MAX(COLUMN($O212:BK212))-COLUMN($O212:BK212),1,1)))</f>
        <v>0</v>
      </c>
      <c r="BL241" s="361">
        <f ca="1">SUMPRODUCT($O183:BL183,N(OFFSET($O212:BL212,0,MAX(COLUMN($O212:BL212))-COLUMN($O212:BL212),1,1)))</f>
        <v>0</v>
      </c>
      <c r="BM241" s="361">
        <f ca="1">SUMPRODUCT($O183:BM183,N(OFFSET($O212:BM212,0,MAX(COLUMN($O212:BM212))-COLUMN($O212:BM212),1,1)))</f>
        <v>0</v>
      </c>
    </row>
    <row r="242" spans="3:65" x14ac:dyDescent="0.2">
      <c r="C242" s="325">
        <f t="shared" si="394"/>
        <v>7</v>
      </c>
      <c r="D242" s="303" t="str">
        <f t="shared" si="395"/>
        <v>item 7</v>
      </c>
      <c r="E242" s="350" t="str">
        <f t="shared" si="393"/>
        <v>Operating Expense</v>
      </c>
      <c r="F242" s="320">
        <f t="shared" si="393"/>
        <v>2</v>
      </c>
      <c r="G242" s="320"/>
      <c r="H242" s="354"/>
      <c r="K242" s="341">
        <f t="shared" ca="1" si="396"/>
        <v>0</v>
      </c>
      <c r="L242" s="342">
        <f t="shared" ca="1" si="397"/>
        <v>0</v>
      </c>
      <c r="O242" s="361">
        <f ca="1">SUMPRODUCT($O184:O184,N(OFFSET($O213:O213,0,MAX(COLUMN($O213:O213))-COLUMN($O213:O213),1,1)))</f>
        <v>0</v>
      </c>
      <c r="P242" s="361">
        <f ca="1">SUMPRODUCT($O184:P184,N(OFFSET($O213:P213,0,MAX(COLUMN($O213:P213))-COLUMN($O213:P213),1,1)))</f>
        <v>0</v>
      </c>
      <c r="Q242" s="361">
        <f ca="1">SUMPRODUCT($O184:Q184,N(OFFSET($O213:Q213,0,MAX(COLUMN($O213:Q213))-COLUMN($O213:Q213),1,1)))</f>
        <v>0</v>
      </c>
      <c r="R242" s="361">
        <f ca="1">SUMPRODUCT($O184:R184,N(OFFSET($O213:R213,0,MAX(COLUMN($O213:R213))-COLUMN($O213:R213),1,1)))</f>
        <v>0</v>
      </c>
      <c r="S242" s="361">
        <f ca="1">SUMPRODUCT($O184:S184,N(OFFSET($O213:S213,0,MAX(COLUMN($O213:S213))-COLUMN($O213:S213),1,1)))</f>
        <v>0</v>
      </c>
      <c r="T242" s="361">
        <f ca="1">SUMPRODUCT($O184:T184,N(OFFSET($O213:T213,0,MAX(COLUMN($O213:T213))-COLUMN($O213:T213),1,1)))</f>
        <v>0</v>
      </c>
      <c r="U242" s="361">
        <f ca="1">SUMPRODUCT($O184:U184,N(OFFSET($O213:U213,0,MAX(COLUMN($O213:U213))-COLUMN($O213:U213),1,1)))</f>
        <v>0</v>
      </c>
      <c r="V242" s="361">
        <f ca="1">SUMPRODUCT($O184:V184,N(OFFSET($O213:V213,0,MAX(COLUMN($O213:V213))-COLUMN($O213:V213),1,1)))</f>
        <v>0</v>
      </c>
      <c r="W242" s="361">
        <f ca="1">SUMPRODUCT($O184:W184,N(OFFSET($O213:W213,0,MAX(COLUMN($O213:W213))-COLUMN($O213:W213),1,1)))</f>
        <v>0</v>
      </c>
      <c r="X242" s="361">
        <f ca="1">SUMPRODUCT($O184:X184,N(OFFSET($O213:X213,0,MAX(COLUMN($O213:X213))-COLUMN($O213:X213),1,1)))</f>
        <v>0</v>
      </c>
      <c r="Y242" s="361">
        <f ca="1">SUMPRODUCT($O184:Y184,N(OFFSET($O213:Y213,0,MAX(COLUMN($O213:Y213))-COLUMN($O213:Y213),1,1)))</f>
        <v>0</v>
      </c>
      <c r="Z242" s="361">
        <f ca="1">SUMPRODUCT($O184:Z184,N(OFFSET($O213:Z213,0,MAX(COLUMN($O213:Z213))-COLUMN($O213:Z213),1,1)))</f>
        <v>0</v>
      </c>
      <c r="AA242" s="361">
        <f ca="1">SUMPRODUCT($O184:AA184,N(OFFSET($O213:AA213,0,MAX(COLUMN($O213:AA213))-COLUMN($O213:AA213),1,1)))</f>
        <v>0</v>
      </c>
      <c r="AB242" s="361">
        <f ca="1">SUMPRODUCT($O184:AB184,N(OFFSET($O213:AB213,0,MAX(COLUMN($O213:AB213))-COLUMN($O213:AB213),1,1)))</f>
        <v>0</v>
      </c>
      <c r="AC242" s="361">
        <f ca="1">SUMPRODUCT($O184:AC184,N(OFFSET($O213:AC213,0,MAX(COLUMN($O213:AC213))-COLUMN($O213:AC213),1,1)))</f>
        <v>0</v>
      </c>
      <c r="AD242" s="361">
        <f ca="1">SUMPRODUCT($O184:AD184,N(OFFSET($O213:AD213,0,MAX(COLUMN($O213:AD213))-COLUMN($O213:AD213),1,1)))</f>
        <v>0</v>
      </c>
      <c r="AE242" s="361">
        <f ca="1">SUMPRODUCT($O184:AE184,N(OFFSET($O213:AE213,0,MAX(COLUMN($O213:AE213))-COLUMN($O213:AE213),1,1)))</f>
        <v>0</v>
      </c>
      <c r="AF242" s="361">
        <f ca="1">SUMPRODUCT($O184:AF184,N(OFFSET($O213:AF213,0,MAX(COLUMN($O213:AF213))-COLUMN($O213:AF213),1,1)))</f>
        <v>0</v>
      </c>
      <c r="AG242" s="361">
        <f ca="1">SUMPRODUCT($O184:AG184,N(OFFSET($O213:AG213,0,MAX(COLUMN($O213:AG213))-COLUMN($O213:AG213),1,1)))</f>
        <v>0</v>
      </c>
      <c r="AH242" s="361">
        <f ca="1">SUMPRODUCT($O184:AH184,N(OFFSET($O213:AH213,0,MAX(COLUMN($O213:AH213))-COLUMN($O213:AH213),1,1)))</f>
        <v>0</v>
      </c>
      <c r="AI242" s="361">
        <f ca="1">SUMPRODUCT($O184:AI184,N(OFFSET($O213:AI213,0,MAX(COLUMN($O213:AI213))-COLUMN($O213:AI213),1,1)))</f>
        <v>0</v>
      </c>
      <c r="AJ242" s="361">
        <f ca="1">SUMPRODUCT($O184:AJ184,N(OFFSET($O213:AJ213,0,MAX(COLUMN($O213:AJ213))-COLUMN($O213:AJ213),1,1)))</f>
        <v>0</v>
      </c>
      <c r="AK242" s="361">
        <f ca="1">SUMPRODUCT($O184:AK184,N(OFFSET($O213:AK213,0,MAX(COLUMN($O213:AK213))-COLUMN($O213:AK213),1,1)))</f>
        <v>0</v>
      </c>
      <c r="AL242" s="361">
        <f ca="1">SUMPRODUCT($O184:AL184,N(OFFSET($O213:AL213,0,MAX(COLUMN($O213:AL213))-COLUMN($O213:AL213),1,1)))</f>
        <v>0</v>
      </c>
      <c r="AM242" s="361">
        <f ca="1">SUMPRODUCT($O184:AM184,N(OFFSET($O213:AM213,0,MAX(COLUMN($O213:AM213))-COLUMN($O213:AM213),1,1)))</f>
        <v>0</v>
      </c>
      <c r="AN242" s="361">
        <f ca="1">SUMPRODUCT($O184:AN184,N(OFFSET($O213:AN213,0,MAX(COLUMN($O213:AN213))-COLUMN($O213:AN213),1,1)))</f>
        <v>0</v>
      </c>
      <c r="AO242" s="361">
        <f ca="1">SUMPRODUCT($O184:AO184,N(OFFSET($O213:AO213,0,MAX(COLUMN($O213:AO213))-COLUMN($O213:AO213),1,1)))</f>
        <v>0</v>
      </c>
      <c r="AP242" s="361">
        <f ca="1">SUMPRODUCT($O184:AP184,N(OFFSET($O213:AP213,0,MAX(COLUMN($O213:AP213))-COLUMN($O213:AP213),1,1)))</f>
        <v>0</v>
      </c>
      <c r="AQ242" s="361">
        <f ca="1">SUMPRODUCT($O184:AQ184,N(OFFSET($O213:AQ213,0,MAX(COLUMN($O213:AQ213))-COLUMN($O213:AQ213),1,1)))</f>
        <v>0</v>
      </c>
      <c r="AR242" s="361">
        <f ca="1">SUMPRODUCT($O184:AR184,N(OFFSET($O213:AR213,0,MAX(COLUMN($O213:AR213))-COLUMN($O213:AR213),1,1)))</f>
        <v>0</v>
      </c>
      <c r="AS242" s="361">
        <f ca="1">SUMPRODUCT($O184:AS184,N(OFFSET($O213:AS213,0,MAX(COLUMN($O213:AS213))-COLUMN($O213:AS213),1,1)))</f>
        <v>0</v>
      </c>
      <c r="AT242" s="361">
        <f ca="1">SUMPRODUCT($O184:AT184,N(OFFSET($O213:AT213,0,MAX(COLUMN($O213:AT213))-COLUMN($O213:AT213),1,1)))</f>
        <v>0</v>
      </c>
      <c r="AU242" s="361">
        <f ca="1">SUMPRODUCT($O184:AU184,N(OFFSET($O213:AU213,0,MAX(COLUMN($O213:AU213))-COLUMN($O213:AU213),1,1)))</f>
        <v>0</v>
      </c>
      <c r="AV242" s="361">
        <f ca="1">SUMPRODUCT($O184:AV184,N(OFFSET($O213:AV213,0,MAX(COLUMN($O213:AV213))-COLUMN($O213:AV213),1,1)))</f>
        <v>0</v>
      </c>
      <c r="AW242" s="361">
        <f ca="1">SUMPRODUCT($O184:AW184,N(OFFSET($O213:AW213,0,MAX(COLUMN($O213:AW213))-COLUMN($O213:AW213),1,1)))</f>
        <v>0</v>
      </c>
      <c r="AX242" s="361">
        <f ca="1">SUMPRODUCT($O184:AX184,N(OFFSET($O213:AX213,0,MAX(COLUMN($O213:AX213))-COLUMN($O213:AX213),1,1)))</f>
        <v>0</v>
      </c>
      <c r="AY242" s="361">
        <f ca="1">SUMPRODUCT($O184:AY184,N(OFFSET($O213:AY213,0,MAX(COLUMN($O213:AY213))-COLUMN($O213:AY213),1,1)))</f>
        <v>0</v>
      </c>
      <c r="AZ242" s="361">
        <f ca="1">SUMPRODUCT($O184:AZ184,N(OFFSET($O213:AZ213,0,MAX(COLUMN($O213:AZ213))-COLUMN($O213:AZ213),1,1)))</f>
        <v>0</v>
      </c>
      <c r="BA242" s="361">
        <f ca="1">SUMPRODUCT($O184:BA184,N(OFFSET($O213:BA213,0,MAX(COLUMN($O213:BA213))-COLUMN($O213:BA213),1,1)))</f>
        <v>0</v>
      </c>
      <c r="BB242" s="361">
        <f ca="1">SUMPRODUCT($O184:BB184,N(OFFSET($O213:BB213,0,MAX(COLUMN($O213:BB213))-COLUMN($O213:BB213),1,1)))</f>
        <v>0</v>
      </c>
      <c r="BC242" s="361">
        <f ca="1">SUMPRODUCT($O184:BC184,N(OFFSET($O213:BC213,0,MAX(COLUMN($O213:BC213))-COLUMN($O213:BC213),1,1)))</f>
        <v>0</v>
      </c>
      <c r="BD242" s="361">
        <f ca="1">SUMPRODUCT($O184:BD184,N(OFFSET($O213:BD213,0,MAX(COLUMN($O213:BD213))-COLUMN($O213:BD213),1,1)))</f>
        <v>0</v>
      </c>
      <c r="BE242" s="361">
        <f ca="1">SUMPRODUCT($O184:BE184,N(OFFSET($O213:BE213,0,MAX(COLUMN($O213:BE213))-COLUMN($O213:BE213),1,1)))</f>
        <v>0</v>
      </c>
      <c r="BF242" s="361">
        <f ca="1">SUMPRODUCT($O184:BF184,N(OFFSET($O213:BF213,0,MAX(COLUMN($O213:BF213))-COLUMN($O213:BF213),1,1)))</f>
        <v>0</v>
      </c>
      <c r="BG242" s="361">
        <f ca="1">SUMPRODUCT($O184:BG184,N(OFFSET($O213:BG213,0,MAX(COLUMN($O213:BG213))-COLUMN($O213:BG213),1,1)))</f>
        <v>0</v>
      </c>
      <c r="BH242" s="361">
        <f ca="1">SUMPRODUCT($O184:BH184,N(OFFSET($O213:BH213,0,MAX(COLUMN($O213:BH213))-COLUMN($O213:BH213),1,1)))</f>
        <v>0</v>
      </c>
      <c r="BI242" s="361">
        <f ca="1">SUMPRODUCT($O184:BI184,N(OFFSET($O213:BI213,0,MAX(COLUMN($O213:BI213))-COLUMN($O213:BI213),1,1)))</f>
        <v>0</v>
      </c>
      <c r="BJ242" s="361">
        <f ca="1">SUMPRODUCT($O184:BJ184,N(OFFSET($O213:BJ213,0,MAX(COLUMN($O213:BJ213))-COLUMN($O213:BJ213),1,1)))</f>
        <v>0</v>
      </c>
      <c r="BK242" s="361">
        <f ca="1">SUMPRODUCT($O184:BK184,N(OFFSET($O213:BK213,0,MAX(COLUMN($O213:BK213))-COLUMN($O213:BK213),1,1)))</f>
        <v>0</v>
      </c>
      <c r="BL242" s="361">
        <f ca="1">SUMPRODUCT($O184:BL184,N(OFFSET($O213:BL213,0,MAX(COLUMN($O213:BL213))-COLUMN($O213:BL213),1,1)))</f>
        <v>0</v>
      </c>
      <c r="BM242" s="361">
        <f ca="1">SUMPRODUCT($O184:BM184,N(OFFSET($O213:BM213,0,MAX(COLUMN($O213:BM213))-COLUMN($O213:BM213),1,1)))</f>
        <v>0</v>
      </c>
    </row>
    <row r="243" spans="3:65" x14ac:dyDescent="0.2">
      <c r="C243" s="325">
        <f t="shared" si="394"/>
        <v>8</v>
      </c>
      <c r="D243" s="303" t="str">
        <f t="shared" si="395"/>
        <v>item 8</v>
      </c>
      <c r="E243" s="350" t="str">
        <f t="shared" si="393"/>
        <v>Operating Expense</v>
      </c>
      <c r="F243" s="320">
        <f t="shared" si="393"/>
        <v>2</v>
      </c>
      <c r="G243" s="320"/>
      <c r="H243" s="354"/>
      <c r="K243" s="341">
        <f t="shared" ca="1" si="396"/>
        <v>0</v>
      </c>
      <c r="L243" s="342">
        <f t="shared" ca="1" si="397"/>
        <v>0</v>
      </c>
      <c r="O243" s="361">
        <f ca="1">SUMPRODUCT($O185:O185,N(OFFSET($O214:O214,0,MAX(COLUMN($O214:O214))-COLUMN($O214:O214),1,1)))</f>
        <v>0</v>
      </c>
      <c r="P243" s="361">
        <f ca="1">SUMPRODUCT($O185:P185,N(OFFSET($O214:P214,0,MAX(COLUMN($O214:P214))-COLUMN($O214:P214),1,1)))</f>
        <v>0</v>
      </c>
      <c r="Q243" s="361">
        <f ca="1">SUMPRODUCT($O185:Q185,N(OFFSET($O214:Q214,0,MAX(COLUMN($O214:Q214))-COLUMN($O214:Q214),1,1)))</f>
        <v>0</v>
      </c>
      <c r="R243" s="361">
        <f ca="1">SUMPRODUCT($O185:R185,N(OFFSET($O214:R214,0,MAX(COLUMN($O214:R214))-COLUMN($O214:R214),1,1)))</f>
        <v>0</v>
      </c>
      <c r="S243" s="361">
        <f ca="1">SUMPRODUCT($O185:S185,N(OFFSET($O214:S214,0,MAX(COLUMN($O214:S214))-COLUMN($O214:S214),1,1)))</f>
        <v>0</v>
      </c>
      <c r="T243" s="361">
        <f ca="1">SUMPRODUCT($O185:T185,N(OFFSET($O214:T214,0,MAX(COLUMN($O214:T214))-COLUMN($O214:T214),1,1)))</f>
        <v>0</v>
      </c>
      <c r="U243" s="361">
        <f ca="1">SUMPRODUCT($O185:U185,N(OFFSET($O214:U214,0,MAX(COLUMN($O214:U214))-COLUMN($O214:U214),1,1)))</f>
        <v>0</v>
      </c>
      <c r="V243" s="361">
        <f ca="1">SUMPRODUCT($O185:V185,N(OFFSET($O214:V214,0,MAX(COLUMN($O214:V214))-COLUMN($O214:V214),1,1)))</f>
        <v>0</v>
      </c>
      <c r="W243" s="361">
        <f ca="1">SUMPRODUCT($O185:W185,N(OFFSET($O214:W214,0,MAX(COLUMN($O214:W214))-COLUMN($O214:W214),1,1)))</f>
        <v>0</v>
      </c>
      <c r="X243" s="361">
        <f ca="1">SUMPRODUCT($O185:X185,N(OFFSET($O214:X214,0,MAX(COLUMN($O214:X214))-COLUMN($O214:X214),1,1)))</f>
        <v>0</v>
      </c>
      <c r="Y243" s="361">
        <f ca="1">SUMPRODUCT($O185:Y185,N(OFFSET($O214:Y214,0,MAX(COLUMN($O214:Y214))-COLUMN($O214:Y214),1,1)))</f>
        <v>0</v>
      </c>
      <c r="Z243" s="361">
        <f ca="1">SUMPRODUCT($O185:Z185,N(OFFSET($O214:Z214,0,MAX(COLUMN($O214:Z214))-COLUMN($O214:Z214),1,1)))</f>
        <v>0</v>
      </c>
      <c r="AA243" s="361">
        <f ca="1">SUMPRODUCT($O185:AA185,N(OFFSET($O214:AA214,0,MAX(COLUMN($O214:AA214))-COLUMN($O214:AA214),1,1)))</f>
        <v>0</v>
      </c>
      <c r="AB243" s="361">
        <f ca="1">SUMPRODUCT($O185:AB185,N(OFFSET($O214:AB214,0,MAX(COLUMN($O214:AB214))-COLUMN($O214:AB214),1,1)))</f>
        <v>0</v>
      </c>
      <c r="AC243" s="361">
        <f ca="1">SUMPRODUCT($O185:AC185,N(OFFSET($O214:AC214,0,MAX(COLUMN($O214:AC214))-COLUMN($O214:AC214),1,1)))</f>
        <v>0</v>
      </c>
      <c r="AD243" s="361">
        <f ca="1">SUMPRODUCT($O185:AD185,N(OFFSET($O214:AD214,0,MAX(COLUMN($O214:AD214))-COLUMN($O214:AD214),1,1)))</f>
        <v>0</v>
      </c>
      <c r="AE243" s="361">
        <f ca="1">SUMPRODUCT($O185:AE185,N(OFFSET($O214:AE214,0,MAX(COLUMN($O214:AE214))-COLUMN($O214:AE214),1,1)))</f>
        <v>0</v>
      </c>
      <c r="AF243" s="361">
        <f ca="1">SUMPRODUCT($O185:AF185,N(OFFSET($O214:AF214,0,MAX(COLUMN($O214:AF214))-COLUMN($O214:AF214),1,1)))</f>
        <v>0</v>
      </c>
      <c r="AG243" s="361">
        <f ca="1">SUMPRODUCT($O185:AG185,N(OFFSET($O214:AG214,0,MAX(COLUMN($O214:AG214))-COLUMN($O214:AG214),1,1)))</f>
        <v>0</v>
      </c>
      <c r="AH243" s="361">
        <f ca="1">SUMPRODUCT($O185:AH185,N(OFFSET($O214:AH214,0,MAX(COLUMN($O214:AH214))-COLUMN($O214:AH214),1,1)))</f>
        <v>0</v>
      </c>
      <c r="AI243" s="361">
        <f ca="1">SUMPRODUCT($O185:AI185,N(OFFSET($O214:AI214,0,MAX(COLUMN($O214:AI214))-COLUMN($O214:AI214),1,1)))</f>
        <v>0</v>
      </c>
      <c r="AJ243" s="361">
        <f ca="1">SUMPRODUCT($O185:AJ185,N(OFFSET($O214:AJ214,0,MAX(COLUMN($O214:AJ214))-COLUMN($O214:AJ214),1,1)))</f>
        <v>0</v>
      </c>
      <c r="AK243" s="361">
        <f ca="1">SUMPRODUCT($O185:AK185,N(OFFSET($O214:AK214,0,MAX(COLUMN($O214:AK214))-COLUMN($O214:AK214),1,1)))</f>
        <v>0</v>
      </c>
      <c r="AL243" s="361">
        <f ca="1">SUMPRODUCT($O185:AL185,N(OFFSET($O214:AL214,0,MAX(COLUMN($O214:AL214))-COLUMN($O214:AL214),1,1)))</f>
        <v>0</v>
      </c>
      <c r="AM243" s="361">
        <f ca="1">SUMPRODUCT($O185:AM185,N(OFFSET($O214:AM214,0,MAX(COLUMN($O214:AM214))-COLUMN($O214:AM214),1,1)))</f>
        <v>0</v>
      </c>
      <c r="AN243" s="361">
        <f ca="1">SUMPRODUCT($O185:AN185,N(OFFSET($O214:AN214,0,MAX(COLUMN($O214:AN214))-COLUMN($O214:AN214),1,1)))</f>
        <v>0</v>
      </c>
      <c r="AO243" s="361">
        <f ca="1">SUMPRODUCT($O185:AO185,N(OFFSET($O214:AO214,0,MAX(COLUMN($O214:AO214))-COLUMN($O214:AO214),1,1)))</f>
        <v>0</v>
      </c>
      <c r="AP243" s="361">
        <f ca="1">SUMPRODUCT($O185:AP185,N(OFFSET($O214:AP214,0,MAX(COLUMN($O214:AP214))-COLUMN($O214:AP214),1,1)))</f>
        <v>0</v>
      </c>
      <c r="AQ243" s="361">
        <f ca="1">SUMPRODUCT($O185:AQ185,N(OFFSET($O214:AQ214,0,MAX(COLUMN($O214:AQ214))-COLUMN($O214:AQ214),1,1)))</f>
        <v>0</v>
      </c>
      <c r="AR243" s="361">
        <f ca="1">SUMPRODUCT($O185:AR185,N(OFFSET($O214:AR214,0,MAX(COLUMN($O214:AR214))-COLUMN($O214:AR214),1,1)))</f>
        <v>0</v>
      </c>
      <c r="AS243" s="361">
        <f ca="1">SUMPRODUCT($O185:AS185,N(OFFSET($O214:AS214,0,MAX(COLUMN($O214:AS214))-COLUMN($O214:AS214),1,1)))</f>
        <v>0</v>
      </c>
      <c r="AT243" s="361">
        <f ca="1">SUMPRODUCT($O185:AT185,N(OFFSET($O214:AT214,0,MAX(COLUMN($O214:AT214))-COLUMN($O214:AT214),1,1)))</f>
        <v>0</v>
      </c>
      <c r="AU243" s="361">
        <f ca="1">SUMPRODUCT($O185:AU185,N(OFFSET($O214:AU214,0,MAX(COLUMN($O214:AU214))-COLUMN($O214:AU214),1,1)))</f>
        <v>0</v>
      </c>
      <c r="AV243" s="361">
        <f ca="1">SUMPRODUCT($O185:AV185,N(OFFSET($O214:AV214,0,MAX(COLUMN($O214:AV214))-COLUMN($O214:AV214),1,1)))</f>
        <v>0</v>
      </c>
      <c r="AW243" s="361">
        <f ca="1">SUMPRODUCT($O185:AW185,N(OFFSET($O214:AW214,0,MAX(COLUMN($O214:AW214))-COLUMN($O214:AW214),1,1)))</f>
        <v>0</v>
      </c>
      <c r="AX243" s="361">
        <f ca="1">SUMPRODUCT($O185:AX185,N(OFFSET($O214:AX214,0,MAX(COLUMN($O214:AX214))-COLUMN($O214:AX214),1,1)))</f>
        <v>0</v>
      </c>
      <c r="AY243" s="361">
        <f ca="1">SUMPRODUCT($O185:AY185,N(OFFSET($O214:AY214,0,MAX(COLUMN($O214:AY214))-COLUMN($O214:AY214),1,1)))</f>
        <v>0</v>
      </c>
      <c r="AZ243" s="361">
        <f ca="1">SUMPRODUCT($O185:AZ185,N(OFFSET($O214:AZ214,0,MAX(COLUMN($O214:AZ214))-COLUMN($O214:AZ214),1,1)))</f>
        <v>0</v>
      </c>
      <c r="BA243" s="361">
        <f ca="1">SUMPRODUCT($O185:BA185,N(OFFSET($O214:BA214,0,MAX(COLUMN($O214:BA214))-COLUMN($O214:BA214),1,1)))</f>
        <v>0</v>
      </c>
      <c r="BB243" s="361">
        <f ca="1">SUMPRODUCT($O185:BB185,N(OFFSET($O214:BB214,0,MAX(COLUMN($O214:BB214))-COLUMN($O214:BB214),1,1)))</f>
        <v>0</v>
      </c>
      <c r="BC243" s="361">
        <f ca="1">SUMPRODUCT($O185:BC185,N(OFFSET($O214:BC214,0,MAX(COLUMN($O214:BC214))-COLUMN($O214:BC214),1,1)))</f>
        <v>0</v>
      </c>
      <c r="BD243" s="361">
        <f ca="1">SUMPRODUCT($O185:BD185,N(OFFSET($O214:BD214,0,MAX(COLUMN($O214:BD214))-COLUMN($O214:BD214),1,1)))</f>
        <v>0</v>
      </c>
      <c r="BE243" s="361">
        <f ca="1">SUMPRODUCT($O185:BE185,N(OFFSET($O214:BE214,0,MAX(COLUMN($O214:BE214))-COLUMN($O214:BE214),1,1)))</f>
        <v>0</v>
      </c>
      <c r="BF243" s="361">
        <f ca="1">SUMPRODUCT($O185:BF185,N(OFFSET($O214:BF214,0,MAX(COLUMN($O214:BF214))-COLUMN($O214:BF214),1,1)))</f>
        <v>0</v>
      </c>
      <c r="BG243" s="361">
        <f ca="1">SUMPRODUCT($O185:BG185,N(OFFSET($O214:BG214,0,MAX(COLUMN($O214:BG214))-COLUMN($O214:BG214),1,1)))</f>
        <v>0</v>
      </c>
      <c r="BH243" s="361">
        <f ca="1">SUMPRODUCT($O185:BH185,N(OFFSET($O214:BH214,0,MAX(COLUMN($O214:BH214))-COLUMN($O214:BH214),1,1)))</f>
        <v>0</v>
      </c>
      <c r="BI243" s="361">
        <f ca="1">SUMPRODUCT($O185:BI185,N(OFFSET($O214:BI214,0,MAX(COLUMN($O214:BI214))-COLUMN($O214:BI214),1,1)))</f>
        <v>0</v>
      </c>
      <c r="BJ243" s="361">
        <f ca="1">SUMPRODUCT($O185:BJ185,N(OFFSET($O214:BJ214,0,MAX(COLUMN($O214:BJ214))-COLUMN($O214:BJ214),1,1)))</f>
        <v>0</v>
      </c>
      <c r="BK243" s="361">
        <f ca="1">SUMPRODUCT($O185:BK185,N(OFFSET($O214:BK214,0,MAX(COLUMN($O214:BK214))-COLUMN($O214:BK214),1,1)))</f>
        <v>0</v>
      </c>
      <c r="BL243" s="361">
        <f ca="1">SUMPRODUCT($O185:BL185,N(OFFSET($O214:BL214,0,MAX(COLUMN($O214:BL214))-COLUMN($O214:BL214),1,1)))</f>
        <v>0</v>
      </c>
      <c r="BM243" s="361">
        <f ca="1">SUMPRODUCT($O185:BM185,N(OFFSET($O214:BM214,0,MAX(COLUMN($O214:BM214))-COLUMN($O214:BM214),1,1)))</f>
        <v>0</v>
      </c>
    </row>
    <row r="244" spans="3:65" x14ac:dyDescent="0.2">
      <c r="C244" s="325">
        <f t="shared" si="394"/>
        <v>9</v>
      </c>
      <c r="D244" s="303" t="str">
        <f t="shared" si="395"/>
        <v>item 9</v>
      </c>
      <c r="E244" s="350" t="str">
        <f t="shared" si="393"/>
        <v>Operating Expense</v>
      </c>
      <c r="F244" s="320">
        <f t="shared" si="393"/>
        <v>2</v>
      </c>
      <c r="G244" s="320"/>
      <c r="H244" s="354"/>
      <c r="K244" s="341">
        <f t="shared" ca="1" si="396"/>
        <v>0</v>
      </c>
      <c r="L244" s="342">
        <f t="shared" ca="1" si="397"/>
        <v>0</v>
      </c>
      <c r="O244" s="361">
        <f ca="1">SUMPRODUCT($O186:O186,N(OFFSET($O215:O215,0,MAX(COLUMN($O215:O215))-COLUMN($O215:O215),1,1)))</f>
        <v>0</v>
      </c>
      <c r="P244" s="361">
        <f ca="1">SUMPRODUCT($O186:P186,N(OFFSET($O215:P215,0,MAX(COLUMN($O215:P215))-COLUMN($O215:P215),1,1)))</f>
        <v>0</v>
      </c>
      <c r="Q244" s="361">
        <f ca="1">SUMPRODUCT($O186:Q186,N(OFFSET($O215:Q215,0,MAX(COLUMN($O215:Q215))-COLUMN($O215:Q215),1,1)))</f>
        <v>0</v>
      </c>
      <c r="R244" s="361">
        <f ca="1">SUMPRODUCT($O186:R186,N(OFFSET($O215:R215,0,MAX(COLUMN($O215:R215))-COLUMN($O215:R215),1,1)))</f>
        <v>0</v>
      </c>
      <c r="S244" s="361">
        <f ca="1">SUMPRODUCT($O186:S186,N(OFFSET($O215:S215,0,MAX(COLUMN($O215:S215))-COLUMN($O215:S215),1,1)))</f>
        <v>0</v>
      </c>
      <c r="T244" s="361">
        <f ca="1">SUMPRODUCT($O186:T186,N(OFFSET($O215:T215,0,MAX(COLUMN($O215:T215))-COLUMN($O215:T215),1,1)))</f>
        <v>0</v>
      </c>
      <c r="U244" s="361">
        <f ca="1">SUMPRODUCT($O186:U186,N(OFFSET($O215:U215,0,MAX(COLUMN($O215:U215))-COLUMN($O215:U215),1,1)))</f>
        <v>0</v>
      </c>
      <c r="V244" s="361">
        <f ca="1">SUMPRODUCT($O186:V186,N(OFFSET($O215:V215,0,MAX(COLUMN($O215:V215))-COLUMN($O215:V215),1,1)))</f>
        <v>0</v>
      </c>
      <c r="W244" s="361">
        <f ca="1">SUMPRODUCT($O186:W186,N(OFFSET($O215:W215,0,MAX(COLUMN($O215:W215))-COLUMN($O215:W215),1,1)))</f>
        <v>0</v>
      </c>
      <c r="X244" s="361">
        <f ca="1">SUMPRODUCT($O186:X186,N(OFFSET($O215:X215,0,MAX(COLUMN($O215:X215))-COLUMN($O215:X215),1,1)))</f>
        <v>0</v>
      </c>
      <c r="Y244" s="361">
        <f ca="1">SUMPRODUCT($O186:Y186,N(OFFSET($O215:Y215,0,MAX(COLUMN($O215:Y215))-COLUMN($O215:Y215),1,1)))</f>
        <v>0</v>
      </c>
      <c r="Z244" s="361">
        <f ca="1">SUMPRODUCT($O186:Z186,N(OFFSET($O215:Z215,0,MAX(COLUMN($O215:Z215))-COLUMN($O215:Z215),1,1)))</f>
        <v>0</v>
      </c>
      <c r="AA244" s="361">
        <f ca="1">SUMPRODUCT($O186:AA186,N(OFFSET($O215:AA215,0,MAX(COLUMN($O215:AA215))-COLUMN($O215:AA215),1,1)))</f>
        <v>0</v>
      </c>
      <c r="AB244" s="361">
        <f ca="1">SUMPRODUCT($O186:AB186,N(OFFSET($O215:AB215,0,MAX(COLUMN($O215:AB215))-COLUMN($O215:AB215),1,1)))</f>
        <v>0</v>
      </c>
      <c r="AC244" s="361">
        <f ca="1">SUMPRODUCT($O186:AC186,N(OFFSET($O215:AC215,0,MAX(COLUMN($O215:AC215))-COLUMN($O215:AC215),1,1)))</f>
        <v>0</v>
      </c>
      <c r="AD244" s="361">
        <f ca="1">SUMPRODUCT($O186:AD186,N(OFFSET($O215:AD215,0,MAX(COLUMN($O215:AD215))-COLUMN($O215:AD215),1,1)))</f>
        <v>0</v>
      </c>
      <c r="AE244" s="361">
        <f ca="1">SUMPRODUCT($O186:AE186,N(OFFSET($O215:AE215,0,MAX(COLUMN($O215:AE215))-COLUMN($O215:AE215),1,1)))</f>
        <v>0</v>
      </c>
      <c r="AF244" s="361">
        <f ca="1">SUMPRODUCT($O186:AF186,N(OFFSET($O215:AF215,0,MAX(COLUMN($O215:AF215))-COLUMN($O215:AF215),1,1)))</f>
        <v>0</v>
      </c>
      <c r="AG244" s="361">
        <f ca="1">SUMPRODUCT($O186:AG186,N(OFFSET($O215:AG215,0,MAX(COLUMN($O215:AG215))-COLUMN($O215:AG215),1,1)))</f>
        <v>0</v>
      </c>
      <c r="AH244" s="361">
        <f ca="1">SUMPRODUCT($O186:AH186,N(OFFSET($O215:AH215,0,MAX(COLUMN($O215:AH215))-COLUMN($O215:AH215),1,1)))</f>
        <v>0</v>
      </c>
      <c r="AI244" s="361">
        <f ca="1">SUMPRODUCT($O186:AI186,N(OFFSET($O215:AI215,0,MAX(COLUMN($O215:AI215))-COLUMN($O215:AI215),1,1)))</f>
        <v>0</v>
      </c>
      <c r="AJ244" s="361">
        <f ca="1">SUMPRODUCT($O186:AJ186,N(OFFSET($O215:AJ215,0,MAX(COLUMN($O215:AJ215))-COLUMN($O215:AJ215),1,1)))</f>
        <v>0</v>
      </c>
      <c r="AK244" s="361">
        <f ca="1">SUMPRODUCT($O186:AK186,N(OFFSET($O215:AK215,0,MAX(COLUMN($O215:AK215))-COLUMN($O215:AK215),1,1)))</f>
        <v>0</v>
      </c>
      <c r="AL244" s="361">
        <f ca="1">SUMPRODUCT($O186:AL186,N(OFFSET($O215:AL215,0,MAX(COLUMN($O215:AL215))-COLUMN($O215:AL215),1,1)))</f>
        <v>0</v>
      </c>
      <c r="AM244" s="361">
        <f ca="1">SUMPRODUCT($O186:AM186,N(OFFSET($O215:AM215,0,MAX(COLUMN($O215:AM215))-COLUMN($O215:AM215),1,1)))</f>
        <v>0</v>
      </c>
      <c r="AN244" s="361">
        <f ca="1">SUMPRODUCT($O186:AN186,N(OFFSET($O215:AN215,0,MAX(COLUMN($O215:AN215))-COLUMN($O215:AN215),1,1)))</f>
        <v>0</v>
      </c>
      <c r="AO244" s="361">
        <f ca="1">SUMPRODUCT($O186:AO186,N(OFFSET($O215:AO215,0,MAX(COLUMN($O215:AO215))-COLUMN($O215:AO215),1,1)))</f>
        <v>0</v>
      </c>
      <c r="AP244" s="361">
        <f ca="1">SUMPRODUCT($O186:AP186,N(OFFSET($O215:AP215,0,MAX(COLUMN($O215:AP215))-COLUMN($O215:AP215),1,1)))</f>
        <v>0</v>
      </c>
      <c r="AQ244" s="361">
        <f ca="1">SUMPRODUCT($O186:AQ186,N(OFFSET($O215:AQ215,0,MAX(COLUMN($O215:AQ215))-COLUMN($O215:AQ215),1,1)))</f>
        <v>0</v>
      </c>
      <c r="AR244" s="361">
        <f ca="1">SUMPRODUCT($O186:AR186,N(OFFSET($O215:AR215,0,MAX(COLUMN($O215:AR215))-COLUMN($O215:AR215),1,1)))</f>
        <v>0</v>
      </c>
      <c r="AS244" s="361">
        <f ca="1">SUMPRODUCT($O186:AS186,N(OFFSET($O215:AS215,0,MAX(COLUMN($O215:AS215))-COLUMN($O215:AS215),1,1)))</f>
        <v>0</v>
      </c>
      <c r="AT244" s="361">
        <f ca="1">SUMPRODUCT($O186:AT186,N(OFFSET($O215:AT215,0,MAX(COLUMN($O215:AT215))-COLUMN($O215:AT215),1,1)))</f>
        <v>0</v>
      </c>
      <c r="AU244" s="361">
        <f ca="1">SUMPRODUCT($O186:AU186,N(OFFSET($O215:AU215,0,MAX(COLUMN($O215:AU215))-COLUMN($O215:AU215),1,1)))</f>
        <v>0</v>
      </c>
      <c r="AV244" s="361">
        <f ca="1">SUMPRODUCT($O186:AV186,N(OFFSET($O215:AV215,0,MAX(COLUMN($O215:AV215))-COLUMN($O215:AV215),1,1)))</f>
        <v>0</v>
      </c>
      <c r="AW244" s="361">
        <f ca="1">SUMPRODUCT($O186:AW186,N(OFFSET($O215:AW215,0,MAX(COLUMN($O215:AW215))-COLUMN($O215:AW215),1,1)))</f>
        <v>0</v>
      </c>
      <c r="AX244" s="361">
        <f ca="1">SUMPRODUCT($O186:AX186,N(OFFSET($O215:AX215,0,MAX(COLUMN($O215:AX215))-COLUMN($O215:AX215),1,1)))</f>
        <v>0</v>
      </c>
      <c r="AY244" s="361">
        <f ca="1">SUMPRODUCT($O186:AY186,N(OFFSET($O215:AY215,0,MAX(COLUMN($O215:AY215))-COLUMN($O215:AY215),1,1)))</f>
        <v>0</v>
      </c>
      <c r="AZ244" s="361">
        <f ca="1">SUMPRODUCT($O186:AZ186,N(OFFSET($O215:AZ215,0,MAX(COLUMN($O215:AZ215))-COLUMN($O215:AZ215),1,1)))</f>
        <v>0</v>
      </c>
      <c r="BA244" s="361">
        <f ca="1">SUMPRODUCT($O186:BA186,N(OFFSET($O215:BA215,0,MAX(COLUMN($O215:BA215))-COLUMN($O215:BA215),1,1)))</f>
        <v>0</v>
      </c>
      <c r="BB244" s="361">
        <f ca="1">SUMPRODUCT($O186:BB186,N(OFFSET($O215:BB215,0,MAX(COLUMN($O215:BB215))-COLUMN($O215:BB215),1,1)))</f>
        <v>0</v>
      </c>
      <c r="BC244" s="361">
        <f ca="1">SUMPRODUCT($O186:BC186,N(OFFSET($O215:BC215,0,MAX(COLUMN($O215:BC215))-COLUMN($O215:BC215),1,1)))</f>
        <v>0</v>
      </c>
      <c r="BD244" s="361">
        <f ca="1">SUMPRODUCT($O186:BD186,N(OFFSET($O215:BD215,0,MAX(COLUMN($O215:BD215))-COLUMN($O215:BD215),1,1)))</f>
        <v>0</v>
      </c>
      <c r="BE244" s="361">
        <f ca="1">SUMPRODUCT($O186:BE186,N(OFFSET($O215:BE215,0,MAX(COLUMN($O215:BE215))-COLUMN($O215:BE215),1,1)))</f>
        <v>0</v>
      </c>
      <c r="BF244" s="361">
        <f ca="1">SUMPRODUCT($O186:BF186,N(OFFSET($O215:BF215,0,MAX(COLUMN($O215:BF215))-COLUMN($O215:BF215),1,1)))</f>
        <v>0</v>
      </c>
      <c r="BG244" s="361">
        <f ca="1">SUMPRODUCT($O186:BG186,N(OFFSET($O215:BG215,0,MAX(COLUMN($O215:BG215))-COLUMN($O215:BG215),1,1)))</f>
        <v>0</v>
      </c>
      <c r="BH244" s="361">
        <f ca="1">SUMPRODUCT($O186:BH186,N(OFFSET($O215:BH215,0,MAX(COLUMN($O215:BH215))-COLUMN($O215:BH215),1,1)))</f>
        <v>0</v>
      </c>
      <c r="BI244" s="361">
        <f ca="1">SUMPRODUCT($O186:BI186,N(OFFSET($O215:BI215,0,MAX(COLUMN($O215:BI215))-COLUMN($O215:BI215),1,1)))</f>
        <v>0</v>
      </c>
      <c r="BJ244" s="361">
        <f ca="1">SUMPRODUCT($O186:BJ186,N(OFFSET($O215:BJ215,0,MAX(COLUMN($O215:BJ215))-COLUMN($O215:BJ215),1,1)))</f>
        <v>0</v>
      </c>
      <c r="BK244" s="361">
        <f ca="1">SUMPRODUCT($O186:BK186,N(OFFSET($O215:BK215,0,MAX(COLUMN($O215:BK215))-COLUMN($O215:BK215),1,1)))</f>
        <v>0</v>
      </c>
      <c r="BL244" s="361">
        <f ca="1">SUMPRODUCT($O186:BL186,N(OFFSET($O215:BL215,0,MAX(COLUMN($O215:BL215))-COLUMN($O215:BL215),1,1)))</f>
        <v>0</v>
      </c>
      <c r="BM244" s="361">
        <f ca="1">SUMPRODUCT($O186:BM186,N(OFFSET($O215:BM215,0,MAX(COLUMN($O215:BM215))-COLUMN($O215:BM215),1,1)))</f>
        <v>0</v>
      </c>
    </row>
    <row r="245" spans="3:65" x14ac:dyDescent="0.2">
      <c r="C245" s="325">
        <f t="shared" si="394"/>
        <v>10</v>
      </c>
      <c r="D245" s="303" t="str">
        <f t="shared" si="395"/>
        <v>item 10</v>
      </c>
      <c r="E245" s="350" t="str">
        <f t="shared" si="393"/>
        <v>Operating Expense</v>
      </c>
      <c r="F245" s="320">
        <f t="shared" si="393"/>
        <v>2</v>
      </c>
      <c r="G245" s="320"/>
      <c r="H245" s="354"/>
      <c r="K245" s="341">
        <f t="shared" ca="1" si="396"/>
        <v>0</v>
      </c>
      <c r="L245" s="342">
        <f t="shared" ca="1" si="397"/>
        <v>0</v>
      </c>
      <c r="O245" s="361">
        <f ca="1">SUMPRODUCT($O187:O187,N(OFFSET($O216:O216,0,MAX(COLUMN($O216:O216))-COLUMN($O216:O216),1,1)))</f>
        <v>0</v>
      </c>
      <c r="P245" s="361">
        <f ca="1">SUMPRODUCT($O187:P187,N(OFFSET($O216:P216,0,MAX(COLUMN($O216:P216))-COLUMN($O216:P216),1,1)))</f>
        <v>0</v>
      </c>
      <c r="Q245" s="361">
        <f ca="1">SUMPRODUCT($O187:Q187,N(OFFSET($O216:Q216,0,MAX(COLUMN($O216:Q216))-COLUMN($O216:Q216),1,1)))</f>
        <v>0</v>
      </c>
      <c r="R245" s="361">
        <f ca="1">SUMPRODUCT($O187:R187,N(OFFSET($O216:R216,0,MAX(COLUMN($O216:R216))-COLUMN($O216:R216),1,1)))</f>
        <v>0</v>
      </c>
      <c r="S245" s="361">
        <f ca="1">SUMPRODUCT($O187:S187,N(OFFSET($O216:S216,0,MAX(COLUMN($O216:S216))-COLUMN($O216:S216),1,1)))</f>
        <v>0</v>
      </c>
      <c r="T245" s="361">
        <f ca="1">SUMPRODUCT($O187:T187,N(OFFSET($O216:T216,0,MAX(COLUMN($O216:T216))-COLUMN($O216:T216),1,1)))</f>
        <v>0</v>
      </c>
      <c r="U245" s="361">
        <f ca="1">SUMPRODUCT($O187:U187,N(OFFSET($O216:U216,0,MAX(COLUMN($O216:U216))-COLUMN($O216:U216),1,1)))</f>
        <v>0</v>
      </c>
      <c r="V245" s="361">
        <f ca="1">SUMPRODUCT($O187:V187,N(OFFSET($O216:V216,0,MAX(COLUMN($O216:V216))-COLUMN($O216:V216),1,1)))</f>
        <v>0</v>
      </c>
      <c r="W245" s="361">
        <f ca="1">SUMPRODUCT($O187:W187,N(OFFSET($O216:W216,0,MAX(COLUMN($O216:W216))-COLUMN($O216:W216),1,1)))</f>
        <v>0</v>
      </c>
      <c r="X245" s="361">
        <f ca="1">SUMPRODUCT($O187:X187,N(OFFSET($O216:X216,0,MAX(COLUMN($O216:X216))-COLUMN($O216:X216),1,1)))</f>
        <v>0</v>
      </c>
      <c r="Y245" s="361">
        <f ca="1">SUMPRODUCT($O187:Y187,N(OFFSET($O216:Y216,0,MAX(COLUMN($O216:Y216))-COLUMN($O216:Y216),1,1)))</f>
        <v>0</v>
      </c>
      <c r="Z245" s="361">
        <f ca="1">SUMPRODUCT($O187:Z187,N(OFFSET($O216:Z216,0,MAX(COLUMN($O216:Z216))-COLUMN($O216:Z216),1,1)))</f>
        <v>0</v>
      </c>
      <c r="AA245" s="361">
        <f ca="1">SUMPRODUCT($O187:AA187,N(OFFSET($O216:AA216,0,MAX(COLUMN($O216:AA216))-COLUMN($O216:AA216),1,1)))</f>
        <v>0</v>
      </c>
      <c r="AB245" s="361">
        <f ca="1">SUMPRODUCT($O187:AB187,N(OFFSET($O216:AB216,0,MAX(COLUMN($O216:AB216))-COLUMN($O216:AB216),1,1)))</f>
        <v>0</v>
      </c>
      <c r="AC245" s="361">
        <f ca="1">SUMPRODUCT($O187:AC187,N(OFFSET($O216:AC216,0,MAX(COLUMN($O216:AC216))-COLUMN($O216:AC216),1,1)))</f>
        <v>0</v>
      </c>
      <c r="AD245" s="361">
        <f ca="1">SUMPRODUCT($O187:AD187,N(OFFSET($O216:AD216,0,MAX(COLUMN($O216:AD216))-COLUMN($O216:AD216),1,1)))</f>
        <v>0</v>
      </c>
      <c r="AE245" s="361">
        <f ca="1">SUMPRODUCT($O187:AE187,N(OFFSET($O216:AE216,0,MAX(COLUMN($O216:AE216))-COLUMN($O216:AE216),1,1)))</f>
        <v>0</v>
      </c>
      <c r="AF245" s="361">
        <f ca="1">SUMPRODUCT($O187:AF187,N(OFFSET($O216:AF216,0,MAX(COLUMN($O216:AF216))-COLUMN($O216:AF216),1,1)))</f>
        <v>0</v>
      </c>
      <c r="AG245" s="361">
        <f ca="1">SUMPRODUCT($O187:AG187,N(OFFSET($O216:AG216,0,MAX(COLUMN($O216:AG216))-COLUMN($O216:AG216),1,1)))</f>
        <v>0</v>
      </c>
      <c r="AH245" s="361">
        <f ca="1">SUMPRODUCT($O187:AH187,N(OFFSET($O216:AH216,0,MAX(COLUMN($O216:AH216))-COLUMN($O216:AH216),1,1)))</f>
        <v>0</v>
      </c>
      <c r="AI245" s="361">
        <f ca="1">SUMPRODUCT($O187:AI187,N(OFFSET($O216:AI216,0,MAX(COLUMN($O216:AI216))-COLUMN($O216:AI216),1,1)))</f>
        <v>0</v>
      </c>
      <c r="AJ245" s="361">
        <f ca="1">SUMPRODUCT($O187:AJ187,N(OFFSET($O216:AJ216,0,MAX(COLUMN($O216:AJ216))-COLUMN($O216:AJ216),1,1)))</f>
        <v>0</v>
      </c>
      <c r="AK245" s="361">
        <f ca="1">SUMPRODUCT($O187:AK187,N(OFFSET($O216:AK216,0,MAX(COLUMN($O216:AK216))-COLUMN($O216:AK216),1,1)))</f>
        <v>0</v>
      </c>
      <c r="AL245" s="361">
        <f ca="1">SUMPRODUCT($O187:AL187,N(OFFSET($O216:AL216,0,MAX(COLUMN($O216:AL216))-COLUMN($O216:AL216),1,1)))</f>
        <v>0</v>
      </c>
      <c r="AM245" s="361">
        <f ca="1">SUMPRODUCT($O187:AM187,N(OFFSET($O216:AM216,0,MAX(COLUMN($O216:AM216))-COLUMN($O216:AM216),1,1)))</f>
        <v>0</v>
      </c>
      <c r="AN245" s="361">
        <f ca="1">SUMPRODUCT($O187:AN187,N(OFFSET($O216:AN216,0,MAX(COLUMN($O216:AN216))-COLUMN($O216:AN216),1,1)))</f>
        <v>0</v>
      </c>
      <c r="AO245" s="361">
        <f ca="1">SUMPRODUCT($O187:AO187,N(OFFSET($O216:AO216,0,MAX(COLUMN($O216:AO216))-COLUMN($O216:AO216),1,1)))</f>
        <v>0</v>
      </c>
      <c r="AP245" s="361">
        <f ca="1">SUMPRODUCT($O187:AP187,N(OFFSET($O216:AP216,0,MAX(COLUMN($O216:AP216))-COLUMN($O216:AP216),1,1)))</f>
        <v>0</v>
      </c>
      <c r="AQ245" s="361">
        <f ca="1">SUMPRODUCT($O187:AQ187,N(OFFSET($O216:AQ216,0,MAX(COLUMN($O216:AQ216))-COLUMN($O216:AQ216),1,1)))</f>
        <v>0</v>
      </c>
      <c r="AR245" s="361">
        <f ca="1">SUMPRODUCT($O187:AR187,N(OFFSET($O216:AR216,0,MAX(COLUMN($O216:AR216))-COLUMN($O216:AR216),1,1)))</f>
        <v>0</v>
      </c>
      <c r="AS245" s="361">
        <f ca="1">SUMPRODUCT($O187:AS187,N(OFFSET($O216:AS216,0,MAX(COLUMN($O216:AS216))-COLUMN($O216:AS216),1,1)))</f>
        <v>0</v>
      </c>
      <c r="AT245" s="361">
        <f ca="1">SUMPRODUCT($O187:AT187,N(OFFSET($O216:AT216,0,MAX(COLUMN($O216:AT216))-COLUMN($O216:AT216),1,1)))</f>
        <v>0</v>
      </c>
      <c r="AU245" s="361">
        <f ca="1">SUMPRODUCT($O187:AU187,N(OFFSET($O216:AU216,0,MAX(COLUMN($O216:AU216))-COLUMN($O216:AU216),1,1)))</f>
        <v>0</v>
      </c>
      <c r="AV245" s="361">
        <f ca="1">SUMPRODUCT($O187:AV187,N(OFFSET($O216:AV216,0,MAX(COLUMN($O216:AV216))-COLUMN($O216:AV216),1,1)))</f>
        <v>0</v>
      </c>
      <c r="AW245" s="361">
        <f ca="1">SUMPRODUCT($O187:AW187,N(OFFSET($O216:AW216,0,MAX(COLUMN($O216:AW216))-COLUMN($O216:AW216),1,1)))</f>
        <v>0</v>
      </c>
      <c r="AX245" s="361">
        <f ca="1">SUMPRODUCT($O187:AX187,N(OFFSET($O216:AX216,0,MAX(COLUMN($O216:AX216))-COLUMN($O216:AX216),1,1)))</f>
        <v>0</v>
      </c>
      <c r="AY245" s="361">
        <f ca="1">SUMPRODUCT($O187:AY187,N(OFFSET($O216:AY216,0,MAX(COLUMN($O216:AY216))-COLUMN($O216:AY216),1,1)))</f>
        <v>0</v>
      </c>
      <c r="AZ245" s="361">
        <f ca="1">SUMPRODUCT($O187:AZ187,N(OFFSET($O216:AZ216,0,MAX(COLUMN($O216:AZ216))-COLUMN($O216:AZ216),1,1)))</f>
        <v>0</v>
      </c>
      <c r="BA245" s="361">
        <f ca="1">SUMPRODUCT($O187:BA187,N(OFFSET($O216:BA216,0,MAX(COLUMN($O216:BA216))-COLUMN($O216:BA216),1,1)))</f>
        <v>0</v>
      </c>
      <c r="BB245" s="361">
        <f ca="1">SUMPRODUCT($O187:BB187,N(OFFSET($O216:BB216,0,MAX(COLUMN($O216:BB216))-COLUMN($O216:BB216),1,1)))</f>
        <v>0</v>
      </c>
      <c r="BC245" s="361">
        <f ca="1">SUMPRODUCT($O187:BC187,N(OFFSET($O216:BC216,0,MAX(COLUMN($O216:BC216))-COLUMN($O216:BC216),1,1)))</f>
        <v>0</v>
      </c>
      <c r="BD245" s="361">
        <f ca="1">SUMPRODUCT($O187:BD187,N(OFFSET($O216:BD216,0,MAX(COLUMN($O216:BD216))-COLUMN($O216:BD216),1,1)))</f>
        <v>0</v>
      </c>
      <c r="BE245" s="361">
        <f ca="1">SUMPRODUCT($O187:BE187,N(OFFSET($O216:BE216,0,MAX(COLUMN($O216:BE216))-COLUMN($O216:BE216),1,1)))</f>
        <v>0</v>
      </c>
      <c r="BF245" s="361">
        <f ca="1">SUMPRODUCT($O187:BF187,N(OFFSET($O216:BF216,0,MAX(COLUMN($O216:BF216))-COLUMN($O216:BF216),1,1)))</f>
        <v>0</v>
      </c>
      <c r="BG245" s="361">
        <f ca="1">SUMPRODUCT($O187:BG187,N(OFFSET($O216:BG216,0,MAX(COLUMN($O216:BG216))-COLUMN($O216:BG216),1,1)))</f>
        <v>0</v>
      </c>
      <c r="BH245" s="361">
        <f ca="1">SUMPRODUCT($O187:BH187,N(OFFSET($O216:BH216,0,MAX(COLUMN($O216:BH216))-COLUMN($O216:BH216),1,1)))</f>
        <v>0</v>
      </c>
      <c r="BI245" s="361">
        <f ca="1">SUMPRODUCT($O187:BI187,N(OFFSET($O216:BI216,0,MAX(COLUMN($O216:BI216))-COLUMN($O216:BI216),1,1)))</f>
        <v>0</v>
      </c>
      <c r="BJ245" s="361">
        <f ca="1">SUMPRODUCT($O187:BJ187,N(OFFSET($O216:BJ216,0,MAX(COLUMN($O216:BJ216))-COLUMN($O216:BJ216),1,1)))</f>
        <v>0</v>
      </c>
      <c r="BK245" s="361">
        <f ca="1">SUMPRODUCT($O187:BK187,N(OFFSET($O216:BK216,0,MAX(COLUMN($O216:BK216))-COLUMN($O216:BK216),1,1)))</f>
        <v>0</v>
      </c>
      <c r="BL245" s="361">
        <f ca="1">SUMPRODUCT($O187:BL187,N(OFFSET($O216:BL216,0,MAX(COLUMN($O216:BL216))-COLUMN($O216:BL216),1,1)))</f>
        <v>0</v>
      </c>
      <c r="BM245" s="361">
        <f ca="1">SUMPRODUCT($O187:BM187,N(OFFSET($O216:BM216,0,MAX(COLUMN($O216:BM216))-COLUMN($O216:BM216),1,1)))</f>
        <v>0</v>
      </c>
    </row>
    <row r="246" spans="3:65" x14ac:dyDescent="0.2">
      <c r="C246" s="325">
        <f t="shared" si="394"/>
        <v>11</v>
      </c>
      <c r="D246" s="303" t="str">
        <f t="shared" si="395"/>
        <v>item 11</v>
      </c>
      <c r="E246" s="350" t="str">
        <f t="shared" si="393"/>
        <v>Operating Expense</v>
      </c>
      <c r="F246" s="320">
        <f t="shared" si="393"/>
        <v>2</v>
      </c>
      <c r="G246" s="320"/>
      <c r="H246" s="354"/>
      <c r="K246" s="341">
        <f t="shared" ca="1" si="396"/>
        <v>0</v>
      </c>
      <c r="L246" s="342">
        <f t="shared" ca="1" si="397"/>
        <v>0</v>
      </c>
      <c r="O246" s="361">
        <f ca="1">SUMPRODUCT($O188:O188,N(OFFSET($O217:O217,0,MAX(COLUMN($O217:O217))-COLUMN($O217:O217),1,1)))</f>
        <v>0</v>
      </c>
      <c r="P246" s="361">
        <f ca="1">SUMPRODUCT($O188:P188,N(OFFSET($O217:P217,0,MAX(COLUMN($O217:P217))-COLUMN($O217:P217),1,1)))</f>
        <v>0</v>
      </c>
      <c r="Q246" s="361">
        <f ca="1">SUMPRODUCT($O188:Q188,N(OFFSET($O217:Q217,0,MAX(COLUMN($O217:Q217))-COLUMN($O217:Q217),1,1)))</f>
        <v>0</v>
      </c>
      <c r="R246" s="361">
        <f ca="1">SUMPRODUCT($O188:R188,N(OFFSET($O217:R217,0,MAX(COLUMN($O217:R217))-COLUMN($O217:R217),1,1)))</f>
        <v>0</v>
      </c>
      <c r="S246" s="361">
        <f ca="1">SUMPRODUCT($O188:S188,N(OFFSET($O217:S217,0,MAX(COLUMN($O217:S217))-COLUMN($O217:S217),1,1)))</f>
        <v>0</v>
      </c>
      <c r="T246" s="361">
        <f ca="1">SUMPRODUCT($O188:T188,N(OFFSET($O217:T217,0,MAX(COLUMN($O217:T217))-COLUMN($O217:T217),1,1)))</f>
        <v>0</v>
      </c>
      <c r="U246" s="361">
        <f ca="1">SUMPRODUCT($O188:U188,N(OFFSET($O217:U217,0,MAX(COLUMN($O217:U217))-COLUMN($O217:U217),1,1)))</f>
        <v>0</v>
      </c>
      <c r="V246" s="361">
        <f ca="1">SUMPRODUCT($O188:V188,N(OFFSET($O217:V217,0,MAX(COLUMN($O217:V217))-COLUMN($O217:V217),1,1)))</f>
        <v>0</v>
      </c>
      <c r="W246" s="361">
        <f ca="1">SUMPRODUCT($O188:W188,N(OFFSET($O217:W217,0,MAX(COLUMN($O217:W217))-COLUMN($O217:W217),1,1)))</f>
        <v>0</v>
      </c>
      <c r="X246" s="361">
        <f ca="1">SUMPRODUCT($O188:X188,N(OFFSET($O217:X217,0,MAX(COLUMN($O217:X217))-COLUMN($O217:X217),1,1)))</f>
        <v>0</v>
      </c>
      <c r="Y246" s="361">
        <f ca="1">SUMPRODUCT($O188:Y188,N(OFFSET($O217:Y217,0,MAX(COLUMN($O217:Y217))-COLUMN($O217:Y217),1,1)))</f>
        <v>0</v>
      </c>
      <c r="Z246" s="361">
        <f ca="1">SUMPRODUCT($O188:Z188,N(OFFSET($O217:Z217,0,MAX(COLUMN($O217:Z217))-COLUMN($O217:Z217),1,1)))</f>
        <v>0</v>
      </c>
      <c r="AA246" s="361">
        <f ca="1">SUMPRODUCT($O188:AA188,N(OFFSET($O217:AA217,0,MAX(COLUMN($O217:AA217))-COLUMN($O217:AA217),1,1)))</f>
        <v>0</v>
      </c>
      <c r="AB246" s="361">
        <f ca="1">SUMPRODUCT($O188:AB188,N(OFFSET($O217:AB217,0,MAX(COLUMN($O217:AB217))-COLUMN($O217:AB217),1,1)))</f>
        <v>0</v>
      </c>
      <c r="AC246" s="361">
        <f ca="1">SUMPRODUCT($O188:AC188,N(OFFSET($O217:AC217,0,MAX(COLUMN($O217:AC217))-COLUMN($O217:AC217),1,1)))</f>
        <v>0</v>
      </c>
      <c r="AD246" s="361">
        <f ca="1">SUMPRODUCT($O188:AD188,N(OFFSET($O217:AD217,0,MAX(COLUMN($O217:AD217))-COLUMN($O217:AD217),1,1)))</f>
        <v>0</v>
      </c>
      <c r="AE246" s="361">
        <f ca="1">SUMPRODUCT($O188:AE188,N(OFFSET($O217:AE217,0,MAX(COLUMN($O217:AE217))-COLUMN($O217:AE217),1,1)))</f>
        <v>0</v>
      </c>
      <c r="AF246" s="361">
        <f ca="1">SUMPRODUCT($O188:AF188,N(OFFSET($O217:AF217,0,MAX(COLUMN($O217:AF217))-COLUMN($O217:AF217),1,1)))</f>
        <v>0</v>
      </c>
      <c r="AG246" s="361">
        <f ca="1">SUMPRODUCT($O188:AG188,N(OFFSET($O217:AG217,0,MAX(COLUMN($O217:AG217))-COLUMN($O217:AG217),1,1)))</f>
        <v>0</v>
      </c>
      <c r="AH246" s="361">
        <f ca="1">SUMPRODUCT($O188:AH188,N(OFFSET($O217:AH217,0,MAX(COLUMN($O217:AH217))-COLUMN($O217:AH217),1,1)))</f>
        <v>0</v>
      </c>
      <c r="AI246" s="361">
        <f ca="1">SUMPRODUCT($O188:AI188,N(OFFSET($O217:AI217,0,MAX(COLUMN($O217:AI217))-COLUMN($O217:AI217),1,1)))</f>
        <v>0</v>
      </c>
      <c r="AJ246" s="361">
        <f ca="1">SUMPRODUCT($O188:AJ188,N(OFFSET($O217:AJ217,0,MAX(COLUMN($O217:AJ217))-COLUMN($O217:AJ217),1,1)))</f>
        <v>0</v>
      </c>
      <c r="AK246" s="361">
        <f ca="1">SUMPRODUCT($O188:AK188,N(OFFSET($O217:AK217,0,MAX(COLUMN($O217:AK217))-COLUMN($O217:AK217),1,1)))</f>
        <v>0</v>
      </c>
      <c r="AL246" s="361">
        <f ca="1">SUMPRODUCT($O188:AL188,N(OFFSET($O217:AL217,0,MAX(COLUMN($O217:AL217))-COLUMN($O217:AL217),1,1)))</f>
        <v>0</v>
      </c>
      <c r="AM246" s="361">
        <f ca="1">SUMPRODUCT($O188:AM188,N(OFFSET($O217:AM217,0,MAX(COLUMN($O217:AM217))-COLUMN($O217:AM217),1,1)))</f>
        <v>0</v>
      </c>
      <c r="AN246" s="361">
        <f ca="1">SUMPRODUCT($O188:AN188,N(OFFSET($O217:AN217,0,MAX(COLUMN($O217:AN217))-COLUMN($O217:AN217),1,1)))</f>
        <v>0</v>
      </c>
      <c r="AO246" s="361">
        <f ca="1">SUMPRODUCT($O188:AO188,N(OFFSET($O217:AO217,0,MAX(COLUMN($O217:AO217))-COLUMN($O217:AO217),1,1)))</f>
        <v>0</v>
      </c>
      <c r="AP246" s="361">
        <f ca="1">SUMPRODUCT($O188:AP188,N(OFFSET($O217:AP217,0,MAX(COLUMN($O217:AP217))-COLUMN($O217:AP217),1,1)))</f>
        <v>0</v>
      </c>
      <c r="AQ246" s="361">
        <f ca="1">SUMPRODUCT($O188:AQ188,N(OFFSET($O217:AQ217,0,MAX(COLUMN($O217:AQ217))-COLUMN($O217:AQ217),1,1)))</f>
        <v>0</v>
      </c>
      <c r="AR246" s="361">
        <f ca="1">SUMPRODUCT($O188:AR188,N(OFFSET($O217:AR217,0,MAX(COLUMN($O217:AR217))-COLUMN($O217:AR217),1,1)))</f>
        <v>0</v>
      </c>
      <c r="AS246" s="361">
        <f ca="1">SUMPRODUCT($O188:AS188,N(OFFSET($O217:AS217,0,MAX(COLUMN($O217:AS217))-COLUMN($O217:AS217),1,1)))</f>
        <v>0</v>
      </c>
      <c r="AT246" s="361">
        <f ca="1">SUMPRODUCT($O188:AT188,N(OFFSET($O217:AT217,0,MAX(COLUMN($O217:AT217))-COLUMN($O217:AT217),1,1)))</f>
        <v>0</v>
      </c>
      <c r="AU246" s="361">
        <f ca="1">SUMPRODUCT($O188:AU188,N(OFFSET($O217:AU217,0,MAX(COLUMN($O217:AU217))-COLUMN($O217:AU217),1,1)))</f>
        <v>0</v>
      </c>
      <c r="AV246" s="361">
        <f ca="1">SUMPRODUCT($O188:AV188,N(OFFSET($O217:AV217,0,MAX(COLUMN($O217:AV217))-COLUMN($O217:AV217),1,1)))</f>
        <v>0</v>
      </c>
      <c r="AW246" s="361">
        <f ca="1">SUMPRODUCT($O188:AW188,N(OFFSET($O217:AW217,0,MAX(COLUMN($O217:AW217))-COLUMN($O217:AW217),1,1)))</f>
        <v>0</v>
      </c>
      <c r="AX246" s="361">
        <f ca="1">SUMPRODUCT($O188:AX188,N(OFFSET($O217:AX217,0,MAX(COLUMN($O217:AX217))-COLUMN($O217:AX217),1,1)))</f>
        <v>0</v>
      </c>
      <c r="AY246" s="361">
        <f ca="1">SUMPRODUCT($O188:AY188,N(OFFSET($O217:AY217,0,MAX(COLUMN($O217:AY217))-COLUMN($O217:AY217),1,1)))</f>
        <v>0</v>
      </c>
      <c r="AZ246" s="361">
        <f ca="1">SUMPRODUCT($O188:AZ188,N(OFFSET($O217:AZ217,0,MAX(COLUMN($O217:AZ217))-COLUMN($O217:AZ217),1,1)))</f>
        <v>0</v>
      </c>
      <c r="BA246" s="361">
        <f ca="1">SUMPRODUCT($O188:BA188,N(OFFSET($O217:BA217,0,MAX(COLUMN($O217:BA217))-COLUMN($O217:BA217),1,1)))</f>
        <v>0</v>
      </c>
      <c r="BB246" s="361">
        <f ca="1">SUMPRODUCT($O188:BB188,N(OFFSET($O217:BB217,0,MAX(COLUMN($O217:BB217))-COLUMN($O217:BB217),1,1)))</f>
        <v>0</v>
      </c>
      <c r="BC246" s="361">
        <f ca="1">SUMPRODUCT($O188:BC188,N(OFFSET($O217:BC217,0,MAX(COLUMN($O217:BC217))-COLUMN($O217:BC217),1,1)))</f>
        <v>0</v>
      </c>
      <c r="BD246" s="361">
        <f ca="1">SUMPRODUCT($O188:BD188,N(OFFSET($O217:BD217,0,MAX(COLUMN($O217:BD217))-COLUMN($O217:BD217),1,1)))</f>
        <v>0</v>
      </c>
      <c r="BE246" s="361">
        <f ca="1">SUMPRODUCT($O188:BE188,N(OFFSET($O217:BE217,0,MAX(COLUMN($O217:BE217))-COLUMN($O217:BE217),1,1)))</f>
        <v>0</v>
      </c>
      <c r="BF246" s="361">
        <f ca="1">SUMPRODUCT($O188:BF188,N(OFFSET($O217:BF217,0,MAX(COLUMN($O217:BF217))-COLUMN($O217:BF217),1,1)))</f>
        <v>0</v>
      </c>
      <c r="BG246" s="361">
        <f ca="1">SUMPRODUCT($O188:BG188,N(OFFSET($O217:BG217,0,MAX(COLUMN($O217:BG217))-COLUMN($O217:BG217),1,1)))</f>
        <v>0</v>
      </c>
      <c r="BH246" s="361">
        <f ca="1">SUMPRODUCT($O188:BH188,N(OFFSET($O217:BH217,0,MAX(COLUMN($O217:BH217))-COLUMN($O217:BH217),1,1)))</f>
        <v>0</v>
      </c>
      <c r="BI246" s="361">
        <f ca="1">SUMPRODUCT($O188:BI188,N(OFFSET($O217:BI217,0,MAX(COLUMN($O217:BI217))-COLUMN($O217:BI217),1,1)))</f>
        <v>0</v>
      </c>
      <c r="BJ246" s="361">
        <f ca="1">SUMPRODUCT($O188:BJ188,N(OFFSET($O217:BJ217,0,MAX(COLUMN($O217:BJ217))-COLUMN($O217:BJ217),1,1)))</f>
        <v>0</v>
      </c>
      <c r="BK246" s="361">
        <f ca="1">SUMPRODUCT($O188:BK188,N(OFFSET($O217:BK217,0,MAX(COLUMN($O217:BK217))-COLUMN($O217:BK217),1,1)))</f>
        <v>0</v>
      </c>
      <c r="BL246" s="361">
        <f ca="1">SUMPRODUCT($O188:BL188,N(OFFSET($O217:BL217,0,MAX(COLUMN($O217:BL217))-COLUMN($O217:BL217),1,1)))</f>
        <v>0</v>
      </c>
      <c r="BM246" s="361">
        <f ca="1">SUMPRODUCT($O188:BM188,N(OFFSET($O217:BM217,0,MAX(COLUMN($O217:BM217))-COLUMN($O217:BM217),1,1)))</f>
        <v>0</v>
      </c>
    </row>
    <row r="247" spans="3:65" x14ac:dyDescent="0.2">
      <c r="C247" s="325">
        <f t="shared" si="394"/>
        <v>12</v>
      </c>
      <c r="D247" s="303" t="str">
        <f t="shared" si="395"/>
        <v>item 12</v>
      </c>
      <c r="E247" s="350" t="str">
        <f t="shared" si="393"/>
        <v>Operating Expense</v>
      </c>
      <c r="F247" s="320">
        <f t="shared" si="393"/>
        <v>2</v>
      </c>
      <c r="G247" s="320"/>
      <c r="H247" s="354"/>
      <c r="K247" s="341">
        <f t="shared" ca="1" si="396"/>
        <v>0</v>
      </c>
      <c r="L247" s="342">
        <f t="shared" ca="1" si="397"/>
        <v>0</v>
      </c>
      <c r="O247" s="361">
        <f ca="1">SUMPRODUCT($O189:O189,N(OFFSET($O218:O218,0,MAX(COLUMN($O218:O218))-COLUMN($O218:O218),1,1)))</f>
        <v>0</v>
      </c>
      <c r="P247" s="361">
        <f ca="1">SUMPRODUCT($O189:P189,N(OFFSET($O218:P218,0,MAX(COLUMN($O218:P218))-COLUMN($O218:P218),1,1)))</f>
        <v>0</v>
      </c>
      <c r="Q247" s="361">
        <f ca="1">SUMPRODUCT($O189:Q189,N(OFFSET($O218:Q218,0,MAX(COLUMN($O218:Q218))-COLUMN($O218:Q218),1,1)))</f>
        <v>0</v>
      </c>
      <c r="R247" s="361">
        <f ca="1">SUMPRODUCT($O189:R189,N(OFFSET($O218:R218,0,MAX(COLUMN($O218:R218))-COLUMN($O218:R218),1,1)))</f>
        <v>0</v>
      </c>
      <c r="S247" s="361">
        <f ca="1">SUMPRODUCT($O189:S189,N(OFFSET($O218:S218,0,MAX(COLUMN($O218:S218))-COLUMN($O218:S218),1,1)))</f>
        <v>0</v>
      </c>
      <c r="T247" s="361">
        <f ca="1">SUMPRODUCT($O189:T189,N(OFFSET($O218:T218,0,MAX(COLUMN($O218:T218))-COLUMN($O218:T218),1,1)))</f>
        <v>0</v>
      </c>
      <c r="U247" s="361">
        <f ca="1">SUMPRODUCT($O189:U189,N(OFFSET($O218:U218,0,MAX(COLUMN($O218:U218))-COLUMN($O218:U218),1,1)))</f>
        <v>0</v>
      </c>
      <c r="V247" s="361">
        <f ca="1">SUMPRODUCT($O189:V189,N(OFFSET($O218:V218,0,MAX(COLUMN($O218:V218))-COLUMN($O218:V218),1,1)))</f>
        <v>0</v>
      </c>
      <c r="W247" s="361">
        <f ca="1">SUMPRODUCT($O189:W189,N(OFFSET($O218:W218,0,MAX(COLUMN($O218:W218))-COLUMN($O218:W218),1,1)))</f>
        <v>0</v>
      </c>
      <c r="X247" s="361">
        <f ca="1">SUMPRODUCT($O189:X189,N(OFFSET($O218:X218,0,MAX(COLUMN($O218:X218))-COLUMN($O218:X218),1,1)))</f>
        <v>0</v>
      </c>
      <c r="Y247" s="361">
        <f ca="1">SUMPRODUCT($O189:Y189,N(OFFSET($O218:Y218,0,MAX(COLUMN($O218:Y218))-COLUMN($O218:Y218),1,1)))</f>
        <v>0</v>
      </c>
      <c r="Z247" s="361">
        <f ca="1">SUMPRODUCT($O189:Z189,N(OFFSET($O218:Z218,0,MAX(COLUMN($O218:Z218))-COLUMN($O218:Z218),1,1)))</f>
        <v>0</v>
      </c>
      <c r="AA247" s="361">
        <f ca="1">SUMPRODUCT($O189:AA189,N(OFFSET($O218:AA218,0,MAX(COLUMN($O218:AA218))-COLUMN($O218:AA218),1,1)))</f>
        <v>0</v>
      </c>
      <c r="AB247" s="361">
        <f ca="1">SUMPRODUCT($O189:AB189,N(OFFSET($O218:AB218,0,MAX(COLUMN($O218:AB218))-COLUMN($O218:AB218),1,1)))</f>
        <v>0</v>
      </c>
      <c r="AC247" s="361">
        <f ca="1">SUMPRODUCT($O189:AC189,N(OFFSET($O218:AC218,0,MAX(COLUMN($O218:AC218))-COLUMN($O218:AC218),1,1)))</f>
        <v>0</v>
      </c>
      <c r="AD247" s="361">
        <f ca="1">SUMPRODUCT($O189:AD189,N(OFFSET($O218:AD218,0,MAX(COLUMN($O218:AD218))-COLUMN($O218:AD218),1,1)))</f>
        <v>0</v>
      </c>
      <c r="AE247" s="361">
        <f ca="1">SUMPRODUCT($O189:AE189,N(OFFSET($O218:AE218,0,MAX(COLUMN($O218:AE218))-COLUMN($O218:AE218),1,1)))</f>
        <v>0</v>
      </c>
      <c r="AF247" s="361">
        <f ca="1">SUMPRODUCT($O189:AF189,N(OFFSET($O218:AF218,0,MAX(COLUMN($O218:AF218))-COLUMN($O218:AF218),1,1)))</f>
        <v>0</v>
      </c>
      <c r="AG247" s="361">
        <f ca="1">SUMPRODUCT($O189:AG189,N(OFFSET($O218:AG218,0,MAX(COLUMN($O218:AG218))-COLUMN($O218:AG218),1,1)))</f>
        <v>0</v>
      </c>
      <c r="AH247" s="361">
        <f ca="1">SUMPRODUCT($O189:AH189,N(OFFSET($O218:AH218,0,MAX(COLUMN($O218:AH218))-COLUMN($O218:AH218),1,1)))</f>
        <v>0</v>
      </c>
      <c r="AI247" s="361">
        <f ca="1">SUMPRODUCT($O189:AI189,N(OFFSET($O218:AI218,0,MAX(COLUMN($O218:AI218))-COLUMN($O218:AI218),1,1)))</f>
        <v>0</v>
      </c>
      <c r="AJ247" s="361">
        <f ca="1">SUMPRODUCT($O189:AJ189,N(OFFSET($O218:AJ218,0,MAX(COLUMN($O218:AJ218))-COLUMN($O218:AJ218),1,1)))</f>
        <v>0</v>
      </c>
      <c r="AK247" s="361">
        <f ca="1">SUMPRODUCT($O189:AK189,N(OFFSET($O218:AK218,0,MAX(COLUMN($O218:AK218))-COLUMN($O218:AK218),1,1)))</f>
        <v>0</v>
      </c>
      <c r="AL247" s="361">
        <f ca="1">SUMPRODUCT($O189:AL189,N(OFFSET($O218:AL218,0,MAX(COLUMN($O218:AL218))-COLUMN($O218:AL218),1,1)))</f>
        <v>0</v>
      </c>
      <c r="AM247" s="361">
        <f ca="1">SUMPRODUCT($O189:AM189,N(OFFSET($O218:AM218,0,MAX(COLUMN($O218:AM218))-COLUMN($O218:AM218),1,1)))</f>
        <v>0</v>
      </c>
      <c r="AN247" s="361">
        <f ca="1">SUMPRODUCT($O189:AN189,N(OFFSET($O218:AN218,0,MAX(COLUMN($O218:AN218))-COLUMN($O218:AN218),1,1)))</f>
        <v>0</v>
      </c>
      <c r="AO247" s="361">
        <f ca="1">SUMPRODUCT($O189:AO189,N(OFFSET($O218:AO218,0,MAX(COLUMN($O218:AO218))-COLUMN($O218:AO218),1,1)))</f>
        <v>0</v>
      </c>
      <c r="AP247" s="361">
        <f ca="1">SUMPRODUCT($O189:AP189,N(OFFSET($O218:AP218,0,MAX(COLUMN($O218:AP218))-COLUMN($O218:AP218),1,1)))</f>
        <v>0</v>
      </c>
      <c r="AQ247" s="361">
        <f ca="1">SUMPRODUCT($O189:AQ189,N(OFFSET($O218:AQ218,0,MAX(COLUMN($O218:AQ218))-COLUMN($O218:AQ218),1,1)))</f>
        <v>0</v>
      </c>
      <c r="AR247" s="361">
        <f ca="1">SUMPRODUCT($O189:AR189,N(OFFSET($O218:AR218,0,MAX(COLUMN($O218:AR218))-COLUMN($O218:AR218),1,1)))</f>
        <v>0</v>
      </c>
      <c r="AS247" s="361">
        <f ca="1">SUMPRODUCT($O189:AS189,N(OFFSET($O218:AS218,0,MAX(COLUMN($O218:AS218))-COLUMN($O218:AS218),1,1)))</f>
        <v>0</v>
      </c>
      <c r="AT247" s="361">
        <f ca="1">SUMPRODUCT($O189:AT189,N(OFFSET($O218:AT218,0,MAX(COLUMN($O218:AT218))-COLUMN($O218:AT218),1,1)))</f>
        <v>0</v>
      </c>
      <c r="AU247" s="361">
        <f ca="1">SUMPRODUCT($O189:AU189,N(OFFSET($O218:AU218,0,MAX(COLUMN($O218:AU218))-COLUMN($O218:AU218),1,1)))</f>
        <v>0</v>
      </c>
      <c r="AV247" s="361">
        <f ca="1">SUMPRODUCT($O189:AV189,N(OFFSET($O218:AV218,0,MAX(COLUMN($O218:AV218))-COLUMN($O218:AV218),1,1)))</f>
        <v>0</v>
      </c>
      <c r="AW247" s="361">
        <f ca="1">SUMPRODUCT($O189:AW189,N(OFFSET($O218:AW218,0,MAX(COLUMN($O218:AW218))-COLUMN($O218:AW218),1,1)))</f>
        <v>0</v>
      </c>
      <c r="AX247" s="361">
        <f ca="1">SUMPRODUCT($O189:AX189,N(OFFSET($O218:AX218,0,MAX(COLUMN($O218:AX218))-COLUMN($O218:AX218),1,1)))</f>
        <v>0</v>
      </c>
      <c r="AY247" s="361">
        <f ca="1">SUMPRODUCT($O189:AY189,N(OFFSET($O218:AY218,0,MAX(COLUMN($O218:AY218))-COLUMN($O218:AY218),1,1)))</f>
        <v>0</v>
      </c>
      <c r="AZ247" s="361">
        <f ca="1">SUMPRODUCT($O189:AZ189,N(OFFSET($O218:AZ218,0,MAX(COLUMN($O218:AZ218))-COLUMN($O218:AZ218),1,1)))</f>
        <v>0</v>
      </c>
      <c r="BA247" s="361">
        <f ca="1">SUMPRODUCT($O189:BA189,N(OFFSET($O218:BA218,0,MAX(COLUMN($O218:BA218))-COLUMN($O218:BA218),1,1)))</f>
        <v>0</v>
      </c>
      <c r="BB247" s="361">
        <f ca="1">SUMPRODUCT($O189:BB189,N(OFFSET($O218:BB218,0,MAX(COLUMN($O218:BB218))-COLUMN($O218:BB218),1,1)))</f>
        <v>0</v>
      </c>
      <c r="BC247" s="361">
        <f ca="1">SUMPRODUCT($O189:BC189,N(OFFSET($O218:BC218,0,MAX(COLUMN($O218:BC218))-COLUMN($O218:BC218),1,1)))</f>
        <v>0</v>
      </c>
      <c r="BD247" s="361">
        <f ca="1">SUMPRODUCT($O189:BD189,N(OFFSET($O218:BD218,0,MAX(COLUMN($O218:BD218))-COLUMN($O218:BD218),1,1)))</f>
        <v>0</v>
      </c>
      <c r="BE247" s="361">
        <f ca="1">SUMPRODUCT($O189:BE189,N(OFFSET($O218:BE218,0,MAX(COLUMN($O218:BE218))-COLUMN($O218:BE218),1,1)))</f>
        <v>0</v>
      </c>
      <c r="BF247" s="361">
        <f ca="1">SUMPRODUCT($O189:BF189,N(OFFSET($O218:BF218,0,MAX(COLUMN($O218:BF218))-COLUMN($O218:BF218),1,1)))</f>
        <v>0</v>
      </c>
      <c r="BG247" s="361">
        <f ca="1">SUMPRODUCT($O189:BG189,N(OFFSET($O218:BG218,0,MAX(COLUMN($O218:BG218))-COLUMN($O218:BG218),1,1)))</f>
        <v>0</v>
      </c>
      <c r="BH247" s="361">
        <f ca="1">SUMPRODUCT($O189:BH189,N(OFFSET($O218:BH218,0,MAX(COLUMN($O218:BH218))-COLUMN($O218:BH218),1,1)))</f>
        <v>0</v>
      </c>
      <c r="BI247" s="361">
        <f ca="1">SUMPRODUCT($O189:BI189,N(OFFSET($O218:BI218,0,MAX(COLUMN($O218:BI218))-COLUMN($O218:BI218),1,1)))</f>
        <v>0</v>
      </c>
      <c r="BJ247" s="361">
        <f ca="1">SUMPRODUCT($O189:BJ189,N(OFFSET($O218:BJ218,0,MAX(COLUMN($O218:BJ218))-COLUMN($O218:BJ218),1,1)))</f>
        <v>0</v>
      </c>
      <c r="BK247" s="361">
        <f ca="1">SUMPRODUCT($O189:BK189,N(OFFSET($O218:BK218,0,MAX(COLUMN($O218:BK218))-COLUMN($O218:BK218),1,1)))</f>
        <v>0</v>
      </c>
      <c r="BL247" s="361">
        <f ca="1">SUMPRODUCT($O189:BL189,N(OFFSET($O218:BL218,0,MAX(COLUMN($O218:BL218))-COLUMN($O218:BL218),1,1)))</f>
        <v>0</v>
      </c>
      <c r="BM247" s="361">
        <f ca="1">SUMPRODUCT($O189:BM189,N(OFFSET($O218:BM218,0,MAX(COLUMN($O218:BM218))-COLUMN($O218:BM218),1,1)))</f>
        <v>0</v>
      </c>
    </row>
    <row r="248" spans="3:65" x14ac:dyDescent="0.2">
      <c r="C248" s="325">
        <f t="shared" si="394"/>
        <v>13</v>
      </c>
      <c r="D248" s="303" t="str">
        <f t="shared" si="395"/>
        <v>item 13</v>
      </c>
      <c r="E248" s="350" t="str">
        <f t="shared" si="393"/>
        <v>Operating Expense</v>
      </c>
      <c r="F248" s="320">
        <f t="shared" si="393"/>
        <v>2</v>
      </c>
      <c r="G248" s="320"/>
      <c r="H248" s="354"/>
      <c r="K248" s="341">
        <f t="shared" ca="1" si="396"/>
        <v>0</v>
      </c>
      <c r="L248" s="342">
        <f t="shared" ca="1" si="397"/>
        <v>0</v>
      </c>
      <c r="O248" s="361">
        <f ca="1">SUMPRODUCT($O190:O190,N(OFFSET($O219:O219,0,MAX(COLUMN($O219:O219))-COLUMN($O219:O219),1,1)))</f>
        <v>0</v>
      </c>
      <c r="P248" s="361">
        <f ca="1">SUMPRODUCT($O190:P190,N(OFFSET($O219:P219,0,MAX(COLUMN($O219:P219))-COLUMN($O219:P219),1,1)))</f>
        <v>0</v>
      </c>
      <c r="Q248" s="361">
        <f ca="1">SUMPRODUCT($O190:Q190,N(OFFSET($O219:Q219,0,MAX(COLUMN($O219:Q219))-COLUMN($O219:Q219),1,1)))</f>
        <v>0</v>
      </c>
      <c r="R248" s="361">
        <f ca="1">SUMPRODUCT($O190:R190,N(OFFSET($O219:R219,0,MAX(COLUMN($O219:R219))-COLUMN($O219:R219),1,1)))</f>
        <v>0</v>
      </c>
      <c r="S248" s="361">
        <f ca="1">SUMPRODUCT($O190:S190,N(OFFSET($O219:S219,0,MAX(COLUMN($O219:S219))-COLUMN($O219:S219),1,1)))</f>
        <v>0</v>
      </c>
      <c r="T248" s="361">
        <f ca="1">SUMPRODUCT($O190:T190,N(OFFSET($O219:T219,0,MAX(COLUMN($O219:T219))-COLUMN($O219:T219),1,1)))</f>
        <v>0</v>
      </c>
      <c r="U248" s="361">
        <f ca="1">SUMPRODUCT($O190:U190,N(OFFSET($O219:U219,0,MAX(COLUMN($O219:U219))-COLUMN($O219:U219),1,1)))</f>
        <v>0</v>
      </c>
      <c r="V248" s="361">
        <f ca="1">SUMPRODUCT($O190:V190,N(OFFSET($O219:V219,0,MAX(COLUMN($O219:V219))-COLUMN($O219:V219),1,1)))</f>
        <v>0</v>
      </c>
      <c r="W248" s="361">
        <f ca="1">SUMPRODUCT($O190:W190,N(OFFSET($O219:W219,0,MAX(COLUMN($O219:W219))-COLUMN($O219:W219),1,1)))</f>
        <v>0</v>
      </c>
      <c r="X248" s="361">
        <f ca="1">SUMPRODUCT($O190:X190,N(OFFSET($O219:X219,0,MAX(COLUMN($O219:X219))-COLUMN($O219:X219),1,1)))</f>
        <v>0</v>
      </c>
      <c r="Y248" s="361">
        <f ca="1">SUMPRODUCT($O190:Y190,N(OFFSET($O219:Y219,0,MAX(COLUMN($O219:Y219))-COLUMN($O219:Y219),1,1)))</f>
        <v>0</v>
      </c>
      <c r="Z248" s="361">
        <f ca="1">SUMPRODUCT($O190:Z190,N(OFFSET($O219:Z219,0,MAX(COLUMN($O219:Z219))-COLUMN($O219:Z219),1,1)))</f>
        <v>0</v>
      </c>
      <c r="AA248" s="361">
        <f ca="1">SUMPRODUCT($O190:AA190,N(OFFSET($O219:AA219,0,MAX(COLUMN($O219:AA219))-COLUMN($O219:AA219),1,1)))</f>
        <v>0</v>
      </c>
      <c r="AB248" s="361">
        <f ca="1">SUMPRODUCT($O190:AB190,N(OFFSET($O219:AB219,0,MAX(COLUMN($O219:AB219))-COLUMN($O219:AB219),1,1)))</f>
        <v>0</v>
      </c>
      <c r="AC248" s="361">
        <f ca="1">SUMPRODUCT($O190:AC190,N(OFFSET($O219:AC219,0,MAX(COLUMN($O219:AC219))-COLUMN($O219:AC219),1,1)))</f>
        <v>0</v>
      </c>
      <c r="AD248" s="361">
        <f ca="1">SUMPRODUCT($O190:AD190,N(OFFSET($O219:AD219,0,MAX(COLUMN($O219:AD219))-COLUMN($O219:AD219),1,1)))</f>
        <v>0</v>
      </c>
      <c r="AE248" s="361">
        <f ca="1">SUMPRODUCT($O190:AE190,N(OFFSET($O219:AE219,0,MAX(COLUMN($O219:AE219))-COLUMN($O219:AE219),1,1)))</f>
        <v>0</v>
      </c>
      <c r="AF248" s="361">
        <f ca="1">SUMPRODUCT($O190:AF190,N(OFFSET($O219:AF219,0,MAX(COLUMN($O219:AF219))-COLUMN($O219:AF219),1,1)))</f>
        <v>0</v>
      </c>
      <c r="AG248" s="361">
        <f ca="1">SUMPRODUCT($O190:AG190,N(OFFSET($O219:AG219,0,MAX(COLUMN($O219:AG219))-COLUMN($O219:AG219),1,1)))</f>
        <v>0</v>
      </c>
      <c r="AH248" s="361">
        <f ca="1">SUMPRODUCT($O190:AH190,N(OFFSET($O219:AH219,0,MAX(COLUMN($O219:AH219))-COLUMN($O219:AH219),1,1)))</f>
        <v>0</v>
      </c>
      <c r="AI248" s="361">
        <f ca="1">SUMPRODUCT($O190:AI190,N(OFFSET($O219:AI219,0,MAX(COLUMN($O219:AI219))-COLUMN($O219:AI219),1,1)))</f>
        <v>0</v>
      </c>
      <c r="AJ248" s="361">
        <f ca="1">SUMPRODUCT($O190:AJ190,N(OFFSET($O219:AJ219,0,MAX(COLUMN($O219:AJ219))-COLUMN($O219:AJ219),1,1)))</f>
        <v>0</v>
      </c>
      <c r="AK248" s="361">
        <f ca="1">SUMPRODUCT($O190:AK190,N(OFFSET($O219:AK219,0,MAX(COLUMN($O219:AK219))-COLUMN($O219:AK219),1,1)))</f>
        <v>0</v>
      </c>
      <c r="AL248" s="361">
        <f ca="1">SUMPRODUCT($O190:AL190,N(OFFSET($O219:AL219,0,MAX(COLUMN($O219:AL219))-COLUMN($O219:AL219),1,1)))</f>
        <v>0</v>
      </c>
      <c r="AM248" s="361">
        <f ca="1">SUMPRODUCT($O190:AM190,N(OFFSET($O219:AM219,0,MAX(COLUMN($O219:AM219))-COLUMN($O219:AM219),1,1)))</f>
        <v>0</v>
      </c>
      <c r="AN248" s="361">
        <f ca="1">SUMPRODUCT($O190:AN190,N(OFFSET($O219:AN219,0,MAX(COLUMN($O219:AN219))-COLUMN($O219:AN219),1,1)))</f>
        <v>0</v>
      </c>
      <c r="AO248" s="361">
        <f ca="1">SUMPRODUCT($O190:AO190,N(OFFSET($O219:AO219,0,MAX(COLUMN($O219:AO219))-COLUMN($O219:AO219),1,1)))</f>
        <v>0</v>
      </c>
      <c r="AP248" s="361">
        <f ca="1">SUMPRODUCT($O190:AP190,N(OFFSET($O219:AP219,0,MAX(COLUMN($O219:AP219))-COLUMN($O219:AP219),1,1)))</f>
        <v>0</v>
      </c>
      <c r="AQ248" s="361">
        <f ca="1">SUMPRODUCT($O190:AQ190,N(OFFSET($O219:AQ219,0,MAX(COLUMN($O219:AQ219))-COLUMN($O219:AQ219),1,1)))</f>
        <v>0</v>
      </c>
      <c r="AR248" s="361">
        <f ca="1">SUMPRODUCT($O190:AR190,N(OFFSET($O219:AR219,0,MAX(COLUMN($O219:AR219))-COLUMN($O219:AR219),1,1)))</f>
        <v>0</v>
      </c>
      <c r="AS248" s="361">
        <f ca="1">SUMPRODUCT($O190:AS190,N(OFFSET($O219:AS219,0,MAX(COLUMN($O219:AS219))-COLUMN($O219:AS219),1,1)))</f>
        <v>0</v>
      </c>
      <c r="AT248" s="361">
        <f ca="1">SUMPRODUCT($O190:AT190,N(OFFSET($O219:AT219,0,MAX(COLUMN($O219:AT219))-COLUMN($O219:AT219),1,1)))</f>
        <v>0</v>
      </c>
      <c r="AU248" s="361">
        <f ca="1">SUMPRODUCT($O190:AU190,N(OFFSET($O219:AU219,0,MAX(COLUMN($O219:AU219))-COLUMN($O219:AU219),1,1)))</f>
        <v>0</v>
      </c>
      <c r="AV248" s="361">
        <f ca="1">SUMPRODUCT($O190:AV190,N(OFFSET($O219:AV219,0,MAX(COLUMN($O219:AV219))-COLUMN($O219:AV219),1,1)))</f>
        <v>0</v>
      </c>
      <c r="AW248" s="361">
        <f ca="1">SUMPRODUCT($O190:AW190,N(OFFSET($O219:AW219,0,MAX(COLUMN($O219:AW219))-COLUMN($O219:AW219),1,1)))</f>
        <v>0</v>
      </c>
      <c r="AX248" s="361">
        <f ca="1">SUMPRODUCT($O190:AX190,N(OFFSET($O219:AX219,0,MAX(COLUMN($O219:AX219))-COLUMN($O219:AX219),1,1)))</f>
        <v>0</v>
      </c>
      <c r="AY248" s="361">
        <f ca="1">SUMPRODUCT($O190:AY190,N(OFFSET($O219:AY219,0,MAX(COLUMN($O219:AY219))-COLUMN($O219:AY219),1,1)))</f>
        <v>0</v>
      </c>
      <c r="AZ248" s="361">
        <f ca="1">SUMPRODUCT($O190:AZ190,N(OFFSET($O219:AZ219,0,MAX(COLUMN($O219:AZ219))-COLUMN($O219:AZ219),1,1)))</f>
        <v>0</v>
      </c>
      <c r="BA248" s="361">
        <f ca="1">SUMPRODUCT($O190:BA190,N(OFFSET($O219:BA219,0,MAX(COLUMN($O219:BA219))-COLUMN($O219:BA219),1,1)))</f>
        <v>0</v>
      </c>
      <c r="BB248" s="361">
        <f ca="1">SUMPRODUCT($O190:BB190,N(OFFSET($O219:BB219,0,MAX(COLUMN($O219:BB219))-COLUMN($O219:BB219),1,1)))</f>
        <v>0</v>
      </c>
      <c r="BC248" s="361">
        <f ca="1">SUMPRODUCT($O190:BC190,N(OFFSET($O219:BC219,0,MAX(COLUMN($O219:BC219))-COLUMN($O219:BC219),1,1)))</f>
        <v>0</v>
      </c>
      <c r="BD248" s="361">
        <f ca="1">SUMPRODUCT($O190:BD190,N(OFFSET($O219:BD219,0,MAX(COLUMN($O219:BD219))-COLUMN($O219:BD219),1,1)))</f>
        <v>0</v>
      </c>
      <c r="BE248" s="361">
        <f ca="1">SUMPRODUCT($O190:BE190,N(OFFSET($O219:BE219,0,MAX(COLUMN($O219:BE219))-COLUMN($O219:BE219),1,1)))</f>
        <v>0</v>
      </c>
      <c r="BF248" s="361">
        <f ca="1">SUMPRODUCT($O190:BF190,N(OFFSET($O219:BF219,0,MAX(COLUMN($O219:BF219))-COLUMN($O219:BF219),1,1)))</f>
        <v>0</v>
      </c>
      <c r="BG248" s="361">
        <f ca="1">SUMPRODUCT($O190:BG190,N(OFFSET($O219:BG219,0,MAX(COLUMN($O219:BG219))-COLUMN($O219:BG219),1,1)))</f>
        <v>0</v>
      </c>
      <c r="BH248" s="361">
        <f ca="1">SUMPRODUCT($O190:BH190,N(OFFSET($O219:BH219,0,MAX(COLUMN($O219:BH219))-COLUMN($O219:BH219),1,1)))</f>
        <v>0</v>
      </c>
      <c r="BI248" s="361">
        <f ca="1">SUMPRODUCT($O190:BI190,N(OFFSET($O219:BI219,0,MAX(COLUMN($O219:BI219))-COLUMN($O219:BI219),1,1)))</f>
        <v>0</v>
      </c>
      <c r="BJ248" s="361">
        <f ca="1">SUMPRODUCT($O190:BJ190,N(OFFSET($O219:BJ219,0,MAX(COLUMN($O219:BJ219))-COLUMN($O219:BJ219),1,1)))</f>
        <v>0</v>
      </c>
      <c r="BK248" s="361">
        <f ca="1">SUMPRODUCT($O190:BK190,N(OFFSET($O219:BK219,0,MAX(COLUMN($O219:BK219))-COLUMN($O219:BK219),1,1)))</f>
        <v>0</v>
      </c>
      <c r="BL248" s="361">
        <f ca="1">SUMPRODUCT($O190:BL190,N(OFFSET($O219:BL219,0,MAX(COLUMN($O219:BL219))-COLUMN($O219:BL219),1,1)))</f>
        <v>0</v>
      </c>
      <c r="BM248" s="361">
        <f ca="1">SUMPRODUCT($O190:BM190,N(OFFSET($O219:BM219,0,MAX(COLUMN($O219:BM219))-COLUMN($O219:BM219),1,1)))</f>
        <v>0</v>
      </c>
    </row>
    <row r="249" spans="3:65" x14ac:dyDescent="0.2">
      <c r="C249" s="325">
        <f t="shared" si="394"/>
        <v>14</v>
      </c>
      <c r="D249" s="303" t="str">
        <f t="shared" si="395"/>
        <v>item 14</v>
      </c>
      <c r="E249" s="350" t="str">
        <f t="shared" si="393"/>
        <v>Operating Expense</v>
      </c>
      <c r="F249" s="320">
        <f t="shared" si="393"/>
        <v>2</v>
      </c>
      <c r="G249" s="320"/>
      <c r="H249" s="354"/>
      <c r="K249" s="341">
        <f t="shared" ca="1" si="396"/>
        <v>0</v>
      </c>
      <c r="L249" s="342">
        <f t="shared" ca="1" si="397"/>
        <v>0</v>
      </c>
      <c r="O249" s="361">
        <f ca="1">SUMPRODUCT($O191:O191,N(OFFSET($O220:O220,0,MAX(COLUMN($O220:O220))-COLUMN($O220:O220),1,1)))</f>
        <v>0</v>
      </c>
      <c r="P249" s="361">
        <f ca="1">SUMPRODUCT($O191:P191,N(OFFSET($O220:P220,0,MAX(COLUMN($O220:P220))-COLUMN($O220:P220),1,1)))</f>
        <v>0</v>
      </c>
      <c r="Q249" s="361">
        <f ca="1">SUMPRODUCT($O191:Q191,N(OFFSET($O220:Q220,0,MAX(COLUMN($O220:Q220))-COLUMN($O220:Q220),1,1)))</f>
        <v>0</v>
      </c>
      <c r="R249" s="361">
        <f ca="1">SUMPRODUCT($O191:R191,N(OFFSET($O220:R220,0,MAX(COLUMN($O220:R220))-COLUMN($O220:R220),1,1)))</f>
        <v>0</v>
      </c>
      <c r="S249" s="361">
        <f ca="1">SUMPRODUCT($O191:S191,N(OFFSET($O220:S220,0,MAX(COLUMN($O220:S220))-COLUMN($O220:S220),1,1)))</f>
        <v>0</v>
      </c>
      <c r="T249" s="361">
        <f ca="1">SUMPRODUCT($O191:T191,N(OFFSET($O220:T220,0,MAX(COLUMN($O220:T220))-COLUMN($O220:T220),1,1)))</f>
        <v>0</v>
      </c>
      <c r="U249" s="361">
        <f ca="1">SUMPRODUCT($O191:U191,N(OFFSET($O220:U220,0,MAX(COLUMN($O220:U220))-COLUMN($O220:U220),1,1)))</f>
        <v>0</v>
      </c>
      <c r="V249" s="361">
        <f ca="1">SUMPRODUCT($O191:V191,N(OFFSET($O220:V220,0,MAX(COLUMN($O220:V220))-COLUMN($O220:V220),1,1)))</f>
        <v>0</v>
      </c>
      <c r="W249" s="361">
        <f ca="1">SUMPRODUCT($O191:W191,N(OFFSET($O220:W220,0,MAX(COLUMN($O220:W220))-COLUMN($O220:W220),1,1)))</f>
        <v>0</v>
      </c>
      <c r="X249" s="361">
        <f ca="1">SUMPRODUCT($O191:X191,N(OFFSET($O220:X220,0,MAX(COLUMN($O220:X220))-COLUMN($O220:X220),1,1)))</f>
        <v>0</v>
      </c>
      <c r="Y249" s="361">
        <f ca="1">SUMPRODUCT($O191:Y191,N(OFFSET($O220:Y220,0,MAX(COLUMN($O220:Y220))-COLUMN($O220:Y220),1,1)))</f>
        <v>0</v>
      </c>
      <c r="Z249" s="361">
        <f ca="1">SUMPRODUCT($O191:Z191,N(OFFSET($O220:Z220,0,MAX(COLUMN($O220:Z220))-COLUMN($O220:Z220),1,1)))</f>
        <v>0</v>
      </c>
      <c r="AA249" s="361">
        <f ca="1">SUMPRODUCT($O191:AA191,N(OFFSET($O220:AA220,0,MAX(COLUMN($O220:AA220))-COLUMN($O220:AA220),1,1)))</f>
        <v>0</v>
      </c>
      <c r="AB249" s="361">
        <f ca="1">SUMPRODUCT($O191:AB191,N(OFFSET($O220:AB220,0,MAX(COLUMN($O220:AB220))-COLUMN($O220:AB220),1,1)))</f>
        <v>0</v>
      </c>
      <c r="AC249" s="361">
        <f ca="1">SUMPRODUCT($O191:AC191,N(OFFSET($O220:AC220,0,MAX(COLUMN($O220:AC220))-COLUMN($O220:AC220),1,1)))</f>
        <v>0</v>
      </c>
      <c r="AD249" s="361">
        <f ca="1">SUMPRODUCT($O191:AD191,N(OFFSET($O220:AD220,0,MAX(COLUMN($O220:AD220))-COLUMN($O220:AD220),1,1)))</f>
        <v>0</v>
      </c>
      <c r="AE249" s="361">
        <f ca="1">SUMPRODUCT($O191:AE191,N(OFFSET($O220:AE220,0,MAX(COLUMN($O220:AE220))-COLUMN($O220:AE220),1,1)))</f>
        <v>0</v>
      </c>
      <c r="AF249" s="361">
        <f ca="1">SUMPRODUCT($O191:AF191,N(OFFSET($O220:AF220,0,MAX(COLUMN($O220:AF220))-COLUMN($O220:AF220),1,1)))</f>
        <v>0</v>
      </c>
      <c r="AG249" s="361">
        <f ca="1">SUMPRODUCT($O191:AG191,N(OFFSET($O220:AG220,0,MAX(COLUMN($O220:AG220))-COLUMN($O220:AG220),1,1)))</f>
        <v>0</v>
      </c>
      <c r="AH249" s="361">
        <f ca="1">SUMPRODUCT($O191:AH191,N(OFFSET($O220:AH220,0,MAX(COLUMN($O220:AH220))-COLUMN($O220:AH220),1,1)))</f>
        <v>0</v>
      </c>
      <c r="AI249" s="361">
        <f ca="1">SUMPRODUCT($O191:AI191,N(OFFSET($O220:AI220,0,MAX(COLUMN($O220:AI220))-COLUMN($O220:AI220),1,1)))</f>
        <v>0</v>
      </c>
      <c r="AJ249" s="361">
        <f ca="1">SUMPRODUCT($O191:AJ191,N(OFFSET($O220:AJ220,0,MAX(COLUMN($O220:AJ220))-COLUMN($O220:AJ220),1,1)))</f>
        <v>0</v>
      </c>
      <c r="AK249" s="361">
        <f ca="1">SUMPRODUCT($O191:AK191,N(OFFSET($O220:AK220,0,MAX(COLUMN($O220:AK220))-COLUMN($O220:AK220),1,1)))</f>
        <v>0</v>
      </c>
      <c r="AL249" s="361">
        <f ca="1">SUMPRODUCT($O191:AL191,N(OFFSET($O220:AL220,0,MAX(COLUMN($O220:AL220))-COLUMN($O220:AL220),1,1)))</f>
        <v>0</v>
      </c>
      <c r="AM249" s="361">
        <f ca="1">SUMPRODUCT($O191:AM191,N(OFFSET($O220:AM220,0,MAX(COLUMN($O220:AM220))-COLUMN($O220:AM220),1,1)))</f>
        <v>0</v>
      </c>
      <c r="AN249" s="361">
        <f ca="1">SUMPRODUCT($O191:AN191,N(OFFSET($O220:AN220,0,MAX(COLUMN($O220:AN220))-COLUMN($O220:AN220),1,1)))</f>
        <v>0</v>
      </c>
      <c r="AO249" s="361">
        <f ca="1">SUMPRODUCT($O191:AO191,N(OFFSET($O220:AO220,0,MAX(COLUMN($O220:AO220))-COLUMN($O220:AO220),1,1)))</f>
        <v>0</v>
      </c>
      <c r="AP249" s="361">
        <f ca="1">SUMPRODUCT($O191:AP191,N(OFFSET($O220:AP220,0,MAX(COLUMN($O220:AP220))-COLUMN($O220:AP220),1,1)))</f>
        <v>0</v>
      </c>
      <c r="AQ249" s="361">
        <f ca="1">SUMPRODUCT($O191:AQ191,N(OFFSET($O220:AQ220,0,MAX(COLUMN($O220:AQ220))-COLUMN($O220:AQ220),1,1)))</f>
        <v>0</v>
      </c>
      <c r="AR249" s="361">
        <f ca="1">SUMPRODUCT($O191:AR191,N(OFFSET($O220:AR220,0,MAX(COLUMN($O220:AR220))-COLUMN($O220:AR220),1,1)))</f>
        <v>0</v>
      </c>
      <c r="AS249" s="361">
        <f ca="1">SUMPRODUCT($O191:AS191,N(OFFSET($O220:AS220,0,MAX(COLUMN($O220:AS220))-COLUMN($O220:AS220),1,1)))</f>
        <v>0</v>
      </c>
      <c r="AT249" s="361">
        <f ca="1">SUMPRODUCT($O191:AT191,N(OFFSET($O220:AT220,0,MAX(COLUMN($O220:AT220))-COLUMN($O220:AT220),1,1)))</f>
        <v>0</v>
      </c>
      <c r="AU249" s="361">
        <f ca="1">SUMPRODUCT($O191:AU191,N(OFFSET($O220:AU220,0,MAX(COLUMN($O220:AU220))-COLUMN($O220:AU220),1,1)))</f>
        <v>0</v>
      </c>
      <c r="AV249" s="361">
        <f ca="1">SUMPRODUCT($O191:AV191,N(OFFSET($O220:AV220,0,MAX(COLUMN($O220:AV220))-COLUMN($O220:AV220),1,1)))</f>
        <v>0</v>
      </c>
      <c r="AW249" s="361">
        <f ca="1">SUMPRODUCT($O191:AW191,N(OFFSET($O220:AW220,0,MAX(COLUMN($O220:AW220))-COLUMN($O220:AW220),1,1)))</f>
        <v>0</v>
      </c>
      <c r="AX249" s="361">
        <f ca="1">SUMPRODUCT($O191:AX191,N(OFFSET($O220:AX220,0,MAX(COLUMN($O220:AX220))-COLUMN($O220:AX220),1,1)))</f>
        <v>0</v>
      </c>
      <c r="AY249" s="361">
        <f ca="1">SUMPRODUCT($O191:AY191,N(OFFSET($O220:AY220,0,MAX(COLUMN($O220:AY220))-COLUMN($O220:AY220),1,1)))</f>
        <v>0</v>
      </c>
      <c r="AZ249" s="361">
        <f ca="1">SUMPRODUCT($O191:AZ191,N(OFFSET($O220:AZ220,0,MAX(COLUMN($O220:AZ220))-COLUMN($O220:AZ220),1,1)))</f>
        <v>0</v>
      </c>
      <c r="BA249" s="361">
        <f ca="1">SUMPRODUCT($O191:BA191,N(OFFSET($O220:BA220,0,MAX(COLUMN($O220:BA220))-COLUMN($O220:BA220),1,1)))</f>
        <v>0</v>
      </c>
      <c r="BB249" s="361">
        <f ca="1">SUMPRODUCT($O191:BB191,N(OFFSET($O220:BB220,0,MAX(COLUMN($O220:BB220))-COLUMN($O220:BB220),1,1)))</f>
        <v>0</v>
      </c>
      <c r="BC249" s="361">
        <f ca="1">SUMPRODUCT($O191:BC191,N(OFFSET($O220:BC220,0,MAX(COLUMN($O220:BC220))-COLUMN($O220:BC220),1,1)))</f>
        <v>0</v>
      </c>
      <c r="BD249" s="361">
        <f ca="1">SUMPRODUCT($O191:BD191,N(OFFSET($O220:BD220,0,MAX(COLUMN($O220:BD220))-COLUMN($O220:BD220),1,1)))</f>
        <v>0</v>
      </c>
      <c r="BE249" s="361">
        <f ca="1">SUMPRODUCT($O191:BE191,N(OFFSET($O220:BE220,0,MAX(COLUMN($O220:BE220))-COLUMN($O220:BE220),1,1)))</f>
        <v>0</v>
      </c>
      <c r="BF249" s="361">
        <f ca="1">SUMPRODUCT($O191:BF191,N(OFFSET($O220:BF220,0,MAX(COLUMN($O220:BF220))-COLUMN($O220:BF220),1,1)))</f>
        <v>0</v>
      </c>
      <c r="BG249" s="361">
        <f ca="1">SUMPRODUCT($O191:BG191,N(OFFSET($O220:BG220,0,MAX(COLUMN($O220:BG220))-COLUMN($O220:BG220),1,1)))</f>
        <v>0</v>
      </c>
      <c r="BH249" s="361">
        <f ca="1">SUMPRODUCT($O191:BH191,N(OFFSET($O220:BH220,0,MAX(COLUMN($O220:BH220))-COLUMN($O220:BH220),1,1)))</f>
        <v>0</v>
      </c>
      <c r="BI249" s="361">
        <f ca="1">SUMPRODUCT($O191:BI191,N(OFFSET($O220:BI220,0,MAX(COLUMN($O220:BI220))-COLUMN($O220:BI220),1,1)))</f>
        <v>0</v>
      </c>
      <c r="BJ249" s="361">
        <f ca="1">SUMPRODUCT($O191:BJ191,N(OFFSET($O220:BJ220,0,MAX(COLUMN($O220:BJ220))-COLUMN($O220:BJ220),1,1)))</f>
        <v>0</v>
      </c>
      <c r="BK249" s="361">
        <f ca="1">SUMPRODUCT($O191:BK191,N(OFFSET($O220:BK220,0,MAX(COLUMN($O220:BK220))-COLUMN($O220:BK220),1,1)))</f>
        <v>0</v>
      </c>
      <c r="BL249" s="361">
        <f ca="1">SUMPRODUCT($O191:BL191,N(OFFSET($O220:BL220,0,MAX(COLUMN($O220:BL220))-COLUMN($O220:BL220),1,1)))</f>
        <v>0</v>
      </c>
      <c r="BM249" s="361">
        <f ca="1">SUMPRODUCT($O191:BM191,N(OFFSET($O220:BM220,0,MAX(COLUMN($O220:BM220))-COLUMN($O220:BM220),1,1)))</f>
        <v>0</v>
      </c>
    </row>
    <row r="250" spans="3:65" x14ac:dyDescent="0.2">
      <c r="C250" s="325">
        <f t="shared" si="394"/>
        <v>15</v>
      </c>
      <c r="D250" s="303" t="str">
        <f t="shared" si="395"/>
        <v>item 15</v>
      </c>
      <c r="E250" s="350" t="str">
        <f t="shared" si="393"/>
        <v>Operating Expense</v>
      </c>
      <c r="F250" s="320">
        <f t="shared" si="393"/>
        <v>2</v>
      </c>
      <c r="G250" s="320"/>
      <c r="H250" s="354"/>
      <c r="K250" s="341">
        <f t="shared" ca="1" si="396"/>
        <v>0</v>
      </c>
      <c r="L250" s="342">
        <f t="shared" ca="1" si="397"/>
        <v>0</v>
      </c>
      <c r="O250" s="361">
        <f ca="1">SUMPRODUCT($O192:O192,N(OFFSET($O221:O221,0,MAX(COLUMN($O221:O221))-COLUMN($O221:O221),1,1)))</f>
        <v>0</v>
      </c>
      <c r="P250" s="361">
        <f ca="1">SUMPRODUCT($O192:P192,N(OFFSET($O221:P221,0,MAX(COLUMN($O221:P221))-COLUMN($O221:P221),1,1)))</f>
        <v>0</v>
      </c>
      <c r="Q250" s="361">
        <f ca="1">SUMPRODUCT($O192:Q192,N(OFFSET($O221:Q221,0,MAX(COLUMN($O221:Q221))-COLUMN($O221:Q221),1,1)))</f>
        <v>0</v>
      </c>
      <c r="R250" s="361">
        <f ca="1">SUMPRODUCT($O192:R192,N(OFFSET($O221:R221,0,MAX(COLUMN($O221:R221))-COLUMN($O221:R221),1,1)))</f>
        <v>0</v>
      </c>
      <c r="S250" s="361">
        <f ca="1">SUMPRODUCT($O192:S192,N(OFFSET($O221:S221,0,MAX(COLUMN($O221:S221))-COLUMN($O221:S221),1,1)))</f>
        <v>0</v>
      </c>
      <c r="T250" s="361">
        <f ca="1">SUMPRODUCT($O192:T192,N(OFFSET($O221:T221,0,MAX(COLUMN($O221:T221))-COLUMN($O221:T221),1,1)))</f>
        <v>0</v>
      </c>
      <c r="U250" s="361">
        <f ca="1">SUMPRODUCT($O192:U192,N(OFFSET($O221:U221,0,MAX(COLUMN($O221:U221))-COLUMN($O221:U221),1,1)))</f>
        <v>0</v>
      </c>
      <c r="V250" s="361">
        <f ca="1">SUMPRODUCT($O192:V192,N(OFFSET($O221:V221,0,MAX(COLUMN($O221:V221))-COLUMN($O221:V221),1,1)))</f>
        <v>0</v>
      </c>
      <c r="W250" s="361">
        <f ca="1">SUMPRODUCT($O192:W192,N(OFFSET($O221:W221,0,MAX(COLUMN($O221:W221))-COLUMN($O221:W221),1,1)))</f>
        <v>0</v>
      </c>
      <c r="X250" s="361">
        <f ca="1">SUMPRODUCT($O192:X192,N(OFFSET($O221:X221,0,MAX(COLUMN($O221:X221))-COLUMN($O221:X221),1,1)))</f>
        <v>0</v>
      </c>
      <c r="Y250" s="361">
        <f ca="1">SUMPRODUCT($O192:Y192,N(OFFSET($O221:Y221,0,MAX(COLUMN($O221:Y221))-COLUMN($O221:Y221),1,1)))</f>
        <v>0</v>
      </c>
      <c r="Z250" s="361">
        <f ca="1">SUMPRODUCT($O192:Z192,N(OFFSET($O221:Z221,0,MAX(COLUMN($O221:Z221))-COLUMN($O221:Z221),1,1)))</f>
        <v>0</v>
      </c>
      <c r="AA250" s="361">
        <f ca="1">SUMPRODUCT($O192:AA192,N(OFFSET($O221:AA221,0,MAX(COLUMN($O221:AA221))-COLUMN($O221:AA221),1,1)))</f>
        <v>0</v>
      </c>
      <c r="AB250" s="361">
        <f ca="1">SUMPRODUCT($O192:AB192,N(OFFSET($O221:AB221,0,MAX(COLUMN($O221:AB221))-COLUMN($O221:AB221),1,1)))</f>
        <v>0</v>
      </c>
      <c r="AC250" s="361">
        <f ca="1">SUMPRODUCT($O192:AC192,N(OFFSET($O221:AC221,0,MAX(COLUMN($O221:AC221))-COLUMN($O221:AC221),1,1)))</f>
        <v>0</v>
      </c>
      <c r="AD250" s="361">
        <f ca="1">SUMPRODUCT($O192:AD192,N(OFFSET($O221:AD221,0,MAX(COLUMN($O221:AD221))-COLUMN($O221:AD221),1,1)))</f>
        <v>0</v>
      </c>
      <c r="AE250" s="361">
        <f ca="1">SUMPRODUCT($O192:AE192,N(OFFSET($O221:AE221,0,MAX(COLUMN($O221:AE221))-COLUMN($O221:AE221),1,1)))</f>
        <v>0</v>
      </c>
      <c r="AF250" s="361">
        <f ca="1">SUMPRODUCT($O192:AF192,N(OFFSET($O221:AF221,0,MAX(COLUMN($O221:AF221))-COLUMN($O221:AF221),1,1)))</f>
        <v>0</v>
      </c>
      <c r="AG250" s="361">
        <f ca="1">SUMPRODUCT($O192:AG192,N(OFFSET($O221:AG221,0,MAX(COLUMN($O221:AG221))-COLUMN($O221:AG221),1,1)))</f>
        <v>0</v>
      </c>
      <c r="AH250" s="361">
        <f ca="1">SUMPRODUCT($O192:AH192,N(OFFSET($O221:AH221,0,MAX(COLUMN($O221:AH221))-COLUMN($O221:AH221),1,1)))</f>
        <v>0</v>
      </c>
      <c r="AI250" s="361">
        <f ca="1">SUMPRODUCT($O192:AI192,N(OFFSET($O221:AI221,0,MAX(COLUMN($O221:AI221))-COLUMN($O221:AI221),1,1)))</f>
        <v>0</v>
      </c>
      <c r="AJ250" s="361">
        <f ca="1">SUMPRODUCT($O192:AJ192,N(OFFSET($O221:AJ221,0,MAX(COLUMN($O221:AJ221))-COLUMN($O221:AJ221),1,1)))</f>
        <v>0</v>
      </c>
      <c r="AK250" s="361">
        <f ca="1">SUMPRODUCT($O192:AK192,N(OFFSET($O221:AK221,0,MAX(COLUMN($O221:AK221))-COLUMN($O221:AK221),1,1)))</f>
        <v>0</v>
      </c>
      <c r="AL250" s="361">
        <f ca="1">SUMPRODUCT($O192:AL192,N(OFFSET($O221:AL221,0,MAX(COLUMN($O221:AL221))-COLUMN($O221:AL221),1,1)))</f>
        <v>0</v>
      </c>
      <c r="AM250" s="361">
        <f ca="1">SUMPRODUCT($O192:AM192,N(OFFSET($O221:AM221,0,MAX(COLUMN($O221:AM221))-COLUMN($O221:AM221),1,1)))</f>
        <v>0</v>
      </c>
      <c r="AN250" s="361">
        <f ca="1">SUMPRODUCT($O192:AN192,N(OFFSET($O221:AN221,0,MAX(COLUMN($O221:AN221))-COLUMN($O221:AN221),1,1)))</f>
        <v>0</v>
      </c>
      <c r="AO250" s="361">
        <f ca="1">SUMPRODUCT($O192:AO192,N(OFFSET($O221:AO221,0,MAX(COLUMN($O221:AO221))-COLUMN($O221:AO221),1,1)))</f>
        <v>0</v>
      </c>
      <c r="AP250" s="361">
        <f ca="1">SUMPRODUCT($O192:AP192,N(OFFSET($O221:AP221,0,MAX(COLUMN($O221:AP221))-COLUMN($O221:AP221),1,1)))</f>
        <v>0</v>
      </c>
      <c r="AQ250" s="361">
        <f ca="1">SUMPRODUCT($O192:AQ192,N(OFFSET($O221:AQ221,0,MAX(COLUMN($O221:AQ221))-COLUMN($O221:AQ221),1,1)))</f>
        <v>0</v>
      </c>
      <c r="AR250" s="361">
        <f ca="1">SUMPRODUCT($O192:AR192,N(OFFSET($O221:AR221,0,MAX(COLUMN($O221:AR221))-COLUMN($O221:AR221),1,1)))</f>
        <v>0</v>
      </c>
      <c r="AS250" s="361">
        <f ca="1">SUMPRODUCT($O192:AS192,N(OFFSET($O221:AS221,0,MAX(COLUMN($O221:AS221))-COLUMN($O221:AS221),1,1)))</f>
        <v>0</v>
      </c>
      <c r="AT250" s="361">
        <f ca="1">SUMPRODUCT($O192:AT192,N(OFFSET($O221:AT221,0,MAX(COLUMN($O221:AT221))-COLUMN($O221:AT221),1,1)))</f>
        <v>0</v>
      </c>
      <c r="AU250" s="361">
        <f ca="1">SUMPRODUCT($O192:AU192,N(OFFSET($O221:AU221,0,MAX(COLUMN($O221:AU221))-COLUMN($O221:AU221),1,1)))</f>
        <v>0</v>
      </c>
      <c r="AV250" s="361">
        <f ca="1">SUMPRODUCT($O192:AV192,N(OFFSET($O221:AV221,0,MAX(COLUMN($O221:AV221))-COLUMN($O221:AV221),1,1)))</f>
        <v>0</v>
      </c>
      <c r="AW250" s="361">
        <f ca="1">SUMPRODUCT($O192:AW192,N(OFFSET($O221:AW221,0,MAX(COLUMN($O221:AW221))-COLUMN($O221:AW221),1,1)))</f>
        <v>0</v>
      </c>
      <c r="AX250" s="361">
        <f ca="1">SUMPRODUCT($O192:AX192,N(OFFSET($O221:AX221,0,MAX(COLUMN($O221:AX221))-COLUMN($O221:AX221),1,1)))</f>
        <v>0</v>
      </c>
      <c r="AY250" s="361">
        <f ca="1">SUMPRODUCT($O192:AY192,N(OFFSET($O221:AY221,0,MAX(COLUMN($O221:AY221))-COLUMN($O221:AY221),1,1)))</f>
        <v>0</v>
      </c>
      <c r="AZ250" s="361">
        <f ca="1">SUMPRODUCT($O192:AZ192,N(OFFSET($O221:AZ221,0,MAX(COLUMN($O221:AZ221))-COLUMN($O221:AZ221),1,1)))</f>
        <v>0</v>
      </c>
      <c r="BA250" s="361">
        <f ca="1">SUMPRODUCT($O192:BA192,N(OFFSET($O221:BA221,0,MAX(COLUMN($O221:BA221))-COLUMN($O221:BA221),1,1)))</f>
        <v>0</v>
      </c>
      <c r="BB250" s="361">
        <f ca="1">SUMPRODUCT($O192:BB192,N(OFFSET($O221:BB221,0,MAX(COLUMN($O221:BB221))-COLUMN($O221:BB221),1,1)))</f>
        <v>0</v>
      </c>
      <c r="BC250" s="361">
        <f ca="1">SUMPRODUCT($O192:BC192,N(OFFSET($O221:BC221,0,MAX(COLUMN($O221:BC221))-COLUMN($O221:BC221),1,1)))</f>
        <v>0</v>
      </c>
      <c r="BD250" s="361">
        <f ca="1">SUMPRODUCT($O192:BD192,N(OFFSET($O221:BD221,0,MAX(COLUMN($O221:BD221))-COLUMN($O221:BD221),1,1)))</f>
        <v>0</v>
      </c>
      <c r="BE250" s="361">
        <f ca="1">SUMPRODUCT($O192:BE192,N(OFFSET($O221:BE221,0,MAX(COLUMN($O221:BE221))-COLUMN($O221:BE221),1,1)))</f>
        <v>0</v>
      </c>
      <c r="BF250" s="361">
        <f ca="1">SUMPRODUCT($O192:BF192,N(OFFSET($O221:BF221,0,MAX(COLUMN($O221:BF221))-COLUMN($O221:BF221),1,1)))</f>
        <v>0</v>
      </c>
      <c r="BG250" s="361">
        <f ca="1">SUMPRODUCT($O192:BG192,N(OFFSET($O221:BG221,0,MAX(COLUMN($O221:BG221))-COLUMN($O221:BG221),1,1)))</f>
        <v>0</v>
      </c>
      <c r="BH250" s="361">
        <f ca="1">SUMPRODUCT($O192:BH192,N(OFFSET($O221:BH221,0,MAX(COLUMN($O221:BH221))-COLUMN($O221:BH221),1,1)))</f>
        <v>0</v>
      </c>
      <c r="BI250" s="361">
        <f ca="1">SUMPRODUCT($O192:BI192,N(OFFSET($O221:BI221,0,MAX(COLUMN($O221:BI221))-COLUMN($O221:BI221),1,1)))</f>
        <v>0</v>
      </c>
      <c r="BJ250" s="361">
        <f ca="1">SUMPRODUCT($O192:BJ192,N(OFFSET($O221:BJ221,0,MAX(COLUMN($O221:BJ221))-COLUMN($O221:BJ221),1,1)))</f>
        <v>0</v>
      </c>
      <c r="BK250" s="361">
        <f ca="1">SUMPRODUCT($O192:BK192,N(OFFSET($O221:BK221,0,MAX(COLUMN($O221:BK221))-COLUMN($O221:BK221),1,1)))</f>
        <v>0</v>
      </c>
      <c r="BL250" s="361">
        <f ca="1">SUMPRODUCT($O192:BL192,N(OFFSET($O221:BL221,0,MAX(COLUMN($O221:BL221))-COLUMN($O221:BL221),1,1)))</f>
        <v>0</v>
      </c>
      <c r="BM250" s="361">
        <f ca="1">SUMPRODUCT($O192:BM192,N(OFFSET($O221:BM221,0,MAX(COLUMN($O221:BM221))-COLUMN($O221:BM221),1,1)))</f>
        <v>0</v>
      </c>
    </row>
    <row r="251" spans="3:65" x14ac:dyDescent="0.2">
      <c r="C251" s="325">
        <f t="shared" si="394"/>
        <v>16</v>
      </c>
      <c r="D251" s="303" t="str">
        <f t="shared" si="395"/>
        <v>item 16</v>
      </c>
      <c r="E251" s="350" t="str">
        <f t="shared" si="393"/>
        <v>Operating Expense</v>
      </c>
      <c r="F251" s="320">
        <f t="shared" si="393"/>
        <v>2</v>
      </c>
      <c r="G251" s="320"/>
      <c r="H251" s="354"/>
      <c r="K251" s="341">
        <f t="shared" ca="1" si="396"/>
        <v>0</v>
      </c>
      <c r="L251" s="342">
        <f t="shared" ca="1" si="397"/>
        <v>0</v>
      </c>
      <c r="O251" s="361">
        <f ca="1">SUMPRODUCT($O193:O193,N(OFFSET($O222:O222,0,MAX(COLUMN($O222:O222))-COLUMN($O222:O222),1,1)))</f>
        <v>0</v>
      </c>
      <c r="P251" s="361">
        <f ca="1">SUMPRODUCT($O193:P193,N(OFFSET($O222:P222,0,MAX(COLUMN($O222:P222))-COLUMN($O222:P222),1,1)))</f>
        <v>0</v>
      </c>
      <c r="Q251" s="361">
        <f ca="1">SUMPRODUCT($O193:Q193,N(OFFSET($O222:Q222,0,MAX(COLUMN($O222:Q222))-COLUMN($O222:Q222),1,1)))</f>
        <v>0</v>
      </c>
      <c r="R251" s="361">
        <f ca="1">SUMPRODUCT($O193:R193,N(OFFSET($O222:R222,0,MAX(COLUMN($O222:R222))-COLUMN($O222:R222),1,1)))</f>
        <v>0</v>
      </c>
      <c r="S251" s="361">
        <f ca="1">SUMPRODUCT($O193:S193,N(OFFSET($O222:S222,0,MAX(COLUMN($O222:S222))-COLUMN($O222:S222),1,1)))</f>
        <v>0</v>
      </c>
      <c r="T251" s="361">
        <f ca="1">SUMPRODUCT($O193:T193,N(OFFSET($O222:T222,0,MAX(COLUMN($O222:T222))-COLUMN($O222:T222),1,1)))</f>
        <v>0</v>
      </c>
      <c r="U251" s="361">
        <f ca="1">SUMPRODUCT($O193:U193,N(OFFSET($O222:U222,0,MAX(COLUMN($O222:U222))-COLUMN($O222:U222),1,1)))</f>
        <v>0</v>
      </c>
      <c r="V251" s="361">
        <f ca="1">SUMPRODUCT($O193:V193,N(OFFSET($O222:V222,0,MAX(COLUMN($O222:V222))-COLUMN($O222:V222),1,1)))</f>
        <v>0</v>
      </c>
      <c r="W251" s="361">
        <f ca="1">SUMPRODUCT($O193:W193,N(OFFSET($O222:W222,0,MAX(COLUMN($O222:W222))-COLUMN($O222:W222),1,1)))</f>
        <v>0</v>
      </c>
      <c r="X251" s="361">
        <f ca="1">SUMPRODUCT($O193:X193,N(OFFSET($O222:X222,0,MAX(COLUMN($O222:X222))-COLUMN($O222:X222),1,1)))</f>
        <v>0</v>
      </c>
      <c r="Y251" s="361">
        <f ca="1">SUMPRODUCT($O193:Y193,N(OFFSET($O222:Y222,0,MAX(COLUMN($O222:Y222))-COLUMN($O222:Y222),1,1)))</f>
        <v>0</v>
      </c>
      <c r="Z251" s="361">
        <f ca="1">SUMPRODUCT($O193:Z193,N(OFFSET($O222:Z222,0,MAX(COLUMN($O222:Z222))-COLUMN($O222:Z222),1,1)))</f>
        <v>0</v>
      </c>
      <c r="AA251" s="361">
        <f ca="1">SUMPRODUCT($O193:AA193,N(OFFSET($O222:AA222,0,MAX(COLUMN($O222:AA222))-COLUMN($O222:AA222),1,1)))</f>
        <v>0</v>
      </c>
      <c r="AB251" s="361">
        <f ca="1">SUMPRODUCT($O193:AB193,N(OFFSET($O222:AB222,0,MAX(COLUMN($O222:AB222))-COLUMN($O222:AB222),1,1)))</f>
        <v>0</v>
      </c>
      <c r="AC251" s="361">
        <f ca="1">SUMPRODUCT($O193:AC193,N(OFFSET($O222:AC222,0,MAX(COLUMN($O222:AC222))-COLUMN($O222:AC222),1,1)))</f>
        <v>0</v>
      </c>
      <c r="AD251" s="361">
        <f ca="1">SUMPRODUCT($O193:AD193,N(OFFSET($O222:AD222,0,MAX(COLUMN($O222:AD222))-COLUMN($O222:AD222),1,1)))</f>
        <v>0</v>
      </c>
      <c r="AE251" s="361">
        <f ca="1">SUMPRODUCT($O193:AE193,N(OFFSET($O222:AE222,0,MAX(COLUMN($O222:AE222))-COLUMN($O222:AE222),1,1)))</f>
        <v>0</v>
      </c>
      <c r="AF251" s="361">
        <f ca="1">SUMPRODUCT($O193:AF193,N(OFFSET($O222:AF222,0,MAX(COLUMN($O222:AF222))-COLUMN($O222:AF222),1,1)))</f>
        <v>0</v>
      </c>
      <c r="AG251" s="361">
        <f ca="1">SUMPRODUCT($O193:AG193,N(OFFSET($O222:AG222,0,MAX(COLUMN($O222:AG222))-COLUMN($O222:AG222),1,1)))</f>
        <v>0</v>
      </c>
      <c r="AH251" s="361">
        <f ca="1">SUMPRODUCT($O193:AH193,N(OFFSET($O222:AH222,0,MAX(COLUMN($O222:AH222))-COLUMN($O222:AH222),1,1)))</f>
        <v>0</v>
      </c>
      <c r="AI251" s="361">
        <f ca="1">SUMPRODUCT($O193:AI193,N(OFFSET($O222:AI222,0,MAX(COLUMN($O222:AI222))-COLUMN($O222:AI222),1,1)))</f>
        <v>0</v>
      </c>
      <c r="AJ251" s="361">
        <f ca="1">SUMPRODUCT($O193:AJ193,N(OFFSET($O222:AJ222,0,MAX(COLUMN($O222:AJ222))-COLUMN($O222:AJ222),1,1)))</f>
        <v>0</v>
      </c>
      <c r="AK251" s="361">
        <f ca="1">SUMPRODUCT($O193:AK193,N(OFFSET($O222:AK222,0,MAX(COLUMN($O222:AK222))-COLUMN($O222:AK222),1,1)))</f>
        <v>0</v>
      </c>
      <c r="AL251" s="361">
        <f ca="1">SUMPRODUCT($O193:AL193,N(OFFSET($O222:AL222,0,MAX(COLUMN($O222:AL222))-COLUMN($O222:AL222),1,1)))</f>
        <v>0</v>
      </c>
      <c r="AM251" s="361">
        <f ca="1">SUMPRODUCT($O193:AM193,N(OFFSET($O222:AM222,0,MAX(COLUMN($O222:AM222))-COLUMN($O222:AM222),1,1)))</f>
        <v>0</v>
      </c>
      <c r="AN251" s="361">
        <f ca="1">SUMPRODUCT($O193:AN193,N(OFFSET($O222:AN222,0,MAX(COLUMN($O222:AN222))-COLUMN($O222:AN222),1,1)))</f>
        <v>0</v>
      </c>
      <c r="AO251" s="361">
        <f ca="1">SUMPRODUCT($O193:AO193,N(OFFSET($O222:AO222,0,MAX(COLUMN($O222:AO222))-COLUMN($O222:AO222),1,1)))</f>
        <v>0</v>
      </c>
      <c r="AP251" s="361">
        <f ca="1">SUMPRODUCT($O193:AP193,N(OFFSET($O222:AP222,0,MAX(COLUMN($O222:AP222))-COLUMN($O222:AP222),1,1)))</f>
        <v>0</v>
      </c>
      <c r="AQ251" s="361">
        <f ca="1">SUMPRODUCT($O193:AQ193,N(OFFSET($O222:AQ222,0,MAX(COLUMN($O222:AQ222))-COLUMN($O222:AQ222),1,1)))</f>
        <v>0</v>
      </c>
      <c r="AR251" s="361">
        <f ca="1">SUMPRODUCT($O193:AR193,N(OFFSET($O222:AR222,0,MAX(COLUMN($O222:AR222))-COLUMN($O222:AR222),1,1)))</f>
        <v>0</v>
      </c>
      <c r="AS251" s="361">
        <f ca="1">SUMPRODUCT($O193:AS193,N(OFFSET($O222:AS222,0,MAX(COLUMN($O222:AS222))-COLUMN($O222:AS222),1,1)))</f>
        <v>0</v>
      </c>
      <c r="AT251" s="361">
        <f ca="1">SUMPRODUCT($O193:AT193,N(OFFSET($O222:AT222,0,MAX(COLUMN($O222:AT222))-COLUMN($O222:AT222),1,1)))</f>
        <v>0</v>
      </c>
      <c r="AU251" s="361">
        <f ca="1">SUMPRODUCT($O193:AU193,N(OFFSET($O222:AU222,0,MAX(COLUMN($O222:AU222))-COLUMN($O222:AU222),1,1)))</f>
        <v>0</v>
      </c>
      <c r="AV251" s="361">
        <f ca="1">SUMPRODUCT($O193:AV193,N(OFFSET($O222:AV222,0,MAX(COLUMN($O222:AV222))-COLUMN($O222:AV222),1,1)))</f>
        <v>0</v>
      </c>
      <c r="AW251" s="361">
        <f ca="1">SUMPRODUCT($O193:AW193,N(OFFSET($O222:AW222,0,MAX(COLUMN($O222:AW222))-COLUMN($O222:AW222),1,1)))</f>
        <v>0</v>
      </c>
      <c r="AX251" s="361">
        <f ca="1">SUMPRODUCT($O193:AX193,N(OFFSET($O222:AX222,0,MAX(COLUMN($O222:AX222))-COLUMN($O222:AX222),1,1)))</f>
        <v>0</v>
      </c>
      <c r="AY251" s="361">
        <f ca="1">SUMPRODUCT($O193:AY193,N(OFFSET($O222:AY222,0,MAX(COLUMN($O222:AY222))-COLUMN($O222:AY222),1,1)))</f>
        <v>0</v>
      </c>
      <c r="AZ251" s="361">
        <f ca="1">SUMPRODUCT($O193:AZ193,N(OFFSET($O222:AZ222,0,MAX(COLUMN($O222:AZ222))-COLUMN($O222:AZ222),1,1)))</f>
        <v>0</v>
      </c>
      <c r="BA251" s="361">
        <f ca="1">SUMPRODUCT($O193:BA193,N(OFFSET($O222:BA222,0,MAX(COLUMN($O222:BA222))-COLUMN($O222:BA222),1,1)))</f>
        <v>0</v>
      </c>
      <c r="BB251" s="361">
        <f ca="1">SUMPRODUCT($O193:BB193,N(OFFSET($O222:BB222,0,MAX(COLUMN($O222:BB222))-COLUMN($O222:BB222),1,1)))</f>
        <v>0</v>
      </c>
      <c r="BC251" s="361">
        <f ca="1">SUMPRODUCT($O193:BC193,N(OFFSET($O222:BC222,0,MAX(COLUMN($O222:BC222))-COLUMN($O222:BC222),1,1)))</f>
        <v>0</v>
      </c>
      <c r="BD251" s="361">
        <f ca="1">SUMPRODUCT($O193:BD193,N(OFFSET($O222:BD222,0,MAX(COLUMN($O222:BD222))-COLUMN($O222:BD222),1,1)))</f>
        <v>0</v>
      </c>
      <c r="BE251" s="361">
        <f ca="1">SUMPRODUCT($O193:BE193,N(OFFSET($O222:BE222,0,MAX(COLUMN($O222:BE222))-COLUMN($O222:BE222),1,1)))</f>
        <v>0</v>
      </c>
      <c r="BF251" s="361">
        <f ca="1">SUMPRODUCT($O193:BF193,N(OFFSET($O222:BF222,0,MAX(COLUMN($O222:BF222))-COLUMN($O222:BF222),1,1)))</f>
        <v>0</v>
      </c>
      <c r="BG251" s="361">
        <f ca="1">SUMPRODUCT($O193:BG193,N(OFFSET($O222:BG222,0,MAX(COLUMN($O222:BG222))-COLUMN($O222:BG222),1,1)))</f>
        <v>0</v>
      </c>
      <c r="BH251" s="361">
        <f ca="1">SUMPRODUCT($O193:BH193,N(OFFSET($O222:BH222,0,MAX(COLUMN($O222:BH222))-COLUMN($O222:BH222),1,1)))</f>
        <v>0</v>
      </c>
      <c r="BI251" s="361">
        <f ca="1">SUMPRODUCT($O193:BI193,N(OFFSET($O222:BI222,0,MAX(COLUMN($O222:BI222))-COLUMN($O222:BI222),1,1)))</f>
        <v>0</v>
      </c>
      <c r="BJ251" s="361">
        <f ca="1">SUMPRODUCT($O193:BJ193,N(OFFSET($O222:BJ222,0,MAX(COLUMN($O222:BJ222))-COLUMN($O222:BJ222),1,1)))</f>
        <v>0</v>
      </c>
      <c r="BK251" s="361">
        <f ca="1">SUMPRODUCT($O193:BK193,N(OFFSET($O222:BK222,0,MAX(COLUMN($O222:BK222))-COLUMN($O222:BK222),1,1)))</f>
        <v>0</v>
      </c>
      <c r="BL251" s="361">
        <f ca="1">SUMPRODUCT($O193:BL193,N(OFFSET($O222:BL222,0,MAX(COLUMN($O222:BL222))-COLUMN($O222:BL222),1,1)))</f>
        <v>0</v>
      </c>
      <c r="BM251" s="361">
        <f ca="1">SUMPRODUCT($O193:BM193,N(OFFSET($O222:BM222,0,MAX(COLUMN($O222:BM222))-COLUMN($O222:BM222),1,1)))</f>
        <v>0</v>
      </c>
    </row>
    <row r="252" spans="3:65" x14ac:dyDescent="0.2">
      <c r="C252" s="325">
        <f t="shared" si="394"/>
        <v>17</v>
      </c>
      <c r="D252" s="303" t="str">
        <f t="shared" si="395"/>
        <v>item 17</v>
      </c>
      <c r="E252" s="350" t="str">
        <f t="shared" si="393"/>
        <v>Operating Expense</v>
      </c>
      <c r="F252" s="320">
        <f t="shared" si="393"/>
        <v>2</v>
      </c>
      <c r="G252" s="320"/>
      <c r="H252" s="354"/>
      <c r="K252" s="341">
        <f t="shared" ca="1" si="396"/>
        <v>0</v>
      </c>
      <c r="L252" s="342">
        <f t="shared" ca="1" si="397"/>
        <v>0</v>
      </c>
      <c r="O252" s="361">
        <f ca="1">SUMPRODUCT($O194:O194,N(OFFSET($O223:O223,0,MAX(COLUMN($O223:O223))-COLUMN($O223:O223),1,1)))</f>
        <v>0</v>
      </c>
      <c r="P252" s="361">
        <f ca="1">SUMPRODUCT($O194:P194,N(OFFSET($O223:P223,0,MAX(COLUMN($O223:P223))-COLUMN($O223:P223),1,1)))</f>
        <v>0</v>
      </c>
      <c r="Q252" s="361">
        <f ca="1">SUMPRODUCT($O194:Q194,N(OFFSET($O223:Q223,0,MAX(COLUMN($O223:Q223))-COLUMN($O223:Q223),1,1)))</f>
        <v>0</v>
      </c>
      <c r="R252" s="361">
        <f ca="1">SUMPRODUCT($O194:R194,N(OFFSET($O223:R223,0,MAX(COLUMN($O223:R223))-COLUMN($O223:R223),1,1)))</f>
        <v>0</v>
      </c>
      <c r="S252" s="361">
        <f ca="1">SUMPRODUCT($O194:S194,N(OFFSET($O223:S223,0,MAX(COLUMN($O223:S223))-COLUMN($O223:S223),1,1)))</f>
        <v>0</v>
      </c>
      <c r="T252" s="361">
        <f ca="1">SUMPRODUCT($O194:T194,N(OFFSET($O223:T223,0,MAX(COLUMN($O223:T223))-COLUMN($O223:T223),1,1)))</f>
        <v>0</v>
      </c>
      <c r="U252" s="361">
        <f ca="1">SUMPRODUCT($O194:U194,N(OFFSET($O223:U223,0,MAX(COLUMN($O223:U223))-COLUMN($O223:U223),1,1)))</f>
        <v>0</v>
      </c>
      <c r="V252" s="361">
        <f ca="1">SUMPRODUCT($O194:V194,N(OFFSET($O223:V223,0,MAX(COLUMN($O223:V223))-COLUMN($O223:V223),1,1)))</f>
        <v>0</v>
      </c>
      <c r="W252" s="361">
        <f ca="1">SUMPRODUCT($O194:W194,N(OFFSET($O223:W223,0,MAX(COLUMN($O223:W223))-COLUMN($O223:W223),1,1)))</f>
        <v>0</v>
      </c>
      <c r="X252" s="361">
        <f ca="1">SUMPRODUCT($O194:X194,N(OFFSET($O223:X223,0,MAX(COLUMN($O223:X223))-COLUMN($O223:X223),1,1)))</f>
        <v>0</v>
      </c>
      <c r="Y252" s="361">
        <f ca="1">SUMPRODUCT($O194:Y194,N(OFFSET($O223:Y223,0,MAX(COLUMN($O223:Y223))-COLUMN($O223:Y223),1,1)))</f>
        <v>0</v>
      </c>
      <c r="Z252" s="361">
        <f ca="1">SUMPRODUCT($O194:Z194,N(OFFSET($O223:Z223,0,MAX(COLUMN($O223:Z223))-COLUMN($O223:Z223),1,1)))</f>
        <v>0</v>
      </c>
      <c r="AA252" s="361">
        <f ca="1">SUMPRODUCT($O194:AA194,N(OFFSET($O223:AA223,0,MAX(COLUMN($O223:AA223))-COLUMN($O223:AA223),1,1)))</f>
        <v>0</v>
      </c>
      <c r="AB252" s="361">
        <f ca="1">SUMPRODUCT($O194:AB194,N(OFFSET($O223:AB223,0,MAX(COLUMN($O223:AB223))-COLUMN($O223:AB223),1,1)))</f>
        <v>0</v>
      </c>
      <c r="AC252" s="361">
        <f ca="1">SUMPRODUCT($O194:AC194,N(OFFSET($O223:AC223,0,MAX(COLUMN($O223:AC223))-COLUMN($O223:AC223),1,1)))</f>
        <v>0</v>
      </c>
      <c r="AD252" s="361">
        <f ca="1">SUMPRODUCT($O194:AD194,N(OFFSET($O223:AD223,0,MAX(COLUMN($O223:AD223))-COLUMN($O223:AD223),1,1)))</f>
        <v>0</v>
      </c>
      <c r="AE252" s="361">
        <f ca="1">SUMPRODUCT($O194:AE194,N(OFFSET($O223:AE223,0,MAX(COLUMN($O223:AE223))-COLUMN($O223:AE223),1,1)))</f>
        <v>0</v>
      </c>
      <c r="AF252" s="361">
        <f ca="1">SUMPRODUCT($O194:AF194,N(OFFSET($O223:AF223,0,MAX(COLUMN($O223:AF223))-COLUMN($O223:AF223),1,1)))</f>
        <v>0</v>
      </c>
      <c r="AG252" s="361">
        <f ca="1">SUMPRODUCT($O194:AG194,N(OFFSET($O223:AG223,0,MAX(COLUMN($O223:AG223))-COLUMN($O223:AG223),1,1)))</f>
        <v>0</v>
      </c>
      <c r="AH252" s="361">
        <f ca="1">SUMPRODUCT($O194:AH194,N(OFFSET($O223:AH223,0,MAX(COLUMN($O223:AH223))-COLUMN($O223:AH223),1,1)))</f>
        <v>0</v>
      </c>
      <c r="AI252" s="361">
        <f ca="1">SUMPRODUCT($O194:AI194,N(OFFSET($O223:AI223,0,MAX(COLUMN($O223:AI223))-COLUMN($O223:AI223),1,1)))</f>
        <v>0</v>
      </c>
      <c r="AJ252" s="361">
        <f ca="1">SUMPRODUCT($O194:AJ194,N(OFFSET($O223:AJ223,0,MAX(COLUMN($O223:AJ223))-COLUMN($O223:AJ223),1,1)))</f>
        <v>0</v>
      </c>
      <c r="AK252" s="361">
        <f ca="1">SUMPRODUCT($O194:AK194,N(OFFSET($O223:AK223,0,MAX(COLUMN($O223:AK223))-COLUMN($O223:AK223),1,1)))</f>
        <v>0</v>
      </c>
      <c r="AL252" s="361">
        <f ca="1">SUMPRODUCT($O194:AL194,N(OFFSET($O223:AL223,0,MAX(COLUMN($O223:AL223))-COLUMN($O223:AL223),1,1)))</f>
        <v>0</v>
      </c>
      <c r="AM252" s="361">
        <f ca="1">SUMPRODUCT($O194:AM194,N(OFFSET($O223:AM223,0,MAX(COLUMN($O223:AM223))-COLUMN($O223:AM223),1,1)))</f>
        <v>0</v>
      </c>
      <c r="AN252" s="361">
        <f ca="1">SUMPRODUCT($O194:AN194,N(OFFSET($O223:AN223,0,MAX(COLUMN($O223:AN223))-COLUMN($O223:AN223),1,1)))</f>
        <v>0</v>
      </c>
      <c r="AO252" s="361">
        <f ca="1">SUMPRODUCT($O194:AO194,N(OFFSET($O223:AO223,0,MAX(COLUMN($O223:AO223))-COLUMN($O223:AO223),1,1)))</f>
        <v>0</v>
      </c>
      <c r="AP252" s="361">
        <f ca="1">SUMPRODUCT($O194:AP194,N(OFFSET($O223:AP223,0,MAX(COLUMN($O223:AP223))-COLUMN($O223:AP223),1,1)))</f>
        <v>0</v>
      </c>
      <c r="AQ252" s="361">
        <f ca="1">SUMPRODUCT($O194:AQ194,N(OFFSET($O223:AQ223,0,MAX(COLUMN($O223:AQ223))-COLUMN($O223:AQ223),1,1)))</f>
        <v>0</v>
      </c>
      <c r="AR252" s="361">
        <f ca="1">SUMPRODUCT($O194:AR194,N(OFFSET($O223:AR223,0,MAX(COLUMN($O223:AR223))-COLUMN($O223:AR223),1,1)))</f>
        <v>0</v>
      </c>
      <c r="AS252" s="361">
        <f ca="1">SUMPRODUCT($O194:AS194,N(OFFSET($O223:AS223,0,MAX(COLUMN($O223:AS223))-COLUMN($O223:AS223),1,1)))</f>
        <v>0</v>
      </c>
      <c r="AT252" s="361">
        <f ca="1">SUMPRODUCT($O194:AT194,N(OFFSET($O223:AT223,0,MAX(COLUMN($O223:AT223))-COLUMN($O223:AT223),1,1)))</f>
        <v>0</v>
      </c>
      <c r="AU252" s="361">
        <f ca="1">SUMPRODUCT($O194:AU194,N(OFFSET($O223:AU223,0,MAX(COLUMN($O223:AU223))-COLUMN($O223:AU223),1,1)))</f>
        <v>0</v>
      </c>
      <c r="AV252" s="361">
        <f ca="1">SUMPRODUCT($O194:AV194,N(OFFSET($O223:AV223,0,MAX(COLUMN($O223:AV223))-COLUMN($O223:AV223),1,1)))</f>
        <v>0</v>
      </c>
      <c r="AW252" s="361">
        <f ca="1">SUMPRODUCT($O194:AW194,N(OFFSET($O223:AW223,0,MAX(COLUMN($O223:AW223))-COLUMN($O223:AW223),1,1)))</f>
        <v>0</v>
      </c>
      <c r="AX252" s="361">
        <f ca="1">SUMPRODUCT($O194:AX194,N(OFFSET($O223:AX223,0,MAX(COLUMN($O223:AX223))-COLUMN($O223:AX223),1,1)))</f>
        <v>0</v>
      </c>
      <c r="AY252" s="361">
        <f ca="1">SUMPRODUCT($O194:AY194,N(OFFSET($O223:AY223,0,MAX(COLUMN($O223:AY223))-COLUMN($O223:AY223),1,1)))</f>
        <v>0</v>
      </c>
      <c r="AZ252" s="361">
        <f ca="1">SUMPRODUCT($O194:AZ194,N(OFFSET($O223:AZ223,0,MAX(COLUMN($O223:AZ223))-COLUMN($O223:AZ223),1,1)))</f>
        <v>0</v>
      </c>
      <c r="BA252" s="361">
        <f ca="1">SUMPRODUCT($O194:BA194,N(OFFSET($O223:BA223,0,MAX(COLUMN($O223:BA223))-COLUMN($O223:BA223),1,1)))</f>
        <v>0</v>
      </c>
      <c r="BB252" s="361">
        <f ca="1">SUMPRODUCT($O194:BB194,N(OFFSET($O223:BB223,0,MAX(COLUMN($O223:BB223))-COLUMN($O223:BB223),1,1)))</f>
        <v>0</v>
      </c>
      <c r="BC252" s="361">
        <f ca="1">SUMPRODUCT($O194:BC194,N(OFFSET($O223:BC223,0,MAX(COLUMN($O223:BC223))-COLUMN($O223:BC223),1,1)))</f>
        <v>0</v>
      </c>
      <c r="BD252" s="361">
        <f ca="1">SUMPRODUCT($O194:BD194,N(OFFSET($O223:BD223,0,MAX(COLUMN($O223:BD223))-COLUMN($O223:BD223),1,1)))</f>
        <v>0</v>
      </c>
      <c r="BE252" s="361">
        <f ca="1">SUMPRODUCT($O194:BE194,N(OFFSET($O223:BE223,0,MAX(COLUMN($O223:BE223))-COLUMN($O223:BE223),1,1)))</f>
        <v>0</v>
      </c>
      <c r="BF252" s="361">
        <f ca="1">SUMPRODUCT($O194:BF194,N(OFFSET($O223:BF223,0,MAX(COLUMN($O223:BF223))-COLUMN($O223:BF223),1,1)))</f>
        <v>0</v>
      </c>
      <c r="BG252" s="361">
        <f ca="1">SUMPRODUCT($O194:BG194,N(OFFSET($O223:BG223,0,MAX(COLUMN($O223:BG223))-COLUMN($O223:BG223),1,1)))</f>
        <v>0</v>
      </c>
      <c r="BH252" s="361">
        <f ca="1">SUMPRODUCT($O194:BH194,N(OFFSET($O223:BH223,0,MAX(COLUMN($O223:BH223))-COLUMN($O223:BH223),1,1)))</f>
        <v>0</v>
      </c>
      <c r="BI252" s="361">
        <f ca="1">SUMPRODUCT($O194:BI194,N(OFFSET($O223:BI223,0,MAX(COLUMN($O223:BI223))-COLUMN($O223:BI223),1,1)))</f>
        <v>0</v>
      </c>
      <c r="BJ252" s="361">
        <f ca="1">SUMPRODUCT($O194:BJ194,N(OFFSET($O223:BJ223,0,MAX(COLUMN($O223:BJ223))-COLUMN($O223:BJ223),1,1)))</f>
        <v>0</v>
      </c>
      <c r="BK252" s="361">
        <f ca="1">SUMPRODUCT($O194:BK194,N(OFFSET($O223:BK223,0,MAX(COLUMN($O223:BK223))-COLUMN($O223:BK223),1,1)))</f>
        <v>0</v>
      </c>
      <c r="BL252" s="361">
        <f ca="1">SUMPRODUCT($O194:BL194,N(OFFSET($O223:BL223,0,MAX(COLUMN($O223:BL223))-COLUMN($O223:BL223),1,1)))</f>
        <v>0</v>
      </c>
      <c r="BM252" s="361">
        <f ca="1">SUMPRODUCT($O194:BM194,N(OFFSET($O223:BM223,0,MAX(COLUMN($O223:BM223))-COLUMN($O223:BM223),1,1)))</f>
        <v>0</v>
      </c>
    </row>
    <row r="253" spans="3:65" x14ac:dyDescent="0.2">
      <c r="C253" s="325">
        <f t="shared" si="394"/>
        <v>18</v>
      </c>
      <c r="D253" s="303" t="str">
        <f t="shared" si="395"/>
        <v>item 18</v>
      </c>
      <c r="E253" s="350" t="str">
        <f t="shared" si="393"/>
        <v>Operating Expense</v>
      </c>
      <c r="F253" s="320">
        <f t="shared" si="393"/>
        <v>2</v>
      </c>
      <c r="G253" s="320"/>
      <c r="H253" s="354"/>
      <c r="K253" s="341">
        <f t="shared" ca="1" si="396"/>
        <v>0</v>
      </c>
      <c r="L253" s="342">
        <f t="shared" ca="1" si="397"/>
        <v>0</v>
      </c>
      <c r="O253" s="361">
        <f ca="1">SUMPRODUCT($O195:O195,N(OFFSET($O224:O224,0,MAX(COLUMN($O224:O224))-COLUMN($O224:O224),1,1)))</f>
        <v>0</v>
      </c>
      <c r="P253" s="361">
        <f ca="1">SUMPRODUCT($O195:P195,N(OFFSET($O224:P224,0,MAX(COLUMN($O224:P224))-COLUMN($O224:P224),1,1)))</f>
        <v>0</v>
      </c>
      <c r="Q253" s="361">
        <f ca="1">SUMPRODUCT($O195:Q195,N(OFFSET($O224:Q224,0,MAX(COLUMN($O224:Q224))-COLUMN($O224:Q224),1,1)))</f>
        <v>0</v>
      </c>
      <c r="R253" s="361">
        <f ca="1">SUMPRODUCT($O195:R195,N(OFFSET($O224:R224,0,MAX(COLUMN($O224:R224))-COLUMN($O224:R224),1,1)))</f>
        <v>0</v>
      </c>
      <c r="S253" s="361">
        <f ca="1">SUMPRODUCT($O195:S195,N(OFFSET($O224:S224,0,MAX(COLUMN($O224:S224))-COLUMN($O224:S224),1,1)))</f>
        <v>0</v>
      </c>
      <c r="T253" s="361">
        <f ca="1">SUMPRODUCT($O195:T195,N(OFFSET($O224:T224,0,MAX(COLUMN($O224:T224))-COLUMN($O224:T224),1,1)))</f>
        <v>0</v>
      </c>
      <c r="U253" s="361">
        <f ca="1">SUMPRODUCT($O195:U195,N(OFFSET($O224:U224,0,MAX(COLUMN($O224:U224))-COLUMN($O224:U224),1,1)))</f>
        <v>0</v>
      </c>
      <c r="V253" s="361">
        <f ca="1">SUMPRODUCT($O195:V195,N(OFFSET($O224:V224,0,MAX(COLUMN($O224:V224))-COLUMN($O224:V224),1,1)))</f>
        <v>0</v>
      </c>
      <c r="W253" s="361">
        <f ca="1">SUMPRODUCT($O195:W195,N(OFFSET($O224:W224,0,MAX(COLUMN($O224:W224))-COLUMN($O224:W224),1,1)))</f>
        <v>0</v>
      </c>
      <c r="X253" s="361">
        <f ca="1">SUMPRODUCT($O195:X195,N(OFFSET($O224:X224,0,MAX(COLUMN($O224:X224))-COLUMN($O224:X224),1,1)))</f>
        <v>0</v>
      </c>
      <c r="Y253" s="361">
        <f ca="1">SUMPRODUCT($O195:Y195,N(OFFSET($O224:Y224,0,MAX(COLUMN($O224:Y224))-COLUMN($O224:Y224),1,1)))</f>
        <v>0</v>
      </c>
      <c r="Z253" s="361">
        <f ca="1">SUMPRODUCT($O195:Z195,N(OFFSET($O224:Z224,0,MAX(COLUMN($O224:Z224))-COLUMN($O224:Z224),1,1)))</f>
        <v>0</v>
      </c>
      <c r="AA253" s="361">
        <f ca="1">SUMPRODUCT($O195:AA195,N(OFFSET($O224:AA224,0,MAX(COLUMN($O224:AA224))-COLUMN($O224:AA224),1,1)))</f>
        <v>0</v>
      </c>
      <c r="AB253" s="361">
        <f ca="1">SUMPRODUCT($O195:AB195,N(OFFSET($O224:AB224,0,MAX(COLUMN($O224:AB224))-COLUMN($O224:AB224),1,1)))</f>
        <v>0</v>
      </c>
      <c r="AC253" s="361">
        <f ca="1">SUMPRODUCT($O195:AC195,N(OFFSET($O224:AC224,0,MAX(COLUMN($O224:AC224))-COLUMN($O224:AC224),1,1)))</f>
        <v>0</v>
      </c>
      <c r="AD253" s="361">
        <f ca="1">SUMPRODUCT($O195:AD195,N(OFFSET($O224:AD224,0,MAX(COLUMN($O224:AD224))-COLUMN($O224:AD224),1,1)))</f>
        <v>0</v>
      </c>
      <c r="AE253" s="361">
        <f ca="1">SUMPRODUCT($O195:AE195,N(OFFSET($O224:AE224,0,MAX(COLUMN($O224:AE224))-COLUMN($O224:AE224),1,1)))</f>
        <v>0</v>
      </c>
      <c r="AF253" s="361">
        <f ca="1">SUMPRODUCT($O195:AF195,N(OFFSET($O224:AF224,0,MAX(COLUMN($O224:AF224))-COLUMN($O224:AF224),1,1)))</f>
        <v>0</v>
      </c>
      <c r="AG253" s="361">
        <f ca="1">SUMPRODUCT($O195:AG195,N(OFFSET($O224:AG224,0,MAX(COLUMN($O224:AG224))-COLUMN($O224:AG224),1,1)))</f>
        <v>0</v>
      </c>
      <c r="AH253" s="361">
        <f ca="1">SUMPRODUCT($O195:AH195,N(OFFSET($O224:AH224,0,MAX(COLUMN($O224:AH224))-COLUMN($O224:AH224),1,1)))</f>
        <v>0</v>
      </c>
      <c r="AI253" s="361">
        <f ca="1">SUMPRODUCT($O195:AI195,N(OFFSET($O224:AI224,0,MAX(COLUMN($O224:AI224))-COLUMN($O224:AI224),1,1)))</f>
        <v>0</v>
      </c>
      <c r="AJ253" s="361">
        <f ca="1">SUMPRODUCT($O195:AJ195,N(OFFSET($O224:AJ224,0,MAX(COLUMN($O224:AJ224))-COLUMN($O224:AJ224),1,1)))</f>
        <v>0</v>
      </c>
      <c r="AK253" s="361">
        <f ca="1">SUMPRODUCT($O195:AK195,N(OFFSET($O224:AK224,0,MAX(COLUMN($O224:AK224))-COLUMN($O224:AK224),1,1)))</f>
        <v>0</v>
      </c>
      <c r="AL253" s="361">
        <f ca="1">SUMPRODUCT($O195:AL195,N(OFFSET($O224:AL224,0,MAX(COLUMN($O224:AL224))-COLUMN($O224:AL224),1,1)))</f>
        <v>0</v>
      </c>
      <c r="AM253" s="361">
        <f ca="1">SUMPRODUCT($O195:AM195,N(OFFSET($O224:AM224,0,MAX(COLUMN($O224:AM224))-COLUMN($O224:AM224),1,1)))</f>
        <v>0</v>
      </c>
      <c r="AN253" s="361">
        <f ca="1">SUMPRODUCT($O195:AN195,N(OFFSET($O224:AN224,0,MAX(COLUMN($O224:AN224))-COLUMN($O224:AN224),1,1)))</f>
        <v>0</v>
      </c>
      <c r="AO253" s="361">
        <f ca="1">SUMPRODUCT($O195:AO195,N(OFFSET($O224:AO224,0,MAX(COLUMN($O224:AO224))-COLUMN($O224:AO224),1,1)))</f>
        <v>0</v>
      </c>
      <c r="AP253" s="361">
        <f ca="1">SUMPRODUCT($O195:AP195,N(OFFSET($O224:AP224,0,MAX(COLUMN($O224:AP224))-COLUMN($O224:AP224),1,1)))</f>
        <v>0</v>
      </c>
      <c r="AQ253" s="361">
        <f ca="1">SUMPRODUCT($O195:AQ195,N(OFFSET($O224:AQ224,0,MAX(COLUMN($O224:AQ224))-COLUMN($O224:AQ224),1,1)))</f>
        <v>0</v>
      </c>
      <c r="AR253" s="361">
        <f ca="1">SUMPRODUCT($O195:AR195,N(OFFSET($O224:AR224,0,MAX(COLUMN($O224:AR224))-COLUMN($O224:AR224),1,1)))</f>
        <v>0</v>
      </c>
      <c r="AS253" s="361">
        <f ca="1">SUMPRODUCT($O195:AS195,N(OFFSET($O224:AS224,0,MAX(COLUMN($O224:AS224))-COLUMN($O224:AS224),1,1)))</f>
        <v>0</v>
      </c>
      <c r="AT253" s="361">
        <f ca="1">SUMPRODUCT($O195:AT195,N(OFFSET($O224:AT224,0,MAX(COLUMN($O224:AT224))-COLUMN($O224:AT224),1,1)))</f>
        <v>0</v>
      </c>
      <c r="AU253" s="361">
        <f ca="1">SUMPRODUCT($O195:AU195,N(OFFSET($O224:AU224,0,MAX(COLUMN($O224:AU224))-COLUMN($O224:AU224),1,1)))</f>
        <v>0</v>
      </c>
      <c r="AV253" s="361">
        <f ca="1">SUMPRODUCT($O195:AV195,N(OFFSET($O224:AV224,0,MAX(COLUMN($O224:AV224))-COLUMN($O224:AV224),1,1)))</f>
        <v>0</v>
      </c>
      <c r="AW253" s="361">
        <f ca="1">SUMPRODUCT($O195:AW195,N(OFFSET($O224:AW224,0,MAX(COLUMN($O224:AW224))-COLUMN($O224:AW224),1,1)))</f>
        <v>0</v>
      </c>
      <c r="AX253" s="361">
        <f ca="1">SUMPRODUCT($O195:AX195,N(OFFSET($O224:AX224,0,MAX(COLUMN($O224:AX224))-COLUMN($O224:AX224),1,1)))</f>
        <v>0</v>
      </c>
      <c r="AY253" s="361">
        <f ca="1">SUMPRODUCT($O195:AY195,N(OFFSET($O224:AY224,0,MAX(COLUMN($O224:AY224))-COLUMN($O224:AY224),1,1)))</f>
        <v>0</v>
      </c>
      <c r="AZ253" s="361">
        <f ca="1">SUMPRODUCT($O195:AZ195,N(OFFSET($O224:AZ224,0,MAX(COLUMN($O224:AZ224))-COLUMN($O224:AZ224),1,1)))</f>
        <v>0</v>
      </c>
      <c r="BA253" s="361">
        <f ca="1">SUMPRODUCT($O195:BA195,N(OFFSET($O224:BA224,0,MAX(COLUMN($O224:BA224))-COLUMN($O224:BA224),1,1)))</f>
        <v>0</v>
      </c>
      <c r="BB253" s="361">
        <f ca="1">SUMPRODUCT($O195:BB195,N(OFFSET($O224:BB224,0,MAX(COLUMN($O224:BB224))-COLUMN($O224:BB224),1,1)))</f>
        <v>0</v>
      </c>
      <c r="BC253" s="361">
        <f ca="1">SUMPRODUCT($O195:BC195,N(OFFSET($O224:BC224,0,MAX(COLUMN($O224:BC224))-COLUMN($O224:BC224),1,1)))</f>
        <v>0</v>
      </c>
      <c r="BD253" s="361">
        <f ca="1">SUMPRODUCT($O195:BD195,N(OFFSET($O224:BD224,0,MAX(COLUMN($O224:BD224))-COLUMN($O224:BD224),1,1)))</f>
        <v>0</v>
      </c>
      <c r="BE253" s="361">
        <f ca="1">SUMPRODUCT($O195:BE195,N(OFFSET($O224:BE224,0,MAX(COLUMN($O224:BE224))-COLUMN($O224:BE224),1,1)))</f>
        <v>0</v>
      </c>
      <c r="BF253" s="361">
        <f ca="1">SUMPRODUCT($O195:BF195,N(OFFSET($O224:BF224,0,MAX(COLUMN($O224:BF224))-COLUMN($O224:BF224),1,1)))</f>
        <v>0</v>
      </c>
      <c r="BG253" s="361">
        <f ca="1">SUMPRODUCT($O195:BG195,N(OFFSET($O224:BG224,0,MAX(COLUMN($O224:BG224))-COLUMN($O224:BG224),1,1)))</f>
        <v>0</v>
      </c>
      <c r="BH253" s="361">
        <f ca="1">SUMPRODUCT($O195:BH195,N(OFFSET($O224:BH224,0,MAX(COLUMN($O224:BH224))-COLUMN($O224:BH224),1,1)))</f>
        <v>0</v>
      </c>
      <c r="BI253" s="361">
        <f ca="1">SUMPRODUCT($O195:BI195,N(OFFSET($O224:BI224,0,MAX(COLUMN($O224:BI224))-COLUMN($O224:BI224),1,1)))</f>
        <v>0</v>
      </c>
      <c r="BJ253" s="361">
        <f ca="1">SUMPRODUCT($O195:BJ195,N(OFFSET($O224:BJ224,0,MAX(COLUMN($O224:BJ224))-COLUMN($O224:BJ224),1,1)))</f>
        <v>0</v>
      </c>
      <c r="BK253" s="361">
        <f ca="1">SUMPRODUCT($O195:BK195,N(OFFSET($O224:BK224,0,MAX(COLUMN($O224:BK224))-COLUMN($O224:BK224),1,1)))</f>
        <v>0</v>
      </c>
      <c r="BL253" s="361">
        <f ca="1">SUMPRODUCT($O195:BL195,N(OFFSET($O224:BL224,0,MAX(COLUMN($O224:BL224))-COLUMN($O224:BL224),1,1)))</f>
        <v>0</v>
      </c>
      <c r="BM253" s="361">
        <f ca="1">SUMPRODUCT($O195:BM195,N(OFFSET($O224:BM224,0,MAX(COLUMN($O224:BM224))-COLUMN($O224:BM224),1,1)))</f>
        <v>0</v>
      </c>
    </row>
    <row r="254" spans="3:65" x14ac:dyDescent="0.2">
      <c r="C254" s="325">
        <f t="shared" si="394"/>
        <v>19</v>
      </c>
      <c r="D254" s="303" t="str">
        <f t="shared" si="395"/>
        <v>item 19</v>
      </c>
      <c r="E254" s="350" t="str">
        <f t="shared" si="393"/>
        <v>Operating Expense</v>
      </c>
      <c r="F254" s="320">
        <f t="shared" si="393"/>
        <v>2</v>
      </c>
      <c r="G254" s="320"/>
      <c r="H254" s="354"/>
      <c r="K254" s="341">
        <f t="shared" ca="1" si="396"/>
        <v>0</v>
      </c>
      <c r="L254" s="342">
        <f t="shared" ca="1" si="397"/>
        <v>0</v>
      </c>
      <c r="O254" s="361">
        <f ca="1">SUMPRODUCT($O196:O196,N(OFFSET($O225:O225,0,MAX(COLUMN($O225:O225))-COLUMN($O225:O225),1,1)))</f>
        <v>0</v>
      </c>
      <c r="P254" s="361">
        <f ca="1">SUMPRODUCT($O196:P196,N(OFFSET($O225:P225,0,MAX(COLUMN($O225:P225))-COLUMN($O225:P225),1,1)))</f>
        <v>0</v>
      </c>
      <c r="Q254" s="361">
        <f ca="1">SUMPRODUCT($O196:Q196,N(OFFSET($O225:Q225,0,MAX(COLUMN($O225:Q225))-COLUMN($O225:Q225),1,1)))</f>
        <v>0</v>
      </c>
      <c r="R254" s="361">
        <f ca="1">SUMPRODUCT($O196:R196,N(OFFSET($O225:R225,0,MAX(COLUMN($O225:R225))-COLUMN($O225:R225),1,1)))</f>
        <v>0</v>
      </c>
      <c r="S254" s="361">
        <f ca="1">SUMPRODUCT($O196:S196,N(OFFSET($O225:S225,0,MAX(COLUMN($O225:S225))-COLUMN($O225:S225),1,1)))</f>
        <v>0</v>
      </c>
      <c r="T254" s="361">
        <f ca="1">SUMPRODUCT($O196:T196,N(OFFSET($O225:T225,0,MAX(COLUMN($O225:T225))-COLUMN($O225:T225),1,1)))</f>
        <v>0</v>
      </c>
      <c r="U254" s="361">
        <f ca="1">SUMPRODUCT($O196:U196,N(OFFSET($O225:U225,0,MAX(COLUMN($O225:U225))-COLUMN($O225:U225),1,1)))</f>
        <v>0</v>
      </c>
      <c r="V254" s="361">
        <f ca="1">SUMPRODUCT($O196:V196,N(OFFSET($O225:V225,0,MAX(COLUMN($O225:V225))-COLUMN($O225:V225),1,1)))</f>
        <v>0</v>
      </c>
      <c r="W254" s="361">
        <f ca="1">SUMPRODUCT($O196:W196,N(OFFSET($O225:W225,0,MAX(COLUMN($O225:W225))-COLUMN($O225:W225),1,1)))</f>
        <v>0</v>
      </c>
      <c r="X254" s="361">
        <f ca="1">SUMPRODUCT($O196:X196,N(OFFSET($O225:X225,0,MAX(COLUMN($O225:X225))-COLUMN($O225:X225),1,1)))</f>
        <v>0</v>
      </c>
      <c r="Y254" s="361">
        <f ca="1">SUMPRODUCT($O196:Y196,N(OFFSET($O225:Y225,0,MAX(COLUMN($O225:Y225))-COLUMN($O225:Y225),1,1)))</f>
        <v>0</v>
      </c>
      <c r="Z254" s="361">
        <f ca="1">SUMPRODUCT($O196:Z196,N(OFFSET($O225:Z225,0,MAX(COLUMN($O225:Z225))-COLUMN($O225:Z225),1,1)))</f>
        <v>0</v>
      </c>
      <c r="AA254" s="361">
        <f ca="1">SUMPRODUCT($O196:AA196,N(OFFSET($O225:AA225,0,MAX(COLUMN($O225:AA225))-COLUMN($O225:AA225),1,1)))</f>
        <v>0</v>
      </c>
      <c r="AB254" s="361">
        <f ca="1">SUMPRODUCT($O196:AB196,N(OFFSET($O225:AB225,0,MAX(COLUMN($O225:AB225))-COLUMN($O225:AB225),1,1)))</f>
        <v>0</v>
      </c>
      <c r="AC254" s="361">
        <f ca="1">SUMPRODUCT($O196:AC196,N(OFFSET($O225:AC225,0,MAX(COLUMN($O225:AC225))-COLUMN($O225:AC225),1,1)))</f>
        <v>0</v>
      </c>
      <c r="AD254" s="361">
        <f ca="1">SUMPRODUCT($O196:AD196,N(OFFSET($O225:AD225,0,MAX(COLUMN($O225:AD225))-COLUMN($O225:AD225),1,1)))</f>
        <v>0</v>
      </c>
      <c r="AE254" s="361">
        <f ca="1">SUMPRODUCT($O196:AE196,N(OFFSET($O225:AE225,0,MAX(COLUMN($O225:AE225))-COLUMN($O225:AE225),1,1)))</f>
        <v>0</v>
      </c>
      <c r="AF254" s="361">
        <f ca="1">SUMPRODUCT($O196:AF196,N(OFFSET($O225:AF225,0,MAX(COLUMN($O225:AF225))-COLUMN($O225:AF225),1,1)))</f>
        <v>0</v>
      </c>
      <c r="AG254" s="361">
        <f ca="1">SUMPRODUCT($O196:AG196,N(OFFSET($O225:AG225,0,MAX(COLUMN($O225:AG225))-COLUMN($O225:AG225),1,1)))</f>
        <v>0</v>
      </c>
      <c r="AH254" s="361">
        <f ca="1">SUMPRODUCT($O196:AH196,N(OFFSET($O225:AH225,0,MAX(COLUMN($O225:AH225))-COLUMN($O225:AH225),1,1)))</f>
        <v>0</v>
      </c>
      <c r="AI254" s="361">
        <f ca="1">SUMPRODUCT($O196:AI196,N(OFFSET($O225:AI225,0,MAX(COLUMN($O225:AI225))-COLUMN($O225:AI225),1,1)))</f>
        <v>0</v>
      </c>
      <c r="AJ254" s="361">
        <f ca="1">SUMPRODUCT($O196:AJ196,N(OFFSET($O225:AJ225,0,MAX(COLUMN($O225:AJ225))-COLUMN($O225:AJ225),1,1)))</f>
        <v>0</v>
      </c>
      <c r="AK254" s="361">
        <f ca="1">SUMPRODUCT($O196:AK196,N(OFFSET($O225:AK225,0,MAX(COLUMN($O225:AK225))-COLUMN($O225:AK225),1,1)))</f>
        <v>0</v>
      </c>
      <c r="AL254" s="361">
        <f ca="1">SUMPRODUCT($O196:AL196,N(OFFSET($O225:AL225,0,MAX(COLUMN($O225:AL225))-COLUMN($O225:AL225),1,1)))</f>
        <v>0</v>
      </c>
      <c r="AM254" s="361">
        <f ca="1">SUMPRODUCT($O196:AM196,N(OFFSET($O225:AM225,0,MAX(COLUMN($O225:AM225))-COLUMN($O225:AM225),1,1)))</f>
        <v>0</v>
      </c>
      <c r="AN254" s="361">
        <f ca="1">SUMPRODUCT($O196:AN196,N(OFFSET($O225:AN225,0,MAX(COLUMN($O225:AN225))-COLUMN($O225:AN225),1,1)))</f>
        <v>0</v>
      </c>
      <c r="AO254" s="361">
        <f ca="1">SUMPRODUCT($O196:AO196,N(OFFSET($O225:AO225,0,MAX(COLUMN($O225:AO225))-COLUMN($O225:AO225),1,1)))</f>
        <v>0</v>
      </c>
      <c r="AP254" s="361">
        <f ca="1">SUMPRODUCT($O196:AP196,N(OFFSET($O225:AP225,0,MAX(COLUMN($O225:AP225))-COLUMN($O225:AP225),1,1)))</f>
        <v>0</v>
      </c>
      <c r="AQ254" s="361">
        <f ca="1">SUMPRODUCT($O196:AQ196,N(OFFSET($O225:AQ225,0,MAX(COLUMN($O225:AQ225))-COLUMN($O225:AQ225),1,1)))</f>
        <v>0</v>
      </c>
      <c r="AR254" s="361">
        <f ca="1">SUMPRODUCT($O196:AR196,N(OFFSET($O225:AR225,0,MAX(COLUMN($O225:AR225))-COLUMN($O225:AR225),1,1)))</f>
        <v>0</v>
      </c>
      <c r="AS254" s="361">
        <f ca="1">SUMPRODUCT($O196:AS196,N(OFFSET($O225:AS225,0,MAX(COLUMN($O225:AS225))-COLUMN($O225:AS225),1,1)))</f>
        <v>0</v>
      </c>
      <c r="AT254" s="361">
        <f ca="1">SUMPRODUCT($O196:AT196,N(OFFSET($O225:AT225,0,MAX(COLUMN($O225:AT225))-COLUMN($O225:AT225),1,1)))</f>
        <v>0</v>
      </c>
      <c r="AU254" s="361">
        <f ca="1">SUMPRODUCT($O196:AU196,N(OFFSET($O225:AU225,0,MAX(COLUMN($O225:AU225))-COLUMN($O225:AU225),1,1)))</f>
        <v>0</v>
      </c>
      <c r="AV254" s="361">
        <f ca="1">SUMPRODUCT($O196:AV196,N(OFFSET($O225:AV225,0,MAX(COLUMN($O225:AV225))-COLUMN($O225:AV225),1,1)))</f>
        <v>0</v>
      </c>
      <c r="AW254" s="361">
        <f ca="1">SUMPRODUCT($O196:AW196,N(OFFSET($O225:AW225,0,MAX(COLUMN($O225:AW225))-COLUMN($O225:AW225),1,1)))</f>
        <v>0</v>
      </c>
      <c r="AX254" s="361">
        <f ca="1">SUMPRODUCT($O196:AX196,N(OFFSET($O225:AX225,0,MAX(COLUMN($O225:AX225))-COLUMN($O225:AX225),1,1)))</f>
        <v>0</v>
      </c>
      <c r="AY254" s="361">
        <f ca="1">SUMPRODUCT($O196:AY196,N(OFFSET($O225:AY225,0,MAX(COLUMN($O225:AY225))-COLUMN($O225:AY225),1,1)))</f>
        <v>0</v>
      </c>
      <c r="AZ254" s="361">
        <f ca="1">SUMPRODUCT($O196:AZ196,N(OFFSET($O225:AZ225,0,MAX(COLUMN($O225:AZ225))-COLUMN($O225:AZ225),1,1)))</f>
        <v>0</v>
      </c>
      <c r="BA254" s="361">
        <f ca="1">SUMPRODUCT($O196:BA196,N(OFFSET($O225:BA225,0,MAX(COLUMN($O225:BA225))-COLUMN($O225:BA225),1,1)))</f>
        <v>0</v>
      </c>
      <c r="BB254" s="361">
        <f ca="1">SUMPRODUCT($O196:BB196,N(OFFSET($O225:BB225,0,MAX(COLUMN($O225:BB225))-COLUMN($O225:BB225),1,1)))</f>
        <v>0</v>
      </c>
      <c r="BC254" s="361">
        <f ca="1">SUMPRODUCT($O196:BC196,N(OFFSET($O225:BC225,0,MAX(COLUMN($O225:BC225))-COLUMN($O225:BC225),1,1)))</f>
        <v>0</v>
      </c>
      <c r="BD254" s="361">
        <f ca="1">SUMPRODUCT($O196:BD196,N(OFFSET($O225:BD225,0,MAX(COLUMN($O225:BD225))-COLUMN($O225:BD225),1,1)))</f>
        <v>0</v>
      </c>
      <c r="BE254" s="361">
        <f ca="1">SUMPRODUCT($O196:BE196,N(OFFSET($O225:BE225,0,MAX(COLUMN($O225:BE225))-COLUMN($O225:BE225),1,1)))</f>
        <v>0</v>
      </c>
      <c r="BF254" s="361">
        <f ca="1">SUMPRODUCT($O196:BF196,N(OFFSET($O225:BF225,0,MAX(COLUMN($O225:BF225))-COLUMN($O225:BF225),1,1)))</f>
        <v>0</v>
      </c>
      <c r="BG254" s="361">
        <f ca="1">SUMPRODUCT($O196:BG196,N(OFFSET($O225:BG225,0,MAX(COLUMN($O225:BG225))-COLUMN($O225:BG225),1,1)))</f>
        <v>0</v>
      </c>
      <c r="BH254" s="361">
        <f ca="1">SUMPRODUCT($O196:BH196,N(OFFSET($O225:BH225,0,MAX(COLUMN($O225:BH225))-COLUMN($O225:BH225),1,1)))</f>
        <v>0</v>
      </c>
      <c r="BI254" s="361">
        <f ca="1">SUMPRODUCT($O196:BI196,N(OFFSET($O225:BI225,0,MAX(COLUMN($O225:BI225))-COLUMN($O225:BI225),1,1)))</f>
        <v>0</v>
      </c>
      <c r="BJ254" s="361">
        <f ca="1">SUMPRODUCT($O196:BJ196,N(OFFSET($O225:BJ225,0,MAX(COLUMN($O225:BJ225))-COLUMN($O225:BJ225),1,1)))</f>
        <v>0</v>
      </c>
      <c r="BK254" s="361">
        <f ca="1">SUMPRODUCT($O196:BK196,N(OFFSET($O225:BK225,0,MAX(COLUMN($O225:BK225))-COLUMN($O225:BK225),1,1)))</f>
        <v>0</v>
      </c>
      <c r="BL254" s="361">
        <f ca="1">SUMPRODUCT($O196:BL196,N(OFFSET($O225:BL225,0,MAX(COLUMN($O225:BL225))-COLUMN($O225:BL225),1,1)))</f>
        <v>0</v>
      </c>
      <c r="BM254" s="361">
        <f ca="1">SUMPRODUCT($O196:BM196,N(OFFSET($O225:BM225,0,MAX(COLUMN($O225:BM225))-COLUMN($O225:BM225),1,1)))</f>
        <v>0</v>
      </c>
    </row>
    <row r="255" spans="3:65" x14ac:dyDescent="0.2">
      <c r="C255" s="325">
        <f t="shared" si="394"/>
        <v>20</v>
      </c>
      <c r="D255" s="303" t="str">
        <f t="shared" si="395"/>
        <v>item 20</v>
      </c>
      <c r="E255" s="350" t="str">
        <f t="shared" si="393"/>
        <v>Operating Expense</v>
      </c>
      <c r="F255" s="320">
        <f t="shared" si="393"/>
        <v>2</v>
      </c>
      <c r="G255" s="320"/>
      <c r="H255" s="354"/>
      <c r="K255" s="341">
        <f t="shared" ca="1" si="396"/>
        <v>0</v>
      </c>
      <c r="L255" s="342">
        <f t="shared" ca="1" si="397"/>
        <v>0</v>
      </c>
      <c r="O255" s="361">
        <f ca="1">SUMPRODUCT($O197:O197,N(OFFSET($O226:O226,0,MAX(COLUMN($O226:O226))-COLUMN($O226:O226),1,1)))</f>
        <v>0</v>
      </c>
      <c r="P255" s="361">
        <f ca="1">SUMPRODUCT($O197:P197,N(OFFSET($O226:P226,0,MAX(COLUMN($O226:P226))-COLUMN($O226:P226),1,1)))</f>
        <v>0</v>
      </c>
      <c r="Q255" s="361">
        <f ca="1">SUMPRODUCT($O197:Q197,N(OFFSET($O226:Q226,0,MAX(COLUMN($O226:Q226))-COLUMN($O226:Q226),1,1)))</f>
        <v>0</v>
      </c>
      <c r="R255" s="361">
        <f ca="1">SUMPRODUCT($O197:R197,N(OFFSET($O226:R226,0,MAX(COLUMN($O226:R226))-COLUMN($O226:R226),1,1)))</f>
        <v>0</v>
      </c>
      <c r="S255" s="361">
        <f ca="1">SUMPRODUCT($O197:S197,N(OFFSET($O226:S226,0,MAX(COLUMN($O226:S226))-COLUMN($O226:S226),1,1)))</f>
        <v>0</v>
      </c>
      <c r="T255" s="361">
        <f ca="1">SUMPRODUCT($O197:T197,N(OFFSET($O226:T226,0,MAX(COLUMN($O226:T226))-COLUMN($O226:T226),1,1)))</f>
        <v>0</v>
      </c>
      <c r="U255" s="361">
        <f ca="1">SUMPRODUCT($O197:U197,N(OFFSET($O226:U226,0,MAX(COLUMN($O226:U226))-COLUMN($O226:U226),1,1)))</f>
        <v>0</v>
      </c>
      <c r="V255" s="361">
        <f ca="1">SUMPRODUCT($O197:V197,N(OFFSET($O226:V226,0,MAX(COLUMN($O226:V226))-COLUMN($O226:V226),1,1)))</f>
        <v>0</v>
      </c>
      <c r="W255" s="361">
        <f ca="1">SUMPRODUCT($O197:W197,N(OFFSET($O226:W226,0,MAX(COLUMN($O226:W226))-COLUMN($O226:W226),1,1)))</f>
        <v>0</v>
      </c>
      <c r="X255" s="361">
        <f ca="1">SUMPRODUCT($O197:X197,N(OFFSET($O226:X226,0,MAX(COLUMN($O226:X226))-COLUMN($O226:X226),1,1)))</f>
        <v>0</v>
      </c>
      <c r="Y255" s="361">
        <f ca="1">SUMPRODUCT($O197:Y197,N(OFFSET($O226:Y226,0,MAX(COLUMN($O226:Y226))-COLUMN($O226:Y226),1,1)))</f>
        <v>0</v>
      </c>
      <c r="Z255" s="361">
        <f ca="1">SUMPRODUCT($O197:Z197,N(OFFSET($O226:Z226,0,MAX(COLUMN($O226:Z226))-COLUMN($O226:Z226),1,1)))</f>
        <v>0</v>
      </c>
      <c r="AA255" s="361">
        <f ca="1">SUMPRODUCT($O197:AA197,N(OFFSET($O226:AA226,0,MAX(COLUMN($O226:AA226))-COLUMN($O226:AA226),1,1)))</f>
        <v>0</v>
      </c>
      <c r="AB255" s="361">
        <f ca="1">SUMPRODUCT($O197:AB197,N(OFFSET($O226:AB226,0,MAX(COLUMN($O226:AB226))-COLUMN($O226:AB226),1,1)))</f>
        <v>0</v>
      </c>
      <c r="AC255" s="361">
        <f ca="1">SUMPRODUCT($O197:AC197,N(OFFSET($O226:AC226,0,MAX(COLUMN($O226:AC226))-COLUMN($O226:AC226),1,1)))</f>
        <v>0</v>
      </c>
      <c r="AD255" s="361">
        <f ca="1">SUMPRODUCT($O197:AD197,N(OFFSET($O226:AD226,0,MAX(COLUMN($O226:AD226))-COLUMN($O226:AD226),1,1)))</f>
        <v>0</v>
      </c>
      <c r="AE255" s="361">
        <f ca="1">SUMPRODUCT($O197:AE197,N(OFFSET($O226:AE226,0,MAX(COLUMN($O226:AE226))-COLUMN($O226:AE226),1,1)))</f>
        <v>0</v>
      </c>
      <c r="AF255" s="361">
        <f ca="1">SUMPRODUCT($O197:AF197,N(OFFSET($O226:AF226,0,MAX(COLUMN($O226:AF226))-COLUMN($O226:AF226),1,1)))</f>
        <v>0</v>
      </c>
      <c r="AG255" s="361">
        <f ca="1">SUMPRODUCT($O197:AG197,N(OFFSET($O226:AG226,0,MAX(COLUMN($O226:AG226))-COLUMN($O226:AG226),1,1)))</f>
        <v>0</v>
      </c>
      <c r="AH255" s="361">
        <f ca="1">SUMPRODUCT($O197:AH197,N(OFFSET($O226:AH226,0,MAX(COLUMN($O226:AH226))-COLUMN($O226:AH226),1,1)))</f>
        <v>0</v>
      </c>
      <c r="AI255" s="361">
        <f ca="1">SUMPRODUCT($O197:AI197,N(OFFSET($O226:AI226,0,MAX(COLUMN($O226:AI226))-COLUMN($O226:AI226),1,1)))</f>
        <v>0</v>
      </c>
      <c r="AJ255" s="361">
        <f ca="1">SUMPRODUCT($O197:AJ197,N(OFFSET($O226:AJ226,0,MAX(COLUMN($O226:AJ226))-COLUMN($O226:AJ226),1,1)))</f>
        <v>0</v>
      </c>
      <c r="AK255" s="361">
        <f ca="1">SUMPRODUCT($O197:AK197,N(OFFSET($O226:AK226,0,MAX(COLUMN($O226:AK226))-COLUMN($O226:AK226),1,1)))</f>
        <v>0</v>
      </c>
      <c r="AL255" s="361">
        <f ca="1">SUMPRODUCT($O197:AL197,N(OFFSET($O226:AL226,0,MAX(COLUMN($O226:AL226))-COLUMN($O226:AL226),1,1)))</f>
        <v>0</v>
      </c>
      <c r="AM255" s="361">
        <f ca="1">SUMPRODUCT($O197:AM197,N(OFFSET($O226:AM226,0,MAX(COLUMN($O226:AM226))-COLUMN($O226:AM226),1,1)))</f>
        <v>0</v>
      </c>
      <c r="AN255" s="361">
        <f ca="1">SUMPRODUCT($O197:AN197,N(OFFSET($O226:AN226,0,MAX(COLUMN($O226:AN226))-COLUMN($O226:AN226),1,1)))</f>
        <v>0</v>
      </c>
      <c r="AO255" s="361">
        <f ca="1">SUMPRODUCT($O197:AO197,N(OFFSET($O226:AO226,0,MAX(COLUMN($O226:AO226))-COLUMN($O226:AO226),1,1)))</f>
        <v>0</v>
      </c>
      <c r="AP255" s="361">
        <f ca="1">SUMPRODUCT($O197:AP197,N(OFFSET($O226:AP226,0,MAX(COLUMN($O226:AP226))-COLUMN($O226:AP226),1,1)))</f>
        <v>0</v>
      </c>
      <c r="AQ255" s="361">
        <f ca="1">SUMPRODUCT($O197:AQ197,N(OFFSET($O226:AQ226,0,MAX(COLUMN($O226:AQ226))-COLUMN($O226:AQ226),1,1)))</f>
        <v>0</v>
      </c>
      <c r="AR255" s="361">
        <f ca="1">SUMPRODUCT($O197:AR197,N(OFFSET($O226:AR226,0,MAX(COLUMN($O226:AR226))-COLUMN($O226:AR226),1,1)))</f>
        <v>0</v>
      </c>
      <c r="AS255" s="361">
        <f ca="1">SUMPRODUCT($O197:AS197,N(OFFSET($O226:AS226,0,MAX(COLUMN($O226:AS226))-COLUMN($O226:AS226),1,1)))</f>
        <v>0</v>
      </c>
      <c r="AT255" s="361">
        <f ca="1">SUMPRODUCT($O197:AT197,N(OFFSET($O226:AT226,0,MAX(COLUMN($O226:AT226))-COLUMN($O226:AT226),1,1)))</f>
        <v>0</v>
      </c>
      <c r="AU255" s="361">
        <f ca="1">SUMPRODUCT($O197:AU197,N(OFFSET($O226:AU226,0,MAX(COLUMN($O226:AU226))-COLUMN($O226:AU226),1,1)))</f>
        <v>0</v>
      </c>
      <c r="AV255" s="361">
        <f ca="1">SUMPRODUCT($O197:AV197,N(OFFSET($O226:AV226,0,MAX(COLUMN($O226:AV226))-COLUMN($O226:AV226),1,1)))</f>
        <v>0</v>
      </c>
      <c r="AW255" s="361">
        <f ca="1">SUMPRODUCT($O197:AW197,N(OFFSET($O226:AW226,0,MAX(COLUMN($O226:AW226))-COLUMN($O226:AW226),1,1)))</f>
        <v>0</v>
      </c>
      <c r="AX255" s="361">
        <f ca="1">SUMPRODUCT($O197:AX197,N(OFFSET($O226:AX226,0,MAX(COLUMN($O226:AX226))-COLUMN($O226:AX226),1,1)))</f>
        <v>0</v>
      </c>
      <c r="AY255" s="361">
        <f ca="1">SUMPRODUCT($O197:AY197,N(OFFSET($O226:AY226,0,MAX(COLUMN($O226:AY226))-COLUMN($O226:AY226),1,1)))</f>
        <v>0</v>
      </c>
      <c r="AZ255" s="361">
        <f ca="1">SUMPRODUCT($O197:AZ197,N(OFFSET($O226:AZ226,0,MAX(COLUMN($O226:AZ226))-COLUMN($O226:AZ226),1,1)))</f>
        <v>0</v>
      </c>
      <c r="BA255" s="361">
        <f ca="1">SUMPRODUCT($O197:BA197,N(OFFSET($O226:BA226,0,MAX(COLUMN($O226:BA226))-COLUMN($O226:BA226),1,1)))</f>
        <v>0</v>
      </c>
      <c r="BB255" s="361">
        <f ca="1">SUMPRODUCT($O197:BB197,N(OFFSET($O226:BB226,0,MAX(COLUMN($O226:BB226))-COLUMN($O226:BB226),1,1)))</f>
        <v>0</v>
      </c>
      <c r="BC255" s="361">
        <f ca="1">SUMPRODUCT($O197:BC197,N(OFFSET($O226:BC226,0,MAX(COLUMN($O226:BC226))-COLUMN($O226:BC226),1,1)))</f>
        <v>0</v>
      </c>
      <c r="BD255" s="361">
        <f ca="1">SUMPRODUCT($O197:BD197,N(OFFSET($O226:BD226,0,MAX(COLUMN($O226:BD226))-COLUMN($O226:BD226),1,1)))</f>
        <v>0</v>
      </c>
      <c r="BE255" s="361">
        <f ca="1">SUMPRODUCT($O197:BE197,N(OFFSET($O226:BE226,0,MAX(COLUMN($O226:BE226))-COLUMN($O226:BE226),1,1)))</f>
        <v>0</v>
      </c>
      <c r="BF255" s="361">
        <f ca="1">SUMPRODUCT($O197:BF197,N(OFFSET($O226:BF226,0,MAX(COLUMN($O226:BF226))-COLUMN($O226:BF226),1,1)))</f>
        <v>0</v>
      </c>
      <c r="BG255" s="361">
        <f ca="1">SUMPRODUCT($O197:BG197,N(OFFSET($O226:BG226,0,MAX(COLUMN($O226:BG226))-COLUMN($O226:BG226),1,1)))</f>
        <v>0</v>
      </c>
      <c r="BH255" s="361">
        <f ca="1">SUMPRODUCT($O197:BH197,N(OFFSET($O226:BH226,0,MAX(COLUMN($O226:BH226))-COLUMN($O226:BH226),1,1)))</f>
        <v>0</v>
      </c>
      <c r="BI255" s="361">
        <f ca="1">SUMPRODUCT($O197:BI197,N(OFFSET($O226:BI226,0,MAX(COLUMN($O226:BI226))-COLUMN($O226:BI226),1,1)))</f>
        <v>0</v>
      </c>
      <c r="BJ255" s="361">
        <f ca="1">SUMPRODUCT($O197:BJ197,N(OFFSET($O226:BJ226,0,MAX(COLUMN($O226:BJ226))-COLUMN($O226:BJ226),1,1)))</f>
        <v>0</v>
      </c>
      <c r="BK255" s="361">
        <f ca="1">SUMPRODUCT($O197:BK197,N(OFFSET($O226:BK226,0,MAX(COLUMN($O226:BK226))-COLUMN($O226:BK226),1,1)))</f>
        <v>0</v>
      </c>
      <c r="BL255" s="361">
        <f ca="1">SUMPRODUCT($O197:BL197,N(OFFSET($O226:BL226,0,MAX(COLUMN($O226:BL226))-COLUMN($O226:BL226),1,1)))</f>
        <v>0</v>
      </c>
      <c r="BM255" s="361">
        <f ca="1">SUMPRODUCT($O197:BM197,N(OFFSET($O226:BM226,0,MAX(COLUMN($O226:BM226))-COLUMN($O226:BM226),1,1)))</f>
        <v>0</v>
      </c>
    </row>
    <row r="256" spans="3:65" x14ac:dyDescent="0.2">
      <c r="C256" s="325">
        <f t="shared" si="394"/>
        <v>21</v>
      </c>
      <c r="D256" s="303" t="str">
        <f t="shared" si="395"/>
        <v>item 21</v>
      </c>
      <c r="E256" s="350" t="str">
        <f t="shared" si="393"/>
        <v>Operating Expense</v>
      </c>
      <c r="F256" s="320">
        <f t="shared" si="393"/>
        <v>2</v>
      </c>
      <c r="G256" s="320"/>
      <c r="H256" s="354"/>
      <c r="K256" s="341">
        <f t="shared" ca="1" si="396"/>
        <v>0</v>
      </c>
      <c r="L256" s="342">
        <f t="shared" ca="1" si="397"/>
        <v>0</v>
      </c>
      <c r="O256" s="361">
        <f ca="1">SUMPRODUCT($O198:O198,N(OFFSET($O227:O227,0,MAX(COLUMN($O227:O227))-COLUMN($O227:O227),1,1)))</f>
        <v>0</v>
      </c>
      <c r="P256" s="361">
        <f ca="1">SUMPRODUCT($O198:P198,N(OFFSET($O227:P227,0,MAX(COLUMN($O227:P227))-COLUMN($O227:P227),1,1)))</f>
        <v>0</v>
      </c>
      <c r="Q256" s="361">
        <f ca="1">SUMPRODUCT($O198:Q198,N(OFFSET($O227:Q227,0,MAX(COLUMN($O227:Q227))-COLUMN($O227:Q227),1,1)))</f>
        <v>0</v>
      </c>
      <c r="R256" s="361">
        <f ca="1">SUMPRODUCT($O198:R198,N(OFFSET($O227:R227,0,MAX(COLUMN($O227:R227))-COLUMN($O227:R227),1,1)))</f>
        <v>0</v>
      </c>
      <c r="S256" s="361">
        <f ca="1">SUMPRODUCT($O198:S198,N(OFFSET($O227:S227,0,MAX(COLUMN($O227:S227))-COLUMN($O227:S227),1,1)))</f>
        <v>0</v>
      </c>
      <c r="T256" s="361">
        <f ca="1">SUMPRODUCT($O198:T198,N(OFFSET($O227:T227,0,MAX(COLUMN($O227:T227))-COLUMN($O227:T227),1,1)))</f>
        <v>0</v>
      </c>
      <c r="U256" s="361">
        <f ca="1">SUMPRODUCT($O198:U198,N(OFFSET($O227:U227,0,MAX(COLUMN($O227:U227))-COLUMN($O227:U227),1,1)))</f>
        <v>0</v>
      </c>
      <c r="V256" s="361">
        <f ca="1">SUMPRODUCT($O198:V198,N(OFFSET($O227:V227,0,MAX(COLUMN($O227:V227))-COLUMN($O227:V227),1,1)))</f>
        <v>0</v>
      </c>
      <c r="W256" s="361">
        <f ca="1">SUMPRODUCT($O198:W198,N(OFFSET($O227:W227,0,MAX(COLUMN($O227:W227))-COLUMN($O227:W227),1,1)))</f>
        <v>0</v>
      </c>
      <c r="X256" s="361">
        <f ca="1">SUMPRODUCT($O198:X198,N(OFFSET($O227:X227,0,MAX(COLUMN($O227:X227))-COLUMN($O227:X227),1,1)))</f>
        <v>0</v>
      </c>
      <c r="Y256" s="361">
        <f ca="1">SUMPRODUCT($O198:Y198,N(OFFSET($O227:Y227,0,MAX(COLUMN($O227:Y227))-COLUMN($O227:Y227),1,1)))</f>
        <v>0</v>
      </c>
      <c r="Z256" s="361">
        <f ca="1">SUMPRODUCT($O198:Z198,N(OFFSET($O227:Z227,0,MAX(COLUMN($O227:Z227))-COLUMN($O227:Z227),1,1)))</f>
        <v>0</v>
      </c>
      <c r="AA256" s="361">
        <f ca="1">SUMPRODUCT($O198:AA198,N(OFFSET($O227:AA227,0,MAX(COLUMN($O227:AA227))-COLUMN($O227:AA227),1,1)))</f>
        <v>0</v>
      </c>
      <c r="AB256" s="361">
        <f ca="1">SUMPRODUCT($O198:AB198,N(OFFSET($O227:AB227,0,MAX(COLUMN($O227:AB227))-COLUMN($O227:AB227),1,1)))</f>
        <v>0</v>
      </c>
      <c r="AC256" s="361">
        <f ca="1">SUMPRODUCT($O198:AC198,N(OFFSET($O227:AC227,0,MAX(COLUMN($O227:AC227))-COLUMN($O227:AC227),1,1)))</f>
        <v>0</v>
      </c>
      <c r="AD256" s="361">
        <f ca="1">SUMPRODUCT($O198:AD198,N(OFFSET($O227:AD227,0,MAX(COLUMN($O227:AD227))-COLUMN($O227:AD227),1,1)))</f>
        <v>0</v>
      </c>
      <c r="AE256" s="361">
        <f ca="1">SUMPRODUCT($O198:AE198,N(OFFSET($O227:AE227,0,MAX(COLUMN($O227:AE227))-COLUMN($O227:AE227),1,1)))</f>
        <v>0</v>
      </c>
      <c r="AF256" s="361">
        <f ca="1">SUMPRODUCT($O198:AF198,N(OFFSET($O227:AF227,0,MAX(COLUMN($O227:AF227))-COLUMN($O227:AF227),1,1)))</f>
        <v>0</v>
      </c>
      <c r="AG256" s="361">
        <f ca="1">SUMPRODUCT($O198:AG198,N(OFFSET($O227:AG227,0,MAX(COLUMN($O227:AG227))-COLUMN($O227:AG227),1,1)))</f>
        <v>0</v>
      </c>
      <c r="AH256" s="361">
        <f ca="1">SUMPRODUCT($O198:AH198,N(OFFSET($O227:AH227,0,MAX(COLUMN($O227:AH227))-COLUMN($O227:AH227),1,1)))</f>
        <v>0</v>
      </c>
      <c r="AI256" s="361">
        <f ca="1">SUMPRODUCT($O198:AI198,N(OFFSET($O227:AI227,0,MAX(COLUMN($O227:AI227))-COLUMN($O227:AI227),1,1)))</f>
        <v>0</v>
      </c>
      <c r="AJ256" s="361">
        <f ca="1">SUMPRODUCT($O198:AJ198,N(OFFSET($O227:AJ227,0,MAX(COLUMN($O227:AJ227))-COLUMN($O227:AJ227),1,1)))</f>
        <v>0</v>
      </c>
      <c r="AK256" s="361">
        <f ca="1">SUMPRODUCT($O198:AK198,N(OFFSET($O227:AK227,0,MAX(COLUMN($O227:AK227))-COLUMN($O227:AK227),1,1)))</f>
        <v>0</v>
      </c>
      <c r="AL256" s="361">
        <f ca="1">SUMPRODUCT($O198:AL198,N(OFFSET($O227:AL227,0,MAX(COLUMN($O227:AL227))-COLUMN($O227:AL227),1,1)))</f>
        <v>0</v>
      </c>
      <c r="AM256" s="361">
        <f ca="1">SUMPRODUCT($O198:AM198,N(OFFSET($O227:AM227,0,MAX(COLUMN($O227:AM227))-COLUMN($O227:AM227),1,1)))</f>
        <v>0</v>
      </c>
      <c r="AN256" s="361">
        <f ca="1">SUMPRODUCT($O198:AN198,N(OFFSET($O227:AN227,0,MAX(COLUMN($O227:AN227))-COLUMN($O227:AN227),1,1)))</f>
        <v>0</v>
      </c>
      <c r="AO256" s="361">
        <f ca="1">SUMPRODUCT($O198:AO198,N(OFFSET($O227:AO227,0,MAX(COLUMN($O227:AO227))-COLUMN($O227:AO227),1,1)))</f>
        <v>0</v>
      </c>
      <c r="AP256" s="361">
        <f ca="1">SUMPRODUCT($O198:AP198,N(OFFSET($O227:AP227,0,MAX(COLUMN($O227:AP227))-COLUMN($O227:AP227),1,1)))</f>
        <v>0</v>
      </c>
      <c r="AQ256" s="361">
        <f ca="1">SUMPRODUCT($O198:AQ198,N(OFFSET($O227:AQ227,0,MAX(COLUMN($O227:AQ227))-COLUMN($O227:AQ227),1,1)))</f>
        <v>0</v>
      </c>
      <c r="AR256" s="361">
        <f ca="1">SUMPRODUCT($O198:AR198,N(OFFSET($O227:AR227,0,MAX(COLUMN($O227:AR227))-COLUMN($O227:AR227),1,1)))</f>
        <v>0</v>
      </c>
      <c r="AS256" s="361">
        <f ca="1">SUMPRODUCT($O198:AS198,N(OFFSET($O227:AS227,0,MAX(COLUMN($O227:AS227))-COLUMN($O227:AS227),1,1)))</f>
        <v>0</v>
      </c>
      <c r="AT256" s="361">
        <f ca="1">SUMPRODUCT($O198:AT198,N(OFFSET($O227:AT227,0,MAX(COLUMN($O227:AT227))-COLUMN($O227:AT227),1,1)))</f>
        <v>0</v>
      </c>
      <c r="AU256" s="361">
        <f ca="1">SUMPRODUCT($O198:AU198,N(OFFSET($O227:AU227,0,MAX(COLUMN($O227:AU227))-COLUMN($O227:AU227),1,1)))</f>
        <v>0</v>
      </c>
      <c r="AV256" s="361">
        <f ca="1">SUMPRODUCT($O198:AV198,N(OFFSET($O227:AV227,0,MAX(COLUMN($O227:AV227))-COLUMN($O227:AV227),1,1)))</f>
        <v>0</v>
      </c>
      <c r="AW256" s="361">
        <f ca="1">SUMPRODUCT($O198:AW198,N(OFFSET($O227:AW227,0,MAX(COLUMN($O227:AW227))-COLUMN($O227:AW227),1,1)))</f>
        <v>0</v>
      </c>
      <c r="AX256" s="361">
        <f ca="1">SUMPRODUCT($O198:AX198,N(OFFSET($O227:AX227,0,MAX(COLUMN($O227:AX227))-COLUMN($O227:AX227),1,1)))</f>
        <v>0</v>
      </c>
      <c r="AY256" s="361">
        <f ca="1">SUMPRODUCT($O198:AY198,N(OFFSET($O227:AY227,0,MAX(COLUMN($O227:AY227))-COLUMN($O227:AY227),1,1)))</f>
        <v>0</v>
      </c>
      <c r="AZ256" s="361">
        <f ca="1">SUMPRODUCT($O198:AZ198,N(OFFSET($O227:AZ227,0,MAX(COLUMN($O227:AZ227))-COLUMN($O227:AZ227),1,1)))</f>
        <v>0</v>
      </c>
      <c r="BA256" s="361">
        <f ca="1">SUMPRODUCT($O198:BA198,N(OFFSET($O227:BA227,0,MAX(COLUMN($O227:BA227))-COLUMN($O227:BA227),1,1)))</f>
        <v>0</v>
      </c>
      <c r="BB256" s="361">
        <f ca="1">SUMPRODUCT($O198:BB198,N(OFFSET($O227:BB227,0,MAX(COLUMN($O227:BB227))-COLUMN($O227:BB227),1,1)))</f>
        <v>0</v>
      </c>
      <c r="BC256" s="361">
        <f ca="1">SUMPRODUCT($O198:BC198,N(OFFSET($O227:BC227,0,MAX(COLUMN($O227:BC227))-COLUMN($O227:BC227),1,1)))</f>
        <v>0</v>
      </c>
      <c r="BD256" s="361">
        <f ca="1">SUMPRODUCT($O198:BD198,N(OFFSET($O227:BD227,0,MAX(COLUMN($O227:BD227))-COLUMN($O227:BD227),1,1)))</f>
        <v>0</v>
      </c>
      <c r="BE256" s="361">
        <f ca="1">SUMPRODUCT($O198:BE198,N(OFFSET($O227:BE227,0,MAX(COLUMN($O227:BE227))-COLUMN($O227:BE227),1,1)))</f>
        <v>0</v>
      </c>
      <c r="BF256" s="361">
        <f ca="1">SUMPRODUCT($O198:BF198,N(OFFSET($O227:BF227,0,MAX(COLUMN($O227:BF227))-COLUMN($O227:BF227),1,1)))</f>
        <v>0</v>
      </c>
      <c r="BG256" s="361">
        <f ca="1">SUMPRODUCT($O198:BG198,N(OFFSET($O227:BG227,0,MAX(COLUMN($O227:BG227))-COLUMN($O227:BG227),1,1)))</f>
        <v>0</v>
      </c>
      <c r="BH256" s="361">
        <f ca="1">SUMPRODUCT($O198:BH198,N(OFFSET($O227:BH227,0,MAX(COLUMN($O227:BH227))-COLUMN($O227:BH227),1,1)))</f>
        <v>0</v>
      </c>
      <c r="BI256" s="361">
        <f ca="1">SUMPRODUCT($O198:BI198,N(OFFSET($O227:BI227,0,MAX(COLUMN($O227:BI227))-COLUMN($O227:BI227),1,1)))</f>
        <v>0</v>
      </c>
      <c r="BJ256" s="361">
        <f ca="1">SUMPRODUCT($O198:BJ198,N(OFFSET($O227:BJ227,0,MAX(COLUMN($O227:BJ227))-COLUMN($O227:BJ227),1,1)))</f>
        <v>0</v>
      </c>
      <c r="BK256" s="361">
        <f ca="1">SUMPRODUCT($O198:BK198,N(OFFSET($O227:BK227,0,MAX(COLUMN($O227:BK227))-COLUMN($O227:BK227),1,1)))</f>
        <v>0</v>
      </c>
      <c r="BL256" s="361">
        <f ca="1">SUMPRODUCT($O198:BL198,N(OFFSET($O227:BL227,0,MAX(COLUMN($O227:BL227))-COLUMN($O227:BL227),1,1)))</f>
        <v>0</v>
      </c>
      <c r="BM256" s="361">
        <f ca="1">SUMPRODUCT($O198:BM198,N(OFFSET($O227:BM227,0,MAX(COLUMN($O227:BM227))-COLUMN($O227:BM227),1,1)))</f>
        <v>0</v>
      </c>
    </row>
    <row r="257" spans="3:65" x14ac:dyDescent="0.2">
      <c r="C257" s="325">
        <f t="shared" si="394"/>
        <v>22</v>
      </c>
      <c r="D257" s="303" t="str">
        <f t="shared" si="395"/>
        <v>item 22</v>
      </c>
      <c r="E257" s="350" t="str">
        <f t="shared" si="393"/>
        <v>Operating Expense</v>
      </c>
      <c r="F257" s="320">
        <f t="shared" si="393"/>
        <v>2</v>
      </c>
      <c r="G257" s="320"/>
      <c r="H257" s="354"/>
      <c r="K257" s="341">
        <f t="shared" ca="1" si="396"/>
        <v>0</v>
      </c>
      <c r="L257" s="342">
        <f t="shared" ca="1" si="397"/>
        <v>0</v>
      </c>
      <c r="O257" s="361">
        <f ca="1">SUMPRODUCT($O199:O199,N(OFFSET($O228:O228,0,MAX(COLUMN($O228:O228))-COLUMN($O228:O228),1,1)))</f>
        <v>0</v>
      </c>
      <c r="P257" s="361">
        <f ca="1">SUMPRODUCT($O199:P199,N(OFFSET($O228:P228,0,MAX(COLUMN($O228:P228))-COLUMN($O228:P228),1,1)))</f>
        <v>0</v>
      </c>
      <c r="Q257" s="361">
        <f ca="1">SUMPRODUCT($O199:Q199,N(OFFSET($O228:Q228,0,MAX(COLUMN($O228:Q228))-COLUMN($O228:Q228),1,1)))</f>
        <v>0</v>
      </c>
      <c r="R257" s="361">
        <f ca="1">SUMPRODUCT($O199:R199,N(OFFSET($O228:R228,0,MAX(COLUMN($O228:R228))-COLUMN($O228:R228),1,1)))</f>
        <v>0</v>
      </c>
      <c r="S257" s="361">
        <f ca="1">SUMPRODUCT($O199:S199,N(OFFSET($O228:S228,0,MAX(COLUMN($O228:S228))-COLUMN($O228:S228),1,1)))</f>
        <v>0</v>
      </c>
      <c r="T257" s="361">
        <f ca="1">SUMPRODUCT($O199:T199,N(OFFSET($O228:T228,0,MAX(COLUMN($O228:T228))-COLUMN($O228:T228),1,1)))</f>
        <v>0</v>
      </c>
      <c r="U257" s="361">
        <f ca="1">SUMPRODUCT($O199:U199,N(OFFSET($O228:U228,0,MAX(COLUMN($O228:U228))-COLUMN($O228:U228),1,1)))</f>
        <v>0</v>
      </c>
      <c r="V257" s="361">
        <f ca="1">SUMPRODUCT($O199:V199,N(OFFSET($O228:V228,0,MAX(COLUMN($O228:V228))-COLUMN($O228:V228),1,1)))</f>
        <v>0</v>
      </c>
      <c r="W257" s="361">
        <f ca="1">SUMPRODUCT($O199:W199,N(OFFSET($O228:W228,0,MAX(COLUMN($O228:W228))-COLUMN($O228:W228),1,1)))</f>
        <v>0</v>
      </c>
      <c r="X257" s="361">
        <f ca="1">SUMPRODUCT($O199:X199,N(OFFSET($O228:X228,0,MAX(COLUMN($O228:X228))-COLUMN($O228:X228),1,1)))</f>
        <v>0</v>
      </c>
      <c r="Y257" s="361">
        <f ca="1">SUMPRODUCT($O199:Y199,N(OFFSET($O228:Y228,0,MAX(COLUMN($O228:Y228))-COLUMN($O228:Y228),1,1)))</f>
        <v>0</v>
      </c>
      <c r="Z257" s="361">
        <f ca="1">SUMPRODUCT($O199:Z199,N(OFFSET($O228:Z228,0,MAX(COLUMN($O228:Z228))-COLUMN($O228:Z228),1,1)))</f>
        <v>0</v>
      </c>
      <c r="AA257" s="361">
        <f ca="1">SUMPRODUCT($O199:AA199,N(OFFSET($O228:AA228,0,MAX(COLUMN($O228:AA228))-COLUMN($O228:AA228),1,1)))</f>
        <v>0</v>
      </c>
      <c r="AB257" s="361">
        <f ca="1">SUMPRODUCT($O199:AB199,N(OFFSET($O228:AB228,0,MAX(COLUMN($O228:AB228))-COLUMN($O228:AB228),1,1)))</f>
        <v>0</v>
      </c>
      <c r="AC257" s="361">
        <f ca="1">SUMPRODUCT($O199:AC199,N(OFFSET($O228:AC228,0,MAX(COLUMN($O228:AC228))-COLUMN($O228:AC228),1,1)))</f>
        <v>0</v>
      </c>
      <c r="AD257" s="361">
        <f ca="1">SUMPRODUCT($O199:AD199,N(OFFSET($O228:AD228,0,MAX(COLUMN($O228:AD228))-COLUMN($O228:AD228),1,1)))</f>
        <v>0</v>
      </c>
      <c r="AE257" s="361">
        <f ca="1">SUMPRODUCT($O199:AE199,N(OFFSET($O228:AE228,0,MAX(COLUMN($O228:AE228))-COLUMN($O228:AE228),1,1)))</f>
        <v>0</v>
      </c>
      <c r="AF257" s="361">
        <f ca="1">SUMPRODUCT($O199:AF199,N(OFFSET($O228:AF228,0,MAX(COLUMN($O228:AF228))-COLUMN($O228:AF228),1,1)))</f>
        <v>0</v>
      </c>
      <c r="AG257" s="361">
        <f ca="1">SUMPRODUCT($O199:AG199,N(OFFSET($O228:AG228,0,MAX(COLUMN($O228:AG228))-COLUMN($O228:AG228),1,1)))</f>
        <v>0</v>
      </c>
      <c r="AH257" s="361">
        <f ca="1">SUMPRODUCT($O199:AH199,N(OFFSET($O228:AH228,0,MAX(COLUMN($O228:AH228))-COLUMN($O228:AH228),1,1)))</f>
        <v>0</v>
      </c>
      <c r="AI257" s="361">
        <f ca="1">SUMPRODUCT($O199:AI199,N(OFFSET($O228:AI228,0,MAX(COLUMN($O228:AI228))-COLUMN($O228:AI228),1,1)))</f>
        <v>0</v>
      </c>
      <c r="AJ257" s="361">
        <f ca="1">SUMPRODUCT($O199:AJ199,N(OFFSET($O228:AJ228,0,MAX(COLUMN($O228:AJ228))-COLUMN($O228:AJ228),1,1)))</f>
        <v>0</v>
      </c>
      <c r="AK257" s="361">
        <f ca="1">SUMPRODUCT($O199:AK199,N(OFFSET($O228:AK228,0,MAX(COLUMN($O228:AK228))-COLUMN($O228:AK228),1,1)))</f>
        <v>0</v>
      </c>
      <c r="AL257" s="361">
        <f ca="1">SUMPRODUCT($O199:AL199,N(OFFSET($O228:AL228,0,MAX(COLUMN($O228:AL228))-COLUMN($O228:AL228),1,1)))</f>
        <v>0</v>
      </c>
      <c r="AM257" s="361">
        <f ca="1">SUMPRODUCT($O199:AM199,N(OFFSET($O228:AM228,0,MAX(COLUMN($O228:AM228))-COLUMN($O228:AM228),1,1)))</f>
        <v>0</v>
      </c>
      <c r="AN257" s="361">
        <f ca="1">SUMPRODUCT($O199:AN199,N(OFFSET($O228:AN228,0,MAX(COLUMN($O228:AN228))-COLUMN($O228:AN228),1,1)))</f>
        <v>0</v>
      </c>
      <c r="AO257" s="361">
        <f ca="1">SUMPRODUCT($O199:AO199,N(OFFSET($O228:AO228,0,MAX(COLUMN($O228:AO228))-COLUMN($O228:AO228),1,1)))</f>
        <v>0</v>
      </c>
      <c r="AP257" s="361">
        <f ca="1">SUMPRODUCT($O199:AP199,N(OFFSET($O228:AP228,0,MAX(COLUMN($O228:AP228))-COLUMN($O228:AP228),1,1)))</f>
        <v>0</v>
      </c>
      <c r="AQ257" s="361">
        <f ca="1">SUMPRODUCT($O199:AQ199,N(OFFSET($O228:AQ228,0,MAX(COLUMN($O228:AQ228))-COLUMN($O228:AQ228),1,1)))</f>
        <v>0</v>
      </c>
      <c r="AR257" s="361">
        <f ca="1">SUMPRODUCT($O199:AR199,N(OFFSET($O228:AR228,0,MAX(COLUMN($O228:AR228))-COLUMN($O228:AR228),1,1)))</f>
        <v>0</v>
      </c>
      <c r="AS257" s="361">
        <f ca="1">SUMPRODUCT($O199:AS199,N(OFFSET($O228:AS228,0,MAX(COLUMN($O228:AS228))-COLUMN($O228:AS228),1,1)))</f>
        <v>0</v>
      </c>
      <c r="AT257" s="361">
        <f ca="1">SUMPRODUCT($O199:AT199,N(OFFSET($O228:AT228,0,MAX(COLUMN($O228:AT228))-COLUMN($O228:AT228),1,1)))</f>
        <v>0</v>
      </c>
      <c r="AU257" s="361">
        <f ca="1">SUMPRODUCT($O199:AU199,N(OFFSET($O228:AU228,0,MAX(COLUMN($O228:AU228))-COLUMN($O228:AU228),1,1)))</f>
        <v>0</v>
      </c>
      <c r="AV257" s="361">
        <f ca="1">SUMPRODUCT($O199:AV199,N(OFFSET($O228:AV228,0,MAX(COLUMN($O228:AV228))-COLUMN($O228:AV228),1,1)))</f>
        <v>0</v>
      </c>
      <c r="AW257" s="361">
        <f ca="1">SUMPRODUCT($O199:AW199,N(OFFSET($O228:AW228,0,MAX(COLUMN($O228:AW228))-COLUMN($O228:AW228),1,1)))</f>
        <v>0</v>
      </c>
      <c r="AX257" s="361">
        <f ca="1">SUMPRODUCT($O199:AX199,N(OFFSET($O228:AX228,0,MAX(COLUMN($O228:AX228))-COLUMN($O228:AX228),1,1)))</f>
        <v>0</v>
      </c>
      <c r="AY257" s="361">
        <f ca="1">SUMPRODUCT($O199:AY199,N(OFFSET($O228:AY228,0,MAX(COLUMN($O228:AY228))-COLUMN($O228:AY228),1,1)))</f>
        <v>0</v>
      </c>
      <c r="AZ257" s="361">
        <f ca="1">SUMPRODUCT($O199:AZ199,N(OFFSET($O228:AZ228,0,MAX(COLUMN($O228:AZ228))-COLUMN($O228:AZ228),1,1)))</f>
        <v>0</v>
      </c>
      <c r="BA257" s="361">
        <f ca="1">SUMPRODUCT($O199:BA199,N(OFFSET($O228:BA228,0,MAX(COLUMN($O228:BA228))-COLUMN($O228:BA228),1,1)))</f>
        <v>0</v>
      </c>
      <c r="BB257" s="361">
        <f ca="1">SUMPRODUCT($O199:BB199,N(OFFSET($O228:BB228,0,MAX(COLUMN($O228:BB228))-COLUMN($O228:BB228),1,1)))</f>
        <v>0</v>
      </c>
      <c r="BC257" s="361">
        <f ca="1">SUMPRODUCT($O199:BC199,N(OFFSET($O228:BC228,0,MAX(COLUMN($O228:BC228))-COLUMN($O228:BC228),1,1)))</f>
        <v>0</v>
      </c>
      <c r="BD257" s="361">
        <f ca="1">SUMPRODUCT($O199:BD199,N(OFFSET($O228:BD228,0,MAX(COLUMN($O228:BD228))-COLUMN($O228:BD228),1,1)))</f>
        <v>0</v>
      </c>
      <c r="BE257" s="361">
        <f ca="1">SUMPRODUCT($O199:BE199,N(OFFSET($O228:BE228,0,MAX(COLUMN($O228:BE228))-COLUMN($O228:BE228),1,1)))</f>
        <v>0</v>
      </c>
      <c r="BF257" s="361">
        <f ca="1">SUMPRODUCT($O199:BF199,N(OFFSET($O228:BF228,0,MAX(COLUMN($O228:BF228))-COLUMN($O228:BF228),1,1)))</f>
        <v>0</v>
      </c>
      <c r="BG257" s="361">
        <f ca="1">SUMPRODUCT($O199:BG199,N(OFFSET($O228:BG228,0,MAX(COLUMN($O228:BG228))-COLUMN($O228:BG228),1,1)))</f>
        <v>0</v>
      </c>
      <c r="BH257" s="361">
        <f ca="1">SUMPRODUCT($O199:BH199,N(OFFSET($O228:BH228,0,MAX(COLUMN($O228:BH228))-COLUMN($O228:BH228),1,1)))</f>
        <v>0</v>
      </c>
      <c r="BI257" s="361">
        <f ca="1">SUMPRODUCT($O199:BI199,N(OFFSET($O228:BI228,0,MAX(COLUMN($O228:BI228))-COLUMN($O228:BI228),1,1)))</f>
        <v>0</v>
      </c>
      <c r="BJ257" s="361">
        <f ca="1">SUMPRODUCT($O199:BJ199,N(OFFSET($O228:BJ228,0,MAX(COLUMN($O228:BJ228))-COLUMN($O228:BJ228),1,1)))</f>
        <v>0</v>
      </c>
      <c r="BK257" s="361">
        <f ca="1">SUMPRODUCT($O199:BK199,N(OFFSET($O228:BK228,0,MAX(COLUMN($O228:BK228))-COLUMN($O228:BK228),1,1)))</f>
        <v>0</v>
      </c>
      <c r="BL257" s="361">
        <f ca="1">SUMPRODUCT($O199:BL199,N(OFFSET($O228:BL228,0,MAX(COLUMN($O228:BL228))-COLUMN($O228:BL228),1,1)))</f>
        <v>0</v>
      </c>
      <c r="BM257" s="361">
        <f ca="1">SUMPRODUCT($O199:BM199,N(OFFSET($O228:BM228,0,MAX(COLUMN($O228:BM228))-COLUMN($O228:BM228),1,1)))</f>
        <v>0</v>
      </c>
    </row>
    <row r="258" spans="3:65" x14ac:dyDescent="0.2">
      <c r="C258" s="325">
        <f t="shared" si="394"/>
        <v>23</v>
      </c>
      <c r="D258" s="303" t="str">
        <f t="shared" si="395"/>
        <v>item 23</v>
      </c>
      <c r="E258" s="350" t="str">
        <f t="shared" si="393"/>
        <v>Operating Expense</v>
      </c>
      <c r="F258" s="320">
        <f t="shared" si="393"/>
        <v>2</v>
      </c>
      <c r="G258" s="320"/>
      <c r="H258" s="354"/>
      <c r="K258" s="341">
        <f t="shared" ca="1" si="396"/>
        <v>0</v>
      </c>
      <c r="L258" s="342">
        <f t="shared" ca="1" si="397"/>
        <v>0</v>
      </c>
      <c r="O258" s="361">
        <f ca="1">SUMPRODUCT($O200:O200,N(OFFSET($O229:O229,0,MAX(COLUMN($O229:O229))-COLUMN($O229:O229),1,1)))</f>
        <v>0</v>
      </c>
      <c r="P258" s="361">
        <f ca="1">SUMPRODUCT($O200:P200,N(OFFSET($O229:P229,0,MAX(COLUMN($O229:P229))-COLUMN($O229:P229),1,1)))</f>
        <v>0</v>
      </c>
      <c r="Q258" s="361">
        <f ca="1">SUMPRODUCT($O200:Q200,N(OFFSET($O229:Q229,0,MAX(COLUMN($O229:Q229))-COLUMN($O229:Q229),1,1)))</f>
        <v>0</v>
      </c>
      <c r="R258" s="361">
        <f ca="1">SUMPRODUCT($O200:R200,N(OFFSET($O229:R229,0,MAX(COLUMN($O229:R229))-COLUMN($O229:R229),1,1)))</f>
        <v>0</v>
      </c>
      <c r="S258" s="361">
        <f ca="1">SUMPRODUCT($O200:S200,N(OFFSET($O229:S229,0,MAX(COLUMN($O229:S229))-COLUMN($O229:S229),1,1)))</f>
        <v>0</v>
      </c>
      <c r="T258" s="361">
        <f ca="1">SUMPRODUCT($O200:T200,N(OFFSET($O229:T229,0,MAX(COLUMN($O229:T229))-COLUMN($O229:T229),1,1)))</f>
        <v>0</v>
      </c>
      <c r="U258" s="361">
        <f ca="1">SUMPRODUCT($O200:U200,N(OFFSET($O229:U229,0,MAX(COLUMN($O229:U229))-COLUMN($O229:U229),1,1)))</f>
        <v>0</v>
      </c>
      <c r="V258" s="361">
        <f ca="1">SUMPRODUCT($O200:V200,N(OFFSET($O229:V229,0,MAX(COLUMN($O229:V229))-COLUMN($O229:V229),1,1)))</f>
        <v>0</v>
      </c>
      <c r="W258" s="361">
        <f ca="1">SUMPRODUCT($O200:W200,N(OFFSET($O229:W229,0,MAX(COLUMN($O229:W229))-COLUMN($O229:W229),1,1)))</f>
        <v>0</v>
      </c>
      <c r="X258" s="361">
        <f ca="1">SUMPRODUCT($O200:X200,N(OFFSET($O229:X229,0,MAX(COLUMN($O229:X229))-COLUMN($O229:X229),1,1)))</f>
        <v>0</v>
      </c>
      <c r="Y258" s="361">
        <f ca="1">SUMPRODUCT($O200:Y200,N(OFFSET($O229:Y229,0,MAX(COLUMN($O229:Y229))-COLUMN($O229:Y229),1,1)))</f>
        <v>0</v>
      </c>
      <c r="Z258" s="361">
        <f ca="1">SUMPRODUCT($O200:Z200,N(OFFSET($O229:Z229,0,MAX(COLUMN($O229:Z229))-COLUMN($O229:Z229),1,1)))</f>
        <v>0</v>
      </c>
      <c r="AA258" s="361">
        <f ca="1">SUMPRODUCT($O200:AA200,N(OFFSET($O229:AA229,0,MAX(COLUMN($O229:AA229))-COLUMN($O229:AA229),1,1)))</f>
        <v>0</v>
      </c>
      <c r="AB258" s="361">
        <f ca="1">SUMPRODUCT($O200:AB200,N(OFFSET($O229:AB229,0,MAX(COLUMN($O229:AB229))-COLUMN($O229:AB229),1,1)))</f>
        <v>0</v>
      </c>
      <c r="AC258" s="361">
        <f ca="1">SUMPRODUCT($O200:AC200,N(OFFSET($O229:AC229,0,MAX(COLUMN($O229:AC229))-COLUMN($O229:AC229),1,1)))</f>
        <v>0</v>
      </c>
      <c r="AD258" s="361">
        <f ca="1">SUMPRODUCT($O200:AD200,N(OFFSET($O229:AD229,0,MAX(COLUMN($O229:AD229))-COLUMN($O229:AD229),1,1)))</f>
        <v>0</v>
      </c>
      <c r="AE258" s="361">
        <f ca="1">SUMPRODUCT($O200:AE200,N(OFFSET($O229:AE229,0,MAX(COLUMN($O229:AE229))-COLUMN($O229:AE229),1,1)))</f>
        <v>0</v>
      </c>
      <c r="AF258" s="361">
        <f ca="1">SUMPRODUCT($O200:AF200,N(OFFSET($O229:AF229,0,MAX(COLUMN($O229:AF229))-COLUMN($O229:AF229),1,1)))</f>
        <v>0</v>
      </c>
      <c r="AG258" s="361">
        <f ca="1">SUMPRODUCT($O200:AG200,N(OFFSET($O229:AG229,0,MAX(COLUMN($O229:AG229))-COLUMN($O229:AG229),1,1)))</f>
        <v>0</v>
      </c>
      <c r="AH258" s="361">
        <f ca="1">SUMPRODUCT($O200:AH200,N(OFFSET($O229:AH229,0,MAX(COLUMN($O229:AH229))-COLUMN($O229:AH229),1,1)))</f>
        <v>0</v>
      </c>
      <c r="AI258" s="361">
        <f ca="1">SUMPRODUCT($O200:AI200,N(OFFSET($O229:AI229,0,MAX(COLUMN($O229:AI229))-COLUMN($O229:AI229),1,1)))</f>
        <v>0</v>
      </c>
      <c r="AJ258" s="361">
        <f ca="1">SUMPRODUCT($O200:AJ200,N(OFFSET($O229:AJ229,0,MAX(COLUMN($O229:AJ229))-COLUMN($O229:AJ229),1,1)))</f>
        <v>0</v>
      </c>
      <c r="AK258" s="361">
        <f ca="1">SUMPRODUCT($O200:AK200,N(OFFSET($O229:AK229,0,MAX(COLUMN($O229:AK229))-COLUMN($O229:AK229),1,1)))</f>
        <v>0</v>
      </c>
      <c r="AL258" s="361">
        <f ca="1">SUMPRODUCT($O200:AL200,N(OFFSET($O229:AL229,0,MAX(COLUMN($O229:AL229))-COLUMN($O229:AL229),1,1)))</f>
        <v>0</v>
      </c>
      <c r="AM258" s="361">
        <f ca="1">SUMPRODUCT($O200:AM200,N(OFFSET($O229:AM229,0,MAX(COLUMN($O229:AM229))-COLUMN($O229:AM229),1,1)))</f>
        <v>0</v>
      </c>
      <c r="AN258" s="361">
        <f ca="1">SUMPRODUCT($O200:AN200,N(OFFSET($O229:AN229,0,MAX(COLUMN($O229:AN229))-COLUMN($O229:AN229),1,1)))</f>
        <v>0</v>
      </c>
      <c r="AO258" s="361">
        <f ca="1">SUMPRODUCT($O200:AO200,N(OFFSET($O229:AO229,0,MAX(COLUMN($O229:AO229))-COLUMN($O229:AO229),1,1)))</f>
        <v>0</v>
      </c>
      <c r="AP258" s="361">
        <f ca="1">SUMPRODUCT($O200:AP200,N(OFFSET($O229:AP229,0,MAX(COLUMN($O229:AP229))-COLUMN($O229:AP229),1,1)))</f>
        <v>0</v>
      </c>
      <c r="AQ258" s="361">
        <f ca="1">SUMPRODUCT($O200:AQ200,N(OFFSET($O229:AQ229,0,MAX(COLUMN($O229:AQ229))-COLUMN($O229:AQ229),1,1)))</f>
        <v>0</v>
      </c>
      <c r="AR258" s="361">
        <f ca="1">SUMPRODUCT($O200:AR200,N(OFFSET($O229:AR229,0,MAX(COLUMN($O229:AR229))-COLUMN($O229:AR229),1,1)))</f>
        <v>0</v>
      </c>
      <c r="AS258" s="361">
        <f ca="1">SUMPRODUCT($O200:AS200,N(OFFSET($O229:AS229,0,MAX(COLUMN($O229:AS229))-COLUMN($O229:AS229),1,1)))</f>
        <v>0</v>
      </c>
      <c r="AT258" s="361">
        <f ca="1">SUMPRODUCT($O200:AT200,N(OFFSET($O229:AT229,0,MAX(COLUMN($O229:AT229))-COLUMN($O229:AT229),1,1)))</f>
        <v>0</v>
      </c>
      <c r="AU258" s="361">
        <f ca="1">SUMPRODUCT($O200:AU200,N(OFFSET($O229:AU229,0,MAX(COLUMN($O229:AU229))-COLUMN($O229:AU229),1,1)))</f>
        <v>0</v>
      </c>
      <c r="AV258" s="361">
        <f ca="1">SUMPRODUCT($O200:AV200,N(OFFSET($O229:AV229,0,MAX(COLUMN($O229:AV229))-COLUMN($O229:AV229),1,1)))</f>
        <v>0</v>
      </c>
      <c r="AW258" s="361">
        <f ca="1">SUMPRODUCT($O200:AW200,N(OFFSET($O229:AW229,0,MAX(COLUMN($O229:AW229))-COLUMN($O229:AW229),1,1)))</f>
        <v>0</v>
      </c>
      <c r="AX258" s="361">
        <f ca="1">SUMPRODUCT($O200:AX200,N(OFFSET($O229:AX229,0,MAX(COLUMN($O229:AX229))-COLUMN($O229:AX229),1,1)))</f>
        <v>0</v>
      </c>
      <c r="AY258" s="361">
        <f ca="1">SUMPRODUCT($O200:AY200,N(OFFSET($O229:AY229,0,MAX(COLUMN($O229:AY229))-COLUMN($O229:AY229),1,1)))</f>
        <v>0</v>
      </c>
      <c r="AZ258" s="361">
        <f ca="1">SUMPRODUCT($O200:AZ200,N(OFFSET($O229:AZ229,0,MAX(COLUMN($O229:AZ229))-COLUMN($O229:AZ229),1,1)))</f>
        <v>0</v>
      </c>
      <c r="BA258" s="361">
        <f ca="1">SUMPRODUCT($O200:BA200,N(OFFSET($O229:BA229,0,MAX(COLUMN($O229:BA229))-COLUMN($O229:BA229),1,1)))</f>
        <v>0</v>
      </c>
      <c r="BB258" s="361">
        <f ca="1">SUMPRODUCT($O200:BB200,N(OFFSET($O229:BB229,0,MAX(COLUMN($O229:BB229))-COLUMN($O229:BB229),1,1)))</f>
        <v>0</v>
      </c>
      <c r="BC258" s="361">
        <f ca="1">SUMPRODUCT($O200:BC200,N(OFFSET($O229:BC229,0,MAX(COLUMN($O229:BC229))-COLUMN($O229:BC229),1,1)))</f>
        <v>0</v>
      </c>
      <c r="BD258" s="361">
        <f ca="1">SUMPRODUCT($O200:BD200,N(OFFSET($O229:BD229,0,MAX(COLUMN($O229:BD229))-COLUMN($O229:BD229),1,1)))</f>
        <v>0</v>
      </c>
      <c r="BE258" s="361">
        <f ca="1">SUMPRODUCT($O200:BE200,N(OFFSET($O229:BE229,0,MAX(COLUMN($O229:BE229))-COLUMN($O229:BE229),1,1)))</f>
        <v>0</v>
      </c>
      <c r="BF258" s="361">
        <f ca="1">SUMPRODUCT($O200:BF200,N(OFFSET($O229:BF229,0,MAX(COLUMN($O229:BF229))-COLUMN($O229:BF229),1,1)))</f>
        <v>0</v>
      </c>
      <c r="BG258" s="361">
        <f ca="1">SUMPRODUCT($O200:BG200,N(OFFSET($O229:BG229,0,MAX(COLUMN($O229:BG229))-COLUMN($O229:BG229),1,1)))</f>
        <v>0</v>
      </c>
      <c r="BH258" s="361">
        <f ca="1">SUMPRODUCT($O200:BH200,N(OFFSET($O229:BH229,0,MAX(COLUMN($O229:BH229))-COLUMN($O229:BH229),1,1)))</f>
        <v>0</v>
      </c>
      <c r="BI258" s="361">
        <f ca="1">SUMPRODUCT($O200:BI200,N(OFFSET($O229:BI229,0,MAX(COLUMN($O229:BI229))-COLUMN($O229:BI229),1,1)))</f>
        <v>0</v>
      </c>
      <c r="BJ258" s="361">
        <f ca="1">SUMPRODUCT($O200:BJ200,N(OFFSET($O229:BJ229,0,MAX(COLUMN($O229:BJ229))-COLUMN($O229:BJ229),1,1)))</f>
        <v>0</v>
      </c>
      <c r="BK258" s="361">
        <f ca="1">SUMPRODUCT($O200:BK200,N(OFFSET($O229:BK229,0,MAX(COLUMN($O229:BK229))-COLUMN($O229:BK229),1,1)))</f>
        <v>0</v>
      </c>
      <c r="BL258" s="361">
        <f ca="1">SUMPRODUCT($O200:BL200,N(OFFSET($O229:BL229,0,MAX(COLUMN($O229:BL229))-COLUMN($O229:BL229),1,1)))</f>
        <v>0</v>
      </c>
      <c r="BM258" s="361">
        <f ca="1">SUMPRODUCT($O200:BM200,N(OFFSET($O229:BM229,0,MAX(COLUMN($O229:BM229))-COLUMN($O229:BM229),1,1)))</f>
        <v>0</v>
      </c>
    </row>
    <row r="259" spans="3:65" x14ac:dyDescent="0.2">
      <c r="C259" s="325">
        <f t="shared" si="394"/>
        <v>24</v>
      </c>
      <c r="D259" s="303" t="str">
        <f t="shared" si="395"/>
        <v>item 24</v>
      </c>
      <c r="E259" s="350" t="str">
        <f t="shared" si="393"/>
        <v>Operating Expense</v>
      </c>
      <c r="F259" s="320">
        <f t="shared" si="393"/>
        <v>2</v>
      </c>
      <c r="G259" s="320"/>
      <c r="H259" s="354"/>
      <c r="K259" s="341">
        <f t="shared" ca="1" si="396"/>
        <v>0</v>
      </c>
      <c r="L259" s="342">
        <f t="shared" ca="1" si="397"/>
        <v>0</v>
      </c>
      <c r="O259" s="361">
        <f ca="1">SUMPRODUCT($O201:O201,N(OFFSET($O230:O230,0,MAX(COLUMN($O230:O230))-COLUMN($O230:O230),1,1)))</f>
        <v>0</v>
      </c>
      <c r="P259" s="361">
        <f ca="1">SUMPRODUCT($O201:P201,N(OFFSET($O230:P230,0,MAX(COLUMN($O230:P230))-COLUMN($O230:P230),1,1)))</f>
        <v>0</v>
      </c>
      <c r="Q259" s="361">
        <f ca="1">SUMPRODUCT($O201:Q201,N(OFFSET($O230:Q230,0,MAX(COLUMN($O230:Q230))-COLUMN($O230:Q230),1,1)))</f>
        <v>0</v>
      </c>
      <c r="R259" s="361">
        <f ca="1">SUMPRODUCT($O201:R201,N(OFFSET($O230:R230,0,MAX(COLUMN($O230:R230))-COLUMN($O230:R230),1,1)))</f>
        <v>0</v>
      </c>
      <c r="S259" s="361">
        <f ca="1">SUMPRODUCT($O201:S201,N(OFFSET($O230:S230,0,MAX(COLUMN($O230:S230))-COLUMN($O230:S230),1,1)))</f>
        <v>0</v>
      </c>
      <c r="T259" s="361">
        <f ca="1">SUMPRODUCT($O201:T201,N(OFFSET($O230:T230,0,MAX(COLUMN($O230:T230))-COLUMN($O230:T230),1,1)))</f>
        <v>0</v>
      </c>
      <c r="U259" s="361">
        <f ca="1">SUMPRODUCT($O201:U201,N(OFFSET($O230:U230,0,MAX(COLUMN($O230:U230))-COLUMN($O230:U230),1,1)))</f>
        <v>0</v>
      </c>
      <c r="V259" s="361">
        <f ca="1">SUMPRODUCT($O201:V201,N(OFFSET($O230:V230,0,MAX(COLUMN($O230:V230))-COLUMN($O230:V230),1,1)))</f>
        <v>0</v>
      </c>
      <c r="W259" s="361">
        <f ca="1">SUMPRODUCT($O201:W201,N(OFFSET($O230:W230,0,MAX(COLUMN($O230:W230))-COLUMN($O230:W230),1,1)))</f>
        <v>0</v>
      </c>
      <c r="X259" s="361">
        <f ca="1">SUMPRODUCT($O201:X201,N(OFFSET($O230:X230,0,MAX(COLUMN($O230:X230))-COLUMN($O230:X230),1,1)))</f>
        <v>0</v>
      </c>
      <c r="Y259" s="361">
        <f ca="1">SUMPRODUCT($O201:Y201,N(OFFSET($O230:Y230,0,MAX(COLUMN($O230:Y230))-COLUMN($O230:Y230),1,1)))</f>
        <v>0</v>
      </c>
      <c r="Z259" s="361">
        <f ca="1">SUMPRODUCT($O201:Z201,N(OFFSET($O230:Z230,0,MAX(COLUMN($O230:Z230))-COLUMN($O230:Z230),1,1)))</f>
        <v>0</v>
      </c>
      <c r="AA259" s="361">
        <f ca="1">SUMPRODUCT($O201:AA201,N(OFFSET($O230:AA230,0,MAX(COLUMN($O230:AA230))-COLUMN($O230:AA230),1,1)))</f>
        <v>0</v>
      </c>
      <c r="AB259" s="361">
        <f ca="1">SUMPRODUCT($O201:AB201,N(OFFSET($O230:AB230,0,MAX(COLUMN($O230:AB230))-COLUMN($O230:AB230),1,1)))</f>
        <v>0</v>
      </c>
      <c r="AC259" s="361">
        <f ca="1">SUMPRODUCT($O201:AC201,N(OFFSET($O230:AC230,0,MAX(COLUMN($O230:AC230))-COLUMN($O230:AC230),1,1)))</f>
        <v>0</v>
      </c>
      <c r="AD259" s="361">
        <f ca="1">SUMPRODUCT($O201:AD201,N(OFFSET($O230:AD230,0,MAX(COLUMN($O230:AD230))-COLUMN($O230:AD230),1,1)))</f>
        <v>0</v>
      </c>
      <c r="AE259" s="361">
        <f ca="1">SUMPRODUCT($O201:AE201,N(OFFSET($O230:AE230,0,MAX(COLUMN($O230:AE230))-COLUMN($O230:AE230),1,1)))</f>
        <v>0</v>
      </c>
      <c r="AF259" s="361">
        <f ca="1">SUMPRODUCT($O201:AF201,N(OFFSET($O230:AF230,0,MAX(COLUMN($O230:AF230))-COLUMN($O230:AF230),1,1)))</f>
        <v>0</v>
      </c>
      <c r="AG259" s="361">
        <f ca="1">SUMPRODUCT($O201:AG201,N(OFFSET($O230:AG230,0,MAX(COLUMN($O230:AG230))-COLUMN($O230:AG230),1,1)))</f>
        <v>0</v>
      </c>
      <c r="AH259" s="361">
        <f ca="1">SUMPRODUCT($O201:AH201,N(OFFSET($O230:AH230,0,MAX(COLUMN($O230:AH230))-COLUMN($O230:AH230),1,1)))</f>
        <v>0</v>
      </c>
      <c r="AI259" s="361">
        <f ca="1">SUMPRODUCT($O201:AI201,N(OFFSET($O230:AI230,0,MAX(COLUMN($O230:AI230))-COLUMN($O230:AI230),1,1)))</f>
        <v>0</v>
      </c>
      <c r="AJ259" s="361">
        <f ca="1">SUMPRODUCT($O201:AJ201,N(OFFSET($O230:AJ230,0,MAX(COLUMN($O230:AJ230))-COLUMN($O230:AJ230),1,1)))</f>
        <v>0</v>
      </c>
      <c r="AK259" s="361">
        <f ca="1">SUMPRODUCT($O201:AK201,N(OFFSET($O230:AK230,0,MAX(COLUMN($O230:AK230))-COLUMN($O230:AK230),1,1)))</f>
        <v>0</v>
      </c>
      <c r="AL259" s="361">
        <f ca="1">SUMPRODUCT($O201:AL201,N(OFFSET($O230:AL230,0,MAX(COLUMN($O230:AL230))-COLUMN($O230:AL230),1,1)))</f>
        <v>0</v>
      </c>
      <c r="AM259" s="361">
        <f ca="1">SUMPRODUCT($O201:AM201,N(OFFSET($O230:AM230,0,MAX(COLUMN($O230:AM230))-COLUMN($O230:AM230),1,1)))</f>
        <v>0</v>
      </c>
      <c r="AN259" s="361">
        <f ca="1">SUMPRODUCT($O201:AN201,N(OFFSET($O230:AN230,0,MAX(COLUMN($O230:AN230))-COLUMN($O230:AN230),1,1)))</f>
        <v>0</v>
      </c>
      <c r="AO259" s="361">
        <f ca="1">SUMPRODUCT($O201:AO201,N(OFFSET($O230:AO230,0,MAX(COLUMN($O230:AO230))-COLUMN($O230:AO230),1,1)))</f>
        <v>0</v>
      </c>
      <c r="AP259" s="361">
        <f ca="1">SUMPRODUCT($O201:AP201,N(OFFSET($O230:AP230,0,MAX(COLUMN($O230:AP230))-COLUMN($O230:AP230),1,1)))</f>
        <v>0</v>
      </c>
      <c r="AQ259" s="361">
        <f ca="1">SUMPRODUCT($O201:AQ201,N(OFFSET($O230:AQ230,0,MAX(COLUMN($O230:AQ230))-COLUMN($O230:AQ230),1,1)))</f>
        <v>0</v>
      </c>
      <c r="AR259" s="361">
        <f ca="1">SUMPRODUCT($O201:AR201,N(OFFSET($O230:AR230,0,MAX(COLUMN($O230:AR230))-COLUMN($O230:AR230),1,1)))</f>
        <v>0</v>
      </c>
      <c r="AS259" s="361">
        <f ca="1">SUMPRODUCT($O201:AS201,N(OFFSET($O230:AS230,0,MAX(COLUMN($O230:AS230))-COLUMN($O230:AS230),1,1)))</f>
        <v>0</v>
      </c>
      <c r="AT259" s="361">
        <f ca="1">SUMPRODUCT($O201:AT201,N(OFFSET($O230:AT230,0,MAX(COLUMN($O230:AT230))-COLUMN($O230:AT230),1,1)))</f>
        <v>0</v>
      </c>
      <c r="AU259" s="361">
        <f ca="1">SUMPRODUCT($O201:AU201,N(OFFSET($O230:AU230,0,MAX(COLUMN($O230:AU230))-COLUMN($O230:AU230),1,1)))</f>
        <v>0</v>
      </c>
      <c r="AV259" s="361">
        <f ca="1">SUMPRODUCT($O201:AV201,N(OFFSET($O230:AV230,0,MAX(COLUMN($O230:AV230))-COLUMN($O230:AV230),1,1)))</f>
        <v>0</v>
      </c>
      <c r="AW259" s="361">
        <f ca="1">SUMPRODUCT($O201:AW201,N(OFFSET($O230:AW230,0,MAX(COLUMN($O230:AW230))-COLUMN($O230:AW230),1,1)))</f>
        <v>0</v>
      </c>
      <c r="AX259" s="361">
        <f ca="1">SUMPRODUCT($O201:AX201,N(OFFSET($O230:AX230,0,MAX(COLUMN($O230:AX230))-COLUMN($O230:AX230),1,1)))</f>
        <v>0</v>
      </c>
      <c r="AY259" s="361">
        <f ca="1">SUMPRODUCT($O201:AY201,N(OFFSET($O230:AY230,0,MAX(COLUMN($O230:AY230))-COLUMN($O230:AY230),1,1)))</f>
        <v>0</v>
      </c>
      <c r="AZ259" s="361">
        <f ca="1">SUMPRODUCT($O201:AZ201,N(OFFSET($O230:AZ230,0,MAX(COLUMN($O230:AZ230))-COLUMN($O230:AZ230),1,1)))</f>
        <v>0</v>
      </c>
      <c r="BA259" s="361">
        <f ca="1">SUMPRODUCT($O201:BA201,N(OFFSET($O230:BA230,0,MAX(COLUMN($O230:BA230))-COLUMN($O230:BA230),1,1)))</f>
        <v>0</v>
      </c>
      <c r="BB259" s="361">
        <f ca="1">SUMPRODUCT($O201:BB201,N(OFFSET($O230:BB230,0,MAX(COLUMN($O230:BB230))-COLUMN($O230:BB230),1,1)))</f>
        <v>0</v>
      </c>
      <c r="BC259" s="361">
        <f ca="1">SUMPRODUCT($O201:BC201,N(OFFSET($O230:BC230,0,MAX(COLUMN($O230:BC230))-COLUMN($O230:BC230),1,1)))</f>
        <v>0</v>
      </c>
      <c r="BD259" s="361">
        <f ca="1">SUMPRODUCT($O201:BD201,N(OFFSET($O230:BD230,0,MAX(COLUMN($O230:BD230))-COLUMN($O230:BD230),1,1)))</f>
        <v>0</v>
      </c>
      <c r="BE259" s="361">
        <f ca="1">SUMPRODUCT($O201:BE201,N(OFFSET($O230:BE230,0,MAX(COLUMN($O230:BE230))-COLUMN($O230:BE230),1,1)))</f>
        <v>0</v>
      </c>
      <c r="BF259" s="361">
        <f ca="1">SUMPRODUCT($O201:BF201,N(OFFSET($O230:BF230,0,MAX(COLUMN($O230:BF230))-COLUMN($O230:BF230),1,1)))</f>
        <v>0</v>
      </c>
      <c r="BG259" s="361">
        <f ca="1">SUMPRODUCT($O201:BG201,N(OFFSET($O230:BG230,0,MAX(COLUMN($O230:BG230))-COLUMN($O230:BG230),1,1)))</f>
        <v>0</v>
      </c>
      <c r="BH259" s="361">
        <f ca="1">SUMPRODUCT($O201:BH201,N(OFFSET($O230:BH230,0,MAX(COLUMN($O230:BH230))-COLUMN($O230:BH230),1,1)))</f>
        <v>0</v>
      </c>
      <c r="BI259" s="361">
        <f ca="1">SUMPRODUCT($O201:BI201,N(OFFSET($O230:BI230,0,MAX(COLUMN($O230:BI230))-COLUMN($O230:BI230),1,1)))</f>
        <v>0</v>
      </c>
      <c r="BJ259" s="361">
        <f ca="1">SUMPRODUCT($O201:BJ201,N(OFFSET($O230:BJ230,0,MAX(COLUMN($O230:BJ230))-COLUMN($O230:BJ230),1,1)))</f>
        <v>0</v>
      </c>
      <c r="BK259" s="361">
        <f ca="1">SUMPRODUCT($O201:BK201,N(OFFSET($O230:BK230,0,MAX(COLUMN($O230:BK230))-COLUMN($O230:BK230),1,1)))</f>
        <v>0</v>
      </c>
      <c r="BL259" s="361">
        <f ca="1">SUMPRODUCT($O201:BL201,N(OFFSET($O230:BL230,0,MAX(COLUMN($O230:BL230))-COLUMN($O230:BL230),1,1)))</f>
        <v>0</v>
      </c>
      <c r="BM259" s="361">
        <f ca="1">SUMPRODUCT($O201:BM201,N(OFFSET($O230:BM230,0,MAX(COLUMN($O230:BM230))-COLUMN($O230:BM230),1,1)))</f>
        <v>0</v>
      </c>
    </row>
    <row r="260" spans="3:65" x14ac:dyDescent="0.2">
      <c r="C260" s="325">
        <f t="shared" si="394"/>
        <v>25</v>
      </c>
      <c r="D260" s="303" t="str">
        <f t="shared" si="395"/>
        <v>item 25</v>
      </c>
      <c r="E260" s="350" t="str">
        <f t="shared" si="393"/>
        <v>Operating Expense</v>
      </c>
      <c r="F260" s="320">
        <f t="shared" si="393"/>
        <v>2</v>
      </c>
      <c r="G260" s="320"/>
      <c r="H260" s="354"/>
      <c r="K260" s="344">
        <f t="shared" ca="1" si="396"/>
        <v>0</v>
      </c>
      <c r="L260" s="345">
        <f t="shared" ca="1" si="397"/>
        <v>0</v>
      </c>
      <c r="O260" s="361">
        <f ca="1">SUMPRODUCT($O202:O202,N(OFFSET($O231:O231,0,MAX(COLUMN($O231:O231))-COLUMN($O231:O231),1,1)))</f>
        <v>0</v>
      </c>
      <c r="P260" s="361">
        <f ca="1">SUMPRODUCT($O202:P202,N(OFFSET($O231:P231,0,MAX(COLUMN($O231:P231))-COLUMN($O231:P231),1,1)))</f>
        <v>0</v>
      </c>
      <c r="Q260" s="361">
        <f ca="1">SUMPRODUCT($O202:Q202,N(OFFSET($O231:Q231,0,MAX(COLUMN($O231:Q231))-COLUMN($O231:Q231),1,1)))</f>
        <v>0</v>
      </c>
      <c r="R260" s="361">
        <f ca="1">SUMPRODUCT($O202:R202,N(OFFSET($O231:R231,0,MAX(COLUMN($O231:R231))-COLUMN($O231:R231),1,1)))</f>
        <v>0</v>
      </c>
      <c r="S260" s="361">
        <f ca="1">SUMPRODUCT($O202:S202,N(OFFSET($O231:S231,0,MAX(COLUMN($O231:S231))-COLUMN($O231:S231),1,1)))</f>
        <v>0</v>
      </c>
      <c r="T260" s="361">
        <f ca="1">SUMPRODUCT($O202:T202,N(OFFSET($O231:T231,0,MAX(COLUMN($O231:T231))-COLUMN($O231:T231),1,1)))</f>
        <v>0</v>
      </c>
      <c r="U260" s="361">
        <f ca="1">SUMPRODUCT($O202:U202,N(OFFSET($O231:U231,0,MAX(COLUMN($O231:U231))-COLUMN($O231:U231),1,1)))</f>
        <v>0</v>
      </c>
      <c r="V260" s="361">
        <f ca="1">SUMPRODUCT($O202:V202,N(OFFSET($O231:V231,0,MAX(COLUMN($O231:V231))-COLUMN($O231:V231),1,1)))</f>
        <v>0</v>
      </c>
      <c r="W260" s="361">
        <f ca="1">SUMPRODUCT($O202:W202,N(OFFSET($O231:W231,0,MAX(COLUMN($O231:W231))-COLUMN($O231:W231),1,1)))</f>
        <v>0</v>
      </c>
      <c r="X260" s="361">
        <f ca="1">SUMPRODUCT($O202:X202,N(OFFSET($O231:X231,0,MAX(COLUMN($O231:X231))-COLUMN($O231:X231),1,1)))</f>
        <v>0</v>
      </c>
      <c r="Y260" s="361">
        <f ca="1">SUMPRODUCT($O202:Y202,N(OFFSET($O231:Y231,0,MAX(COLUMN($O231:Y231))-COLUMN($O231:Y231),1,1)))</f>
        <v>0</v>
      </c>
      <c r="Z260" s="361">
        <f ca="1">SUMPRODUCT($O202:Z202,N(OFFSET($O231:Z231,0,MAX(COLUMN($O231:Z231))-COLUMN($O231:Z231),1,1)))</f>
        <v>0</v>
      </c>
      <c r="AA260" s="361">
        <f ca="1">SUMPRODUCT($O202:AA202,N(OFFSET($O231:AA231,0,MAX(COLUMN($O231:AA231))-COLUMN($O231:AA231),1,1)))</f>
        <v>0</v>
      </c>
      <c r="AB260" s="361">
        <f ca="1">SUMPRODUCT($O202:AB202,N(OFFSET($O231:AB231,0,MAX(COLUMN($O231:AB231))-COLUMN($O231:AB231),1,1)))</f>
        <v>0</v>
      </c>
      <c r="AC260" s="361">
        <f ca="1">SUMPRODUCT($O202:AC202,N(OFFSET($O231:AC231,0,MAX(COLUMN($O231:AC231))-COLUMN($O231:AC231),1,1)))</f>
        <v>0</v>
      </c>
      <c r="AD260" s="361">
        <f ca="1">SUMPRODUCT($O202:AD202,N(OFFSET($O231:AD231,0,MAX(COLUMN($O231:AD231))-COLUMN($O231:AD231),1,1)))</f>
        <v>0</v>
      </c>
      <c r="AE260" s="361">
        <f ca="1">SUMPRODUCT($O202:AE202,N(OFFSET($O231:AE231,0,MAX(COLUMN($O231:AE231))-COLUMN($O231:AE231),1,1)))</f>
        <v>0</v>
      </c>
      <c r="AF260" s="361">
        <f ca="1">SUMPRODUCT($O202:AF202,N(OFFSET($O231:AF231,0,MAX(COLUMN($O231:AF231))-COLUMN($O231:AF231),1,1)))</f>
        <v>0</v>
      </c>
      <c r="AG260" s="361">
        <f ca="1">SUMPRODUCT($O202:AG202,N(OFFSET($O231:AG231,0,MAX(COLUMN($O231:AG231))-COLUMN($O231:AG231),1,1)))</f>
        <v>0</v>
      </c>
      <c r="AH260" s="361">
        <f ca="1">SUMPRODUCT($O202:AH202,N(OFFSET($O231:AH231,0,MAX(COLUMN($O231:AH231))-COLUMN($O231:AH231),1,1)))</f>
        <v>0</v>
      </c>
      <c r="AI260" s="361">
        <f ca="1">SUMPRODUCT($O202:AI202,N(OFFSET($O231:AI231,0,MAX(COLUMN($O231:AI231))-COLUMN($O231:AI231),1,1)))</f>
        <v>0</v>
      </c>
      <c r="AJ260" s="361">
        <f ca="1">SUMPRODUCT($O202:AJ202,N(OFFSET($O231:AJ231,0,MAX(COLUMN($O231:AJ231))-COLUMN($O231:AJ231),1,1)))</f>
        <v>0</v>
      </c>
      <c r="AK260" s="361">
        <f ca="1">SUMPRODUCT($O202:AK202,N(OFFSET($O231:AK231,0,MAX(COLUMN($O231:AK231))-COLUMN($O231:AK231),1,1)))</f>
        <v>0</v>
      </c>
      <c r="AL260" s="361">
        <f ca="1">SUMPRODUCT($O202:AL202,N(OFFSET($O231:AL231,0,MAX(COLUMN($O231:AL231))-COLUMN($O231:AL231),1,1)))</f>
        <v>0</v>
      </c>
      <c r="AM260" s="361">
        <f ca="1">SUMPRODUCT($O202:AM202,N(OFFSET($O231:AM231,0,MAX(COLUMN($O231:AM231))-COLUMN($O231:AM231),1,1)))</f>
        <v>0</v>
      </c>
      <c r="AN260" s="361">
        <f ca="1">SUMPRODUCT($O202:AN202,N(OFFSET($O231:AN231,0,MAX(COLUMN($O231:AN231))-COLUMN($O231:AN231),1,1)))</f>
        <v>0</v>
      </c>
      <c r="AO260" s="361">
        <f ca="1">SUMPRODUCT($O202:AO202,N(OFFSET($O231:AO231,0,MAX(COLUMN($O231:AO231))-COLUMN($O231:AO231),1,1)))</f>
        <v>0</v>
      </c>
      <c r="AP260" s="361">
        <f ca="1">SUMPRODUCT($O202:AP202,N(OFFSET($O231:AP231,0,MAX(COLUMN($O231:AP231))-COLUMN($O231:AP231),1,1)))</f>
        <v>0</v>
      </c>
      <c r="AQ260" s="361">
        <f ca="1">SUMPRODUCT($O202:AQ202,N(OFFSET($O231:AQ231,0,MAX(COLUMN($O231:AQ231))-COLUMN($O231:AQ231),1,1)))</f>
        <v>0</v>
      </c>
      <c r="AR260" s="361">
        <f ca="1">SUMPRODUCT($O202:AR202,N(OFFSET($O231:AR231,0,MAX(COLUMN($O231:AR231))-COLUMN($O231:AR231),1,1)))</f>
        <v>0</v>
      </c>
      <c r="AS260" s="361">
        <f ca="1">SUMPRODUCT($O202:AS202,N(OFFSET($O231:AS231,0,MAX(COLUMN($O231:AS231))-COLUMN($O231:AS231),1,1)))</f>
        <v>0</v>
      </c>
      <c r="AT260" s="361">
        <f ca="1">SUMPRODUCT($O202:AT202,N(OFFSET($O231:AT231,0,MAX(COLUMN($O231:AT231))-COLUMN($O231:AT231),1,1)))</f>
        <v>0</v>
      </c>
      <c r="AU260" s="361">
        <f ca="1">SUMPRODUCT($O202:AU202,N(OFFSET($O231:AU231,0,MAX(COLUMN($O231:AU231))-COLUMN($O231:AU231),1,1)))</f>
        <v>0</v>
      </c>
      <c r="AV260" s="361">
        <f ca="1">SUMPRODUCT($O202:AV202,N(OFFSET($O231:AV231,0,MAX(COLUMN($O231:AV231))-COLUMN($O231:AV231),1,1)))</f>
        <v>0</v>
      </c>
      <c r="AW260" s="361">
        <f ca="1">SUMPRODUCT($O202:AW202,N(OFFSET($O231:AW231,0,MAX(COLUMN($O231:AW231))-COLUMN($O231:AW231),1,1)))</f>
        <v>0</v>
      </c>
      <c r="AX260" s="361">
        <f ca="1">SUMPRODUCT($O202:AX202,N(OFFSET($O231:AX231,0,MAX(COLUMN($O231:AX231))-COLUMN($O231:AX231),1,1)))</f>
        <v>0</v>
      </c>
      <c r="AY260" s="361">
        <f ca="1">SUMPRODUCT($O202:AY202,N(OFFSET($O231:AY231,0,MAX(COLUMN($O231:AY231))-COLUMN($O231:AY231),1,1)))</f>
        <v>0</v>
      </c>
      <c r="AZ260" s="361">
        <f ca="1">SUMPRODUCT($O202:AZ202,N(OFFSET($O231:AZ231,0,MAX(COLUMN($O231:AZ231))-COLUMN($O231:AZ231),1,1)))</f>
        <v>0</v>
      </c>
      <c r="BA260" s="361">
        <f ca="1">SUMPRODUCT($O202:BA202,N(OFFSET($O231:BA231,0,MAX(COLUMN($O231:BA231))-COLUMN($O231:BA231),1,1)))</f>
        <v>0</v>
      </c>
      <c r="BB260" s="361">
        <f ca="1">SUMPRODUCT($O202:BB202,N(OFFSET($O231:BB231,0,MAX(COLUMN($O231:BB231))-COLUMN($O231:BB231),1,1)))</f>
        <v>0</v>
      </c>
      <c r="BC260" s="361">
        <f ca="1">SUMPRODUCT($O202:BC202,N(OFFSET($O231:BC231,0,MAX(COLUMN($O231:BC231))-COLUMN($O231:BC231),1,1)))</f>
        <v>0</v>
      </c>
      <c r="BD260" s="361">
        <f ca="1">SUMPRODUCT($O202:BD202,N(OFFSET($O231:BD231,0,MAX(COLUMN($O231:BD231))-COLUMN($O231:BD231),1,1)))</f>
        <v>0</v>
      </c>
      <c r="BE260" s="361">
        <f ca="1">SUMPRODUCT($O202:BE202,N(OFFSET($O231:BE231,0,MAX(COLUMN($O231:BE231))-COLUMN($O231:BE231),1,1)))</f>
        <v>0</v>
      </c>
      <c r="BF260" s="361">
        <f ca="1">SUMPRODUCT($O202:BF202,N(OFFSET($O231:BF231,0,MAX(COLUMN($O231:BF231))-COLUMN($O231:BF231),1,1)))</f>
        <v>0</v>
      </c>
      <c r="BG260" s="361">
        <f ca="1">SUMPRODUCT($O202:BG202,N(OFFSET($O231:BG231,0,MAX(COLUMN($O231:BG231))-COLUMN($O231:BG231),1,1)))</f>
        <v>0</v>
      </c>
      <c r="BH260" s="361">
        <f ca="1">SUMPRODUCT($O202:BH202,N(OFFSET($O231:BH231,0,MAX(COLUMN($O231:BH231))-COLUMN($O231:BH231),1,1)))</f>
        <v>0</v>
      </c>
      <c r="BI260" s="361">
        <f ca="1">SUMPRODUCT($O202:BI202,N(OFFSET($O231:BI231,0,MAX(COLUMN($O231:BI231))-COLUMN($O231:BI231),1,1)))</f>
        <v>0</v>
      </c>
      <c r="BJ260" s="361">
        <f ca="1">SUMPRODUCT($O202:BJ202,N(OFFSET($O231:BJ231,0,MAX(COLUMN($O231:BJ231))-COLUMN($O231:BJ231),1,1)))</f>
        <v>0</v>
      </c>
      <c r="BK260" s="361">
        <f ca="1">SUMPRODUCT($O202:BK202,N(OFFSET($O231:BK231,0,MAX(COLUMN($O231:BK231))-COLUMN($O231:BK231),1,1)))</f>
        <v>0</v>
      </c>
      <c r="BL260" s="361">
        <f ca="1">SUMPRODUCT($O202:BL202,N(OFFSET($O231:BL231,0,MAX(COLUMN($O231:BL231))-COLUMN($O231:BL231),1,1)))</f>
        <v>0</v>
      </c>
      <c r="BM260" s="361">
        <f ca="1">SUMPRODUCT($O202:BM202,N(OFFSET($O231:BM231,0,MAX(COLUMN($O231:BM231))-COLUMN($O231:BM231),1,1)))</f>
        <v>0</v>
      </c>
    </row>
    <row r="261" spans="3:65" x14ac:dyDescent="0.2">
      <c r="D261" s="331" t="str">
        <f>"Total "&amp;D235</f>
        <v>Total Book Depreciation</v>
      </c>
      <c r="K261" s="346">
        <f t="shared" ca="1" si="396"/>
        <v>348053.83388859435</v>
      </c>
      <c r="L261" s="347">
        <f t="shared" ca="1" si="397"/>
        <v>999999.99999999942</v>
      </c>
      <c r="O261" s="348">
        <f ca="1">SUM(O236:O260)</f>
        <v>0</v>
      </c>
      <c r="P261" s="348">
        <f ca="1">SUM(P236:P260)</f>
        <v>25000</v>
      </c>
      <c r="Q261" s="348">
        <f t="shared" ref="Q261" ca="1" si="398">SUM(Q236:Q260)</f>
        <v>25000</v>
      </c>
      <c r="R261" s="348">
        <f t="shared" ref="R261" ca="1" si="399">SUM(R236:R260)</f>
        <v>25000</v>
      </c>
      <c r="S261" s="348">
        <f t="shared" ref="S261" ca="1" si="400">SUM(S236:S260)</f>
        <v>25000</v>
      </c>
      <c r="T261" s="348">
        <f t="shared" ref="T261" ca="1" si="401">SUM(T236:T260)</f>
        <v>25000</v>
      </c>
      <c r="U261" s="348">
        <f t="shared" ref="U261" ca="1" si="402">SUM(U236:U260)</f>
        <v>25000</v>
      </c>
      <c r="V261" s="348">
        <f t="shared" ref="V261" ca="1" si="403">SUM(V236:V260)</f>
        <v>25000</v>
      </c>
      <c r="W261" s="348">
        <f t="shared" ref="W261" ca="1" si="404">SUM(W236:W260)</f>
        <v>25000</v>
      </c>
      <c r="X261" s="348">
        <f t="shared" ref="X261" ca="1" si="405">SUM(X236:X260)</f>
        <v>25000</v>
      </c>
      <c r="Y261" s="348">
        <f t="shared" ref="Y261" ca="1" si="406">SUM(Y236:Y260)</f>
        <v>25000</v>
      </c>
      <c r="Z261" s="348">
        <f t="shared" ref="Z261" ca="1" si="407">SUM(Z236:Z260)</f>
        <v>25000</v>
      </c>
      <c r="AA261" s="348">
        <f t="shared" ref="AA261" ca="1" si="408">SUM(AA236:AA260)</f>
        <v>25000</v>
      </c>
      <c r="AB261" s="348">
        <f t="shared" ref="AB261" ca="1" si="409">SUM(AB236:AB260)</f>
        <v>25000</v>
      </c>
      <c r="AC261" s="348">
        <f t="shared" ref="AC261" ca="1" si="410">SUM(AC236:AC260)</f>
        <v>25000</v>
      </c>
      <c r="AD261" s="348">
        <f t="shared" ref="AD261" ca="1" si="411">SUM(AD236:AD260)</f>
        <v>25000</v>
      </c>
      <c r="AE261" s="348">
        <f t="shared" ref="AE261" ca="1" si="412">SUM(AE236:AE260)</f>
        <v>25000</v>
      </c>
      <c r="AF261" s="348">
        <f t="shared" ref="AF261" ca="1" si="413">SUM(AF236:AF260)</f>
        <v>25000</v>
      </c>
      <c r="AG261" s="348">
        <f t="shared" ref="AG261" ca="1" si="414">SUM(AG236:AG260)</f>
        <v>25000</v>
      </c>
      <c r="AH261" s="348">
        <f t="shared" ref="AH261" ca="1" si="415">SUM(AH236:AH260)</f>
        <v>25000</v>
      </c>
      <c r="AI261" s="348">
        <f t="shared" ref="AI261" ca="1" si="416">SUM(AI236:AI260)</f>
        <v>25000</v>
      </c>
      <c r="AJ261" s="348">
        <f t="shared" ref="AJ261" ca="1" si="417">SUM(AJ236:AJ260)</f>
        <v>25000</v>
      </c>
      <c r="AK261" s="348">
        <f t="shared" ref="AK261" ca="1" si="418">SUM(AK236:AK260)</f>
        <v>25000</v>
      </c>
      <c r="AL261" s="348">
        <f t="shared" ref="AL261" ca="1" si="419">SUM(AL236:AL260)</f>
        <v>25000</v>
      </c>
      <c r="AM261" s="348">
        <f t="shared" ref="AM261" ca="1" si="420">SUM(AM236:AM260)</f>
        <v>25000</v>
      </c>
      <c r="AN261" s="348">
        <f t="shared" ref="AN261" ca="1" si="421">SUM(AN236:AN260)</f>
        <v>25000</v>
      </c>
      <c r="AO261" s="348">
        <f t="shared" ref="AO261" ca="1" si="422">SUM(AO236:AO260)</f>
        <v>25000</v>
      </c>
      <c r="AP261" s="348">
        <f t="shared" ref="AP261" ca="1" si="423">SUM(AP236:AP260)</f>
        <v>25000</v>
      </c>
      <c r="AQ261" s="348">
        <f t="shared" ref="AQ261" ca="1" si="424">SUM(AQ236:AQ260)</f>
        <v>25000</v>
      </c>
      <c r="AR261" s="348">
        <f t="shared" ref="AR261" ca="1" si="425">SUM(AR236:AR260)</f>
        <v>25000</v>
      </c>
      <c r="AS261" s="348">
        <f t="shared" ref="AS261" ca="1" si="426">SUM(AS236:AS260)</f>
        <v>25000</v>
      </c>
      <c r="AT261" s="348">
        <f t="shared" ref="AT261" ca="1" si="427">SUM(AT236:AT260)</f>
        <v>25000</v>
      </c>
      <c r="AU261" s="348">
        <f t="shared" ref="AU261" ca="1" si="428">SUM(AU236:AU260)</f>
        <v>25000</v>
      </c>
      <c r="AV261" s="348">
        <f t="shared" ref="AV261" ca="1" si="429">SUM(AV236:AV260)</f>
        <v>25000</v>
      </c>
      <c r="AW261" s="348">
        <f t="shared" ref="AW261" ca="1" si="430">SUM(AW236:AW260)</f>
        <v>25000</v>
      </c>
      <c r="AX261" s="348">
        <f t="shared" ref="AX261" ca="1" si="431">SUM(AX236:AX260)</f>
        <v>25000</v>
      </c>
      <c r="AY261" s="348">
        <f t="shared" ref="AY261" ca="1" si="432">SUM(AY236:AY260)</f>
        <v>25000</v>
      </c>
      <c r="AZ261" s="348">
        <f t="shared" ref="AZ261" ca="1" si="433">SUM(AZ236:AZ260)</f>
        <v>25000</v>
      </c>
      <c r="BA261" s="348">
        <f t="shared" ref="BA261" ca="1" si="434">SUM(BA236:BA260)</f>
        <v>25000</v>
      </c>
      <c r="BB261" s="348">
        <f t="shared" ref="BB261" ca="1" si="435">SUM(BB236:BB260)</f>
        <v>25000</v>
      </c>
      <c r="BC261" s="348">
        <f t="shared" ref="BC261" ca="1" si="436">SUM(BC236:BC260)</f>
        <v>24999.999999999469</v>
      </c>
      <c r="BD261" s="348">
        <f t="shared" ref="BD261" ca="1" si="437">SUM(BD236:BD260)</f>
        <v>0</v>
      </c>
      <c r="BE261" s="348">
        <f t="shared" ref="BE261" ca="1" si="438">SUM(BE236:BE260)</f>
        <v>0</v>
      </c>
      <c r="BF261" s="348">
        <f t="shared" ref="BF261" ca="1" si="439">SUM(BF236:BF260)</f>
        <v>0</v>
      </c>
      <c r="BG261" s="348">
        <f t="shared" ref="BG261" ca="1" si="440">SUM(BG236:BG260)</f>
        <v>0</v>
      </c>
      <c r="BH261" s="348">
        <f t="shared" ref="BH261" ca="1" si="441">SUM(BH236:BH260)</f>
        <v>0</v>
      </c>
      <c r="BI261" s="348">
        <f t="shared" ref="BI261" ca="1" si="442">SUM(BI236:BI260)</f>
        <v>0</v>
      </c>
      <c r="BJ261" s="348">
        <f t="shared" ref="BJ261" ca="1" si="443">SUM(BJ236:BJ260)</f>
        <v>0</v>
      </c>
      <c r="BK261" s="348">
        <f t="shared" ref="BK261" ca="1" si="444">SUM(BK236:BK260)</f>
        <v>0</v>
      </c>
      <c r="BL261" s="348">
        <f t="shared" ref="BL261" ca="1" si="445">SUM(BL236:BL260)</f>
        <v>0</v>
      </c>
      <c r="BM261" s="348">
        <f t="shared" ref="BM261" ca="1" si="446">SUM(BM236:BM260)</f>
        <v>0</v>
      </c>
    </row>
    <row r="262" spans="3:65" s="326" customFormat="1" x14ac:dyDescent="0.2">
      <c r="D262" s="334"/>
      <c r="F262" s="335"/>
      <c r="G262" s="335"/>
    </row>
    <row r="263" spans="3:65" s="326" customFormat="1" x14ac:dyDescent="0.2">
      <c r="D263" s="334"/>
      <c r="F263" s="335"/>
      <c r="G263" s="335"/>
    </row>
    <row r="264" spans="3:65" x14ac:dyDescent="0.2">
      <c r="D264" s="323" t="s">
        <v>125</v>
      </c>
      <c r="E264" s="318"/>
      <c r="F264" s="291"/>
      <c r="G264" s="291"/>
      <c r="H264" s="349" t="s">
        <v>255</v>
      </c>
      <c r="K264" s="321"/>
      <c r="L264" s="321"/>
      <c r="M264" s="321"/>
      <c r="O264" s="321"/>
      <c r="P264" s="321"/>
      <c r="Q264" s="321"/>
      <c r="R264" s="321"/>
      <c r="S264" s="321"/>
      <c r="T264" s="321"/>
      <c r="U264" s="321"/>
      <c r="V264" s="321"/>
      <c r="W264" s="321"/>
      <c r="X264" s="321"/>
      <c r="Y264" s="321"/>
      <c r="Z264" s="321"/>
      <c r="AA264" s="321"/>
      <c r="AB264" s="321"/>
      <c r="AC264" s="321"/>
      <c r="AD264" s="321"/>
      <c r="AE264" s="321"/>
      <c r="AF264" s="321"/>
      <c r="AG264" s="321"/>
      <c r="AH264" s="321"/>
      <c r="AI264" s="321"/>
      <c r="AJ264" s="321"/>
      <c r="AK264" s="321"/>
      <c r="AL264" s="321"/>
      <c r="AM264" s="321"/>
      <c r="AN264" s="321"/>
      <c r="AO264" s="321"/>
      <c r="AP264" s="321"/>
      <c r="AQ264" s="321"/>
      <c r="AR264" s="321"/>
      <c r="AS264" s="321"/>
      <c r="AT264" s="321"/>
      <c r="AU264" s="321"/>
      <c r="AV264" s="321"/>
      <c r="AW264" s="321"/>
      <c r="AX264" s="321"/>
      <c r="AY264" s="321"/>
      <c r="AZ264" s="321"/>
      <c r="BA264" s="321"/>
      <c r="BB264" s="321"/>
      <c r="BC264" s="321"/>
      <c r="BD264" s="321"/>
      <c r="BE264" s="321"/>
      <c r="BF264" s="321"/>
      <c r="BG264" s="321"/>
      <c r="BH264" s="321"/>
      <c r="BI264" s="321"/>
      <c r="BJ264" s="321"/>
      <c r="BK264" s="321"/>
      <c r="BL264" s="321"/>
      <c r="BM264" s="321"/>
    </row>
    <row r="265" spans="3:65" x14ac:dyDescent="0.2">
      <c r="C265" s="325">
        <f>C264+1</f>
        <v>1</v>
      </c>
      <c r="D265" s="303" t="str">
        <f>INDEX(D$59:D$83,$C265,1)</f>
        <v>CR Factors</v>
      </c>
      <c r="E265" s="350" t="str">
        <f t="shared" ref="E265:F289" si="447">INDEX(E$59:E$83,$C265,1)</f>
        <v>Capital</v>
      </c>
      <c r="F265" s="320">
        <f t="shared" si="447"/>
        <v>4</v>
      </c>
      <c r="G265" s="320"/>
      <c r="H265" s="425">
        <f>YEAR(I178)+H178</f>
        <v>2059</v>
      </c>
      <c r="K265" s="341">
        <f>SUMPRODUCT(O265:BM265,$O$7:$BM$7)</f>
        <v>0</v>
      </c>
      <c r="L265" s="342">
        <f>SUM(O265:BM265)</f>
        <v>0</v>
      </c>
      <c r="O265" s="326">
        <f>-IF(AND($F265=3,O$5=$H265),$L178,0)</f>
        <v>0</v>
      </c>
      <c r="P265" s="326">
        <f t="shared" ref="P265:BM265" si="448">-IF(AND($F265=3,P$5=$H265),$L178,0)</f>
        <v>0</v>
      </c>
      <c r="Q265" s="326">
        <f t="shared" si="448"/>
        <v>0</v>
      </c>
      <c r="R265" s="326">
        <f t="shared" si="448"/>
        <v>0</v>
      </c>
      <c r="S265" s="326">
        <f t="shared" si="448"/>
        <v>0</v>
      </c>
      <c r="T265" s="326">
        <f t="shared" si="448"/>
        <v>0</v>
      </c>
      <c r="U265" s="326">
        <f t="shared" si="448"/>
        <v>0</v>
      </c>
      <c r="V265" s="326">
        <f t="shared" si="448"/>
        <v>0</v>
      </c>
      <c r="W265" s="326">
        <f t="shared" si="448"/>
        <v>0</v>
      </c>
      <c r="X265" s="326">
        <f t="shared" si="448"/>
        <v>0</v>
      </c>
      <c r="Y265" s="326">
        <f t="shared" si="448"/>
        <v>0</v>
      </c>
      <c r="Z265" s="326">
        <f t="shared" si="448"/>
        <v>0</v>
      </c>
      <c r="AA265" s="326">
        <f t="shared" si="448"/>
        <v>0</v>
      </c>
      <c r="AB265" s="326">
        <f t="shared" si="448"/>
        <v>0</v>
      </c>
      <c r="AC265" s="326">
        <f t="shared" si="448"/>
        <v>0</v>
      </c>
      <c r="AD265" s="326">
        <f t="shared" si="448"/>
        <v>0</v>
      </c>
      <c r="AE265" s="326">
        <f t="shared" si="448"/>
        <v>0</v>
      </c>
      <c r="AF265" s="326">
        <f t="shared" si="448"/>
        <v>0</v>
      </c>
      <c r="AG265" s="326">
        <f t="shared" si="448"/>
        <v>0</v>
      </c>
      <c r="AH265" s="326">
        <f t="shared" si="448"/>
        <v>0</v>
      </c>
      <c r="AI265" s="326">
        <f t="shared" si="448"/>
        <v>0</v>
      </c>
      <c r="AJ265" s="326">
        <f t="shared" si="448"/>
        <v>0</v>
      </c>
      <c r="AK265" s="326">
        <f t="shared" si="448"/>
        <v>0</v>
      </c>
      <c r="AL265" s="326">
        <f t="shared" si="448"/>
        <v>0</v>
      </c>
      <c r="AM265" s="326">
        <f t="shared" si="448"/>
        <v>0</v>
      </c>
      <c r="AN265" s="326">
        <f t="shared" si="448"/>
        <v>0</v>
      </c>
      <c r="AO265" s="326">
        <f t="shared" si="448"/>
        <v>0</v>
      </c>
      <c r="AP265" s="326">
        <f t="shared" si="448"/>
        <v>0</v>
      </c>
      <c r="AQ265" s="326">
        <f t="shared" si="448"/>
        <v>0</v>
      </c>
      <c r="AR265" s="326">
        <f t="shared" si="448"/>
        <v>0</v>
      </c>
      <c r="AS265" s="326">
        <f t="shared" si="448"/>
        <v>0</v>
      </c>
      <c r="AT265" s="326">
        <f t="shared" si="448"/>
        <v>0</v>
      </c>
      <c r="AU265" s="326">
        <f t="shared" si="448"/>
        <v>0</v>
      </c>
      <c r="AV265" s="326">
        <f t="shared" si="448"/>
        <v>0</v>
      </c>
      <c r="AW265" s="326">
        <f t="shared" si="448"/>
        <v>0</v>
      </c>
      <c r="AX265" s="326">
        <f t="shared" si="448"/>
        <v>0</v>
      </c>
      <c r="AY265" s="326">
        <f t="shared" si="448"/>
        <v>0</v>
      </c>
      <c r="AZ265" s="326">
        <f t="shared" si="448"/>
        <v>0</v>
      </c>
      <c r="BA265" s="326">
        <f t="shared" si="448"/>
        <v>0</v>
      </c>
      <c r="BB265" s="326">
        <f t="shared" si="448"/>
        <v>0</v>
      </c>
      <c r="BC265" s="326">
        <f t="shared" si="448"/>
        <v>0</v>
      </c>
      <c r="BD265" s="326">
        <f t="shared" si="448"/>
        <v>0</v>
      </c>
      <c r="BE265" s="326">
        <f t="shared" si="448"/>
        <v>0</v>
      </c>
      <c r="BF265" s="326">
        <f t="shared" si="448"/>
        <v>0</v>
      </c>
      <c r="BG265" s="326">
        <f t="shared" si="448"/>
        <v>0</v>
      </c>
      <c r="BH265" s="326">
        <f t="shared" si="448"/>
        <v>0</v>
      </c>
      <c r="BI265" s="326">
        <f t="shared" si="448"/>
        <v>0</v>
      </c>
      <c r="BJ265" s="326">
        <f t="shared" si="448"/>
        <v>0</v>
      </c>
      <c r="BK265" s="326">
        <f t="shared" si="448"/>
        <v>0</v>
      </c>
      <c r="BL265" s="326">
        <f t="shared" si="448"/>
        <v>0</v>
      </c>
      <c r="BM265" s="326">
        <f t="shared" si="448"/>
        <v>0</v>
      </c>
    </row>
    <row r="266" spans="3:65" x14ac:dyDescent="0.2">
      <c r="C266" s="325">
        <f t="shared" ref="C266:C289" si="449">C265+1</f>
        <v>2</v>
      </c>
      <c r="D266" s="303" t="str">
        <f t="shared" ref="D266:D289" si="450">INDEX(D$59:D$83,$C266,1)</f>
        <v>item 2</v>
      </c>
      <c r="E266" s="350" t="str">
        <f t="shared" si="447"/>
        <v>Operating Expense</v>
      </c>
      <c r="F266" s="320">
        <f t="shared" si="447"/>
        <v>2</v>
      </c>
      <c r="G266" s="320"/>
      <c r="H266" s="425">
        <f t="shared" ref="H266:H289" si="451">YEAR(I179)+H179</f>
        <v>2047</v>
      </c>
      <c r="K266" s="341">
        <f t="shared" ref="K266:K290" si="452">SUMPRODUCT(O266:BM266,$O$7:$BM$7)</f>
        <v>0</v>
      </c>
      <c r="L266" s="342">
        <f t="shared" ref="L266:L290" si="453">SUM(O266:BM266)</f>
        <v>0</v>
      </c>
      <c r="O266" s="326">
        <f t="shared" ref="O266:BM266" si="454">-IF(AND($F266=3,O$5=$H266),$L179,0)</f>
        <v>0</v>
      </c>
      <c r="P266" s="326">
        <f t="shared" si="454"/>
        <v>0</v>
      </c>
      <c r="Q266" s="326">
        <f t="shared" si="454"/>
        <v>0</v>
      </c>
      <c r="R266" s="326">
        <f t="shared" si="454"/>
        <v>0</v>
      </c>
      <c r="S266" s="326">
        <f t="shared" si="454"/>
        <v>0</v>
      </c>
      <c r="T266" s="326">
        <f t="shared" si="454"/>
        <v>0</v>
      </c>
      <c r="U266" s="326">
        <f t="shared" si="454"/>
        <v>0</v>
      </c>
      <c r="V266" s="326">
        <f t="shared" si="454"/>
        <v>0</v>
      </c>
      <c r="W266" s="326">
        <f t="shared" si="454"/>
        <v>0</v>
      </c>
      <c r="X266" s="326">
        <f t="shared" si="454"/>
        <v>0</v>
      </c>
      <c r="Y266" s="326">
        <f t="shared" si="454"/>
        <v>0</v>
      </c>
      <c r="Z266" s="326">
        <f t="shared" si="454"/>
        <v>0</v>
      </c>
      <c r="AA266" s="326">
        <f t="shared" si="454"/>
        <v>0</v>
      </c>
      <c r="AB266" s="326">
        <f t="shared" si="454"/>
        <v>0</v>
      </c>
      <c r="AC266" s="326">
        <f t="shared" si="454"/>
        <v>0</v>
      </c>
      <c r="AD266" s="326">
        <f t="shared" si="454"/>
        <v>0</v>
      </c>
      <c r="AE266" s="326">
        <f t="shared" si="454"/>
        <v>0</v>
      </c>
      <c r="AF266" s="326">
        <f t="shared" si="454"/>
        <v>0</v>
      </c>
      <c r="AG266" s="326">
        <f t="shared" si="454"/>
        <v>0</v>
      </c>
      <c r="AH266" s="326">
        <f t="shared" si="454"/>
        <v>0</v>
      </c>
      <c r="AI266" s="326">
        <f t="shared" si="454"/>
        <v>0</v>
      </c>
      <c r="AJ266" s="326">
        <f t="shared" si="454"/>
        <v>0</v>
      </c>
      <c r="AK266" s="326">
        <f t="shared" si="454"/>
        <v>0</v>
      </c>
      <c r="AL266" s="326">
        <f t="shared" si="454"/>
        <v>0</v>
      </c>
      <c r="AM266" s="326">
        <f t="shared" si="454"/>
        <v>0</v>
      </c>
      <c r="AN266" s="326">
        <f t="shared" si="454"/>
        <v>0</v>
      </c>
      <c r="AO266" s="326">
        <f t="shared" si="454"/>
        <v>0</v>
      </c>
      <c r="AP266" s="326">
        <f t="shared" si="454"/>
        <v>0</v>
      </c>
      <c r="AQ266" s="326">
        <f t="shared" si="454"/>
        <v>0</v>
      </c>
      <c r="AR266" s="326">
        <f t="shared" si="454"/>
        <v>0</v>
      </c>
      <c r="AS266" s="326">
        <f t="shared" si="454"/>
        <v>0</v>
      </c>
      <c r="AT266" s="326">
        <f t="shared" si="454"/>
        <v>0</v>
      </c>
      <c r="AU266" s="326">
        <f t="shared" si="454"/>
        <v>0</v>
      </c>
      <c r="AV266" s="326">
        <f t="shared" si="454"/>
        <v>0</v>
      </c>
      <c r="AW266" s="326">
        <f t="shared" si="454"/>
        <v>0</v>
      </c>
      <c r="AX266" s="326">
        <f t="shared" si="454"/>
        <v>0</v>
      </c>
      <c r="AY266" s="326">
        <f t="shared" si="454"/>
        <v>0</v>
      </c>
      <c r="AZ266" s="326">
        <f t="shared" si="454"/>
        <v>0</v>
      </c>
      <c r="BA266" s="326">
        <f t="shared" si="454"/>
        <v>0</v>
      </c>
      <c r="BB266" s="326">
        <f t="shared" si="454"/>
        <v>0</v>
      </c>
      <c r="BC266" s="326">
        <f t="shared" si="454"/>
        <v>0</v>
      </c>
      <c r="BD266" s="326">
        <f t="shared" si="454"/>
        <v>0</v>
      </c>
      <c r="BE266" s="326">
        <f t="shared" si="454"/>
        <v>0</v>
      </c>
      <c r="BF266" s="326">
        <f t="shared" si="454"/>
        <v>0</v>
      </c>
      <c r="BG266" s="326">
        <f t="shared" si="454"/>
        <v>0</v>
      </c>
      <c r="BH266" s="326">
        <f t="shared" si="454"/>
        <v>0</v>
      </c>
      <c r="BI266" s="326">
        <f t="shared" si="454"/>
        <v>0</v>
      </c>
      <c r="BJ266" s="326">
        <f t="shared" si="454"/>
        <v>0</v>
      </c>
      <c r="BK266" s="326">
        <f t="shared" si="454"/>
        <v>0</v>
      </c>
      <c r="BL266" s="326">
        <f t="shared" si="454"/>
        <v>0</v>
      </c>
      <c r="BM266" s="326">
        <f t="shared" si="454"/>
        <v>0</v>
      </c>
    </row>
    <row r="267" spans="3:65" x14ac:dyDescent="0.2">
      <c r="C267" s="325">
        <f t="shared" si="449"/>
        <v>3</v>
      </c>
      <c r="D267" s="303" t="str">
        <f t="shared" si="450"/>
        <v>item 3</v>
      </c>
      <c r="E267" s="350" t="str">
        <f t="shared" si="447"/>
        <v>Operating Expense</v>
      </c>
      <c r="F267" s="320">
        <f t="shared" si="447"/>
        <v>2</v>
      </c>
      <c r="G267" s="320"/>
      <c r="H267" s="425">
        <f t="shared" si="451"/>
        <v>2047</v>
      </c>
      <c r="K267" s="341">
        <f t="shared" si="452"/>
        <v>0</v>
      </c>
      <c r="L267" s="342">
        <f t="shared" si="453"/>
        <v>0</v>
      </c>
      <c r="O267" s="326">
        <f t="shared" ref="O267:BM267" si="455">-IF(AND($F267=3,O$5=$H267),$L180,0)</f>
        <v>0</v>
      </c>
      <c r="P267" s="326">
        <f t="shared" si="455"/>
        <v>0</v>
      </c>
      <c r="Q267" s="326">
        <f t="shared" si="455"/>
        <v>0</v>
      </c>
      <c r="R267" s="326">
        <f t="shared" si="455"/>
        <v>0</v>
      </c>
      <c r="S267" s="326">
        <f t="shared" si="455"/>
        <v>0</v>
      </c>
      <c r="T267" s="326">
        <f t="shared" si="455"/>
        <v>0</v>
      </c>
      <c r="U267" s="326">
        <f t="shared" si="455"/>
        <v>0</v>
      </c>
      <c r="V267" s="326">
        <f t="shared" si="455"/>
        <v>0</v>
      </c>
      <c r="W267" s="326">
        <f t="shared" si="455"/>
        <v>0</v>
      </c>
      <c r="X267" s="326">
        <f t="shared" si="455"/>
        <v>0</v>
      </c>
      <c r="Y267" s="326">
        <f t="shared" si="455"/>
        <v>0</v>
      </c>
      <c r="Z267" s="326">
        <f t="shared" si="455"/>
        <v>0</v>
      </c>
      <c r="AA267" s="326">
        <f t="shared" si="455"/>
        <v>0</v>
      </c>
      <c r="AB267" s="326">
        <f t="shared" si="455"/>
        <v>0</v>
      </c>
      <c r="AC267" s="326">
        <f t="shared" si="455"/>
        <v>0</v>
      </c>
      <c r="AD267" s="326">
        <f t="shared" si="455"/>
        <v>0</v>
      </c>
      <c r="AE267" s="326">
        <f t="shared" si="455"/>
        <v>0</v>
      </c>
      <c r="AF267" s="326">
        <f t="shared" si="455"/>
        <v>0</v>
      </c>
      <c r="AG267" s="326">
        <f t="shared" si="455"/>
        <v>0</v>
      </c>
      <c r="AH267" s="326">
        <f t="shared" si="455"/>
        <v>0</v>
      </c>
      <c r="AI267" s="326">
        <f t="shared" si="455"/>
        <v>0</v>
      </c>
      <c r="AJ267" s="326">
        <f t="shared" si="455"/>
        <v>0</v>
      </c>
      <c r="AK267" s="326">
        <f t="shared" si="455"/>
        <v>0</v>
      </c>
      <c r="AL267" s="326">
        <f t="shared" si="455"/>
        <v>0</v>
      </c>
      <c r="AM267" s="326">
        <f t="shared" si="455"/>
        <v>0</v>
      </c>
      <c r="AN267" s="326">
        <f t="shared" si="455"/>
        <v>0</v>
      </c>
      <c r="AO267" s="326">
        <f t="shared" si="455"/>
        <v>0</v>
      </c>
      <c r="AP267" s="326">
        <f t="shared" si="455"/>
        <v>0</v>
      </c>
      <c r="AQ267" s="326">
        <f t="shared" si="455"/>
        <v>0</v>
      </c>
      <c r="AR267" s="326">
        <f t="shared" si="455"/>
        <v>0</v>
      </c>
      <c r="AS267" s="326">
        <f t="shared" si="455"/>
        <v>0</v>
      </c>
      <c r="AT267" s="326">
        <f t="shared" si="455"/>
        <v>0</v>
      </c>
      <c r="AU267" s="326">
        <f t="shared" si="455"/>
        <v>0</v>
      </c>
      <c r="AV267" s="326">
        <f t="shared" si="455"/>
        <v>0</v>
      </c>
      <c r="AW267" s="326">
        <f t="shared" si="455"/>
        <v>0</v>
      </c>
      <c r="AX267" s="326">
        <f t="shared" si="455"/>
        <v>0</v>
      </c>
      <c r="AY267" s="326">
        <f t="shared" si="455"/>
        <v>0</v>
      </c>
      <c r="AZ267" s="326">
        <f t="shared" si="455"/>
        <v>0</v>
      </c>
      <c r="BA267" s="326">
        <f t="shared" si="455"/>
        <v>0</v>
      </c>
      <c r="BB267" s="326">
        <f t="shared" si="455"/>
        <v>0</v>
      </c>
      <c r="BC267" s="326">
        <f t="shared" si="455"/>
        <v>0</v>
      </c>
      <c r="BD267" s="326">
        <f t="shared" si="455"/>
        <v>0</v>
      </c>
      <c r="BE267" s="326">
        <f t="shared" si="455"/>
        <v>0</v>
      </c>
      <c r="BF267" s="326">
        <f t="shared" si="455"/>
        <v>0</v>
      </c>
      <c r="BG267" s="326">
        <f t="shared" si="455"/>
        <v>0</v>
      </c>
      <c r="BH267" s="326">
        <f t="shared" si="455"/>
        <v>0</v>
      </c>
      <c r="BI267" s="326">
        <f t="shared" si="455"/>
        <v>0</v>
      </c>
      <c r="BJ267" s="326">
        <f t="shared" si="455"/>
        <v>0</v>
      </c>
      <c r="BK267" s="326">
        <f t="shared" si="455"/>
        <v>0</v>
      </c>
      <c r="BL267" s="326">
        <f t="shared" si="455"/>
        <v>0</v>
      </c>
      <c r="BM267" s="326">
        <f t="shared" si="455"/>
        <v>0</v>
      </c>
    </row>
    <row r="268" spans="3:65" x14ac:dyDescent="0.2">
      <c r="C268" s="325">
        <f t="shared" si="449"/>
        <v>4</v>
      </c>
      <c r="D268" s="303" t="str">
        <f t="shared" si="450"/>
        <v>item 4</v>
      </c>
      <c r="E268" s="350" t="str">
        <f t="shared" si="447"/>
        <v>Operating Expense</v>
      </c>
      <c r="F268" s="320">
        <f t="shared" si="447"/>
        <v>2</v>
      </c>
      <c r="G268" s="320"/>
      <c r="H268" s="425">
        <f t="shared" si="451"/>
        <v>2047</v>
      </c>
      <c r="K268" s="341">
        <f t="shared" si="452"/>
        <v>0</v>
      </c>
      <c r="L268" s="342">
        <f t="shared" si="453"/>
        <v>0</v>
      </c>
      <c r="O268" s="326">
        <f t="shared" ref="O268:BM268" si="456">-IF(AND($F268=3,O$5=$H268),$L181,0)</f>
        <v>0</v>
      </c>
      <c r="P268" s="326">
        <f t="shared" si="456"/>
        <v>0</v>
      </c>
      <c r="Q268" s="326">
        <f t="shared" si="456"/>
        <v>0</v>
      </c>
      <c r="R268" s="326">
        <f t="shared" si="456"/>
        <v>0</v>
      </c>
      <c r="S268" s="326">
        <f t="shared" si="456"/>
        <v>0</v>
      </c>
      <c r="T268" s="326">
        <f t="shared" si="456"/>
        <v>0</v>
      </c>
      <c r="U268" s="326">
        <f t="shared" si="456"/>
        <v>0</v>
      </c>
      <c r="V268" s="326">
        <f t="shared" si="456"/>
        <v>0</v>
      </c>
      <c r="W268" s="326">
        <f t="shared" si="456"/>
        <v>0</v>
      </c>
      <c r="X268" s="326">
        <f t="shared" si="456"/>
        <v>0</v>
      </c>
      <c r="Y268" s="326">
        <f t="shared" si="456"/>
        <v>0</v>
      </c>
      <c r="Z268" s="326">
        <f t="shared" si="456"/>
        <v>0</v>
      </c>
      <c r="AA268" s="326">
        <f t="shared" si="456"/>
        <v>0</v>
      </c>
      <c r="AB268" s="326">
        <f t="shared" si="456"/>
        <v>0</v>
      </c>
      <c r="AC268" s="326">
        <f t="shared" si="456"/>
        <v>0</v>
      </c>
      <c r="AD268" s="326">
        <f t="shared" si="456"/>
        <v>0</v>
      </c>
      <c r="AE268" s="326">
        <f t="shared" si="456"/>
        <v>0</v>
      </c>
      <c r="AF268" s="326">
        <f t="shared" si="456"/>
        <v>0</v>
      </c>
      <c r="AG268" s="326">
        <f t="shared" si="456"/>
        <v>0</v>
      </c>
      <c r="AH268" s="326">
        <f t="shared" si="456"/>
        <v>0</v>
      </c>
      <c r="AI268" s="326">
        <f t="shared" si="456"/>
        <v>0</v>
      </c>
      <c r="AJ268" s="326">
        <f t="shared" si="456"/>
        <v>0</v>
      </c>
      <c r="AK268" s="326">
        <f t="shared" si="456"/>
        <v>0</v>
      </c>
      <c r="AL268" s="326">
        <f t="shared" si="456"/>
        <v>0</v>
      </c>
      <c r="AM268" s="326">
        <f t="shared" si="456"/>
        <v>0</v>
      </c>
      <c r="AN268" s="326">
        <f t="shared" si="456"/>
        <v>0</v>
      </c>
      <c r="AO268" s="326">
        <f t="shared" si="456"/>
        <v>0</v>
      </c>
      <c r="AP268" s="326">
        <f t="shared" si="456"/>
        <v>0</v>
      </c>
      <c r="AQ268" s="326">
        <f t="shared" si="456"/>
        <v>0</v>
      </c>
      <c r="AR268" s="326">
        <f t="shared" si="456"/>
        <v>0</v>
      </c>
      <c r="AS268" s="326">
        <f t="shared" si="456"/>
        <v>0</v>
      </c>
      <c r="AT268" s="326">
        <f t="shared" si="456"/>
        <v>0</v>
      </c>
      <c r="AU268" s="326">
        <f t="shared" si="456"/>
        <v>0</v>
      </c>
      <c r="AV268" s="326">
        <f t="shared" si="456"/>
        <v>0</v>
      </c>
      <c r="AW268" s="326">
        <f t="shared" si="456"/>
        <v>0</v>
      </c>
      <c r="AX268" s="326">
        <f t="shared" si="456"/>
        <v>0</v>
      </c>
      <c r="AY268" s="326">
        <f t="shared" si="456"/>
        <v>0</v>
      </c>
      <c r="AZ268" s="326">
        <f t="shared" si="456"/>
        <v>0</v>
      </c>
      <c r="BA268" s="326">
        <f t="shared" si="456"/>
        <v>0</v>
      </c>
      <c r="BB268" s="326">
        <f t="shared" si="456"/>
        <v>0</v>
      </c>
      <c r="BC268" s="326">
        <f t="shared" si="456"/>
        <v>0</v>
      </c>
      <c r="BD268" s="326">
        <f t="shared" si="456"/>
        <v>0</v>
      </c>
      <c r="BE268" s="326">
        <f t="shared" si="456"/>
        <v>0</v>
      </c>
      <c r="BF268" s="326">
        <f t="shared" si="456"/>
        <v>0</v>
      </c>
      <c r="BG268" s="326">
        <f t="shared" si="456"/>
        <v>0</v>
      </c>
      <c r="BH268" s="326">
        <f t="shared" si="456"/>
        <v>0</v>
      </c>
      <c r="BI268" s="326">
        <f t="shared" si="456"/>
        <v>0</v>
      </c>
      <c r="BJ268" s="326">
        <f t="shared" si="456"/>
        <v>0</v>
      </c>
      <c r="BK268" s="326">
        <f t="shared" si="456"/>
        <v>0</v>
      </c>
      <c r="BL268" s="326">
        <f t="shared" si="456"/>
        <v>0</v>
      </c>
      <c r="BM268" s="326">
        <f t="shared" si="456"/>
        <v>0</v>
      </c>
    </row>
    <row r="269" spans="3:65" x14ac:dyDescent="0.2">
      <c r="C269" s="325">
        <f t="shared" si="449"/>
        <v>5</v>
      </c>
      <c r="D269" s="303" t="str">
        <f t="shared" si="450"/>
        <v>item 5</v>
      </c>
      <c r="E269" s="350" t="str">
        <f t="shared" si="447"/>
        <v>Operating Expense</v>
      </c>
      <c r="F269" s="320">
        <f t="shared" si="447"/>
        <v>2</v>
      </c>
      <c r="G269" s="320"/>
      <c r="H269" s="425">
        <f t="shared" si="451"/>
        <v>2047</v>
      </c>
      <c r="K269" s="341">
        <f t="shared" si="452"/>
        <v>0</v>
      </c>
      <c r="L269" s="342">
        <f t="shared" si="453"/>
        <v>0</v>
      </c>
      <c r="O269" s="326">
        <f t="shared" ref="O269:BM269" si="457">-IF(AND($F269=3,O$5=$H269),$L182,0)</f>
        <v>0</v>
      </c>
      <c r="P269" s="326">
        <f t="shared" si="457"/>
        <v>0</v>
      </c>
      <c r="Q269" s="326">
        <f t="shared" si="457"/>
        <v>0</v>
      </c>
      <c r="R269" s="326">
        <f t="shared" si="457"/>
        <v>0</v>
      </c>
      <c r="S269" s="326">
        <f t="shared" si="457"/>
        <v>0</v>
      </c>
      <c r="T269" s="326">
        <f t="shared" si="457"/>
        <v>0</v>
      </c>
      <c r="U269" s="326">
        <f t="shared" si="457"/>
        <v>0</v>
      </c>
      <c r="V269" s="326">
        <f t="shared" si="457"/>
        <v>0</v>
      </c>
      <c r="W269" s="326">
        <f t="shared" si="457"/>
        <v>0</v>
      </c>
      <c r="X269" s="326">
        <f t="shared" si="457"/>
        <v>0</v>
      </c>
      <c r="Y269" s="326">
        <f t="shared" si="457"/>
        <v>0</v>
      </c>
      <c r="Z269" s="326">
        <f t="shared" si="457"/>
        <v>0</v>
      </c>
      <c r="AA269" s="326">
        <f t="shared" si="457"/>
        <v>0</v>
      </c>
      <c r="AB269" s="326">
        <f t="shared" si="457"/>
        <v>0</v>
      </c>
      <c r="AC269" s="326">
        <f t="shared" si="457"/>
        <v>0</v>
      </c>
      <c r="AD269" s="326">
        <f t="shared" si="457"/>
        <v>0</v>
      </c>
      <c r="AE269" s="326">
        <f t="shared" si="457"/>
        <v>0</v>
      </c>
      <c r="AF269" s="326">
        <f t="shared" si="457"/>
        <v>0</v>
      </c>
      <c r="AG269" s="326">
        <f t="shared" si="457"/>
        <v>0</v>
      </c>
      <c r="AH269" s="326">
        <f t="shared" si="457"/>
        <v>0</v>
      </c>
      <c r="AI269" s="326">
        <f t="shared" si="457"/>
        <v>0</v>
      </c>
      <c r="AJ269" s="326">
        <f t="shared" si="457"/>
        <v>0</v>
      </c>
      <c r="AK269" s="326">
        <f t="shared" si="457"/>
        <v>0</v>
      </c>
      <c r="AL269" s="326">
        <f t="shared" si="457"/>
        <v>0</v>
      </c>
      <c r="AM269" s="326">
        <f t="shared" si="457"/>
        <v>0</v>
      </c>
      <c r="AN269" s="326">
        <f t="shared" si="457"/>
        <v>0</v>
      </c>
      <c r="AO269" s="326">
        <f t="shared" si="457"/>
        <v>0</v>
      </c>
      <c r="AP269" s="326">
        <f t="shared" si="457"/>
        <v>0</v>
      </c>
      <c r="AQ269" s="326">
        <f t="shared" si="457"/>
        <v>0</v>
      </c>
      <c r="AR269" s="326">
        <f t="shared" si="457"/>
        <v>0</v>
      </c>
      <c r="AS269" s="326">
        <f t="shared" si="457"/>
        <v>0</v>
      </c>
      <c r="AT269" s="326">
        <f t="shared" si="457"/>
        <v>0</v>
      </c>
      <c r="AU269" s="326">
        <f t="shared" si="457"/>
        <v>0</v>
      </c>
      <c r="AV269" s="326">
        <f t="shared" si="457"/>
        <v>0</v>
      </c>
      <c r="AW269" s="326">
        <f t="shared" si="457"/>
        <v>0</v>
      </c>
      <c r="AX269" s="326">
        <f t="shared" si="457"/>
        <v>0</v>
      </c>
      <c r="AY269" s="326">
        <f t="shared" si="457"/>
        <v>0</v>
      </c>
      <c r="AZ269" s="326">
        <f t="shared" si="457"/>
        <v>0</v>
      </c>
      <c r="BA269" s="326">
        <f t="shared" si="457"/>
        <v>0</v>
      </c>
      <c r="BB269" s="326">
        <f t="shared" si="457"/>
        <v>0</v>
      </c>
      <c r="BC269" s="326">
        <f t="shared" si="457"/>
        <v>0</v>
      </c>
      <c r="BD269" s="326">
        <f t="shared" si="457"/>
        <v>0</v>
      </c>
      <c r="BE269" s="326">
        <f t="shared" si="457"/>
        <v>0</v>
      </c>
      <c r="BF269" s="326">
        <f t="shared" si="457"/>
        <v>0</v>
      </c>
      <c r="BG269" s="326">
        <f t="shared" si="457"/>
        <v>0</v>
      </c>
      <c r="BH269" s="326">
        <f t="shared" si="457"/>
        <v>0</v>
      </c>
      <c r="BI269" s="326">
        <f t="shared" si="457"/>
        <v>0</v>
      </c>
      <c r="BJ269" s="326">
        <f t="shared" si="457"/>
        <v>0</v>
      </c>
      <c r="BK269" s="326">
        <f t="shared" si="457"/>
        <v>0</v>
      </c>
      <c r="BL269" s="326">
        <f t="shared" si="457"/>
        <v>0</v>
      </c>
      <c r="BM269" s="326">
        <f t="shared" si="457"/>
        <v>0</v>
      </c>
    </row>
    <row r="270" spans="3:65" x14ac:dyDescent="0.2">
      <c r="C270" s="325">
        <f t="shared" si="449"/>
        <v>6</v>
      </c>
      <c r="D270" s="303" t="str">
        <f t="shared" si="450"/>
        <v>item 6</v>
      </c>
      <c r="E270" s="350" t="str">
        <f t="shared" si="447"/>
        <v>Operating Expense</v>
      </c>
      <c r="F270" s="320">
        <f t="shared" si="447"/>
        <v>2</v>
      </c>
      <c r="G270" s="320"/>
      <c r="H270" s="425">
        <f t="shared" si="451"/>
        <v>2047</v>
      </c>
      <c r="K270" s="341">
        <f t="shared" si="452"/>
        <v>0</v>
      </c>
      <c r="L270" s="342">
        <f t="shared" si="453"/>
        <v>0</v>
      </c>
      <c r="O270" s="326">
        <f t="shared" ref="O270:BM270" si="458">-IF(AND($F270=3,O$5=$H270),$L183,0)</f>
        <v>0</v>
      </c>
      <c r="P270" s="326">
        <f t="shared" si="458"/>
        <v>0</v>
      </c>
      <c r="Q270" s="326">
        <f t="shared" si="458"/>
        <v>0</v>
      </c>
      <c r="R270" s="326">
        <f t="shared" si="458"/>
        <v>0</v>
      </c>
      <c r="S270" s="326">
        <f t="shared" si="458"/>
        <v>0</v>
      </c>
      <c r="T270" s="326">
        <f t="shared" si="458"/>
        <v>0</v>
      </c>
      <c r="U270" s="326">
        <f t="shared" si="458"/>
        <v>0</v>
      </c>
      <c r="V270" s="326">
        <f t="shared" si="458"/>
        <v>0</v>
      </c>
      <c r="W270" s="326">
        <f t="shared" si="458"/>
        <v>0</v>
      </c>
      <c r="X270" s="326">
        <f t="shared" si="458"/>
        <v>0</v>
      </c>
      <c r="Y270" s="326">
        <f t="shared" si="458"/>
        <v>0</v>
      </c>
      <c r="Z270" s="326">
        <f t="shared" si="458"/>
        <v>0</v>
      </c>
      <c r="AA270" s="326">
        <f t="shared" si="458"/>
        <v>0</v>
      </c>
      <c r="AB270" s="326">
        <f t="shared" si="458"/>
        <v>0</v>
      </c>
      <c r="AC270" s="326">
        <f t="shared" si="458"/>
        <v>0</v>
      </c>
      <c r="AD270" s="326">
        <f t="shared" si="458"/>
        <v>0</v>
      </c>
      <c r="AE270" s="326">
        <f t="shared" si="458"/>
        <v>0</v>
      </c>
      <c r="AF270" s="326">
        <f t="shared" si="458"/>
        <v>0</v>
      </c>
      <c r="AG270" s="326">
        <f t="shared" si="458"/>
        <v>0</v>
      </c>
      <c r="AH270" s="326">
        <f t="shared" si="458"/>
        <v>0</v>
      </c>
      <c r="AI270" s="326">
        <f t="shared" si="458"/>
        <v>0</v>
      </c>
      <c r="AJ270" s="326">
        <f t="shared" si="458"/>
        <v>0</v>
      </c>
      <c r="AK270" s="326">
        <f t="shared" si="458"/>
        <v>0</v>
      </c>
      <c r="AL270" s="326">
        <f t="shared" si="458"/>
        <v>0</v>
      </c>
      <c r="AM270" s="326">
        <f t="shared" si="458"/>
        <v>0</v>
      </c>
      <c r="AN270" s="326">
        <f t="shared" si="458"/>
        <v>0</v>
      </c>
      <c r="AO270" s="326">
        <f t="shared" si="458"/>
        <v>0</v>
      </c>
      <c r="AP270" s="326">
        <f t="shared" si="458"/>
        <v>0</v>
      </c>
      <c r="AQ270" s="326">
        <f t="shared" si="458"/>
        <v>0</v>
      </c>
      <c r="AR270" s="326">
        <f t="shared" si="458"/>
        <v>0</v>
      </c>
      <c r="AS270" s="326">
        <f t="shared" si="458"/>
        <v>0</v>
      </c>
      <c r="AT270" s="326">
        <f t="shared" si="458"/>
        <v>0</v>
      </c>
      <c r="AU270" s="326">
        <f t="shared" si="458"/>
        <v>0</v>
      </c>
      <c r="AV270" s="326">
        <f t="shared" si="458"/>
        <v>0</v>
      </c>
      <c r="AW270" s="326">
        <f t="shared" si="458"/>
        <v>0</v>
      </c>
      <c r="AX270" s="326">
        <f t="shared" si="458"/>
        <v>0</v>
      </c>
      <c r="AY270" s="326">
        <f t="shared" si="458"/>
        <v>0</v>
      </c>
      <c r="AZ270" s="326">
        <f t="shared" si="458"/>
        <v>0</v>
      </c>
      <c r="BA270" s="326">
        <f t="shared" si="458"/>
        <v>0</v>
      </c>
      <c r="BB270" s="326">
        <f t="shared" si="458"/>
        <v>0</v>
      </c>
      <c r="BC270" s="326">
        <f t="shared" si="458"/>
        <v>0</v>
      </c>
      <c r="BD270" s="326">
        <f t="shared" si="458"/>
        <v>0</v>
      </c>
      <c r="BE270" s="326">
        <f t="shared" si="458"/>
        <v>0</v>
      </c>
      <c r="BF270" s="326">
        <f t="shared" si="458"/>
        <v>0</v>
      </c>
      <c r="BG270" s="326">
        <f t="shared" si="458"/>
        <v>0</v>
      </c>
      <c r="BH270" s="326">
        <f t="shared" si="458"/>
        <v>0</v>
      </c>
      <c r="BI270" s="326">
        <f t="shared" si="458"/>
        <v>0</v>
      </c>
      <c r="BJ270" s="326">
        <f t="shared" si="458"/>
        <v>0</v>
      </c>
      <c r="BK270" s="326">
        <f t="shared" si="458"/>
        <v>0</v>
      </c>
      <c r="BL270" s="326">
        <f t="shared" si="458"/>
        <v>0</v>
      </c>
      <c r="BM270" s="326">
        <f t="shared" si="458"/>
        <v>0</v>
      </c>
    </row>
    <row r="271" spans="3:65" x14ac:dyDescent="0.2">
      <c r="C271" s="325">
        <f t="shared" si="449"/>
        <v>7</v>
      </c>
      <c r="D271" s="303" t="str">
        <f t="shared" si="450"/>
        <v>item 7</v>
      </c>
      <c r="E271" s="350" t="str">
        <f t="shared" si="447"/>
        <v>Operating Expense</v>
      </c>
      <c r="F271" s="320">
        <f t="shared" si="447"/>
        <v>2</v>
      </c>
      <c r="G271" s="320"/>
      <c r="H271" s="425">
        <f t="shared" si="451"/>
        <v>2047</v>
      </c>
      <c r="K271" s="341">
        <f t="shared" si="452"/>
        <v>0</v>
      </c>
      <c r="L271" s="342">
        <f t="shared" si="453"/>
        <v>0</v>
      </c>
      <c r="O271" s="326">
        <f t="shared" ref="O271:BM271" si="459">-IF(AND($F271=3,O$5=$H271),$L184,0)</f>
        <v>0</v>
      </c>
      <c r="P271" s="326">
        <f t="shared" si="459"/>
        <v>0</v>
      </c>
      <c r="Q271" s="326">
        <f t="shared" si="459"/>
        <v>0</v>
      </c>
      <c r="R271" s="326">
        <f t="shared" si="459"/>
        <v>0</v>
      </c>
      <c r="S271" s="326">
        <f t="shared" si="459"/>
        <v>0</v>
      </c>
      <c r="T271" s="326">
        <f t="shared" si="459"/>
        <v>0</v>
      </c>
      <c r="U271" s="326">
        <f t="shared" si="459"/>
        <v>0</v>
      </c>
      <c r="V271" s="326">
        <f t="shared" si="459"/>
        <v>0</v>
      </c>
      <c r="W271" s="326">
        <f t="shared" si="459"/>
        <v>0</v>
      </c>
      <c r="X271" s="326">
        <f t="shared" si="459"/>
        <v>0</v>
      </c>
      <c r="Y271" s="326">
        <f t="shared" si="459"/>
        <v>0</v>
      </c>
      <c r="Z271" s="326">
        <f t="shared" si="459"/>
        <v>0</v>
      </c>
      <c r="AA271" s="326">
        <f t="shared" si="459"/>
        <v>0</v>
      </c>
      <c r="AB271" s="326">
        <f t="shared" si="459"/>
        <v>0</v>
      </c>
      <c r="AC271" s="326">
        <f t="shared" si="459"/>
        <v>0</v>
      </c>
      <c r="AD271" s="326">
        <f t="shared" si="459"/>
        <v>0</v>
      </c>
      <c r="AE271" s="326">
        <f t="shared" si="459"/>
        <v>0</v>
      </c>
      <c r="AF271" s="326">
        <f t="shared" si="459"/>
        <v>0</v>
      </c>
      <c r="AG271" s="326">
        <f t="shared" si="459"/>
        <v>0</v>
      </c>
      <c r="AH271" s="326">
        <f t="shared" si="459"/>
        <v>0</v>
      </c>
      <c r="AI271" s="326">
        <f t="shared" si="459"/>
        <v>0</v>
      </c>
      <c r="AJ271" s="326">
        <f t="shared" si="459"/>
        <v>0</v>
      </c>
      <c r="AK271" s="326">
        <f t="shared" si="459"/>
        <v>0</v>
      </c>
      <c r="AL271" s="326">
        <f t="shared" si="459"/>
        <v>0</v>
      </c>
      <c r="AM271" s="326">
        <f t="shared" si="459"/>
        <v>0</v>
      </c>
      <c r="AN271" s="326">
        <f t="shared" si="459"/>
        <v>0</v>
      </c>
      <c r="AO271" s="326">
        <f t="shared" si="459"/>
        <v>0</v>
      </c>
      <c r="AP271" s="326">
        <f t="shared" si="459"/>
        <v>0</v>
      </c>
      <c r="AQ271" s="326">
        <f t="shared" si="459"/>
        <v>0</v>
      </c>
      <c r="AR271" s="326">
        <f t="shared" si="459"/>
        <v>0</v>
      </c>
      <c r="AS271" s="326">
        <f t="shared" si="459"/>
        <v>0</v>
      </c>
      <c r="AT271" s="326">
        <f t="shared" si="459"/>
        <v>0</v>
      </c>
      <c r="AU271" s="326">
        <f t="shared" si="459"/>
        <v>0</v>
      </c>
      <c r="AV271" s="326">
        <f t="shared" si="459"/>
        <v>0</v>
      </c>
      <c r="AW271" s="326">
        <f t="shared" si="459"/>
        <v>0</v>
      </c>
      <c r="AX271" s="326">
        <f t="shared" si="459"/>
        <v>0</v>
      </c>
      <c r="AY271" s="326">
        <f t="shared" si="459"/>
        <v>0</v>
      </c>
      <c r="AZ271" s="326">
        <f t="shared" si="459"/>
        <v>0</v>
      </c>
      <c r="BA271" s="326">
        <f t="shared" si="459"/>
        <v>0</v>
      </c>
      <c r="BB271" s="326">
        <f t="shared" si="459"/>
        <v>0</v>
      </c>
      <c r="BC271" s="326">
        <f t="shared" si="459"/>
        <v>0</v>
      </c>
      <c r="BD271" s="326">
        <f t="shared" si="459"/>
        <v>0</v>
      </c>
      <c r="BE271" s="326">
        <f t="shared" si="459"/>
        <v>0</v>
      </c>
      <c r="BF271" s="326">
        <f t="shared" si="459"/>
        <v>0</v>
      </c>
      <c r="BG271" s="326">
        <f t="shared" si="459"/>
        <v>0</v>
      </c>
      <c r="BH271" s="326">
        <f t="shared" si="459"/>
        <v>0</v>
      </c>
      <c r="BI271" s="326">
        <f t="shared" si="459"/>
        <v>0</v>
      </c>
      <c r="BJ271" s="326">
        <f t="shared" si="459"/>
        <v>0</v>
      </c>
      <c r="BK271" s="326">
        <f t="shared" si="459"/>
        <v>0</v>
      </c>
      <c r="BL271" s="326">
        <f t="shared" si="459"/>
        <v>0</v>
      </c>
      <c r="BM271" s="326">
        <f t="shared" si="459"/>
        <v>0</v>
      </c>
    </row>
    <row r="272" spans="3:65" x14ac:dyDescent="0.2">
      <c r="C272" s="325">
        <f t="shared" si="449"/>
        <v>8</v>
      </c>
      <c r="D272" s="303" t="str">
        <f t="shared" si="450"/>
        <v>item 8</v>
      </c>
      <c r="E272" s="350" t="str">
        <f t="shared" si="447"/>
        <v>Operating Expense</v>
      </c>
      <c r="F272" s="320">
        <f t="shared" si="447"/>
        <v>2</v>
      </c>
      <c r="G272" s="320"/>
      <c r="H272" s="425">
        <f t="shared" si="451"/>
        <v>2047</v>
      </c>
      <c r="K272" s="341">
        <f t="shared" si="452"/>
        <v>0</v>
      </c>
      <c r="L272" s="342">
        <f t="shared" si="453"/>
        <v>0</v>
      </c>
      <c r="O272" s="326">
        <f t="shared" ref="O272:BM272" si="460">-IF(AND($F272=3,O$5=$H272),$L185,0)</f>
        <v>0</v>
      </c>
      <c r="P272" s="326">
        <f t="shared" si="460"/>
        <v>0</v>
      </c>
      <c r="Q272" s="326">
        <f t="shared" si="460"/>
        <v>0</v>
      </c>
      <c r="R272" s="326">
        <f t="shared" si="460"/>
        <v>0</v>
      </c>
      <c r="S272" s="326">
        <f t="shared" si="460"/>
        <v>0</v>
      </c>
      <c r="T272" s="326">
        <f t="shared" si="460"/>
        <v>0</v>
      </c>
      <c r="U272" s="326">
        <f t="shared" si="460"/>
        <v>0</v>
      </c>
      <c r="V272" s="326">
        <f t="shared" si="460"/>
        <v>0</v>
      </c>
      <c r="W272" s="326">
        <f t="shared" si="460"/>
        <v>0</v>
      </c>
      <c r="X272" s="326">
        <f t="shared" si="460"/>
        <v>0</v>
      </c>
      <c r="Y272" s="326">
        <f t="shared" si="460"/>
        <v>0</v>
      </c>
      <c r="Z272" s="326">
        <f t="shared" si="460"/>
        <v>0</v>
      </c>
      <c r="AA272" s="326">
        <f t="shared" si="460"/>
        <v>0</v>
      </c>
      <c r="AB272" s="326">
        <f t="shared" si="460"/>
        <v>0</v>
      </c>
      <c r="AC272" s="326">
        <f t="shared" si="460"/>
        <v>0</v>
      </c>
      <c r="AD272" s="326">
        <f t="shared" si="460"/>
        <v>0</v>
      </c>
      <c r="AE272" s="326">
        <f t="shared" si="460"/>
        <v>0</v>
      </c>
      <c r="AF272" s="326">
        <f t="shared" si="460"/>
        <v>0</v>
      </c>
      <c r="AG272" s="326">
        <f t="shared" si="460"/>
        <v>0</v>
      </c>
      <c r="AH272" s="326">
        <f t="shared" si="460"/>
        <v>0</v>
      </c>
      <c r="AI272" s="326">
        <f t="shared" si="460"/>
        <v>0</v>
      </c>
      <c r="AJ272" s="326">
        <f t="shared" si="460"/>
        <v>0</v>
      </c>
      <c r="AK272" s="326">
        <f t="shared" si="460"/>
        <v>0</v>
      </c>
      <c r="AL272" s="326">
        <f t="shared" si="460"/>
        <v>0</v>
      </c>
      <c r="AM272" s="326">
        <f t="shared" si="460"/>
        <v>0</v>
      </c>
      <c r="AN272" s="326">
        <f t="shared" si="460"/>
        <v>0</v>
      </c>
      <c r="AO272" s="326">
        <f t="shared" si="460"/>
        <v>0</v>
      </c>
      <c r="AP272" s="326">
        <f t="shared" si="460"/>
        <v>0</v>
      </c>
      <c r="AQ272" s="326">
        <f t="shared" si="460"/>
        <v>0</v>
      </c>
      <c r="AR272" s="326">
        <f t="shared" si="460"/>
        <v>0</v>
      </c>
      <c r="AS272" s="326">
        <f t="shared" si="460"/>
        <v>0</v>
      </c>
      <c r="AT272" s="326">
        <f t="shared" si="460"/>
        <v>0</v>
      </c>
      <c r="AU272" s="326">
        <f t="shared" si="460"/>
        <v>0</v>
      </c>
      <c r="AV272" s="326">
        <f t="shared" si="460"/>
        <v>0</v>
      </c>
      <c r="AW272" s="326">
        <f t="shared" si="460"/>
        <v>0</v>
      </c>
      <c r="AX272" s="326">
        <f t="shared" si="460"/>
        <v>0</v>
      </c>
      <c r="AY272" s="326">
        <f t="shared" si="460"/>
        <v>0</v>
      </c>
      <c r="AZ272" s="326">
        <f t="shared" si="460"/>
        <v>0</v>
      </c>
      <c r="BA272" s="326">
        <f t="shared" si="460"/>
        <v>0</v>
      </c>
      <c r="BB272" s="326">
        <f t="shared" si="460"/>
        <v>0</v>
      </c>
      <c r="BC272" s="326">
        <f t="shared" si="460"/>
        <v>0</v>
      </c>
      <c r="BD272" s="326">
        <f t="shared" si="460"/>
        <v>0</v>
      </c>
      <c r="BE272" s="326">
        <f t="shared" si="460"/>
        <v>0</v>
      </c>
      <c r="BF272" s="326">
        <f t="shared" si="460"/>
        <v>0</v>
      </c>
      <c r="BG272" s="326">
        <f t="shared" si="460"/>
        <v>0</v>
      </c>
      <c r="BH272" s="326">
        <f t="shared" si="460"/>
        <v>0</v>
      </c>
      <c r="BI272" s="326">
        <f t="shared" si="460"/>
        <v>0</v>
      </c>
      <c r="BJ272" s="326">
        <f t="shared" si="460"/>
        <v>0</v>
      </c>
      <c r="BK272" s="326">
        <f t="shared" si="460"/>
        <v>0</v>
      </c>
      <c r="BL272" s="326">
        <f t="shared" si="460"/>
        <v>0</v>
      </c>
      <c r="BM272" s="326">
        <f t="shared" si="460"/>
        <v>0</v>
      </c>
    </row>
    <row r="273" spans="3:65" x14ac:dyDescent="0.2">
      <c r="C273" s="325">
        <f t="shared" si="449"/>
        <v>9</v>
      </c>
      <c r="D273" s="303" t="str">
        <f t="shared" si="450"/>
        <v>item 9</v>
      </c>
      <c r="E273" s="350" t="str">
        <f t="shared" si="447"/>
        <v>Operating Expense</v>
      </c>
      <c r="F273" s="320">
        <f t="shared" si="447"/>
        <v>2</v>
      </c>
      <c r="G273" s="320"/>
      <c r="H273" s="425">
        <f t="shared" si="451"/>
        <v>2047</v>
      </c>
      <c r="K273" s="341">
        <f t="shared" si="452"/>
        <v>0</v>
      </c>
      <c r="L273" s="342">
        <f t="shared" si="453"/>
        <v>0</v>
      </c>
      <c r="O273" s="326">
        <f t="shared" ref="O273:BM273" si="461">-IF(AND($F273=3,O$5=$H273),$L186,0)</f>
        <v>0</v>
      </c>
      <c r="P273" s="326">
        <f t="shared" si="461"/>
        <v>0</v>
      </c>
      <c r="Q273" s="326">
        <f t="shared" si="461"/>
        <v>0</v>
      </c>
      <c r="R273" s="326">
        <f t="shared" si="461"/>
        <v>0</v>
      </c>
      <c r="S273" s="326">
        <f t="shared" si="461"/>
        <v>0</v>
      </c>
      <c r="T273" s="326">
        <f t="shared" si="461"/>
        <v>0</v>
      </c>
      <c r="U273" s="326">
        <f t="shared" si="461"/>
        <v>0</v>
      </c>
      <c r="V273" s="326">
        <f t="shared" si="461"/>
        <v>0</v>
      </c>
      <c r="W273" s="326">
        <f t="shared" si="461"/>
        <v>0</v>
      </c>
      <c r="X273" s="326">
        <f t="shared" si="461"/>
        <v>0</v>
      </c>
      <c r="Y273" s="326">
        <f t="shared" si="461"/>
        <v>0</v>
      </c>
      <c r="Z273" s="326">
        <f t="shared" si="461"/>
        <v>0</v>
      </c>
      <c r="AA273" s="326">
        <f t="shared" si="461"/>
        <v>0</v>
      </c>
      <c r="AB273" s="326">
        <f t="shared" si="461"/>
        <v>0</v>
      </c>
      <c r="AC273" s="326">
        <f t="shared" si="461"/>
        <v>0</v>
      </c>
      <c r="AD273" s="326">
        <f t="shared" si="461"/>
        <v>0</v>
      </c>
      <c r="AE273" s="326">
        <f t="shared" si="461"/>
        <v>0</v>
      </c>
      <c r="AF273" s="326">
        <f t="shared" si="461"/>
        <v>0</v>
      </c>
      <c r="AG273" s="326">
        <f t="shared" si="461"/>
        <v>0</v>
      </c>
      <c r="AH273" s="326">
        <f t="shared" si="461"/>
        <v>0</v>
      </c>
      <c r="AI273" s="326">
        <f t="shared" si="461"/>
        <v>0</v>
      </c>
      <c r="AJ273" s="326">
        <f t="shared" si="461"/>
        <v>0</v>
      </c>
      <c r="AK273" s="326">
        <f t="shared" si="461"/>
        <v>0</v>
      </c>
      <c r="AL273" s="326">
        <f t="shared" si="461"/>
        <v>0</v>
      </c>
      <c r="AM273" s="326">
        <f t="shared" si="461"/>
        <v>0</v>
      </c>
      <c r="AN273" s="326">
        <f t="shared" si="461"/>
        <v>0</v>
      </c>
      <c r="AO273" s="326">
        <f t="shared" si="461"/>
        <v>0</v>
      </c>
      <c r="AP273" s="326">
        <f t="shared" si="461"/>
        <v>0</v>
      </c>
      <c r="AQ273" s="326">
        <f t="shared" si="461"/>
        <v>0</v>
      </c>
      <c r="AR273" s="326">
        <f t="shared" si="461"/>
        <v>0</v>
      </c>
      <c r="AS273" s="326">
        <f t="shared" si="461"/>
        <v>0</v>
      </c>
      <c r="AT273" s="326">
        <f t="shared" si="461"/>
        <v>0</v>
      </c>
      <c r="AU273" s="326">
        <f t="shared" si="461"/>
        <v>0</v>
      </c>
      <c r="AV273" s="326">
        <f t="shared" si="461"/>
        <v>0</v>
      </c>
      <c r="AW273" s="326">
        <f t="shared" si="461"/>
        <v>0</v>
      </c>
      <c r="AX273" s="326">
        <f t="shared" si="461"/>
        <v>0</v>
      </c>
      <c r="AY273" s="326">
        <f t="shared" si="461"/>
        <v>0</v>
      </c>
      <c r="AZ273" s="326">
        <f t="shared" si="461"/>
        <v>0</v>
      </c>
      <c r="BA273" s="326">
        <f t="shared" si="461"/>
        <v>0</v>
      </c>
      <c r="BB273" s="326">
        <f t="shared" si="461"/>
        <v>0</v>
      </c>
      <c r="BC273" s="326">
        <f t="shared" si="461"/>
        <v>0</v>
      </c>
      <c r="BD273" s="326">
        <f t="shared" si="461"/>
        <v>0</v>
      </c>
      <c r="BE273" s="326">
        <f t="shared" si="461"/>
        <v>0</v>
      </c>
      <c r="BF273" s="326">
        <f t="shared" si="461"/>
        <v>0</v>
      </c>
      <c r="BG273" s="326">
        <f t="shared" si="461"/>
        <v>0</v>
      </c>
      <c r="BH273" s="326">
        <f t="shared" si="461"/>
        <v>0</v>
      </c>
      <c r="BI273" s="326">
        <f t="shared" si="461"/>
        <v>0</v>
      </c>
      <c r="BJ273" s="326">
        <f t="shared" si="461"/>
        <v>0</v>
      </c>
      <c r="BK273" s="326">
        <f t="shared" si="461"/>
        <v>0</v>
      </c>
      <c r="BL273" s="326">
        <f t="shared" si="461"/>
        <v>0</v>
      </c>
      <c r="BM273" s="326">
        <f t="shared" si="461"/>
        <v>0</v>
      </c>
    </row>
    <row r="274" spans="3:65" x14ac:dyDescent="0.2">
      <c r="C274" s="325">
        <f t="shared" si="449"/>
        <v>10</v>
      </c>
      <c r="D274" s="303" t="str">
        <f t="shared" si="450"/>
        <v>item 10</v>
      </c>
      <c r="E274" s="350" t="str">
        <f t="shared" si="447"/>
        <v>Operating Expense</v>
      </c>
      <c r="F274" s="320">
        <f t="shared" si="447"/>
        <v>2</v>
      </c>
      <c r="G274" s="320"/>
      <c r="H274" s="425">
        <f t="shared" si="451"/>
        <v>2047</v>
      </c>
      <c r="K274" s="341">
        <f t="shared" si="452"/>
        <v>0</v>
      </c>
      <c r="L274" s="342">
        <f t="shared" si="453"/>
        <v>0</v>
      </c>
      <c r="O274" s="326">
        <f t="shared" ref="O274:BM274" si="462">-IF(AND($F274=3,O$5=$H274),$L187,0)</f>
        <v>0</v>
      </c>
      <c r="P274" s="326">
        <f t="shared" si="462"/>
        <v>0</v>
      </c>
      <c r="Q274" s="326">
        <f t="shared" si="462"/>
        <v>0</v>
      </c>
      <c r="R274" s="326">
        <f t="shared" si="462"/>
        <v>0</v>
      </c>
      <c r="S274" s="326">
        <f t="shared" si="462"/>
        <v>0</v>
      </c>
      <c r="T274" s="326">
        <f t="shared" si="462"/>
        <v>0</v>
      </c>
      <c r="U274" s="326">
        <f t="shared" si="462"/>
        <v>0</v>
      </c>
      <c r="V274" s="326">
        <f t="shared" si="462"/>
        <v>0</v>
      </c>
      <c r="W274" s="326">
        <f t="shared" si="462"/>
        <v>0</v>
      </c>
      <c r="X274" s="326">
        <f t="shared" si="462"/>
        <v>0</v>
      </c>
      <c r="Y274" s="326">
        <f t="shared" si="462"/>
        <v>0</v>
      </c>
      <c r="Z274" s="326">
        <f t="shared" si="462"/>
        <v>0</v>
      </c>
      <c r="AA274" s="326">
        <f t="shared" si="462"/>
        <v>0</v>
      </c>
      <c r="AB274" s="326">
        <f t="shared" si="462"/>
        <v>0</v>
      </c>
      <c r="AC274" s="326">
        <f t="shared" si="462"/>
        <v>0</v>
      </c>
      <c r="AD274" s="326">
        <f t="shared" si="462"/>
        <v>0</v>
      </c>
      <c r="AE274" s="326">
        <f t="shared" si="462"/>
        <v>0</v>
      </c>
      <c r="AF274" s="326">
        <f t="shared" si="462"/>
        <v>0</v>
      </c>
      <c r="AG274" s="326">
        <f t="shared" si="462"/>
        <v>0</v>
      </c>
      <c r="AH274" s="326">
        <f t="shared" si="462"/>
        <v>0</v>
      </c>
      <c r="AI274" s="326">
        <f t="shared" si="462"/>
        <v>0</v>
      </c>
      <c r="AJ274" s="326">
        <f t="shared" si="462"/>
        <v>0</v>
      </c>
      <c r="AK274" s="326">
        <f t="shared" si="462"/>
        <v>0</v>
      </c>
      <c r="AL274" s="326">
        <f t="shared" si="462"/>
        <v>0</v>
      </c>
      <c r="AM274" s="326">
        <f t="shared" si="462"/>
        <v>0</v>
      </c>
      <c r="AN274" s="326">
        <f t="shared" si="462"/>
        <v>0</v>
      </c>
      <c r="AO274" s="326">
        <f t="shared" si="462"/>
        <v>0</v>
      </c>
      <c r="AP274" s="326">
        <f t="shared" si="462"/>
        <v>0</v>
      </c>
      <c r="AQ274" s="326">
        <f t="shared" si="462"/>
        <v>0</v>
      </c>
      <c r="AR274" s="326">
        <f t="shared" si="462"/>
        <v>0</v>
      </c>
      <c r="AS274" s="326">
        <f t="shared" si="462"/>
        <v>0</v>
      </c>
      <c r="AT274" s="326">
        <f t="shared" si="462"/>
        <v>0</v>
      </c>
      <c r="AU274" s="326">
        <f t="shared" si="462"/>
        <v>0</v>
      </c>
      <c r="AV274" s="326">
        <f t="shared" si="462"/>
        <v>0</v>
      </c>
      <c r="AW274" s="326">
        <f t="shared" si="462"/>
        <v>0</v>
      </c>
      <c r="AX274" s="326">
        <f t="shared" si="462"/>
        <v>0</v>
      </c>
      <c r="AY274" s="326">
        <f t="shared" si="462"/>
        <v>0</v>
      </c>
      <c r="AZ274" s="326">
        <f t="shared" si="462"/>
        <v>0</v>
      </c>
      <c r="BA274" s="326">
        <f t="shared" si="462"/>
        <v>0</v>
      </c>
      <c r="BB274" s="326">
        <f t="shared" si="462"/>
        <v>0</v>
      </c>
      <c r="BC274" s="326">
        <f t="shared" si="462"/>
        <v>0</v>
      </c>
      <c r="BD274" s="326">
        <f t="shared" si="462"/>
        <v>0</v>
      </c>
      <c r="BE274" s="326">
        <f t="shared" si="462"/>
        <v>0</v>
      </c>
      <c r="BF274" s="326">
        <f t="shared" si="462"/>
        <v>0</v>
      </c>
      <c r="BG274" s="326">
        <f t="shared" si="462"/>
        <v>0</v>
      </c>
      <c r="BH274" s="326">
        <f t="shared" si="462"/>
        <v>0</v>
      </c>
      <c r="BI274" s="326">
        <f t="shared" si="462"/>
        <v>0</v>
      </c>
      <c r="BJ274" s="326">
        <f t="shared" si="462"/>
        <v>0</v>
      </c>
      <c r="BK274" s="326">
        <f t="shared" si="462"/>
        <v>0</v>
      </c>
      <c r="BL274" s="326">
        <f t="shared" si="462"/>
        <v>0</v>
      </c>
      <c r="BM274" s="326">
        <f t="shared" si="462"/>
        <v>0</v>
      </c>
    </row>
    <row r="275" spans="3:65" x14ac:dyDescent="0.2">
      <c r="C275" s="325">
        <f t="shared" si="449"/>
        <v>11</v>
      </c>
      <c r="D275" s="303" t="str">
        <f t="shared" si="450"/>
        <v>item 11</v>
      </c>
      <c r="E275" s="350" t="str">
        <f t="shared" si="447"/>
        <v>Operating Expense</v>
      </c>
      <c r="F275" s="320">
        <f t="shared" si="447"/>
        <v>2</v>
      </c>
      <c r="G275" s="320"/>
      <c r="H275" s="425">
        <f t="shared" si="451"/>
        <v>2047</v>
      </c>
      <c r="K275" s="341">
        <f t="shared" si="452"/>
        <v>0</v>
      </c>
      <c r="L275" s="342">
        <f t="shared" si="453"/>
        <v>0</v>
      </c>
      <c r="O275" s="326">
        <f t="shared" ref="O275:BM275" si="463">-IF(AND($F275=3,O$5=$H275),$L188,0)</f>
        <v>0</v>
      </c>
      <c r="P275" s="326">
        <f t="shared" si="463"/>
        <v>0</v>
      </c>
      <c r="Q275" s="326">
        <f t="shared" si="463"/>
        <v>0</v>
      </c>
      <c r="R275" s="326">
        <f t="shared" si="463"/>
        <v>0</v>
      </c>
      <c r="S275" s="326">
        <f t="shared" si="463"/>
        <v>0</v>
      </c>
      <c r="T275" s="326">
        <f t="shared" si="463"/>
        <v>0</v>
      </c>
      <c r="U275" s="326">
        <f t="shared" si="463"/>
        <v>0</v>
      </c>
      <c r="V275" s="326">
        <f t="shared" si="463"/>
        <v>0</v>
      </c>
      <c r="W275" s="326">
        <f t="shared" si="463"/>
        <v>0</v>
      </c>
      <c r="X275" s="326">
        <f t="shared" si="463"/>
        <v>0</v>
      </c>
      <c r="Y275" s="326">
        <f t="shared" si="463"/>
        <v>0</v>
      </c>
      <c r="Z275" s="326">
        <f t="shared" si="463"/>
        <v>0</v>
      </c>
      <c r="AA275" s="326">
        <f t="shared" si="463"/>
        <v>0</v>
      </c>
      <c r="AB275" s="326">
        <f t="shared" si="463"/>
        <v>0</v>
      </c>
      <c r="AC275" s="326">
        <f t="shared" si="463"/>
        <v>0</v>
      </c>
      <c r="AD275" s="326">
        <f t="shared" si="463"/>
        <v>0</v>
      </c>
      <c r="AE275" s="326">
        <f t="shared" si="463"/>
        <v>0</v>
      </c>
      <c r="AF275" s="326">
        <f t="shared" si="463"/>
        <v>0</v>
      </c>
      <c r="AG275" s="326">
        <f t="shared" si="463"/>
        <v>0</v>
      </c>
      <c r="AH275" s="326">
        <f t="shared" si="463"/>
        <v>0</v>
      </c>
      <c r="AI275" s="326">
        <f t="shared" si="463"/>
        <v>0</v>
      </c>
      <c r="AJ275" s="326">
        <f t="shared" si="463"/>
        <v>0</v>
      </c>
      <c r="AK275" s="326">
        <f t="shared" si="463"/>
        <v>0</v>
      </c>
      <c r="AL275" s="326">
        <f t="shared" si="463"/>
        <v>0</v>
      </c>
      <c r="AM275" s="326">
        <f t="shared" si="463"/>
        <v>0</v>
      </c>
      <c r="AN275" s="326">
        <f t="shared" si="463"/>
        <v>0</v>
      </c>
      <c r="AO275" s="326">
        <f t="shared" si="463"/>
        <v>0</v>
      </c>
      <c r="AP275" s="326">
        <f t="shared" si="463"/>
        <v>0</v>
      </c>
      <c r="AQ275" s="326">
        <f t="shared" si="463"/>
        <v>0</v>
      </c>
      <c r="AR275" s="326">
        <f t="shared" si="463"/>
        <v>0</v>
      </c>
      <c r="AS275" s="326">
        <f t="shared" si="463"/>
        <v>0</v>
      </c>
      <c r="AT275" s="326">
        <f t="shared" si="463"/>
        <v>0</v>
      </c>
      <c r="AU275" s="326">
        <f t="shared" si="463"/>
        <v>0</v>
      </c>
      <c r="AV275" s="326">
        <f t="shared" si="463"/>
        <v>0</v>
      </c>
      <c r="AW275" s="326">
        <f t="shared" si="463"/>
        <v>0</v>
      </c>
      <c r="AX275" s="326">
        <f t="shared" si="463"/>
        <v>0</v>
      </c>
      <c r="AY275" s="326">
        <f t="shared" si="463"/>
        <v>0</v>
      </c>
      <c r="AZ275" s="326">
        <f t="shared" si="463"/>
        <v>0</v>
      </c>
      <c r="BA275" s="326">
        <f t="shared" si="463"/>
        <v>0</v>
      </c>
      <c r="BB275" s="326">
        <f t="shared" si="463"/>
        <v>0</v>
      </c>
      <c r="BC275" s="326">
        <f t="shared" si="463"/>
        <v>0</v>
      </c>
      <c r="BD275" s="326">
        <f t="shared" si="463"/>
        <v>0</v>
      </c>
      <c r="BE275" s="326">
        <f t="shared" si="463"/>
        <v>0</v>
      </c>
      <c r="BF275" s="326">
        <f t="shared" si="463"/>
        <v>0</v>
      </c>
      <c r="BG275" s="326">
        <f t="shared" si="463"/>
        <v>0</v>
      </c>
      <c r="BH275" s="326">
        <f t="shared" si="463"/>
        <v>0</v>
      </c>
      <c r="BI275" s="326">
        <f t="shared" si="463"/>
        <v>0</v>
      </c>
      <c r="BJ275" s="326">
        <f t="shared" si="463"/>
        <v>0</v>
      </c>
      <c r="BK275" s="326">
        <f t="shared" si="463"/>
        <v>0</v>
      </c>
      <c r="BL275" s="326">
        <f t="shared" si="463"/>
        <v>0</v>
      </c>
      <c r="BM275" s="326">
        <f t="shared" si="463"/>
        <v>0</v>
      </c>
    </row>
    <row r="276" spans="3:65" x14ac:dyDescent="0.2">
      <c r="C276" s="325">
        <f t="shared" si="449"/>
        <v>12</v>
      </c>
      <c r="D276" s="303" t="str">
        <f t="shared" si="450"/>
        <v>item 12</v>
      </c>
      <c r="E276" s="350" t="str">
        <f t="shared" si="447"/>
        <v>Operating Expense</v>
      </c>
      <c r="F276" s="320">
        <f t="shared" si="447"/>
        <v>2</v>
      </c>
      <c r="G276" s="320"/>
      <c r="H276" s="425">
        <f t="shared" si="451"/>
        <v>2047</v>
      </c>
      <c r="K276" s="341">
        <f t="shared" si="452"/>
        <v>0</v>
      </c>
      <c r="L276" s="342">
        <f t="shared" si="453"/>
        <v>0</v>
      </c>
      <c r="O276" s="326">
        <f t="shared" ref="O276:BM276" si="464">-IF(AND($F276=3,O$5=$H276),$L189,0)</f>
        <v>0</v>
      </c>
      <c r="P276" s="326">
        <f t="shared" si="464"/>
        <v>0</v>
      </c>
      <c r="Q276" s="326">
        <f t="shared" si="464"/>
        <v>0</v>
      </c>
      <c r="R276" s="326">
        <f t="shared" si="464"/>
        <v>0</v>
      </c>
      <c r="S276" s="326">
        <f t="shared" si="464"/>
        <v>0</v>
      </c>
      <c r="T276" s="326">
        <f t="shared" si="464"/>
        <v>0</v>
      </c>
      <c r="U276" s="326">
        <f t="shared" si="464"/>
        <v>0</v>
      </c>
      <c r="V276" s="326">
        <f t="shared" si="464"/>
        <v>0</v>
      </c>
      <c r="W276" s="326">
        <f t="shared" si="464"/>
        <v>0</v>
      </c>
      <c r="X276" s="326">
        <f t="shared" si="464"/>
        <v>0</v>
      </c>
      <c r="Y276" s="326">
        <f t="shared" si="464"/>
        <v>0</v>
      </c>
      <c r="Z276" s="326">
        <f t="shared" si="464"/>
        <v>0</v>
      </c>
      <c r="AA276" s="326">
        <f t="shared" si="464"/>
        <v>0</v>
      </c>
      <c r="AB276" s="326">
        <f t="shared" si="464"/>
        <v>0</v>
      </c>
      <c r="AC276" s="326">
        <f t="shared" si="464"/>
        <v>0</v>
      </c>
      <c r="AD276" s="326">
        <f t="shared" si="464"/>
        <v>0</v>
      </c>
      <c r="AE276" s="326">
        <f t="shared" si="464"/>
        <v>0</v>
      </c>
      <c r="AF276" s="326">
        <f t="shared" si="464"/>
        <v>0</v>
      </c>
      <c r="AG276" s="326">
        <f t="shared" si="464"/>
        <v>0</v>
      </c>
      <c r="AH276" s="326">
        <f t="shared" si="464"/>
        <v>0</v>
      </c>
      <c r="AI276" s="326">
        <f t="shared" si="464"/>
        <v>0</v>
      </c>
      <c r="AJ276" s="326">
        <f t="shared" si="464"/>
        <v>0</v>
      </c>
      <c r="AK276" s="326">
        <f t="shared" si="464"/>
        <v>0</v>
      </c>
      <c r="AL276" s="326">
        <f t="shared" si="464"/>
        <v>0</v>
      </c>
      <c r="AM276" s="326">
        <f t="shared" si="464"/>
        <v>0</v>
      </c>
      <c r="AN276" s="326">
        <f t="shared" si="464"/>
        <v>0</v>
      </c>
      <c r="AO276" s="326">
        <f t="shared" si="464"/>
        <v>0</v>
      </c>
      <c r="AP276" s="326">
        <f t="shared" si="464"/>
        <v>0</v>
      </c>
      <c r="AQ276" s="326">
        <f t="shared" si="464"/>
        <v>0</v>
      </c>
      <c r="AR276" s="326">
        <f t="shared" si="464"/>
        <v>0</v>
      </c>
      <c r="AS276" s="326">
        <f t="shared" si="464"/>
        <v>0</v>
      </c>
      <c r="AT276" s="326">
        <f t="shared" si="464"/>
        <v>0</v>
      </c>
      <c r="AU276" s="326">
        <f t="shared" si="464"/>
        <v>0</v>
      </c>
      <c r="AV276" s="326">
        <f t="shared" si="464"/>
        <v>0</v>
      </c>
      <c r="AW276" s="326">
        <f t="shared" si="464"/>
        <v>0</v>
      </c>
      <c r="AX276" s="326">
        <f t="shared" si="464"/>
        <v>0</v>
      </c>
      <c r="AY276" s="326">
        <f t="shared" si="464"/>
        <v>0</v>
      </c>
      <c r="AZ276" s="326">
        <f t="shared" si="464"/>
        <v>0</v>
      </c>
      <c r="BA276" s="326">
        <f t="shared" si="464"/>
        <v>0</v>
      </c>
      <c r="BB276" s="326">
        <f t="shared" si="464"/>
        <v>0</v>
      </c>
      <c r="BC276" s="326">
        <f t="shared" si="464"/>
        <v>0</v>
      </c>
      <c r="BD276" s="326">
        <f t="shared" si="464"/>
        <v>0</v>
      </c>
      <c r="BE276" s="326">
        <f t="shared" si="464"/>
        <v>0</v>
      </c>
      <c r="BF276" s="326">
        <f t="shared" si="464"/>
        <v>0</v>
      </c>
      <c r="BG276" s="326">
        <f t="shared" si="464"/>
        <v>0</v>
      </c>
      <c r="BH276" s="326">
        <f t="shared" si="464"/>
        <v>0</v>
      </c>
      <c r="BI276" s="326">
        <f t="shared" si="464"/>
        <v>0</v>
      </c>
      <c r="BJ276" s="326">
        <f t="shared" si="464"/>
        <v>0</v>
      </c>
      <c r="BK276" s="326">
        <f t="shared" si="464"/>
        <v>0</v>
      </c>
      <c r="BL276" s="326">
        <f t="shared" si="464"/>
        <v>0</v>
      </c>
      <c r="BM276" s="326">
        <f t="shared" si="464"/>
        <v>0</v>
      </c>
    </row>
    <row r="277" spans="3:65" x14ac:dyDescent="0.2">
      <c r="C277" s="325">
        <f t="shared" si="449"/>
        <v>13</v>
      </c>
      <c r="D277" s="303" t="str">
        <f t="shared" si="450"/>
        <v>item 13</v>
      </c>
      <c r="E277" s="350" t="str">
        <f t="shared" si="447"/>
        <v>Operating Expense</v>
      </c>
      <c r="F277" s="320">
        <f t="shared" si="447"/>
        <v>2</v>
      </c>
      <c r="G277" s="320"/>
      <c r="H277" s="425">
        <f t="shared" si="451"/>
        <v>2047</v>
      </c>
      <c r="K277" s="341">
        <f t="shared" si="452"/>
        <v>0</v>
      </c>
      <c r="L277" s="342">
        <f t="shared" si="453"/>
        <v>0</v>
      </c>
      <c r="O277" s="326">
        <f t="shared" ref="O277:BM277" si="465">-IF(AND($F277=3,O$5=$H277),$L190,0)</f>
        <v>0</v>
      </c>
      <c r="P277" s="326">
        <f t="shared" si="465"/>
        <v>0</v>
      </c>
      <c r="Q277" s="326">
        <f t="shared" si="465"/>
        <v>0</v>
      </c>
      <c r="R277" s="326">
        <f t="shared" si="465"/>
        <v>0</v>
      </c>
      <c r="S277" s="326">
        <f t="shared" si="465"/>
        <v>0</v>
      </c>
      <c r="T277" s="326">
        <f t="shared" si="465"/>
        <v>0</v>
      </c>
      <c r="U277" s="326">
        <f t="shared" si="465"/>
        <v>0</v>
      </c>
      <c r="V277" s="326">
        <f t="shared" si="465"/>
        <v>0</v>
      </c>
      <c r="W277" s="326">
        <f t="shared" si="465"/>
        <v>0</v>
      </c>
      <c r="X277" s="326">
        <f t="shared" si="465"/>
        <v>0</v>
      </c>
      <c r="Y277" s="326">
        <f t="shared" si="465"/>
        <v>0</v>
      </c>
      <c r="Z277" s="326">
        <f t="shared" si="465"/>
        <v>0</v>
      </c>
      <c r="AA277" s="326">
        <f t="shared" si="465"/>
        <v>0</v>
      </c>
      <c r="AB277" s="326">
        <f t="shared" si="465"/>
        <v>0</v>
      </c>
      <c r="AC277" s="326">
        <f t="shared" si="465"/>
        <v>0</v>
      </c>
      <c r="AD277" s="326">
        <f t="shared" si="465"/>
        <v>0</v>
      </c>
      <c r="AE277" s="326">
        <f t="shared" si="465"/>
        <v>0</v>
      </c>
      <c r="AF277" s="326">
        <f t="shared" si="465"/>
        <v>0</v>
      </c>
      <c r="AG277" s="326">
        <f t="shared" si="465"/>
        <v>0</v>
      </c>
      <c r="AH277" s="326">
        <f t="shared" si="465"/>
        <v>0</v>
      </c>
      <c r="AI277" s="326">
        <f t="shared" si="465"/>
        <v>0</v>
      </c>
      <c r="AJ277" s="326">
        <f t="shared" si="465"/>
        <v>0</v>
      </c>
      <c r="AK277" s="326">
        <f t="shared" si="465"/>
        <v>0</v>
      </c>
      <c r="AL277" s="326">
        <f t="shared" si="465"/>
        <v>0</v>
      </c>
      <c r="AM277" s="326">
        <f t="shared" si="465"/>
        <v>0</v>
      </c>
      <c r="AN277" s="326">
        <f t="shared" si="465"/>
        <v>0</v>
      </c>
      <c r="AO277" s="326">
        <f t="shared" si="465"/>
        <v>0</v>
      </c>
      <c r="AP277" s="326">
        <f t="shared" si="465"/>
        <v>0</v>
      </c>
      <c r="AQ277" s="326">
        <f t="shared" si="465"/>
        <v>0</v>
      </c>
      <c r="AR277" s="326">
        <f t="shared" si="465"/>
        <v>0</v>
      </c>
      <c r="AS277" s="326">
        <f t="shared" si="465"/>
        <v>0</v>
      </c>
      <c r="AT277" s="326">
        <f t="shared" si="465"/>
        <v>0</v>
      </c>
      <c r="AU277" s="326">
        <f t="shared" si="465"/>
        <v>0</v>
      </c>
      <c r="AV277" s="326">
        <f t="shared" si="465"/>
        <v>0</v>
      </c>
      <c r="AW277" s="326">
        <f t="shared" si="465"/>
        <v>0</v>
      </c>
      <c r="AX277" s="326">
        <f t="shared" si="465"/>
        <v>0</v>
      </c>
      <c r="AY277" s="326">
        <f t="shared" si="465"/>
        <v>0</v>
      </c>
      <c r="AZ277" s="326">
        <f t="shared" si="465"/>
        <v>0</v>
      </c>
      <c r="BA277" s="326">
        <f t="shared" si="465"/>
        <v>0</v>
      </c>
      <c r="BB277" s="326">
        <f t="shared" si="465"/>
        <v>0</v>
      </c>
      <c r="BC277" s="326">
        <f t="shared" si="465"/>
        <v>0</v>
      </c>
      <c r="BD277" s="326">
        <f t="shared" si="465"/>
        <v>0</v>
      </c>
      <c r="BE277" s="326">
        <f t="shared" si="465"/>
        <v>0</v>
      </c>
      <c r="BF277" s="326">
        <f t="shared" si="465"/>
        <v>0</v>
      </c>
      <c r="BG277" s="326">
        <f t="shared" si="465"/>
        <v>0</v>
      </c>
      <c r="BH277" s="326">
        <f t="shared" si="465"/>
        <v>0</v>
      </c>
      <c r="BI277" s="326">
        <f t="shared" si="465"/>
        <v>0</v>
      </c>
      <c r="BJ277" s="326">
        <f t="shared" si="465"/>
        <v>0</v>
      </c>
      <c r="BK277" s="326">
        <f t="shared" si="465"/>
        <v>0</v>
      </c>
      <c r="BL277" s="326">
        <f t="shared" si="465"/>
        <v>0</v>
      </c>
      <c r="BM277" s="326">
        <f t="shared" si="465"/>
        <v>0</v>
      </c>
    </row>
    <row r="278" spans="3:65" x14ac:dyDescent="0.2">
      <c r="C278" s="325">
        <f t="shared" si="449"/>
        <v>14</v>
      </c>
      <c r="D278" s="303" t="str">
        <f t="shared" si="450"/>
        <v>item 14</v>
      </c>
      <c r="E278" s="350" t="str">
        <f t="shared" si="447"/>
        <v>Operating Expense</v>
      </c>
      <c r="F278" s="320">
        <f t="shared" si="447"/>
        <v>2</v>
      </c>
      <c r="G278" s="320"/>
      <c r="H278" s="425">
        <f t="shared" si="451"/>
        <v>2047</v>
      </c>
      <c r="K278" s="341">
        <f t="shared" si="452"/>
        <v>0</v>
      </c>
      <c r="L278" s="342">
        <f t="shared" si="453"/>
        <v>0</v>
      </c>
      <c r="O278" s="326">
        <f t="shared" ref="O278:BM278" si="466">-IF(AND($F278=3,O$5=$H278),$L191,0)</f>
        <v>0</v>
      </c>
      <c r="P278" s="326">
        <f t="shared" si="466"/>
        <v>0</v>
      </c>
      <c r="Q278" s="326">
        <f t="shared" si="466"/>
        <v>0</v>
      </c>
      <c r="R278" s="326">
        <f t="shared" si="466"/>
        <v>0</v>
      </c>
      <c r="S278" s="326">
        <f t="shared" si="466"/>
        <v>0</v>
      </c>
      <c r="T278" s="326">
        <f t="shared" si="466"/>
        <v>0</v>
      </c>
      <c r="U278" s="326">
        <f t="shared" si="466"/>
        <v>0</v>
      </c>
      <c r="V278" s="326">
        <f t="shared" si="466"/>
        <v>0</v>
      </c>
      <c r="W278" s="326">
        <f t="shared" si="466"/>
        <v>0</v>
      </c>
      <c r="X278" s="326">
        <f t="shared" si="466"/>
        <v>0</v>
      </c>
      <c r="Y278" s="326">
        <f t="shared" si="466"/>
        <v>0</v>
      </c>
      <c r="Z278" s="326">
        <f t="shared" si="466"/>
        <v>0</v>
      </c>
      <c r="AA278" s="326">
        <f t="shared" si="466"/>
        <v>0</v>
      </c>
      <c r="AB278" s="326">
        <f t="shared" si="466"/>
        <v>0</v>
      </c>
      <c r="AC278" s="326">
        <f t="shared" si="466"/>
        <v>0</v>
      </c>
      <c r="AD278" s="326">
        <f t="shared" si="466"/>
        <v>0</v>
      </c>
      <c r="AE278" s="326">
        <f t="shared" si="466"/>
        <v>0</v>
      </c>
      <c r="AF278" s="326">
        <f t="shared" si="466"/>
        <v>0</v>
      </c>
      <c r="AG278" s="326">
        <f t="shared" si="466"/>
        <v>0</v>
      </c>
      <c r="AH278" s="326">
        <f t="shared" si="466"/>
        <v>0</v>
      </c>
      <c r="AI278" s="326">
        <f t="shared" si="466"/>
        <v>0</v>
      </c>
      <c r="AJ278" s="326">
        <f t="shared" si="466"/>
        <v>0</v>
      </c>
      <c r="AK278" s="326">
        <f t="shared" si="466"/>
        <v>0</v>
      </c>
      <c r="AL278" s="326">
        <f t="shared" si="466"/>
        <v>0</v>
      </c>
      <c r="AM278" s="326">
        <f t="shared" si="466"/>
        <v>0</v>
      </c>
      <c r="AN278" s="326">
        <f t="shared" si="466"/>
        <v>0</v>
      </c>
      <c r="AO278" s="326">
        <f t="shared" si="466"/>
        <v>0</v>
      </c>
      <c r="AP278" s="326">
        <f t="shared" si="466"/>
        <v>0</v>
      </c>
      <c r="AQ278" s="326">
        <f t="shared" si="466"/>
        <v>0</v>
      </c>
      <c r="AR278" s="326">
        <f t="shared" si="466"/>
        <v>0</v>
      </c>
      <c r="AS278" s="326">
        <f t="shared" si="466"/>
        <v>0</v>
      </c>
      <c r="AT278" s="326">
        <f t="shared" si="466"/>
        <v>0</v>
      </c>
      <c r="AU278" s="326">
        <f t="shared" si="466"/>
        <v>0</v>
      </c>
      <c r="AV278" s="326">
        <f t="shared" si="466"/>
        <v>0</v>
      </c>
      <c r="AW278" s="326">
        <f t="shared" si="466"/>
        <v>0</v>
      </c>
      <c r="AX278" s="326">
        <f t="shared" si="466"/>
        <v>0</v>
      </c>
      <c r="AY278" s="326">
        <f t="shared" si="466"/>
        <v>0</v>
      </c>
      <c r="AZ278" s="326">
        <f t="shared" si="466"/>
        <v>0</v>
      </c>
      <c r="BA278" s="326">
        <f t="shared" si="466"/>
        <v>0</v>
      </c>
      <c r="BB278" s="326">
        <f t="shared" si="466"/>
        <v>0</v>
      </c>
      <c r="BC278" s="326">
        <f t="shared" si="466"/>
        <v>0</v>
      </c>
      <c r="BD278" s="326">
        <f t="shared" si="466"/>
        <v>0</v>
      </c>
      <c r="BE278" s="326">
        <f t="shared" si="466"/>
        <v>0</v>
      </c>
      <c r="BF278" s="326">
        <f t="shared" si="466"/>
        <v>0</v>
      </c>
      <c r="BG278" s="326">
        <f t="shared" si="466"/>
        <v>0</v>
      </c>
      <c r="BH278" s="326">
        <f t="shared" si="466"/>
        <v>0</v>
      </c>
      <c r="BI278" s="326">
        <f t="shared" si="466"/>
        <v>0</v>
      </c>
      <c r="BJ278" s="326">
        <f t="shared" si="466"/>
        <v>0</v>
      </c>
      <c r="BK278" s="326">
        <f t="shared" si="466"/>
        <v>0</v>
      </c>
      <c r="BL278" s="326">
        <f t="shared" si="466"/>
        <v>0</v>
      </c>
      <c r="BM278" s="326">
        <f t="shared" si="466"/>
        <v>0</v>
      </c>
    </row>
    <row r="279" spans="3:65" x14ac:dyDescent="0.2">
      <c r="C279" s="325">
        <f t="shared" si="449"/>
        <v>15</v>
      </c>
      <c r="D279" s="303" t="str">
        <f t="shared" si="450"/>
        <v>item 15</v>
      </c>
      <c r="E279" s="350" t="str">
        <f t="shared" si="447"/>
        <v>Operating Expense</v>
      </c>
      <c r="F279" s="320">
        <f t="shared" si="447"/>
        <v>2</v>
      </c>
      <c r="G279" s="320"/>
      <c r="H279" s="425">
        <f t="shared" si="451"/>
        <v>2047</v>
      </c>
      <c r="K279" s="341">
        <f t="shared" si="452"/>
        <v>0</v>
      </c>
      <c r="L279" s="342">
        <f t="shared" si="453"/>
        <v>0</v>
      </c>
      <c r="O279" s="326">
        <f t="shared" ref="O279:BM279" si="467">-IF(AND($F279=3,O$5=$H279),$L192,0)</f>
        <v>0</v>
      </c>
      <c r="P279" s="326">
        <f t="shared" si="467"/>
        <v>0</v>
      </c>
      <c r="Q279" s="326">
        <f t="shared" si="467"/>
        <v>0</v>
      </c>
      <c r="R279" s="326">
        <f t="shared" si="467"/>
        <v>0</v>
      </c>
      <c r="S279" s="326">
        <f t="shared" si="467"/>
        <v>0</v>
      </c>
      <c r="T279" s="326">
        <f t="shared" si="467"/>
        <v>0</v>
      </c>
      <c r="U279" s="326">
        <f t="shared" si="467"/>
        <v>0</v>
      </c>
      <c r="V279" s="326">
        <f t="shared" si="467"/>
        <v>0</v>
      </c>
      <c r="W279" s="326">
        <f t="shared" si="467"/>
        <v>0</v>
      </c>
      <c r="X279" s="326">
        <f t="shared" si="467"/>
        <v>0</v>
      </c>
      <c r="Y279" s="326">
        <f t="shared" si="467"/>
        <v>0</v>
      </c>
      <c r="Z279" s="326">
        <f t="shared" si="467"/>
        <v>0</v>
      </c>
      <c r="AA279" s="326">
        <f t="shared" si="467"/>
        <v>0</v>
      </c>
      <c r="AB279" s="326">
        <f t="shared" si="467"/>
        <v>0</v>
      </c>
      <c r="AC279" s="326">
        <f t="shared" si="467"/>
        <v>0</v>
      </c>
      <c r="AD279" s="326">
        <f t="shared" si="467"/>
        <v>0</v>
      </c>
      <c r="AE279" s="326">
        <f t="shared" si="467"/>
        <v>0</v>
      </c>
      <c r="AF279" s="326">
        <f t="shared" si="467"/>
        <v>0</v>
      </c>
      <c r="AG279" s="326">
        <f t="shared" si="467"/>
        <v>0</v>
      </c>
      <c r="AH279" s="326">
        <f t="shared" si="467"/>
        <v>0</v>
      </c>
      <c r="AI279" s="326">
        <f t="shared" si="467"/>
        <v>0</v>
      </c>
      <c r="AJ279" s="326">
        <f t="shared" si="467"/>
        <v>0</v>
      </c>
      <c r="AK279" s="326">
        <f t="shared" si="467"/>
        <v>0</v>
      </c>
      <c r="AL279" s="326">
        <f t="shared" si="467"/>
        <v>0</v>
      </c>
      <c r="AM279" s="326">
        <f t="shared" si="467"/>
        <v>0</v>
      </c>
      <c r="AN279" s="326">
        <f t="shared" si="467"/>
        <v>0</v>
      </c>
      <c r="AO279" s="326">
        <f t="shared" si="467"/>
        <v>0</v>
      </c>
      <c r="AP279" s="326">
        <f t="shared" si="467"/>
        <v>0</v>
      </c>
      <c r="AQ279" s="326">
        <f t="shared" si="467"/>
        <v>0</v>
      </c>
      <c r="AR279" s="326">
        <f t="shared" si="467"/>
        <v>0</v>
      </c>
      <c r="AS279" s="326">
        <f t="shared" si="467"/>
        <v>0</v>
      </c>
      <c r="AT279" s="326">
        <f t="shared" si="467"/>
        <v>0</v>
      </c>
      <c r="AU279" s="326">
        <f t="shared" si="467"/>
        <v>0</v>
      </c>
      <c r="AV279" s="326">
        <f t="shared" si="467"/>
        <v>0</v>
      </c>
      <c r="AW279" s="326">
        <f t="shared" si="467"/>
        <v>0</v>
      </c>
      <c r="AX279" s="326">
        <f t="shared" si="467"/>
        <v>0</v>
      </c>
      <c r="AY279" s="326">
        <f t="shared" si="467"/>
        <v>0</v>
      </c>
      <c r="AZ279" s="326">
        <f t="shared" si="467"/>
        <v>0</v>
      </c>
      <c r="BA279" s="326">
        <f t="shared" si="467"/>
        <v>0</v>
      </c>
      <c r="BB279" s="326">
        <f t="shared" si="467"/>
        <v>0</v>
      </c>
      <c r="BC279" s="326">
        <f t="shared" si="467"/>
        <v>0</v>
      </c>
      <c r="BD279" s="326">
        <f t="shared" si="467"/>
        <v>0</v>
      </c>
      <c r="BE279" s="326">
        <f t="shared" si="467"/>
        <v>0</v>
      </c>
      <c r="BF279" s="326">
        <f t="shared" si="467"/>
        <v>0</v>
      </c>
      <c r="BG279" s="326">
        <f t="shared" si="467"/>
        <v>0</v>
      </c>
      <c r="BH279" s="326">
        <f t="shared" si="467"/>
        <v>0</v>
      </c>
      <c r="BI279" s="326">
        <f t="shared" si="467"/>
        <v>0</v>
      </c>
      <c r="BJ279" s="326">
        <f t="shared" si="467"/>
        <v>0</v>
      </c>
      <c r="BK279" s="326">
        <f t="shared" si="467"/>
        <v>0</v>
      </c>
      <c r="BL279" s="326">
        <f t="shared" si="467"/>
        <v>0</v>
      </c>
      <c r="BM279" s="326">
        <f t="shared" si="467"/>
        <v>0</v>
      </c>
    </row>
    <row r="280" spans="3:65" x14ac:dyDescent="0.2">
      <c r="C280" s="325">
        <f t="shared" si="449"/>
        <v>16</v>
      </c>
      <c r="D280" s="303" t="str">
        <f t="shared" si="450"/>
        <v>item 16</v>
      </c>
      <c r="E280" s="350" t="str">
        <f t="shared" si="447"/>
        <v>Operating Expense</v>
      </c>
      <c r="F280" s="320">
        <f t="shared" si="447"/>
        <v>2</v>
      </c>
      <c r="G280" s="320"/>
      <c r="H280" s="425">
        <f t="shared" si="451"/>
        <v>2047</v>
      </c>
      <c r="K280" s="341">
        <f t="shared" si="452"/>
        <v>0</v>
      </c>
      <c r="L280" s="342">
        <f t="shared" si="453"/>
        <v>0</v>
      </c>
      <c r="O280" s="326">
        <f t="shared" ref="O280:BM280" si="468">-IF(AND($F280=3,O$5=$H280),$L193,0)</f>
        <v>0</v>
      </c>
      <c r="P280" s="326">
        <f t="shared" si="468"/>
        <v>0</v>
      </c>
      <c r="Q280" s="326">
        <f t="shared" si="468"/>
        <v>0</v>
      </c>
      <c r="R280" s="326">
        <f t="shared" si="468"/>
        <v>0</v>
      </c>
      <c r="S280" s="326">
        <f t="shared" si="468"/>
        <v>0</v>
      </c>
      <c r="T280" s="326">
        <f t="shared" si="468"/>
        <v>0</v>
      </c>
      <c r="U280" s="326">
        <f t="shared" si="468"/>
        <v>0</v>
      </c>
      <c r="V280" s="326">
        <f t="shared" si="468"/>
        <v>0</v>
      </c>
      <c r="W280" s="326">
        <f t="shared" si="468"/>
        <v>0</v>
      </c>
      <c r="X280" s="326">
        <f t="shared" si="468"/>
        <v>0</v>
      </c>
      <c r="Y280" s="326">
        <f t="shared" si="468"/>
        <v>0</v>
      </c>
      <c r="Z280" s="326">
        <f t="shared" si="468"/>
        <v>0</v>
      </c>
      <c r="AA280" s="326">
        <f t="shared" si="468"/>
        <v>0</v>
      </c>
      <c r="AB280" s="326">
        <f t="shared" si="468"/>
        <v>0</v>
      </c>
      <c r="AC280" s="326">
        <f t="shared" si="468"/>
        <v>0</v>
      </c>
      <c r="AD280" s="326">
        <f t="shared" si="468"/>
        <v>0</v>
      </c>
      <c r="AE280" s="326">
        <f t="shared" si="468"/>
        <v>0</v>
      </c>
      <c r="AF280" s="326">
        <f t="shared" si="468"/>
        <v>0</v>
      </c>
      <c r="AG280" s="326">
        <f t="shared" si="468"/>
        <v>0</v>
      </c>
      <c r="AH280" s="326">
        <f t="shared" si="468"/>
        <v>0</v>
      </c>
      <c r="AI280" s="326">
        <f t="shared" si="468"/>
        <v>0</v>
      </c>
      <c r="AJ280" s="326">
        <f t="shared" si="468"/>
        <v>0</v>
      </c>
      <c r="AK280" s="326">
        <f t="shared" si="468"/>
        <v>0</v>
      </c>
      <c r="AL280" s="326">
        <f t="shared" si="468"/>
        <v>0</v>
      </c>
      <c r="AM280" s="326">
        <f t="shared" si="468"/>
        <v>0</v>
      </c>
      <c r="AN280" s="326">
        <f t="shared" si="468"/>
        <v>0</v>
      </c>
      <c r="AO280" s="326">
        <f t="shared" si="468"/>
        <v>0</v>
      </c>
      <c r="AP280" s="326">
        <f t="shared" si="468"/>
        <v>0</v>
      </c>
      <c r="AQ280" s="326">
        <f t="shared" si="468"/>
        <v>0</v>
      </c>
      <c r="AR280" s="326">
        <f t="shared" si="468"/>
        <v>0</v>
      </c>
      <c r="AS280" s="326">
        <f t="shared" si="468"/>
        <v>0</v>
      </c>
      <c r="AT280" s="326">
        <f t="shared" si="468"/>
        <v>0</v>
      </c>
      <c r="AU280" s="326">
        <f t="shared" si="468"/>
        <v>0</v>
      </c>
      <c r="AV280" s="326">
        <f t="shared" si="468"/>
        <v>0</v>
      </c>
      <c r="AW280" s="326">
        <f t="shared" si="468"/>
        <v>0</v>
      </c>
      <c r="AX280" s="326">
        <f t="shared" si="468"/>
        <v>0</v>
      </c>
      <c r="AY280" s="326">
        <f t="shared" si="468"/>
        <v>0</v>
      </c>
      <c r="AZ280" s="326">
        <f t="shared" si="468"/>
        <v>0</v>
      </c>
      <c r="BA280" s="326">
        <f t="shared" si="468"/>
        <v>0</v>
      </c>
      <c r="BB280" s="326">
        <f t="shared" si="468"/>
        <v>0</v>
      </c>
      <c r="BC280" s="326">
        <f t="shared" si="468"/>
        <v>0</v>
      </c>
      <c r="BD280" s="326">
        <f t="shared" si="468"/>
        <v>0</v>
      </c>
      <c r="BE280" s="326">
        <f t="shared" si="468"/>
        <v>0</v>
      </c>
      <c r="BF280" s="326">
        <f t="shared" si="468"/>
        <v>0</v>
      </c>
      <c r="BG280" s="326">
        <f t="shared" si="468"/>
        <v>0</v>
      </c>
      <c r="BH280" s="326">
        <f t="shared" si="468"/>
        <v>0</v>
      </c>
      <c r="BI280" s="326">
        <f t="shared" si="468"/>
        <v>0</v>
      </c>
      <c r="BJ280" s="326">
        <f t="shared" si="468"/>
        <v>0</v>
      </c>
      <c r="BK280" s="326">
        <f t="shared" si="468"/>
        <v>0</v>
      </c>
      <c r="BL280" s="326">
        <f t="shared" si="468"/>
        <v>0</v>
      </c>
      <c r="BM280" s="326">
        <f t="shared" si="468"/>
        <v>0</v>
      </c>
    </row>
    <row r="281" spans="3:65" x14ac:dyDescent="0.2">
      <c r="C281" s="325">
        <f t="shared" si="449"/>
        <v>17</v>
      </c>
      <c r="D281" s="303" t="str">
        <f t="shared" si="450"/>
        <v>item 17</v>
      </c>
      <c r="E281" s="350" t="str">
        <f t="shared" si="447"/>
        <v>Operating Expense</v>
      </c>
      <c r="F281" s="320">
        <f t="shared" si="447"/>
        <v>2</v>
      </c>
      <c r="G281" s="320"/>
      <c r="H281" s="425">
        <f t="shared" si="451"/>
        <v>2047</v>
      </c>
      <c r="K281" s="341">
        <f t="shared" si="452"/>
        <v>0</v>
      </c>
      <c r="L281" s="342">
        <f t="shared" si="453"/>
        <v>0</v>
      </c>
      <c r="O281" s="326">
        <f t="shared" ref="O281:BM281" si="469">-IF(AND($F281=3,O$5=$H281),$L194,0)</f>
        <v>0</v>
      </c>
      <c r="P281" s="326">
        <f t="shared" si="469"/>
        <v>0</v>
      </c>
      <c r="Q281" s="326">
        <f t="shared" si="469"/>
        <v>0</v>
      </c>
      <c r="R281" s="326">
        <f t="shared" si="469"/>
        <v>0</v>
      </c>
      <c r="S281" s="326">
        <f t="shared" si="469"/>
        <v>0</v>
      </c>
      <c r="T281" s="326">
        <f t="shared" si="469"/>
        <v>0</v>
      </c>
      <c r="U281" s="326">
        <f t="shared" si="469"/>
        <v>0</v>
      </c>
      <c r="V281" s="326">
        <f t="shared" si="469"/>
        <v>0</v>
      </c>
      <c r="W281" s="326">
        <f t="shared" si="469"/>
        <v>0</v>
      </c>
      <c r="X281" s="326">
        <f t="shared" si="469"/>
        <v>0</v>
      </c>
      <c r="Y281" s="326">
        <f t="shared" si="469"/>
        <v>0</v>
      </c>
      <c r="Z281" s="326">
        <f t="shared" si="469"/>
        <v>0</v>
      </c>
      <c r="AA281" s="326">
        <f t="shared" si="469"/>
        <v>0</v>
      </c>
      <c r="AB281" s="326">
        <f t="shared" si="469"/>
        <v>0</v>
      </c>
      <c r="AC281" s="326">
        <f t="shared" si="469"/>
        <v>0</v>
      </c>
      <c r="AD281" s="326">
        <f t="shared" si="469"/>
        <v>0</v>
      </c>
      <c r="AE281" s="326">
        <f t="shared" si="469"/>
        <v>0</v>
      </c>
      <c r="AF281" s="326">
        <f t="shared" si="469"/>
        <v>0</v>
      </c>
      <c r="AG281" s="326">
        <f t="shared" si="469"/>
        <v>0</v>
      </c>
      <c r="AH281" s="326">
        <f t="shared" si="469"/>
        <v>0</v>
      </c>
      <c r="AI281" s="326">
        <f t="shared" si="469"/>
        <v>0</v>
      </c>
      <c r="AJ281" s="326">
        <f t="shared" si="469"/>
        <v>0</v>
      </c>
      <c r="AK281" s="326">
        <f t="shared" si="469"/>
        <v>0</v>
      </c>
      <c r="AL281" s="326">
        <f t="shared" si="469"/>
        <v>0</v>
      </c>
      <c r="AM281" s="326">
        <f t="shared" si="469"/>
        <v>0</v>
      </c>
      <c r="AN281" s="326">
        <f t="shared" si="469"/>
        <v>0</v>
      </c>
      <c r="AO281" s="326">
        <f t="shared" si="469"/>
        <v>0</v>
      </c>
      <c r="AP281" s="326">
        <f t="shared" si="469"/>
        <v>0</v>
      </c>
      <c r="AQ281" s="326">
        <f t="shared" si="469"/>
        <v>0</v>
      </c>
      <c r="AR281" s="326">
        <f t="shared" si="469"/>
        <v>0</v>
      </c>
      <c r="AS281" s="326">
        <f t="shared" si="469"/>
        <v>0</v>
      </c>
      <c r="AT281" s="326">
        <f t="shared" si="469"/>
        <v>0</v>
      </c>
      <c r="AU281" s="326">
        <f t="shared" si="469"/>
        <v>0</v>
      </c>
      <c r="AV281" s="326">
        <f t="shared" si="469"/>
        <v>0</v>
      </c>
      <c r="AW281" s="326">
        <f t="shared" si="469"/>
        <v>0</v>
      </c>
      <c r="AX281" s="326">
        <f t="shared" si="469"/>
        <v>0</v>
      </c>
      <c r="AY281" s="326">
        <f t="shared" si="469"/>
        <v>0</v>
      </c>
      <c r="AZ281" s="326">
        <f t="shared" si="469"/>
        <v>0</v>
      </c>
      <c r="BA281" s="326">
        <f t="shared" si="469"/>
        <v>0</v>
      </c>
      <c r="BB281" s="326">
        <f t="shared" si="469"/>
        <v>0</v>
      </c>
      <c r="BC281" s="326">
        <f t="shared" si="469"/>
        <v>0</v>
      </c>
      <c r="BD281" s="326">
        <f t="shared" si="469"/>
        <v>0</v>
      </c>
      <c r="BE281" s="326">
        <f t="shared" si="469"/>
        <v>0</v>
      </c>
      <c r="BF281" s="326">
        <f t="shared" si="469"/>
        <v>0</v>
      </c>
      <c r="BG281" s="326">
        <f t="shared" si="469"/>
        <v>0</v>
      </c>
      <c r="BH281" s="326">
        <f t="shared" si="469"/>
        <v>0</v>
      </c>
      <c r="BI281" s="326">
        <f t="shared" si="469"/>
        <v>0</v>
      </c>
      <c r="BJ281" s="326">
        <f t="shared" si="469"/>
        <v>0</v>
      </c>
      <c r="BK281" s="326">
        <f t="shared" si="469"/>
        <v>0</v>
      </c>
      <c r="BL281" s="326">
        <f t="shared" si="469"/>
        <v>0</v>
      </c>
      <c r="BM281" s="326">
        <f t="shared" si="469"/>
        <v>0</v>
      </c>
    </row>
    <row r="282" spans="3:65" x14ac:dyDescent="0.2">
      <c r="C282" s="325">
        <f t="shared" si="449"/>
        <v>18</v>
      </c>
      <c r="D282" s="303" t="str">
        <f t="shared" si="450"/>
        <v>item 18</v>
      </c>
      <c r="E282" s="350" t="str">
        <f t="shared" si="447"/>
        <v>Operating Expense</v>
      </c>
      <c r="F282" s="320">
        <f t="shared" si="447"/>
        <v>2</v>
      </c>
      <c r="G282" s="320"/>
      <c r="H282" s="425">
        <f t="shared" si="451"/>
        <v>2047</v>
      </c>
      <c r="K282" s="341">
        <f t="shared" si="452"/>
        <v>0</v>
      </c>
      <c r="L282" s="342">
        <f t="shared" si="453"/>
        <v>0</v>
      </c>
      <c r="O282" s="326">
        <f t="shared" ref="O282:BM282" si="470">-IF(AND($F282=3,O$5=$H282),$L195,0)</f>
        <v>0</v>
      </c>
      <c r="P282" s="326">
        <f t="shared" si="470"/>
        <v>0</v>
      </c>
      <c r="Q282" s="326">
        <f t="shared" si="470"/>
        <v>0</v>
      </c>
      <c r="R282" s="326">
        <f t="shared" si="470"/>
        <v>0</v>
      </c>
      <c r="S282" s="326">
        <f t="shared" si="470"/>
        <v>0</v>
      </c>
      <c r="T282" s="326">
        <f t="shared" si="470"/>
        <v>0</v>
      </c>
      <c r="U282" s="326">
        <f t="shared" si="470"/>
        <v>0</v>
      </c>
      <c r="V282" s="326">
        <f t="shared" si="470"/>
        <v>0</v>
      </c>
      <c r="W282" s="326">
        <f t="shared" si="470"/>
        <v>0</v>
      </c>
      <c r="X282" s="326">
        <f t="shared" si="470"/>
        <v>0</v>
      </c>
      <c r="Y282" s="326">
        <f t="shared" si="470"/>
        <v>0</v>
      </c>
      <c r="Z282" s="326">
        <f t="shared" si="470"/>
        <v>0</v>
      </c>
      <c r="AA282" s="326">
        <f t="shared" si="470"/>
        <v>0</v>
      </c>
      <c r="AB282" s="326">
        <f t="shared" si="470"/>
        <v>0</v>
      </c>
      <c r="AC282" s="326">
        <f t="shared" si="470"/>
        <v>0</v>
      </c>
      <c r="AD282" s="326">
        <f t="shared" si="470"/>
        <v>0</v>
      </c>
      <c r="AE282" s="326">
        <f t="shared" si="470"/>
        <v>0</v>
      </c>
      <c r="AF282" s="326">
        <f t="shared" si="470"/>
        <v>0</v>
      </c>
      <c r="AG282" s="326">
        <f t="shared" si="470"/>
        <v>0</v>
      </c>
      <c r="AH282" s="326">
        <f t="shared" si="470"/>
        <v>0</v>
      </c>
      <c r="AI282" s="326">
        <f t="shared" si="470"/>
        <v>0</v>
      </c>
      <c r="AJ282" s="326">
        <f t="shared" si="470"/>
        <v>0</v>
      </c>
      <c r="AK282" s="326">
        <f t="shared" si="470"/>
        <v>0</v>
      </c>
      <c r="AL282" s="326">
        <f t="shared" si="470"/>
        <v>0</v>
      </c>
      <c r="AM282" s="326">
        <f t="shared" si="470"/>
        <v>0</v>
      </c>
      <c r="AN282" s="326">
        <f t="shared" si="470"/>
        <v>0</v>
      </c>
      <c r="AO282" s="326">
        <f t="shared" si="470"/>
        <v>0</v>
      </c>
      <c r="AP282" s="326">
        <f t="shared" si="470"/>
        <v>0</v>
      </c>
      <c r="AQ282" s="326">
        <f t="shared" si="470"/>
        <v>0</v>
      </c>
      <c r="AR282" s="326">
        <f t="shared" si="470"/>
        <v>0</v>
      </c>
      <c r="AS282" s="326">
        <f t="shared" si="470"/>
        <v>0</v>
      </c>
      <c r="AT282" s="326">
        <f t="shared" si="470"/>
        <v>0</v>
      </c>
      <c r="AU282" s="326">
        <f t="shared" si="470"/>
        <v>0</v>
      </c>
      <c r="AV282" s="326">
        <f t="shared" si="470"/>
        <v>0</v>
      </c>
      <c r="AW282" s="326">
        <f t="shared" si="470"/>
        <v>0</v>
      </c>
      <c r="AX282" s="326">
        <f t="shared" si="470"/>
        <v>0</v>
      </c>
      <c r="AY282" s="326">
        <f t="shared" si="470"/>
        <v>0</v>
      </c>
      <c r="AZ282" s="326">
        <f t="shared" si="470"/>
        <v>0</v>
      </c>
      <c r="BA282" s="326">
        <f t="shared" si="470"/>
        <v>0</v>
      </c>
      <c r="BB282" s="326">
        <f t="shared" si="470"/>
        <v>0</v>
      </c>
      <c r="BC282" s="326">
        <f t="shared" si="470"/>
        <v>0</v>
      </c>
      <c r="BD282" s="326">
        <f t="shared" si="470"/>
        <v>0</v>
      </c>
      <c r="BE282" s="326">
        <f t="shared" si="470"/>
        <v>0</v>
      </c>
      <c r="BF282" s="326">
        <f t="shared" si="470"/>
        <v>0</v>
      </c>
      <c r="BG282" s="326">
        <f t="shared" si="470"/>
        <v>0</v>
      </c>
      <c r="BH282" s="326">
        <f t="shared" si="470"/>
        <v>0</v>
      </c>
      <c r="BI282" s="326">
        <f t="shared" si="470"/>
        <v>0</v>
      </c>
      <c r="BJ282" s="326">
        <f t="shared" si="470"/>
        <v>0</v>
      </c>
      <c r="BK282" s="326">
        <f t="shared" si="470"/>
        <v>0</v>
      </c>
      <c r="BL282" s="326">
        <f t="shared" si="470"/>
        <v>0</v>
      </c>
      <c r="BM282" s="326">
        <f t="shared" si="470"/>
        <v>0</v>
      </c>
    </row>
    <row r="283" spans="3:65" x14ac:dyDescent="0.2">
      <c r="C283" s="325">
        <f t="shared" si="449"/>
        <v>19</v>
      </c>
      <c r="D283" s="303" t="str">
        <f t="shared" si="450"/>
        <v>item 19</v>
      </c>
      <c r="E283" s="350" t="str">
        <f t="shared" si="447"/>
        <v>Operating Expense</v>
      </c>
      <c r="F283" s="320">
        <f t="shared" si="447"/>
        <v>2</v>
      </c>
      <c r="G283" s="320"/>
      <c r="H283" s="425">
        <f t="shared" si="451"/>
        <v>2047</v>
      </c>
      <c r="K283" s="341">
        <f t="shared" si="452"/>
        <v>0</v>
      </c>
      <c r="L283" s="342">
        <f t="shared" si="453"/>
        <v>0</v>
      </c>
      <c r="O283" s="326">
        <f t="shared" ref="O283:BM283" si="471">-IF(AND($F283=3,O$5=$H283),$L196,0)</f>
        <v>0</v>
      </c>
      <c r="P283" s="326">
        <f t="shared" si="471"/>
        <v>0</v>
      </c>
      <c r="Q283" s="326">
        <f t="shared" si="471"/>
        <v>0</v>
      </c>
      <c r="R283" s="326">
        <f t="shared" si="471"/>
        <v>0</v>
      </c>
      <c r="S283" s="326">
        <f t="shared" si="471"/>
        <v>0</v>
      </c>
      <c r="T283" s="326">
        <f t="shared" si="471"/>
        <v>0</v>
      </c>
      <c r="U283" s="326">
        <f t="shared" si="471"/>
        <v>0</v>
      </c>
      <c r="V283" s="326">
        <f t="shared" si="471"/>
        <v>0</v>
      </c>
      <c r="W283" s="326">
        <f t="shared" si="471"/>
        <v>0</v>
      </c>
      <c r="X283" s="326">
        <f t="shared" si="471"/>
        <v>0</v>
      </c>
      <c r="Y283" s="326">
        <f t="shared" si="471"/>
        <v>0</v>
      </c>
      <c r="Z283" s="326">
        <f t="shared" si="471"/>
        <v>0</v>
      </c>
      <c r="AA283" s="326">
        <f t="shared" si="471"/>
        <v>0</v>
      </c>
      <c r="AB283" s="326">
        <f t="shared" si="471"/>
        <v>0</v>
      </c>
      <c r="AC283" s="326">
        <f t="shared" si="471"/>
        <v>0</v>
      </c>
      <c r="AD283" s="326">
        <f t="shared" si="471"/>
        <v>0</v>
      </c>
      <c r="AE283" s="326">
        <f t="shared" si="471"/>
        <v>0</v>
      </c>
      <c r="AF283" s="326">
        <f t="shared" si="471"/>
        <v>0</v>
      </c>
      <c r="AG283" s="326">
        <f t="shared" si="471"/>
        <v>0</v>
      </c>
      <c r="AH283" s="326">
        <f t="shared" si="471"/>
        <v>0</v>
      </c>
      <c r="AI283" s="326">
        <f t="shared" si="471"/>
        <v>0</v>
      </c>
      <c r="AJ283" s="326">
        <f t="shared" si="471"/>
        <v>0</v>
      </c>
      <c r="AK283" s="326">
        <f t="shared" si="471"/>
        <v>0</v>
      </c>
      <c r="AL283" s="326">
        <f t="shared" si="471"/>
        <v>0</v>
      </c>
      <c r="AM283" s="326">
        <f t="shared" si="471"/>
        <v>0</v>
      </c>
      <c r="AN283" s="326">
        <f t="shared" si="471"/>
        <v>0</v>
      </c>
      <c r="AO283" s="326">
        <f t="shared" si="471"/>
        <v>0</v>
      </c>
      <c r="AP283" s="326">
        <f t="shared" si="471"/>
        <v>0</v>
      </c>
      <c r="AQ283" s="326">
        <f t="shared" si="471"/>
        <v>0</v>
      </c>
      <c r="AR283" s="326">
        <f t="shared" si="471"/>
        <v>0</v>
      </c>
      <c r="AS283" s="326">
        <f t="shared" si="471"/>
        <v>0</v>
      </c>
      <c r="AT283" s="326">
        <f t="shared" si="471"/>
        <v>0</v>
      </c>
      <c r="AU283" s="326">
        <f t="shared" si="471"/>
        <v>0</v>
      </c>
      <c r="AV283" s="326">
        <f t="shared" si="471"/>
        <v>0</v>
      </c>
      <c r="AW283" s="326">
        <f t="shared" si="471"/>
        <v>0</v>
      </c>
      <c r="AX283" s="326">
        <f t="shared" si="471"/>
        <v>0</v>
      </c>
      <c r="AY283" s="326">
        <f t="shared" si="471"/>
        <v>0</v>
      </c>
      <c r="AZ283" s="326">
        <f t="shared" si="471"/>
        <v>0</v>
      </c>
      <c r="BA283" s="326">
        <f t="shared" si="471"/>
        <v>0</v>
      </c>
      <c r="BB283" s="326">
        <f t="shared" si="471"/>
        <v>0</v>
      </c>
      <c r="BC283" s="326">
        <f t="shared" si="471"/>
        <v>0</v>
      </c>
      <c r="BD283" s="326">
        <f t="shared" si="471"/>
        <v>0</v>
      </c>
      <c r="BE283" s="326">
        <f t="shared" si="471"/>
        <v>0</v>
      </c>
      <c r="BF283" s="326">
        <f t="shared" si="471"/>
        <v>0</v>
      </c>
      <c r="BG283" s="326">
        <f t="shared" si="471"/>
        <v>0</v>
      </c>
      <c r="BH283" s="326">
        <f t="shared" si="471"/>
        <v>0</v>
      </c>
      <c r="BI283" s="326">
        <f t="shared" si="471"/>
        <v>0</v>
      </c>
      <c r="BJ283" s="326">
        <f t="shared" si="471"/>
        <v>0</v>
      </c>
      <c r="BK283" s="326">
        <f t="shared" si="471"/>
        <v>0</v>
      </c>
      <c r="BL283" s="326">
        <f t="shared" si="471"/>
        <v>0</v>
      </c>
      <c r="BM283" s="326">
        <f t="shared" si="471"/>
        <v>0</v>
      </c>
    </row>
    <row r="284" spans="3:65" x14ac:dyDescent="0.2">
      <c r="C284" s="325">
        <f t="shared" si="449"/>
        <v>20</v>
      </c>
      <c r="D284" s="303" t="str">
        <f t="shared" si="450"/>
        <v>item 20</v>
      </c>
      <c r="E284" s="350" t="str">
        <f t="shared" si="447"/>
        <v>Operating Expense</v>
      </c>
      <c r="F284" s="320">
        <f t="shared" si="447"/>
        <v>2</v>
      </c>
      <c r="G284" s="320"/>
      <c r="H284" s="425">
        <f t="shared" si="451"/>
        <v>2047</v>
      </c>
      <c r="K284" s="341">
        <f t="shared" si="452"/>
        <v>0</v>
      </c>
      <c r="L284" s="342">
        <f t="shared" si="453"/>
        <v>0</v>
      </c>
      <c r="O284" s="326">
        <f t="shared" ref="O284:BM284" si="472">-IF(AND($F284=3,O$5=$H284),$L197,0)</f>
        <v>0</v>
      </c>
      <c r="P284" s="326">
        <f t="shared" si="472"/>
        <v>0</v>
      </c>
      <c r="Q284" s="326">
        <f t="shared" si="472"/>
        <v>0</v>
      </c>
      <c r="R284" s="326">
        <f t="shared" si="472"/>
        <v>0</v>
      </c>
      <c r="S284" s="326">
        <f t="shared" si="472"/>
        <v>0</v>
      </c>
      <c r="T284" s="326">
        <f t="shared" si="472"/>
        <v>0</v>
      </c>
      <c r="U284" s="326">
        <f t="shared" si="472"/>
        <v>0</v>
      </c>
      <c r="V284" s="326">
        <f t="shared" si="472"/>
        <v>0</v>
      </c>
      <c r="W284" s="326">
        <f t="shared" si="472"/>
        <v>0</v>
      </c>
      <c r="X284" s="326">
        <f t="shared" si="472"/>
        <v>0</v>
      </c>
      <c r="Y284" s="326">
        <f t="shared" si="472"/>
        <v>0</v>
      </c>
      <c r="Z284" s="326">
        <f t="shared" si="472"/>
        <v>0</v>
      </c>
      <c r="AA284" s="326">
        <f t="shared" si="472"/>
        <v>0</v>
      </c>
      <c r="AB284" s="326">
        <f t="shared" si="472"/>
        <v>0</v>
      </c>
      <c r="AC284" s="326">
        <f t="shared" si="472"/>
        <v>0</v>
      </c>
      <c r="AD284" s="326">
        <f t="shared" si="472"/>
        <v>0</v>
      </c>
      <c r="AE284" s="326">
        <f t="shared" si="472"/>
        <v>0</v>
      </c>
      <c r="AF284" s="326">
        <f t="shared" si="472"/>
        <v>0</v>
      </c>
      <c r="AG284" s="326">
        <f t="shared" si="472"/>
        <v>0</v>
      </c>
      <c r="AH284" s="326">
        <f t="shared" si="472"/>
        <v>0</v>
      </c>
      <c r="AI284" s="326">
        <f t="shared" si="472"/>
        <v>0</v>
      </c>
      <c r="AJ284" s="326">
        <f t="shared" si="472"/>
        <v>0</v>
      </c>
      <c r="AK284" s="326">
        <f t="shared" si="472"/>
        <v>0</v>
      </c>
      <c r="AL284" s="326">
        <f t="shared" si="472"/>
        <v>0</v>
      </c>
      <c r="AM284" s="326">
        <f t="shared" si="472"/>
        <v>0</v>
      </c>
      <c r="AN284" s="326">
        <f t="shared" si="472"/>
        <v>0</v>
      </c>
      <c r="AO284" s="326">
        <f t="shared" si="472"/>
        <v>0</v>
      </c>
      <c r="AP284" s="326">
        <f t="shared" si="472"/>
        <v>0</v>
      </c>
      <c r="AQ284" s="326">
        <f t="shared" si="472"/>
        <v>0</v>
      </c>
      <c r="AR284" s="326">
        <f t="shared" si="472"/>
        <v>0</v>
      </c>
      <c r="AS284" s="326">
        <f t="shared" si="472"/>
        <v>0</v>
      </c>
      <c r="AT284" s="326">
        <f t="shared" si="472"/>
        <v>0</v>
      </c>
      <c r="AU284" s="326">
        <f t="shared" si="472"/>
        <v>0</v>
      </c>
      <c r="AV284" s="326">
        <f t="shared" si="472"/>
        <v>0</v>
      </c>
      <c r="AW284" s="326">
        <f t="shared" si="472"/>
        <v>0</v>
      </c>
      <c r="AX284" s="326">
        <f t="shared" si="472"/>
        <v>0</v>
      </c>
      <c r="AY284" s="326">
        <f t="shared" si="472"/>
        <v>0</v>
      </c>
      <c r="AZ284" s="326">
        <f t="shared" si="472"/>
        <v>0</v>
      </c>
      <c r="BA284" s="326">
        <f t="shared" si="472"/>
        <v>0</v>
      </c>
      <c r="BB284" s="326">
        <f t="shared" si="472"/>
        <v>0</v>
      </c>
      <c r="BC284" s="326">
        <f t="shared" si="472"/>
        <v>0</v>
      </c>
      <c r="BD284" s="326">
        <f t="shared" si="472"/>
        <v>0</v>
      </c>
      <c r="BE284" s="326">
        <f t="shared" si="472"/>
        <v>0</v>
      </c>
      <c r="BF284" s="326">
        <f t="shared" si="472"/>
        <v>0</v>
      </c>
      <c r="BG284" s="326">
        <f t="shared" si="472"/>
        <v>0</v>
      </c>
      <c r="BH284" s="326">
        <f t="shared" si="472"/>
        <v>0</v>
      </c>
      <c r="BI284" s="326">
        <f t="shared" si="472"/>
        <v>0</v>
      </c>
      <c r="BJ284" s="326">
        <f t="shared" si="472"/>
        <v>0</v>
      </c>
      <c r="BK284" s="326">
        <f t="shared" si="472"/>
        <v>0</v>
      </c>
      <c r="BL284" s="326">
        <f t="shared" si="472"/>
        <v>0</v>
      </c>
      <c r="BM284" s="326">
        <f t="shared" si="472"/>
        <v>0</v>
      </c>
    </row>
    <row r="285" spans="3:65" x14ac:dyDescent="0.2">
      <c r="C285" s="325">
        <f t="shared" si="449"/>
        <v>21</v>
      </c>
      <c r="D285" s="303" t="str">
        <f t="shared" si="450"/>
        <v>item 21</v>
      </c>
      <c r="E285" s="350" t="str">
        <f t="shared" si="447"/>
        <v>Operating Expense</v>
      </c>
      <c r="F285" s="320">
        <f t="shared" si="447"/>
        <v>2</v>
      </c>
      <c r="G285" s="320"/>
      <c r="H285" s="425">
        <f t="shared" si="451"/>
        <v>2047</v>
      </c>
      <c r="K285" s="341">
        <f t="shared" si="452"/>
        <v>0</v>
      </c>
      <c r="L285" s="342">
        <f t="shared" si="453"/>
        <v>0</v>
      </c>
      <c r="O285" s="326">
        <f t="shared" ref="O285:BM285" si="473">-IF(AND($F285=3,O$5=$H285),$L198,0)</f>
        <v>0</v>
      </c>
      <c r="P285" s="326">
        <f t="shared" si="473"/>
        <v>0</v>
      </c>
      <c r="Q285" s="326">
        <f t="shared" si="473"/>
        <v>0</v>
      </c>
      <c r="R285" s="326">
        <f t="shared" si="473"/>
        <v>0</v>
      </c>
      <c r="S285" s="326">
        <f t="shared" si="473"/>
        <v>0</v>
      </c>
      <c r="T285" s="326">
        <f t="shared" si="473"/>
        <v>0</v>
      </c>
      <c r="U285" s="326">
        <f t="shared" si="473"/>
        <v>0</v>
      </c>
      <c r="V285" s="326">
        <f t="shared" si="473"/>
        <v>0</v>
      </c>
      <c r="W285" s="326">
        <f t="shared" si="473"/>
        <v>0</v>
      </c>
      <c r="X285" s="326">
        <f t="shared" si="473"/>
        <v>0</v>
      </c>
      <c r="Y285" s="326">
        <f t="shared" si="473"/>
        <v>0</v>
      </c>
      <c r="Z285" s="326">
        <f t="shared" si="473"/>
        <v>0</v>
      </c>
      <c r="AA285" s="326">
        <f t="shared" si="473"/>
        <v>0</v>
      </c>
      <c r="AB285" s="326">
        <f t="shared" si="473"/>
        <v>0</v>
      </c>
      <c r="AC285" s="326">
        <f t="shared" si="473"/>
        <v>0</v>
      </c>
      <c r="AD285" s="326">
        <f t="shared" si="473"/>
        <v>0</v>
      </c>
      <c r="AE285" s="326">
        <f t="shared" si="473"/>
        <v>0</v>
      </c>
      <c r="AF285" s="326">
        <f t="shared" si="473"/>
        <v>0</v>
      </c>
      <c r="AG285" s="326">
        <f t="shared" si="473"/>
        <v>0</v>
      </c>
      <c r="AH285" s="326">
        <f t="shared" si="473"/>
        <v>0</v>
      </c>
      <c r="AI285" s="326">
        <f t="shared" si="473"/>
        <v>0</v>
      </c>
      <c r="AJ285" s="326">
        <f t="shared" si="473"/>
        <v>0</v>
      </c>
      <c r="AK285" s="326">
        <f t="shared" si="473"/>
        <v>0</v>
      </c>
      <c r="AL285" s="326">
        <f t="shared" si="473"/>
        <v>0</v>
      </c>
      <c r="AM285" s="326">
        <f t="shared" si="473"/>
        <v>0</v>
      </c>
      <c r="AN285" s="326">
        <f t="shared" si="473"/>
        <v>0</v>
      </c>
      <c r="AO285" s="326">
        <f t="shared" si="473"/>
        <v>0</v>
      </c>
      <c r="AP285" s="326">
        <f t="shared" si="473"/>
        <v>0</v>
      </c>
      <c r="AQ285" s="326">
        <f t="shared" si="473"/>
        <v>0</v>
      </c>
      <c r="AR285" s="326">
        <f t="shared" si="473"/>
        <v>0</v>
      </c>
      <c r="AS285" s="326">
        <f t="shared" si="473"/>
        <v>0</v>
      </c>
      <c r="AT285" s="326">
        <f t="shared" si="473"/>
        <v>0</v>
      </c>
      <c r="AU285" s="326">
        <f t="shared" si="473"/>
        <v>0</v>
      </c>
      <c r="AV285" s="326">
        <f t="shared" si="473"/>
        <v>0</v>
      </c>
      <c r="AW285" s="326">
        <f t="shared" si="473"/>
        <v>0</v>
      </c>
      <c r="AX285" s="326">
        <f t="shared" si="473"/>
        <v>0</v>
      </c>
      <c r="AY285" s="326">
        <f t="shared" si="473"/>
        <v>0</v>
      </c>
      <c r="AZ285" s="326">
        <f t="shared" si="473"/>
        <v>0</v>
      </c>
      <c r="BA285" s="326">
        <f t="shared" si="473"/>
        <v>0</v>
      </c>
      <c r="BB285" s="326">
        <f t="shared" si="473"/>
        <v>0</v>
      </c>
      <c r="BC285" s="326">
        <f t="shared" si="473"/>
        <v>0</v>
      </c>
      <c r="BD285" s="326">
        <f t="shared" si="473"/>
        <v>0</v>
      </c>
      <c r="BE285" s="326">
        <f t="shared" si="473"/>
        <v>0</v>
      </c>
      <c r="BF285" s="326">
        <f t="shared" si="473"/>
        <v>0</v>
      </c>
      <c r="BG285" s="326">
        <f t="shared" si="473"/>
        <v>0</v>
      </c>
      <c r="BH285" s="326">
        <f t="shared" si="473"/>
        <v>0</v>
      </c>
      <c r="BI285" s="326">
        <f t="shared" si="473"/>
        <v>0</v>
      </c>
      <c r="BJ285" s="326">
        <f t="shared" si="473"/>
        <v>0</v>
      </c>
      <c r="BK285" s="326">
        <f t="shared" si="473"/>
        <v>0</v>
      </c>
      <c r="BL285" s="326">
        <f t="shared" si="473"/>
        <v>0</v>
      </c>
      <c r="BM285" s="326">
        <f t="shared" si="473"/>
        <v>0</v>
      </c>
    </row>
    <row r="286" spans="3:65" x14ac:dyDescent="0.2">
      <c r="C286" s="325">
        <f t="shared" si="449"/>
        <v>22</v>
      </c>
      <c r="D286" s="303" t="str">
        <f t="shared" si="450"/>
        <v>item 22</v>
      </c>
      <c r="E286" s="350" t="str">
        <f t="shared" si="447"/>
        <v>Operating Expense</v>
      </c>
      <c r="F286" s="320">
        <f t="shared" si="447"/>
        <v>2</v>
      </c>
      <c r="G286" s="320"/>
      <c r="H286" s="425">
        <f t="shared" si="451"/>
        <v>2047</v>
      </c>
      <c r="K286" s="341">
        <f t="shared" si="452"/>
        <v>0</v>
      </c>
      <c r="L286" s="342">
        <f t="shared" si="453"/>
        <v>0</v>
      </c>
      <c r="O286" s="326">
        <f t="shared" ref="O286:BM286" si="474">-IF(AND($F286=3,O$5=$H286),$L199,0)</f>
        <v>0</v>
      </c>
      <c r="P286" s="326">
        <f t="shared" si="474"/>
        <v>0</v>
      </c>
      <c r="Q286" s="326">
        <f t="shared" si="474"/>
        <v>0</v>
      </c>
      <c r="R286" s="326">
        <f t="shared" si="474"/>
        <v>0</v>
      </c>
      <c r="S286" s="326">
        <f t="shared" si="474"/>
        <v>0</v>
      </c>
      <c r="T286" s="326">
        <f t="shared" si="474"/>
        <v>0</v>
      </c>
      <c r="U286" s="326">
        <f t="shared" si="474"/>
        <v>0</v>
      </c>
      <c r="V286" s="326">
        <f t="shared" si="474"/>
        <v>0</v>
      </c>
      <c r="W286" s="326">
        <f t="shared" si="474"/>
        <v>0</v>
      </c>
      <c r="X286" s="326">
        <f t="shared" si="474"/>
        <v>0</v>
      </c>
      <c r="Y286" s="326">
        <f t="shared" si="474"/>
        <v>0</v>
      </c>
      <c r="Z286" s="326">
        <f t="shared" si="474"/>
        <v>0</v>
      </c>
      <c r="AA286" s="326">
        <f t="shared" si="474"/>
        <v>0</v>
      </c>
      <c r="AB286" s="326">
        <f t="shared" si="474"/>
        <v>0</v>
      </c>
      <c r="AC286" s="326">
        <f t="shared" si="474"/>
        <v>0</v>
      </c>
      <c r="AD286" s="326">
        <f t="shared" si="474"/>
        <v>0</v>
      </c>
      <c r="AE286" s="326">
        <f t="shared" si="474"/>
        <v>0</v>
      </c>
      <c r="AF286" s="326">
        <f t="shared" si="474"/>
        <v>0</v>
      </c>
      <c r="AG286" s="326">
        <f t="shared" si="474"/>
        <v>0</v>
      </c>
      <c r="AH286" s="326">
        <f t="shared" si="474"/>
        <v>0</v>
      </c>
      <c r="AI286" s="326">
        <f t="shared" si="474"/>
        <v>0</v>
      </c>
      <c r="AJ286" s="326">
        <f t="shared" si="474"/>
        <v>0</v>
      </c>
      <c r="AK286" s="326">
        <f t="shared" si="474"/>
        <v>0</v>
      </c>
      <c r="AL286" s="326">
        <f t="shared" si="474"/>
        <v>0</v>
      </c>
      <c r="AM286" s="326">
        <f t="shared" si="474"/>
        <v>0</v>
      </c>
      <c r="AN286" s="326">
        <f t="shared" si="474"/>
        <v>0</v>
      </c>
      <c r="AO286" s="326">
        <f t="shared" si="474"/>
        <v>0</v>
      </c>
      <c r="AP286" s="326">
        <f t="shared" si="474"/>
        <v>0</v>
      </c>
      <c r="AQ286" s="326">
        <f t="shared" si="474"/>
        <v>0</v>
      </c>
      <c r="AR286" s="326">
        <f t="shared" si="474"/>
        <v>0</v>
      </c>
      <c r="AS286" s="326">
        <f t="shared" si="474"/>
        <v>0</v>
      </c>
      <c r="AT286" s="326">
        <f t="shared" si="474"/>
        <v>0</v>
      </c>
      <c r="AU286" s="326">
        <f t="shared" si="474"/>
        <v>0</v>
      </c>
      <c r="AV286" s="326">
        <f t="shared" si="474"/>
        <v>0</v>
      </c>
      <c r="AW286" s="326">
        <f t="shared" si="474"/>
        <v>0</v>
      </c>
      <c r="AX286" s="326">
        <f t="shared" si="474"/>
        <v>0</v>
      </c>
      <c r="AY286" s="326">
        <f t="shared" si="474"/>
        <v>0</v>
      </c>
      <c r="AZ286" s="326">
        <f t="shared" si="474"/>
        <v>0</v>
      </c>
      <c r="BA286" s="326">
        <f t="shared" si="474"/>
        <v>0</v>
      </c>
      <c r="BB286" s="326">
        <f t="shared" si="474"/>
        <v>0</v>
      </c>
      <c r="BC286" s="326">
        <f t="shared" si="474"/>
        <v>0</v>
      </c>
      <c r="BD286" s="326">
        <f t="shared" si="474"/>
        <v>0</v>
      </c>
      <c r="BE286" s="326">
        <f t="shared" si="474"/>
        <v>0</v>
      </c>
      <c r="BF286" s="326">
        <f t="shared" si="474"/>
        <v>0</v>
      </c>
      <c r="BG286" s="326">
        <f t="shared" si="474"/>
        <v>0</v>
      </c>
      <c r="BH286" s="326">
        <f t="shared" si="474"/>
        <v>0</v>
      </c>
      <c r="BI286" s="326">
        <f t="shared" si="474"/>
        <v>0</v>
      </c>
      <c r="BJ286" s="326">
        <f t="shared" si="474"/>
        <v>0</v>
      </c>
      <c r="BK286" s="326">
        <f t="shared" si="474"/>
        <v>0</v>
      </c>
      <c r="BL286" s="326">
        <f t="shared" si="474"/>
        <v>0</v>
      </c>
      <c r="BM286" s="326">
        <f t="shared" si="474"/>
        <v>0</v>
      </c>
    </row>
    <row r="287" spans="3:65" x14ac:dyDescent="0.2">
      <c r="C287" s="325">
        <f t="shared" si="449"/>
        <v>23</v>
      </c>
      <c r="D287" s="303" t="str">
        <f t="shared" si="450"/>
        <v>item 23</v>
      </c>
      <c r="E287" s="350" t="str">
        <f t="shared" si="447"/>
        <v>Operating Expense</v>
      </c>
      <c r="F287" s="320">
        <f t="shared" si="447"/>
        <v>2</v>
      </c>
      <c r="G287" s="320"/>
      <c r="H287" s="425">
        <f t="shared" si="451"/>
        <v>2047</v>
      </c>
      <c r="K287" s="341">
        <f t="shared" si="452"/>
        <v>0</v>
      </c>
      <c r="L287" s="342">
        <f t="shared" si="453"/>
        <v>0</v>
      </c>
      <c r="O287" s="326">
        <f t="shared" ref="O287:BM287" si="475">-IF(AND($F287=3,O$5=$H287),$L200,0)</f>
        <v>0</v>
      </c>
      <c r="P287" s="326">
        <f t="shared" si="475"/>
        <v>0</v>
      </c>
      <c r="Q287" s="326">
        <f t="shared" si="475"/>
        <v>0</v>
      </c>
      <c r="R287" s="326">
        <f t="shared" si="475"/>
        <v>0</v>
      </c>
      <c r="S287" s="326">
        <f t="shared" si="475"/>
        <v>0</v>
      </c>
      <c r="T287" s="326">
        <f t="shared" si="475"/>
        <v>0</v>
      </c>
      <c r="U287" s="326">
        <f t="shared" si="475"/>
        <v>0</v>
      </c>
      <c r="V287" s="326">
        <f t="shared" si="475"/>
        <v>0</v>
      </c>
      <c r="W287" s="326">
        <f t="shared" si="475"/>
        <v>0</v>
      </c>
      <c r="X287" s="326">
        <f t="shared" si="475"/>
        <v>0</v>
      </c>
      <c r="Y287" s="326">
        <f t="shared" si="475"/>
        <v>0</v>
      </c>
      <c r="Z287" s="326">
        <f t="shared" si="475"/>
        <v>0</v>
      </c>
      <c r="AA287" s="326">
        <f t="shared" si="475"/>
        <v>0</v>
      </c>
      <c r="AB287" s="326">
        <f t="shared" si="475"/>
        <v>0</v>
      </c>
      <c r="AC287" s="326">
        <f t="shared" si="475"/>
        <v>0</v>
      </c>
      <c r="AD287" s="326">
        <f t="shared" si="475"/>
        <v>0</v>
      </c>
      <c r="AE287" s="326">
        <f t="shared" si="475"/>
        <v>0</v>
      </c>
      <c r="AF287" s="326">
        <f t="shared" si="475"/>
        <v>0</v>
      </c>
      <c r="AG287" s="326">
        <f t="shared" si="475"/>
        <v>0</v>
      </c>
      <c r="AH287" s="326">
        <f t="shared" si="475"/>
        <v>0</v>
      </c>
      <c r="AI287" s="326">
        <f t="shared" si="475"/>
        <v>0</v>
      </c>
      <c r="AJ287" s="326">
        <f t="shared" si="475"/>
        <v>0</v>
      </c>
      <c r="AK287" s="326">
        <f t="shared" si="475"/>
        <v>0</v>
      </c>
      <c r="AL287" s="326">
        <f t="shared" si="475"/>
        <v>0</v>
      </c>
      <c r="AM287" s="326">
        <f t="shared" si="475"/>
        <v>0</v>
      </c>
      <c r="AN287" s="326">
        <f t="shared" si="475"/>
        <v>0</v>
      </c>
      <c r="AO287" s="326">
        <f t="shared" si="475"/>
        <v>0</v>
      </c>
      <c r="AP287" s="326">
        <f t="shared" si="475"/>
        <v>0</v>
      </c>
      <c r="AQ287" s="326">
        <f t="shared" si="475"/>
        <v>0</v>
      </c>
      <c r="AR287" s="326">
        <f t="shared" si="475"/>
        <v>0</v>
      </c>
      <c r="AS287" s="326">
        <f t="shared" si="475"/>
        <v>0</v>
      </c>
      <c r="AT287" s="326">
        <f t="shared" si="475"/>
        <v>0</v>
      </c>
      <c r="AU287" s="326">
        <f t="shared" si="475"/>
        <v>0</v>
      </c>
      <c r="AV287" s="326">
        <f t="shared" si="475"/>
        <v>0</v>
      </c>
      <c r="AW287" s="326">
        <f t="shared" si="475"/>
        <v>0</v>
      </c>
      <c r="AX287" s="326">
        <f t="shared" si="475"/>
        <v>0</v>
      </c>
      <c r="AY287" s="326">
        <f t="shared" si="475"/>
        <v>0</v>
      </c>
      <c r="AZ287" s="326">
        <f t="shared" si="475"/>
        <v>0</v>
      </c>
      <c r="BA287" s="326">
        <f t="shared" si="475"/>
        <v>0</v>
      </c>
      <c r="BB287" s="326">
        <f t="shared" si="475"/>
        <v>0</v>
      </c>
      <c r="BC287" s="326">
        <f t="shared" si="475"/>
        <v>0</v>
      </c>
      <c r="BD287" s="326">
        <f t="shared" si="475"/>
        <v>0</v>
      </c>
      <c r="BE287" s="326">
        <f t="shared" si="475"/>
        <v>0</v>
      </c>
      <c r="BF287" s="326">
        <f t="shared" si="475"/>
        <v>0</v>
      </c>
      <c r="BG287" s="326">
        <f t="shared" si="475"/>
        <v>0</v>
      </c>
      <c r="BH287" s="326">
        <f t="shared" si="475"/>
        <v>0</v>
      </c>
      <c r="BI287" s="326">
        <f t="shared" si="475"/>
        <v>0</v>
      </c>
      <c r="BJ287" s="326">
        <f t="shared" si="475"/>
        <v>0</v>
      </c>
      <c r="BK287" s="326">
        <f t="shared" si="475"/>
        <v>0</v>
      </c>
      <c r="BL287" s="326">
        <f t="shared" si="475"/>
        <v>0</v>
      </c>
      <c r="BM287" s="326">
        <f t="shared" si="475"/>
        <v>0</v>
      </c>
    </row>
    <row r="288" spans="3:65" x14ac:dyDescent="0.2">
      <c r="C288" s="325">
        <f t="shared" si="449"/>
        <v>24</v>
      </c>
      <c r="D288" s="303" t="str">
        <f t="shared" si="450"/>
        <v>item 24</v>
      </c>
      <c r="E288" s="350" t="str">
        <f t="shared" si="447"/>
        <v>Operating Expense</v>
      </c>
      <c r="F288" s="320">
        <f t="shared" si="447"/>
        <v>2</v>
      </c>
      <c r="G288" s="320"/>
      <c r="H288" s="425">
        <f t="shared" si="451"/>
        <v>2047</v>
      </c>
      <c r="K288" s="341">
        <f t="shared" si="452"/>
        <v>0</v>
      </c>
      <c r="L288" s="342">
        <f t="shared" si="453"/>
        <v>0</v>
      </c>
      <c r="O288" s="326">
        <f t="shared" ref="O288:BM288" si="476">-IF(AND($F288=3,O$5=$H288),$L201,0)</f>
        <v>0</v>
      </c>
      <c r="P288" s="326">
        <f t="shared" si="476"/>
        <v>0</v>
      </c>
      <c r="Q288" s="326">
        <f t="shared" si="476"/>
        <v>0</v>
      </c>
      <c r="R288" s="326">
        <f t="shared" si="476"/>
        <v>0</v>
      </c>
      <c r="S288" s="326">
        <f t="shared" si="476"/>
        <v>0</v>
      </c>
      <c r="T288" s="326">
        <f t="shared" si="476"/>
        <v>0</v>
      </c>
      <c r="U288" s="326">
        <f t="shared" si="476"/>
        <v>0</v>
      </c>
      <c r="V288" s="326">
        <f t="shared" si="476"/>
        <v>0</v>
      </c>
      <c r="W288" s="326">
        <f t="shared" si="476"/>
        <v>0</v>
      </c>
      <c r="X288" s="326">
        <f t="shared" si="476"/>
        <v>0</v>
      </c>
      <c r="Y288" s="326">
        <f t="shared" si="476"/>
        <v>0</v>
      </c>
      <c r="Z288" s="326">
        <f t="shared" si="476"/>
        <v>0</v>
      </c>
      <c r="AA288" s="326">
        <f t="shared" si="476"/>
        <v>0</v>
      </c>
      <c r="AB288" s="326">
        <f t="shared" si="476"/>
        <v>0</v>
      </c>
      <c r="AC288" s="326">
        <f t="shared" si="476"/>
        <v>0</v>
      </c>
      <c r="AD288" s="326">
        <f t="shared" si="476"/>
        <v>0</v>
      </c>
      <c r="AE288" s="326">
        <f t="shared" si="476"/>
        <v>0</v>
      </c>
      <c r="AF288" s="326">
        <f t="shared" si="476"/>
        <v>0</v>
      </c>
      <c r="AG288" s="326">
        <f t="shared" si="476"/>
        <v>0</v>
      </c>
      <c r="AH288" s="326">
        <f t="shared" si="476"/>
        <v>0</v>
      </c>
      <c r="AI288" s="326">
        <f t="shared" si="476"/>
        <v>0</v>
      </c>
      <c r="AJ288" s="326">
        <f t="shared" si="476"/>
        <v>0</v>
      </c>
      <c r="AK288" s="326">
        <f t="shared" si="476"/>
        <v>0</v>
      </c>
      <c r="AL288" s="326">
        <f t="shared" si="476"/>
        <v>0</v>
      </c>
      <c r="AM288" s="326">
        <f t="shared" si="476"/>
        <v>0</v>
      </c>
      <c r="AN288" s="326">
        <f t="shared" si="476"/>
        <v>0</v>
      </c>
      <c r="AO288" s="326">
        <f t="shared" si="476"/>
        <v>0</v>
      </c>
      <c r="AP288" s="326">
        <f t="shared" si="476"/>
        <v>0</v>
      </c>
      <c r="AQ288" s="326">
        <f t="shared" si="476"/>
        <v>0</v>
      </c>
      <c r="AR288" s="326">
        <f t="shared" si="476"/>
        <v>0</v>
      </c>
      <c r="AS288" s="326">
        <f t="shared" si="476"/>
        <v>0</v>
      </c>
      <c r="AT288" s="326">
        <f t="shared" si="476"/>
        <v>0</v>
      </c>
      <c r="AU288" s="326">
        <f t="shared" si="476"/>
        <v>0</v>
      </c>
      <c r="AV288" s="326">
        <f t="shared" si="476"/>
        <v>0</v>
      </c>
      <c r="AW288" s="326">
        <f t="shared" si="476"/>
        <v>0</v>
      </c>
      <c r="AX288" s="326">
        <f t="shared" si="476"/>
        <v>0</v>
      </c>
      <c r="AY288" s="326">
        <f t="shared" si="476"/>
        <v>0</v>
      </c>
      <c r="AZ288" s="326">
        <f t="shared" si="476"/>
        <v>0</v>
      </c>
      <c r="BA288" s="326">
        <f t="shared" si="476"/>
        <v>0</v>
      </c>
      <c r="BB288" s="326">
        <f t="shared" si="476"/>
        <v>0</v>
      </c>
      <c r="BC288" s="326">
        <f t="shared" si="476"/>
        <v>0</v>
      </c>
      <c r="BD288" s="326">
        <f t="shared" si="476"/>
        <v>0</v>
      </c>
      <c r="BE288" s="326">
        <f t="shared" si="476"/>
        <v>0</v>
      </c>
      <c r="BF288" s="326">
        <f t="shared" si="476"/>
        <v>0</v>
      </c>
      <c r="BG288" s="326">
        <f t="shared" si="476"/>
        <v>0</v>
      </c>
      <c r="BH288" s="326">
        <f t="shared" si="476"/>
        <v>0</v>
      </c>
      <c r="BI288" s="326">
        <f t="shared" si="476"/>
        <v>0</v>
      </c>
      <c r="BJ288" s="326">
        <f t="shared" si="476"/>
        <v>0</v>
      </c>
      <c r="BK288" s="326">
        <f t="shared" si="476"/>
        <v>0</v>
      </c>
      <c r="BL288" s="326">
        <f t="shared" si="476"/>
        <v>0</v>
      </c>
      <c r="BM288" s="326">
        <f t="shared" si="476"/>
        <v>0</v>
      </c>
    </row>
    <row r="289" spans="3:65" x14ac:dyDescent="0.2">
      <c r="C289" s="325">
        <f t="shared" si="449"/>
        <v>25</v>
      </c>
      <c r="D289" s="303" t="str">
        <f t="shared" si="450"/>
        <v>item 25</v>
      </c>
      <c r="E289" s="350" t="str">
        <f t="shared" si="447"/>
        <v>Operating Expense</v>
      </c>
      <c r="F289" s="320">
        <f t="shared" si="447"/>
        <v>2</v>
      </c>
      <c r="G289" s="320"/>
      <c r="H289" s="425">
        <f t="shared" si="451"/>
        <v>2047</v>
      </c>
      <c r="K289" s="344">
        <f t="shared" si="452"/>
        <v>0</v>
      </c>
      <c r="L289" s="345">
        <f t="shared" si="453"/>
        <v>0</v>
      </c>
      <c r="O289" s="326">
        <f t="shared" ref="O289:BM289" si="477">-IF(AND($F289=3,O$5=$H289),$L202,0)</f>
        <v>0</v>
      </c>
      <c r="P289" s="326">
        <f t="shared" si="477"/>
        <v>0</v>
      </c>
      <c r="Q289" s="326">
        <f t="shared" si="477"/>
        <v>0</v>
      </c>
      <c r="R289" s="326">
        <f t="shared" si="477"/>
        <v>0</v>
      </c>
      <c r="S289" s="326">
        <f t="shared" si="477"/>
        <v>0</v>
      </c>
      <c r="T289" s="326">
        <f t="shared" si="477"/>
        <v>0</v>
      </c>
      <c r="U289" s="326">
        <f t="shared" si="477"/>
        <v>0</v>
      </c>
      <c r="V289" s="326">
        <f t="shared" si="477"/>
        <v>0</v>
      </c>
      <c r="W289" s="326">
        <f t="shared" si="477"/>
        <v>0</v>
      </c>
      <c r="X289" s="326">
        <f t="shared" si="477"/>
        <v>0</v>
      </c>
      <c r="Y289" s="326">
        <f t="shared" si="477"/>
        <v>0</v>
      </c>
      <c r="Z289" s="326">
        <f t="shared" si="477"/>
        <v>0</v>
      </c>
      <c r="AA289" s="326">
        <f t="shared" si="477"/>
        <v>0</v>
      </c>
      <c r="AB289" s="326">
        <f t="shared" si="477"/>
        <v>0</v>
      </c>
      <c r="AC289" s="326">
        <f t="shared" si="477"/>
        <v>0</v>
      </c>
      <c r="AD289" s="326">
        <f t="shared" si="477"/>
        <v>0</v>
      </c>
      <c r="AE289" s="326">
        <f t="shared" si="477"/>
        <v>0</v>
      </c>
      <c r="AF289" s="326">
        <f t="shared" si="477"/>
        <v>0</v>
      </c>
      <c r="AG289" s="326">
        <f t="shared" si="477"/>
        <v>0</v>
      </c>
      <c r="AH289" s="326">
        <f t="shared" si="477"/>
        <v>0</v>
      </c>
      <c r="AI289" s="326">
        <f t="shared" si="477"/>
        <v>0</v>
      </c>
      <c r="AJ289" s="326">
        <f t="shared" si="477"/>
        <v>0</v>
      </c>
      <c r="AK289" s="326">
        <f t="shared" si="477"/>
        <v>0</v>
      </c>
      <c r="AL289" s="326">
        <f t="shared" si="477"/>
        <v>0</v>
      </c>
      <c r="AM289" s="326">
        <f t="shared" si="477"/>
        <v>0</v>
      </c>
      <c r="AN289" s="326">
        <f t="shared" si="477"/>
        <v>0</v>
      </c>
      <c r="AO289" s="326">
        <f t="shared" si="477"/>
        <v>0</v>
      </c>
      <c r="AP289" s="326">
        <f t="shared" si="477"/>
        <v>0</v>
      </c>
      <c r="AQ289" s="326">
        <f t="shared" si="477"/>
        <v>0</v>
      </c>
      <c r="AR289" s="326">
        <f t="shared" si="477"/>
        <v>0</v>
      </c>
      <c r="AS289" s="326">
        <f t="shared" si="477"/>
        <v>0</v>
      </c>
      <c r="AT289" s="326">
        <f t="shared" si="477"/>
        <v>0</v>
      </c>
      <c r="AU289" s="326">
        <f t="shared" si="477"/>
        <v>0</v>
      </c>
      <c r="AV289" s="326">
        <f t="shared" si="477"/>
        <v>0</v>
      </c>
      <c r="AW289" s="326">
        <f t="shared" si="477"/>
        <v>0</v>
      </c>
      <c r="AX289" s="326">
        <f t="shared" si="477"/>
        <v>0</v>
      </c>
      <c r="AY289" s="326">
        <f t="shared" si="477"/>
        <v>0</v>
      </c>
      <c r="AZ289" s="326">
        <f t="shared" si="477"/>
        <v>0</v>
      </c>
      <c r="BA289" s="326">
        <f t="shared" si="477"/>
        <v>0</v>
      </c>
      <c r="BB289" s="326">
        <f t="shared" si="477"/>
        <v>0</v>
      </c>
      <c r="BC289" s="326">
        <f t="shared" si="477"/>
        <v>0</v>
      </c>
      <c r="BD289" s="326">
        <f t="shared" si="477"/>
        <v>0</v>
      </c>
      <c r="BE289" s="326">
        <f t="shared" si="477"/>
        <v>0</v>
      </c>
      <c r="BF289" s="326">
        <f t="shared" si="477"/>
        <v>0</v>
      </c>
      <c r="BG289" s="326">
        <f t="shared" si="477"/>
        <v>0</v>
      </c>
      <c r="BH289" s="326">
        <f t="shared" si="477"/>
        <v>0</v>
      </c>
      <c r="BI289" s="326">
        <f t="shared" si="477"/>
        <v>0</v>
      </c>
      <c r="BJ289" s="326">
        <f t="shared" si="477"/>
        <v>0</v>
      </c>
      <c r="BK289" s="326">
        <f t="shared" si="477"/>
        <v>0</v>
      </c>
      <c r="BL289" s="326">
        <f t="shared" si="477"/>
        <v>0</v>
      </c>
      <c r="BM289" s="326">
        <f t="shared" si="477"/>
        <v>0</v>
      </c>
    </row>
    <row r="290" spans="3:65" x14ac:dyDescent="0.2">
      <c r="D290" s="331" t="str">
        <f>"Total "&amp;D264</f>
        <v>Total Land Sale or Reassignment</v>
      </c>
      <c r="K290" s="346">
        <f t="shared" si="452"/>
        <v>0</v>
      </c>
      <c r="L290" s="347">
        <f t="shared" si="453"/>
        <v>0</v>
      </c>
      <c r="O290" s="348">
        <f>SUM(O265:O289)</f>
        <v>0</v>
      </c>
      <c r="P290" s="348">
        <f>SUM(P265:P289)</f>
        <v>0</v>
      </c>
      <c r="Q290" s="348">
        <f t="shared" ref="Q290" si="478">SUM(Q265:Q289)</f>
        <v>0</v>
      </c>
      <c r="R290" s="348">
        <f t="shared" ref="R290" si="479">SUM(R265:R289)</f>
        <v>0</v>
      </c>
      <c r="S290" s="348">
        <f t="shared" ref="S290" si="480">SUM(S265:S289)</f>
        <v>0</v>
      </c>
      <c r="T290" s="348">
        <f t="shared" ref="T290" si="481">SUM(T265:T289)</f>
        <v>0</v>
      </c>
      <c r="U290" s="348">
        <f t="shared" ref="U290" si="482">SUM(U265:U289)</f>
        <v>0</v>
      </c>
      <c r="V290" s="348">
        <f t="shared" ref="V290" si="483">SUM(V265:V289)</f>
        <v>0</v>
      </c>
      <c r="W290" s="348">
        <f t="shared" ref="W290" si="484">SUM(W265:W289)</f>
        <v>0</v>
      </c>
      <c r="X290" s="348">
        <f t="shared" ref="X290" si="485">SUM(X265:X289)</f>
        <v>0</v>
      </c>
      <c r="Y290" s="348">
        <f t="shared" ref="Y290" si="486">SUM(Y265:Y289)</f>
        <v>0</v>
      </c>
      <c r="Z290" s="348">
        <f t="shared" ref="Z290" si="487">SUM(Z265:Z289)</f>
        <v>0</v>
      </c>
      <c r="AA290" s="348">
        <f t="shared" ref="AA290" si="488">SUM(AA265:AA289)</f>
        <v>0</v>
      </c>
      <c r="AB290" s="348">
        <f t="shared" ref="AB290" si="489">SUM(AB265:AB289)</f>
        <v>0</v>
      </c>
      <c r="AC290" s="348">
        <f t="shared" ref="AC290" si="490">SUM(AC265:AC289)</f>
        <v>0</v>
      </c>
      <c r="AD290" s="348">
        <f t="shared" ref="AD290" si="491">SUM(AD265:AD289)</f>
        <v>0</v>
      </c>
      <c r="AE290" s="348">
        <f t="shared" ref="AE290" si="492">SUM(AE265:AE289)</f>
        <v>0</v>
      </c>
      <c r="AF290" s="348">
        <f t="shared" ref="AF290" si="493">SUM(AF265:AF289)</f>
        <v>0</v>
      </c>
      <c r="AG290" s="348">
        <f t="shared" ref="AG290" si="494">SUM(AG265:AG289)</f>
        <v>0</v>
      </c>
      <c r="AH290" s="348">
        <f t="shared" ref="AH290" si="495">SUM(AH265:AH289)</f>
        <v>0</v>
      </c>
      <c r="AI290" s="348">
        <f t="shared" ref="AI290" si="496">SUM(AI265:AI289)</f>
        <v>0</v>
      </c>
      <c r="AJ290" s="348">
        <f t="shared" ref="AJ290" si="497">SUM(AJ265:AJ289)</f>
        <v>0</v>
      </c>
      <c r="AK290" s="348">
        <f t="shared" ref="AK290" si="498">SUM(AK265:AK289)</f>
        <v>0</v>
      </c>
      <c r="AL290" s="348">
        <f t="shared" ref="AL290" si="499">SUM(AL265:AL289)</f>
        <v>0</v>
      </c>
      <c r="AM290" s="348">
        <f t="shared" ref="AM290" si="500">SUM(AM265:AM289)</f>
        <v>0</v>
      </c>
      <c r="AN290" s="348">
        <f t="shared" ref="AN290" si="501">SUM(AN265:AN289)</f>
        <v>0</v>
      </c>
      <c r="AO290" s="348">
        <f t="shared" ref="AO290" si="502">SUM(AO265:AO289)</f>
        <v>0</v>
      </c>
      <c r="AP290" s="348">
        <f t="shared" ref="AP290" si="503">SUM(AP265:AP289)</f>
        <v>0</v>
      </c>
      <c r="AQ290" s="348">
        <f t="shared" ref="AQ290" si="504">SUM(AQ265:AQ289)</f>
        <v>0</v>
      </c>
      <c r="AR290" s="348">
        <f t="shared" ref="AR290" si="505">SUM(AR265:AR289)</f>
        <v>0</v>
      </c>
      <c r="AS290" s="348">
        <f t="shared" ref="AS290" si="506">SUM(AS265:AS289)</f>
        <v>0</v>
      </c>
      <c r="AT290" s="348">
        <f t="shared" ref="AT290" si="507">SUM(AT265:AT289)</f>
        <v>0</v>
      </c>
      <c r="AU290" s="348">
        <f t="shared" ref="AU290" si="508">SUM(AU265:AU289)</f>
        <v>0</v>
      </c>
      <c r="AV290" s="348">
        <f t="shared" ref="AV290" si="509">SUM(AV265:AV289)</f>
        <v>0</v>
      </c>
      <c r="AW290" s="348">
        <f t="shared" ref="AW290" si="510">SUM(AW265:AW289)</f>
        <v>0</v>
      </c>
      <c r="AX290" s="348">
        <f t="shared" ref="AX290" si="511">SUM(AX265:AX289)</f>
        <v>0</v>
      </c>
      <c r="AY290" s="348">
        <f t="shared" ref="AY290" si="512">SUM(AY265:AY289)</f>
        <v>0</v>
      </c>
      <c r="AZ290" s="348">
        <f t="shared" ref="AZ290" si="513">SUM(AZ265:AZ289)</f>
        <v>0</v>
      </c>
      <c r="BA290" s="348">
        <f t="shared" ref="BA290" si="514">SUM(BA265:BA289)</f>
        <v>0</v>
      </c>
      <c r="BB290" s="348">
        <f t="shared" ref="BB290" si="515">SUM(BB265:BB289)</f>
        <v>0</v>
      </c>
      <c r="BC290" s="348">
        <f t="shared" ref="BC290" si="516">SUM(BC265:BC289)</f>
        <v>0</v>
      </c>
      <c r="BD290" s="348">
        <f t="shared" ref="BD290" si="517">SUM(BD265:BD289)</f>
        <v>0</v>
      </c>
      <c r="BE290" s="348">
        <f t="shared" ref="BE290" si="518">SUM(BE265:BE289)</f>
        <v>0</v>
      </c>
      <c r="BF290" s="348">
        <f t="shared" ref="BF290" si="519">SUM(BF265:BF289)</f>
        <v>0</v>
      </c>
      <c r="BG290" s="348">
        <f t="shared" ref="BG290" si="520">SUM(BG265:BG289)</f>
        <v>0</v>
      </c>
      <c r="BH290" s="348">
        <f t="shared" ref="BH290" si="521">SUM(BH265:BH289)</f>
        <v>0</v>
      </c>
      <c r="BI290" s="348">
        <f t="shared" ref="BI290" si="522">SUM(BI265:BI289)</f>
        <v>0</v>
      </c>
      <c r="BJ290" s="348">
        <f t="shared" ref="BJ290" si="523">SUM(BJ265:BJ289)</f>
        <v>0</v>
      </c>
      <c r="BK290" s="348">
        <f t="shared" ref="BK290" si="524">SUM(BK265:BK289)</f>
        <v>0</v>
      </c>
      <c r="BL290" s="348">
        <f t="shared" ref="BL290" si="525">SUM(BL265:BL289)</f>
        <v>0</v>
      </c>
      <c r="BM290" s="348">
        <f t="shared" ref="BM290" si="526">SUM(BM265:BM289)</f>
        <v>0</v>
      </c>
    </row>
    <row r="291" spans="3:65" s="326" customFormat="1" x14ac:dyDescent="0.2">
      <c r="D291" s="334"/>
      <c r="F291" s="335"/>
      <c r="G291" s="335"/>
    </row>
    <row r="292" spans="3:65" s="326" customFormat="1" x14ac:dyDescent="0.2">
      <c r="D292" s="334"/>
      <c r="F292" s="335"/>
      <c r="G292" s="335"/>
    </row>
    <row r="293" spans="3:65" x14ac:dyDescent="0.2">
      <c r="D293" s="323" t="s">
        <v>22</v>
      </c>
      <c r="E293" s="318"/>
      <c r="F293" s="291"/>
      <c r="G293" s="291"/>
      <c r="K293" s="321"/>
      <c r="L293" s="321"/>
      <c r="M293" s="321"/>
      <c r="O293" s="321"/>
      <c r="P293" s="321"/>
      <c r="Q293" s="321"/>
      <c r="R293" s="321"/>
      <c r="S293" s="321"/>
      <c r="T293" s="321"/>
      <c r="U293" s="321"/>
      <c r="V293" s="321"/>
      <c r="W293" s="321"/>
      <c r="X293" s="321"/>
      <c r="Y293" s="321"/>
      <c r="Z293" s="321"/>
      <c r="AA293" s="321"/>
      <c r="AB293" s="321"/>
      <c r="AC293" s="321"/>
      <c r="AD293" s="321"/>
      <c r="AE293" s="321"/>
      <c r="AF293" s="321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1"/>
      <c r="AV293" s="321"/>
      <c r="AW293" s="321"/>
      <c r="AX293" s="321"/>
      <c r="AY293" s="321"/>
      <c r="AZ293" s="321"/>
      <c r="BA293" s="321"/>
      <c r="BB293" s="321"/>
      <c r="BC293" s="321"/>
      <c r="BD293" s="321"/>
      <c r="BE293" s="321"/>
      <c r="BF293" s="321"/>
      <c r="BG293" s="321"/>
      <c r="BH293" s="321"/>
      <c r="BI293" s="321"/>
      <c r="BJ293" s="321"/>
      <c r="BK293" s="321"/>
      <c r="BL293" s="321"/>
      <c r="BM293" s="321"/>
    </row>
    <row r="294" spans="3:65" x14ac:dyDescent="0.2">
      <c r="C294" s="325">
        <f>C293+1</f>
        <v>1</v>
      </c>
      <c r="D294" s="303" t="str">
        <f>INDEX(D$59:D$83,$C294,1)</f>
        <v>CR Factors</v>
      </c>
      <c r="E294" s="350" t="str">
        <f t="shared" ref="E294:F318" si="527">INDEX(E$59:E$83,$C294,1)</f>
        <v>Capital</v>
      </c>
      <c r="F294" s="320">
        <f t="shared" si="527"/>
        <v>4</v>
      </c>
      <c r="G294" s="320"/>
      <c r="H294" s="354"/>
      <c r="O294" s="326">
        <f ca="1">SUM($O178:O178)-SUM($O236:O236)+SUM($O265:O265)</f>
        <v>0</v>
      </c>
      <c r="P294" s="326">
        <f ca="1">SUM($O178:P178)-SUM($O236:P236)+SUM($O265:P265)</f>
        <v>975000</v>
      </c>
      <c r="Q294" s="326">
        <f ca="1">SUM($O178:Q178)-SUM($O236:Q236)+SUM($O265:Q265)</f>
        <v>950000</v>
      </c>
      <c r="R294" s="326">
        <f ca="1">SUM($O178:R178)-SUM($O236:R236)+SUM($O265:R265)</f>
        <v>925000</v>
      </c>
      <c r="S294" s="326">
        <f ca="1">SUM($O178:S178)-SUM($O236:S236)+SUM($O265:S265)</f>
        <v>900000</v>
      </c>
      <c r="T294" s="326">
        <f ca="1">SUM($O178:T178)-SUM($O236:T236)+SUM($O265:T265)</f>
        <v>875000</v>
      </c>
      <c r="U294" s="326">
        <f ca="1">SUM($O178:U178)-SUM($O236:U236)+SUM($O265:U265)</f>
        <v>850000</v>
      </c>
      <c r="V294" s="326">
        <f ca="1">SUM($O178:V178)-SUM($O236:V236)+SUM($O265:V265)</f>
        <v>825000</v>
      </c>
      <c r="W294" s="326">
        <f ca="1">SUM($O178:W178)-SUM($O236:W236)+SUM($O265:W265)</f>
        <v>800000</v>
      </c>
      <c r="X294" s="326">
        <f ca="1">SUM($O178:X178)-SUM($O236:X236)+SUM($O265:X265)</f>
        <v>775000</v>
      </c>
      <c r="Y294" s="326">
        <f ca="1">SUM($O178:Y178)-SUM($O236:Y236)+SUM($O265:Y265)</f>
        <v>750000</v>
      </c>
      <c r="Z294" s="326">
        <f ca="1">SUM($O178:Z178)-SUM($O236:Z236)+SUM($O265:Z265)</f>
        <v>725000</v>
      </c>
      <c r="AA294" s="326">
        <f ca="1">SUM($O178:AA178)-SUM($O236:AA236)+SUM($O265:AA265)</f>
        <v>700000</v>
      </c>
      <c r="AB294" s="326">
        <f ca="1">SUM($O178:AB178)-SUM($O236:AB236)+SUM($O265:AB265)</f>
        <v>675000</v>
      </c>
      <c r="AC294" s="326">
        <f ca="1">SUM($O178:AC178)-SUM($O236:AC236)+SUM($O265:AC265)</f>
        <v>650000</v>
      </c>
      <c r="AD294" s="326">
        <f ca="1">SUM($O178:AD178)-SUM($O236:AD236)+SUM($O265:AD265)</f>
        <v>625000</v>
      </c>
      <c r="AE294" s="326">
        <f ca="1">SUM($O178:AE178)-SUM($O236:AE236)+SUM($O265:AE265)</f>
        <v>600000</v>
      </c>
      <c r="AF294" s="326">
        <f ca="1">SUM($O178:AF178)-SUM($O236:AF236)+SUM($O265:AF265)</f>
        <v>575000</v>
      </c>
      <c r="AG294" s="326">
        <f ca="1">SUM($O178:AG178)-SUM($O236:AG236)+SUM($O265:AG265)</f>
        <v>550000</v>
      </c>
      <c r="AH294" s="326">
        <f ca="1">SUM($O178:AH178)-SUM($O236:AH236)+SUM($O265:AH265)</f>
        <v>525000</v>
      </c>
      <c r="AI294" s="326">
        <f ca="1">SUM($O178:AI178)-SUM($O236:AI236)+SUM($O265:AI265)</f>
        <v>500000</v>
      </c>
      <c r="AJ294" s="326">
        <f ca="1">SUM($O178:AJ178)-SUM($O236:AJ236)+SUM($O265:AJ265)</f>
        <v>475000</v>
      </c>
      <c r="AK294" s="326">
        <f ca="1">SUM($O178:AK178)-SUM($O236:AK236)+SUM($O265:AK265)</f>
        <v>450000</v>
      </c>
      <c r="AL294" s="326">
        <f ca="1">SUM($O178:AL178)-SUM($O236:AL236)+SUM($O265:AL265)</f>
        <v>425000</v>
      </c>
      <c r="AM294" s="326">
        <f ca="1">SUM($O178:AM178)-SUM($O236:AM236)+SUM($O265:AM265)</f>
        <v>400000</v>
      </c>
      <c r="AN294" s="326">
        <f ca="1">SUM($O178:AN178)-SUM($O236:AN236)+SUM($O265:AN265)</f>
        <v>375000</v>
      </c>
      <c r="AO294" s="326">
        <f ca="1">SUM($O178:AO178)-SUM($O236:AO236)+SUM($O265:AO265)</f>
        <v>350000</v>
      </c>
      <c r="AP294" s="326">
        <f ca="1">SUM($O178:AP178)-SUM($O236:AP236)+SUM($O265:AP265)</f>
        <v>325000</v>
      </c>
      <c r="AQ294" s="326">
        <f ca="1">SUM($O178:AQ178)-SUM($O236:AQ236)+SUM($O265:AQ265)</f>
        <v>300000</v>
      </c>
      <c r="AR294" s="326">
        <f ca="1">SUM($O178:AR178)-SUM($O236:AR236)+SUM($O265:AR265)</f>
        <v>275000</v>
      </c>
      <c r="AS294" s="326">
        <f ca="1">SUM($O178:AS178)-SUM($O236:AS236)+SUM($O265:AS265)</f>
        <v>250000</v>
      </c>
      <c r="AT294" s="326">
        <f ca="1">SUM($O178:AT178)-SUM($O236:AT236)+SUM($O265:AT265)</f>
        <v>225000</v>
      </c>
      <c r="AU294" s="326">
        <f ca="1">SUM($O178:AU178)-SUM($O236:AU236)+SUM($O265:AU265)</f>
        <v>200000</v>
      </c>
      <c r="AV294" s="326">
        <f ca="1">SUM($O178:AV178)-SUM($O236:AV236)+SUM($O265:AV265)</f>
        <v>175000</v>
      </c>
      <c r="AW294" s="326">
        <f ca="1">SUM($O178:AW178)-SUM($O236:AW236)+SUM($O265:AW265)</f>
        <v>150000</v>
      </c>
      <c r="AX294" s="326">
        <f ca="1">SUM($O178:AX178)-SUM($O236:AX236)+SUM($O265:AX265)</f>
        <v>125000</v>
      </c>
      <c r="AY294" s="326">
        <f ca="1">SUM($O178:AY178)-SUM($O236:AY236)+SUM($O265:AY265)</f>
        <v>100000</v>
      </c>
      <c r="AZ294" s="326">
        <f ca="1">SUM($O178:AZ178)-SUM($O236:AZ236)+SUM($O265:AZ265)</f>
        <v>75000</v>
      </c>
      <c r="BA294" s="326">
        <f ca="1">SUM($O178:BA178)-SUM($O236:BA236)+SUM($O265:BA265)</f>
        <v>50000</v>
      </c>
      <c r="BB294" s="326">
        <f ca="1">SUM($O178:BB178)-SUM($O236:BB236)+SUM($O265:BB265)</f>
        <v>25000</v>
      </c>
      <c r="BC294" s="326">
        <f ca="1">SUM($O178:BC178)-SUM($O236:BC236)+SUM($O265:BC265)</f>
        <v>5.8207660913467407E-10</v>
      </c>
      <c r="BD294" s="326">
        <f ca="1">SUM($O178:BD178)-SUM($O236:BD236)+SUM($O265:BD265)</f>
        <v>5.8207660913467407E-10</v>
      </c>
      <c r="BE294" s="326">
        <f ca="1">SUM($O178:BE178)-SUM($O236:BE236)+SUM($O265:BE265)</f>
        <v>5.8207660913467407E-10</v>
      </c>
      <c r="BF294" s="326">
        <f ca="1">SUM($O178:BF178)-SUM($O236:BF236)+SUM($O265:BF265)</f>
        <v>5.8207660913467407E-10</v>
      </c>
      <c r="BG294" s="326">
        <f ca="1">SUM($O178:BG178)-SUM($O236:BG236)+SUM($O265:BG265)</f>
        <v>5.8207660913467407E-10</v>
      </c>
      <c r="BH294" s="326">
        <f ca="1">SUM($O178:BH178)-SUM($O236:BH236)+SUM($O265:BH265)</f>
        <v>5.8207660913467407E-10</v>
      </c>
      <c r="BI294" s="326">
        <f ca="1">SUM($O178:BI178)-SUM($O236:BI236)+SUM($O265:BI265)</f>
        <v>5.8207660913467407E-10</v>
      </c>
      <c r="BJ294" s="326">
        <f ca="1">SUM($O178:BJ178)-SUM($O236:BJ236)+SUM($O265:BJ265)</f>
        <v>5.8207660913467407E-10</v>
      </c>
      <c r="BK294" s="326">
        <f ca="1">SUM($O178:BK178)-SUM($O236:BK236)+SUM($O265:BK265)</f>
        <v>5.8207660913467407E-10</v>
      </c>
      <c r="BL294" s="326">
        <f ca="1">SUM($O178:BL178)-SUM($O236:BL236)+SUM($O265:BL265)</f>
        <v>5.8207660913467407E-10</v>
      </c>
      <c r="BM294" s="326">
        <f ca="1">SUM($O178:BM178)-SUM($O236:BM236)+SUM($O265:BM265)</f>
        <v>5.8207660913467407E-10</v>
      </c>
    </row>
    <row r="295" spans="3:65" x14ac:dyDescent="0.2">
      <c r="C295" s="325">
        <f t="shared" ref="C295:C318" si="528">C294+1</f>
        <v>2</v>
      </c>
      <c r="D295" s="303" t="str">
        <f t="shared" ref="D295:D318" si="529">INDEX(D$59:D$83,$C295,1)</f>
        <v>item 2</v>
      </c>
      <c r="E295" s="350" t="str">
        <f t="shared" si="527"/>
        <v>Operating Expense</v>
      </c>
      <c r="F295" s="320">
        <f t="shared" si="527"/>
        <v>2</v>
      </c>
      <c r="G295" s="320"/>
      <c r="H295" s="354"/>
      <c r="O295" s="326">
        <f ca="1">SUM($O179:O179)-SUM($O237:O237)+SUM($O266:O266)</f>
        <v>0</v>
      </c>
      <c r="P295" s="326">
        <f ca="1">SUM($O179:P179)-SUM($O237:P237)+SUM($O266:P266)</f>
        <v>0</v>
      </c>
      <c r="Q295" s="326">
        <f ca="1">SUM($O179:Q179)-SUM($O237:Q237)+SUM($O266:Q266)</f>
        <v>0</v>
      </c>
      <c r="R295" s="326">
        <f ca="1">SUM($O179:R179)-SUM($O237:R237)+SUM($O266:R266)</f>
        <v>0</v>
      </c>
      <c r="S295" s="326">
        <f ca="1">SUM($O179:S179)-SUM($O237:S237)+SUM($O266:S266)</f>
        <v>0</v>
      </c>
      <c r="T295" s="326">
        <f ca="1">SUM($O179:T179)-SUM($O237:T237)+SUM($O266:T266)</f>
        <v>0</v>
      </c>
      <c r="U295" s="326">
        <f ca="1">SUM($O179:U179)-SUM($O237:U237)+SUM($O266:U266)</f>
        <v>0</v>
      </c>
      <c r="V295" s="326">
        <f ca="1">SUM($O179:V179)-SUM($O237:V237)+SUM($O266:V266)</f>
        <v>0</v>
      </c>
      <c r="W295" s="326">
        <f ca="1">SUM($O179:W179)-SUM($O237:W237)+SUM($O266:W266)</f>
        <v>0</v>
      </c>
      <c r="X295" s="326">
        <f ca="1">SUM($O179:X179)-SUM($O237:X237)+SUM($O266:X266)</f>
        <v>0</v>
      </c>
      <c r="Y295" s="326">
        <f ca="1">SUM($O179:Y179)-SUM($O237:Y237)+SUM($O266:Y266)</f>
        <v>0</v>
      </c>
      <c r="Z295" s="326">
        <f ca="1">SUM($O179:Z179)-SUM($O237:Z237)+SUM($O266:Z266)</f>
        <v>0</v>
      </c>
      <c r="AA295" s="326">
        <f ca="1">SUM($O179:AA179)-SUM($O237:AA237)+SUM($O266:AA266)</f>
        <v>0</v>
      </c>
      <c r="AB295" s="326">
        <f ca="1">SUM($O179:AB179)-SUM($O237:AB237)+SUM($O266:AB266)</f>
        <v>0</v>
      </c>
      <c r="AC295" s="326">
        <f ca="1">SUM($O179:AC179)-SUM($O237:AC237)+SUM($O266:AC266)</f>
        <v>0</v>
      </c>
      <c r="AD295" s="326">
        <f ca="1">SUM($O179:AD179)-SUM($O237:AD237)+SUM($O266:AD266)</f>
        <v>0</v>
      </c>
      <c r="AE295" s="326">
        <f ca="1">SUM($O179:AE179)-SUM($O237:AE237)+SUM($O266:AE266)</f>
        <v>0</v>
      </c>
      <c r="AF295" s="326">
        <f ca="1">SUM($O179:AF179)-SUM($O237:AF237)+SUM($O266:AF266)</f>
        <v>0</v>
      </c>
      <c r="AG295" s="326">
        <f ca="1">SUM($O179:AG179)-SUM($O237:AG237)+SUM($O266:AG266)</f>
        <v>0</v>
      </c>
      <c r="AH295" s="326">
        <f ca="1">SUM($O179:AH179)-SUM($O237:AH237)+SUM($O266:AH266)</f>
        <v>0</v>
      </c>
      <c r="AI295" s="326">
        <f ca="1">SUM($O179:AI179)-SUM($O237:AI237)+SUM($O266:AI266)</f>
        <v>0</v>
      </c>
      <c r="AJ295" s="326">
        <f ca="1">SUM($O179:AJ179)-SUM($O237:AJ237)+SUM($O266:AJ266)</f>
        <v>0</v>
      </c>
      <c r="AK295" s="326">
        <f ca="1">SUM($O179:AK179)-SUM($O237:AK237)+SUM($O266:AK266)</f>
        <v>0</v>
      </c>
      <c r="AL295" s="326">
        <f ca="1">SUM($O179:AL179)-SUM($O237:AL237)+SUM($O266:AL266)</f>
        <v>0</v>
      </c>
      <c r="AM295" s="326">
        <f ca="1">SUM($O179:AM179)-SUM($O237:AM237)+SUM($O266:AM266)</f>
        <v>0</v>
      </c>
      <c r="AN295" s="326">
        <f ca="1">SUM($O179:AN179)-SUM($O237:AN237)+SUM($O266:AN266)</f>
        <v>0</v>
      </c>
      <c r="AO295" s="326">
        <f ca="1">SUM($O179:AO179)-SUM($O237:AO237)+SUM($O266:AO266)</f>
        <v>0</v>
      </c>
      <c r="AP295" s="326">
        <f ca="1">SUM($O179:AP179)-SUM($O237:AP237)+SUM($O266:AP266)</f>
        <v>0</v>
      </c>
      <c r="AQ295" s="326">
        <f ca="1">SUM($O179:AQ179)-SUM($O237:AQ237)+SUM($O266:AQ266)</f>
        <v>0</v>
      </c>
      <c r="AR295" s="326">
        <f ca="1">SUM($O179:AR179)-SUM($O237:AR237)+SUM($O266:AR266)</f>
        <v>0</v>
      </c>
      <c r="AS295" s="326">
        <f ca="1">SUM($O179:AS179)-SUM($O237:AS237)+SUM($O266:AS266)</f>
        <v>0</v>
      </c>
      <c r="AT295" s="326">
        <f ca="1">SUM($O179:AT179)-SUM($O237:AT237)+SUM($O266:AT266)</f>
        <v>0</v>
      </c>
      <c r="AU295" s="326">
        <f ca="1">SUM($O179:AU179)-SUM($O237:AU237)+SUM($O266:AU266)</f>
        <v>0</v>
      </c>
      <c r="AV295" s="326">
        <f ca="1">SUM($O179:AV179)-SUM($O237:AV237)+SUM($O266:AV266)</f>
        <v>0</v>
      </c>
      <c r="AW295" s="326">
        <f ca="1">SUM($O179:AW179)-SUM($O237:AW237)+SUM($O266:AW266)</f>
        <v>0</v>
      </c>
      <c r="AX295" s="326">
        <f ca="1">SUM($O179:AX179)-SUM($O237:AX237)+SUM($O266:AX266)</f>
        <v>0</v>
      </c>
      <c r="AY295" s="326">
        <f ca="1">SUM($O179:AY179)-SUM($O237:AY237)+SUM($O266:AY266)</f>
        <v>0</v>
      </c>
      <c r="AZ295" s="326">
        <f ca="1">SUM($O179:AZ179)-SUM($O237:AZ237)+SUM($O266:AZ266)</f>
        <v>0</v>
      </c>
      <c r="BA295" s="326">
        <f ca="1">SUM($O179:BA179)-SUM($O237:BA237)+SUM($O266:BA266)</f>
        <v>0</v>
      </c>
      <c r="BB295" s="326">
        <f ca="1">SUM($O179:BB179)-SUM($O237:BB237)+SUM($O266:BB266)</f>
        <v>0</v>
      </c>
      <c r="BC295" s="326">
        <f ca="1">SUM($O179:BC179)-SUM($O237:BC237)+SUM($O266:BC266)</f>
        <v>0</v>
      </c>
      <c r="BD295" s="326">
        <f ca="1">SUM($O179:BD179)-SUM($O237:BD237)+SUM($O266:BD266)</f>
        <v>0</v>
      </c>
      <c r="BE295" s="326">
        <f ca="1">SUM($O179:BE179)-SUM($O237:BE237)+SUM($O266:BE266)</f>
        <v>0</v>
      </c>
      <c r="BF295" s="326">
        <f ca="1">SUM($O179:BF179)-SUM($O237:BF237)+SUM($O266:BF266)</f>
        <v>0</v>
      </c>
      <c r="BG295" s="326">
        <f ca="1">SUM($O179:BG179)-SUM($O237:BG237)+SUM($O266:BG266)</f>
        <v>0</v>
      </c>
      <c r="BH295" s="326">
        <f ca="1">SUM($O179:BH179)-SUM($O237:BH237)+SUM($O266:BH266)</f>
        <v>0</v>
      </c>
      <c r="BI295" s="326">
        <f ca="1">SUM($O179:BI179)-SUM($O237:BI237)+SUM($O266:BI266)</f>
        <v>0</v>
      </c>
      <c r="BJ295" s="326">
        <f ca="1">SUM($O179:BJ179)-SUM($O237:BJ237)+SUM($O266:BJ266)</f>
        <v>0</v>
      </c>
      <c r="BK295" s="326">
        <f ca="1">SUM($O179:BK179)-SUM($O237:BK237)+SUM($O266:BK266)</f>
        <v>0</v>
      </c>
      <c r="BL295" s="326">
        <f ca="1">SUM($O179:BL179)-SUM($O237:BL237)+SUM($O266:BL266)</f>
        <v>0</v>
      </c>
      <c r="BM295" s="326">
        <f ca="1">SUM($O179:BM179)-SUM($O237:BM237)+SUM($O266:BM266)</f>
        <v>0</v>
      </c>
    </row>
    <row r="296" spans="3:65" x14ac:dyDescent="0.2">
      <c r="C296" s="325">
        <f t="shared" si="528"/>
        <v>3</v>
      </c>
      <c r="D296" s="303" t="str">
        <f t="shared" si="529"/>
        <v>item 3</v>
      </c>
      <c r="E296" s="350" t="str">
        <f t="shared" si="527"/>
        <v>Operating Expense</v>
      </c>
      <c r="F296" s="320">
        <f t="shared" si="527"/>
        <v>2</v>
      </c>
      <c r="G296" s="320"/>
      <c r="H296" s="354"/>
      <c r="O296" s="326">
        <f ca="1">SUM($O180:O180)-SUM($O238:O238)+SUM($O267:O267)</f>
        <v>0</v>
      </c>
      <c r="P296" s="326">
        <f ca="1">SUM($O180:P180)-SUM($O238:P238)+SUM($O267:P267)</f>
        <v>0</v>
      </c>
      <c r="Q296" s="326">
        <f ca="1">SUM($O180:Q180)-SUM($O238:Q238)+SUM($O267:Q267)</f>
        <v>0</v>
      </c>
      <c r="R296" s="326">
        <f ca="1">SUM($O180:R180)-SUM($O238:R238)+SUM($O267:R267)</f>
        <v>0</v>
      </c>
      <c r="S296" s="326">
        <f ca="1">SUM($O180:S180)-SUM($O238:S238)+SUM($O267:S267)</f>
        <v>0</v>
      </c>
      <c r="T296" s="326">
        <f ca="1">SUM($O180:T180)-SUM($O238:T238)+SUM($O267:T267)</f>
        <v>0</v>
      </c>
      <c r="U296" s="326">
        <f ca="1">SUM($O180:U180)-SUM($O238:U238)+SUM($O267:U267)</f>
        <v>0</v>
      </c>
      <c r="V296" s="326">
        <f ca="1">SUM($O180:V180)-SUM($O238:V238)+SUM($O267:V267)</f>
        <v>0</v>
      </c>
      <c r="W296" s="326">
        <f ca="1">SUM($O180:W180)-SUM($O238:W238)+SUM($O267:W267)</f>
        <v>0</v>
      </c>
      <c r="X296" s="326">
        <f ca="1">SUM($O180:X180)-SUM($O238:X238)+SUM($O267:X267)</f>
        <v>0</v>
      </c>
      <c r="Y296" s="326">
        <f ca="1">SUM($O180:Y180)-SUM($O238:Y238)+SUM($O267:Y267)</f>
        <v>0</v>
      </c>
      <c r="Z296" s="326">
        <f ca="1">SUM($O180:Z180)-SUM($O238:Z238)+SUM($O267:Z267)</f>
        <v>0</v>
      </c>
      <c r="AA296" s="326">
        <f ca="1">SUM($O180:AA180)-SUM($O238:AA238)+SUM($O267:AA267)</f>
        <v>0</v>
      </c>
      <c r="AB296" s="326">
        <f ca="1">SUM($O180:AB180)-SUM($O238:AB238)+SUM($O267:AB267)</f>
        <v>0</v>
      </c>
      <c r="AC296" s="326">
        <f ca="1">SUM($O180:AC180)-SUM($O238:AC238)+SUM($O267:AC267)</f>
        <v>0</v>
      </c>
      <c r="AD296" s="326">
        <f ca="1">SUM($O180:AD180)-SUM($O238:AD238)+SUM($O267:AD267)</f>
        <v>0</v>
      </c>
      <c r="AE296" s="326">
        <f ca="1">SUM($O180:AE180)-SUM($O238:AE238)+SUM($O267:AE267)</f>
        <v>0</v>
      </c>
      <c r="AF296" s="326">
        <f ca="1">SUM($O180:AF180)-SUM($O238:AF238)+SUM($O267:AF267)</f>
        <v>0</v>
      </c>
      <c r="AG296" s="326">
        <f ca="1">SUM($O180:AG180)-SUM($O238:AG238)+SUM($O267:AG267)</f>
        <v>0</v>
      </c>
      <c r="AH296" s="326">
        <f ca="1">SUM($O180:AH180)-SUM($O238:AH238)+SUM($O267:AH267)</f>
        <v>0</v>
      </c>
      <c r="AI296" s="326">
        <f ca="1">SUM($O180:AI180)-SUM($O238:AI238)+SUM($O267:AI267)</f>
        <v>0</v>
      </c>
      <c r="AJ296" s="326">
        <f ca="1">SUM($O180:AJ180)-SUM($O238:AJ238)+SUM($O267:AJ267)</f>
        <v>0</v>
      </c>
      <c r="AK296" s="326">
        <f ca="1">SUM($O180:AK180)-SUM($O238:AK238)+SUM($O267:AK267)</f>
        <v>0</v>
      </c>
      <c r="AL296" s="326">
        <f ca="1">SUM($O180:AL180)-SUM($O238:AL238)+SUM($O267:AL267)</f>
        <v>0</v>
      </c>
      <c r="AM296" s="326">
        <f ca="1">SUM($O180:AM180)-SUM($O238:AM238)+SUM($O267:AM267)</f>
        <v>0</v>
      </c>
      <c r="AN296" s="326">
        <f ca="1">SUM($O180:AN180)-SUM($O238:AN238)+SUM($O267:AN267)</f>
        <v>0</v>
      </c>
      <c r="AO296" s="326">
        <f ca="1">SUM($O180:AO180)-SUM($O238:AO238)+SUM($O267:AO267)</f>
        <v>0</v>
      </c>
      <c r="AP296" s="326">
        <f ca="1">SUM($O180:AP180)-SUM($O238:AP238)+SUM($O267:AP267)</f>
        <v>0</v>
      </c>
      <c r="AQ296" s="326">
        <f ca="1">SUM($O180:AQ180)-SUM($O238:AQ238)+SUM($O267:AQ267)</f>
        <v>0</v>
      </c>
      <c r="AR296" s="326">
        <f ca="1">SUM($O180:AR180)-SUM($O238:AR238)+SUM($O267:AR267)</f>
        <v>0</v>
      </c>
      <c r="AS296" s="326">
        <f ca="1">SUM($O180:AS180)-SUM($O238:AS238)+SUM($O267:AS267)</f>
        <v>0</v>
      </c>
      <c r="AT296" s="326">
        <f ca="1">SUM($O180:AT180)-SUM($O238:AT238)+SUM($O267:AT267)</f>
        <v>0</v>
      </c>
      <c r="AU296" s="326">
        <f ca="1">SUM($O180:AU180)-SUM($O238:AU238)+SUM($O267:AU267)</f>
        <v>0</v>
      </c>
      <c r="AV296" s="326">
        <f ca="1">SUM($O180:AV180)-SUM($O238:AV238)+SUM($O267:AV267)</f>
        <v>0</v>
      </c>
      <c r="AW296" s="326">
        <f ca="1">SUM($O180:AW180)-SUM($O238:AW238)+SUM($O267:AW267)</f>
        <v>0</v>
      </c>
      <c r="AX296" s="326">
        <f ca="1">SUM($O180:AX180)-SUM($O238:AX238)+SUM($O267:AX267)</f>
        <v>0</v>
      </c>
      <c r="AY296" s="326">
        <f ca="1">SUM($O180:AY180)-SUM($O238:AY238)+SUM($O267:AY267)</f>
        <v>0</v>
      </c>
      <c r="AZ296" s="326">
        <f ca="1">SUM($O180:AZ180)-SUM($O238:AZ238)+SUM($O267:AZ267)</f>
        <v>0</v>
      </c>
      <c r="BA296" s="326">
        <f ca="1">SUM($O180:BA180)-SUM($O238:BA238)+SUM($O267:BA267)</f>
        <v>0</v>
      </c>
      <c r="BB296" s="326">
        <f ca="1">SUM($O180:BB180)-SUM($O238:BB238)+SUM($O267:BB267)</f>
        <v>0</v>
      </c>
      <c r="BC296" s="326">
        <f ca="1">SUM($O180:BC180)-SUM($O238:BC238)+SUM($O267:BC267)</f>
        <v>0</v>
      </c>
      <c r="BD296" s="326">
        <f ca="1">SUM($O180:BD180)-SUM($O238:BD238)+SUM($O267:BD267)</f>
        <v>0</v>
      </c>
      <c r="BE296" s="326">
        <f ca="1">SUM($O180:BE180)-SUM($O238:BE238)+SUM($O267:BE267)</f>
        <v>0</v>
      </c>
      <c r="BF296" s="326">
        <f ca="1">SUM($O180:BF180)-SUM($O238:BF238)+SUM($O267:BF267)</f>
        <v>0</v>
      </c>
      <c r="BG296" s="326">
        <f ca="1">SUM($O180:BG180)-SUM($O238:BG238)+SUM($O267:BG267)</f>
        <v>0</v>
      </c>
      <c r="BH296" s="326">
        <f ca="1">SUM($O180:BH180)-SUM($O238:BH238)+SUM($O267:BH267)</f>
        <v>0</v>
      </c>
      <c r="BI296" s="326">
        <f ca="1">SUM($O180:BI180)-SUM($O238:BI238)+SUM($O267:BI267)</f>
        <v>0</v>
      </c>
      <c r="BJ296" s="326">
        <f ca="1">SUM($O180:BJ180)-SUM($O238:BJ238)+SUM($O267:BJ267)</f>
        <v>0</v>
      </c>
      <c r="BK296" s="326">
        <f ca="1">SUM($O180:BK180)-SUM($O238:BK238)+SUM($O267:BK267)</f>
        <v>0</v>
      </c>
      <c r="BL296" s="326">
        <f ca="1">SUM($O180:BL180)-SUM($O238:BL238)+SUM($O267:BL267)</f>
        <v>0</v>
      </c>
      <c r="BM296" s="326">
        <f ca="1">SUM($O180:BM180)-SUM($O238:BM238)+SUM($O267:BM267)</f>
        <v>0</v>
      </c>
    </row>
    <row r="297" spans="3:65" x14ac:dyDescent="0.2">
      <c r="C297" s="325">
        <f t="shared" si="528"/>
        <v>4</v>
      </c>
      <c r="D297" s="303" t="str">
        <f t="shared" si="529"/>
        <v>item 4</v>
      </c>
      <c r="E297" s="350" t="str">
        <f t="shared" si="527"/>
        <v>Operating Expense</v>
      </c>
      <c r="F297" s="320">
        <f t="shared" si="527"/>
        <v>2</v>
      </c>
      <c r="G297" s="320"/>
      <c r="H297" s="354"/>
      <c r="O297" s="326">
        <f ca="1">SUM($O181:O181)-SUM($O239:O239)+SUM($O268:O268)</f>
        <v>0</v>
      </c>
      <c r="P297" s="326">
        <f ca="1">SUM($O181:P181)-SUM($O239:P239)+SUM($O268:P268)</f>
        <v>0</v>
      </c>
      <c r="Q297" s="326">
        <f ca="1">SUM($O181:Q181)-SUM($O239:Q239)+SUM($O268:Q268)</f>
        <v>0</v>
      </c>
      <c r="R297" s="326">
        <f ca="1">SUM($O181:R181)-SUM($O239:R239)+SUM($O268:R268)</f>
        <v>0</v>
      </c>
      <c r="S297" s="326">
        <f ca="1">SUM($O181:S181)-SUM($O239:S239)+SUM($O268:S268)</f>
        <v>0</v>
      </c>
      <c r="T297" s="326">
        <f ca="1">SUM($O181:T181)-SUM($O239:T239)+SUM($O268:T268)</f>
        <v>0</v>
      </c>
      <c r="U297" s="326">
        <f ca="1">SUM($O181:U181)-SUM($O239:U239)+SUM($O268:U268)</f>
        <v>0</v>
      </c>
      <c r="V297" s="326">
        <f ca="1">SUM($O181:V181)-SUM($O239:V239)+SUM($O268:V268)</f>
        <v>0</v>
      </c>
      <c r="W297" s="326">
        <f ca="1">SUM($O181:W181)-SUM($O239:W239)+SUM($O268:W268)</f>
        <v>0</v>
      </c>
      <c r="X297" s="326">
        <f ca="1">SUM($O181:X181)-SUM($O239:X239)+SUM($O268:X268)</f>
        <v>0</v>
      </c>
      <c r="Y297" s="326">
        <f ca="1">SUM($O181:Y181)-SUM($O239:Y239)+SUM($O268:Y268)</f>
        <v>0</v>
      </c>
      <c r="Z297" s="326">
        <f ca="1">SUM($O181:Z181)-SUM($O239:Z239)+SUM($O268:Z268)</f>
        <v>0</v>
      </c>
      <c r="AA297" s="326">
        <f ca="1">SUM($O181:AA181)-SUM($O239:AA239)+SUM($O268:AA268)</f>
        <v>0</v>
      </c>
      <c r="AB297" s="326">
        <f ca="1">SUM($O181:AB181)-SUM($O239:AB239)+SUM($O268:AB268)</f>
        <v>0</v>
      </c>
      <c r="AC297" s="326">
        <f ca="1">SUM($O181:AC181)-SUM($O239:AC239)+SUM($O268:AC268)</f>
        <v>0</v>
      </c>
      <c r="AD297" s="326">
        <f ca="1">SUM($O181:AD181)-SUM($O239:AD239)+SUM($O268:AD268)</f>
        <v>0</v>
      </c>
      <c r="AE297" s="326">
        <f ca="1">SUM($O181:AE181)-SUM($O239:AE239)+SUM($O268:AE268)</f>
        <v>0</v>
      </c>
      <c r="AF297" s="326">
        <f ca="1">SUM($O181:AF181)-SUM($O239:AF239)+SUM($O268:AF268)</f>
        <v>0</v>
      </c>
      <c r="AG297" s="326">
        <f ca="1">SUM($O181:AG181)-SUM($O239:AG239)+SUM($O268:AG268)</f>
        <v>0</v>
      </c>
      <c r="AH297" s="326">
        <f ca="1">SUM($O181:AH181)-SUM($O239:AH239)+SUM($O268:AH268)</f>
        <v>0</v>
      </c>
      <c r="AI297" s="326">
        <f ca="1">SUM($O181:AI181)-SUM($O239:AI239)+SUM($O268:AI268)</f>
        <v>0</v>
      </c>
      <c r="AJ297" s="326">
        <f ca="1">SUM($O181:AJ181)-SUM($O239:AJ239)+SUM($O268:AJ268)</f>
        <v>0</v>
      </c>
      <c r="AK297" s="326">
        <f ca="1">SUM($O181:AK181)-SUM($O239:AK239)+SUM($O268:AK268)</f>
        <v>0</v>
      </c>
      <c r="AL297" s="326">
        <f ca="1">SUM($O181:AL181)-SUM($O239:AL239)+SUM($O268:AL268)</f>
        <v>0</v>
      </c>
      <c r="AM297" s="326">
        <f ca="1">SUM($O181:AM181)-SUM($O239:AM239)+SUM($O268:AM268)</f>
        <v>0</v>
      </c>
      <c r="AN297" s="326">
        <f ca="1">SUM($O181:AN181)-SUM($O239:AN239)+SUM($O268:AN268)</f>
        <v>0</v>
      </c>
      <c r="AO297" s="326">
        <f ca="1">SUM($O181:AO181)-SUM($O239:AO239)+SUM($O268:AO268)</f>
        <v>0</v>
      </c>
      <c r="AP297" s="326">
        <f ca="1">SUM($O181:AP181)-SUM($O239:AP239)+SUM($O268:AP268)</f>
        <v>0</v>
      </c>
      <c r="AQ297" s="326">
        <f ca="1">SUM($O181:AQ181)-SUM($O239:AQ239)+SUM($O268:AQ268)</f>
        <v>0</v>
      </c>
      <c r="AR297" s="326">
        <f ca="1">SUM($O181:AR181)-SUM($O239:AR239)+SUM($O268:AR268)</f>
        <v>0</v>
      </c>
      <c r="AS297" s="326">
        <f ca="1">SUM($O181:AS181)-SUM($O239:AS239)+SUM($O268:AS268)</f>
        <v>0</v>
      </c>
      <c r="AT297" s="326">
        <f ca="1">SUM($O181:AT181)-SUM($O239:AT239)+SUM($O268:AT268)</f>
        <v>0</v>
      </c>
      <c r="AU297" s="326">
        <f ca="1">SUM($O181:AU181)-SUM($O239:AU239)+SUM($O268:AU268)</f>
        <v>0</v>
      </c>
      <c r="AV297" s="326">
        <f ca="1">SUM($O181:AV181)-SUM($O239:AV239)+SUM($O268:AV268)</f>
        <v>0</v>
      </c>
      <c r="AW297" s="326">
        <f ca="1">SUM($O181:AW181)-SUM($O239:AW239)+SUM($O268:AW268)</f>
        <v>0</v>
      </c>
      <c r="AX297" s="326">
        <f ca="1">SUM($O181:AX181)-SUM($O239:AX239)+SUM($O268:AX268)</f>
        <v>0</v>
      </c>
      <c r="AY297" s="326">
        <f ca="1">SUM($O181:AY181)-SUM($O239:AY239)+SUM($O268:AY268)</f>
        <v>0</v>
      </c>
      <c r="AZ297" s="326">
        <f ca="1">SUM($O181:AZ181)-SUM($O239:AZ239)+SUM($O268:AZ268)</f>
        <v>0</v>
      </c>
      <c r="BA297" s="326">
        <f ca="1">SUM($O181:BA181)-SUM($O239:BA239)+SUM($O268:BA268)</f>
        <v>0</v>
      </c>
      <c r="BB297" s="326">
        <f ca="1">SUM($O181:BB181)-SUM($O239:BB239)+SUM($O268:BB268)</f>
        <v>0</v>
      </c>
      <c r="BC297" s="326">
        <f ca="1">SUM($O181:BC181)-SUM($O239:BC239)+SUM($O268:BC268)</f>
        <v>0</v>
      </c>
      <c r="BD297" s="326">
        <f ca="1">SUM($O181:BD181)-SUM($O239:BD239)+SUM($O268:BD268)</f>
        <v>0</v>
      </c>
      <c r="BE297" s="326">
        <f ca="1">SUM($O181:BE181)-SUM($O239:BE239)+SUM($O268:BE268)</f>
        <v>0</v>
      </c>
      <c r="BF297" s="326">
        <f ca="1">SUM($O181:BF181)-SUM($O239:BF239)+SUM($O268:BF268)</f>
        <v>0</v>
      </c>
      <c r="BG297" s="326">
        <f ca="1">SUM($O181:BG181)-SUM($O239:BG239)+SUM($O268:BG268)</f>
        <v>0</v>
      </c>
      <c r="BH297" s="326">
        <f ca="1">SUM($O181:BH181)-SUM($O239:BH239)+SUM($O268:BH268)</f>
        <v>0</v>
      </c>
      <c r="BI297" s="326">
        <f ca="1">SUM($O181:BI181)-SUM($O239:BI239)+SUM($O268:BI268)</f>
        <v>0</v>
      </c>
      <c r="BJ297" s="326">
        <f ca="1">SUM($O181:BJ181)-SUM($O239:BJ239)+SUM($O268:BJ268)</f>
        <v>0</v>
      </c>
      <c r="BK297" s="326">
        <f ca="1">SUM($O181:BK181)-SUM($O239:BK239)+SUM($O268:BK268)</f>
        <v>0</v>
      </c>
      <c r="BL297" s="326">
        <f ca="1">SUM($O181:BL181)-SUM($O239:BL239)+SUM($O268:BL268)</f>
        <v>0</v>
      </c>
      <c r="BM297" s="326">
        <f ca="1">SUM($O181:BM181)-SUM($O239:BM239)+SUM($O268:BM268)</f>
        <v>0</v>
      </c>
    </row>
    <row r="298" spans="3:65" x14ac:dyDescent="0.2">
      <c r="C298" s="325">
        <f t="shared" si="528"/>
        <v>5</v>
      </c>
      <c r="D298" s="303" t="str">
        <f t="shared" si="529"/>
        <v>item 5</v>
      </c>
      <c r="E298" s="350" t="str">
        <f t="shared" si="527"/>
        <v>Operating Expense</v>
      </c>
      <c r="F298" s="320">
        <f t="shared" si="527"/>
        <v>2</v>
      </c>
      <c r="G298" s="320"/>
      <c r="H298" s="354"/>
      <c r="O298" s="326">
        <f ca="1">SUM($O182:O182)-SUM($O240:O240)+SUM($O269:O269)</f>
        <v>0</v>
      </c>
      <c r="P298" s="326">
        <f ca="1">SUM($O182:P182)-SUM($O240:P240)+SUM($O269:P269)</f>
        <v>0</v>
      </c>
      <c r="Q298" s="326">
        <f ca="1">SUM($O182:Q182)-SUM($O240:Q240)+SUM($O269:Q269)</f>
        <v>0</v>
      </c>
      <c r="R298" s="326">
        <f ca="1">SUM($O182:R182)-SUM($O240:R240)+SUM($O269:R269)</f>
        <v>0</v>
      </c>
      <c r="S298" s="326">
        <f ca="1">SUM($O182:S182)-SUM($O240:S240)+SUM($O269:S269)</f>
        <v>0</v>
      </c>
      <c r="T298" s="326">
        <f ca="1">SUM($O182:T182)-SUM($O240:T240)+SUM($O269:T269)</f>
        <v>0</v>
      </c>
      <c r="U298" s="326">
        <f ca="1">SUM($O182:U182)-SUM($O240:U240)+SUM($O269:U269)</f>
        <v>0</v>
      </c>
      <c r="V298" s="326">
        <f ca="1">SUM($O182:V182)-SUM($O240:V240)+SUM($O269:V269)</f>
        <v>0</v>
      </c>
      <c r="W298" s="326">
        <f ca="1">SUM($O182:W182)-SUM($O240:W240)+SUM($O269:W269)</f>
        <v>0</v>
      </c>
      <c r="X298" s="326">
        <f ca="1">SUM($O182:X182)-SUM($O240:X240)+SUM($O269:X269)</f>
        <v>0</v>
      </c>
      <c r="Y298" s="326">
        <f ca="1">SUM($O182:Y182)-SUM($O240:Y240)+SUM($O269:Y269)</f>
        <v>0</v>
      </c>
      <c r="Z298" s="326">
        <f ca="1">SUM($O182:Z182)-SUM($O240:Z240)+SUM($O269:Z269)</f>
        <v>0</v>
      </c>
      <c r="AA298" s="326">
        <f ca="1">SUM($O182:AA182)-SUM($O240:AA240)+SUM($O269:AA269)</f>
        <v>0</v>
      </c>
      <c r="AB298" s="326">
        <f ca="1">SUM($O182:AB182)-SUM($O240:AB240)+SUM($O269:AB269)</f>
        <v>0</v>
      </c>
      <c r="AC298" s="326">
        <f ca="1">SUM($O182:AC182)-SUM($O240:AC240)+SUM($O269:AC269)</f>
        <v>0</v>
      </c>
      <c r="AD298" s="326">
        <f ca="1">SUM($O182:AD182)-SUM($O240:AD240)+SUM($O269:AD269)</f>
        <v>0</v>
      </c>
      <c r="AE298" s="326">
        <f ca="1">SUM($O182:AE182)-SUM($O240:AE240)+SUM($O269:AE269)</f>
        <v>0</v>
      </c>
      <c r="AF298" s="326">
        <f ca="1">SUM($O182:AF182)-SUM($O240:AF240)+SUM($O269:AF269)</f>
        <v>0</v>
      </c>
      <c r="AG298" s="326">
        <f ca="1">SUM($O182:AG182)-SUM($O240:AG240)+SUM($O269:AG269)</f>
        <v>0</v>
      </c>
      <c r="AH298" s="326">
        <f ca="1">SUM($O182:AH182)-SUM($O240:AH240)+SUM($O269:AH269)</f>
        <v>0</v>
      </c>
      <c r="AI298" s="326">
        <f ca="1">SUM($O182:AI182)-SUM($O240:AI240)+SUM($O269:AI269)</f>
        <v>0</v>
      </c>
      <c r="AJ298" s="326">
        <f ca="1">SUM($O182:AJ182)-SUM($O240:AJ240)+SUM($O269:AJ269)</f>
        <v>0</v>
      </c>
      <c r="AK298" s="326">
        <f ca="1">SUM($O182:AK182)-SUM($O240:AK240)+SUM($O269:AK269)</f>
        <v>0</v>
      </c>
      <c r="AL298" s="326">
        <f ca="1">SUM($O182:AL182)-SUM($O240:AL240)+SUM($O269:AL269)</f>
        <v>0</v>
      </c>
      <c r="AM298" s="326">
        <f ca="1">SUM($O182:AM182)-SUM($O240:AM240)+SUM($O269:AM269)</f>
        <v>0</v>
      </c>
      <c r="AN298" s="326">
        <f ca="1">SUM($O182:AN182)-SUM($O240:AN240)+SUM($O269:AN269)</f>
        <v>0</v>
      </c>
      <c r="AO298" s="326">
        <f ca="1">SUM($O182:AO182)-SUM($O240:AO240)+SUM($O269:AO269)</f>
        <v>0</v>
      </c>
      <c r="AP298" s="326">
        <f ca="1">SUM($O182:AP182)-SUM($O240:AP240)+SUM($O269:AP269)</f>
        <v>0</v>
      </c>
      <c r="AQ298" s="326">
        <f ca="1">SUM($O182:AQ182)-SUM($O240:AQ240)+SUM($O269:AQ269)</f>
        <v>0</v>
      </c>
      <c r="AR298" s="326">
        <f ca="1">SUM($O182:AR182)-SUM($O240:AR240)+SUM($O269:AR269)</f>
        <v>0</v>
      </c>
      <c r="AS298" s="326">
        <f ca="1">SUM($O182:AS182)-SUM($O240:AS240)+SUM($O269:AS269)</f>
        <v>0</v>
      </c>
      <c r="AT298" s="326">
        <f ca="1">SUM($O182:AT182)-SUM($O240:AT240)+SUM($O269:AT269)</f>
        <v>0</v>
      </c>
      <c r="AU298" s="326">
        <f ca="1">SUM($O182:AU182)-SUM($O240:AU240)+SUM($O269:AU269)</f>
        <v>0</v>
      </c>
      <c r="AV298" s="326">
        <f ca="1">SUM($O182:AV182)-SUM($O240:AV240)+SUM($O269:AV269)</f>
        <v>0</v>
      </c>
      <c r="AW298" s="326">
        <f ca="1">SUM($O182:AW182)-SUM($O240:AW240)+SUM($O269:AW269)</f>
        <v>0</v>
      </c>
      <c r="AX298" s="326">
        <f ca="1">SUM($O182:AX182)-SUM($O240:AX240)+SUM($O269:AX269)</f>
        <v>0</v>
      </c>
      <c r="AY298" s="326">
        <f ca="1">SUM($O182:AY182)-SUM($O240:AY240)+SUM($O269:AY269)</f>
        <v>0</v>
      </c>
      <c r="AZ298" s="326">
        <f ca="1">SUM($O182:AZ182)-SUM($O240:AZ240)+SUM($O269:AZ269)</f>
        <v>0</v>
      </c>
      <c r="BA298" s="326">
        <f ca="1">SUM($O182:BA182)-SUM($O240:BA240)+SUM($O269:BA269)</f>
        <v>0</v>
      </c>
      <c r="BB298" s="326">
        <f ca="1">SUM($O182:BB182)-SUM($O240:BB240)+SUM($O269:BB269)</f>
        <v>0</v>
      </c>
      <c r="BC298" s="326">
        <f ca="1">SUM($O182:BC182)-SUM($O240:BC240)+SUM($O269:BC269)</f>
        <v>0</v>
      </c>
      <c r="BD298" s="326">
        <f ca="1">SUM($O182:BD182)-SUM($O240:BD240)+SUM($O269:BD269)</f>
        <v>0</v>
      </c>
      <c r="BE298" s="326">
        <f ca="1">SUM($O182:BE182)-SUM($O240:BE240)+SUM($O269:BE269)</f>
        <v>0</v>
      </c>
      <c r="BF298" s="326">
        <f ca="1">SUM($O182:BF182)-SUM($O240:BF240)+SUM($O269:BF269)</f>
        <v>0</v>
      </c>
      <c r="BG298" s="326">
        <f ca="1">SUM($O182:BG182)-SUM($O240:BG240)+SUM($O269:BG269)</f>
        <v>0</v>
      </c>
      <c r="BH298" s="326">
        <f ca="1">SUM($O182:BH182)-SUM($O240:BH240)+SUM($O269:BH269)</f>
        <v>0</v>
      </c>
      <c r="BI298" s="326">
        <f ca="1">SUM($O182:BI182)-SUM($O240:BI240)+SUM($O269:BI269)</f>
        <v>0</v>
      </c>
      <c r="BJ298" s="326">
        <f ca="1">SUM($O182:BJ182)-SUM($O240:BJ240)+SUM($O269:BJ269)</f>
        <v>0</v>
      </c>
      <c r="BK298" s="326">
        <f ca="1">SUM($O182:BK182)-SUM($O240:BK240)+SUM($O269:BK269)</f>
        <v>0</v>
      </c>
      <c r="BL298" s="326">
        <f ca="1">SUM($O182:BL182)-SUM($O240:BL240)+SUM($O269:BL269)</f>
        <v>0</v>
      </c>
      <c r="BM298" s="326">
        <f ca="1">SUM($O182:BM182)-SUM($O240:BM240)+SUM($O269:BM269)</f>
        <v>0</v>
      </c>
    </row>
    <row r="299" spans="3:65" x14ac:dyDescent="0.2">
      <c r="C299" s="325">
        <f t="shared" si="528"/>
        <v>6</v>
      </c>
      <c r="D299" s="303" t="str">
        <f t="shared" si="529"/>
        <v>item 6</v>
      </c>
      <c r="E299" s="350" t="str">
        <f t="shared" si="527"/>
        <v>Operating Expense</v>
      </c>
      <c r="F299" s="320">
        <f t="shared" si="527"/>
        <v>2</v>
      </c>
      <c r="G299" s="320"/>
      <c r="H299" s="354"/>
      <c r="O299" s="326">
        <f ca="1">SUM($O183:O183)-SUM($O241:O241)+SUM($O270:O270)</f>
        <v>0</v>
      </c>
      <c r="P299" s="326">
        <f ca="1">SUM($O183:P183)-SUM($O241:P241)+SUM($O270:P270)</f>
        <v>0</v>
      </c>
      <c r="Q299" s="326">
        <f ca="1">SUM($O183:Q183)-SUM($O241:Q241)+SUM($O270:Q270)</f>
        <v>0</v>
      </c>
      <c r="R299" s="326">
        <f ca="1">SUM($O183:R183)-SUM($O241:R241)+SUM($O270:R270)</f>
        <v>0</v>
      </c>
      <c r="S299" s="326">
        <f ca="1">SUM($O183:S183)-SUM($O241:S241)+SUM($O270:S270)</f>
        <v>0</v>
      </c>
      <c r="T299" s="326">
        <f ca="1">SUM($O183:T183)-SUM($O241:T241)+SUM($O270:T270)</f>
        <v>0</v>
      </c>
      <c r="U299" s="326">
        <f ca="1">SUM($O183:U183)-SUM($O241:U241)+SUM($O270:U270)</f>
        <v>0</v>
      </c>
      <c r="V299" s="326">
        <f ca="1">SUM($O183:V183)-SUM($O241:V241)+SUM($O270:V270)</f>
        <v>0</v>
      </c>
      <c r="W299" s="326">
        <f ca="1">SUM($O183:W183)-SUM($O241:W241)+SUM($O270:W270)</f>
        <v>0</v>
      </c>
      <c r="X299" s="326">
        <f ca="1">SUM($O183:X183)-SUM($O241:X241)+SUM($O270:X270)</f>
        <v>0</v>
      </c>
      <c r="Y299" s="326">
        <f ca="1">SUM($O183:Y183)-SUM($O241:Y241)+SUM($O270:Y270)</f>
        <v>0</v>
      </c>
      <c r="Z299" s="326">
        <f ca="1">SUM($O183:Z183)-SUM($O241:Z241)+SUM($O270:Z270)</f>
        <v>0</v>
      </c>
      <c r="AA299" s="326">
        <f ca="1">SUM($O183:AA183)-SUM($O241:AA241)+SUM($O270:AA270)</f>
        <v>0</v>
      </c>
      <c r="AB299" s="326">
        <f ca="1">SUM($O183:AB183)-SUM($O241:AB241)+SUM($O270:AB270)</f>
        <v>0</v>
      </c>
      <c r="AC299" s="326">
        <f ca="1">SUM($O183:AC183)-SUM($O241:AC241)+SUM($O270:AC270)</f>
        <v>0</v>
      </c>
      <c r="AD299" s="326">
        <f ca="1">SUM($O183:AD183)-SUM($O241:AD241)+SUM($O270:AD270)</f>
        <v>0</v>
      </c>
      <c r="AE299" s="326">
        <f ca="1">SUM($O183:AE183)-SUM($O241:AE241)+SUM($O270:AE270)</f>
        <v>0</v>
      </c>
      <c r="AF299" s="326">
        <f ca="1">SUM($O183:AF183)-SUM($O241:AF241)+SUM($O270:AF270)</f>
        <v>0</v>
      </c>
      <c r="AG299" s="326">
        <f ca="1">SUM($O183:AG183)-SUM($O241:AG241)+SUM($O270:AG270)</f>
        <v>0</v>
      </c>
      <c r="AH299" s="326">
        <f ca="1">SUM($O183:AH183)-SUM($O241:AH241)+SUM($O270:AH270)</f>
        <v>0</v>
      </c>
      <c r="AI299" s="326">
        <f ca="1">SUM($O183:AI183)-SUM($O241:AI241)+SUM($O270:AI270)</f>
        <v>0</v>
      </c>
      <c r="AJ299" s="326">
        <f ca="1">SUM($O183:AJ183)-SUM($O241:AJ241)+SUM($O270:AJ270)</f>
        <v>0</v>
      </c>
      <c r="AK299" s="326">
        <f ca="1">SUM($O183:AK183)-SUM($O241:AK241)+SUM($O270:AK270)</f>
        <v>0</v>
      </c>
      <c r="AL299" s="326">
        <f ca="1">SUM($O183:AL183)-SUM($O241:AL241)+SUM($O270:AL270)</f>
        <v>0</v>
      </c>
      <c r="AM299" s="326">
        <f ca="1">SUM($O183:AM183)-SUM($O241:AM241)+SUM($O270:AM270)</f>
        <v>0</v>
      </c>
      <c r="AN299" s="326">
        <f ca="1">SUM($O183:AN183)-SUM($O241:AN241)+SUM($O270:AN270)</f>
        <v>0</v>
      </c>
      <c r="AO299" s="326">
        <f ca="1">SUM($O183:AO183)-SUM($O241:AO241)+SUM($O270:AO270)</f>
        <v>0</v>
      </c>
      <c r="AP299" s="326">
        <f ca="1">SUM($O183:AP183)-SUM($O241:AP241)+SUM($O270:AP270)</f>
        <v>0</v>
      </c>
      <c r="AQ299" s="326">
        <f ca="1">SUM($O183:AQ183)-SUM($O241:AQ241)+SUM($O270:AQ270)</f>
        <v>0</v>
      </c>
      <c r="AR299" s="326">
        <f ca="1">SUM($O183:AR183)-SUM($O241:AR241)+SUM($O270:AR270)</f>
        <v>0</v>
      </c>
      <c r="AS299" s="326">
        <f ca="1">SUM($O183:AS183)-SUM($O241:AS241)+SUM($O270:AS270)</f>
        <v>0</v>
      </c>
      <c r="AT299" s="326">
        <f ca="1">SUM($O183:AT183)-SUM($O241:AT241)+SUM($O270:AT270)</f>
        <v>0</v>
      </c>
      <c r="AU299" s="326">
        <f ca="1">SUM($O183:AU183)-SUM($O241:AU241)+SUM($O270:AU270)</f>
        <v>0</v>
      </c>
      <c r="AV299" s="326">
        <f ca="1">SUM($O183:AV183)-SUM($O241:AV241)+SUM($O270:AV270)</f>
        <v>0</v>
      </c>
      <c r="AW299" s="326">
        <f ca="1">SUM($O183:AW183)-SUM($O241:AW241)+SUM($O270:AW270)</f>
        <v>0</v>
      </c>
      <c r="AX299" s="326">
        <f ca="1">SUM($O183:AX183)-SUM($O241:AX241)+SUM($O270:AX270)</f>
        <v>0</v>
      </c>
      <c r="AY299" s="326">
        <f ca="1">SUM($O183:AY183)-SUM($O241:AY241)+SUM($O270:AY270)</f>
        <v>0</v>
      </c>
      <c r="AZ299" s="326">
        <f ca="1">SUM($O183:AZ183)-SUM($O241:AZ241)+SUM($O270:AZ270)</f>
        <v>0</v>
      </c>
      <c r="BA299" s="326">
        <f ca="1">SUM($O183:BA183)-SUM($O241:BA241)+SUM($O270:BA270)</f>
        <v>0</v>
      </c>
      <c r="BB299" s="326">
        <f ca="1">SUM($O183:BB183)-SUM($O241:BB241)+SUM($O270:BB270)</f>
        <v>0</v>
      </c>
      <c r="BC299" s="326">
        <f ca="1">SUM($O183:BC183)-SUM($O241:BC241)+SUM($O270:BC270)</f>
        <v>0</v>
      </c>
      <c r="BD299" s="326">
        <f ca="1">SUM($O183:BD183)-SUM($O241:BD241)+SUM($O270:BD270)</f>
        <v>0</v>
      </c>
      <c r="BE299" s="326">
        <f ca="1">SUM($O183:BE183)-SUM($O241:BE241)+SUM($O270:BE270)</f>
        <v>0</v>
      </c>
      <c r="BF299" s="326">
        <f ca="1">SUM($O183:BF183)-SUM($O241:BF241)+SUM($O270:BF270)</f>
        <v>0</v>
      </c>
      <c r="BG299" s="326">
        <f ca="1">SUM($O183:BG183)-SUM($O241:BG241)+SUM($O270:BG270)</f>
        <v>0</v>
      </c>
      <c r="BH299" s="326">
        <f ca="1">SUM($O183:BH183)-SUM($O241:BH241)+SUM($O270:BH270)</f>
        <v>0</v>
      </c>
      <c r="BI299" s="326">
        <f ca="1">SUM($O183:BI183)-SUM($O241:BI241)+SUM($O270:BI270)</f>
        <v>0</v>
      </c>
      <c r="BJ299" s="326">
        <f ca="1">SUM($O183:BJ183)-SUM($O241:BJ241)+SUM($O270:BJ270)</f>
        <v>0</v>
      </c>
      <c r="BK299" s="326">
        <f ca="1">SUM($O183:BK183)-SUM($O241:BK241)+SUM($O270:BK270)</f>
        <v>0</v>
      </c>
      <c r="BL299" s="326">
        <f ca="1">SUM($O183:BL183)-SUM($O241:BL241)+SUM($O270:BL270)</f>
        <v>0</v>
      </c>
      <c r="BM299" s="326">
        <f ca="1">SUM($O183:BM183)-SUM($O241:BM241)+SUM($O270:BM270)</f>
        <v>0</v>
      </c>
    </row>
    <row r="300" spans="3:65" x14ac:dyDescent="0.2">
      <c r="C300" s="325">
        <f t="shared" si="528"/>
        <v>7</v>
      </c>
      <c r="D300" s="303" t="str">
        <f t="shared" si="529"/>
        <v>item 7</v>
      </c>
      <c r="E300" s="350" t="str">
        <f t="shared" si="527"/>
        <v>Operating Expense</v>
      </c>
      <c r="F300" s="320">
        <f t="shared" si="527"/>
        <v>2</v>
      </c>
      <c r="G300" s="320"/>
      <c r="H300" s="354"/>
      <c r="O300" s="326">
        <f ca="1">SUM($O184:O184)-SUM($O242:O242)+SUM($O271:O271)</f>
        <v>0</v>
      </c>
      <c r="P300" s="326">
        <f ca="1">SUM($O184:P184)-SUM($O242:P242)+SUM($O271:P271)</f>
        <v>0</v>
      </c>
      <c r="Q300" s="326">
        <f ca="1">SUM($O184:Q184)-SUM($O242:Q242)+SUM($O271:Q271)</f>
        <v>0</v>
      </c>
      <c r="R300" s="326">
        <f ca="1">SUM($O184:R184)-SUM($O242:R242)+SUM($O271:R271)</f>
        <v>0</v>
      </c>
      <c r="S300" s="326">
        <f ca="1">SUM($O184:S184)-SUM($O242:S242)+SUM($O271:S271)</f>
        <v>0</v>
      </c>
      <c r="T300" s="326">
        <f ca="1">SUM($O184:T184)-SUM($O242:T242)+SUM($O271:T271)</f>
        <v>0</v>
      </c>
      <c r="U300" s="326">
        <f ca="1">SUM($O184:U184)-SUM($O242:U242)+SUM($O271:U271)</f>
        <v>0</v>
      </c>
      <c r="V300" s="326">
        <f ca="1">SUM($O184:V184)-SUM($O242:V242)+SUM($O271:V271)</f>
        <v>0</v>
      </c>
      <c r="W300" s="326">
        <f ca="1">SUM($O184:W184)-SUM($O242:W242)+SUM($O271:W271)</f>
        <v>0</v>
      </c>
      <c r="X300" s="326">
        <f ca="1">SUM($O184:X184)-SUM($O242:X242)+SUM($O271:X271)</f>
        <v>0</v>
      </c>
      <c r="Y300" s="326">
        <f ca="1">SUM($O184:Y184)-SUM($O242:Y242)+SUM($O271:Y271)</f>
        <v>0</v>
      </c>
      <c r="Z300" s="326">
        <f ca="1">SUM($O184:Z184)-SUM($O242:Z242)+SUM($O271:Z271)</f>
        <v>0</v>
      </c>
      <c r="AA300" s="326">
        <f ca="1">SUM($O184:AA184)-SUM($O242:AA242)+SUM($O271:AA271)</f>
        <v>0</v>
      </c>
      <c r="AB300" s="326">
        <f ca="1">SUM($O184:AB184)-SUM($O242:AB242)+SUM($O271:AB271)</f>
        <v>0</v>
      </c>
      <c r="AC300" s="326">
        <f ca="1">SUM($O184:AC184)-SUM($O242:AC242)+SUM($O271:AC271)</f>
        <v>0</v>
      </c>
      <c r="AD300" s="326">
        <f ca="1">SUM($O184:AD184)-SUM($O242:AD242)+SUM($O271:AD271)</f>
        <v>0</v>
      </c>
      <c r="AE300" s="326">
        <f ca="1">SUM($O184:AE184)-SUM($O242:AE242)+SUM($O271:AE271)</f>
        <v>0</v>
      </c>
      <c r="AF300" s="326">
        <f ca="1">SUM($O184:AF184)-SUM($O242:AF242)+SUM($O271:AF271)</f>
        <v>0</v>
      </c>
      <c r="AG300" s="326">
        <f ca="1">SUM($O184:AG184)-SUM($O242:AG242)+SUM($O271:AG271)</f>
        <v>0</v>
      </c>
      <c r="AH300" s="326">
        <f ca="1">SUM($O184:AH184)-SUM($O242:AH242)+SUM($O271:AH271)</f>
        <v>0</v>
      </c>
      <c r="AI300" s="326">
        <f ca="1">SUM($O184:AI184)-SUM($O242:AI242)+SUM($O271:AI271)</f>
        <v>0</v>
      </c>
      <c r="AJ300" s="326">
        <f ca="1">SUM($O184:AJ184)-SUM($O242:AJ242)+SUM($O271:AJ271)</f>
        <v>0</v>
      </c>
      <c r="AK300" s="326">
        <f ca="1">SUM($O184:AK184)-SUM($O242:AK242)+SUM($O271:AK271)</f>
        <v>0</v>
      </c>
      <c r="AL300" s="326">
        <f ca="1">SUM($O184:AL184)-SUM($O242:AL242)+SUM($O271:AL271)</f>
        <v>0</v>
      </c>
      <c r="AM300" s="326">
        <f ca="1">SUM($O184:AM184)-SUM($O242:AM242)+SUM($O271:AM271)</f>
        <v>0</v>
      </c>
      <c r="AN300" s="326">
        <f ca="1">SUM($O184:AN184)-SUM($O242:AN242)+SUM($O271:AN271)</f>
        <v>0</v>
      </c>
      <c r="AO300" s="326">
        <f ca="1">SUM($O184:AO184)-SUM($O242:AO242)+SUM($O271:AO271)</f>
        <v>0</v>
      </c>
      <c r="AP300" s="326">
        <f ca="1">SUM($O184:AP184)-SUM($O242:AP242)+SUM($O271:AP271)</f>
        <v>0</v>
      </c>
      <c r="AQ300" s="326">
        <f ca="1">SUM($O184:AQ184)-SUM($O242:AQ242)+SUM($O271:AQ271)</f>
        <v>0</v>
      </c>
      <c r="AR300" s="326">
        <f ca="1">SUM($O184:AR184)-SUM($O242:AR242)+SUM($O271:AR271)</f>
        <v>0</v>
      </c>
      <c r="AS300" s="326">
        <f ca="1">SUM($O184:AS184)-SUM($O242:AS242)+SUM($O271:AS271)</f>
        <v>0</v>
      </c>
      <c r="AT300" s="326">
        <f ca="1">SUM($O184:AT184)-SUM($O242:AT242)+SUM($O271:AT271)</f>
        <v>0</v>
      </c>
      <c r="AU300" s="326">
        <f ca="1">SUM($O184:AU184)-SUM($O242:AU242)+SUM($O271:AU271)</f>
        <v>0</v>
      </c>
      <c r="AV300" s="326">
        <f ca="1">SUM($O184:AV184)-SUM($O242:AV242)+SUM($O271:AV271)</f>
        <v>0</v>
      </c>
      <c r="AW300" s="326">
        <f ca="1">SUM($O184:AW184)-SUM($O242:AW242)+SUM($O271:AW271)</f>
        <v>0</v>
      </c>
      <c r="AX300" s="326">
        <f ca="1">SUM($O184:AX184)-SUM($O242:AX242)+SUM($O271:AX271)</f>
        <v>0</v>
      </c>
      <c r="AY300" s="326">
        <f ca="1">SUM($O184:AY184)-SUM($O242:AY242)+SUM($O271:AY271)</f>
        <v>0</v>
      </c>
      <c r="AZ300" s="326">
        <f ca="1">SUM($O184:AZ184)-SUM($O242:AZ242)+SUM($O271:AZ271)</f>
        <v>0</v>
      </c>
      <c r="BA300" s="326">
        <f ca="1">SUM($O184:BA184)-SUM($O242:BA242)+SUM($O271:BA271)</f>
        <v>0</v>
      </c>
      <c r="BB300" s="326">
        <f ca="1">SUM($O184:BB184)-SUM($O242:BB242)+SUM($O271:BB271)</f>
        <v>0</v>
      </c>
      <c r="BC300" s="326">
        <f ca="1">SUM($O184:BC184)-SUM($O242:BC242)+SUM($O271:BC271)</f>
        <v>0</v>
      </c>
      <c r="BD300" s="326">
        <f ca="1">SUM($O184:BD184)-SUM($O242:BD242)+SUM($O271:BD271)</f>
        <v>0</v>
      </c>
      <c r="BE300" s="326">
        <f ca="1">SUM($O184:BE184)-SUM($O242:BE242)+SUM($O271:BE271)</f>
        <v>0</v>
      </c>
      <c r="BF300" s="326">
        <f ca="1">SUM($O184:BF184)-SUM($O242:BF242)+SUM($O271:BF271)</f>
        <v>0</v>
      </c>
      <c r="BG300" s="326">
        <f ca="1">SUM($O184:BG184)-SUM($O242:BG242)+SUM($O271:BG271)</f>
        <v>0</v>
      </c>
      <c r="BH300" s="326">
        <f ca="1">SUM($O184:BH184)-SUM($O242:BH242)+SUM($O271:BH271)</f>
        <v>0</v>
      </c>
      <c r="BI300" s="326">
        <f ca="1">SUM($O184:BI184)-SUM($O242:BI242)+SUM($O271:BI271)</f>
        <v>0</v>
      </c>
      <c r="BJ300" s="326">
        <f ca="1">SUM($O184:BJ184)-SUM($O242:BJ242)+SUM($O271:BJ271)</f>
        <v>0</v>
      </c>
      <c r="BK300" s="326">
        <f ca="1">SUM($O184:BK184)-SUM($O242:BK242)+SUM($O271:BK271)</f>
        <v>0</v>
      </c>
      <c r="BL300" s="326">
        <f ca="1">SUM($O184:BL184)-SUM($O242:BL242)+SUM($O271:BL271)</f>
        <v>0</v>
      </c>
      <c r="BM300" s="326">
        <f ca="1">SUM($O184:BM184)-SUM($O242:BM242)+SUM($O271:BM271)</f>
        <v>0</v>
      </c>
    </row>
    <row r="301" spans="3:65" x14ac:dyDescent="0.2">
      <c r="C301" s="325">
        <f t="shared" si="528"/>
        <v>8</v>
      </c>
      <c r="D301" s="303" t="str">
        <f t="shared" si="529"/>
        <v>item 8</v>
      </c>
      <c r="E301" s="350" t="str">
        <f t="shared" si="527"/>
        <v>Operating Expense</v>
      </c>
      <c r="F301" s="320">
        <f t="shared" si="527"/>
        <v>2</v>
      </c>
      <c r="G301" s="320"/>
      <c r="H301" s="354"/>
      <c r="O301" s="326">
        <f ca="1">SUM($O185:O185)-SUM($O243:O243)+SUM($O272:O272)</f>
        <v>0</v>
      </c>
      <c r="P301" s="326">
        <f ca="1">SUM($O185:P185)-SUM($O243:P243)+SUM($O272:P272)</f>
        <v>0</v>
      </c>
      <c r="Q301" s="326">
        <f ca="1">SUM($O185:Q185)-SUM($O243:Q243)+SUM($O272:Q272)</f>
        <v>0</v>
      </c>
      <c r="R301" s="326">
        <f ca="1">SUM($O185:R185)-SUM($O243:R243)+SUM($O272:R272)</f>
        <v>0</v>
      </c>
      <c r="S301" s="326">
        <f ca="1">SUM($O185:S185)-SUM($O243:S243)+SUM($O272:S272)</f>
        <v>0</v>
      </c>
      <c r="T301" s="326">
        <f ca="1">SUM($O185:T185)-SUM($O243:T243)+SUM($O272:T272)</f>
        <v>0</v>
      </c>
      <c r="U301" s="326">
        <f ca="1">SUM($O185:U185)-SUM($O243:U243)+SUM($O272:U272)</f>
        <v>0</v>
      </c>
      <c r="V301" s="326">
        <f ca="1">SUM($O185:V185)-SUM($O243:V243)+SUM($O272:V272)</f>
        <v>0</v>
      </c>
      <c r="W301" s="326">
        <f ca="1">SUM($O185:W185)-SUM($O243:W243)+SUM($O272:W272)</f>
        <v>0</v>
      </c>
      <c r="X301" s="326">
        <f ca="1">SUM($O185:X185)-SUM($O243:X243)+SUM($O272:X272)</f>
        <v>0</v>
      </c>
      <c r="Y301" s="326">
        <f ca="1">SUM($O185:Y185)-SUM($O243:Y243)+SUM($O272:Y272)</f>
        <v>0</v>
      </c>
      <c r="Z301" s="326">
        <f ca="1">SUM($O185:Z185)-SUM($O243:Z243)+SUM($O272:Z272)</f>
        <v>0</v>
      </c>
      <c r="AA301" s="326">
        <f ca="1">SUM($O185:AA185)-SUM($O243:AA243)+SUM($O272:AA272)</f>
        <v>0</v>
      </c>
      <c r="AB301" s="326">
        <f ca="1">SUM($O185:AB185)-SUM($O243:AB243)+SUM($O272:AB272)</f>
        <v>0</v>
      </c>
      <c r="AC301" s="326">
        <f ca="1">SUM($O185:AC185)-SUM($O243:AC243)+SUM($O272:AC272)</f>
        <v>0</v>
      </c>
      <c r="AD301" s="326">
        <f ca="1">SUM($O185:AD185)-SUM($O243:AD243)+SUM($O272:AD272)</f>
        <v>0</v>
      </c>
      <c r="AE301" s="326">
        <f ca="1">SUM($O185:AE185)-SUM($O243:AE243)+SUM($O272:AE272)</f>
        <v>0</v>
      </c>
      <c r="AF301" s="326">
        <f ca="1">SUM($O185:AF185)-SUM($O243:AF243)+SUM($O272:AF272)</f>
        <v>0</v>
      </c>
      <c r="AG301" s="326">
        <f ca="1">SUM($O185:AG185)-SUM($O243:AG243)+SUM($O272:AG272)</f>
        <v>0</v>
      </c>
      <c r="AH301" s="326">
        <f ca="1">SUM($O185:AH185)-SUM($O243:AH243)+SUM($O272:AH272)</f>
        <v>0</v>
      </c>
      <c r="AI301" s="326">
        <f ca="1">SUM($O185:AI185)-SUM($O243:AI243)+SUM($O272:AI272)</f>
        <v>0</v>
      </c>
      <c r="AJ301" s="326">
        <f ca="1">SUM($O185:AJ185)-SUM($O243:AJ243)+SUM($O272:AJ272)</f>
        <v>0</v>
      </c>
      <c r="AK301" s="326">
        <f ca="1">SUM($O185:AK185)-SUM($O243:AK243)+SUM($O272:AK272)</f>
        <v>0</v>
      </c>
      <c r="AL301" s="326">
        <f ca="1">SUM($O185:AL185)-SUM($O243:AL243)+SUM($O272:AL272)</f>
        <v>0</v>
      </c>
      <c r="AM301" s="326">
        <f ca="1">SUM($O185:AM185)-SUM($O243:AM243)+SUM($O272:AM272)</f>
        <v>0</v>
      </c>
      <c r="AN301" s="326">
        <f ca="1">SUM($O185:AN185)-SUM($O243:AN243)+SUM($O272:AN272)</f>
        <v>0</v>
      </c>
      <c r="AO301" s="326">
        <f ca="1">SUM($O185:AO185)-SUM($O243:AO243)+SUM($O272:AO272)</f>
        <v>0</v>
      </c>
      <c r="AP301" s="326">
        <f ca="1">SUM($O185:AP185)-SUM($O243:AP243)+SUM($O272:AP272)</f>
        <v>0</v>
      </c>
      <c r="AQ301" s="326">
        <f ca="1">SUM($O185:AQ185)-SUM($O243:AQ243)+SUM($O272:AQ272)</f>
        <v>0</v>
      </c>
      <c r="AR301" s="326">
        <f ca="1">SUM($O185:AR185)-SUM($O243:AR243)+SUM($O272:AR272)</f>
        <v>0</v>
      </c>
      <c r="AS301" s="326">
        <f ca="1">SUM($O185:AS185)-SUM($O243:AS243)+SUM($O272:AS272)</f>
        <v>0</v>
      </c>
      <c r="AT301" s="326">
        <f ca="1">SUM($O185:AT185)-SUM($O243:AT243)+SUM($O272:AT272)</f>
        <v>0</v>
      </c>
      <c r="AU301" s="326">
        <f ca="1">SUM($O185:AU185)-SUM($O243:AU243)+SUM($O272:AU272)</f>
        <v>0</v>
      </c>
      <c r="AV301" s="326">
        <f ca="1">SUM($O185:AV185)-SUM($O243:AV243)+SUM($O272:AV272)</f>
        <v>0</v>
      </c>
      <c r="AW301" s="326">
        <f ca="1">SUM($O185:AW185)-SUM($O243:AW243)+SUM($O272:AW272)</f>
        <v>0</v>
      </c>
      <c r="AX301" s="326">
        <f ca="1">SUM($O185:AX185)-SUM($O243:AX243)+SUM($O272:AX272)</f>
        <v>0</v>
      </c>
      <c r="AY301" s="326">
        <f ca="1">SUM($O185:AY185)-SUM($O243:AY243)+SUM($O272:AY272)</f>
        <v>0</v>
      </c>
      <c r="AZ301" s="326">
        <f ca="1">SUM($O185:AZ185)-SUM($O243:AZ243)+SUM($O272:AZ272)</f>
        <v>0</v>
      </c>
      <c r="BA301" s="326">
        <f ca="1">SUM($O185:BA185)-SUM($O243:BA243)+SUM($O272:BA272)</f>
        <v>0</v>
      </c>
      <c r="BB301" s="326">
        <f ca="1">SUM($O185:BB185)-SUM($O243:BB243)+SUM($O272:BB272)</f>
        <v>0</v>
      </c>
      <c r="BC301" s="326">
        <f ca="1">SUM($O185:BC185)-SUM($O243:BC243)+SUM($O272:BC272)</f>
        <v>0</v>
      </c>
      <c r="BD301" s="326">
        <f ca="1">SUM($O185:BD185)-SUM($O243:BD243)+SUM($O272:BD272)</f>
        <v>0</v>
      </c>
      <c r="BE301" s="326">
        <f ca="1">SUM($O185:BE185)-SUM($O243:BE243)+SUM($O272:BE272)</f>
        <v>0</v>
      </c>
      <c r="BF301" s="326">
        <f ca="1">SUM($O185:BF185)-SUM($O243:BF243)+SUM($O272:BF272)</f>
        <v>0</v>
      </c>
      <c r="BG301" s="326">
        <f ca="1">SUM($O185:BG185)-SUM($O243:BG243)+SUM($O272:BG272)</f>
        <v>0</v>
      </c>
      <c r="BH301" s="326">
        <f ca="1">SUM($O185:BH185)-SUM($O243:BH243)+SUM($O272:BH272)</f>
        <v>0</v>
      </c>
      <c r="BI301" s="326">
        <f ca="1">SUM($O185:BI185)-SUM($O243:BI243)+SUM($O272:BI272)</f>
        <v>0</v>
      </c>
      <c r="BJ301" s="326">
        <f ca="1">SUM($O185:BJ185)-SUM($O243:BJ243)+SUM($O272:BJ272)</f>
        <v>0</v>
      </c>
      <c r="BK301" s="326">
        <f ca="1">SUM($O185:BK185)-SUM($O243:BK243)+SUM($O272:BK272)</f>
        <v>0</v>
      </c>
      <c r="BL301" s="326">
        <f ca="1">SUM($O185:BL185)-SUM($O243:BL243)+SUM($O272:BL272)</f>
        <v>0</v>
      </c>
      <c r="BM301" s="326">
        <f ca="1">SUM($O185:BM185)-SUM($O243:BM243)+SUM($O272:BM272)</f>
        <v>0</v>
      </c>
    </row>
    <row r="302" spans="3:65" x14ac:dyDescent="0.2">
      <c r="C302" s="325">
        <f t="shared" si="528"/>
        <v>9</v>
      </c>
      <c r="D302" s="303" t="str">
        <f t="shared" si="529"/>
        <v>item 9</v>
      </c>
      <c r="E302" s="350" t="str">
        <f t="shared" si="527"/>
        <v>Operating Expense</v>
      </c>
      <c r="F302" s="320">
        <f t="shared" si="527"/>
        <v>2</v>
      </c>
      <c r="G302" s="320"/>
      <c r="H302" s="354"/>
      <c r="O302" s="326">
        <f ca="1">SUM($O186:O186)-SUM($O244:O244)+SUM($O273:O273)</f>
        <v>0</v>
      </c>
      <c r="P302" s="326">
        <f ca="1">SUM($O186:P186)-SUM($O244:P244)+SUM($O273:P273)</f>
        <v>0</v>
      </c>
      <c r="Q302" s="326">
        <f ca="1">SUM($O186:Q186)-SUM($O244:Q244)+SUM($O273:Q273)</f>
        <v>0</v>
      </c>
      <c r="R302" s="326">
        <f ca="1">SUM($O186:R186)-SUM($O244:R244)+SUM($O273:R273)</f>
        <v>0</v>
      </c>
      <c r="S302" s="326">
        <f ca="1">SUM($O186:S186)-SUM($O244:S244)+SUM($O273:S273)</f>
        <v>0</v>
      </c>
      <c r="T302" s="326">
        <f ca="1">SUM($O186:T186)-SUM($O244:T244)+SUM($O273:T273)</f>
        <v>0</v>
      </c>
      <c r="U302" s="326">
        <f ca="1">SUM($O186:U186)-SUM($O244:U244)+SUM($O273:U273)</f>
        <v>0</v>
      </c>
      <c r="V302" s="326">
        <f ca="1">SUM($O186:V186)-SUM($O244:V244)+SUM($O273:V273)</f>
        <v>0</v>
      </c>
      <c r="W302" s="326">
        <f ca="1">SUM($O186:W186)-SUM($O244:W244)+SUM($O273:W273)</f>
        <v>0</v>
      </c>
      <c r="X302" s="326">
        <f ca="1">SUM($O186:X186)-SUM($O244:X244)+SUM($O273:X273)</f>
        <v>0</v>
      </c>
      <c r="Y302" s="326">
        <f ca="1">SUM($O186:Y186)-SUM($O244:Y244)+SUM($O273:Y273)</f>
        <v>0</v>
      </c>
      <c r="Z302" s="326">
        <f ca="1">SUM($O186:Z186)-SUM($O244:Z244)+SUM($O273:Z273)</f>
        <v>0</v>
      </c>
      <c r="AA302" s="326">
        <f ca="1">SUM($O186:AA186)-SUM($O244:AA244)+SUM($O273:AA273)</f>
        <v>0</v>
      </c>
      <c r="AB302" s="326">
        <f ca="1">SUM($O186:AB186)-SUM($O244:AB244)+SUM($O273:AB273)</f>
        <v>0</v>
      </c>
      <c r="AC302" s="326">
        <f ca="1">SUM($O186:AC186)-SUM($O244:AC244)+SUM($O273:AC273)</f>
        <v>0</v>
      </c>
      <c r="AD302" s="326">
        <f ca="1">SUM($O186:AD186)-SUM($O244:AD244)+SUM($O273:AD273)</f>
        <v>0</v>
      </c>
      <c r="AE302" s="326">
        <f ca="1">SUM($O186:AE186)-SUM($O244:AE244)+SUM($O273:AE273)</f>
        <v>0</v>
      </c>
      <c r="AF302" s="326">
        <f ca="1">SUM($O186:AF186)-SUM($O244:AF244)+SUM($O273:AF273)</f>
        <v>0</v>
      </c>
      <c r="AG302" s="326">
        <f ca="1">SUM($O186:AG186)-SUM($O244:AG244)+SUM($O273:AG273)</f>
        <v>0</v>
      </c>
      <c r="AH302" s="326">
        <f ca="1">SUM($O186:AH186)-SUM($O244:AH244)+SUM($O273:AH273)</f>
        <v>0</v>
      </c>
      <c r="AI302" s="326">
        <f ca="1">SUM($O186:AI186)-SUM($O244:AI244)+SUM($O273:AI273)</f>
        <v>0</v>
      </c>
      <c r="AJ302" s="326">
        <f ca="1">SUM($O186:AJ186)-SUM($O244:AJ244)+SUM($O273:AJ273)</f>
        <v>0</v>
      </c>
      <c r="AK302" s="326">
        <f ca="1">SUM($O186:AK186)-SUM($O244:AK244)+SUM($O273:AK273)</f>
        <v>0</v>
      </c>
      <c r="AL302" s="326">
        <f ca="1">SUM($O186:AL186)-SUM($O244:AL244)+SUM($O273:AL273)</f>
        <v>0</v>
      </c>
      <c r="AM302" s="326">
        <f ca="1">SUM($O186:AM186)-SUM($O244:AM244)+SUM($O273:AM273)</f>
        <v>0</v>
      </c>
      <c r="AN302" s="326">
        <f ca="1">SUM($O186:AN186)-SUM($O244:AN244)+SUM($O273:AN273)</f>
        <v>0</v>
      </c>
      <c r="AO302" s="326">
        <f ca="1">SUM($O186:AO186)-SUM($O244:AO244)+SUM($O273:AO273)</f>
        <v>0</v>
      </c>
      <c r="AP302" s="326">
        <f ca="1">SUM($O186:AP186)-SUM($O244:AP244)+SUM($O273:AP273)</f>
        <v>0</v>
      </c>
      <c r="AQ302" s="326">
        <f ca="1">SUM($O186:AQ186)-SUM($O244:AQ244)+SUM($O273:AQ273)</f>
        <v>0</v>
      </c>
      <c r="AR302" s="326">
        <f ca="1">SUM($O186:AR186)-SUM($O244:AR244)+SUM($O273:AR273)</f>
        <v>0</v>
      </c>
      <c r="AS302" s="326">
        <f ca="1">SUM($O186:AS186)-SUM($O244:AS244)+SUM($O273:AS273)</f>
        <v>0</v>
      </c>
      <c r="AT302" s="326">
        <f ca="1">SUM($O186:AT186)-SUM($O244:AT244)+SUM($O273:AT273)</f>
        <v>0</v>
      </c>
      <c r="AU302" s="326">
        <f ca="1">SUM($O186:AU186)-SUM($O244:AU244)+SUM($O273:AU273)</f>
        <v>0</v>
      </c>
      <c r="AV302" s="326">
        <f ca="1">SUM($O186:AV186)-SUM($O244:AV244)+SUM($O273:AV273)</f>
        <v>0</v>
      </c>
      <c r="AW302" s="326">
        <f ca="1">SUM($O186:AW186)-SUM($O244:AW244)+SUM($O273:AW273)</f>
        <v>0</v>
      </c>
      <c r="AX302" s="326">
        <f ca="1">SUM($O186:AX186)-SUM($O244:AX244)+SUM($O273:AX273)</f>
        <v>0</v>
      </c>
      <c r="AY302" s="326">
        <f ca="1">SUM($O186:AY186)-SUM($O244:AY244)+SUM($O273:AY273)</f>
        <v>0</v>
      </c>
      <c r="AZ302" s="326">
        <f ca="1">SUM($O186:AZ186)-SUM($O244:AZ244)+SUM($O273:AZ273)</f>
        <v>0</v>
      </c>
      <c r="BA302" s="326">
        <f ca="1">SUM($O186:BA186)-SUM($O244:BA244)+SUM($O273:BA273)</f>
        <v>0</v>
      </c>
      <c r="BB302" s="326">
        <f ca="1">SUM($O186:BB186)-SUM($O244:BB244)+SUM($O273:BB273)</f>
        <v>0</v>
      </c>
      <c r="BC302" s="326">
        <f ca="1">SUM($O186:BC186)-SUM($O244:BC244)+SUM($O273:BC273)</f>
        <v>0</v>
      </c>
      <c r="BD302" s="326">
        <f ca="1">SUM($O186:BD186)-SUM($O244:BD244)+SUM($O273:BD273)</f>
        <v>0</v>
      </c>
      <c r="BE302" s="326">
        <f ca="1">SUM($O186:BE186)-SUM($O244:BE244)+SUM($O273:BE273)</f>
        <v>0</v>
      </c>
      <c r="BF302" s="326">
        <f ca="1">SUM($O186:BF186)-SUM($O244:BF244)+SUM($O273:BF273)</f>
        <v>0</v>
      </c>
      <c r="BG302" s="326">
        <f ca="1">SUM($O186:BG186)-SUM($O244:BG244)+SUM($O273:BG273)</f>
        <v>0</v>
      </c>
      <c r="BH302" s="326">
        <f ca="1">SUM($O186:BH186)-SUM($O244:BH244)+SUM($O273:BH273)</f>
        <v>0</v>
      </c>
      <c r="BI302" s="326">
        <f ca="1">SUM($O186:BI186)-SUM($O244:BI244)+SUM($O273:BI273)</f>
        <v>0</v>
      </c>
      <c r="BJ302" s="326">
        <f ca="1">SUM($O186:BJ186)-SUM($O244:BJ244)+SUM($O273:BJ273)</f>
        <v>0</v>
      </c>
      <c r="BK302" s="326">
        <f ca="1">SUM($O186:BK186)-SUM($O244:BK244)+SUM($O273:BK273)</f>
        <v>0</v>
      </c>
      <c r="BL302" s="326">
        <f ca="1">SUM($O186:BL186)-SUM($O244:BL244)+SUM($O273:BL273)</f>
        <v>0</v>
      </c>
      <c r="BM302" s="326">
        <f ca="1">SUM($O186:BM186)-SUM($O244:BM244)+SUM($O273:BM273)</f>
        <v>0</v>
      </c>
    </row>
    <row r="303" spans="3:65" x14ac:dyDescent="0.2">
      <c r="C303" s="325">
        <f t="shared" si="528"/>
        <v>10</v>
      </c>
      <c r="D303" s="303" t="str">
        <f t="shared" si="529"/>
        <v>item 10</v>
      </c>
      <c r="E303" s="350" t="str">
        <f t="shared" si="527"/>
        <v>Operating Expense</v>
      </c>
      <c r="F303" s="320">
        <f t="shared" si="527"/>
        <v>2</v>
      </c>
      <c r="G303" s="320"/>
      <c r="H303" s="354"/>
      <c r="O303" s="326">
        <f ca="1">SUM($O187:O187)-SUM($O245:O245)+SUM($O274:O274)</f>
        <v>0</v>
      </c>
      <c r="P303" s="326">
        <f ca="1">SUM($O187:P187)-SUM($O245:P245)+SUM($O274:P274)</f>
        <v>0</v>
      </c>
      <c r="Q303" s="326">
        <f ca="1">SUM($O187:Q187)-SUM($O245:Q245)+SUM($O274:Q274)</f>
        <v>0</v>
      </c>
      <c r="R303" s="326">
        <f ca="1">SUM($O187:R187)-SUM($O245:R245)+SUM($O274:R274)</f>
        <v>0</v>
      </c>
      <c r="S303" s="326">
        <f ca="1">SUM($O187:S187)-SUM($O245:S245)+SUM($O274:S274)</f>
        <v>0</v>
      </c>
      <c r="T303" s="326">
        <f ca="1">SUM($O187:T187)-SUM($O245:T245)+SUM($O274:T274)</f>
        <v>0</v>
      </c>
      <c r="U303" s="326">
        <f ca="1">SUM($O187:U187)-SUM($O245:U245)+SUM($O274:U274)</f>
        <v>0</v>
      </c>
      <c r="V303" s="326">
        <f ca="1">SUM($O187:V187)-SUM($O245:V245)+SUM($O274:V274)</f>
        <v>0</v>
      </c>
      <c r="W303" s="326">
        <f ca="1">SUM($O187:W187)-SUM($O245:W245)+SUM($O274:W274)</f>
        <v>0</v>
      </c>
      <c r="X303" s="326">
        <f ca="1">SUM($O187:X187)-SUM($O245:X245)+SUM($O274:X274)</f>
        <v>0</v>
      </c>
      <c r="Y303" s="326">
        <f ca="1">SUM($O187:Y187)-SUM($O245:Y245)+SUM($O274:Y274)</f>
        <v>0</v>
      </c>
      <c r="Z303" s="326">
        <f ca="1">SUM($O187:Z187)-SUM($O245:Z245)+SUM($O274:Z274)</f>
        <v>0</v>
      </c>
      <c r="AA303" s="326">
        <f ca="1">SUM($O187:AA187)-SUM($O245:AA245)+SUM($O274:AA274)</f>
        <v>0</v>
      </c>
      <c r="AB303" s="326">
        <f ca="1">SUM($O187:AB187)-SUM($O245:AB245)+SUM($O274:AB274)</f>
        <v>0</v>
      </c>
      <c r="AC303" s="326">
        <f ca="1">SUM($O187:AC187)-SUM($O245:AC245)+SUM($O274:AC274)</f>
        <v>0</v>
      </c>
      <c r="AD303" s="326">
        <f ca="1">SUM($O187:AD187)-SUM($O245:AD245)+SUM($O274:AD274)</f>
        <v>0</v>
      </c>
      <c r="AE303" s="326">
        <f ca="1">SUM($O187:AE187)-SUM($O245:AE245)+SUM($O274:AE274)</f>
        <v>0</v>
      </c>
      <c r="AF303" s="326">
        <f ca="1">SUM($O187:AF187)-SUM($O245:AF245)+SUM($O274:AF274)</f>
        <v>0</v>
      </c>
      <c r="AG303" s="326">
        <f ca="1">SUM($O187:AG187)-SUM($O245:AG245)+SUM($O274:AG274)</f>
        <v>0</v>
      </c>
      <c r="AH303" s="326">
        <f ca="1">SUM($O187:AH187)-SUM($O245:AH245)+SUM($O274:AH274)</f>
        <v>0</v>
      </c>
      <c r="AI303" s="326">
        <f ca="1">SUM($O187:AI187)-SUM($O245:AI245)+SUM($O274:AI274)</f>
        <v>0</v>
      </c>
      <c r="AJ303" s="326">
        <f ca="1">SUM($O187:AJ187)-SUM($O245:AJ245)+SUM($O274:AJ274)</f>
        <v>0</v>
      </c>
      <c r="AK303" s="326">
        <f ca="1">SUM($O187:AK187)-SUM($O245:AK245)+SUM($O274:AK274)</f>
        <v>0</v>
      </c>
      <c r="AL303" s="326">
        <f ca="1">SUM($O187:AL187)-SUM($O245:AL245)+SUM($O274:AL274)</f>
        <v>0</v>
      </c>
      <c r="AM303" s="326">
        <f ca="1">SUM($O187:AM187)-SUM($O245:AM245)+SUM($O274:AM274)</f>
        <v>0</v>
      </c>
      <c r="AN303" s="326">
        <f ca="1">SUM($O187:AN187)-SUM($O245:AN245)+SUM($O274:AN274)</f>
        <v>0</v>
      </c>
      <c r="AO303" s="326">
        <f ca="1">SUM($O187:AO187)-SUM($O245:AO245)+SUM($O274:AO274)</f>
        <v>0</v>
      </c>
      <c r="AP303" s="326">
        <f ca="1">SUM($O187:AP187)-SUM($O245:AP245)+SUM($O274:AP274)</f>
        <v>0</v>
      </c>
      <c r="AQ303" s="326">
        <f ca="1">SUM($O187:AQ187)-SUM($O245:AQ245)+SUM($O274:AQ274)</f>
        <v>0</v>
      </c>
      <c r="AR303" s="326">
        <f ca="1">SUM($O187:AR187)-SUM($O245:AR245)+SUM($O274:AR274)</f>
        <v>0</v>
      </c>
      <c r="AS303" s="326">
        <f ca="1">SUM($O187:AS187)-SUM($O245:AS245)+SUM($O274:AS274)</f>
        <v>0</v>
      </c>
      <c r="AT303" s="326">
        <f ca="1">SUM($O187:AT187)-SUM($O245:AT245)+SUM($O274:AT274)</f>
        <v>0</v>
      </c>
      <c r="AU303" s="326">
        <f ca="1">SUM($O187:AU187)-SUM($O245:AU245)+SUM($O274:AU274)</f>
        <v>0</v>
      </c>
      <c r="AV303" s="326">
        <f ca="1">SUM($O187:AV187)-SUM($O245:AV245)+SUM($O274:AV274)</f>
        <v>0</v>
      </c>
      <c r="AW303" s="326">
        <f ca="1">SUM($O187:AW187)-SUM($O245:AW245)+SUM($O274:AW274)</f>
        <v>0</v>
      </c>
      <c r="AX303" s="326">
        <f ca="1">SUM($O187:AX187)-SUM($O245:AX245)+SUM($O274:AX274)</f>
        <v>0</v>
      </c>
      <c r="AY303" s="326">
        <f ca="1">SUM($O187:AY187)-SUM($O245:AY245)+SUM($O274:AY274)</f>
        <v>0</v>
      </c>
      <c r="AZ303" s="326">
        <f ca="1">SUM($O187:AZ187)-SUM($O245:AZ245)+SUM($O274:AZ274)</f>
        <v>0</v>
      </c>
      <c r="BA303" s="326">
        <f ca="1">SUM($O187:BA187)-SUM($O245:BA245)+SUM($O274:BA274)</f>
        <v>0</v>
      </c>
      <c r="BB303" s="326">
        <f ca="1">SUM($O187:BB187)-SUM($O245:BB245)+SUM($O274:BB274)</f>
        <v>0</v>
      </c>
      <c r="BC303" s="326">
        <f ca="1">SUM($O187:BC187)-SUM($O245:BC245)+SUM($O274:BC274)</f>
        <v>0</v>
      </c>
      <c r="BD303" s="326">
        <f ca="1">SUM($O187:BD187)-SUM($O245:BD245)+SUM($O274:BD274)</f>
        <v>0</v>
      </c>
      <c r="BE303" s="326">
        <f ca="1">SUM($O187:BE187)-SUM($O245:BE245)+SUM($O274:BE274)</f>
        <v>0</v>
      </c>
      <c r="BF303" s="326">
        <f ca="1">SUM($O187:BF187)-SUM($O245:BF245)+SUM($O274:BF274)</f>
        <v>0</v>
      </c>
      <c r="BG303" s="326">
        <f ca="1">SUM($O187:BG187)-SUM($O245:BG245)+SUM($O274:BG274)</f>
        <v>0</v>
      </c>
      <c r="BH303" s="326">
        <f ca="1">SUM($O187:BH187)-SUM($O245:BH245)+SUM($O274:BH274)</f>
        <v>0</v>
      </c>
      <c r="BI303" s="326">
        <f ca="1">SUM($O187:BI187)-SUM($O245:BI245)+SUM($O274:BI274)</f>
        <v>0</v>
      </c>
      <c r="BJ303" s="326">
        <f ca="1">SUM($O187:BJ187)-SUM($O245:BJ245)+SUM($O274:BJ274)</f>
        <v>0</v>
      </c>
      <c r="BK303" s="326">
        <f ca="1">SUM($O187:BK187)-SUM($O245:BK245)+SUM($O274:BK274)</f>
        <v>0</v>
      </c>
      <c r="BL303" s="326">
        <f ca="1">SUM($O187:BL187)-SUM($O245:BL245)+SUM($O274:BL274)</f>
        <v>0</v>
      </c>
      <c r="BM303" s="326">
        <f ca="1">SUM($O187:BM187)-SUM($O245:BM245)+SUM($O274:BM274)</f>
        <v>0</v>
      </c>
    </row>
    <row r="304" spans="3:65" x14ac:dyDescent="0.2">
      <c r="C304" s="325">
        <f t="shared" si="528"/>
        <v>11</v>
      </c>
      <c r="D304" s="303" t="str">
        <f t="shared" si="529"/>
        <v>item 11</v>
      </c>
      <c r="E304" s="350" t="str">
        <f t="shared" si="527"/>
        <v>Operating Expense</v>
      </c>
      <c r="F304" s="320">
        <f t="shared" si="527"/>
        <v>2</v>
      </c>
      <c r="G304" s="320"/>
      <c r="H304" s="354"/>
      <c r="O304" s="326">
        <f ca="1">SUM($O188:O188)-SUM($O246:O246)+SUM($O275:O275)</f>
        <v>0</v>
      </c>
      <c r="P304" s="326">
        <f ca="1">SUM($O188:P188)-SUM($O246:P246)+SUM($O275:P275)</f>
        <v>0</v>
      </c>
      <c r="Q304" s="326">
        <f ca="1">SUM($O188:Q188)-SUM($O246:Q246)+SUM($O275:Q275)</f>
        <v>0</v>
      </c>
      <c r="R304" s="326">
        <f ca="1">SUM($O188:R188)-SUM($O246:R246)+SUM($O275:R275)</f>
        <v>0</v>
      </c>
      <c r="S304" s="326">
        <f ca="1">SUM($O188:S188)-SUM($O246:S246)+SUM($O275:S275)</f>
        <v>0</v>
      </c>
      <c r="T304" s="326">
        <f ca="1">SUM($O188:T188)-SUM($O246:T246)+SUM($O275:T275)</f>
        <v>0</v>
      </c>
      <c r="U304" s="326">
        <f ca="1">SUM($O188:U188)-SUM($O246:U246)+SUM($O275:U275)</f>
        <v>0</v>
      </c>
      <c r="V304" s="326">
        <f ca="1">SUM($O188:V188)-SUM($O246:V246)+SUM($O275:V275)</f>
        <v>0</v>
      </c>
      <c r="W304" s="326">
        <f ca="1">SUM($O188:W188)-SUM($O246:W246)+SUM($O275:W275)</f>
        <v>0</v>
      </c>
      <c r="X304" s="326">
        <f ca="1">SUM($O188:X188)-SUM($O246:X246)+SUM($O275:X275)</f>
        <v>0</v>
      </c>
      <c r="Y304" s="326">
        <f ca="1">SUM($O188:Y188)-SUM($O246:Y246)+SUM($O275:Y275)</f>
        <v>0</v>
      </c>
      <c r="Z304" s="326">
        <f ca="1">SUM($O188:Z188)-SUM($O246:Z246)+SUM($O275:Z275)</f>
        <v>0</v>
      </c>
      <c r="AA304" s="326">
        <f ca="1">SUM($O188:AA188)-SUM($O246:AA246)+SUM($O275:AA275)</f>
        <v>0</v>
      </c>
      <c r="AB304" s="326">
        <f ca="1">SUM($O188:AB188)-SUM($O246:AB246)+SUM($O275:AB275)</f>
        <v>0</v>
      </c>
      <c r="AC304" s="326">
        <f ca="1">SUM($O188:AC188)-SUM($O246:AC246)+SUM($O275:AC275)</f>
        <v>0</v>
      </c>
      <c r="AD304" s="326">
        <f ca="1">SUM($O188:AD188)-SUM($O246:AD246)+SUM($O275:AD275)</f>
        <v>0</v>
      </c>
      <c r="AE304" s="326">
        <f ca="1">SUM($O188:AE188)-SUM($O246:AE246)+SUM($O275:AE275)</f>
        <v>0</v>
      </c>
      <c r="AF304" s="326">
        <f ca="1">SUM($O188:AF188)-SUM($O246:AF246)+SUM($O275:AF275)</f>
        <v>0</v>
      </c>
      <c r="AG304" s="326">
        <f ca="1">SUM($O188:AG188)-SUM($O246:AG246)+SUM($O275:AG275)</f>
        <v>0</v>
      </c>
      <c r="AH304" s="326">
        <f ca="1">SUM($O188:AH188)-SUM($O246:AH246)+SUM($O275:AH275)</f>
        <v>0</v>
      </c>
      <c r="AI304" s="326">
        <f ca="1">SUM($O188:AI188)-SUM($O246:AI246)+SUM($O275:AI275)</f>
        <v>0</v>
      </c>
      <c r="AJ304" s="326">
        <f ca="1">SUM($O188:AJ188)-SUM($O246:AJ246)+SUM($O275:AJ275)</f>
        <v>0</v>
      </c>
      <c r="AK304" s="326">
        <f ca="1">SUM($O188:AK188)-SUM($O246:AK246)+SUM($O275:AK275)</f>
        <v>0</v>
      </c>
      <c r="AL304" s="326">
        <f ca="1">SUM($O188:AL188)-SUM($O246:AL246)+SUM($O275:AL275)</f>
        <v>0</v>
      </c>
      <c r="AM304" s="326">
        <f ca="1">SUM($O188:AM188)-SUM($O246:AM246)+SUM($O275:AM275)</f>
        <v>0</v>
      </c>
      <c r="AN304" s="326">
        <f ca="1">SUM($O188:AN188)-SUM($O246:AN246)+SUM($O275:AN275)</f>
        <v>0</v>
      </c>
      <c r="AO304" s="326">
        <f ca="1">SUM($O188:AO188)-SUM($O246:AO246)+SUM($O275:AO275)</f>
        <v>0</v>
      </c>
      <c r="AP304" s="326">
        <f ca="1">SUM($O188:AP188)-SUM($O246:AP246)+SUM($O275:AP275)</f>
        <v>0</v>
      </c>
      <c r="AQ304" s="326">
        <f ca="1">SUM($O188:AQ188)-SUM($O246:AQ246)+SUM($O275:AQ275)</f>
        <v>0</v>
      </c>
      <c r="AR304" s="326">
        <f ca="1">SUM($O188:AR188)-SUM($O246:AR246)+SUM($O275:AR275)</f>
        <v>0</v>
      </c>
      <c r="AS304" s="326">
        <f ca="1">SUM($O188:AS188)-SUM($O246:AS246)+SUM($O275:AS275)</f>
        <v>0</v>
      </c>
      <c r="AT304" s="326">
        <f ca="1">SUM($O188:AT188)-SUM($O246:AT246)+SUM($O275:AT275)</f>
        <v>0</v>
      </c>
      <c r="AU304" s="326">
        <f ca="1">SUM($O188:AU188)-SUM($O246:AU246)+SUM($O275:AU275)</f>
        <v>0</v>
      </c>
      <c r="AV304" s="326">
        <f ca="1">SUM($O188:AV188)-SUM($O246:AV246)+SUM($O275:AV275)</f>
        <v>0</v>
      </c>
      <c r="AW304" s="326">
        <f ca="1">SUM($O188:AW188)-SUM($O246:AW246)+SUM($O275:AW275)</f>
        <v>0</v>
      </c>
      <c r="AX304" s="326">
        <f ca="1">SUM($O188:AX188)-SUM($O246:AX246)+SUM($O275:AX275)</f>
        <v>0</v>
      </c>
      <c r="AY304" s="326">
        <f ca="1">SUM($O188:AY188)-SUM($O246:AY246)+SUM($O275:AY275)</f>
        <v>0</v>
      </c>
      <c r="AZ304" s="326">
        <f ca="1">SUM($O188:AZ188)-SUM($O246:AZ246)+SUM($O275:AZ275)</f>
        <v>0</v>
      </c>
      <c r="BA304" s="326">
        <f ca="1">SUM($O188:BA188)-SUM($O246:BA246)+SUM($O275:BA275)</f>
        <v>0</v>
      </c>
      <c r="BB304" s="326">
        <f ca="1">SUM($O188:BB188)-SUM($O246:BB246)+SUM($O275:BB275)</f>
        <v>0</v>
      </c>
      <c r="BC304" s="326">
        <f ca="1">SUM($O188:BC188)-SUM($O246:BC246)+SUM($O275:BC275)</f>
        <v>0</v>
      </c>
      <c r="BD304" s="326">
        <f ca="1">SUM($O188:BD188)-SUM($O246:BD246)+SUM($O275:BD275)</f>
        <v>0</v>
      </c>
      <c r="BE304" s="326">
        <f ca="1">SUM($O188:BE188)-SUM($O246:BE246)+SUM($O275:BE275)</f>
        <v>0</v>
      </c>
      <c r="BF304" s="326">
        <f ca="1">SUM($O188:BF188)-SUM($O246:BF246)+SUM($O275:BF275)</f>
        <v>0</v>
      </c>
      <c r="BG304" s="326">
        <f ca="1">SUM($O188:BG188)-SUM($O246:BG246)+SUM($O275:BG275)</f>
        <v>0</v>
      </c>
      <c r="BH304" s="326">
        <f ca="1">SUM($O188:BH188)-SUM($O246:BH246)+SUM($O275:BH275)</f>
        <v>0</v>
      </c>
      <c r="BI304" s="326">
        <f ca="1">SUM($O188:BI188)-SUM($O246:BI246)+SUM($O275:BI275)</f>
        <v>0</v>
      </c>
      <c r="BJ304" s="326">
        <f ca="1">SUM($O188:BJ188)-SUM($O246:BJ246)+SUM($O275:BJ275)</f>
        <v>0</v>
      </c>
      <c r="BK304" s="326">
        <f ca="1">SUM($O188:BK188)-SUM($O246:BK246)+SUM($O275:BK275)</f>
        <v>0</v>
      </c>
      <c r="BL304" s="326">
        <f ca="1">SUM($O188:BL188)-SUM($O246:BL246)+SUM($O275:BL275)</f>
        <v>0</v>
      </c>
      <c r="BM304" s="326">
        <f ca="1">SUM($O188:BM188)-SUM($O246:BM246)+SUM($O275:BM275)</f>
        <v>0</v>
      </c>
    </row>
    <row r="305" spans="3:65" x14ac:dyDescent="0.2">
      <c r="C305" s="325">
        <f t="shared" si="528"/>
        <v>12</v>
      </c>
      <c r="D305" s="303" t="str">
        <f t="shared" si="529"/>
        <v>item 12</v>
      </c>
      <c r="E305" s="350" t="str">
        <f t="shared" si="527"/>
        <v>Operating Expense</v>
      </c>
      <c r="F305" s="320">
        <f t="shared" si="527"/>
        <v>2</v>
      </c>
      <c r="G305" s="320"/>
      <c r="H305" s="354"/>
      <c r="O305" s="326">
        <f ca="1">SUM($O189:O189)-SUM($O247:O247)+SUM($O276:O276)</f>
        <v>0</v>
      </c>
      <c r="P305" s="326">
        <f ca="1">SUM($O189:P189)-SUM($O247:P247)+SUM($O276:P276)</f>
        <v>0</v>
      </c>
      <c r="Q305" s="326">
        <f ca="1">SUM($O189:Q189)-SUM($O247:Q247)+SUM($O276:Q276)</f>
        <v>0</v>
      </c>
      <c r="R305" s="326">
        <f ca="1">SUM($O189:R189)-SUM($O247:R247)+SUM($O276:R276)</f>
        <v>0</v>
      </c>
      <c r="S305" s="326">
        <f ca="1">SUM($O189:S189)-SUM($O247:S247)+SUM($O276:S276)</f>
        <v>0</v>
      </c>
      <c r="T305" s="326">
        <f ca="1">SUM($O189:T189)-SUM($O247:T247)+SUM($O276:T276)</f>
        <v>0</v>
      </c>
      <c r="U305" s="326">
        <f ca="1">SUM($O189:U189)-SUM($O247:U247)+SUM($O276:U276)</f>
        <v>0</v>
      </c>
      <c r="V305" s="326">
        <f ca="1">SUM($O189:V189)-SUM($O247:V247)+SUM($O276:V276)</f>
        <v>0</v>
      </c>
      <c r="W305" s="326">
        <f ca="1">SUM($O189:W189)-SUM($O247:W247)+SUM($O276:W276)</f>
        <v>0</v>
      </c>
      <c r="X305" s="326">
        <f ca="1">SUM($O189:X189)-SUM($O247:X247)+SUM($O276:X276)</f>
        <v>0</v>
      </c>
      <c r="Y305" s="326">
        <f ca="1">SUM($O189:Y189)-SUM($O247:Y247)+SUM($O276:Y276)</f>
        <v>0</v>
      </c>
      <c r="Z305" s="326">
        <f ca="1">SUM($O189:Z189)-SUM($O247:Z247)+SUM($O276:Z276)</f>
        <v>0</v>
      </c>
      <c r="AA305" s="326">
        <f ca="1">SUM($O189:AA189)-SUM($O247:AA247)+SUM($O276:AA276)</f>
        <v>0</v>
      </c>
      <c r="AB305" s="326">
        <f ca="1">SUM($O189:AB189)-SUM($O247:AB247)+SUM($O276:AB276)</f>
        <v>0</v>
      </c>
      <c r="AC305" s="326">
        <f ca="1">SUM($O189:AC189)-SUM($O247:AC247)+SUM($O276:AC276)</f>
        <v>0</v>
      </c>
      <c r="AD305" s="326">
        <f ca="1">SUM($O189:AD189)-SUM($O247:AD247)+SUM($O276:AD276)</f>
        <v>0</v>
      </c>
      <c r="AE305" s="326">
        <f ca="1">SUM($O189:AE189)-SUM($O247:AE247)+SUM($O276:AE276)</f>
        <v>0</v>
      </c>
      <c r="AF305" s="326">
        <f ca="1">SUM($O189:AF189)-SUM($O247:AF247)+SUM($O276:AF276)</f>
        <v>0</v>
      </c>
      <c r="AG305" s="326">
        <f ca="1">SUM($O189:AG189)-SUM($O247:AG247)+SUM($O276:AG276)</f>
        <v>0</v>
      </c>
      <c r="AH305" s="326">
        <f ca="1">SUM($O189:AH189)-SUM($O247:AH247)+SUM($O276:AH276)</f>
        <v>0</v>
      </c>
      <c r="AI305" s="326">
        <f ca="1">SUM($O189:AI189)-SUM($O247:AI247)+SUM($O276:AI276)</f>
        <v>0</v>
      </c>
      <c r="AJ305" s="326">
        <f ca="1">SUM($O189:AJ189)-SUM($O247:AJ247)+SUM($O276:AJ276)</f>
        <v>0</v>
      </c>
      <c r="AK305" s="326">
        <f ca="1">SUM($O189:AK189)-SUM($O247:AK247)+SUM($O276:AK276)</f>
        <v>0</v>
      </c>
      <c r="AL305" s="326">
        <f ca="1">SUM($O189:AL189)-SUM($O247:AL247)+SUM($O276:AL276)</f>
        <v>0</v>
      </c>
      <c r="AM305" s="326">
        <f ca="1">SUM($O189:AM189)-SUM($O247:AM247)+SUM($O276:AM276)</f>
        <v>0</v>
      </c>
      <c r="AN305" s="326">
        <f ca="1">SUM($O189:AN189)-SUM($O247:AN247)+SUM($O276:AN276)</f>
        <v>0</v>
      </c>
      <c r="AO305" s="326">
        <f ca="1">SUM($O189:AO189)-SUM($O247:AO247)+SUM($O276:AO276)</f>
        <v>0</v>
      </c>
      <c r="AP305" s="326">
        <f ca="1">SUM($O189:AP189)-SUM($O247:AP247)+SUM($O276:AP276)</f>
        <v>0</v>
      </c>
      <c r="AQ305" s="326">
        <f ca="1">SUM($O189:AQ189)-SUM($O247:AQ247)+SUM($O276:AQ276)</f>
        <v>0</v>
      </c>
      <c r="AR305" s="326">
        <f ca="1">SUM($O189:AR189)-SUM($O247:AR247)+SUM($O276:AR276)</f>
        <v>0</v>
      </c>
      <c r="AS305" s="326">
        <f ca="1">SUM($O189:AS189)-SUM($O247:AS247)+SUM($O276:AS276)</f>
        <v>0</v>
      </c>
      <c r="AT305" s="326">
        <f ca="1">SUM($O189:AT189)-SUM($O247:AT247)+SUM($O276:AT276)</f>
        <v>0</v>
      </c>
      <c r="AU305" s="326">
        <f ca="1">SUM($O189:AU189)-SUM($O247:AU247)+SUM($O276:AU276)</f>
        <v>0</v>
      </c>
      <c r="AV305" s="326">
        <f ca="1">SUM($O189:AV189)-SUM($O247:AV247)+SUM($O276:AV276)</f>
        <v>0</v>
      </c>
      <c r="AW305" s="326">
        <f ca="1">SUM($O189:AW189)-SUM($O247:AW247)+SUM($O276:AW276)</f>
        <v>0</v>
      </c>
      <c r="AX305" s="326">
        <f ca="1">SUM($O189:AX189)-SUM($O247:AX247)+SUM($O276:AX276)</f>
        <v>0</v>
      </c>
      <c r="AY305" s="326">
        <f ca="1">SUM($O189:AY189)-SUM($O247:AY247)+SUM($O276:AY276)</f>
        <v>0</v>
      </c>
      <c r="AZ305" s="326">
        <f ca="1">SUM($O189:AZ189)-SUM($O247:AZ247)+SUM($O276:AZ276)</f>
        <v>0</v>
      </c>
      <c r="BA305" s="326">
        <f ca="1">SUM($O189:BA189)-SUM($O247:BA247)+SUM($O276:BA276)</f>
        <v>0</v>
      </c>
      <c r="BB305" s="326">
        <f ca="1">SUM($O189:BB189)-SUM($O247:BB247)+SUM($O276:BB276)</f>
        <v>0</v>
      </c>
      <c r="BC305" s="326">
        <f ca="1">SUM($O189:BC189)-SUM($O247:BC247)+SUM($O276:BC276)</f>
        <v>0</v>
      </c>
      <c r="BD305" s="326">
        <f ca="1">SUM($O189:BD189)-SUM($O247:BD247)+SUM($O276:BD276)</f>
        <v>0</v>
      </c>
      <c r="BE305" s="326">
        <f ca="1">SUM($O189:BE189)-SUM($O247:BE247)+SUM($O276:BE276)</f>
        <v>0</v>
      </c>
      <c r="BF305" s="326">
        <f ca="1">SUM($O189:BF189)-SUM($O247:BF247)+SUM($O276:BF276)</f>
        <v>0</v>
      </c>
      <c r="BG305" s="326">
        <f ca="1">SUM($O189:BG189)-SUM($O247:BG247)+SUM($O276:BG276)</f>
        <v>0</v>
      </c>
      <c r="BH305" s="326">
        <f ca="1">SUM($O189:BH189)-SUM($O247:BH247)+SUM($O276:BH276)</f>
        <v>0</v>
      </c>
      <c r="BI305" s="326">
        <f ca="1">SUM($O189:BI189)-SUM($O247:BI247)+SUM($O276:BI276)</f>
        <v>0</v>
      </c>
      <c r="BJ305" s="326">
        <f ca="1">SUM($O189:BJ189)-SUM($O247:BJ247)+SUM($O276:BJ276)</f>
        <v>0</v>
      </c>
      <c r="BK305" s="326">
        <f ca="1">SUM($O189:BK189)-SUM($O247:BK247)+SUM($O276:BK276)</f>
        <v>0</v>
      </c>
      <c r="BL305" s="326">
        <f ca="1">SUM($O189:BL189)-SUM($O247:BL247)+SUM($O276:BL276)</f>
        <v>0</v>
      </c>
      <c r="BM305" s="326">
        <f ca="1">SUM($O189:BM189)-SUM($O247:BM247)+SUM($O276:BM276)</f>
        <v>0</v>
      </c>
    </row>
    <row r="306" spans="3:65" x14ac:dyDescent="0.2">
      <c r="C306" s="325">
        <f t="shared" si="528"/>
        <v>13</v>
      </c>
      <c r="D306" s="303" t="str">
        <f t="shared" si="529"/>
        <v>item 13</v>
      </c>
      <c r="E306" s="350" t="str">
        <f t="shared" si="527"/>
        <v>Operating Expense</v>
      </c>
      <c r="F306" s="320">
        <f t="shared" si="527"/>
        <v>2</v>
      </c>
      <c r="G306" s="320"/>
      <c r="H306" s="354"/>
      <c r="O306" s="326">
        <f ca="1">SUM($O190:O190)-SUM($O248:O248)+SUM($O277:O277)</f>
        <v>0</v>
      </c>
      <c r="P306" s="326">
        <f ca="1">SUM($O190:P190)-SUM($O248:P248)+SUM($O277:P277)</f>
        <v>0</v>
      </c>
      <c r="Q306" s="326">
        <f ca="1">SUM($O190:Q190)-SUM($O248:Q248)+SUM($O277:Q277)</f>
        <v>0</v>
      </c>
      <c r="R306" s="326">
        <f ca="1">SUM($O190:R190)-SUM($O248:R248)+SUM($O277:R277)</f>
        <v>0</v>
      </c>
      <c r="S306" s="326">
        <f ca="1">SUM($O190:S190)-SUM($O248:S248)+SUM($O277:S277)</f>
        <v>0</v>
      </c>
      <c r="T306" s="326">
        <f ca="1">SUM($O190:T190)-SUM($O248:T248)+SUM($O277:T277)</f>
        <v>0</v>
      </c>
      <c r="U306" s="326">
        <f ca="1">SUM($O190:U190)-SUM($O248:U248)+SUM($O277:U277)</f>
        <v>0</v>
      </c>
      <c r="V306" s="326">
        <f ca="1">SUM($O190:V190)-SUM($O248:V248)+SUM($O277:V277)</f>
        <v>0</v>
      </c>
      <c r="W306" s="326">
        <f ca="1">SUM($O190:W190)-SUM($O248:W248)+SUM($O277:W277)</f>
        <v>0</v>
      </c>
      <c r="X306" s="326">
        <f ca="1">SUM($O190:X190)-SUM($O248:X248)+SUM($O277:X277)</f>
        <v>0</v>
      </c>
      <c r="Y306" s="326">
        <f ca="1">SUM($O190:Y190)-SUM($O248:Y248)+SUM($O277:Y277)</f>
        <v>0</v>
      </c>
      <c r="Z306" s="326">
        <f ca="1">SUM($O190:Z190)-SUM($O248:Z248)+SUM($O277:Z277)</f>
        <v>0</v>
      </c>
      <c r="AA306" s="326">
        <f ca="1">SUM($O190:AA190)-SUM($O248:AA248)+SUM($O277:AA277)</f>
        <v>0</v>
      </c>
      <c r="AB306" s="326">
        <f ca="1">SUM($O190:AB190)-SUM($O248:AB248)+SUM($O277:AB277)</f>
        <v>0</v>
      </c>
      <c r="AC306" s="326">
        <f ca="1">SUM($O190:AC190)-SUM($O248:AC248)+SUM($O277:AC277)</f>
        <v>0</v>
      </c>
      <c r="AD306" s="326">
        <f ca="1">SUM($O190:AD190)-SUM($O248:AD248)+SUM($O277:AD277)</f>
        <v>0</v>
      </c>
      <c r="AE306" s="326">
        <f ca="1">SUM($O190:AE190)-SUM($O248:AE248)+SUM($O277:AE277)</f>
        <v>0</v>
      </c>
      <c r="AF306" s="326">
        <f ca="1">SUM($O190:AF190)-SUM($O248:AF248)+SUM($O277:AF277)</f>
        <v>0</v>
      </c>
      <c r="AG306" s="326">
        <f ca="1">SUM($O190:AG190)-SUM($O248:AG248)+SUM($O277:AG277)</f>
        <v>0</v>
      </c>
      <c r="AH306" s="326">
        <f ca="1">SUM($O190:AH190)-SUM($O248:AH248)+SUM($O277:AH277)</f>
        <v>0</v>
      </c>
      <c r="AI306" s="326">
        <f ca="1">SUM($O190:AI190)-SUM($O248:AI248)+SUM($O277:AI277)</f>
        <v>0</v>
      </c>
      <c r="AJ306" s="326">
        <f ca="1">SUM($O190:AJ190)-SUM($O248:AJ248)+SUM($O277:AJ277)</f>
        <v>0</v>
      </c>
      <c r="AK306" s="326">
        <f ca="1">SUM($O190:AK190)-SUM($O248:AK248)+SUM($O277:AK277)</f>
        <v>0</v>
      </c>
      <c r="AL306" s="326">
        <f ca="1">SUM($O190:AL190)-SUM($O248:AL248)+SUM($O277:AL277)</f>
        <v>0</v>
      </c>
      <c r="AM306" s="326">
        <f ca="1">SUM($O190:AM190)-SUM($O248:AM248)+SUM($O277:AM277)</f>
        <v>0</v>
      </c>
      <c r="AN306" s="326">
        <f ca="1">SUM($O190:AN190)-SUM($O248:AN248)+SUM($O277:AN277)</f>
        <v>0</v>
      </c>
      <c r="AO306" s="326">
        <f ca="1">SUM($O190:AO190)-SUM($O248:AO248)+SUM($O277:AO277)</f>
        <v>0</v>
      </c>
      <c r="AP306" s="326">
        <f ca="1">SUM($O190:AP190)-SUM($O248:AP248)+SUM($O277:AP277)</f>
        <v>0</v>
      </c>
      <c r="AQ306" s="326">
        <f ca="1">SUM($O190:AQ190)-SUM($O248:AQ248)+SUM($O277:AQ277)</f>
        <v>0</v>
      </c>
      <c r="AR306" s="326">
        <f ca="1">SUM($O190:AR190)-SUM($O248:AR248)+SUM($O277:AR277)</f>
        <v>0</v>
      </c>
      <c r="AS306" s="326">
        <f ca="1">SUM($O190:AS190)-SUM($O248:AS248)+SUM($O277:AS277)</f>
        <v>0</v>
      </c>
      <c r="AT306" s="326">
        <f ca="1">SUM($O190:AT190)-SUM($O248:AT248)+SUM($O277:AT277)</f>
        <v>0</v>
      </c>
      <c r="AU306" s="326">
        <f ca="1">SUM($O190:AU190)-SUM($O248:AU248)+SUM($O277:AU277)</f>
        <v>0</v>
      </c>
      <c r="AV306" s="326">
        <f ca="1">SUM($O190:AV190)-SUM($O248:AV248)+SUM($O277:AV277)</f>
        <v>0</v>
      </c>
      <c r="AW306" s="326">
        <f ca="1">SUM($O190:AW190)-SUM($O248:AW248)+SUM($O277:AW277)</f>
        <v>0</v>
      </c>
      <c r="AX306" s="326">
        <f ca="1">SUM($O190:AX190)-SUM($O248:AX248)+SUM($O277:AX277)</f>
        <v>0</v>
      </c>
      <c r="AY306" s="326">
        <f ca="1">SUM($O190:AY190)-SUM($O248:AY248)+SUM($O277:AY277)</f>
        <v>0</v>
      </c>
      <c r="AZ306" s="326">
        <f ca="1">SUM($O190:AZ190)-SUM($O248:AZ248)+SUM($O277:AZ277)</f>
        <v>0</v>
      </c>
      <c r="BA306" s="326">
        <f ca="1">SUM($O190:BA190)-SUM($O248:BA248)+SUM($O277:BA277)</f>
        <v>0</v>
      </c>
      <c r="BB306" s="326">
        <f ca="1">SUM($O190:BB190)-SUM($O248:BB248)+SUM($O277:BB277)</f>
        <v>0</v>
      </c>
      <c r="BC306" s="326">
        <f ca="1">SUM($O190:BC190)-SUM($O248:BC248)+SUM($O277:BC277)</f>
        <v>0</v>
      </c>
      <c r="BD306" s="326">
        <f ca="1">SUM($O190:BD190)-SUM($O248:BD248)+SUM($O277:BD277)</f>
        <v>0</v>
      </c>
      <c r="BE306" s="326">
        <f ca="1">SUM($O190:BE190)-SUM($O248:BE248)+SUM($O277:BE277)</f>
        <v>0</v>
      </c>
      <c r="BF306" s="326">
        <f ca="1">SUM($O190:BF190)-SUM($O248:BF248)+SUM($O277:BF277)</f>
        <v>0</v>
      </c>
      <c r="BG306" s="326">
        <f ca="1">SUM($O190:BG190)-SUM($O248:BG248)+SUM($O277:BG277)</f>
        <v>0</v>
      </c>
      <c r="BH306" s="326">
        <f ca="1">SUM($O190:BH190)-SUM($O248:BH248)+SUM($O277:BH277)</f>
        <v>0</v>
      </c>
      <c r="BI306" s="326">
        <f ca="1">SUM($O190:BI190)-SUM($O248:BI248)+SUM($O277:BI277)</f>
        <v>0</v>
      </c>
      <c r="BJ306" s="326">
        <f ca="1">SUM($O190:BJ190)-SUM($O248:BJ248)+SUM($O277:BJ277)</f>
        <v>0</v>
      </c>
      <c r="BK306" s="326">
        <f ca="1">SUM($O190:BK190)-SUM($O248:BK248)+SUM($O277:BK277)</f>
        <v>0</v>
      </c>
      <c r="BL306" s="326">
        <f ca="1">SUM($O190:BL190)-SUM($O248:BL248)+SUM($O277:BL277)</f>
        <v>0</v>
      </c>
      <c r="BM306" s="326">
        <f ca="1">SUM($O190:BM190)-SUM($O248:BM248)+SUM($O277:BM277)</f>
        <v>0</v>
      </c>
    </row>
    <row r="307" spans="3:65" x14ac:dyDescent="0.2">
      <c r="C307" s="325">
        <f t="shared" si="528"/>
        <v>14</v>
      </c>
      <c r="D307" s="303" t="str">
        <f t="shared" si="529"/>
        <v>item 14</v>
      </c>
      <c r="E307" s="350" t="str">
        <f t="shared" si="527"/>
        <v>Operating Expense</v>
      </c>
      <c r="F307" s="320">
        <f t="shared" si="527"/>
        <v>2</v>
      </c>
      <c r="G307" s="320"/>
      <c r="H307" s="354"/>
      <c r="O307" s="326">
        <f ca="1">SUM($O191:O191)-SUM($O249:O249)+SUM($O278:O278)</f>
        <v>0</v>
      </c>
      <c r="P307" s="326">
        <f ca="1">SUM($O191:P191)-SUM($O249:P249)+SUM($O278:P278)</f>
        <v>0</v>
      </c>
      <c r="Q307" s="326">
        <f ca="1">SUM($O191:Q191)-SUM($O249:Q249)+SUM($O278:Q278)</f>
        <v>0</v>
      </c>
      <c r="R307" s="326">
        <f ca="1">SUM($O191:R191)-SUM($O249:R249)+SUM($O278:R278)</f>
        <v>0</v>
      </c>
      <c r="S307" s="326">
        <f ca="1">SUM($O191:S191)-SUM($O249:S249)+SUM($O278:S278)</f>
        <v>0</v>
      </c>
      <c r="T307" s="326">
        <f ca="1">SUM($O191:T191)-SUM($O249:T249)+SUM($O278:T278)</f>
        <v>0</v>
      </c>
      <c r="U307" s="326">
        <f ca="1">SUM($O191:U191)-SUM($O249:U249)+SUM($O278:U278)</f>
        <v>0</v>
      </c>
      <c r="V307" s="326">
        <f ca="1">SUM($O191:V191)-SUM($O249:V249)+SUM($O278:V278)</f>
        <v>0</v>
      </c>
      <c r="W307" s="326">
        <f ca="1">SUM($O191:W191)-SUM($O249:W249)+SUM($O278:W278)</f>
        <v>0</v>
      </c>
      <c r="X307" s="326">
        <f ca="1">SUM($O191:X191)-SUM($O249:X249)+SUM($O278:X278)</f>
        <v>0</v>
      </c>
      <c r="Y307" s="326">
        <f ca="1">SUM($O191:Y191)-SUM($O249:Y249)+SUM($O278:Y278)</f>
        <v>0</v>
      </c>
      <c r="Z307" s="326">
        <f ca="1">SUM($O191:Z191)-SUM($O249:Z249)+SUM($O278:Z278)</f>
        <v>0</v>
      </c>
      <c r="AA307" s="326">
        <f ca="1">SUM($O191:AA191)-SUM($O249:AA249)+SUM($O278:AA278)</f>
        <v>0</v>
      </c>
      <c r="AB307" s="326">
        <f ca="1">SUM($O191:AB191)-SUM($O249:AB249)+SUM($O278:AB278)</f>
        <v>0</v>
      </c>
      <c r="AC307" s="326">
        <f ca="1">SUM($O191:AC191)-SUM($O249:AC249)+SUM($O278:AC278)</f>
        <v>0</v>
      </c>
      <c r="AD307" s="326">
        <f ca="1">SUM($O191:AD191)-SUM($O249:AD249)+SUM($O278:AD278)</f>
        <v>0</v>
      </c>
      <c r="AE307" s="326">
        <f ca="1">SUM($O191:AE191)-SUM($O249:AE249)+SUM($O278:AE278)</f>
        <v>0</v>
      </c>
      <c r="AF307" s="326">
        <f ca="1">SUM($O191:AF191)-SUM($O249:AF249)+SUM($O278:AF278)</f>
        <v>0</v>
      </c>
      <c r="AG307" s="326">
        <f ca="1">SUM($O191:AG191)-SUM($O249:AG249)+SUM($O278:AG278)</f>
        <v>0</v>
      </c>
      <c r="AH307" s="326">
        <f ca="1">SUM($O191:AH191)-SUM($O249:AH249)+SUM($O278:AH278)</f>
        <v>0</v>
      </c>
      <c r="AI307" s="326">
        <f ca="1">SUM($O191:AI191)-SUM($O249:AI249)+SUM($O278:AI278)</f>
        <v>0</v>
      </c>
      <c r="AJ307" s="326">
        <f ca="1">SUM($O191:AJ191)-SUM($O249:AJ249)+SUM($O278:AJ278)</f>
        <v>0</v>
      </c>
      <c r="AK307" s="326">
        <f ca="1">SUM($O191:AK191)-SUM($O249:AK249)+SUM($O278:AK278)</f>
        <v>0</v>
      </c>
      <c r="AL307" s="326">
        <f ca="1">SUM($O191:AL191)-SUM($O249:AL249)+SUM($O278:AL278)</f>
        <v>0</v>
      </c>
      <c r="AM307" s="326">
        <f ca="1">SUM($O191:AM191)-SUM($O249:AM249)+SUM($O278:AM278)</f>
        <v>0</v>
      </c>
      <c r="AN307" s="326">
        <f ca="1">SUM($O191:AN191)-SUM($O249:AN249)+SUM($O278:AN278)</f>
        <v>0</v>
      </c>
      <c r="AO307" s="326">
        <f ca="1">SUM($O191:AO191)-SUM($O249:AO249)+SUM($O278:AO278)</f>
        <v>0</v>
      </c>
      <c r="AP307" s="326">
        <f ca="1">SUM($O191:AP191)-SUM($O249:AP249)+SUM($O278:AP278)</f>
        <v>0</v>
      </c>
      <c r="AQ307" s="326">
        <f ca="1">SUM($O191:AQ191)-SUM($O249:AQ249)+SUM($O278:AQ278)</f>
        <v>0</v>
      </c>
      <c r="AR307" s="326">
        <f ca="1">SUM($O191:AR191)-SUM($O249:AR249)+SUM($O278:AR278)</f>
        <v>0</v>
      </c>
      <c r="AS307" s="326">
        <f ca="1">SUM($O191:AS191)-SUM($O249:AS249)+SUM($O278:AS278)</f>
        <v>0</v>
      </c>
      <c r="AT307" s="326">
        <f ca="1">SUM($O191:AT191)-SUM($O249:AT249)+SUM($O278:AT278)</f>
        <v>0</v>
      </c>
      <c r="AU307" s="326">
        <f ca="1">SUM($O191:AU191)-SUM($O249:AU249)+SUM($O278:AU278)</f>
        <v>0</v>
      </c>
      <c r="AV307" s="326">
        <f ca="1">SUM($O191:AV191)-SUM($O249:AV249)+SUM($O278:AV278)</f>
        <v>0</v>
      </c>
      <c r="AW307" s="326">
        <f ca="1">SUM($O191:AW191)-SUM($O249:AW249)+SUM($O278:AW278)</f>
        <v>0</v>
      </c>
      <c r="AX307" s="326">
        <f ca="1">SUM($O191:AX191)-SUM($O249:AX249)+SUM($O278:AX278)</f>
        <v>0</v>
      </c>
      <c r="AY307" s="326">
        <f ca="1">SUM($O191:AY191)-SUM($O249:AY249)+SUM($O278:AY278)</f>
        <v>0</v>
      </c>
      <c r="AZ307" s="326">
        <f ca="1">SUM($O191:AZ191)-SUM($O249:AZ249)+SUM($O278:AZ278)</f>
        <v>0</v>
      </c>
      <c r="BA307" s="326">
        <f ca="1">SUM($O191:BA191)-SUM($O249:BA249)+SUM($O278:BA278)</f>
        <v>0</v>
      </c>
      <c r="BB307" s="326">
        <f ca="1">SUM($O191:BB191)-SUM($O249:BB249)+SUM($O278:BB278)</f>
        <v>0</v>
      </c>
      <c r="BC307" s="326">
        <f ca="1">SUM($O191:BC191)-SUM($O249:BC249)+SUM($O278:BC278)</f>
        <v>0</v>
      </c>
      <c r="BD307" s="326">
        <f ca="1">SUM($O191:BD191)-SUM($O249:BD249)+SUM($O278:BD278)</f>
        <v>0</v>
      </c>
      <c r="BE307" s="326">
        <f ca="1">SUM($O191:BE191)-SUM($O249:BE249)+SUM($O278:BE278)</f>
        <v>0</v>
      </c>
      <c r="BF307" s="326">
        <f ca="1">SUM($O191:BF191)-SUM($O249:BF249)+SUM($O278:BF278)</f>
        <v>0</v>
      </c>
      <c r="BG307" s="326">
        <f ca="1">SUM($O191:BG191)-SUM($O249:BG249)+SUM($O278:BG278)</f>
        <v>0</v>
      </c>
      <c r="BH307" s="326">
        <f ca="1">SUM($O191:BH191)-SUM($O249:BH249)+SUM($O278:BH278)</f>
        <v>0</v>
      </c>
      <c r="BI307" s="326">
        <f ca="1">SUM($O191:BI191)-SUM($O249:BI249)+SUM($O278:BI278)</f>
        <v>0</v>
      </c>
      <c r="BJ307" s="326">
        <f ca="1">SUM($O191:BJ191)-SUM($O249:BJ249)+SUM($O278:BJ278)</f>
        <v>0</v>
      </c>
      <c r="BK307" s="326">
        <f ca="1">SUM($O191:BK191)-SUM($O249:BK249)+SUM($O278:BK278)</f>
        <v>0</v>
      </c>
      <c r="BL307" s="326">
        <f ca="1">SUM($O191:BL191)-SUM($O249:BL249)+SUM($O278:BL278)</f>
        <v>0</v>
      </c>
      <c r="BM307" s="326">
        <f ca="1">SUM($O191:BM191)-SUM($O249:BM249)+SUM($O278:BM278)</f>
        <v>0</v>
      </c>
    </row>
    <row r="308" spans="3:65" x14ac:dyDescent="0.2">
      <c r="C308" s="325">
        <f t="shared" si="528"/>
        <v>15</v>
      </c>
      <c r="D308" s="303" t="str">
        <f t="shared" si="529"/>
        <v>item 15</v>
      </c>
      <c r="E308" s="350" t="str">
        <f t="shared" si="527"/>
        <v>Operating Expense</v>
      </c>
      <c r="F308" s="320">
        <f t="shared" si="527"/>
        <v>2</v>
      </c>
      <c r="G308" s="320"/>
      <c r="H308" s="354"/>
      <c r="O308" s="326">
        <f ca="1">SUM($O192:O192)-SUM($O250:O250)+SUM($O279:O279)</f>
        <v>0</v>
      </c>
      <c r="P308" s="326">
        <f ca="1">SUM($O192:P192)-SUM($O250:P250)+SUM($O279:P279)</f>
        <v>0</v>
      </c>
      <c r="Q308" s="326">
        <f ca="1">SUM($O192:Q192)-SUM($O250:Q250)+SUM($O279:Q279)</f>
        <v>0</v>
      </c>
      <c r="R308" s="326">
        <f ca="1">SUM($O192:R192)-SUM($O250:R250)+SUM($O279:R279)</f>
        <v>0</v>
      </c>
      <c r="S308" s="326">
        <f ca="1">SUM($O192:S192)-SUM($O250:S250)+SUM($O279:S279)</f>
        <v>0</v>
      </c>
      <c r="T308" s="326">
        <f ca="1">SUM($O192:T192)-SUM($O250:T250)+SUM($O279:T279)</f>
        <v>0</v>
      </c>
      <c r="U308" s="326">
        <f ca="1">SUM($O192:U192)-SUM($O250:U250)+SUM($O279:U279)</f>
        <v>0</v>
      </c>
      <c r="V308" s="326">
        <f ca="1">SUM($O192:V192)-SUM($O250:V250)+SUM($O279:V279)</f>
        <v>0</v>
      </c>
      <c r="W308" s="326">
        <f ca="1">SUM($O192:W192)-SUM($O250:W250)+SUM($O279:W279)</f>
        <v>0</v>
      </c>
      <c r="X308" s="326">
        <f ca="1">SUM($O192:X192)-SUM($O250:X250)+SUM($O279:X279)</f>
        <v>0</v>
      </c>
      <c r="Y308" s="326">
        <f ca="1">SUM($O192:Y192)-SUM($O250:Y250)+SUM($O279:Y279)</f>
        <v>0</v>
      </c>
      <c r="Z308" s="326">
        <f ca="1">SUM($O192:Z192)-SUM($O250:Z250)+SUM($O279:Z279)</f>
        <v>0</v>
      </c>
      <c r="AA308" s="326">
        <f ca="1">SUM($O192:AA192)-SUM($O250:AA250)+SUM($O279:AA279)</f>
        <v>0</v>
      </c>
      <c r="AB308" s="326">
        <f ca="1">SUM($O192:AB192)-SUM($O250:AB250)+SUM($O279:AB279)</f>
        <v>0</v>
      </c>
      <c r="AC308" s="326">
        <f ca="1">SUM($O192:AC192)-SUM($O250:AC250)+SUM($O279:AC279)</f>
        <v>0</v>
      </c>
      <c r="AD308" s="326">
        <f ca="1">SUM($O192:AD192)-SUM($O250:AD250)+SUM($O279:AD279)</f>
        <v>0</v>
      </c>
      <c r="AE308" s="326">
        <f ca="1">SUM($O192:AE192)-SUM($O250:AE250)+SUM($O279:AE279)</f>
        <v>0</v>
      </c>
      <c r="AF308" s="326">
        <f ca="1">SUM($O192:AF192)-SUM($O250:AF250)+SUM($O279:AF279)</f>
        <v>0</v>
      </c>
      <c r="AG308" s="326">
        <f ca="1">SUM($O192:AG192)-SUM($O250:AG250)+SUM($O279:AG279)</f>
        <v>0</v>
      </c>
      <c r="AH308" s="326">
        <f ca="1">SUM($O192:AH192)-SUM($O250:AH250)+SUM($O279:AH279)</f>
        <v>0</v>
      </c>
      <c r="AI308" s="326">
        <f ca="1">SUM($O192:AI192)-SUM($O250:AI250)+SUM($O279:AI279)</f>
        <v>0</v>
      </c>
      <c r="AJ308" s="326">
        <f ca="1">SUM($O192:AJ192)-SUM($O250:AJ250)+SUM($O279:AJ279)</f>
        <v>0</v>
      </c>
      <c r="AK308" s="326">
        <f ca="1">SUM($O192:AK192)-SUM($O250:AK250)+SUM($O279:AK279)</f>
        <v>0</v>
      </c>
      <c r="AL308" s="326">
        <f ca="1">SUM($O192:AL192)-SUM($O250:AL250)+SUM($O279:AL279)</f>
        <v>0</v>
      </c>
      <c r="AM308" s="326">
        <f ca="1">SUM($O192:AM192)-SUM($O250:AM250)+SUM($O279:AM279)</f>
        <v>0</v>
      </c>
      <c r="AN308" s="326">
        <f ca="1">SUM($O192:AN192)-SUM($O250:AN250)+SUM($O279:AN279)</f>
        <v>0</v>
      </c>
      <c r="AO308" s="326">
        <f ca="1">SUM($O192:AO192)-SUM($O250:AO250)+SUM($O279:AO279)</f>
        <v>0</v>
      </c>
      <c r="AP308" s="326">
        <f ca="1">SUM($O192:AP192)-SUM($O250:AP250)+SUM($O279:AP279)</f>
        <v>0</v>
      </c>
      <c r="AQ308" s="326">
        <f ca="1">SUM($O192:AQ192)-SUM($O250:AQ250)+SUM($O279:AQ279)</f>
        <v>0</v>
      </c>
      <c r="AR308" s="326">
        <f ca="1">SUM($O192:AR192)-SUM($O250:AR250)+SUM($O279:AR279)</f>
        <v>0</v>
      </c>
      <c r="AS308" s="326">
        <f ca="1">SUM($O192:AS192)-SUM($O250:AS250)+SUM($O279:AS279)</f>
        <v>0</v>
      </c>
      <c r="AT308" s="326">
        <f ca="1">SUM($O192:AT192)-SUM($O250:AT250)+SUM($O279:AT279)</f>
        <v>0</v>
      </c>
      <c r="AU308" s="326">
        <f ca="1">SUM($O192:AU192)-SUM($O250:AU250)+SUM($O279:AU279)</f>
        <v>0</v>
      </c>
      <c r="AV308" s="326">
        <f ca="1">SUM($O192:AV192)-SUM($O250:AV250)+SUM($O279:AV279)</f>
        <v>0</v>
      </c>
      <c r="AW308" s="326">
        <f ca="1">SUM($O192:AW192)-SUM($O250:AW250)+SUM($O279:AW279)</f>
        <v>0</v>
      </c>
      <c r="AX308" s="326">
        <f ca="1">SUM($O192:AX192)-SUM($O250:AX250)+SUM($O279:AX279)</f>
        <v>0</v>
      </c>
      <c r="AY308" s="326">
        <f ca="1">SUM($O192:AY192)-SUM($O250:AY250)+SUM($O279:AY279)</f>
        <v>0</v>
      </c>
      <c r="AZ308" s="326">
        <f ca="1">SUM($O192:AZ192)-SUM($O250:AZ250)+SUM($O279:AZ279)</f>
        <v>0</v>
      </c>
      <c r="BA308" s="326">
        <f ca="1">SUM($O192:BA192)-SUM($O250:BA250)+SUM($O279:BA279)</f>
        <v>0</v>
      </c>
      <c r="BB308" s="326">
        <f ca="1">SUM($O192:BB192)-SUM($O250:BB250)+SUM($O279:BB279)</f>
        <v>0</v>
      </c>
      <c r="BC308" s="326">
        <f ca="1">SUM($O192:BC192)-SUM($O250:BC250)+SUM($O279:BC279)</f>
        <v>0</v>
      </c>
      <c r="BD308" s="326">
        <f ca="1">SUM($O192:BD192)-SUM($O250:BD250)+SUM($O279:BD279)</f>
        <v>0</v>
      </c>
      <c r="BE308" s="326">
        <f ca="1">SUM($O192:BE192)-SUM($O250:BE250)+SUM($O279:BE279)</f>
        <v>0</v>
      </c>
      <c r="BF308" s="326">
        <f ca="1">SUM($O192:BF192)-SUM($O250:BF250)+SUM($O279:BF279)</f>
        <v>0</v>
      </c>
      <c r="BG308" s="326">
        <f ca="1">SUM($O192:BG192)-SUM($O250:BG250)+SUM($O279:BG279)</f>
        <v>0</v>
      </c>
      <c r="BH308" s="326">
        <f ca="1">SUM($O192:BH192)-SUM($O250:BH250)+SUM($O279:BH279)</f>
        <v>0</v>
      </c>
      <c r="BI308" s="326">
        <f ca="1">SUM($O192:BI192)-SUM($O250:BI250)+SUM($O279:BI279)</f>
        <v>0</v>
      </c>
      <c r="BJ308" s="326">
        <f ca="1">SUM($O192:BJ192)-SUM($O250:BJ250)+SUM($O279:BJ279)</f>
        <v>0</v>
      </c>
      <c r="BK308" s="326">
        <f ca="1">SUM($O192:BK192)-SUM($O250:BK250)+SUM($O279:BK279)</f>
        <v>0</v>
      </c>
      <c r="BL308" s="326">
        <f ca="1">SUM($O192:BL192)-SUM($O250:BL250)+SUM($O279:BL279)</f>
        <v>0</v>
      </c>
      <c r="BM308" s="326">
        <f ca="1">SUM($O192:BM192)-SUM($O250:BM250)+SUM($O279:BM279)</f>
        <v>0</v>
      </c>
    </row>
    <row r="309" spans="3:65" x14ac:dyDescent="0.2">
      <c r="C309" s="325">
        <f t="shared" si="528"/>
        <v>16</v>
      </c>
      <c r="D309" s="303" t="str">
        <f t="shared" si="529"/>
        <v>item 16</v>
      </c>
      <c r="E309" s="350" t="str">
        <f t="shared" si="527"/>
        <v>Operating Expense</v>
      </c>
      <c r="F309" s="320">
        <f t="shared" si="527"/>
        <v>2</v>
      </c>
      <c r="G309" s="320"/>
      <c r="H309" s="354"/>
      <c r="O309" s="326">
        <f ca="1">SUM($O193:O193)-SUM($O251:O251)+SUM($O280:O280)</f>
        <v>0</v>
      </c>
      <c r="P309" s="326">
        <f ca="1">SUM($O193:P193)-SUM($O251:P251)+SUM($O280:P280)</f>
        <v>0</v>
      </c>
      <c r="Q309" s="326">
        <f ca="1">SUM($O193:Q193)-SUM($O251:Q251)+SUM($O280:Q280)</f>
        <v>0</v>
      </c>
      <c r="R309" s="326">
        <f ca="1">SUM($O193:R193)-SUM($O251:R251)+SUM($O280:R280)</f>
        <v>0</v>
      </c>
      <c r="S309" s="326">
        <f ca="1">SUM($O193:S193)-SUM($O251:S251)+SUM($O280:S280)</f>
        <v>0</v>
      </c>
      <c r="T309" s="326">
        <f ca="1">SUM($O193:T193)-SUM($O251:T251)+SUM($O280:T280)</f>
        <v>0</v>
      </c>
      <c r="U309" s="326">
        <f ca="1">SUM($O193:U193)-SUM($O251:U251)+SUM($O280:U280)</f>
        <v>0</v>
      </c>
      <c r="V309" s="326">
        <f ca="1">SUM($O193:V193)-SUM($O251:V251)+SUM($O280:V280)</f>
        <v>0</v>
      </c>
      <c r="W309" s="326">
        <f ca="1">SUM($O193:W193)-SUM($O251:W251)+SUM($O280:W280)</f>
        <v>0</v>
      </c>
      <c r="X309" s="326">
        <f ca="1">SUM($O193:X193)-SUM($O251:X251)+SUM($O280:X280)</f>
        <v>0</v>
      </c>
      <c r="Y309" s="326">
        <f ca="1">SUM($O193:Y193)-SUM($O251:Y251)+SUM($O280:Y280)</f>
        <v>0</v>
      </c>
      <c r="Z309" s="326">
        <f ca="1">SUM($O193:Z193)-SUM($O251:Z251)+SUM($O280:Z280)</f>
        <v>0</v>
      </c>
      <c r="AA309" s="326">
        <f ca="1">SUM($O193:AA193)-SUM($O251:AA251)+SUM($O280:AA280)</f>
        <v>0</v>
      </c>
      <c r="AB309" s="326">
        <f ca="1">SUM($O193:AB193)-SUM($O251:AB251)+SUM($O280:AB280)</f>
        <v>0</v>
      </c>
      <c r="AC309" s="326">
        <f ca="1">SUM($O193:AC193)-SUM($O251:AC251)+SUM($O280:AC280)</f>
        <v>0</v>
      </c>
      <c r="AD309" s="326">
        <f ca="1">SUM($O193:AD193)-SUM($O251:AD251)+SUM($O280:AD280)</f>
        <v>0</v>
      </c>
      <c r="AE309" s="326">
        <f ca="1">SUM($O193:AE193)-SUM($O251:AE251)+SUM($O280:AE280)</f>
        <v>0</v>
      </c>
      <c r="AF309" s="326">
        <f ca="1">SUM($O193:AF193)-SUM($O251:AF251)+SUM($O280:AF280)</f>
        <v>0</v>
      </c>
      <c r="AG309" s="326">
        <f ca="1">SUM($O193:AG193)-SUM($O251:AG251)+SUM($O280:AG280)</f>
        <v>0</v>
      </c>
      <c r="AH309" s="326">
        <f ca="1">SUM($O193:AH193)-SUM($O251:AH251)+SUM($O280:AH280)</f>
        <v>0</v>
      </c>
      <c r="AI309" s="326">
        <f ca="1">SUM($O193:AI193)-SUM($O251:AI251)+SUM($O280:AI280)</f>
        <v>0</v>
      </c>
      <c r="AJ309" s="326">
        <f ca="1">SUM($O193:AJ193)-SUM($O251:AJ251)+SUM($O280:AJ280)</f>
        <v>0</v>
      </c>
      <c r="AK309" s="326">
        <f ca="1">SUM($O193:AK193)-SUM($O251:AK251)+SUM($O280:AK280)</f>
        <v>0</v>
      </c>
      <c r="AL309" s="326">
        <f ca="1">SUM($O193:AL193)-SUM($O251:AL251)+SUM($O280:AL280)</f>
        <v>0</v>
      </c>
      <c r="AM309" s="326">
        <f ca="1">SUM($O193:AM193)-SUM($O251:AM251)+SUM($O280:AM280)</f>
        <v>0</v>
      </c>
      <c r="AN309" s="326">
        <f ca="1">SUM($O193:AN193)-SUM($O251:AN251)+SUM($O280:AN280)</f>
        <v>0</v>
      </c>
      <c r="AO309" s="326">
        <f ca="1">SUM($O193:AO193)-SUM($O251:AO251)+SUM($O280:AO280)</f>
        <v>0</v>
      </c>
      <c r="AP309" s="326">
        <f ca="1">SUM($O193:AP193)-SUM($O251:AP251)+SUM($O280:AP280)</f>
        <v>0</v>
      </c>
      <c r="AQ309" s="326">
        <f ca="1">SUM($O193:AQ193)-SUM($O251:AQ251)+SUM($O280:AQ280)</f>
        <v>0</v>
      </c>
      <c r="AR309" s="326">
        <f ca="1">SUM($O193:AR193)-SUM($O251:AR251)+SUM($O280:AR280)</f>
        <v>0</v>
      </c>
      <c r="AS309" s="326">
        <f ca="1">SUM($O193:AS193)-SUM($O251:AS251)+SUM($O280:AS280)</f>
        <v>0</v>
      </c>
      <c r="AT309" s="326">
        <f ca="1">SUM($O193:AT193)-SUM($O251:AT251)+SUM($O280:AT280)</f>
        <v>0</v>
      </c>
      <c r="AU309" s="326">
        <f ca="1">SUM($O193:AU193)-SUM($O251:AU251)+SUM($O280:AU280)</f>
        <v>0</v>
      </c>
      <c r="AV309" s="326">
        <f ca="1">SUM($O193:AV193)-SUM($O251:AV251)+SUM($O280:AV280)</f>
        <v>0</v>
      </c>
      <c r="AW309" s="326">
        <f ca="1">SUM($O193:AW193)-SUM($O251:AW251)+SUM($O280:AW280)</f>
        <v>0</v>
      </c>
      <c r="AX309" s="326">
        <f ca="1">SUM($O193:AX193)-SUM($O251:AX251)+SUM($O280:AX280)</f>
        <v>0</v>
      </c>
      <c r="AY309" s="326">
        <f ca="1">SUM($O193:AY193)-SUM($O251:AY251)+SUM($O280:AY280)</f>
        <v>0</v>
      </c>
      <c r="AZ309" s="326">
        <f ca="1">SUM($O193:AZ193)-SUM($O251:AZ251)+SUM($O280:AZ280)</f>
        <v>0</v>
      </c>
      <c r="BA309" s="326">
        <f ca="1">SUM($O193:BA193)-SUM($O251:BA251)+SUM($O280:BA280)</f>
        <v>0</v>
      </c>
      <c r="BB309" s="326">
        <f ca="1">SUM($O193:BB193)-SUM($O251:BB251)+SUM($O280:BB280)</f>
        <v>0</v>
      </c>
      <c r="BC309" s="326">
        <f ca="1">SUM($O193:BC193)-SUM($O251:BC251)+SUM($O280:BC280)</f>
        <v>0</v>
      </c>
      <c r="BD309" s="326">
        <f ca="1">SUM($O193:BD193)-SUM($O251:BD251)+SUM($O280:BD280)</f>
        <v>0</v>
      </c>
      <c r="BE309" s="326">
        <f ca="1">SUM($O193:BE193)-SUM($O251:BE251)+SUM($O280:BE280)</f>
        <v>0</v>
      </c>
      <c r="BF309" s="326">
        <f ca="1">SUM($O193:BF193)-SUM($O251:BF251)+SUM($O280:BF280)</f>
        <v>0</v>
      </c>
      <c r="BG309" s="326">
        <f ca="1">SUM($O193:BG193)-SUM($O251:BG251)+SUM($O280:BG280)</f>
        <v>0</v>
      </c>
      <c r="BH309" s="326">
        <f ca="1">SUM($O193:BH193)-SUM($O251:BH251)+SUM($O280:BH280)</f>
        <v>0</v>
      </c>
      <c r="BI309" s="326">
        <f ca="1">SUM($O193:BI193)-SUM($O251:BI251)+SUM($O280:BI280)</f>
        <v>0</v>
      </c>
      <c r="BJ309" s="326">
        <f ca="1">SUM($O193:BJ193)-SUM($O251:BJ251)+SUM($O280:BJ280)</f>
        <v>0</v>
      </c>
      <c r="BK309" s="326">
        <f ca="1">SUM($O193:BK193)-SUM($O251:BK251)+SUM($O280:BK280)</f>
        <v>0</v>
      </c>
      <c r="BL309" s="326">
        <f ca="1">SUM($O193:BL193)-SUM($O251:BL251)+SUM($O280:BL280)</f>
        <v>0</v>
      </c>
      <c r="BM309" s="326">
        <f ca="1">SUM($O193:BM193)-SUM($O251:BM251)+SUM($O280:BM280)</f>
        <v>0</v>
      </c>
    </row>
    <row r="310" spans="3:65" x14ac:dyDescent="0.2">
      <c r="C310" s="325">
        <f t="shared" si="528"/>
        <v>17</v>
      </c>
      <c r="D310" s="303" t="str">
        <f t="shared" si="529"/>
        <v>item 17</v>
      </c>
      <c r="E310" s="350" t="str">
        <f t="shared" si="527"/>
        <v>Operating Expense</v>
      </c>
      <c r="F310" s="320">
        <f t="shared" si="527"/>
        <v>2</v>
      </c>
      <c r="G310" s="320"/>
      <c r="H310" s="354"/>
      <c r="O310" s="326">
        <f ca="1">SUM($O194:O194)-SUM($O252:O252)+SUM($O281:O281)</f>
        <v>0</v>
      </c>
      <c r="P310" s="326">
        <f ca="1">SUM($O194:P194)-SUM($O252:P252)+SUM($O281:P281)</f>
        <v>0</v>
      </c>
      <c r="Q310" s="326">
        <f ca="1">SUM($O194:Q194)-SUM($O252:Q252)+SUM($O281:Q281)</f>
        <v>0</v>
      </c>
      <c r="R310" s="326">
        <f ca="1">SUM($O194:R194)-SUM($O252:R252)+SUM($O281:R281)</f>
        <v>0</v>
      </c>
      <c r="S310" s="326">
        <f ca="1">SUM($O194:S194)-SUM($O252:S252)+SUM($O281:S281)</f>
        <v>0</v>
      </c>
      <c r="T310" s="326">
        <f ca="1">SUM($O194:T194)-SUM($O252:T252)+SUM($O281:T281)</f>
        <v>0</v>
      </c>
      <c r="U310" s="326">
        <f ca="1">SUM($O194:U194)-SUM($O252:U252)+SUM($O281:U281)</f>
        <v>0</v>
      </c>
      <c r="V310" s="326">
        <f ca="1">SUM($O194:V194)-SUM($O252:V252)+SUM($O281:V281)</f>
        <v>0</v>
      </c>
      <c r="W310" s="326">
        <f ca="1">SUM($O194:W194)-SUM($O252:W252)+SUM($O281:W281)</f>
        <v>0</v>
      </c>
      <c r="X310" s="326">
        <f ca="1">SUM($O194:X194)-SUM($O252:X252)+SUM($O281:X281)</f>
        <v>0</v>
      </c>
      <c r="Y310" s="326">
        <f ca="1">SUM($O194:Y194)-SUM($O252:Y252)+SUM($O281:Y281)</f>
        <v>0</v>
      </c>
      <c r="Z310" s="326">
        <f ca="1">SUM($O194:Z194)-SUM($O252:Z252)+SUM($O281:Z281)</f>
        <v>0</v>
      </c>
      <c r="AA310" s="326">
        <f ca="1">SUM($O194:AA194)-SUM($O252:AA252)+SUM($O281:AA281)</f>
        <v>0</v>
      </c>
      <c r="AB310" s="326">
        <f ca="1">SUM($O194:AB194)-SUM($O252:AB252)+SUM($O281:AB281)</f>
        <v>0</v>
      </c>
      <c r="AC310" s="326">
        <f ca="1">SUM($O194:AC194)-SUM($O252:AC252)+SUM($O281:AC281)</f>
        <v>0</v>
      </c>
      <c r="AD310" s="326">
        <f ca="1">SUM($O194:AD194)-SUM($O252:AD252)+SUM($O281:AD281)</f>
        <v>0</v>
      </c>
      <c r="AE310" s="326">
        <f ca="1">SUM($O194:AE194)-SUM($O252:AE252)+SUM($O281:AE281)</f>
        <v>0</v>
      </c>
      <c r="AF310" s="326">
        <f ca="1">SUM($O194:AF194)-SUM($O252:AF252)+SUM($O281:AF281)</f>
        <v>0</v>
      </c>
      <c r="AG310" s="326">
        <f ca="1">SUM($O194:AG194)-SUM($O252:AG252)+SUM($O281:AG281)</f>
        <v>0</v>
      </c>
      <c r="AH310" s="326">
        <f ca="1">SUM($O194:AH194)-SUM($O252:AH252)+SUM($O281:AH281)</f>
        <v>0</v>
      </c>
      <c r="AI310" s="326">
        <f ca="1">SUM($O194:AI194)-SUM($O252:AI252)+SUM($O281:AI281)</f>
        <v>0</v>
      </c>
      <c r="AJ310" s="326">
        <f ca="1">SUM($O194:AJ194)-SUM($O252:AJ252)+SUM($O281:AJ281)</f>
        <v>0</v>
      </c>
      <c r="AK310" s="326">
        <f ca="1">SUM($O194:AK194)-SUM($O252:AK252)+SUM($O281:AK281)</f>
        <v>0</v>
      </c>
      <c r="AL310" s="326">
        <f ca="1">SUM($O194:AL194)-SUM($O252:AL252)+SUM($O281:AL281)</f>
        <v>0</v>
      </c>
      <c r="AM310" s="326">
        <f ca="1">SUM($O194:AM194)-SUM($O252:AM252)+SUM($O281:AM281)</f>
        <v>0</v>
      </c>
      <c r="AN310" s="326">
        <f ca="1">SUM($O194:AN194)-SUM($O252:AN252)+SUM($O281:AN281)</f>
        <v>0</v>
      </c>
      <c r="AO310" s="326">
        <f ca="1">SUM($O194:AO194)-SUM($O252:AO252)+SUM($O281:AO281)</f>
        <v>0</v>
      </c>
      <c r="AP310" s="326">
        <f ca="1">SUM($O194:AP194)-SUM($O252:AP252)+SUM($O281:AP281)</f>
        <v>0</v>
      </c>
      <c r="AQ310" s="326">
        <f ca="1">SUM($O194:AQ194)-SUM($O252:AQ252)+SUM($O281:AQ281)</f>
        <v>0</v>
      </c>
      <c r="AR310" s="326">
        <f ca="1">SUM($O194:AR194)-SUM($O252:AR252)+SUM($O281:AR281)</f>
        <v>0</v>
      </c>
      <c r="AS310" s="326">
        <f ca="1">SUM($O194:AS194)-SUM($O252:AS252)+SUM($O281:AS281)</f>
        <v>0</v>
      </c>
      <c r="AT310" s="326">
        <f ca="1">SUM($O194:AT194)-SUM($O252:AT252)+SUM($O281:AT281)</f>
        <v>0</v>
      </c>
      <c r="AU310" s="326">
        <f ca="1">SUM($O194:AU194)-SUM($O252:AU252)+SUM($O281:AU281)</f>
        <v>0</v>
      </c>
      <c r="AV310" s="326">
        <f ca="1">SUM($O194:AV194)-SUM($O252:AV252)+SUM($O281:AV281)</f>
        <v>0</v>
      </c>
      <c r="AW310" s="326">
        <f ca="1">SUM($O194:AW194)-SUM($O252:AW252)+SUM($O281:AW281)</f>
        <v>0</v>
      </c>
      <c r="AX310" s="326">
        <f ca="1">SUM($O194:AX194)-SUM($O252:AX252)+SUM($O281:AX281)</f>
        <v>0</v>
      </c>
      <c r="AY310" s="326">
        <f ca="1">SUM($O194:AY194)-SUM($O252:AY252)+SUM($O281:AY281)</f>
        <v>0</v>
      </c>
      <c r="AZ310" s="326">
        <f ca="1">SUM($O194:AZ194)-SUM($O252:AZ252)+SUM($O281:AZ281)</f>
        <v>0</v>
      </c>
      <c r="BA310" s="326">
        <f ca="1">SUM($O194:BA194)-SUM($O252:BA252)+SUM($O281:BA281)</f>
        <v>0</v>
      </c>
      <c r="BB310" s="326">
        <f ca="1">SUM($O194:BB194)-SUM($O252:BB252)+SUM($O281:BB281)</f>
        <v>0</v>
      </c>
      <c r="BC310" s="326">
        <f ca="1">SUM($O194:BC194)-SUM($O252:BC252)+SUM($O281:BC281)</f>
        <v>0</v>
      </c>
      <c r="BD310" s="326">
        <f ca="1">SUM($O194:BD194)-SUM($O252:BD252)+SUM($O281:BD281)</f>
        <v>0</v>
      </c>
      <c r="BE310" s="326">
        <f ca="1">SUM($O194:BE194)-SUM($O252:BE252)+SUM($O281:BE281)</f>
        <v>0</v>
      </c>
      <c r="BF310" s="326">
        <f ca="1">SUM($O194:BF194)-SUM($O252:BF252)+SUM($O281:BF281)</f>
        <v>0</v>
      </c>
      <c r="BG310" s="326">
        <f ca="1">SUM($O194:BG194)-SUM($O252:BG252)+SUM($O281:BG281)</f>
        <v>0</v>
      </c>
      <c r="BH310" s="326">
        <f ca="1">SUM($O194:BH194)-SUM($O252:BH252)+SUM($O281:BH281)</f>
        <v>0</v>
      </c>
      <c r="BI310" s="326">
        <f ca="1">SUM($O194:BI194)-SUM($O252:BI252)+SUM($O281:BI281)</f>
        <v>0</v>
      </c>
      <c r="BJ310" s="326">
        <f ca="1">SUM($O194:BJ194)-SUM($O252:BJ252)+SUM($O281:BJ281)</f>
        <v>0</v>
      </c>
      <c r="BK310" s="326">
        <f ca="1">SUM($O194:BK194)-SUM($O252:BK252)+SUM($O281:BK281)</f>
        <v>0</v>
      </c>
      <c r="BL310" s="326">
        <f ca="1">SUM($O194:BL194)-SUM($O252:BL252)+SUM($O281:BL281)</f>
        <v>0</v>
      </c>
      <c r="BM310" s="326">
        <f ca="1">SUM($O194:BM194)-SUM($O252:BM252)+SUM($O281:BM281)</f>
        <v>0</v>
      </c>
    </row>
    <row r="311" spans="3:65" x14ac:dyDescent="0.2">
      <c r="C311" s="325">
        <f t="shared" si="528"/>
        <v>18</v>
      </c>
      <c r="D311" s="303" t="str">
        <f t="shared" si="529"/>
        <v>item 18</v>
      </c>
      <c r="E311" s="350" t="str">
        <f t="shared" si="527"/>
        <v>Operating Expense</v>
      </c>
      <c r="F311" s="320">
        <f t="shared" si="527"/>
        <v>2</v>
      </c>
      <c r="G311" s="320"/>
      <c r="H311" s="354"/>
      <c r="O311" s="326">
        <f ca="1">SUM($O195:O195)-SUM($O253:O253)+SUM($O282:O282)</f>
        <v>0</v>
      </c>
      <c r="P311" s="326">
        <f ca="1">SUM($O195:P195)-SUM($O253:P253)+SUM($O282:P282)</f>
        <v>0</v>
      </c>
      <c r="Q311" s="326">
        <f ca="1">SUM($O195:Q195)-SUM($O253:Q253)+SUM($O282:Q282)</f>
        <v>0</v>
      </c>
      <c r="R311" s="326">
        <f ca="1">SUM($O195:R195)-SUM($O253:R253)+SUM($O282:R282)</f>
        <v>0</v>
      </c>
      <c r="S311" s="326">
        <f ca="1">SUM($O195:S195)-SUM($O253:S253)+SUM($O282:S282)</f>
        <v>0</v>
      </c>
      <c r="T311" s="326">
        <f ca="1">SUM($O195:T195)-SUM($O253:T253)+SUM($O282:T282)</f>
        <v>0</v>
      </c>
      <c r="U311" s="326">
        <f ca="1">SUM($O195:U195)-SUM($O253:U253)+SUM($O282:U282)</f>
        <v>0</v>
      </c>
      <c r="V311" s="326">
        <f ca="1">SUM($O195:V195)-SUM($O253:V253)+SUM($O282:V282)</f>
        <v>0</v>
      </c>
      <c r="W311" s="326">
        <f ca="1">SUM($O195:W195)-SUM($O253:W253)+SUM($O282:W282)</f>
        <v>0</v>
      </c>
      <c r="X311" s="326">
        <f ca="1">SUM($O195:X195)-SUM($O253:X253)+SUM($O282:X282)</f>
        <v>0</v>
      </c>
      <c r="Y311" s="326">
        <f ca="1">SUM($O195:Y195)-SUM($O253:Y253)+SUM($O282:Y282)</f>
        <v>0</v>
      </c>
      <c r="Z311" s="326">
        <f ca="1">SUM($O195:Z195)-SUM($O253:Z253)+SUM($O282:Z282)</f>
        <v>0</v>
      </c>
      <c r="AA311" s="326">
        <f ca="1">SUM($O195:AA195)-SUM($O253:AA253)+SUM($O282:AA282)</f>
        <v>0</v>
      </c>
      <c r="AB311" s="326">
        <f ca="1">SUM($O195:AB195)-SUM($O253:AB253)+SUM($O282:AB282)</f>
        <v>0</v>
      </c>
      <c r="AC311" s="326">
        <f ca="1">SUM($O195:AC195)-SUM($O253:AC253)+SUM($O282:AC282)</f>
        <v>0</v>
      </c>
      <c r="AD311" s="326">
        <f ca="1">SUM($O195:AD195)-SUM($O253:AD253)+SUM($O282:AD282)</f>
        <v>0</v>
      </c>
      <c r="AE311" s="326">
        <f ca="1">SUM($O195:AE195)-SUM($O253:AE253)+SUM($O282:AE282)</f>
        <v>0</v>
      </c>
      <c r="AF311" s="326">
        <f ca="1">SUM($O195:AF195)-SUM($O253:AF253)+SUM($O282:AF282)</f>
        <v>0</v>
      </c>
      <c r="AG311" s="326">
        <f ca="1">SUM($O195:AG195)-SUM($O253:AG253)+SUM($O282:AG282)</f>
        <v>0</v>
      </c>
      <c r="AH311" s="326">
        <f ca="1">SUM($O195:AH195)-SUM($O253:AH253)+SUM($O282:AH282)</f>
        <v>0</v>
      </c>
      <c r="AI311" s="326">
        <f ca="1">SUM($O195:AI195)-SUM($O253:AI253)+SUM($O282:AI282)</f>
        <v>0</v>
      </c>
      <c r="AJ311" s="326">
        <f ca="1">SUM($O195:AJ195)-SUM($O253:AJ253)+SUM($O282:AJ282)</f>
        <v>0</v>
      </c>
      <c r="AK311" s="326">
        <f ca="1">SUM($O195:AK195)-SUM($O253:AK253)+SUM($O282:AK282)</f>
        <v>0</v>
      </c>
      <c r="AL311" s="326">
        <f ca="1">SUM($O195:AL195)-SUM($O253:AL253)+SUM($O282:AL282)</f>
        <v>0</v>
      </c>
      <c r="AM311" s="326">
        <f ca="1">SUM($O195:AM195)-SUM($O253:AM253)+SUM($O282:AM282)</f>
        <v>0</v>
      </c>
      <c r="AN311" s="326">
        <f ca="1">SUM($O195:AN195)-SUM($O253:AN253)+SUM($O282:AN282)</f>
        <v>0</v>
      </c>
      <c r="AO311" s="326">
        <f ca="1">SUM($O195:AO195)-SUM($O253:AO253)+SUM($O282:AO282)</f>
        <v>0</v>
      </c>
      <c r="AP311" s="326">
        <f ca="1">SUM($O195:AP195)-SUM($O253:AP253)+SUM($O282:AP282)</f>
        <v>0</v>
      </c>
      <c r="AQ311" s="326">
        <f ca="1">SUM($O195:AQ195)-SUM($O253:AQ253)+SUM($O282:AQ282)</f>
        <v>0</v>
      </c>
      <c r="AR311" s="326">
        <f ca="1">SUM($O195:AR195)-SUM($O253:AR253)+SUM($O282:AR282)</f>
        <v>0</v>
      </c>
      <c r="AS311" s="326">
        <f ca="1">SUM($O195:AS195)-SUM($O253:AS253)+SUM($O282:AS282)</f>
        <v>0</v>
      </c>
      <c r="AT311" s="326">
        <f ca="1">SUM($O195:AT195)-SUM($O253:AT253)+SUM($O282:AT282)</f>
        <v>0</v>
      </c>
      <c r="AU311" s="326">
        <f ca="1">SUM($O195:AU195)-SUM($O253:AU253)+SUM($O282:AU282)</f>
        <v>0</v>
      </c>
      <c r="AV311" s="326">
        <f ca="1">SUM($O195:AV195)-SUM($O253:AV253)+SUM($O282:AV282)</f>
        <v>0</v>
      </c>
      <c r="AW311" s="326">
        <f ca="1">SUM($O195:AW195)-SUM($O253:AW253)+SUM($O282:AW282)</f>
        <v>0</v>
      </c>
      <c r="AX311" s="326">
        <f ca="1">SUM($O195:AX195)-SUM($O253:AX253)+SUM($O282:AX282)</f>
        <v>0</v>
      </c>
      <c r="AY311" s="326">
        <f ca="1">SUM($O195:AY195)-SUM($O253:AY253)+SUM($O282:AY282)</f>
        <v>0</v>
      </c>
      <c r="AZ311" s="326">
        <f ca="1">SUM($O195:AZ195)-SUM($O253:AZ253)+SUM($O282:AZ282)</f>
        <v>0</v>
      </c>
      <c r="BA311" s="326">
        <f ca="1">SUM($O195:BA195)-SUM($O253:BA253)+SUM($O282:BA282)</f>
        <v>0</v>
      </c>
      <c r="BB311" s="326">
        <f ca="1">SUM($O195:BB195)-SUM($O253:BB253)+SUM($O282:BB282)</f>
        <v>0</v>
      </c>
      <c r="BC311" s="326">
        <f ca="1">SUM($O195:BC195)-SUM($O253:BC253)+SUM($O282:BC282)</f>
        <v>0</v>
      </c>
      <c r="BD311" s="326">
        <f ca="1">SUM($O195:BD195)-SUM($O253:BD253)+SUM($O282:BD282)</f>
        <v>0</v>
      </c>
      <c r="BE311" s="326">
        <f ca="1">SUM($O195:BE195)-SUM($O253:BE253)+SUM($O282:BE282)</f>
        <v>0</v>
      </c>
      <c r="BF311" s="326">
        <f ca="1">SUM($O195:BF195)-SUM($O253:BF253)+SUM($O282:BF282)</f>
        <v>0</v>
      </c>
      <c r="BG311" s="326">
        <f ca="1">SUM($O195:BG195)-SUM($O253:BG253)+SUM($O282:BG282)</f>
        <v>0</v>
      </c>
      <c r="BH311" s="326">
        <f ca="1">SUM($O195:BH195)-SUM($O253:BH253)+SUM($O282:BH282)</f>
        <v>0</v>
      </c>
      <c r="BI311" s="326">
        <f ca="1">SUM($O195:BI195)-SUM($O253:BI253)+SUM($O282:BI282)</f>
        <v>0</v>
      </c>
      <c r="BJ311" s="326">
        <f ca="1">SUM($O195:BJ195)-SUM($O253:BJ253)+SUM($O282:BJ282)</f>
        <v>0</v>
      </c>
      <c r="BK311" s="326">
        <f ca="1">SUM($O195:BK195)-SUM($O253:BK253)+SUM($O282:BK282)</f>
        <v>0</v>
      </c>
      <c r="BL311" s="326">
        <f ca="1">SUM($O195:BL195)-SUM($O253:BL253)+SUM($O282:BL282)</f>
        <v>0</v>
      </c>
      <c r="BM311" s="326">
        <f ca="1">SUM($O195:BM195)-SUM($O253:BM253)+SUM($O282:BM282)</f>
        <v>0</v>
      </c>
    </row>
    <row r="312" spans="3:65" x14ac:dyDescent="0.2">
      <c r="C312" s="325">
        <f t="shared" si="528"/>
        <v>19</v>
      </c>
      <c r="D312" s="303" t="str">
        <f t="shared" si="529"/>
        <v>item 19</v>
      </c>
      <c r="E312" s="350" t="str">
        <f t="shared" si="527"/>
        <v>Operating Expense</v>
      </c>
      <c r="F312" s="320">
        <f t="shared" si="527"/>
        <v>2</v>
      </c>
      <c r="G312" s="320"/>
      <c r="H312" s="354"/>
      <c r="O312" s="326">
        <f ca="1">SUM($O196:O196)-SUM($O254:O254)+SUM($O283:O283)</f>
        <v>0</v>
      </c>
      <c r="P312" s="326">
        <f ca="1">SUM($O196:P196)-SUM($O254:P254)+SUM($O283:P283)</f>
        <v>0</v>
      </c>
      <c r="Q312" s="326">
        <f ca="1">SUM($O196:Q196)-SUM($O254:Q254)+SUM($O283:Q283)</f>
        <v>0</v>
      </c>
      <c r="R312" s="326">
        <f ca="1">SUM($O196:R196)-SUM($O254:R254)+SUM($O283:R283)</f>
        <v>0</v>
      </c>
      <c r="S312" s="326">
        <f ca="1">SUM($O196:S196)-SUM($O254:S254)+SUM($O283:S283)</f>
        <v>0</v>
      </c>
      <c r="T312" s="326">
        <f ca="1">SUM($O196:T196)-SUM($O254:T254)+SUM($O283:T283)</f>
        <v>0</v>
      </c>
      <c r="U312" s="326">
        <f ca="1">SUM($O196:U196)-SUM($O254:U254)+SUM($O283:U283)</f>
        <v>0</v>
      </c>
      <c r="V312" s="326">
        <f ca="1">SUM($O196:V196)-SUM($O254:V254)+SUM($O283:V283)</f>
        <v>0</v>
      </c>
      <c r="W312" s="326">
        <f ca="1">SUM($O196:W196)-SUM($O254:W254)+SUM($O283:W283)</f>
        <v>0</v>
      </c>
      <c r="X312" s="326">
        <f ca="1">SUM($O196:X196)-SUM($O254:X254)+SUM($O283:X283)</f>
        <v>0</v>
      </c>
      <c r="Y312" s="326">
        <f ca="1">SUM($O196:Y196)-SUM($O254:Y254)+SUM($O283:Y283)</f>
        <v>0</v>
      </c>
      <c r="Z312" s="326">
        <f ca="1">SUM($O196:Z196)-SUM($O254:Z254)+SUM($O283:Z283)</f>
        <v>0</v>
      </c>
      <c r="AA312" s="326">
        <f ca="1">SUM($O196:AA196)-SUM($O254:AA254)+SUM($O283:AA283)</f>
        <v>0</v>
      </c>
      <c r="AB312" s="326">
        <f ca="1">SUM($O196:AB196)-SUM($O254:AB254)+SUM($O283:AB283)</f>
        <v>0</v>
      </c>
      <c r="AC312" s="326">
        <f ca="1">SUM($O196:AC196)-SUM($O254:AC254)+SUM($O283:AC283)</f>
        <v>0</v>
      </c>
      <c r="AD312" s="326">
        <f ca="1">SUM($O196:AD196)-SUM($O254:AD254)+SUM($O283:AD283)</f>
        <v>0</v>
      </c>
      <c r="AE312" s="326">
        <f ca="1">SUM($O196:AE196)-SUM($O254:AE254)+SUM($O283:AE283)</f>
        <v>0</v>
      </c>
      <c r="AF312" s="326">
        <f ca="1">SUM($O196:AF196)-SUM($O254:AF254)+SUM($O283:AF283)</f>
        <v>0</v>
      </c>
      <c r="AG312" s="326">
        <f ca="1">SUM($O196:AG196)-SUM($O254:AG254)+SUM($O283:AG283)</f>
        <v>0</v>
      </c>
      <c r="AH312" s="326">
        <f ca="1">SUM($O196:AH196)-SUM($O254:AH254)+SUM($O283:AH283)</f>
        <v>0</v>
      </c>
      <c r="AI312" s="326">
        <f ca="1">SUM($O196:AI196)-SUM($O254:AI254)+SUM($O283:AI283)</f>
        <v>0</v>
      </c>
      <c r="AJ312" s="326">
        <f ca="1">SUM($O196:AJ196)-SUM($O254:AJ254)+SUM($O283:AJ283)</f>
        <v>0</v>
      </c>
      <c r="AK312" s="326">
        <f ca="1">SUM($O196:AK196)-SUM($O254:AK254)+SUM($O283:AK283)</f>
        <v>0</v>
      </c>
      <c r="AL312" s="326">
        <f ca="1">SUM($O196:AL196)-SUM($O254:AL254)+SUM($O283:AL283)</f>
        <v>0</v>
      </c>
      <c r="AM312" s="326">
        <f ca="1">SUM($O196:AM196)-SUM($O254:AM254)+SUM($O283:AM283)</f>
        <v>0</v>
      </c>
      <c r="AN312" s="326">
        <f ca="1">SUM($O196:AN196)-SUM($O254:AN254)+SUM($O283:AN283)</f>
        <v>0</v>
      </c>
      <c r="AO312" s="326">
        <f ca="1">SUM($O196:AO196)-SUM($O254:AO254)+SUM($O283:AO283)</f>
        <v>0</v>
      </c>
      <c r="AP312" s="326">
        <f ca="1">SUM($O196:AP196)-SUM($O254:AP254)+SUM($O283:AP283)</f>
        <v>0</v>
      </c>
      <c r="AQ312" s="326">
        <f ca="1">SUM($O196:AQ196)-SUM($O254:AQ254)+SUM($O283:AQ283)</f>
        <v>0</v>
      </c>
      <c r="AR312" s="326">
        <f ca="1">SUM($O196:AR196)-SUM($O254:AR254)+SUM($O283:AR283)</f>
        <v>0</v>
      </c>
      <c r="AS312" s="326">
        <f ca="1">SUM($O196:AS196)-SUM($O254:AS254)+SUM($O283:AS283)</f>
        <v>0</v>
      </c>
      <c r="AT312" s="326">
        <f ca="1">SUM($O196:AT196)-SUM($O254:AT254)+SUM($O283:AT283)</f>
        <v>0</v>
      </c>
      <c r="AU312" s="326">
        <f ca="1">SUM($O196:AU196)-SUM($O254:AU254)+SUM($O283:AU283)</f>
        <v>0</v>
      </c>
      <c r="AV312" s="326">
        <f ca="1">SUM($O196:AV196)-SUM($O254:AV254)+SUM($O283:AV283)</f>
        <v>0</v>
      </c>
      <c r="AW312" s="326">
        <f ca="1">SUM($O196:AW196)-SUM($O254:AW254)+SUM($O283:AW283)</f>
        <v>0</v>
      </c>
      <c r="AX312" s="326">
        <f ca="1">SUM($O196:AX196)-SUM($O254:AX254)+SUM($O283:AX283)</f>
        <v>0</v>
      </c>
      <c r="AY312" s="326">
        <f ca="1">SUM($O196:AY196)-SUM($O254:AY254)+SUM($O283:AY283)</f>
        <v>0</v>
      </c>
      <c r="AZ312" s="326">
        <f ca="1">SUM($O196:AZ196)-SUM($O254:AZ254)+SUM($O283:AZ283)</f>
        <v>0</v>
      </c>
      <c r="BA312" s="326">
        <f ca="1">SUM($O196:BA196)-SUM($O254:BA254)+SUM($O283:BA283)</f>
        <v>0</v>
      </c>
      <c r="BB312" s="326">
        <f ca="1">SUM($O196:BB196)-SUM($O254:BB254)+SUM($O283:BB283)</f>
        <v>0</v>
      </c>
      <c r="BC312" s="326">
        <f ca="1">SUM($O196:BC196)-SUM($O254:BC254)+SUM($O283:BC283)</f>
        <v>0</v>
      </c>
      <c r="BD312" s="326">
        <f ca="1">SUM($O196:BD196)-SUM($O254:BD254)+SUM($O283:BD283)</f>
        <v>0</v>
      </c>
      <c r="BE312" s="326">
        <f ca="1">SUM($O196:BE196)-SUM($O254:BE254)+SUM($O283:BE283)</f>
        <v>0</v>
      </c>
      <c r="BF312" s="326">
        <f ca="1">SUM($O196:BF196)-SUM($O254:BF254)+SUM($O283:BF283)</f>
        <v>0</v>
      </c>
      <c r="BG312" s="326">
        <f ca="1">SUM($O196:BG196)-SUM($O254:BG254)+SUM($O283:BG283)</f>
        <v>0</v>
      </c>
      <c r="BH312" s="326">
        <f ca="1">SUM($O196:BH196)-SUM($O254:BH254)+SUM($O283:BH283)</f>
        <v>0</v>
      </c>
      <c r="BI312" s="326">
        <f ca="1">SUM($O196:BI196)-SUM($O254:BI254)+SUM($O283:BI283)</f>
        <v>0</v>
      </c>
      <c r="BJ312" s="326">
        <f ca="1">SUM($O196:BJ196)-SUM($O254:BJ254)+SUM($O283:BJ283)</f>
        <v>0</v>
      </c>
      <c r="BK312" s="326">
        <f ca="1">SUM($O196:BK196)-SUM($O254:BK254)+SUM($O283:BK283)</f>
        <v>0</v>
      </c>
      <c r="BL312" s="326">
        <f ca="1">SUM($O196:BL196)-SUM($O254:BL254)+SUM($O283:BL283)</f>
        <v>0</v>
      </c>
      <c r="BM312" s="326">
        <f ca="1">SUM($O196:BM196)-SUM($O254:BM254)+SUM($O283:BM283)</f>
        <v>0</v>
      </c>
    </row>
    <row r="313" spans="3:65" x14ac:dyDescent="0.2">
      <c r="C313" s="325">
        <f t="shared" si="528"/>
        <v>20</v>
      </c>
      <c r="D313" s="303" t="str">
        <f t="shared" si="529"/>
        <v>item 20</v>
      </c>
      <c r="E313" s="350" t="str">
        <f t="shared" si="527"/>
        <v>Operating Expense</v>
      </c>
      <c r="F313" s="320">
        <f t="shared" si="527"/>
        <v>2</v>
      </c>
      <c r="G313" s="320"/>
      <c r="H313" s="354"/>
      <c r="O313" s="326">
        <f ca="1">SUM($O197:O197)-SUM($O255:O255)+SUM($O284:O284)</f>
        <v>0</v>
      </c>
      <c r="P313" s="326">
        <f ca="1">SUM($O197:P197)-SUM($O255:P255)+SUM($O284:P284)</f>
        <v>0</v>
      </c>
      <c r="Q313" s="326">
        <f ca="1">SUM($O197:Q197)-SUM($O255:Q255)+SUM($O284:Q284)</f>
        <v>0</v>
      </c>
      <c r="R313" s="326">
        <f ca="1">SUM($O197:R197)-SUM($O255:R255)+SUM($O284:R284)</f>
        <v>0</v>
      </c>
      <c r="S313" s="326">
        <f ca="1">SUM($O197:S197)-SUM($O255:S255)+SUM($O284:S284)</f>
        <v>0</v>
      </c>
      <c r="T313" s="326">
        <f ca="1">SUM($O197:T197)-SUM($O255:T255)+SUM($O284:T284)</f>
        <v>0</v>
      </c>
      <c r="U313" s="326">
        <f ca="1">SUM($O197:U197)-SUM($O255:U255)+SUM($O284:U284)</f>
        <v>0</v>
      </c>
      <c r="V313" s="326">
        <f ca="1">SUM($O197:V197)-SUM($O255:V255)+SUM($O284:V284)</f>
        <v>0</v>
      </c>
      <c r="W313" s="326">
        <f ca="1">SUM($O197:W197)-SUM($O255:W255)+SUM($O284:W284)</f>
        <v>0</v>
      </c>
      <c r="X313" s="326">
        <f ca="1">SUM($O197:X197)-SUM($O255:X255)+SUM($O284:X284)</f>
        <v>0</v>
      </c>
      <c r="Y313" s="326">
        <f ca="1">SUM($O197:Y197)-SUM($O255:Y255)+SUM($O284:Y284)</f>
        <v>0</v>
      </c>
      <c r="Z313" s="326">
        <f ca="1">SUM($O197:Z197)-SUM($O255:Z255)+SUM($O284:Z284)</f>
        <v>0</v>
      </c>
      <c r="AA313" s="326">
        <f ca="1">SUM($O197:AA197)-SUM($O255:AA255)+SUM($O284:AA284)</f>
        <v>0</v>
      </c>
      <c r="AB313" s="326">
        <f ca="1">SUM($O197:AB197)-SUM($O255:AB255)+SUM($O284:AB284)</f>
        <v>0</v>
      </c>
      <c r="AC313" s="326">
        <f ca="1">SUM($O197:AC197)-SUM($O255:AC255)+SUM($O284:AC284)</f>
        <v>0</v>
      </c>
      <c r="AD313" s="326">
        <f ca="1">SUM($O197:AD197)-SUM($O255:AD255)+SUM($O284:AD284)</f>
        <v>0</v>
      </c>
      <c r="AE313" s="326">
        <f ca="1">SUM($O197:AE197)-SUM($O255:AE255)+SUM($O284:AE284)</f>
        <v>0</v>
      </c>
      <c r="AF313" s="326">
        <f ca="1">SUM($O197:AF197)-SUM($O255:AF255)+SUM($O284:AF284)</f>
        <v>0</v>
      </c>
      <c r="AG313" s="326">
        <f ca="1">SUM($O197:AG197)-SUM($O255:AG255)+SUM($O284:AG284)</f>
        <v>0</v>
      </c>
      <c r="AH313" s="326">
        <f ca="1">SUM($O197:AH197)-SUM($O255:AH255)+SUM($O284:AH284)</f>
        <v>0</v>
      </c>
      <c r="AI313" s="326">
        <f ca="1">SUM($O197:AI197)-SUM($O255:AI255)+SUM($O284:AI284)</f>
        <v>0</v>
      </c>
      <c r="AJ313" s="326">
        <f ca="1">SUM($O197:AJ197)-SUM($O255:AJ255)+SUM($O284:AJ284)</f>
        <v>0</v>
      </c>
      <c r="AK313" s="326">
        <f ca="1">SUM($O197:AK197)-SUM($O255:AK255)+SUM($O284:AK284)</f>
        <v>0</v>
      </c>
      <c r="AL313" s="326">
        <f ca="1">SUM($O197:AL197)-SUM($O255:AL255)+SUM($O284:AL284)</f>
        <v>0</v>
      </c>
      <c r="AM313" s="326">
        <f ca="1">SUM($O197:AM197)-SUM($O255:AM255)+SUM($O284:AM284)</f>
        <v>0</v>
      </c>
      <c r="AN313" s="326">
        <f ca="1">SUM($O197:AN197)-SUM($O255:AN255)+SUM($O284:AN284)</f>
        <v>0</v>
      </c>
      <c r="AO313" s="326">
        <f ca="1">SUM($O197:AO197)-SUM($O255:AO255)+SUM($O284:AO284)</f>
        <v>0</v>
      </c>
      <c r="AP313" s="326">
        <f ca="1">SUM($O197:AP197)-SUM($O255:AP255)+SUM($O284:AP284)</f>
        <v>0</v>
      </c>
      <c r="AQ313" s="326">
        <f ca="1">SUM($O197:AQ197)-SUM($O255:AQ255)+SUM($O284:AQ284)</f>
        <v>0</v>
      </c>
      <c r="AR313" s="326">
        <f ca="1">SUM($O197:AR197)-SUM($O255:AR255)+SUM($O284:AR284)</f>
        <v>0</v>
      </c>
      <c r="AS313" s="326">
        <f ca="1">SUM($O197:AS197)-SUM($O255:AS255)+SUM($O284:AS284)</f>
        <v>0</v>
      </c>
      <c r="AT313" s="326">
        <f ca="1">SUM($O197:AT197)-SUM($O255:AT255)+SUM($O284:AT284)</f>
        <v>0</v>
      </c>
      <c r="AU313" s="326">
        <f ca="1">SUM($O197:AU197)-SUM($O255:AU255)+SUM($O284:AU284)</f>
        <v>0</v>
      </c>
      <c r="AV313" s="326">
        <f ca="1">SUM($O197:AV197)-SUM($O255:AV255)+SUM($O284:AV284)</f>
        <v>0</v>
      </c>
      <c r="AW313" s="326">
        <f ca="1">SUM($O197:AW197)-SUM($O255:AW255)+SUM($O284:AW284)</f>
        <v>0</v>
      </c>
      <c r="AX313" s="326">
        <f ca="1">SUM($O197:AX197)-SUM($O255:AX255)+SUM($O284:AX284)</f>
        <v>0</v>
      </c>
      <c r="AY313" s="326">
        <f ca="1">SUM($O197:AY197)-SUM($O255:AY255)+SUM($O284:AY284)</f>
        <v>0</v>
      </c>
      <c r="AZ313" s="326">
        <f ca="1">SUM($O197:AZ197)-SUM($O255:AZ255)+SUM($O284:AZ284)</f>
        <v>0</v>
      </c>
      <c r="BA313" s="326">
        <f ca="1">SUM($O197:BA197)-SUM($O255:BA255)+SUM($O284:BA284)</f>
        <v>0</v>
      </c>
      <c r="BB313" s="326">
        <f ca="1">SUM($O197:BB197)-SUM($O255:BB255)+SUM($O284:BB284)</f>
        <v>0</v>
      </c>
      <c r="BC313" s="326">
        <f ca="1">SUM($O197:BC197)-SUM($O255:BC255)+SUM($O284:BC284)</f>
        <v>0</v>
      </c>
      <c r="BD313" s="326">
        <f ca="1">SUM($O197:BD197)-SUM($O255:BD255)+SUM($O284:BD284)</f>
        <v>0</v>
      </c>
      <c r="BE313" s="326">
        <f ca="1">SUM($O197:BE197)-SUM($O255:BE255)+SUM($O284:BE284)</f>
        <v>0</v>
      </c>
      <c r="BF313" s="326">
        <f ca="1">SUM($O197:BF197)-SUM($O255:BF255)+SUM($O284:BF284)</f>
        <v>0</v>
      </c>
      <c r="BG313" s="326">
        <f ca="1">SUM($O197:BG197)-SUM($O255:BG255)+SUM($O284:BG284)</f>
        <v>0</v>
      </c>
      <c r="BH313" s="326">
        <f ca="1">SUM($O197:BH197)-SUM($O255:BH255)+SUM($O284:BH284)</f>
        <v>0</v>
      </c>
      <c r="BI313" s="326">
        <f ca="1">SUM($O197:BI197)-SUM($O255:BI255)+SUM($O284:BI284)</f>
        <v>0</v>
      </c>
      <c r="BJ313" s="326">
        <f ca="1">SUM($O197:BJ197)-SUM($O255:BJ255)+SUM($O284:BJ284)</f>
        <v>0</v>
      </c>
      <c r="BK313" s="326">
        <f ca="1">SUM($O197:BK197)-SUM($O255:BK255)+SUM($O284:BK284)</f>
        <v>0</v>
      </c>
      <c r="BL313" s="326">
        <f ca="1">SUM($O197:BL197)-SUM($O255:BL255)+SUM($O284:BL284)</f>
        <v>0</v>
      </c>
      <c r="BM313" s="326">
        <f ca="1">SUM($O197:BM197)-SUM($O255:BM255)+SUM($O284:BM284)</f>
        <v>0</v>
      </c>
    </row>
    <row r="314" spans="3:65" x14ac:dyDescent="0.2">
      <c r="C314" s="325">
        <f t="shared" si="528"/>
        <v>21</v>
      </c>
      <c r="D314" s="303" t="str">
        <f t="shared" si="529"/>
        <v>item 21</v>
      </c>
      <c r="E314" s="350" t="str">
        <f t="shared" si="527"/>
        <v>Operating Expense</v>
      </c>
      <c r="F314" s="320">
        <f t="shared" si="527"/>
        <v>2</v>
      </c>
      <c r="G314" s="320"/>
      <c r="H314" s="354"/>
      <c r="O314" s="326">
        <f ca="1">SUM($O198:O198)-SUM($O256:O256)+SUM($O285:O285)</f>
        <v>0</v>
      </c>
      <c r="P314" s="326">
        <f ca="1">SUM($O198:P198)-SUM($O256:P256)+SUM($O285:P285)</f>
        <v>0</v>
      </c>
      <c r="Q314" s="326">
        <f ca="1">SUM($O198:Q198)-SUM($O256:Q256)+SUM($O285:Q285)</f>
        <v>0</v>
      </c>
      <c r="R314" s="326">
        <f ca="1">SUM($O198:R198)-SUM($O256:R256)+SUM($O285:R285)</f>
        <v>0</v>
      </c>
      <c r="S314" s="326">
        <f ca="1">SUM($O198:S198)-SUM($O256:S256)+SUM($O285:S285)</f>
        <v>0</v>
      </c>
      <c r="T314" s="326">
        <f ca="1">SUM($O198:T198)-SUM($O256:T256)+SUM($O285:T285)</f>
        <v>0</v>
      </c>
      <c r="U314" s="326">
        <f ca="1">SUM($O198:U198)-SUM($O256:U256)+SUM($O285:U285)</f>
        <v>0</v>
      </c>
      <c r="V314" s="326">
        <f ca="1">SUM($O198:V198)-SUM($O256:V256)+SUM($O285:V285)</f>
        <v>0</v>
      </c>
      <c r="W314" s="326">
        <f ca="1">SUM($O198:W198)-SUM($O256:W256)+SUM($O285:W285)</f>
        <v>0</v>
      </c>
      <c r="X314" s="326">
        <f ca="1">SUM($O198:X198)-SUM($O256:X256)+SUM($O285:X285)</f>
        <v>0</v>
      </c>
      <c r="Y314" s="326">
        <f ca="1">SUM($O198:Y198)-SUM($O256:Y256)+SUM($O285:Y285)</f>
        <v>0</v>
      </c>
      <c r="Z314" s="326">
        <f ca="1">SUM($O198:Z198)-SUM($O256:Z256)+SUM($O285:Z285)</f>
        <v>0</v>
      </c>
      <c r="AA314" s="326">
        <f ca="1">SUM($O198:AA198)-SUM($O256:AA256)+SUM($O285:AA285)</f>
        <v>0</v>
      </c>
      <c r="AB314" s="326">
        <f ca="1">SUM($O198:AB198)-SUM($O256:AB256)+SUM($O285:AB285)</f>
        <v>0</v>
      </c>
      <c r="AC314" s="326">
        <f ca="1">SUM($O198:AC198)-SUM($O256:AC256)+SUM($O285:AC285)</f>
        <v>0</v>
      </c>
      <c r="AD314" s="326">
        <f ca="1">SUM($O198:AD198)-SUM($O256:AD256)+SUM($O285:AD285)</f>
        <v>0</v>
      </c>
      <c r="AE314" s="326">
        <f ca="1">SUM($O198:AE198)-SUM($O256:AE256)+SUM($O285:AE285)</f>
        <v>0</v>
      </c>
      <c r="AF314" s="326">
        <f ca="1">SUM($O198:AF198)-SUM($O256:AF256)+SUM($O285:AF285)</f>
        <v>0</v>
      </c>
      <c r="AG314" s="326">
        <f ca="1">SUM($O198:AG198)-SUM($O256:AG256)+SUM($O285:AG285)</f>
        <v>0</v>
      </c>
      <c r="AH314" s="326">
        <f ca="1">SUM($O198:AH198)-SUM($O256:AH256)+SUM($O285:AH285)</f>
        <v>0</v>
      </c>
      <c r="AI314" s="326">
        <f ca="1">SUM($O198:AI198)-SUM($O256:AI256)+SUM($O285:AI285)</f>
        <v>0</v>
      </c>
      <c r="AJ314" s="326">
        <f ca="1">SUM($O198:AJ198)-SUM($O256:AJ256)+SUM($O285:AJ285)</f>
        <v>0</v>
      </c>
      <c r="AK314" s="326">
        <f ca="1">SUM($O198:AK198)-SUM($O256:AK256)+SUM($O285:AK285)</f>
        <v>0</v>
      </c>
      <c r="AL314" s="326">
        <f ca="1">SUM($O198:AL198)-SUM($O256:AL256)+SUM($O285:AL285)</f>
        <v>0</v>
      </c>
      <c r="AM314" s="326">
        <f ca="1">SUM($O198:AM198)-SUM($O256:AM256)+SUM($O285:AM285)</f>
        <v>0</v>
      </c>
      <c r="AN314" s="326">
        <f ca="1">SUM($O198:AN198)-SUM($O256:AN256)+SUM($O285:AN285)</f>
        <v>0</v>
      </c>
      <c r="AO314" s="326">
        <f ca="1">SUM($O198:AO198)-SUM($O256:AO256)+SUM($O285:AO285)</f>
        <v>0</v>
      </c>
      <c r="AP314" s="326">
        <f ca="1">SUM($O198:AP198)-SUM($O256:AP256)+SUM($O285:AP285)</f>
        <v>0</v>
      </c>
      <c r="AQ314" s="326">
        <f ca="1">SUM($O198:AQ198)-SUM($O256:AQ256)+SUM($O285:AQ285)</f>
        <v>0</v>
      </c>
      <c r="AR314" s="326">
        <f ca="1">SUM($O198:AR198)-SUM($O256:AR256)+SUM($O285:AR285)</f>
        <v>0</v>
      </c>
      <c r="AS314" s="326">
        <f ca="1">SUM($O198:AS198)-SUM($O256:AS256)+SUM($O285:AS285)</f>
        <v>0</v>
      </c>
      <c r="AT314" s="326">
        <f ca="1">SUM($O198:AT198)-SUM($O256:AT256)+SUM($O285:AT285)</f>
        <v>0</v>
      </c>
      <c r="AU314" s="326">
        <f ca="1">SUM($O198:AU198)-SUM($O256:AU256)+SUM($O285:AU285)</f>
        <v>0</v>
      </c>
      <c r="AV314" s="326">
        <f ca="1">SUM($O198:AV198)-SUM($O256:AV256)+SUM($O285:AV285)</f>
        <v>0</v>
      </c>
      <c r="AW314" s="326">
        <f ca="1">SUM($O198:AW198)-SUM($O256:AW256)+SUM($O285:AW285)</f>
        <v>0</v>
      </c>
      <c r="AX314" s="326">
        <f ca="1">SUM($O198:AX198)-SUM($O256:AX256)+SUM($O285:AX285)</f>
        <v>0</v>
      </c>
      <c r="AY314" s="326">
        <f ca="1">SUM($O198:AY198)-SUM($O256:AY256)+SUM($O285:AY285)</f>
        <v>0</v>
      </c>
      <c r="AZ314" s="326">
        <f ca="1">SUM($O198:AZ198)-SUM($O256:AZ256)+SUM($O285:AZ285)</f>
        <v>0</v>
      </c>
      <c r="BA314" s="326">
        <f ca="1">SUM($O198:BA198)-SUM($O256:BA256)+SUM($O285:BA285)</f>
        <v>0</v>
      </c>
      <c r="BB314" s="326">
        <f ca="1">SUM($O198:BB198)-SUM($O256:BB256)+SUM($O285:BB285)</f>
        <v>0</v>
      </c>
      <c r="BC314" s="326">
        <f ca="1">SUM($O198:BC198)-SUM($O256:BC256)+SUM($O285:BC285)</f>
        <v>0</v>
      </c>
      <c r="BD314" s="326">
        <f ca="1">SUM($O198:BD198)-SUM($O256:BD256)+SUM($O285:BD285)</f>
        <v>0</v>
      </c>
      <c r="BE314" s="326">
        <f ca="1">SUM($O198:BE198)-SUM($O256:BE256)+SUM($O285:BE285)</f>
        <v>0</v>
      </c>
      <c r="BF314" s="326">
        <f ca="1">SUM($O198:BF198)-SUM($O256:BF256)+SUM($O285:BF285)</f>
        <v>0</v>
      </c>
      <c r="BG314" s="326">
        <f ca="1">SUM($O198:BG198)-SUM($O256:BG256)+SUM($O285:BG285)</f>
        <v>0</v>
      </c>
      <c r="BH314" s="326">
        <f ca="1">SUM($O198:BH198)-SUM($O256:BH256)+SUM($O285:BH285)</f>
        <v>0</v>
      </c>
      <c r="BI314" s="326">
        <f ca="1">SUM($O198:BI198)-SUM($O256:BI256)+SUM($O285:BI285)</f>
        <v>0</v>
      </c>
      <c r="BJ314" s="326">
        <f ca="1">SUM($O198:BJ198)-SUM($O256:BJ256)+SUM($O285:BJ285)</f>
        <v>0</v>
      </c>
      <c r="BK314" s="326">
        <f ca="1">SUM($O198:BK198)-SUM($O256:BK256)+SUM($O285:BK285)</f>
        <v>0</v>
      </c>
      <c r="BL314" s="326">
        <f ca="1">SUM($O198:BL198)-SUM($O256:BL256)+SUM($O285:BL285)</f>
        <v>0</v>
      </c>
      <c r="BM314" s="326">
        <f ca="1">SUM($O198:BM198)-SUM($O256:BM256)+SUM($O285:BM285)</f>
        <v>0</v>
      </c>
    </row>
    <row r="315" spans="3:65" x14ac:dyDescent="0.2">
      <c r="C315" s="325">
        <f t="shared" si="528"/>
        <v>22</v>
      </c>
      <c r="D315" s="303" t="str">
        <f t="shared" si="529"/>
        <v>item 22</v>
      </c>
      <c r="E315" s="350" t="str">
        <f t="shared" si="527"/>
        <v>Operating Expense</v>
      </c>
      <c r="F315" s="320">
        <f t="shared" si="527"/>
        <v>2</v>
      </c>
      <c r="G315" s="320"/>
      <c r="H315" s="354"/>
      <c r="O315" s="326">
        <f ca="1">SUM($O199:O199)-SUM($O257:O257)+SUM($O286:O286)</f>
        <v>0</v>
      </c>
      <c r="P315" s="326">
        <f ca="1">SUM($O199:P199)-SUM($O257:P257)+SUM($O286:P286)</f>
        <v>0</v>
      </c>
      <c r="Q315" s="326">
        <f ca="1">SUM($O199:Q199)-SUM($O257:Q257)+SUM($O286:Q286)</f>
        <v>0</v>
      </c>
      <c r="R315" s="326">
        <f ca="1">SUM($O199:R199)-SUM($O257:R257)+SUM($O286:R286)</f>
        <v>0</v>
      </c>
      <c r="S315" s="326">
        <f ca="1">SUM($O199:S199)-SUM($O257:S257)+SUM($O286:S286)</f>
        <v>0</v>
      </c>
      <c r="T315" s="326">
        <f ca="1">SUM($O199:T199)-SUM($O257:T257)+SUM($O286:T286)</f>
        <v>0</v>
      </c>
      <c r="U315" s="326">
        <f ca="1">SUM($O199:U199)-SUM($O257:U257)+SUM($O286:U286)</f>
        <v>0</v>
      </c>
      <c r="V315" s="326">
        <f ca="1">SUM($O199:V199)-SUM($O257:V257)+SUM($O286:V286)</f>
        <v>0</v>
      </c>
      <c r="W315" s="326">
        <f ca="1">SUM($O199:W199)-SUM($O257:W257)+SUM($O286:W286)</f>
        <v>0</v>
      </c>
      <c r="X315" s="326">
        <f ca="1">SUM($O199:X199)-SUM($O257:X257)+SUM($O286:X286)</f>
        <v>0</v>
      </c>
      <c r="Y315" s="326">
        <f ca="1">SUM($O199:Y199)-SUM($O257:Y257)+SUM($O286:Y286)</f>
        <v>0</v>
      </c>
      <c r="Z315" s="326">
        <f ca="1">SUM($O199:Z199)-SUM($O257:Z257)+SUM($O286:Z286)</f>
        <v>0</v>
      </c>
      <c r="AA315" s="326">
        <f ca="1">SUM($O199:AA199)-SUM($O257:AA257)+SUM($O286:AA286)</f>
        <v>0</v>
      </c>
      <c r="AB315" s="326">
        <f ca="1">SUM($O199:AB199)-SUM($O257:AB257)+SUM($O286:AB286)</f>
        <v>0</v>
      </c>
      <c r="AC315" s="326">
        <f ca="1">SUM($O199:AC199)-SUM($O257:AC257)+SUM($O286:AC286)</f>
        <v>0</v>
      </c>
      <c r="AD315" s="326">
        <f ca="1">SUM($O199:AD199)-SUM($O257:AD257)+SUM($O286:AD286)</f>
        <v>0</v>
      </c>
      <c r="AE315" s="326">
        <f ca="1">SUM($O199:AE199)-SUM($O257:AE257)+SUM($O286:AE286)</f>
        <v>0</v>
      </c>
      <c r="AF315" s="326">
        <f ca="1">SUM($O199:AF199)-SUM($O257:AF257)+SUM($O286:AF286)</f>
        <v>0</v>
      </c>
      <c r="AG315" s="326">
        <f ca="1">SUM($O199:AG199)-SUM($O257:AG257)+SUM($O286:AG286)</f>
        <v>0</v>
      </c>
      <c r="AH315" s="326">
        <f ca="1">SUM($O199:AH199)-SUM($O257:AH257)+SUM($O286:AH286)</f>
        <v>0</v>
      </c>
      <c r="AI315" s="326">
        <f ca="1">SUM($O199:AI199)-SUM($O257:AI257)+SUM($O286:AI286)</f>
        <v>0</v>
      </c>
      <c r="AJ315" s="326">
        <f ca="1">SUM($O199:AJ199)-SUM($O257:AJ257)+SUM($O286:AJ286)</f>
        <v>0</v>
      </c>
      <c r="AK315" s="326">
        <f ca="1">SUM($O199:AK199)-SUM($O257:AK257)+SUM($O286:AK286)</f>
        <v>0</v>
      </c>
      <c r="AL315" s="326">
        <f ca="1">SUM($O199:AL199)-SUM($O257:AL257)+SUM($O286:AL286)</f>
        <v>0</v>
      </c>
      <c r="AM315" s="326">
        <f ca="1">SUM($O199:AM199)-SUM($O257:AM257)+SUM($O286:AM286)</f>
        <v>0</v>
      </c>
      <c r="AN315" s="326">
        <f ca="1">SUM($O199:AN199)-SUM($O257:AN257)+SUM($O286:AN286)</f>
        <v>0</v>
      </c>
      <c r="AO315" s="326">
        <f ca="1">SUM($O199:AO199)-SUM($O257:AO257)+SUM($O286:AO286)</f>
        <v>0</v>
      </c>
      <c r="AP315" s="326">
        <f ca="1">SUM($O199:AP199)-SUM($O257:AP257)+SUM($O286:AP286)</f>
        <v>0</v>
      </c>
      <c r="AQ315" s="326">
        <f ca="1">SUM($O199:AQ199)-SUM($O257:AQ257)+SUM($O286:AQ286)</f>
        <v>0</v>
      </c>
      <c r="AR315" s="326">
        <f ca="1">SUM($O199:AR199)-SUM($O257:AR257)+SUM($O286:AR286)</f>
        <v>0</v>
      </c>
      <c r="AS315" s="326">
        <f ca="1">SUM($O199:AS199)-SUM($O257:AS257)+SUM($O286:AS286)</f>
        <v>0</v>
      </c>
      <c r="AT315" s="326">
        <f ca="1">SUM($O199:AT199)-SUM($O257:AT257)+SUM($O286:AT286)</f>
        <v>0</v>
      </c>
      <c r="AU315" s="326">
        <f ca="1">SUM($O199:AU199)-SUM($O257:AU257)+SUM($O286:AU286)</f>
        <v>0</v>
      </c>
      <c r="AV315" s="326">
        <f ca="1">SUM($O199:AV199)-SUM($O257:AV257)+SUM($O286:AV286)</f>
        <v>0</v>
      </c>
      <c r="AW315" s="326">
        <f ca="1">SUM($O199:AW199)-SUM($O257:AW257)+SUM($O286:AW286)</f>
        <v>0</v>
      </c>
      <c r="AX315" s="326">
        <f ca="1">SUM($O199:AX199)-SUM($O257:AX257)+SUM($O286:AX286)</f>
        <v>0</v>
      </c>
      <c r="AY315" s="326">
        <f ca="1">SUM($O199:AY199)-SUM($O257:AY257)+SUM($O286:AY286)</f>
        <v>0</v>
      </c>
      <c r="AZ315" s="326">
        <f ca="1">SUM($O199:AZ199)-SUM($O257:AZ257)+SUM($O286:AZ286)</f>
        <v>0</v>
      </c>
      <c r="BA315" s="326">
        <f ca="1">SUM($O199:BA199)-SUM($O257:BA257)+SUM($O286:BA286)</f>
        <v>0</v>
      </c>
      <c r="BB315" s="326">
        <f ca="1">SUM($O199:BB199)-SUM($O257:BB257)+SUM($O286:BB286)</f>
        <v>0</v>
      </c>
      <c r="BC315" s="326">
        <f ca="1">SUM($O199:BC199)-SUM($O257:BC257)+SUM($O286:BC286)</f>
        <v>0</v>
      </c>
      <c r="BD315" s="326">
        <f ca="1">SUM($O199:BD199)-SUM($O257:BD257)+SUM($O286:BD286)</f>
        <v>0</v>
      </c>
      <c r="BE315" s="326">
        <f ca="1">SUM($O199:BE199)-SUM($O257:BE257)+SUM($O286:BE286)</f>
        <v>0</v>
      </c>
      <c r="BF315" s="326">
        <f ca="1">SUM($O199:BF199)-SUM($O257:BF257)+SUM($O286:BF286)</f>
        <v>0</v>
      </c>
      <c r="BG315" s="326">
        <f ca="1">SUM($O199:BG199)-SUM($O257:BG257)+SUM($O286:BG286)</f>
        <v>0</v>
      </c>
      <c r="BH315" s="326">
        <f ca="1">SUM($O199:BH199)-SUM($O257:BH257)+SUM($O286:BH286)</f>
        <v>0</v>
      </c>
      <c r="BI315" s="326">
        <f ca="1">SUM($O199:BI199)-SUM($O257:BI257)+SUM($O286:BI286)</f>
        <v>0</v>
      </c>
      <c r="BJ315" s="326">
        <f ca="1">SUM($O199:BJ199)-SUM($O257:BJ257)+SUM($O286:BJ286)</f>
        <v>0</v>
      </c>
      <c r="BK315" s="326">
        <f ca="1">SUM($O199:BK199)-SUM($O257:BK257)+SUM($O286:BK286)</f>
        <v>0</v>
      </c>
      <c r="BL315" s="326">
        <f ca="1">SUM($O199:BL199)-SUM($O257:BL257)+SUM($O286:BL286)</f>
        <v>0</v>
      </c>
      <c r="BM315" s="326">
        <f ca="1">SUM($O199:BM199)-SUM($O257:BM257)+SUM($O286:BM286)</f>
        <v>0</v>
      </c>
    </row>
    <row r="316" spans="3:65" x14ac:dyDescent="0.2">
      <c r="C316" s="325">
        <f t="shared" si="528"/>
        <v>23</v>
      </c>
      <c r="D316" s="303" t="str">
        <f t="shared" si="529"/>
        <v>item 23</v>
      </c>
      <c r="E316" s="350" t="str">
        <f t="shared" si="527"/>
        <v>Operating Expense</v>
      </c>
      <c r="F316" s="320">
        <f t="shared" si="527"/>
        <v>2</v>
      </c>
      <c r="G316" s="320"/>
      <c r="H316" s="354"/>
      <c r="O316" s="326">
        <f ca="1">SUM($O200:O200)-SUM($O258:O258)+SUM($O287:O287)</f>
        <v>0</v>
      </c>
      <c r="P316" s="326">
        <f ca="1">SUM($O200:P200)-SUM($O258:P258)+SUM($O287:P287)</f>
        <v>0</v>
      </c>
      <c r="Q316" s="326">
        <f ca="1">SUM($O200:Q200)-SUM($O258:Q258)+SUM($O287:Q287)</f>
        <v>0</v>
      </c>
      <c r="R316" s="326">
        <f ca="1">SUM($O200:R200)-SUM($O258:R258)+SUM($O287:R287)</f>
        <v>0</v>
      </c>
      <c r="S316" s="326">
        <f ca="1">SUM($O200:S200)-SUM($O258:S258)+SUM($O287:S287)</f>
        <v>0</v>
      </c>
      <c r="T316" s="326">
        <f ca="1">SUM($O200:T200)-SUM($O258:T258)+SUM($O287:T287)</f>
        <v>0</v>
      </c>
      <c r="U316" s="326">
        <f ca="1">SUM($O200:U200)-SUM($O258:U258)+SUM($O287:U287)</f>
        <v>0</v>
      </c>
      <c r="V316" s="326">
        <f ca="1">SUM($O200:V200)-SUM($O258:V258)+SUM($O287:V287)</f>
        <v>0</v>
      </c>
      <c r="W316" s="326">
        <f ca="1">SUM($O200:W200)-SUM($O258:W258)+SUM($O287:W287)</f>
        <v>0</v>
      </c>
      <c r="X316" s="326">
        <f ca="1">SUM($O200:X200)-SUM($O258:X258)+SUM($O287:X287)</f>
        <v>0</v>
      </c>
      <c r="Y316" s="326">
        <f ca="1">SUM($O200:Y200)-SUM($O258:Y258)+SUM($O287:Y287)</f>
        <v>0</v>
      </c>
      <c r="Z316" s="326">
        <f ca="1">SUM($O200:Z200)-SUM($O258:Z258)+SUM($O287:Z287)</f>
        <v>0</v>
      </c>
      <c r="AA316" s="326">
        <f ca="1">SUM($O200:AA200)-SUM($O258:AA258)+SUM($O287:AA287)</f>
        <v>0</v>
      </c>
      <c r="AB316" s="326">
        <f ca="1">SUM($O200:AB200)-SUM($O258:AB258)+SUM($O287:AB287)</f>
        <v>0</v>
      </c>
      <c r="AC316" s="326">
        <f ca="1">SUM($O200:AC200)-SUM($O258:AC258)+SUM($O287:AC287)</f>
        <v>0</v>
      </c>
      <c r="AD316" s="326">
        <f ca="1">SUM($O200:AD200)-SUM($O258:AD258)+SUM($O287:AD287)</f>
        <v>0</v>
      </c>
      <c r="AE316" s="326">
        <f ca="1">SUM($O200:AE200)-SUM($O258:AE258)+SUM($O287:AE287)</f>
        <v>0</v>
      </c>
      <c r="AF316" s="326">
        <f ca="1">SUM($O200:AF200)-SUM($O258:AF258)+SUM($O287:AF287)</f>
        <v>0</v>
      </c>
      <c r="AG316" s="326">
        <f ca="1">SUM($O200:AG200)-SUM($O258:AG258)+SUM($O287:AG287)</f>
        <v>0</v>
      </c>
      <c r="AH316" s="326">
        <f ca="1">SUM($O200:AH200)-SUM($O258:AH258)+SUM($O287:AH287)</f>
        <v>0</v>
      </c>
      <c r="AI316" s="326">
        <f ca="1">SUM($O200:AI200)-SUM($O258:AI258)+SUM($O287:AI287)</f>
        <v>0</v>
      </c>
      <c r="AJ316" s="326">
        <f ca="1">SUM($O200:AJ200)-SUM($O258:AJ258)+SUM($O287:AJ287)</f>
        <v>0</v>
      </c>
      <c r="AK316" s="326">
        <f ca="1">SUM($O200:AK200)-SUM($O258:AK258)+SUM($O287:AK287)</f>
        <v>0</v>
      </c>
      <c r="AL316" s="326">
        <f ca="1">SUM($O200:AL200)-SUM($O258:AL258)+SUM($O287:AL287)</f>
        <v>0</v>
      </c>
      <c r="AM316" s="326">
        <f ca="1">SUM($O200:AM200)-SUM($O258:AM258)+SUM($O287:AM287)</f>
        <v>0</v>
      </c>
      <c r="AN316" s="326">
        <f ca="1">SUM($O200:AN200)-SUM($O258:AN258)+SUM($O287:AN287)</f>
        <v>0</v>
      </c>
      <c r="AO316" s="326">
        <f ca="1">SUM($O200:AO200)-SUM($O258:AO258)+SUM($O287:AO287)</f>
        <v>0</v>
      </c>
      <c r="AP316" s="326">
        <f ca="1">SUM($O200:AP200)-SUM($O258:AP258)+SUM($O287:AP287)</f>
        <v>0</v>
      </c>
      <c r="AQ316" s="326">
        <f ca="1">SUM($O200:AQ200)-SUM($O258:AQ258)+SUM($O287:AQ287)</f>
        <v>0</v>
      </c>
      <c r="AR316" s="326">
        <f ca="1">SUM($O200:AR200)-SUM($O258:AR258)+SUM($O287:AR287)</f>
        <v>0</v>
      </c>
      <c r="AS316" s="326">
        <f ca="1">SUM($O200:AS200)-SUM($O258:AS258)+SUM($O287:AS287)</f>
        <v>0</v>
      </c>
      <c r="AT316" s="326">
        <f ca="1">SUM($O200:AT200)-SUM($O258:AT258)+SUM($O287:AT287)</f>
        <v>0</v>
      </c>
      <c r="AU316" s="326">
        <f ca="1">SUM($O200:AU200)-SUM($O258:AU258)+SUM($O287:AU287)</f>
        <v>0</v>
      </c>
      <c r="AV316" s="326">
        <f ca="1">SUM($O200:AV200)-SUM($O258:AV258)+SUM($O287:AV287)</f>
        <v>0</v>
      </c>
      <c r="AW316" s="326">
        <f ca="1">SUM($O200:AW200)-SUM($O258:AW258)+SUM($O287:AW287)</f>
        <v>0</v>
      </c>
      <c r="AX316" s="326">
        <f ca="1">SUM($O200:AX200)-SUM($O258:AX258)+SUM($O287:AX287)</f>
        <v>0</v>
      </c>
      <c r="AY316" s="326">
        <f ca="1">SUM($O200:AY200)-SUM($O258:AY258)+SUM($O287:AY287)</f>
        <v>0</v>
      </c>
      <c r="AZ316" s="326">
        <f ca="1">SUM($O200:AZ200)-SUM($O258:AZ258)+SUM($O287:AZ287)</f>
        <v>0</v>
      </c>
      <c r="BA316" s="326">
        <f ca="1">SUM($O200:BA200)-SUM($O258:BA258)+SUM($O287:BA287)</f>
        <v>0</v>
      </c>
      <c r="BB316" s="326">
        <f ca="1">SUM($O200:BB200)-SUM($O258:BB258)+SUM($O287:BB287)</f>
        <v>0</v>
      </c>
      <c r="BC316" s="326">
        <f ca="1">SUM($O200:BC200)-SUM($O258:BC258)+SUM($O287:BC287)</f>
        <v>0</v>
      </c>
      <c r="BD316" s="326">
        <f ca="1">SUM($O200:BD200)-SUM($O258:BD258)+SUM($O287:BD287)</f>
        <v>0</v>
      </c>
      <c r="BE316" s="326">
        <f ca="1">SUM($O200:BE200)-SUM($O258:BE258)+SUM($O287:BE287)</f>
        <v>0</v>
      </c>
      <c r="BF316" s="326">
        <f ca="1">SUM($O200:BF200)-SUM($O258:BF258)+SUM($O287:BF287)</f>
        <v>0</v>
      </c>
      <c r="BG316" s="326">
        <f ca="1">SUM($O200:BG200)-SUM($O258:BG258)+SUM($O287:BG287)</f>
        <v>0</v>
      </c>
      <c r="BH316" s="326">
        <f ca="1">SUM($O200:BH200)-SUM($O258:BH258)+SUM($O287:BH287)</f>
        <v>0</v>
      </c>
      <c r="BI316" s="326">
        <f ca="1">SUM($O200:BI200)-SUM($O258:BI258)+SUM($O287:BI287)</f>
        <v>0</v>
      </c>
      <c r="BJ316" s="326">
        <f ca="1">SUM($O200:BJ200)-SUM($O258:BJ258)+SUM($O287:BJ287)</f>
        <v>0</v>
      </c>
      <c r="BK316" s="326">
        <f ca="1">SUM($O200:BK200)-SUM($O258:BK258)+SUM($O287:BK287)</f>
        <v>0</v>
      </c>
      <c r="BL316" s="326">
        <f ca="1">SUM($O200:BL200)-SUM($O258:BL258)+SUM($O287:BL287)</f>
        <v>0</v>
      </c>
      <c r="BM316" s="326">
        <f ca="1">SUM($O200:BM200)-SUM($O258:BM258)+SUM($O287:BM287)</f>
        <v>0</v>
      </c>
    </row>
    <row r="317" spans="3:65" x14ac:dyDescent="0.2">
      <c r="C317" s="325">
        <f t="shared" si="528"/>
        <v>24</v>
      </c>
      <c r="D317" s="303" t="str">
        <f t="shared" si="529"/>
        <v>item 24</v>
      </c>
      <c r="E317" s="350" t="str">
        <f t="shared" si="527"/>
        <v>Operating Expense</v>
      </c>
      <c r="F317" s="320">
        <f t="shared" si="527"/>
        <v>2</v>
      </c>
      <c r="G317" s="320"/>
      <c r="H317" s="354"/>
      <c r="O317" s="326">
        <f ca="1">SUM($O201:O201)-SUM($O259:O259)+SUM($O288:O288)</f>
        <v>0</v>
      </c>
      <c r="P317" s="326">
        <f ca="1">SUM($O201:P201)-SUM($O259:P259)+SUM($O288:P288)</f>
        <v>0</v>
      </c>
      <c r="Q317" s="326">
        <f ca="1">SUM($O201:Q201)-SUM($O259:Q259)+SUM($O288:Q288)</f>
        <v>0</v>
      </c>
      <c r="R317" s="326">
        <f ca="1">SUM($O201:R201)-SUM($O259:R259)+SUM($O288:R288)</f>
        <v>0</v>
      </c>
      <c r="S317" s="326">
        <f ca="1">SUM($O201:S201)-SUM($O259:S259)+SUM($O288:S288)</f>
        <v>0</v>
      </c>
      <c r="T317" s="326">
        <f ca="1">SUM($O201:T201)-SUM($O259:T259)+SUM($O288:T288)</f>
        <v>0</v>
      </c>
      <c r="U317" s="326">
        <f ca="1">SUM($O201:U201)-SUM($O259:U259)+SUM($O288:U288)</f>
        <v>0</v>
      </c>
      <c r="V317" s="326">
        <f ca="1">SUM($O201:V201)-SUM($O259:V259)+SUM($O288:V288)</f>
        <v>0</v>
      </c>
      <c r="W317" s="326">
        <f ca="1">SUM($O201:W201)-SUM($O259:W259)+SUM($O288:W288)</f>
        <v>0</v>
      </c>
      <c r="X317" s="326">
        <f ca="1">SUM($O201:X201)-SUM($O259:X259)+SUM($O288:X288)</f>
        <v>0</v>
      </c>
      <c r="Y317" s="326">
        <f ca="1">SUM($O201:Y201)-SUM($O259:Y259)+SUM($O288:Y288)</f>
        <v>0</v>
      </c>
      <c r="Z317" s="326">
        <f ca="1">SUM($O201:Z201)-SUM($O259:Z259)+SUM($O288:Z288)</f>
        <v>0</v>
      </c>
      <c r="AA317" s="326">
        <f ca="1">SUM($O201:AA201)-SUM($O259:AA259)+SUM($O288:AA288)</f>
        <v>0</v>
      </c>
      <c r="AB317" s="326">
        <f ca="1">SUM($O201:AB201)-SUM($O259:AB259)+SUM($O288:AB288)</f>
        <v>0</v>
      </c>
      <c r="AC317" s="326">
        <f ca="1">SUM($O201:AC201)-SUM($O259:AC259)+SUM($O288:AC288)</f>
        <v>0</v>
      </c>
      <c r="AD317" s="326">
        <f ca="1">SUM($O201:AD201)-SUM($O259:AD259)+SUM($O288:AD288)</f>
        <v>0</v>
      </c>
      <c r="AE317" s="326">
        <f ca="1">SUM($O201:AE201)-SUM($O259:AE259)+SUM($O288:AE288)</f>
        <v>0</v>
      </c>
      <c r="AF317" s="326">
        <f ca="1">SUM($O201:AF201)-SUM($O259:AF259)+SUM($O288:AF288)</f>
        <v>0</v>
      </c>
      <c r="AG317" s="326">
        <f ca="1">SUM($O201:AG201)-SUM($O259:AG259)+SUM($O288:AG288)</f>
        <v>0</v>
      </c>
      <c r="AH317" s="326">
        <f ca="1">SUM($O201:AH201)-SUM($O259:AH259)+SUM($O288:AH288)</f>
        <v>0</v>
      </c>
      <c r="AI317" s="326">
        <f ca="1">SUM($O201:AI201)-SUM($O259:AI259)+SUM($O288:AI288)</f>
        <v>0</v>
      </c>
      <c r="AJ317" s="326">
        <f ca="1">SUM($O201:AJ201)-SUM($O259:AJ259)+SUM($O288:AJ288)</f>
        <v>0</v>
      </c>
      <c r="AK317" s="326">
        <f ca="1">SUM($O201:AK201)-SUM($O259:AK259)+SUM($O288:AK288)</f>
        <v>0</v>
      </c>
      <c r="AL317" s="326">
        <f ca="1">SUM($O201:AL201)-SUM($O259:AL259)+SUM($O288:AL288)</f>
        <v>0</v>
      </c>
      <c r="AM317" s="326">
        <f ca="1">SUM($O201:AM201)-SUM($O259:AM259)+SUM($O288:AM288)</f>
        <v>0</v>
      </c>
      <c r="AN317" s="326">
        <f ca="1">SUM($O201:AN201)-SUM($O259:AN259)+SUM($O288:AN288)</f>
        <v>0</v>
      </c>
      <c r="AO317" s="326">
        <f ca="1">SUM($O201:AO201)-SUM($O259:AO259)+SUM($O288:AO288)</f>
        <v>0</v>
      </c>
      <c r="AP317" s="326">
        <f ca="1">SUM($O201:AP201)-SUM($O259:AP259)+SUM($O288:AP288)</f>
        <v>0</v>
      </c>
      <c r="AQ317" s="326">
        <f ca="1">SUM($O201:AQ201)-SUM($O259:AQ259)+SUM($O288:AQ288)</f>
        <v>0</v>
      </c>
      <c r="AR317" s="326">
        <f ca="1">SUM($O201:AR201)-SUM($O259:AR259)+SUM($O288:AR288)</f>
        <v>0</v>
      </c>
      <c r="AS317" s="326">
        <f ca="1">SUM($O201:AS201)-SUM($O259:AS259)+SUM($O288:AS288)</f>
        <v>0</v>
      </c>
      <c r="AT317" s="326">
        <f ca="1">SUM($O201:AT201)-SUM($O259:AT259)+SUM($O288:AT288)</f>
        <v>0</v>
      </c>
      <c r="AU317" s="326">
        <f ca="1">SUM($O201:AU201)-SUM($O259:AU259)+SUM($O288:AU288)</f>
        <v>0</v>
      </c>
      <c r="AV317" s="326">
        <f ca="1">SUM($O201:AV201)-SUM($O259:AV259)+SUM($O288:AV288)</f>
        <v>0</v>
      </c>
      <c r="AW317" s="326">
        <f ca="1">SUM($O201:AW201)-SUM($O259:AW259)+SUM($O288:AW288)</f>
        <v>0</v>
      </c>
      <c r="AX317" s="326">
        <f ca="1">SUM($O201:AX201)-SUM($O259:AX259)+SUM($O288:AX288)</f>
        <v>0</v>
      </c>
      <c r="AY317" s="326">
        <f ca="1">SUM($O201:AY201)-SUM($O259:AY259)+SUM($O288:AY288)</f>
        <v>0</v>
      </c>
      <c r="AZ317" s="326">
        <f ca="1">SUM($O201:AZ201)-SUM($O259:AZ259)+SUM($O288:AZ288)</f>
        <v>0</v>
      </c>
      <c r="BA317" s="326">
        <f ca="1">SUM($O201:BA201)-SUM($O259:BA259)+SUM($O288:BA288)</f>
        <v>0</v>
      </c>
      <c r="BB317" s="326">
        <f ca="1">SUM($O201:BB201)-SUM($O259:BB259)+SUM($O288:BB288)</f>
        <v>0</v>
      </c>
      <c r="BC317" s="326">
        <f ca="1">SUM($O201:BC201)-SUM($O259:BC259)+SUM($O288:BC288)</f>
        <v>0</v>
      </c>
      <c r="BD317" s="326">
        <f ca="1">SUM($O201:BD201)-SUM($O259:BD259)+SUM($O288:BD288)</f>
        <v>0</v>
      </c>
      <c r="BE317" s="326">
        <f ca="1">SUM($O201:BE201)-SUM($O259:BE259)+SUM($O288:BE288)</f>
        <v>0</v>
      </c>
      <c r="BF317" s="326">
        <f ca="1">SUM($O201:BF201)-SUM($O259:BF259)+SUM($O288:BF288)</f>
        <v>0</v>
      </c>
      <c r="BG317" s="326">
        <f ca="1">SUM($O201:BG201)-SUM($O259:BG259)+SUM($O288:BG288)</f>
        <v>0</v>
      </c>
      <c r="BH317" s="326">
        <f ca="1">SUM($O201:BH201)-SUM($O259:BH259)+SUM($O288:BH288)</f>
        <v>0</v>
      </c>
      <c r="BI317" s="326">
        <f ca="1">SUM($O201:BI201)-SUM($O259:BI259)+SUM($O288:BI288)</f>
        <v>0</v>
      </c>
      <c r="BJ317" s="326">
        <f ca="1">SUM($O201:BJ201)-SUM($O259:BJ259)+SUM($O288:BJ288)</f>
        <v>0</v>
      </c>
      <c r="BK317" s="326">
        <f ca="1">SUM($O201:BK201)-SUM($O259:BK259)+SUM($O288:BK288)</f>
        <v>0</v>
      </c>
      <c r="BL317" s="326">
        <f ca="1">SUM($O201:BL201)-SUM($O259:BL259)+SUM($O288:BL288)</f>
        <v>0</v>
      </c>
      <c r="BM317" s="326">
        <f ca="1">SUM($O201:BM201)-SUM($O259:BM259)+SUM($O288:BM288)</f>
        <v>0</v>
      </c>
    </row>
    <row r="318" spans="3:65" x14ac:dyDescent="0.2">
      <c r="C318" s="325">
        <f t="shared" si="528"/>
        <v>25</v>
      </c>
      <c r="D318" s="303" t="str">
        <f t="shared" si="529"/>
        <v>item 25</v>
      </c>
      <c r="E318" s="350" t="str">
        <f t="shared" si="527"/>
        <v>Operating Expense</v>
      </c>
      <c r="F318" s="320">
        <f t="shared" si="527"/>
        <v>2</v>
      </c>
      <c r="G318" s="320"/>
      <c r="H318" s="354"/>
      <c r="O318" s="326">
        <f ca="1">SUM($O202:O202)-SUM($O260:O260)+SUM($O289:O289)</f>
        <v>0</v>
      </c>
      <c r="P318" s="326">
        <f ca="1">SUM($O202:P202)-SUM($O260:P260)+SUM($O289:P289)</f>
        <v>0</v>
      </c>
      <c r="Q318" s="326">
        <f ca="1">SUM($O202:Q202)-SUM($O260:Q260)+SUM($O289:Q289)</f>
        <v>0</v>
      </c>
      <c r="R318" s="326">
        <f ca="1">SUM($O202:R202)-SUM($O260:R260)+SUM($O289:R289)</f>
        <v>0</v>
      </c>
      <c r="S318" s="326">
        <f ca="1">SUM($O202:S202)-SUM($O260:S260)+SUM($O289:S289)</f>
        <v>0</v>
      </c>
      <c r="T318" s="326">
        <f ca="1">SUM($O202:T202)-SUM($O260:T260)+SUM($O289:T289)</f>
        <v>0</v>
      </c>
      <c r="U318" s="326">
        <f ca="1">SUM($O202:U202)-SUM($O260:U260)+SUM($O289:U289)</f>
        <v>0</v>
      </c>
      <c r="V318" s="326">
        <f ca="1">SUM($O202:V202)-SUM($O260:V260)+SUM($O289:V289)</f>
        <v>0</v>
      </c>
      <c r="W318" s="326">
        <f ca="1">SUM($O202:W202)-SUM($O260:W260)+SUM($O289:W289)</f>
        <v>0</v>
      </c>
      <c r="X318" s="326">
        <f ca="1">SUM($O202:X202)-SUM($O260:X260)+SUM($O289:X289)</f>
        <v>0</v>
      </c>
      <c r="Y318" s="326">
        <f ca="1">SUM($O202:Y202)-SUM($O260:Y260)+SUM($O289:Y289)</f>
        <v>0</v>
      </c>
      <c r="Z318" s="326">
        <f ca="1">SUM($O202:Z202)-SUM($O260:Z260)+SUM($O289:Z289)</f>
        <v>0</v>
      </c>
      <c r="AA318" s="326">
        <f ca="1">SUM($O202:AA202)-SUM($O260:AA260)+SUM($O289:AA289)</f>
        <v>0</v>
      </c>
      <c r="AB318" s="326">
        <f ca="1">SUM($O202:AB202)-SUM($O260:AB260)+SUM($O289:AB289)</f>
        <v>0</v>
      </c>
      <c r="AC318" s="326">
        <f ca="1">SUM($O202:AC202)-SUM($O260:AC260)+SUM($O289:AC289)</f>
        <v>0</v>
      </c>
      <c r="AD318" s="326">
        <f ca="1">SUM($O202:AD202)-SUM($O260:AD260)+SUM($O289:AD289)</f>
        <v>0</v>
      </c>
      <c r="AE318" s="326">
        <f ca="1">SUM($O202:AE202)-SUM($O260:AE260)+SUM($O289:AE289)</f>
        <v>0</v>
      </c>
      <c r="AF318" s="326">
        <f ca="1">SUM($O202:AF202)-SUM($O260:AF260)+SUM($O289:AF289)</f>
        <v>0</v>
      </c>
      <c r="AG318" s="326">
        <f ca="1">SUM($O202:AG202)-SUM($O260:AG260)+SUM($O289:AG289)</f>
        <v>0</v>
      </c>
      <c r="AH318" s="326">
        <f ca="1">SUM($O202:AH202)-SUM($O260:AH260)+SUM($O289:AH289)</f>
        <v>0</v>
      </c>
      <c r="AI318" s="326">
        <f ca="1">SUM($O202:AI202)-SUM($O260:AI260)+SUM($O289:AI289)</f>
        <v>0</v>
      </c>
      <c r="AJ318" s="326">
        <f ca="1">SUM($O202:AJ202)-SUM($O260:AJ260)+SUM($O289:AJ289)</f>
        <v>0</v>
      </c>
      <c r="AK318" s="326">
        <f ca="1">SUM($O202:AK202)-SUM($O260:AK260)+SUM($O289:AK289)</f>
        <v>0</v>
      </c>
      <c r="AL318" s="326">
        <f ca="1">SUM($O202:AL202)-SUM($O260:AL260)+SUM($O289:AL289)</f>
        <v>0</v>
      </c>
      <c r="AM318" s="326">
        <f ca="1">SUM($O202:AM202)-SUM($O260:AM260)+SUM($O289:AM289)</f>
        <v>0</v>
      </c>
      <c r="AN318" s="326">
        <f ca="1">SUM($O202:AN202)-SUM($O260:AN260)+SUM($O289:AN289)</f>
        <v>0</v>
      </c>
      <c r="AO318" s="326">
        <f ca="1">SUM($O202:AO202)-SUM($O260:AO260)+SUM($O289:AO289)</f>
        <v>0</v>
      </c>
      <c r="AP318" s="326">
        <f ca="1">SUM($O202:AP202)-SUM($O260:AP260)+SUM($O289:AP289)</f>
        <v>0</v>
      </c>
      <c r="AQ318" s="326">
        <f ca="1">SUM($O202:AQ202)-SUM($O260:AQ260)+SUM($O289:AQ289)</f>
        <v>0</v>
      </c>
      <c r="AR318" s="326">
        <f ca="1">SUM($O202:AR202)-SUM($O260:AR260)+SUM($O289:AR289)</f>
        <v>0</v>
      </c>
      <c r="AS318" s="326">
        <f ca="1">SUM($O202:AS202)-SUM($O260:AS260)+SUM($O289:AS289)</f>
        <v>0</v>
      </c>
      <c r="AT318" s="326">
        <f ca="1">SUM($O202:AT202)-SUM($O260:AT260)+SUM($O289:AT289)</f>
        <v>0</v>
      </c>
      <c r="AU318" s="326">
        <f ca="1">SUM($O202:AU202)-SUM($O260:AU260)+SUM($O289:AU289)</f>
        <v>0</v>
      </c>
      <c r="AV318" s="326">
        <f ca="1">SUM($O202:AV202)-SUM($O260:AV260)+SUM($O289:AV289)</f>
        <v>0</v>
      </c>
      <c r="AW318" s="326">
        <f ca="1">SUM($O202:AW202)-SUM($O260:AW260)+SUM($O289:AW289)</f>
        <v>0</v>
      </c>
      <c r="AX318" s="326">
        <f ca="1">SUM($O202:AX202)-SUM($O260:AX260)+SUM($O289:AX289)</f>
        <v>0</v>
      </c>
      <c r="AY318" s="326">
        <f ca="1">SUM($O202:AY202)-SUM($O260:AY260)+SUM($O289:AY289)</f>
        <v>0</v>
      </c>
      <c r="AZ318" s="326">
        <f ca="1">SUM($O202:AZ202)-SUM($O260:AZ260)+SUM($O289:AZ289)</f>
        <v>0</v>
      </c>
      <c r="BA318" s="326">
        <f ca="1">SUM($O202:BA202)-SUM($O260:BA260)+SUM($O289:BA289)</f>
        <v>0</v>
      </c>
      <c r="BB318" s="326">
        <f ca="1">SUM($O202:BB202)-SUM($O260:BB260)+SUM($O289:BB289)</f>
        <v>0</v>
      </c>
      <c r="BC318" s="326">
        <f ca="1">SUM($O202:BC202)-SUM($O260:BC260)+SUM($O289:BC289)</f>
        <v>0</v>
      </c>
      <c r="BD318" s="326">
        <f ca="1">SUM($O202:BD202)-SUM($O260:BD260)+SUM($O289:BD289)</f>
        <v>0</v>
      </c>
      <c r="BE318" s="326">
        <f ca="1">SUM($O202:BE202)-SUM($O260:BE260)+SUM($O289:BE289)</f>
        <v>0</v>
      </c>
      <c r="BF318" s="326">
        <f ca="1">SUM($O202:BF202)-SUM($O260:BF260)+SUM($O289:BF289)</f>
        <v>0</v>
      </c>
      <c r="BG318" s="326">
        <f ca="1">SUM($O202:BG202)-SUM($O260:BG260)+SUM($O289:BG289)</f>
        <v>0</v>
      </c>
      <c r="BH318" s="326">
        <f ca="1">SUM($O202:BH202)-SUM($O260:BH260)+SUM($O289:BH289)</f>
        <v>0</v>
      </c>
      <c r="BI318" s="326">
        <f ca="1">SUM($O202:BI202)-SUM($O260:BI260)+SUM($O289:BI289)</f>
        <v>0</v>
      </c>
      <c r="BJ318" s="326">
        <f ca="1">SUM($O202:BJ202)-SUM($O260:BJ260)+SUM($O289:BJ289)</f>
        <v>0</v>
      </c>
      <c r="BK318" s="326">
        <f ca="1">SUM($O202:BK202)-SUM($O260:BK260)+SUM($O289:BK289)</f>
        <v>0</v>
      </c>
      <c r="BL318" s="326">
        <f ca="1">SUM($O202:BL202)-SUM($O260:BL260)+SUM($O289:BL289)</f>
        <v>0</v>
      </c>
      <c r="BM318" s="326">
        <f ca="1">SUM($O202:BM202)-SUM($O260:BM260)+SUM($O289:BM289)</f>
        <v>0</v>
      </c>
    </row>
    <row r="319" spans="3:65" x14ac:dyDescent="0.2">
      <c r="D319" s="331" t="str">
        <f>"Total "&amp;D293</f>
        <v>Total Net Book Value</v>
      </c>
      <c r="O319" s="348">
        <f ca="1">SUM(O294:O318)</f>
        <v>0</v>
      </c>
      <c r="P319" s="348">
        <f ca="1">SUM(P294:P318)</f>
        <v>975000</v>
      </c>
      <c r="Q319" s="348">
        <f t="shared" ref="Q319" ca="1" si="530">SUM(Q294:Q318)</f>
        <v>950000</v>
      </c>
      <c r="R319" s="348">
        <f t="shared" ref="R319" ca="1" si="531">SUM(R294:R318)</f>
        <v>925000</v>
      </c>
      <c r="S319" s="348">
        <f t="shared" ref="S319" ca="1" si="532">SUM(S294:S318)</f>
        <v>900000</v>
      </c>
      <c r="T319" s="348">
        <f t="shared" ref="T319" ca="1" si="533">SUM(T294:T318)</f>
        <v>875000</v>
      </c>
      <c r="U319" s="348">
        <f t="shared" ref="U319" ca="1" si="534">SUM(U294:U318)</f>
        <v>850000</v>
      </c>
      <c r="V319" s="348">
        <f t="shared" ref="V319" ca="1" si="535">SUM(V294:V318)</f>
        <v>825000</v>
      </c>
      <c r="W319" s="348">
        <f t="shared" ref="W319" ca="1" si="536">SUM(W294:W318)</f>
        <v>800000</v>
      </c>
      <c r="X319" s="348">
        <f t="shared" ref="X319" ca="1" si="537">SUM(X294:X318)</f>
        <v>775000</v>
      </c>
      <c r="Y319" s="348">
        <f t="shared" ref="Y319" ca="1" si="538">SUM(Y294:Y318)</f>
        <v>750000</v>
      </c>
      <c r="Z319" s="348">
        <f t="shared" ref="Z319" ca="1" si="539">SUM(Z294:Z318)</f>
        <v>725000</v>
      </c>
      <c r="AA319" s="348">
        <f t="shared" ref="AA319" ca="1" si="540">SUM(AA294:AA318)</f>
        <v>700000</v>
      </c>
      <c r="AB319" s="348">
        <f t="shared" ref="AB319" ca="1" si="541">SUM(AB294:AB318)</f>
        <v>675000</v>
      </c>
      <c r="AC319" s="348">
        <f t="shared" ref="AC319" ca="1" si="542">SUM(AC294:AC318)</f>
        <v>650000</v>
      </c>
      <c r="AD319" s="348">
        <f t="shared" ref="AD319" ca="1" si="543">SUM(AD294:AD318)</f>
        <v>625000</v>
      </c>
      <c r="AE319" s="348">
        <f t="shared" ref="AE319" ca="1" si="544">SUM(AE294:AE318)</f>
        <v>600000</v>
      </c>
      <c r="AF319" s="348">
        <f t="shared" ref="AF319" ca="1" si="545">SUM(AF294:AF318)</f>
        <v>575000</v>
      </c>
      <c r="AG319" s="348">
        <f t="shared" ref="AG319" ca="1" si="546">SUM(AG294:AG318)</f>
        <v>550000</v>
      </c>
      <c r="AH319" s="348">
        <f t="shared" ref="AH319" ca="1" si="547">SUM(AH294:AH318)</f>
        <v>525000</v>
      </c>
      <c r="AI319" s="348">
        <f t="shared" ref="AI319" ca="1" si="548">SUM(AI294:AI318)</f>
        <v>500000</v>
      </c>
      <c r="AJ319" s="348">
        <f t="shared" ref="AJ319" ca="1" si="549">SUM(AJ294:AJ318)</f>
        <v>475000</v>
      </c>
      <c r="AK319" s="348">
        <f t="shared" ref="AK319" ca="1" si="550">SUM(AK294:AK318)</f>
        <v>450000</v>
      </c>
      <c r="AL319" s="348">
        <f t="shared" ref="AL319" ca="1" si="551">SUM(AL294:AL318)</f>
        <v>425000</v>
      </c>
      <c r="AM319" s="348">
        <f t="shared" ref="AM319" ca="1" si="552">SUM(AM294:AM318)</f>
        <v>400000</v>
      </c>
      <c r="AN319" s="348">
        <f t="shared" ref="AN319" ca="1" si="553">SUM(AN294:AN318)</f>
        <v>375000</v>
      </c>
      <c r="AO319" s="348">
        <f t="shared" ref="AO319" ca="1" si="554">SUM(AO294:AO318)</f>
        <v>350000</v>
      </c>
      <c r="AP319" s="348">
        <f t="shared" ref="AP319" ca="1" si="555">SUM(AP294:AP318)</f>
        <v>325000</v>
      </c>
      <c r="AQ319" s="348">
        <f t="shared" ref="AQ319" ca="1" si="556">SUM(AQ294:AQ318)</f>
        <v>300000</v>
      </c>
      <c r="AR319" s="348">
        <f t="shared" ref="AR319" ca="1" si="557">SUM(AR294:AR318)</f>
        <v>275000</v>
      </c>
      <c r="AS319" s="348">
        <f t="shared" ref="AS319" ca="1" si="558">SUM(AS294:AS318)</f>
        <v>250000</v>
      </c>
      <c r="AT319" s="348">
        <f t="shared" ref="AT319" ca="1" si="559">SUM(AT294:AT318)</f>
        <v>225000</v>
      </c>
      <c r="AU319" s="348">
        <f t="shared" ref="AU319" ca="1" si="560">SUM(AU294:AU318)</f>
        <v>200000</v>
      </c>
      <c r="AV319" s="348">
        <f t="shared" ref="AV319" ca="1" si="561">SUM(AV294:AV318)</f>
        <v>175000</v>
      </c>
      <c r="AW319" s="348">
        <f t="shared" ref="AW319" ca="1" si="562">SUM(AW294:AW318)</f>
        <v>150000</v>
      </c>
      <c r="AX319" s="348">
        <f t="shared" ref="AX319" ca="1" si="563">SUM(AX294:AX318)</f>
        <v>125000</v>
      </c>
      <c r="AY319" s="348">
        <f t="shared" ref="AY319" ca="1" si="564">SUM(AY294:AY318)</f>
        <v>100000</v>
      </c>
      <c r="AZ319" s="348">
        <f t="shared" ref="AZ319" ca="1" si="565">SUM(AZ294:AZ318)</f>
        <v>75000</v>
      </c>
      <c r="BA319" s="348">
        <f t="shared" ref="BA319" ca="1" si="566">SUM(BA294:BA318)</f>
        <v>50000</v>
      </c>
      <c r="BB319" s="348">
        <f t="shared" ref="BB319" ca="1" si="567">SUM(BB294:BB318)</f>
        <v>25000</v>
      </c>
      <c r="BC319" s="348">
        <f t="shared" ref="BC319" ca="1" si="568">SUM(BC294:BC318)</f>
        <v>5.8207660913467407E-10</v>
      </c>
      <c r="BD319" s="348">
        <f t="shared" ref="BD319" ca="1" si="569">SUM(BD294:BD318)</f>
        <v>5.8207660913467407E-10</v>
      </c>
      <c r="BE319" s="348">
        <f t="shared" ref="BE319" ca="1" si="570">SUM(BE294:BE318)</f>
        <v>5.8207660913467407E-10</v>
      </c>
      <c r="BF319" s="348">
        <f t="shared" ref="BF319" ca="1" si="571">SUM(BF294:BF318)</f>
        <v>5.8207660913467407E-10</v>
      </c>
      <c r="BG319" s="348">
        <f t="shared" ref="BG319" ca="1" si="572">SUM(BG294:BG318)</f>
        <v>5.8207660913467407E-10</v>
      </c>
      <c r="BH319" s="348">
        <f t="shared" ref="BH319" ca="1" si="573">SUM(BH294:BH318)</f>
        <v>5.8207660913467407E-10</v>
      </c>
      <c r="BI319" s="348">
        <f t="shared" ref="BI319" ca="1" si="574">SUM(BI294:BI318)</f>
        <v>5.8207660913467407E-10</v>
      </c>
      <c r="BJ319" s="348">
        <f t="shared" ref="BJ319" ca="1" si="575">SUM(BJ294:BJ318)</f>
        <v>5.8207660913467407E-10</v>
      </c>
      <c r="BK319" s="348">
        <f t="shared" ref="BK319" ca="1" si="576">SUM(BK294:BK318)</f>
        <v>5.8207660913467407E-10</v>
      </c>
      <c r="BL319" s="348">
        <f t="shared" ref="BL319" ca="1" si="577">SUM(BL294:BL318)</f>
        <v>5.8207660913467407E-10</v>
      </c>
      <c r="BM319" s="348">
        <f t="shared" ref="BM319" ca="1" si="578">SUM(BM294:BM318)</f>
        <v>5.8207660913467407E-10</v>
      </c>
    </row>
    <row r="320" spans="3:65" s="326" customFormat="1" x14ac:dyDescent="0.2">
      <c r="D320" s="334"/>
      <c r="F320" s="335"/>
      <c r="G320" s="335"/>
    </row>
    <row r="321" spans="3:65" s="326" customFormat="1" x14ac:dyDescent="0.2">
      <c r="D321" s="334"/>
      <c r="F321" s="335"/>
      <c r="G321" s="335"/>
    </row>
    <row r="322" spans="3:65" ht="25.5" x14ac:dyDescent="0.2">
      <c r="D322" s="323" t="s">
        <v>23</v>
      </c>
      <c r="E322" s="318"/>
      <c r="F322" s="291"/>
      <c r="G322" s="291"/>
      <c r="I322" s="417" t="s">
        <v>246</v>
      </c>
      <c r="K322" s="321"/>
      <c r="L322" s="321"/>
      <c r="M322" s="32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  <c r="Y322" s="321"/>
      <c r="Z322" s="321"/>
      <c r="AA322" s="321"/>
      <c r="AB322" s="321"/>
      <c r="AC322" s="321"/>
      <c r="AD322" s="321"/>
      <c r="AE322" s="321"/>
      <c r="AF322" s="321"/>
      <c r="AG322" s="321"/>
      <c r="AH322" s="321"/>
      <c r="AI322" s="321"/>
      <c r="AJ322" s="321"/>
      <c r="AK322" s="321"/>
      <c r="AL322" s="321"/>
      <c r="AM322" s="321"/>
      <c r="AN322" s="321"/>
      <c r="AO322" s="321"/>
      <c r="AP322" s="321"/>
      <c r="AQ322" s="321"/>
      <c r="AR322" s="321"/>
      <c r="AS322" s="321"/>
      <c r="AT322" s="321"/>
      <c r="AU322" s="321"/>
      <c r="AV322" s="321"/>
      <c r="AW322" s="321"/>
      <c r="AX322" s="321"/>
      <c r="AY322" s="321"/>
      <c r="AZ322" s="321"/>
      <c r="BA322" s="321"/>
      <c r="BB322" s="321"/>
      <c r="BC322" s="321"/>
      <c r="BD322" s="321"/>
      <c r="BE322" s="321"/>
      <c r="BF322" s="321"/>
      <c r="BG322" s="321"/>
      <c r="BH322" s="321"/>
      <c r="BI322" s="321"/>
      <c r="BJ322" s="321"/>
      <c r="BK322" s="321"/>
      <c r="BL322" s="321"/>
      <c r="BM322" s="321"/>
    </row>
    <row r="323" spans="3:65" x14ac:dyDescent="0.2">
      <c r="C323" s="325">
        <f>C322+1</f>
        <v>1</v>
      </c>
      <c r="D323" s="303" t="str">
        <f>INDEX(D$59:D$83,$C323,1)</f>
        <v>CR Factors</v>
      </c>
      <c r="E323" s="350" t="str">
        <f t="shared" ref="E323:F347" si="579">INDEX(E$59:E$83,$C323,1)</f>
        <v>Capital</v>
      </c>
      <c r="F323" s="320">
        <f t="shared" si="579"/>
        <v>4</v>
      </c>
      <c r="G323" s="320"/>
      <c r="H323" s="362">
        <f t="shared" ref="H323:H347" si="580">Tax_Rate</f>
        <v>0.38574999999999998</v>
      </c>
      <c r="I323" s="330">
        <f>L1083-L1025</f>
        <v>0</v>
      </c>
      <c r="O323" s="326">
        <f ca="1">N323+(O236-O1141-O680-O1025+O1083)*$H323-O1320</f>
        <v>0</v>
      </c>
      <c r="P323" s="326">
        <f t="shared" ref="P323:BM323" ca="1" si="581">O323+(P236-P1141-P680-P1025+P1083)*$H323-P1320</f>
        <v>-153335.625</v>
      </c>
      <c r="Q323" s="326">
        <f t="shared" ca="1" si="581"/>
        <v>-160400.25049999999</v>
      </c>
      <c r="R323" s="326">
        <f t="shared" ca="1" si="581"/>
        <v>-166210.41699999999</v>
      </c>
      <c r="S323" s="326">
        <f ca="1">R323+(S236-S1141-S680-S1025+S1083)*$H323-S1320</f>
        <v>-170863.33349999998</v>
      </c>
      <c r="T323" s="326">
        <f t="shared" ca="1" si="581"/>
        <v>-174442.32199999999</v>
      </c>
      <c r="U323" s="326">
        <f t="shared" ca="1" si="581"/>
        <v>-177030.70449999999</v>
      </c>
      <c r="V323" s="326">
        <f t="shared" ca="1" si="581"/>
        <v>-178700.23050000001</v>
      </c>
      <c r="W323" s="326">
        <f t="shared" ca="1" si="581"/>
        <v>-179522.6495</v>
      </c>
      <c r="X323" s="326">
        <f t="shared" ca="1" si="581"/>
        <v>-180206.1985</v>
      </c>
      <c r="Y323" s="326">
        <f t="shared" ca="1" si="581"/>
        <v>-180887.43299999999</v>
      </c>
      <c r="Z323" s="326">
        <f t="shared" ca="1" si="581"/>
        <v>-181570.98199999999</v>
      </c>
      <c r="AA323" s="326">
        <f t="shared" ca="1" si="581"/>
        <v>-182252.21649999998</v>
      </c>
      <c r="AB323" s="326">
        <f t="shared" ca="1" si="581"/>
        <v>-182935.76549999998</v>
      </c>
      <c r="AC323" s="326">
        <f t="shared" ca="1" si="581"/>
        <v>-183616.99999999997</v>
      </c>
      <c r="AD323" s="326">
        <f t="shared" ca="1" si="581"/>
        <v>-184300.54899999997</v>
      </c>
      <c r="AE323" s="326">
        <f t="shared" ca="1" si="581"/>
        <v>-184981.78349999996</v>
      </c>
      <c r="AF323" s="326">
        <f t="shared" ca="1" si="581"/>
        <v>-185665.33249999996</v>
      </c>
      <c r="AG323" s="326">
        <f t="shared" ca="1" si="581"/>
        <v>-186346.56699999995</v>
      </c>
      <c r="AH323" s="326">
        <f t="shared" ca="1" si="581"/>
        <v>-187030.11599999995</v>
      </c>
      <c r="AI323" s="326">
        <f t="shared" ca="1" si="581"/>
        <v>-187711.35049999994</v>
      </c>
      <c r="AJ323" s="326">
        <f t="shared" ca="1" si="581"/>
        <v>-183231.24999999994</v>
      </c>
      <c r="AK323" s="326">
        <f t="shared" ca="1" si="581"/>
        <v>-173587.49999999994</v>
      </c>
      <c r="AL323" s="326">
        <f t="shared" ca="1" si="581"/>
        <v>-163943.74999999994</v>
      </c>
      <c r="AM323" s="326">
        <f t="shared" ca="1" si="581"/>
        <v>-154299.99999999994</v>
      </c>
      <c r="AN323" s="326">
        <f t="shared" ca="1" si="581"/>
        <v>-144656.24999999994</v>
      </c>
      <c r="AO323" s="326">
        <f t="shared" ca="1" si="581"/>
        <v>-135012.49999999994</v>
      </c>
      <c r="AP323" s="326">
        <f t="shared" ca="1" si="581"/>
        <v>-125368.74999999994</v>
      </c>
      <c r="AQ323" s="326">
        <f t="shared" ca="1" si="581"/>
        <v>-115724.99999999994</v>
      </c>
      <c r="AR323" s="326">
        <f t="shared" ca="1" si="581"/>
        <v>-106081.24999999994</v>
      </c>
      <c r="AS323" s="326">
        <f t="shared" ca="1" si="581"/>
        <v>-96437.499999999942</v>
      </c>
      <c r="AT323" s="326">
        <f t="shared" ca="1" si="581"/>
        <v>-86793.749999999942</v>
      </c>
      <c r="AU323" s="326">
        <f t="shared" ca="1" si="581"/>
        <v>-77149.999999999942</v>
      </c>
      <c r="AV323" s="326">
        <f t="shared" ca="1" si="581"/>
        <v>-67506.249999999942</v>
      </c>
      <c r="AW323" s="326">
        <f t="shared" ca="1" si="581"/>
        <v>-57862.499999999942</v>
      </c>
      <c r="AX323" s="326">
        <f t="shared" ca="1" si="581"/>
        <v>-48218.749999999942</v>
      </c>
      <c r="AY323" s="326">
        <f t="shared" ca="1" si="581"/>
        <v>-38574.999999999942</v>
      </c>
      <c r="AZ323" s="326">
        <f t="shared" ca="1" si="581"/>
        <v>-28931.249999999942</v>
      </c>
      <c r="BA323" s="326">
        <f t="shared" ca="1" si="581"/>
        <v>-19287.499999999942</v>
      </c>
      <c r="BB323" s="326">
        <f t="shared" ca="1" si="581"/>
        <v>-9643.7499999999418</v>
      </c>
      <c r="BC323" s="326">
        <f t="shared" ca="1" si="581"/>
        <v>-1.4733814168721437E-10</v>
      </c>
      <c r="BD323" s="326">
        <f t="shared" ca="1" si="581"/>
        <v>-1.4733814168721437E-10</v>
      </c>
      <c r="BE323" s="326">
        <f t="shared" ca="1" si="581"/>
        <v>-1.4733814168721437E-10</v>
      </c>
      <c r="BF323" s="326">
        <f t="shared" ca="1" si="581"/>
        <v>-1.4733814168721437E-10</v>
      </c>
      <c r="BG323" s="326">
        <f t="shared" ca="1" si="581"/>
        <v>-1.4733814168721437E-10</v>
      </c>
      <c r="BH323" s="326">
        <f t="shared" ca="1" si="581"/>
        <v>-1.4733814168721437E-10</v>
      </c>
      <c r="BI323" s="326">
        <f t="shared" ca="1" si="581"/>
        <v>-1.4733814168721437E-10</v>
      </c>
      <c r="BJ323" s="326">
        <f t="shared" ca="1" si="581"/>
        <v>-1.4733814168721437E-10</v>
      </c>
      <c r="BK323" s="326">
        <f t="shared" ca="1" si="581"/>
        <v>-1.4733814168721437E-10</v>
      </c>
      <c r="BL323" s="326">
        <f t="shared" ca="1" si="581"/>
        <v>-1.4733814168721437E-10</v>
      </c>
      <c r="BM323" s="326">
        <f t="shared" ca="1" si="581"/>
        <v>-1.4733814168721437E-10</v>
      </c>
    </row>
    <row r="324" spans="3:65" x14ac:dyDescent="0.2">
      <c r="C324" s="325">
        <f t="shared" ref="C324:C347" si="582">C323+1</f>
        <v>2</v>
      </c>
      <c r="D324" s="303" t="str">
        <f t="shared" ref="D324:D347" si="583">INDEX(D$59:D$83,$C324,1)</f>
        <v>item 2</v>
      </c>
      <c r="E324" s="350" t="str">
        <f t="shared" si="579"/>
        <v>Operating Expense</v>
      </c>
      <c r="F324" s="320">
        <f t="shared" si="579"/>
        <v>2</v>
      </c>
      <c r="G324" s="320"/>
      <c r="H324" s="362">
        <f t="shared" si="580"/>
        <v>0.38574999999999998</v>
      </c>
      <c r="I324" s="330">
        <f t="shared" ref="I324:I347" si="584">L1084-L1026</f>
        <v>0</v>
      </c>
      <c r="O324" s="326">
        <f t="shared" ref="O324:BM324" ca="1" si="585">N324+(O237-O1142-O681-O1026+O1084)*$H324-O1321</f>
        <v>0</v>
      </c>
      <c r="P324" s="326">
        <f t="shared" ca="1" si="585"/>
        <v>0</v>
      </c>
      <c r="Q324" s="326">
        <f t="shared" ca="1" si="585"/>
        <v>0</v>
      </c>
      <c r="R324" s="326">
        <f t="shared" ca="1" si="585"/>
        <v>0</v>
      </c>
      <c r="S324" s="326">
        <f t="shared" ca="1" si="585"/>
        <v>0</v>
      </c>
      <c r="T324" s="326">
        <f t="shared" ca="1" si="585"/>
        <v>0</v>
      </c>
      <c r="U324" s="326">
        <f t="shared" ca="1" si="585"/>
        <v>0</v>
      </c>
      <c r="V324" s="326">
        <f t="shared" ca="1" si="585"/>
        <v>0</v>
      </c>
      <c r="W324" s="326">
        <f t="shared" ca="1" si="585"/>
        <v>0</v>
      </c>
      <c r="X324" s="326">
        <f t="shared" ca="1" si="585"/>
        <v>0</v>
      </c>
      <c r="Y324" s="326">
        <f t="shared" ca="1" si="585"/>
        <v>0</v>
      </c>
      <c r="Z324" s="326">
        <f t="shared" ca="1" si="585"/>
        <v>0</v>
      </c>
      <c r="AA324" s="326">
        <f t="shared" ca="1" si="585"/>
        <v>0</v>
      </c>
      <c r="AB324" s="326">
        <f t="shared" ca="1" si="585"/>
        <v>0</v>
      </c>
      <c r="AC324" s="326">
        <f t="shared" ca="1" si="585"/>
        <v>0</v>
      </c>
      <c r="AD324" s="326">
        <f t="shared" ca="1" si="585"/>
        <v>0</v>
      </c>
      <c r="AE324" s="326">
        <f t="shared" ca="1" si="585"/>
        <v>0</v>
      </c>
      <c r="AF324" s="326">
        <f t="shared" ca="1" si="585"/>
        <v>0</v>
      </c>
      <c r="AG324" s="326">
        <f t="shared" ca="1" si="585"/>
        <v>0</v>
      </c>
      <c r="AH324" s="326">
        <f t="shared" ca="1" si="585"/>
        <v>0</v>
      </c>
      <c r="AI324" s="326">
        <f t="shared" ca="1" si="585"/>
        <v>0</v>
      </c>
      <c r="AJ324" s="326">
        <f t="shared" ca="1" si="585"/>
        <v>0</v>
      </c>
      <c r="AK324" s="326">
        <f t="shared" ca="1" si="585"/>
        <v>0</v>
      </c>
      <c r="AL324" s="326">
        <f t="shared" ca="1" si="585"/>
        <v>0</v>
      </c>
      <c r="AM324" s="326">
        <f t="shared" ca="1" si="585"/>
        <v>0</v>
      </c>
      <c r="AN324" s="326">
        <f t="shared" ca="1" si="585"/>
        <v>0</v>
      </c>
      <c r="AO324" s="326">
        <f t="shared" ca="1" si="585"/>
        <v>0</v>
      </c>
      <c r="AP324" s="326">
        <f t="shared" ca="1" si="585"/>
        <v>0</v>
      </c>
      <c r="AQ324" s="326">
        <f t="shared" ca="1" si="585"/>
        <v>0</v>
      </c>
      <c r="AR324" s="326">
        <f t="shared" ca="1" si="585"/>
        <v>0</v>
      </c>
      <c r="AS324" s="326">
        <f t="shared" ca="1" si="585"/>
        <v>0</v>
      </c>
      <c r="AT324" s="326">
        <f t="shared" ca="1" si="585"/>
        <v>0</v>
      </c>
      <c r="AU324" s="326">
        <f t="shared" ca="1" si="585"/>
        <v>0</v>
      </c>
      <c r="AV324" s="326">
        <f t="shared" ca="1" si="585"/>
        <v>0</v>
      </c>
      <c r="AW324" s="326">
        <f t="shared" ca="1" si="585"/>
        <v>0</v>
      </c>
      <c r="AX324" s="326">
        <f t="shared" ca="1" si="585"/>
        <v>0</v>
      </c>
      <c r="AY324" s="326">
        <f t="shared" ca="1" si="585"/>
        <v>0</v>
      </c>
      <c r="AZ324" s="326">
        <f t="shared" ca="1" si="585"/>
        <v>0</v>
      </c>
      <c r="BA324" s="326">
        <f t="shared" ca="1" si="585"/>
        <v>0</v>
      </c>
      <c r="BB324" s="326">
        <f t="shared" ca="1" si="585"/>
        <v>0</v>
      </c>
      <c r="BC324" s="326">
        <f t="shared" ca="1" si="585"/>
        <v>0</v>
      </c>
      <c r="BD324" s="326">
        <f t="shared" ca="1" si="585"/>
        <v>0</v>
      </c>
      <c r="BE324" s="326">
        <f t="shared" ca="1" si="585"/>
        <v>0</v>
      </c>
      <c r="BF324" s="326">
        <f t="shared" ca="1" si="585"/>
        <v>0</v>
      </c>
      <c r="BG324" s="326">
        <f t="shared" ca="1" si="585"/>
        <v>0</v>
      </c>
      <c r="BH324" s="326">
        <f t="shared" ca="1" si="585"/>
        <v>0</v>
      </c>
      <c r="BI324" s="326">
        <f t="shared" ca="1" si="585"/>
        <v>0</v>
      </c>
      <c r="BJ324" s="326">
        <f t="shared" ca="1" si="585"/>
        <v>0</v>
      </c>
      <c r="BK324" s="326">
        <f t="shared" ca="1" si="585"/>
        <v>0</v>
      </c>
      <c r="BL324" s="326">
        <f t="shared" ca="1" si="585"/>
        <v>0</v>
      </c>
      <c r="BM324" s="326">
        <f t="shared" ca="1" si="585"/>
        <v>0</v>
      </c>
    </row>
    <row r="325" spans="3:65" x14ac:dyDescent="0.2">
      <c r="C325" s="325">
        <f t="shared" si="582"/>
        <v>3</v>
      </c>
      <c r="D325" s="303" t="str">
        <f t="shared" si="583"/>
        <v>item 3</v>
      </c>
      <c r="E325" s="350" t="str">
        <f t="shared" si="579"/>
        <v>Operating Expense</v>
      </c>
      <c r="F325" s="320">
        <f t="shared" si="579"/>
        <v>2</v>
      </c>
      <c r="G325" s="320"/>
      <c r="H325" s="362">
        <f t="shared" si="580"/>
        <v>0.38574999999999998</v>
      </c>
      <c r="I325" s="330">
        <f t="shared" si="584"/>
        <v>0</v>
      </c>
      <c r="O325" s="326">
        <f t="shared" ref="O325:BM325" ca="1" si="586">N325+(O238-O1143-O682-O1027+O1085)*$H325-O1322</f>
        <v>0</v>
      </c>
      <c r="P325" s="326">
        <f t="shared" ca="1" si="586"/>
        <v>0</v>
      </c>
      <c r="Q325" s="326">
        <f t="shared" ca="1" si="586"/>
        <v>0</v>
      </c>
      <c r="R325" s="326">
        <f t="shared" ca="1" si="586"/>
        <v>0</v>
      </c>
      <c r="S325" s="326">
        <f t="shared" ca="1" si="586"/>
        <v>0</v>
      </c>
      <c r="T325" s="326">
        <f t="shared" ca="1" si="586"/>
        <v>0</v>
      </c>
      <c r="U325" s="326">
        <f t="shared" ca="1" si="586"/>
        <v>0</v>
      </c>
      <c r="V325" s="326">
        <f t="shared" ca="1" si="586"/>
        <v>0</v>
      </c>
      <c r="W325" s="326">
        <f t="shared" ca="1" si="586"/>
        <v>0</v>
      </c>
      <c r="X325" s="326">
        <f t="shared" ca="1" si="586"/>
        <v>0</v>
      </c>
      <c r="Y325" s="326">
        <f t="shared" ca="1" si="586"/>
        <v>0</v>
      </c>
      <c r="Z325" s="326">
        <f t="shared" ca="1" si="586"/>
        <v>0</v>
      </c>
      <c r="AA325" s="326">
        <f t="shared" ca="1" si="586"/>
        <v>0</v>
      </c>
      <c r="AB325" s="326">
        <f t="shared" ca="1" si="586"/>
        <v>0</v>
      </c>
      <c r="AC325" s="326">
        <f t="shared" ca="1" si="586"/>
        <v>0</v>
      </c>
      <c r="AD325" s="326">
        <f t="shared" ca="1" si="586"/>
        <v>0</v>
      </c>
      <c r="AE325" s="326">
        <f t="shared" ca="1" si="586"/>
        <v>0</v>
      </c>
      <c r="AF325" s="326">
        <f t="shared" ca="1" si="586"/>
        <v>0</v>
      </c>
      <c r="AG325" s="326">
        <f t="shared" ca="1" si="586"/>
        <v>0</v>
      </c>
      <c r="AH325" s="326">
        <f t="shared" ca="1" si="586"/>
        <v>0</v>
      </c>
      <c r="AI325" s="326">
        <f t="shared" ca="1" si="586"/>
        <v>0</v>
      </c>
      <c r="AJ325" s="326">
        <f t="shared" ca="1" si="586"/>
        <v>0</v>
      </c>
      <c r="AK325" s="326">
        <f t="shared" ca="1" si="586"/>
        <v>0</v>
      </c>
      <c r="AL325" s="326">
        <f t="shared" ca="1" si="586"/>
        <v>0</v>
      </c>
      <c r="AM325" s="326">
        <f t="shared" ca="1" si="586"/>
        <v>0</v>
      </c>
      <c r="AN325" s="326">
        <f t="shared" ca="1" si="586"/>
        <v>0</v>
      </c>
      <c r="AO325" s="326">
        <f t="shared" ca="1" si="586"/>
        <v>0</v>
      </c>
      <c r="AP325" s="326">
        <f t="shared" ca="1" si="586"/>
        <v>0</v>
      </c>
      <c r="AQ325" s="326">
        <f t="shared" ca="1" si="586"/>
        <v>0</v>
      </c>
      <c r="AR325" s="326">
        <f t="shared" ca="1" si="586"/>
        <v>0</v>
      </c>
      <c r="AS325" s="326">
        <f t="shared" ca="1" si="586"/>
        <v>0</v>
      </c>
      <c r="AT325" s="326">
        <f t="shared" ca="1" si="586"/>
        <v>0</v>
      </c>
      <c r="AU325" s="326">
        <f t="shared" ca="1" si="586"/>
        <v>0</v>
      </c>
      <c r="AV325" s="326">
        <f t="shared" ca="1" si="586"/>
        <v>0</v>
      </c>
      <c r="AW325" s="326">
        <f t="shared" ca="1" si="586"/>
        <v>0</v>
      </c>
      <c r="AX325" s="326">
        <f t="shared" ca="1" si="586"/>
        <v>0</v>
      </c>
      <c r="AY325" s="326">
        <f t="shared" ca="1" si="586"/>
        <v>0</v>
      </c>
      <c r="AZ325" s="326">
        <f t="shared" ca="1" si="586"/>
        <v>0</v>
      </c>
      <c r="BA325" s="326">
        <f t="shared" ca="1" si="586"/>
        <v>0</v>
      </c>
      <c r="BB325" s="326">
        <f t="shared" ca="1" si="586"/>
        <v>0</v>
      </c>
      <c r="BC325" s="326">
        <f t="shared" ca="1" si="586"/>
        <v>0</v>
      </c>
      <c r="BD325" s="326">
        <f t="shared" ca="1" si="586"/>
        <v>0</v>
      </c>
      <c r="BE325" s="326">
        <f t="shared" ca="1" si="586"/>
        <v>0</v>
      </c>
      <c r="BF325" s="326">
        <f t="shared" ca="1" si="586"/>
        <v>0</v>
      </c>
      <c r="BG325" s="326">
        <f t="shared" ca="1" si="586"/>
        <v>0</v>
      </c>
      <c r="BH325" s="326">
        <f t="shared" ca="1" si="586"/>
        <v>0</v>
      </c>
      <c r="BI325" s="326">
        <f t="shared" ca="1" si="586"/>
        <v>0</v>
      </c>
      <c r="BJ325" s="326">
        <f t="shared" ca="1" si="586"/>
        <v>0</v>
      </c>
      <c r="BK325" s="326">
        <f t="shared" ca="1" si="586"/>
        <v>0</v>
      </c>
      <c r="BL325" s="326">
        <f t="shared" ca="1" si="586"/>
        <v>0</v>
      </c>
      <c r="BM325" s="326">
        <f t="shared" ca="1" si="586"/>
        <v>0</v>
      </c>
    </row>
    <row r="326" spans="3:65" x14ac:dyDescent="0.2">
      <c r="C326" s="325">
        <f t="shared" si="582"/>
        <v>4</v>
      </c>
      <c r="D326" s="303" t="str">
        <f t="shared" si="583"/>
        <v>item 4</v>
      </c>
      <c r="E326" s="350" t="str">
        <f t="shared" si="579"/>
        <v>Operating Expense</v>
      </c>
      <c r="F326" s="320">
        <f t="shared" si="579"/>
        <v>2</v>
      </c>
      <c r="G326" s="320"/>
      <c r="H326" s="362">
        <f t="shared" si="580"/>
        <v>0.38574999999999998</v>
      </c>
      <c r="I326" s="330">
        <f t="shared" si="584"/>
        <v>0</v>
      </c>
      <c r="O326" s="326">
        <f t="shared" ref="O326:BM326" ca="1" si="587">N326+(O239-O1144-O683-O1028+O1086)*$H326-O1323</f>
        <v>0</v>
      </c>
      <c r="P326" s="326">
        <f t="shared" ca="1" si="587"/>
        <v>0</v>
      </c>
      <c r="Q326" s="326">
        <f t="shared" ca="1" si="587"/>
        <v>0</v>
      </c>
      <c r="R326" s="326">
        <f t="shared" ca="1" si="587"/>
        <v>0</v>
      </c>
      <c r="S326" s="326">
        <f t="shared" ca="1" si="587"/>
        <v>0</v>
      </c>
      <c r="T326" s="326">
        <f t="shared" ca="1" si="587"/>
        <v>0</v>
      </c>
      <c r="U326" s="326">
        <f t="shared" ca="1" si="587"/>
        <v>0</v>
      </c>
      <c r="V326" s="326">
        <f t="shared" ca="1" si="587"/>
        <v>0</v>
      </c>
      <c r="W326" s="326">
        <f t="shared" ca="1" si="587"/>
        <v>0</v>
      </c>
      <c r="X326" s="326">
        <f t="shared" ca="1" si="587"/>
        <v>0</v>
      </c>
      <c r="Y326" s="326">
        <f t="shared" ca="1" si="587"/>
        <v>0</v>
      </c>
      <c r="Z326" s="326">
        <f t="shared" ca="1" si="587"/>
        <v>0</v>
      </c>
      <c r="AA326" s="326">
        <f t="shared" ca="1" si="587"/>
        <v>0</v>
      </c>
      <c r="AB326" s="326">
        <f t="shared" ca="1" si="587"/>
        <v>0</v>
      </c>
      <c r="AC326" s="326">
        <f t="shared" ca="1" si="587"/>
        <v>0</v>
      </c>
      <c r="AD326" s="326">
        <f t="shared" ca="1" si="587"/>
        <v>0</v>
      </c>
      <c r="AE326" s="326">
        <f t="shared" ca="1" si="587"/>
        <v>0</v>
      </c>
      <c r="AF326" s="326">
        <f t="shared" ca="1" si="587"/>
        <v>0</v>
      </c>
      <c r="AG326" s="326">
        <f t="shared" ca="1" si="587"/>
        <v>0</v>
      </c>
      <c r="AH326" s="326">
        <f t="shared" ca="1" si="587"/>
        <v>0</v>
      </c>
      <c r="AI326" s="326">
        <f t="shared" ca="1" si="587"/>
        <v>0</v>
      </c>
      <c r="AJ326" s="326">
        <f t="shared" ca="1" si="587"/>
        <v>0</v>
      </c>
      <c r="AK326" s="326">
        <f t="shared" ca="1" si="587"/>
        <v>0</v>
      </c>
      <c r="AL326" s="326">
        <f t="shared" ca="1" si="587"/>
        <v>0</v>
      </c>
      <c r="AM326" s="326">
        <f t="shared" ca="1" si="587"/>
        <v>0</v>
      </c>
      <c r="AN326" s="326">
        <f t="shared" ca="1" si="587"/>
        <v>0</v>
      </c>
      <c r="AO326" s="326">
        <f t="shared" ca="1" si="587"/>
        <v>0</v>
      </c>
      <c r="AP326" s="326">
        <f t="shared" ca="1" si="587"/>
        <v>0</v>
      </c>
      <c r="AQ326" s="326">
        <f t="shared" ca="1" si="587"/>
        <v>0</v>
      </c>
      <c r="AR326" s="326">
        <f t="shared" ca="1" si="587"/>
        <v>0</v>
      </c>
      <c r="AS326" s="326">
        <f t="shared" ca="1" si="587"/>
        <v>0</v>
      </c>
      <c r="AT326" s="326">
        <f t="shared" ca="1" si="587"/>
        <v>0</v>
      </c>
      <c r="AU326" s="326">
        <f t="shared" ca="1" si="587"/>
        <v>0</v>
      </c>
      <c r="AV326" s="326">
        <f t="shared" ca="1" si="587"/>
        <v>0</v>
      </c>
      <c r="AW326" s="326">
        <f t="shared" ca="1" si="587"/>
        <v>0</v>
      </c>
      <c r="AX326" s="326">
        <f t="shared" ca="1" si="587"/>
        <v>0</v>
      </c>
      <c r="AY326" s="326">
        <f t="shared" ca="1" si="587"/>
        <v>0</v>
      </c>
      <c r="AZ326" s="326">
        <f t="shared" ca="1" si="587"/>
        <v>0</v>
      </c>
      <c r="BA326" s="326">
        <f t="shared" ca="1" si="587"/>
        <v>0</v>
      </c>
      <c r="BB326" s="326">
        <f t="shared" ca="1" si="587"/>
        <v>0</v>
      </c>
      <c r="BC326" s="326">
        <f t="shared" ca="1" si="587"/>
        <v>0</v>
      </c>
      <c r="BD326" s="326">
        <f t="shared" ca="1" si="587"/>
        <v>0</v>
      </c>
      <c r="BE326" s="326">
        <f t="shared" ca="1" si="587"/>
        <v>0</v>
      </c>
      <c r="BF326" s="326">
        <f t="shared" ca="1" si="587"/>
        <v>0</v>
      </c>
      <c r="BG326" s="326">
        <f t="shared" ca="1" si="587"/>
        <v>0</v>
      </c>
      <c r="BH326" s="326">
        <f t="shared" ca="1" si="587"/>
        <v>0</v>
      </c>
      <c r="BI326" s="326">
        <f t="shared" ca="1" si="587"/>
        <v>0</v>
      </c>
      <c r="BJ326" s="326">
        <f t="shared" ca="1" si="587"/>
        <v>0</v>
      </c>
      <c r="BK326" s="326">
        <f t="shared" ca="1" si="587"/>
        <v>0</v>
      </c>
      <c r="BL326" s="326">
        <f t="shared" ca="1" si="587"/>
        <v>0</v>
      </c>
      <c r="BM326" s="326">
        <f t="shared" ca="1" si="587"/>
        <v>0</v>
      </c>
    </row>
    <row r="327" spans="3:65" x14ac:dyDescent="0.2">
      <c r="C327" s="325">
        <f t="shared" si="582"/>
        <v>5</v>
      </c>
      <c r="D327" s="303" t="str">
        <f t="shared" si="583"/>
        <v>item 5</v>
      </c>
      <c r="E327" s="350" t="str">
        <f t="shared" si="579"/>
        <v>Operating Expense</v>
      </c>
      <c r="F327" s="320">
        <f t="shared" si="579"/>
        <v>2</v>
      </c>
      <c r="G327" s="320"/>
      <c r="H327" s="362">
        <f t="shared" si="580"/>
        <v>0.38574999999999998</v>
      </c>
      <c r="I327" s="330">
        <f t="shared" si="584"/>
        <v>0</v>
      </c>
      <c r="O327" s="326">
        <f t="shared" ref="O327:BM327" ca="1" si="588">N327+(O240-O1145-O684-O1029+O1087)*$H327-O1324</f>
        <v>0</v>
      </c>
      <c r="P327" s="326">
        <f t="shared" ca="1" si="588"/>
        <v>0</v>
      </c>
      <c r="Q327" s="326">
        <f t="shared" ca="1" si="588"/>
        <v>0</v>
      </c>
      <c r="R327" s="326">
        <f t="shared" ca="1" si="588"/>
        <v>0</v>
      </c>
      <c r="S327" s="326">
        <f t="shared" ca="1" si="588"/>
        <v>0</v>
      </c>
      <c r="T327" s="326">
        <f t="shared" ca="1" si="588"/>
        <v>0</v>
      </c>
      <c r="U327" s="326">
        <f t="shared" ca="1" si="588"/>
        <v>0</v>
      </c>
      <c r="V327" s="326">
        <f t="shared" ca="1" si="588"/>
        <v>0</v>
      </c>
      <c r="W327" s="326">
        <f t="shared" ca="1" si="588"/>
        <v>0</v>
      </c>
      <c r="X327" s="326">
        <f t="shared" ca="1" si="588"/>
        <v>0</v>
      </c>
      <c r="Y327" s="326">
        <f t="shared" ca="1" si="588"/>
        <v>0</v>
      </c>
      <c r="Z327" s="326">
        <f t="shared" ca="1" si="588"/>
        <v>0</v>
      </c>
      <c r="AA327" s="326">
        <f t="shared" ca="1" si="588"/>
        <v>0</v>
      </c>
      <c r="AB327" s="326">
        <f t="shared" ca="1" si="588"/>
        <v>0</v>
      </c>
      <c r="AC327" s="326">
        <f t="shared" ca="1" si="588"/>
        <v>0</v>
      </c>
      <c r="AD327" s="326">
        <f t="shared" ca="1" si="588"/>
        <v>0</v>
      </c>
      <c r="AE327" s="326">
        <f t="shared" ca="1" si="588"/>
        <v>0</v>
      </c>
      <c r="AF327" s="326">
        <f t="shared" ca="1" si="588"/>
        <v>0</v>
      </c>
      <c r="AG327" s="326">
        <f t="shared" ca="1" si="588"/>
        <v>0</v>
      </c>
      <c r="AH327" s="326">
        <f t="shared" ca="1" si="588"/>
        <v>0</v>
      </c>
      <c r="AI327" s="326">
        <f t="shared" ca="1" si="588"/>
        <v>0</v>
      </c>
      <c r="AJ327" s="326">
        <f t="shared" ca="1" si="588"/>
        <v>0</v>
      </c>
      <c r="AK327" s="326">
        <f t="shared" ca="1" si="588"/>
        <v>0</v>
      </c>
      <c r="AL327" s="326">
        <f t="shared" ca="1" si="588"/>
        <v>0</v>
      </c>
      <c r="AM327" s="326">
        <f t="shared" ca="1" si="588"/>
        <v>0</v>
      </c>
      <c r="AN327" s="326">
        <f t="shared" ca="1" si="588"/>
        <v>0</v>
      </c>
      <c r="AO327" s="326">
        <f t="shared" ca="1" si="588"/>
        <v>0</v>
      </c>
      <c r="AP327" s="326">
        <f t="shared" ca="1" si="588"/>
        <v>0</v>
      </c>
      <c r="AQ327" s="326">
        <f t="shared" ca="1" si="588"/>
        <v>0</v>
      </c>
      <c r="AR327" s="326">
        <f t="shared" ca="1" si="588"/>
        <v>0</v>
      </c>
      <c r="AS327" s="326">
        <f t="shared" ca="1" si="588"/>
        <v>0</v>
      </c>
      <c r="AT327" s="326">
        <f t="shared" ca="1" si="588"/>
        <v>0</v>
      </c>
      <c r="AU327" s="326">
        <f t="shared" ca="1" si="588"/>
        <v>0</v>
      </c>
      <c r="AV327" s="326">
        <f t="shared" ca="1" si="588"/>
        <v>0</v>
      </c>
      <c r="AW327" s="326">
        <f t="shared" ca="1" si="588"/>
        <v>0</v>
      </c>
      <c r="AX327" s="326">
        <f t="shared" ca="1" si="588"/>
        <v>0</v>
      </c>
      <c r="AY327" s="326">
        <f t="shared" ca="1" si="588"/>
        <v>0</v>
      </c>
      <c r="AZ327" s="326">
        <f t="shared" ca="1" si="588"/>
        <v>0</v>
      </c>
      <c r="BA327" s="326">
        <f t="shared" ca="1" si="588"/>
        <v>0</v>
      </c>
      <c r="BB327" s="326">
        <f t="shared" ca="1" si="588"/>
        <v>0</v>
      </c>
      <c r="BC327" s="326">
        <f t="shared" ca="1" si="588"/>
        <v>0</v>
      </c>
      <c r="BD327" s="326">
        <f t="shared" ca="1" si="588"/>
        <v>0</v>
      </c>
      <c r="BE327" s="326">
        <f t="shared" ca="1" si="588"/>
        <v>0</v>
      </c>
      <c r="BF327" s="326">
        <f t="shared" ca="1" si="588"/>
        <v>0</v>
      </c>
      <c r="BG327" s="326">
        <f t="shared" ca="1" si="588"/>
        <v>0</v>
      </c>
      <c r="BH327" s="326">
        <f t="shared" ca="1" si="588"/>
        <v>0</v>
      </c>
      <c r="BI327" s="326">
        <f t="shared" ca="1" si="588"/>
        <v>0</v>
      </c>
      <c r="BJ327" s="326">
        <f t="shared" ca="1" si="588"/>
        <v>0</v>
      </c>
      <c r="BK327" s="326">
        <f t="shared" ca="1" si="588"/>
        <v>0</v>
      </c>
      <c r="BL327" s="326">
        <f t="shared" ca="1" si="588"/>
        <v>0</v>
      </c>
      <c r="BM327" s="326">
        <f t="shared" ca="1" si="588"/>
        <v>0</v>
      </c>
    </row>
    <row r="328" spans="3:65" x14ac:dyDescent="0.2">
      <c r="C328" s="325">
        <f t="shared" si="582"/>
        <v>6</v>
      </c>
      <c r="D328" s="303" t="str">
        <f t="shared" si="583"/>
        <v>item 6</v>
      </c>
      <c r="E328" s="350" t="str">
        <f t="shared" si="579"/>
        <v>Operating Expense</v>
      </c>
      <c r="F328" s="320">
        <f t="shared" si="579"/>
        <v>2</v>
      </c>
      <c r="G328" s="320"/>
      <c r="H328" s="362">
        <f t="shared" si="580"/>
        <v>0.38574999999999998</v>
      </c>
      <c r="I328" s="330">
        <f t="shared" si="584"/>
        <v>0</v>
      </c>
      <c r="O328" s="326">
        <f t="shared" ref="O328:BM328" ca="1" si="589">N328+(O241-O1146-O685-O1030+O1088)*$H328-O1325</f>
        <v>0</v>
      </c>
      <c r="P328" s="326">
        <f t="shared" ca="1" si="589"/>
        <v>0</v>
      </c>
      <c r="Q328" s="326">
        <f t="shared" ca="1" si="589"/>
        <v>0</v>
      </c>
      <c r="R328" s="326">
        <f t="shared" ca="1" si="589"/>
        <v>0</v>
      </c>
      <c r="S328" s="326">
        <f t="shared" ca="1" si="589"/>
        <v>0</v>
      </c>
      <c r="T328" s="326">
        <f t="shared" ca="1" si="589"/>
        <v>0</v>
      </c>
      <c r="U328" s="326">
        <f t="shared" ca="1" si="589"/>
        <v>0</v>
      </c>
      <c r="V328" s="326">
        <f t="shared" ca="1" si="589"/>
        <v>0</v>
      </c>
      <c r="W328" s="326">
        <f t="shared" ca="1" si="589"/>
        <v>0</v>
      </c>
      <c r="X328" s="326">
        <f t="shared" ca="1" si="589"/>
        <v>0</v>
      </c>
      <c r="Y328" s="326">
        <f t="shared" ca="1" si="589"/>
        <v>0</v>
      </c>
      <c r="Z328" s="326">
        <f t="shared" ca="1" si="589"/>
        <v>0</v>
      </c>
      <c r="AA328" s="326">
        <f t="shared" ca="1" si="589"/>
        <v>0</v>
      </c>
      <c r="AB328" s="326">
        <f t="shared" ca="1" si="589"/>
        <v>0</v>
      </c>
      <c r="AC328" s="326">
        <f t="shared" ca="1" si="589"/>
        <v>0</v>
      </c>
      <c r="AD328" s="326">
        <f t="shared" ca="1" si="589"/>
        <v>0</v>
      </c>
      <c r="AE328" s="326">
        <f t="shared" ca="1" si="589"/>
        <v>0</v>
      </c>
      <c r="AF328" s="326">
        <f t="shared" ca="1" si="589"/>
        <v>0</v>
      </c>
      <c r="AG328" s="326">
        <f t="shared" ca="1" si="589"/>
        <v>0</v>
      </c>
      <c r="AH328" s="326">
        <f t="shared" ca="1" si="589"/>
        <v>0</v>
      </c>
      <c r="AI328" s="326">
        <f t="shared" ca="1" si="589"/>
        <v>0</v>
      </c>
      <c r="AJ328" s="326">
        <f t="shared" ca="1" si="589"/>
        <v>0</v>
      </c>
      <c r="AK328" s="326">
        <f t="shared" ca="1" si="589"/>
        <v>0</v>
      </c>
      <c r="AL328" s="326">
        <f t="shared" ca="1" si="589"/>
        <v>0</v>
      </c>
      <c r="AM328" s="326">
        <f t="shared" ca="1" si="589"/>
        <v>0</v>
      </c>
      <c r="AN328" s="326">
        <f t="shared" ca="1" si="589"/>
        <v>0</v>
      </c>
      <c r="AO328" s="326">
        <f t="shared" ca="1" si="589"/>
        <v>0</v>
      </c>
      <c r="AP328" s="326">
        <f t="shared" ca="1" si="589"/>
        <v>0</v>
      </c>
      <c r="AQ328" s="326">
        <f t="shared" ca="1" si="589"/>
        <v>0</v>
      </c>
      <c r="AR328" s="326">
        <f t="shared" ca="1" si="589"/>
        <v>0</v>
      </c>
      <c r="AS328" s="326">
        <f t="shared" ca="1" si="589"/>
        <v>0</v>
      </c>
      <c r="AT328" s="326">
        <f t="shared" ca="1" si="589"/>
        <v>0</v>
      </c>
      <c r="AU328" s="326">
        <f t="shared" ca="1" si="589"/>
        <v>0</v>
      </c>
      <c r="AV328" s="326">
        <f t="shared" ca="1" si="589"/>
        <v>0</v>
      </c>
      <c r="AW328" s="326">
        <f t="shared" ca="1" si="589"/>
        <v>0</v>
      </c>
      <c r="AX328" s="326">
        <f t="shared" ca="1" si="589"/>
        <v>0</v>
      </c>
      <c r="AY328" s="326">
        <f t="shared" ca="1" si="589"/>
        <v>0</v>
      </c>
      <c r="AZ328" s="326">
        <f t="shared" ca="1" si="589"/>
        <v>0</v>
      </c>
      <c r="BA328" s="326">
        <f t="shared" ca="1" si="589"/>
        <v>0</v>
      </c>
      <c r="BB328" s="326">
        <f t="shared" ca="1" si="589"/>
        <v>0</v>
      </c>
      <c r="BC328" s="326">
        <f t="shared" ca="1" si="589"/>
        <v>0</v>
      </c>
      <c r="BD328" s="326">
        <f t="shared" ca="1" si="589"/>
        <v>0</v>
      </c>
      <c r="BE328" s="326">
        <f t="shared" ca="1" si="589"/>
        <v>0</v>
      </c>
      <c r="BF328" s="326">
        <f t="shared" ca="1" si="589"/>
        <v>0</v>
      </c>
      <c r="BG328" s="326">
        <f t="shared" ca="1" si="589"/>
        <v>0</v>
      </c>
      <c r="BH328" s="326">
        <f t="shared" ca="1" si="589"/>
        <v>0</v>
      </c>
      <c r="BI328" s="326">
        <f t="shared" ca="1" si="589"/>
        <v>0</v>
      </c>
      <c r="BJ328" s="326">
        <f t="shared" ca="1" si="589"/>
        <v>0</v>
      </c>
      <c r="BK328" s="326">
        <f t="shared" ca="1" si="589"/>
        <v>0</v>
      </c>
      <c r="BL328" s="326">
        <f t="shared" ca="1" si="589"/>
        <v>0</v>
      </c>
      <c r="BM328" s="326">
        <f t="shared" ca="1" si="589"/>
        <v>0</v>
      </c>
    </row>
    <row r="329" spans="3:65" x14ac:dyDescent="0.2">
      <c r="C329" s="325">
        <f t="shared" si="582"/>
        <v>7</v>
      </c>
      <c r="D329" s="303" t="str">
        <f t="shared" si="583"/>
        <v>item 7</v>
      </c>
      <c r="E329" s="350" t="str">
        <f t="shared" si="579"/>
        <v>Operating Expense</v>
      </c>
      <c r="F329" s="320">
        <f t="shared" si="579"/>
        <v>2</v>
      </c>
      <c r="G329" s="320"/>
      <c r="H329" s="362">
        <f t="shared" si="580"/>
        <v>0.38574999999999998</v>
      </c>
      <c r="I329" s="330">
        <f t="shared" si="584"/>
        <v>0</v>
      </c>
      <c r="O329" s="326">
        <f t="shared" ref="O329:BM329" ca="1" si="590">N329+(O242-O1147-O686-O1031+O1089)*$H329-O1326</f>
        <v>0</v>
      </c>
      <c r="P329" s="326">
        <f t="shared" ca="1" si="590"/>
        <v>0</v>
      </c>
      <c r="Q329" s="326">
        <f t="shared" ca="1" si="590"/>
        <v>0</v>
      </c>
      <c r="R329" s="326">
        <f t="shared" ca="1" si="590"/>
        <v>0</v>
      </c>
      <c r="S329" s="326">
        <f t="shared" ca="1" si="590"/>
        <v>0</v>
      </c>
      <c r="T329" s="326">
        <f t="shared" ca="1" si="590"/>
        <v>0</v>
      </c>
      <c r="U329" s="326">
        <f t="shared" ca="1" si="590"/>
        <v>0</v>
      </c>
      <c r="V329" s="326">
        <f t="shared" ca="1" si="590"/>
        <v>0</v>
      </c>
      <c r="W329" s="326">
        <f t="shared" ca="1" si="590"/>
        <v>0</v>
      </c>
      <c r="X329" s="326">
        <f t="shared" ca="1" si="590"/>
        <v>0</v>
      </c>
      <c r="Y329" s="326">
        <f t="shared" ca="1" si="590"/>
        <v>0</v>
      </c>
      <c r="Z329" s="326">
        <f t="shared" ca="1" si="590"/>
        <v>0</v>
      </c>
      <c r="AA329" s="326">
        <f t="shared" ca="1" si="590"/>
        <v>0</v>
      </c>
      <c r="AB329" s="326">
        <f t="shared" ca="1" si="590"/>
        <v>0</v>
      </c>
      <c r="AC329" s="326">
        <f t="shared" ca="1" si="590"/>
        <v>0</v>
      </c>
      <c r="AD329" s="326">
        <f t="shared" ca="1" si="590"/>
        <v>0</v>
      </c>
      <c r="AE329" s="326">
        <f t="shared" ca="1" si="590"/>
        <v>0</v>
      </c>
      <c r="AF329" s="326">
        <f t="shared" ca="1" si="590"/>
        <v>0</v>
      </c>
      <c r="AG329" s="326">
        <f t="shared" ca="1" si="590"/>
        <v>0</v>
      </c>
      <c r="AH329" s="326">
        <f t="shared" ca="1" si="590"/>
        <v>0</v>
      </c>
      <c r="AI329" s="326">
        <f t="shared" ca="1" si="590"/>
        <v>0</v>
      </c>
      <c r="AJ329" s="326">
        <f t="shared" ca="1" si="590"/>
        <v>0</v>
      </c>
      <c r="AK329" s="326">
        <f t="shared" ca="1" si="590"/>
        <v>0</v>
      </c>
      <c r="AL329" s="326">
        <f t="shared" ca="1" si="590"/>
        <v>0</v>
      </c>
      <c r="AM329" s="326">
        <f t="shared" ca="1" si="590"/>
        <v>0</v>
      </c>
      <c r="AN329" s="326">
        <f t="shared" ca="1" si="590"/>
        <v>0</v>
      </c>
      <c r="AO329" s="326">
        <f t="shared" ca="1" si="590"/>
        <v>0</v>
      </c>
      <c r="AP329" s="326">
        <f t="shared" ca="1" si="590"/>
        <v>0</v>
      </c>
      <c r="AQ329" s="326">
        <f t="shared" ca="1" si="590"/>
        <v>0</v>
      </c>
      <c r="AR329" s="326">
        <f t="shared" ca="1" si="590"/>
        <v>0</v>
      </c>
      <c r="AS329" s="326">
        <f t="shared" ca="1" si="590"/>
        <v>0</v>
      </c>
      <c r="AT329" s="326">
        <f t="shared" ca="1" si="590"/>
        <v>0</v>
      </c>
      <c r="AU329" s="326">
        <f t="shared" ca="1" si="590"/>
        <v>0</v>
      </c>
      <c r="AV329" s="326">
        <f t="shared" ca="1" si="590"/>
        <v>0</v>
      </c>
      <c r="AW329" s="326">
        <f t="shared" ca="1" si="590"/>
        <v>0</v>
      </c>
      <c r="AX329" s="326">
        <f t="shared" ca="1" si="590"/>
        <v>0</v>
      </c>
      <c r="AY329" s="326">
        <f t="shared" ca="1" si="590"/>
        <v>0</v>
      </c>
      <c r="AZ329" s="326">
        <f t="shared" ca="1" si="590"/>
        <v>0</v>
      </c>
      <c r="BA329" s="326">
        <f t="shared" ca="1" si="590"/>
        <v>0</v>
      </c>
      <c r="BB329" s="326">
        <f t="shared" ca="1" si="590"/>
        <v>0</v>
      </c>
      <c r="BC329" s="326">
        <f t="shared" ca="1" si="590"/>
        <v>0</v>
      </c>
      <c r="BD329" s="326">
        <f t="shared" ca="1" si="590"/>
        <v>0</v>
      </c>
      <c r="BE329" s="326">
        <f t="shared" ca="1" si="590"/>
        <v>0</v>
      </c>
      <c r="BF329" s="326">
        <f t="shared" ca="1" si="590"/>
        <v>0</v>
      </c>
      <c r="BG329" s="326">
        <f t="shared" ca="1" si="590"/>
        <v>0</v>
      </c>
      <c r="BH329" s="326">
        <f t="shared" ca="1" si="590"/>
        <v>0</v>
      </c>
      <c r="BI329" s="326">
        <f t="shared" ca="1" si="590"/>
        <v>0</v>
      </c>
      <c r="BJ329" s="326">
        <f t="shared" ca="1" si="590"/>
        <v>0</v>
      </c>
      <c r="BK329" s="326">
        <f t="shared" ca="1" si="590"/>
        <v>0</v>
      </c>
      <c r="BL329" s="326">
        <f t="shared" ca="1" si="590"/>
        <v>0</v>
      </c>
      <c r="BM329" s="326">
        <f t="shared" ca="1" si="590"/>
        <v>0</v>
      </c>
    </row>
    <row r="330" spans="3:65" x14ac:dyDescent="0.2">
      <c r="C330" s="325">
        <f t="shared" si="582"/>
        <v>8</v>
      </c>
      <c r="D330" s="303" t="str">
        <f t="shared" si="583"/>
        <v>item 8</v>
      </c>
      <c r="E330" s="350" t="str">
        <f t="shared" si="579"/>
        <v>Operating Expense</v>
      </c>
      <c r="F330" s="320">
        <f t="shared" si="579"/>
        <v>2</v>
      </c>
      <c r="G330" s="320"/>
      <c r="H330" s="362">
        <f t="shared" si="580"/>
        <v>0.38574999999999998</v>
      </c>
      <c r="I330" s="330">
        <f t="shared" si="584"/>
        <v>0</v>
      </c>
      <c r="O330" s="326">
        <f t="shared" ref="O330:BM330" ca="1" si="591">N330+(O243-O1148-O687-O1032+O1090)*$H330-O1327</f>
        <v>0</v>
      </c>
      <c r="P330" s="326">
        <f t="shared" ca="1" si="591"/>
        <v>0</v>
      </c>
      <c r="Q330" s="326">
        <f t="shared" ca="1" si="591"/>
        <v>0</v>
      </c>
      <c r="R330" s="326">
        <f t="shared" ca="1" si="591"/>
        <v>0</v>
      </c>
      <c r="S330" s="326">
        <f t="shared" ca="1" si="591"/>
        <v>0</v>
      </c>
      <c r="T330" s="326">
        <f t="shared" ca="1" si="591"/>
        <v>0</v>
      </c>
      <c r="U330" s="326">
        <f t="shared" ca="1" si="591"/>
        <v>0</v>
      </c>
      <c r="V330" s="326">
        <f t="shared" ca="1" si="591"/>
        <v>0</v>
      </c>
      <c r="W330" s="326">
        <f t="shared" ca="1" si="591"/>
        <v>0</v>
      </c>
      <c r="X330" s="326">
        <f t="shared" ca="1" si="591"/>
        <v>0</v>
      </c>
      <c r="Y330" s="326">
        <f t="shared" ca="1" si="591"/>
        <v>0</v>
      </c>
      <c r="Z330" s="326">
        <f t="shared" ca="1" si="591"/>
        <v>0</v>
      </c>
      <c r="AA330" s="326">
        <f t="shared" ca="1" si="591"/>
        <v>0</v>
      </c>
      <c r="AB330" s="326">
        <f t="shared" ca="1" si="591"/>
        <v>0</v>
      </c>
      <c r="AC330" s="326">
        <f t="shared" ca="1" si="591"/>
        <v>0</v>
      </c>
      <c r="AD330" s="326">
        <f t="shared" ca="1" si="591"/>
        <v>0</v>
      </c>
      <c r="AE330" s="326">
        <f t="shared" ca="1" si="591"/>
        <v>0</v>
      </c>
      <c r="AF330" s="326">
        <f t="shared" ca="1" si="591"/>
        <v>0</v>
      </c>
      <c r="AG330" s="326">
        <f t="shared" ca="1" si="591"/>
        <v>0</v>
      </c>
      <c r="AH330" s="326">
        <f t="shared" ca="1" si="591"/>
        <v>0</v>
      </c>
      <c r="AI330" s="326">
        <f t="shared" ca="1" si="591"/>
        <v>0</v>
      </c>
      <c r="AJ330" s="326">
        <f t="shared" ca="1" si="591"/>
        <v>0</v>
      </c>
      <c r="AK330" s="326">
        <f t="shared" ca="1" si="591"/>
        <v>0</v>
      </c>
      <c r="AL330" s="326">
        <f t="shared" ca="1" si="591"/>
        <v>0</v>
      </c>
      <c r="AM330" s="326">
        <f t="shared" ca="1" si="591"/>
        <v>0</v>
      </c>
      <c r="AN330" s="326">
        <f t="shared" ca="1" si="591"/>
        <v>0</v>
      </c>
      <c r="AO330" s="326">
        <f t="shared" ca="1" si="591"/>
        <v>0</v>
      </c>
      <c r="AP330" s="326">
        <f t="shared" ca="1" si="591"/>
        <v>0</v>
      </c>
      <c r="AQ330" s="326">
        <f t="shared" ca="1" si="591"/>
        <v>0</v>
      </c>
      <c r="AR330" s="326">
        <f t="shared" ca="1" si="591"/>
        <v>0</v>
      </c>
      <c r="AS330" s="326">
        <f t="shared" ca="1" si="591"/>
        <v>0</v>
      </c>
      <c r="AT330" s="326">
        <f t="shared" ca="1" si="591"/>
        <v>0</v>
      </c>
      <c r="AU330" s="326">
        <f t="shared" ca="1" si="591"/>
        <v>0</v>
      </c>
      <c r="AV330" s="326">
        <f t="shared" ca="1" si="591"/>
        <v>0</v>
      </c>
      <c r="AW330" s="326">
        <f t="shared" ca="1" si="591"/>
        <v>0</v>
      </c>
      <c r="AX330" s="326">
        <f t="shared" ca="1" si="591"/>
        <v>0</v>
      </c>
      <c r="AY330" s="326">
        <f t="shared" ca="1" si="591"/>
        <v>0</v>
      </c>
      <c r="AZ330" s="326">
        <f t="shared" ca="1" si="591"/>
        <v>0</v>
      </c>
      <c r="BA330" s="326">
        <f t="shared" ca="1" si="591"/>
        <v>0</v>
      </c>
      <c r="BB330" s="326">
        <f t="shared" ca="1" si="591"/>
        <v>0</v>
      </c>
      <c r="BC330" s="326">
        <f t="shared" ca="1" si="591"/>
        <v>0</v>
      </c>
      <c r="BD330" s="326">
        <f t="shared" ca="1" si="591"/>
        <v>0</v>
      </c>
      <c r="BE330" s="326">
        <f t="shared" ca="1" si="591"/>
        <v>0</v>
      </c>
      <c r="BF330" s="326">
        <f t="shared" ca="1" si="591"/>
        <v>0</v>
      </c>
      <c r="BG330" s="326">
        <f t="shared" ca="1" si="591"/>
        <v>0</v>
      </c>
      <c r="BH330" s="326">
        <f t="shared" ca="1" si="591"/>
        <v>0</v>
      </c>
      <c r="BI330" s="326">
        <f t="shared" ca="1" si="591"/>
        <v>0</v>
      </c>
      <c r="BJ330" s="326">
        <f t="shared" ca="1" si="591"/>
        <v>0</v>
      </c>
      <c r="BK330" s="326">
        <f t="shared" ca="1" si="591"/>
        <v>0</v>
      </c>
      <c r="BL330" s="326">
        <f t="shared" ca="1" si="591"/>
        <v>0</v>
      </c>
      <c r="BM330" s="326">
        <f t="shared" ca="1" si="591"/>
        <v>0</v>
      </c>
    </row>
    <row r="331" spans="3:65" x14ac:dyDescent="0.2">
      <c r="C331" s="325">
        <f t="shared" si="582"/>
        <v>9</v>
      </c>
      <c r="D331" s="303" t="str">
        <f t="shared" si="583"/>
        <v>item 9</v>
      </c>
      <c r="E331" s="350" t="str">
        <f t="shared" si="579"/>
        <v>Operating Expense</v>
      </c>
      <c r="F331" s="320">
        <f t="shared" si="579"/>
        <v>2</v>
      </c>
      <c r="G331" s="320"/>
      <c r="H331" s="362">
        <f t="shared" si="580"/>
        <v>0.38574999999999998</v>
      </c>
      <c r="I331" s="330">
        <f t="shared" si="584"/>
        <v>0</v>
      </c>
      <c r="O331" s="326">
        <f t="shared" ref="O331:BM331" ca="1" si="592">N331+(O244-O1149-O688-O1033+O1091)*$H331-O1328</f>
        <v>0</v>
      </c>
      <c r="P331" s="326">
        <f t="shared" ca="1" si="592"/>
        <v>0</v>
      </c>
      <c r="Q331" s="326">
        <f t="shared" ca="1" si="592"/>
        <v>0</v>
      </c>
      <c r="R331" s="326">
        <f t="shared" ca="1" si="592"/>
        <v>0</v>
      </c>
      <c r="S331" s="326">
        <f t="shared" ca="1" si="592"/>
        <v>0</v>
      </c>
      <c r="T331" s="326">
        <f t="shared" ca="1" si="592"/>
        <v>0</v>
      </c>
      <c r="U331" s="326">
        <f t="shared" ca="1" si="592"/>
        <v>0</v>
      </c>
      <c r="V331" s="326">
        <f t="shared" ca="1" si="592"/>
        <v>0</v>
      </c>
      <c r="W331" s="326">
        <f t="shared" ca="1" si="592"/>
        <v>0</v>
      </c>
      <c r="X331" s="326">
        <f t="shared" ca="1" si="592"/>
        <v>0</v>
      </c>
      <c r="Y331" s="326">
        <f t="shared" ca="1" si="592"/>
        <v>0</v>
      </c>
      <c r="Z331" s="326">
        <f t="shared" ca="1" si="592"/>
        <v>0</v>
      </c>
      <c r="AA331" s="326">
        <f t="shared" ca="1" si="592"/>
        <v>0</v>
      </c>
      <c r="AB331" s="326">
        <f t="shared" ca="1" si="592"/>
        <v>0</v>
      </c>
      <c r="AC331" s="326">
        <f t="shared" ca="1" si="592"/>
        <v>0</v>
      </c>
      <c r="AD331" s="326">
        <f t="shared" ca="1" si="592"/>
        <v>0</v>
      </c>
      <c r="AE331" s="326">
        <f t="shared" ca="1" si="592"/>
        <v>0</v>
      </c>
      <c r="AF331" s="326">
        <f t="shared" ca="1" si="592"/>
        <v>0</v>
      </c>
      <c r="AG331" s="326">
        <f t="shared" ca="1" si="592"/>
        <v>0</v>
      </c>
      <c r="AH331" s="326">
        <f t="shared" ca="1" si="592"/>
        <v>0</v>
      </c>
      <c r="AI331" s="326">
        <f t="shared" ca="1" si="592"/>
        <v>0</v>
      </c>
      <c r="AJ331" s="326">
        <f t="shared" ca="1" si="592"/>
        <v>0</v>
      </c>
      <c r="AK331" s="326">
        <f t="shared" ca="1" si="592"/>
        <v>0</v>
      </c>
      <c r="AL331" s="326">
        <f t="shared" ca="1" si="592"/>
        <v>0</v>
      </c>
      <c r="AM331" s="326">
        <f t="shared" ca="1" si="592"/>
        <v>0</v>
      </c>
      <c r="AN331" s="326">
        <f t="shared" ca="1" si="592"/>
        <v>0</v>
      </c>
      <c r="AO331" s="326">
        <f t="shared" ca="1" si="592"/>
        <v>0</v>
      </c>
      <c r="AP331" s="326">
        <f t="shared" ca="1" si="592"/>
        <v>0</v>
      </c>
      <c r="AQ331" s="326">
        <f t="shared" ca="1" si="592"/>
        <v>0</v>
      </c>
      <c r="AR331" s="326">
        <f t="shared" ca="1" si="592"/>
        <v>0</v>
      </c>
      <c r="AS331" s="326">
        <f t="shared" ca="1" si="592"/>
        <v>0</v>
      </c>
      <c r="AT331" s="326">
        <f t="shared" ca="1" si="592"/>
        <v>0</v>
      </c>
      <c r="AU331" s="326">
        <f t="shared" ca="1" si="592"/>
        <v>0</v>
      </c>
      <c r="AV331" s="326">
        <f t="shared" ca="1" si="592"/>
        <v>0</v>
      </c>
      <c r="AW331" s="326">
        <f t="shared" ca="1" si="592"/>
        <v>0</v>
      </c>
      <c r="AX331" s="326">
        <f t="shared" ca="1" si="592"/>
        <v>0</v>
      </c>
      <c r="AY331" s="326">
        <f t="shared" ca="1" si="592"/>
        <v>0</v>
      </c>
      <c r="AZ331" s="326">
        <f t="shared" ca="1" si="592"/>
        <v>0</v>
      </c>
      <c r="BA331" s="326">
        <f t="shared" ca="1" si="592"/>
        <v>0</v>
      </c>
      <c r="BB331" s="326">
        <f t="shared" ca="1" si="592"/>
        <v>0</v>
      </c>
      <c r="BC331" s="326">
        <f t="shared" ca="1" si="592"/>
        <v>0</v>
      </c>
      <c r="BD331" s="326">
        <f t="shared" ca="1" si="592"/>
        <v>0</v>
      </c>
      <c r="BE331" s="326">
        <f t="shared" ca="1" si="592"/>
        <v>0</v>
      </c>
      <c r="BF331" s="326">
        <f t="shared" ca="1" si="592"/>
        <v>0</v>
      </c>
      <c r="BG331" s="326">
        <f t="shared" ca="1" si="592"/>
        <v>0</v>
      </c>
      <c r="BH331" s="326">
        <f t="shared" ca="1" si="592"/>
        <v>0</v>
      </c>
      <c r="BI331" s="326">
        <f t="shared" ca="1" si="592"/>
        <v>0</v>
      </c>
      <c r="BJ331" s="326">
        <f t="shared" ca="1" si="592"/>
        <v>0</v>
      </c>
      <c r="BK331" s="326">
        <f t="shared" ca="1" si="592"/>
        <v>0</v>
      </c>
      <c r="BL331" s="326">
        <f t="shared" ca="1" si="592"/>
        <v>0</v>
      </c>
      <c r="BM331" s="326">
        <f t="shared" ca="1" si="592"/>
        <v>0</v>
      </c>
    </row>
    <row r="332" spans="3:65" x14ac:dyDescent="0.2">
      <c r="C332" s="325">
        <f t="shared" si="582"/>
        <v>10</v>
      </c>
      <c r="D332" s="303" t="str">
        <f t="shared" si="583"/>
        <v>item 10</v>
      </c>
      <c r="E332" s="350" t="str">
        <f t="shared" si="579"/>
        <v>Operating Expense</v>
      </c>
      <c r="F332" s="320">
        <f t="shared" si="579"/>
        <v>2</v>
      </c>
      <c r="G332" s="320"/>
      <c r="H332" s="362">
        <f t="shared" si="580"/>
        <v>0.38574999999999998</v>
      </c>
      <c r="I332" s="330">
        <f t="shared" si="584"/>
        <v>0</v>
      </c>
      <c r="O332" s="326">
        <f t="shared" ref="O332:BM332" ca="1" si="593">N332+(O245-O1150-O689-O1034+O1092)*$H332-O1329</f>
        <v>0</v>
      </c>
      <c r="P332" s="326">
        <f t="shared" ca="1" si="593"/>
        <v>0</v>
      </c>
      <c r="Q332" s="326">
        <f t="shared" ca="1" si="593"/>
        <v>0</v>
      </c>
      <c r="R332" s="326">
        <f t="shared" ca="1" si="593"/>
        <v>0</v>
      </c>
      <c r="S332" s="326">
        <f t="shared" ca="1" si="593"/>
        <v>0</v>
      </c>
      <c r="T332" s="326">
        <f t="shared" ca="1" si="593"/>
        <v>0</v>
      </c>
      <c r="U332" s="326">
        <f t="shared" ca="1" si="593"/>
        <v>0</v>
      </c>
      <c r="V332" s="326">
        <f t="shared" ca="1" si="593"/>
        <v>0</v>
      </c>
      <c r="W332" s="326">
        <f t="shared" ca="1" si="593"/>
        <v>0</v>
      </c>
      <c r="X332" s="326">
        <f t="shared" ca="1" si="593"/>
        <v>0</v>
      </c>
      <c r="Y332" s="326">
        <f t="shared" ca="1" si="593"/>
        <v>0</v>
      </c>
      <c r="Z332" s="326">
        <f t="shared" ca="1" si="593"/>
        <v>0</v>
      </c>
      <c r="AA332" s="326">
        <f t="shared" ca="1" si="593"/>
        <v>0</v>
      </c>
      <c r="AB332" s="326">
        <f t="shared" ca="1" si="593"/>
        <v>0</v>
      </c>
      <c r="AC332" s="326">
        <f t="shared" ca="1" si="593"/>
        <v>0</v>
      </c>
      <c r="AD332" s="326">
        <f t="shared" ca="1" si="593"/>
        <v>0</v>
      </c>
      <c r="AE332" s="326">
        <f t="shared" ca="1" si="593"/>
        <v>0</v>
      </c>
      <c r="AF332" s="326">
        <f t="shared" ca="1" si="593"/>
        <v>0</v>
      </c>
      <c r="AG332" s="326">
        <f t="shared" ca="1" si="593"/>
        <v>0</v>
      </c>
      <c r="AH332" s="326">
        <f t="shared" ca="1" si="593"/>
        <v>0</v>
      </c>
      <c r="AI332" s="326">
        <f t="shared" ca="1" si="593"/>
        <v>0</v>
      </c>
      <c r="AJ332" s="326">
        <f t="shared" ca="1" si="593"/>
        <v>0</v>
      </c>
      <c r="AK332" s="326">
        <f t="shared" ca="1" si="593"/>
        <v>0</v>
      </c>
      <c r="AL332" s="326">
        <f t="shared" ca="1" si="593"/>
        <v>0</v>
      </c>
      <c r="AM332" s="326">
        <f t="shared" ca="1" si="593"/>
        <v>0</v>
      </c>
      <c r="AN332" s="326">
        <f t="shared" ca="1" si="593"/>
        <v>0</v>
      </c>
      <c r="AO332" s="326">
        <f t="shared" ca="1" si="593"/>
        <v>0</v>
      </c>
      <c r="AP332" s="326">
        <f t="shared" ca="1" si="593"/>
        <v>0</v>
      </c>
      <c r="AQ332" s="326">
        <f t="shared" ca="1" si="593"/>
        <v>0</v>
      </c>
      <c r="AR332" s="326">
        <f t="shared" ca="1" si="593"/>
        <v>0</v>
      </c>
      <c r="AS332" s="326">
        <f t="shared" ca="1" si="593"/>
        <v>0</v>
      </c>
      <c r="AT332" s="326">
        <f t="shared" ca="1" si="593"/>
        <v>0</v>
      </c>
      <c r="AU332" s="326">
        <f t="shared" ca="1" si="593"/>
        <v>0</v>
      </c>
      <c r="AV332" s="326">
        <f t="shared" ca="1" si="593"/>
        <v>0</v>
      </c>
      <c r="AW332" s="326">
        <f t="shared" ca="1" si="593"/>
        <v>0</v>
      </c>
      <c r="AX332" s="326">
        <f t="shared" ca="1" si="593"/>
        <v>0</v>
      </c>
      <c r="AY332" s="326">
        <f t="shared" ca="1" si="593"/>
        <v>0</v>
      </c>
      <c r="AZ332" s="326">
        <f t="shared" ca="1" si="593"/>
        <v>0</v>
      </c>
      <c r="BA332" s="326">
        <f t="shared" ca="1" si="593"/>
        <v>0</v>
      </c>
      <c r="BB332" s="326">
        <f t="shared" ca="1" si="593"/>
        <v>0</v>
      </c>
      <c r="BC332" s="326">
        <f t="shared" ca="1" si="593"/>
        <v>0</v>
      </c>
      <c r="BD332" s="326">
        <f t="shared" ca="1" si="593"/>
        <v>0</v>
      </c>
      <c r="BE332" s="326">
        <f t="shared" ca="1" si="593"/>
        <v>0</v>
      </c>
      <c r="BF332" s="326">
        <f t="shared" ca="1" si="593"/>
        <v>0</v>
      </c>
      <c r="BG332" s="326">
        <f t="shared" ca="1" si="593"/>
        <v>0</v>
      </c>
      <c r="BH332" s="326">
        <f t="shared" ca="1" si="593"/>
        <v>0</v>
      </c>
      <c r="BI332" s="326">
        <f t="shared" ca="1" si="593"/>
        <v>0</v>
      </c>
      <c r="BJ332" s="326">
        <f t="shared" ca="1" si="593"/>
        <v>0</v>
      </c>
      <c r="BK332" s="326">
        <f t="shared" ca="1" si="593"/>
        <v>0</v>
      </c>
      <c r="BL332" s="326">
        <f t="shared" ca="1" si="593"/>
        <v>0</v>
      </c>
      <c r="BM332" s="326">
        <f t="shared" ca="1" si="593"/>
        <v>0</v>
      </c>
    </row>
    <row r="333" spans="3:65" x14ac:dyDescent="0.2">
      <c r="C333" s="325">
        <f t="shared" si="582"/>
        <v>11</v>
      </c>
      <c r="D333" s="303" t="str">
        <f t="shared" si="583"/>
        <v>item 11</v>
      </c>
      <c r="E333" s="350" t="str">
        <f t="shared" si="579"/>
        <v>Operating Expense</v>
      </c>
      <c r="F333" s="320">
        <f t="shared" si="579"/>
        <v>2</v>
      </c>
      <c r="G333" s="320"/>
      <c r="H333" s="362">
        <f t="shared" si="580"/>
        <v>0.38574999999999998</v>
      </c>
      <c r="I333" s="330">
        <f t="shared" si="584"/>
        <v>0</v>
      </c>
      <c r="O333" s="326">
        <f t="shared" ref="O333:BM333" ca="1" si="594">N333+(O246-O1151-O690-O1035+O1093)*$H333-O1330</f>
        <v>0</v>
      </c>
      <c r="P333" s="326">
        <f t="shared" ca="1" si="594"/>
        <v>0</v>
      </c>
      <c r="Q333" s="326">
        <f t="shared" ca="1" si="594"/>
        <v>0</v>
      </c>
      <c r="R333" s="326">
        <f t="shared" ca="1" si="594"/>
        <v>0</v>
      </c>
      <c r="S333" s="326">
        <f t="shared" ca="1" si="594"/>
        <v>0</v>
      </c>
      <c r="T333" s="326">
        <f t="shared" ca="1" si="594"/>
        <v>0</v>
      </c>
      <c r="U333" s="326">
        <f t="shared" ca="1" si="594"/>
        <v>0</v>
      </c>
      <c r="V333" s="326">
        <f t="shared" ca="1" si="594"/>
        <v>0</v>
      </c>
      <c r="W333" s="326">
        <f t="shared" ca="1" si="594"/>
        <v>0</v>
      </c>
      <c r="X333" s="326">
        <f t="shared" ca="1" si="594"/>
        <v>0</v>
      </c>
      <c r="Y333" s="326">
        <f t="shared" ca="1" si="594"/>
        <v>0</v>
      </c>
      <c r="Z333" s="326">
        <f t="shared" ca="1" si="594"/>
        <v>0</v>
      </c>
      <c r="AA333" s="326">
        <f t="shared" ca="1" si="594"/>
        <v>0</v>
      </c>
      <c r="AB333" s="326">
        <f t="shared" ca="1" si="594"/>
        <v>0</v>
      </c>
      <c r="AC333" s="326">
        <f t="shared" ca="1" si="594"/>
        <v>0</v>
      </c>
      <c r="AD333" s="326">
        <f t="shared" ca="1" si="594"/>
        <v>0</v>
      </c>
      <c r="AE333" s="326">
        <f t="shared" ca="1" si="594"/>
        <v>0</v>
      </c>
      <c r="AF333" s="326">
        <f t="shared" ca="1" si="594"/>
        <v>0</v>
      </c>
      <c r="AG333" s="326">
        <f t="shared" ca="1" si="594"/>
        <v>0</v>
      </c>
      <c r="AH333" s="326">
        <f t="shared" ca="1" si="594"/>
        <v>0</v>
      </c>
      <c r="AI333" s="326">
        <f t="shared" ca="1" si="594"/>
        <v>0</v>
      </c>
      <c r="AJ333" s="326">
        <f t="shared" ca="1" si="594"/>
        <v>0</v>
      </c>
      <c r="AK333" s="326">
        <f t="shared" ca="1" si="594"/>
        <v>0</v>
      </c>
      <c r="AL333" s="326">
        <f t="shared" ca="1" si="594"/>
        <v>0</v>
      </c>
      <c r="AM333" s="326">
        <f t="shared" ca="1" si="594"/>
        <v>0</v>
      </c>
      <c r="AN333" s="326">
        <f t="shared" ca="1" si="594"/>
        <v>0</v>
      </c>
      <c r="AO333" s="326">
        <f t="shared" ca="1" si="594"/>
        <v>0</v>
      </c>
      <c r="AP333" s="326">
        <f t="shared" ca="1" si="594"/>
        <v>0</v>
      </c>
      <c r="AQ333" s="326">
        <f t="shared" ca="1" si="594"/>
        <v>0</v>
      </c>
      <c r="AR333" s="326">
        <f t="shared" ca="1" si="594"/>
        <v>0</v>
      </c>
      <c r="AS333" s="326">
        <f t="shared" ca="1" si="594"/>
        <v>0</v>
      </c>
      <c r="AT333" s="326">
        <f t="shared" ca="1" si="594"/>
        <v>0</v>
      </c>
      <c r="AU333" s="326">
        <f t="shared" ca="1" si="594"/>
        <v>0</v>
      </c>
      <c r="AV333" s="326">
        <f t="shared" ca="1" si="594"/>
        <v>0</v>
      </c>
      <c r="AW333" s="326">
        <f t="shared" ca="1" si="594"/>
        <v>0</v>
      </c>
      <c r="AX333" s="326">
        <f t="shared" ca="1" si="594"/>
        <v>0</v>
      </c>
      <c r="AY333" s="326">
        <f t="shared" ca="1" si="594"/>
        <v>0</v>
      </c>
      <c r="AZ333" s="326">
        <f t="shared" ca="1" si="594"/>
        <v>0</v>
      </c>
      <c r="BA333" s="326">
        <f t="shared" ca="1" si="594"/>
        <v>0</v>
      </c>
      <c r="BB333" s="326">
        <f t="shared" ca="1" si="594"/>
        <v>0</v>
      </c>
      <c r="BC333" s="326">
        <f t="shared" ca="1" si="594"/>
        <v>0</v>
      </c>
      <c r="BD333" s="326">
        <f t="shared" ca="1" si="594"/>
        <v>0</v>
      </c>
      <c r="BE333" s="326">
        <f t="shared" ca="1" si="594"/>
        <v>0</v>
      </c>
      <c r="BF333" s="326">
        <f t="shared" ca="1" si="594"/>
        <v>0</v>
      </c>
      <c r="BG333" s="326">
        <f t="shared" ca="1" si="594"/>
        <v>0</v>
      </c>
      <c r="BH333" s="326">
        <f t="shared" ca="1" si="594"/>
        <v>0</v>
      </c>
      <c r="BI333" s="326">
        <f t="shared" ca="1" si="594"/>
        <v>0</v>
      </c>
      <c r="BJ333" s="326">
        <f t="shared" ca="1" si="594"/>
        <v>0</v>
      </c>
      <c r="BK333" s="326">
        <f t="shared" ca="1" si="594"/>
        <v>0</v>
      </c>
      <c r="BL333" s="326">
        <f t="shared" ca="1" si="594"/>
        <v>0</v>
      </c>
      <c r="BM333" s="326">
        <f t="shared" ca="1" si="594"/>
        <v>0</v>
      </c>
    </row>
    <row r="334" spans="3:65" x14ac:dyDescent="0.2">
      <c r="C334" s="325">
        <f t="shared" si="582"/>
        <v>12</v>
      </c>
      <c r="D334" s="303" t="str">
        <f t="shared" si="583"/>
        <v>item 12</v>
      </c>
      <c r="E334" s="350" t="str">
        <f t="shared" si="579"/>
        <v>Operating Expense</v>
      </c>
      <c r="F334" s="320">
        <f t="shared" si="579"/>
        <v>2</v>
      </c>
      <c r="G334" s="320"/>
      <c r="H334" s="362">
        <f t="shared" si="580"/>
        <v>0.38574999999999998</v>
      </c>
      <c r="I334" s="330">
        <f t="shared" si="584"/>
        <v>0</v>
      </c>
      <c r="O334" s="326">
        <f t="shared" ref="O334:BM334" ca="1" si="595">N334+(O247-O1152-O691-O1036+O1094)*$H334-O1331</f>
        <v>0</v>
      </c>
      <c r="P334" s="326">
        <f t="shared" ca="1" si="595"/>
        <v>0</v>
      </c>
      <c r="Q334" s="326">
        <f t="shared" ca="1" si="595"/>
        <v>0</v>
      </c>
      <c r="R334" s="326">
        <f t="shared" ca="1" si="595"/>
        <v>0</v>
      </c>
      <c r="S334" s="326">
        <f t="shared" ca="1" si="595"/>
        <v>0</v>
      </c>
      <c r="T334" s="326">
        <f t="shared" ca="1" si="595"/>
        <v>0</v>
      </c>
      <c r="U334" s="326">
        <f t="shared" ca="1" si="595"/>
        <v>0</v>
      </c>
      <c r="V334" s="326">
        <f t="shared" ca="1" si="595"/>
        <v>0</v>
      </c>
      <c r="W334" s="326">
        <f t="shared" ca="1" si="595"/>
        <v>0</v>
      </c>
      <c r="X334" s="326">
        <f t="shared" ca="1" si="595"/>
        <v>0</v>
      </c>
      <c r="Y334" s="326">
        <f t="shared" ca="1" si="595"/>
        <v>0</v>
      </c>
      <c r="Z334" s="326">
        <f t="shared" ca="1" si="595"/>
        <v>0</v>
      </c>
      <c r="AA334" s="326">
        <f t="shared" ca="1" si="595"/>
        <v>0</v>
      </c>
      <c r="AB334" s="326">
        <f t="shared" ca="1" si="595"/>
        <v>0</v>
      </c>
      <c r="AC334" s="326">
        <f t="shared" ca="1" si="595"/>
        <v>0</v>
      </c>
      <c r="AD334" s="326">
        <f t="shared" ca="1" si="595"/>
        <v>0</v>
      </c>
      <c r="AE334" s="326">
        <f t="shared" ca="1" si="595"/>
        <v>0</v>
      </c>
      <c r="AF334" s="326">
        <f t="shared" ca="1" si="595"/>
        <v>0</v>
      </c>
      <c r="AG334" s="326">
        <f t="shared" ca="1" si="595"/>
        <v>0</v>
      </c>
      <c r="AH334" s="326">
        <f t="shared" ca="1" si="595"/>
        <v>0</v>
      </c>
      <c r="AI334" s="326">
        <f t="shared" ca="1" si="595"/>
        <v>0</v>
      </c>
      <c r="AJ334" s="326">
        <f t="shared" ca="1" si="595"/>
        <v>0</v>
      </c>
      <c r="AK334" s="326">
        <f t="shared" ca="1" si="595"/>
        <v>0</v>
      </c>
      <c r="AL334" s="326">
        <f t="shared" ca="1" si="595"/>
        <v>0</v>
      </c>
      <c r="AM334" s="326">
        <f t="shared" ca="1" si="595"/>
        <v>0</v>
      </c>
      <c r="AN334" s="326">
        <f t="shared" ca="1" si="595"/>
        <v>0</v>
      </c>
      <c r="AO334" s="326">
        <f t="shared" ca="1" si="595"/>
        <v>0</v>
      </c>
      <c r="AP334" s="326">
        <f t="shared" ca="1" si="595"/>
        <v>0</v>
      </c>
      <c r="AQ334" s="326">
        <f t="shared" ca="1" si="595"/>
        <v>0</v>
      </c>
      <c r="AR334" s="326">
        <f t="shared" ca="1" si="595"/>
        <v>0</v>
      </c>
      <c r="AS334" s="326">
        <f t="shared" ca="1" si="595"/>
        <v>0</v>
      </c>
      <c r="AT334" s="326">
        <f t="shared" ca="1" si="595"/>
        <v>0</v>
      </c>
      <c r="AU334" s="326">
        <f t="shared" ca="1" si="595"/>
        <v>0</v>
      </c>
      <c r="AV334" s="326">
        <f t="shared" ca="1" si="595"/>
        <v>0</v>
      </c>
      <c r="AW334" s="326">
        <f t="shared" ca="1" si="595"/>
        <v>0</v>
      </c>
      <c r="AX334" s="326">
        <f t="shared" ca="1" si="595"/>
        <v>0</v>
      </c>
      <c r="AY334" s="326">
        <f t="shared" ca="1" si="595"/>
        <v>0</v>
      </c>
      <c r="AZ334" s="326">
        <f t="shared" ca="1" si="595"/>
        <v>0</v>
      </c>
      <c r="BA334" s="326">
        <f t="shared" ca="1" si="595"/>
        <v>0</v>
      </c>
      <c r="BB334" s="326">
        <f t="shared" ca="1" si="595"/>
        <v>0</v>
      </c>
      <c r="BC334" s="326">
        <f t="shared" ca="1" si="595"/>
        <v>0</v>
      </c>
      <c r="BD334" s="326">
        <f t="shared" ca="1" si="595"/>
        <v>0</v>
      </c>
      <c r="BE334" s="326">
        <f t="shared" ca="1" si="595"/>
        <v>0</v>
      </c>
      <c r="BF334" s="326">
        <f t="shared" ca="1" si="595"/>
        <v>0</v>
      </c>
      <c r="BG334" s="326">
        <f t="shared" ca="1" si="595"/>
        <v>0</v>
      </c>
      <c r="BH334" s="326">
        <f t="shared" ca="1" si="595"/>
        <v>0</v>
      </c>
      <c r="BI334" s="326">
        <f t="shared" ca="1" si="595"/>
        <v>0</v>
      </c>
      <c r="BJ334" s="326">
        <f t="shared" ca="1" si="595"/>
        <v>0</v>
      </c>
      <c r="BK334" s="326">
        <f t="shared" ca="1" si="595"/>
        <v>0</v>
      </c>
      <c r="BL334" s="326">
        <f t="shared" ca="1" si="595"/>
        <v>0</v>
      </c>
      <c r="BM334" s="326">
        <f t="shared" ca="1" si="595"/>
        <v>0</v>
      </c>
    </row>
    <row r="335" spans="3:65" x14ac:dyDescent="0.2">
      <c r="C335" s="325">
        <f t="shared" si="582"/>
        <v>13</v>
      </c>
      <c r="D335" s="303" t="str">
        <f t="shared" si="583"/>
        <v>item 13</v>
      </c>
      <c r="E335" s="350" t="str">
        <f t="shared" si="579"/>
        <v>Operating Expense</v>
      </c>
      <c r="F335" s="320">
        <f t="shared" si="579"/>
        <v>2</v>
      </c>
      <c r="G335" s="320"/>
      <c r="H335" s="362">
        <f t="shared" si="580"/>
        <v>0.38574999999999998</v>
      </c>
      <c r="I335" s="330">
        <f t="shared" si="584"/>
        <v>0</v>
      </c>
      <c r="O335" s="326">
        <f t="shared" ref="O335:BM335" ca="1" si="596">N335+(O248-O1153-O692-O1037+O1095)*$H335-O1332</f>
        <v>0</v>
      </c>
      <c r="P335" s="326">
        <f t="shared" ca="1" si="596"/>
        <v>0</v>
      </c>
      <c r="Q335" s="326">
        <f t="shared" ca="1" si="596"/>
        <v>0</v>
      </c>
      <c r="R335" s="326">
        <f t="shared" ca="1" si="596"/>
        <v>0</v>
      </c>
      <c r="S335" s="326">
        <f t="shared" ca="1" si="596"/>
        <v>0</v>
      </c>
      <c r="T335" s="326">
        <f t="shared" ca="1" si="596"/>
        <v>0</v>
      </c>
      <c r="U335" s="326">
        <f t="shared" ca="1" si="596"/>
        <v>0</v>
      </c>
      <c r="V335" s="326">
        <f t="shared" ca="1" si="596"/>
        <v>0</v>
      </c>
      <c r="W335" s="326">
        <f t="shared" ca="1" si="596"/>
        <v>0</v>
      </c>
      <c r="X335" s="326">
        <f t="shared" ca="1" si="596"/>
        <v>0</v>
      </c>
      <c r="Y335" s="326">
        <f t="shared" ca="1" si="596"/>
        <v>0</v>
      </c>
      <c r="Z335" s="326">
        <f t="shared" ca="1" si="596"/>
        <v>0</v>
      </c>
      <c r="AA335" s="326">
        <f t="shared" ca="1" si="596"/>
        <v>0</v>
      </c>
      <c r="AB335" s="326">
        <f t="shared" ca="1" si="596"/>
        <v>0</v>
      </c>
      <c r="AC335" s="326">
        <f t="shared" ca="1" si="596"/>
        <v>0</v>
      </c>
      <c r="AD335" s="326">
        <f t="shared" ca="1" si="596"/>
        <v>0</v>
      </c>
      <c r="AE335" s="326">
        <f t="shared" ca="1" si="596"/>
        <v>0</v>
      </c>
      <c r="AF335" s="326">
        <f t="shared" ca="1" si="596"/>
        <v>0</v>
      </c>
      <c r="AG335" s="326">
        <f t="shared" ca="1" si="596"/>
        <v>0</v>
      </c>
      <c r="AH335" s="326">
        <f t="shared" ca="1" si="596"/>
        <v>0</v>
      </c>
      <c r="AI335" s="326">
        <f t="shared" ca="1" si="596"/>
        <v>0</v>
      </c>
      <c r="AJ335" s="326">
        <f t="shared" ca="1" si="596"/>
        <v>0</v>
      </c>
      <c r="AK335" s="326">
        <f t="shared" ca="1" si="596"/>
        <v>0</v>
      </c>
      <c r="AL335" s="326">
        <f t="shared" ca="1" si="596"/>
        <v>0</v>
      </c>
      <c r="AM335" s="326">
        <f t="shared" ca="1" si="596"/>
        <v>0</v>
      </c>
      <c r="AN335" s="326">
        <f t="shared" ca="1" si="596"/>
        <v>0</v>
      </c>
      <c r="AO335" s="326">
        <f t="shared" ca="1" si="596"/>
        <v>0</v>
      </c>
      <c r="AP335" s="326">
        <f t="shared" ca="1" si="596"/>
        <v>0</v>
      </c>
      <c r="AQ335" s="326">
        <f t="shared" ca="1" si="596"/>
        <v>0</v>
      </c>
      <c r="AR335" s="326">
        <f t="shared" ca="1" si="596"/>
        <v>0</v>
      </c>
      <c r="AS335" s="326">
        <f t="shared" ca="1" si="596"/>
        <v>0</v>
      </c>
      <c r="AT335" s="326">
        <f t="shared" ca="1" si="596"/>
        <v>0</v>
      </c>
      <c r="AU335" s="326">
        <f t="shared" ca="1" si="596"/>
        <v>0</v>
      </c>
      <c r="AV335" s="326">
        <f t="shared" ca="1" si="596"/>
        <v>0</v>
      </c>
      <c r="AW335" s="326">
        <f t="shared" ca="1" si="596"/>
        <v>0</v>
      </c>
      <c r="AX335" s="326">
        <f t="shared" ca="1" si="596"/>
        <v>0</v>
      </c>
      <c r="AY335" s="326">
        <f t="shared" ca="1" si="596"/>
        <v>0</v>
      </c>
      <c r="AZ335" s="326">
        <f t="shared" ca="1" si="596"/>
        <v>0</v>
      </c>
      <c r="BA335" s="326">
        <f t="shared" ca="1" si="596"/>
        <v>0</v>
      </c>
      <c r="BB335" s="326">
        <f t="shared" ca="1" si="596"/>
        <v>0</v>
      </c>
      <c r="BC335" s="326">
        <f t="shared" ca="1" si="596"/>
        <v>0</v>
      </c>
      <c r="BD335" s="326">
        <f t="shared" ca="1" si="596"/>
        <v>0</v>
      </c>
      <c r="BE335" s="326">
        <f t="shared" ca="1" si="596"/>
        <v>0</v>
      </c>
      <c r="BF335" s="326">
        <f t="shared" ca="1" si="596"/>
        <v>0</v>
      </c>
      <c r="BG335" s="326">
        <f t="shared" ca="1" si="596"/>
        <v>0</v>
      </c>
      <c r="BH335" s="326">
        <f t="shared" ca="1" si="596"/>
        <v>0</v>
      </c>
      <c r="BI335" s="326">
        <f t="shared" ca="1" si="596"/>
        <v>0</v>
      </c>
      <c r="BJ335" s="326">
        <f t="shared" ca="1" si="596"/>
        <v>0</v>
      </c>
      <c r="BK335" s="326">
        <f t="shared" ca="1" si="596"/>
        <v>0</v>
      </c>
      <c r="BL335" s="326">
        <f t="shared" ca="1" si="596"/>
        <v>0</v>
      </c>
      <c r="BM335" s="326">
        <f t="shared" ca="1" si="596"/>
        <v>0</v>
      </c>
    </row>
    <row r="336" spans="3:65" x14ac:dyDescent="0.2">
      <c r="C336" s="325">
        <f t="shared" si="582"/>
        <v>14</v>
      </c>
      <c r="D336" s="303" t="str">
        <f t="shared" si="583"/>
        <v>item 14</v>
      </c>
      <c r="E336" s="350" t="str">
        <f t="shared" si="579"/>
        <v>Operating Expense</v>
      </c>
      <c r="F336" s="320">
        <f t="shared" si="579"/>
        <v>2</v>
      </c>
      <c r="G336" s="320"/>
      <c r="H336" s="362">
        <f t="shared" si="580"/>
        <v>0.38574999999999998</v>
      </c>
      <c r="I336" s="330">
        <f t="shared" si="584"/>
        <v>0</v>
      </c>
      <c r="O336" s="326">
        <f t="shared" ref="O336:BM336" ca="1" si="597">N336+(O249-O1154-O693-O1038+O1096)*$H336-O1333</f>
        <v>0</v>
      </c>
      <c r="P336" s="326">
        <f t="shared" ca="1" si="597"/>
        <v>0</v>
      </c>
      <c r="Q336" s="326">
        <f t="shared" ca="1" si="597"/>
        <v>0</v>
      </c>
      <c r="R336" s="326">
        <f t="shared" ca="1" si="597"/>
        <v>0</v>
      </c>
      <c r="S336" s="326">
        <f t="shared" ca="1" si="597"/>
        <v>0</v>
      </c>
      <c r="T336" s="326">
        <f t="shared" ca="1" si="597"/>
        <v>0</v>
      </c>
      <c r="U336" s="326">
        <f t="shared" ca="1" si="597"/>
        <v>0</v>
      </c>
      <c r="V336" s="326">
        <f t="shared" ca="1" si="597"/>
        <v>0</v>
      </c>
      <c r="W336" s="326">
        <f t="shared" ca="1" si="597"/>
        <v>0</v>
      </c>
      <c r="X336" s="326">
        <f t="shared" ca="1" si="597"/>
        <v>0</v>
      </c>
      <c r="Y336" s="326">
        <f t="shared" ca="1" si="597"/>
        <v>0</v>
      </c>
      <c r="Z336" s="326">
        <f t="shared" ca="1" si="597"/>
        <v>0</v>
      </c>
      <c r="AA336" s="326">
        <f t="shared" ca="1" si="597"/>
        <v>0</v>
      </c>
      <c r="AB336" s="326">
        <f t="shared" ca="1" si="597"/>
        <v>0</v>
      </c>
      <c r="AC336" s="326">
        <f t="shared" ca="1" si="597"/>
        <v>0</v>
      </c>
      <c r="AD336" s="326">
        <f t="shared" ca="1" si="597"/>
        <v>0</v>
      </c>
      <c r="AE336" s="326">
        <f t="shared" ca="1" si="597"/>
        <v>0</v>
      </c>
      <c r="AF336" s="326">
        <f t="shared" ca="1" si="597"/>
        <v>0</v>
      </c>
      <c r="AG336" s="326">
        <f t="shared" ca="1" si="597"/>
        <v>0</v>
      </c>
      <c r="AH336" s="326">
        <f t="shared" ca="1" si="597"/>
        <v>0</v>
      </c>
      <c r="AI336" s="326">
        <f t="shared" ca="1" si="597"/>
        <v>0</v>
      </c>
      <c r="AJ336" s="326">
        <f t="shared" ca="1" si="597"/>
        <v>0</v>
      </c>
      <c r="AK336" s="326">
        <f t="shared" ca="1" si="597"/>
        <v>0</v>
      </c>
      <c r="AL336" s="326">
        <f t="shared" ca="1" si="597"/>
        <v>0</v>
      </c>
      <c r="AM336" s="326">
        <f t="shared" ca="1" si="597"/>
        <v>0</v>
      </c>
      <c r="AN336" s="326">
        <f t="shared" ca="1" si="597"/>
        <v>0</v>
      </c>
      <c r="AO336" s="326">
        <f t="shared" ca="1" si="597"/>
        <v>0</v>
      </c>
      <c r="AP336" s="326">
        <f t="shared" ca="1" si="597"/>
        <v>0</v>
      </c>
      <c r="AQ336" s="326">
        <f t="shared" ca="1" si="597"/>
        <v>0</v>
      </c>
      <c r="AR336" s="326">
        <f t="shared" ca="1" si="597"/>
        <v>0</v>
      </c>
      <c r="AS336" s="326">
        <f t="shared" ca="1" si="597"/>
        <v>0</v>
      </c>
      <c r="AT336" s="326">
        <f t="shared" ca="1" si="597"/>
        <v>0</v>
      </c>
      <c r="AU336" s="326">
        <f t="shared" ca="1" si="597"/>
        <v>0</v>
      </c>
      <c r="AV336" s="326">
        <f t="shared" ca="1" si="597"/>
        <v>0</v>
      </c>
      <c r="AW336" s="326">
        <f t="shared" ca="1" si="597"/>
        <v>0</v>
      </c>
      <c r="AX336" s="326">
        <f t="shared" ca="1" si="597"/>
        <v>0</v>
      </c>
      <c r="AY336" s="326">
        <f t="shared" ca="1" si="597"/>
        <v>0</v>
      </c>
      <c r="AZ336" s="326">
        <f t="shared" ca="1" si="597"/>
        <v>0</v>
      </c>
      <c r="BA336" s="326">
        <f t="shared" ca="1" si="597"/>
        <v>0</v>
      </c>
      <c r="BB336" s="326">
        <f t="shared" ca="1" si="597"/>
        <v>0</v>
      </c>
      <c r="BC336" s="326">
        <f t="shared" ca="1" si="597"/>
        <v>0</v>
      </c>
      <c r="BD336" s="326">
        <f t="shared" ca="1" si="597"/>
        <v>0</v>
      </c>
      <c r="BE336" s="326">
        <f t="shared" ca="1" si="597"/>
        <v>0</v>
      </c>
      <c r="BF336" s="326">
        <f t="shared" ca="1" si="597"/>
        <v>0</v>
      </c>
      <c r="BG336" s="326">
        <f t="shared" ca="1" si="597"/>
        <v>0</v>
      </c>
      <c r="BH336" s="326">
        <f t="shared" ca="1" si="597"/>
        <v>0</v>
      </c>
      <c r="BI336" s="326">
        <f t="shared" ca="1" si="597"/>
        <v>0</v>
      </c>
      <c r="BJ336" s="326">
        <f t="shared" ca="1" si="597"/>
        <v>0</v>
      </c>
      <c r="BK336" s="326">
        <f t="shared" ca="1" si="597"/>
        <v>0</v>
      </c>
      <c r="BL336" s="326">
        <f t="shared" ca="1" si="597"/>
        <v>0</v>
      </c>
      <c r="BM336" s="326">
        <f t="shared" ca="1" si="597"/>
        <v>0</v>
      </c>
    </row>
    <row r="337" spans="3:65" x14ac:dyDescent="0.2">
      <c r="C337" s="325">
        <f t="shared" si="582"/>
        <v>15</v>
      </c>
      <c r="D337" s="303" t="str">
        <f t="shared" si="583"/>
        <v>item 15</v>
      </c>
      <c r="E337" s="350" t="str">
        <f t="shared" si="579"/>
        <v>Operating Expense</v>
      </c>
      <c r="F337" s="320">
        <f t="shared" si="579"/>
        <v>2</v>
      </c>
      <c r="G337" s="320"/>
      <c r="H337" s="362">
        <f t="shared" si="580"/>
        <v>0.38574999999999998</v>
      </c>
      <c r="I337" s="330">
        <f t="shared" si="584"/>
        <v>0</v>
      </c>
      <c r="O337" s="326">
        <f t="shared" ref="O337:BM337" ca="1" si="598">N337+(O250-O1155-O694-O1039+O1097)*$H337-O1334</f>
        <v>0</v>
      </c>
      <c r="P337" s="326">
        <f t="shared" ca="1" si="598"/>
        <v>0</v>
      </c>
      <c r="Q337" s="326">
        <f t="shared" ca="1" si="598"/>
        <v>0</v>
      </c>
      <c r="R337" s="326">
        <f t="shared" ca="1" si="598"/>
        <v>0</v>
      </c>
      <c r="S337" s="326">
        <f t="shared" ca="1" si="598"/>
        <v>0</v>
      </c>
      <c r="T337" s="326">
        <f t="shared" ca="1" si="598"/>
        <v>0</v>
      </c>
      <c r="U337" s="326">
        <f t="shared" ca="1" si="598"/>
        <v>0</v>
      </c>
      <c r="V337" s="326">
        <f t="shared" ca="1" si="598"/>
        <v>0</v>
      </c>
      <c r="W337" s="326">
        <f t="shared" ca="1" si="598"/>
        <v>0</v>
      </c>
      <c r="X337" s="326">
        <f t="shared" ca="1" si="598"/>
        <v>0</v>
      </c>
      <c r="Y337" s="326">
        <f t="shared" ca="1" si="598"/>
        <v>0</v>
      </c>
      <c r="Z337" s="326">
        <f t="shared" ca="1" si="598"/>
        <v>0</v>
      </c>
      <c r="AA337" s="326">
        <f t="shared" ca="1" si="598"/>
        <v>0</v>
      </c>
      <c r="AB337" s="326">
        <f t="shared" ca="1" si="598"/>
        <v>0</v>
      </c>
      <c r="AC337" s="326">
        <f t="shared" ca="1" si="598"/>
        <v>0</v>
      </c>
      <c r="AD337" s="326">
        <f t="shared" ca="1" si="598"/>
        <v>0</v>
      </c>
      <c r="AE337" s="326">
        <f t="shared" ca="1" si="598"/>
        <v>0</v>
      </c>
      <c r="AF337" s="326">
        <f t="shared" ca="1" si="598"/>
        <v>0</v>
      </c>
      <c r="AG337" s="326">
        <f t="shared" ca="1" si="598"/>
        <v>0</v>
      </c>
      <c r="AH337" s="326">
        <f t="shared" ca="1" si="598"/>
        <v>0</v>
      </c>
      <c r="AI337" s="326">
        <f t="shared" ca="1" si="598"/>
        <v>0</v>
      </c>
      <c r="AJ337" s="326">
        <f t="shared" ca="1" si="598"/>
        <v>0</v>
      </c>
      <c r="AK337" s="326">
        <f t="shared" ca="1" si="598"/>
        <v>0</v>
      </c>
      <c r="AL337" s="326">
        <f t="shared" ca="1" si="598"/>
        <v>0</v>
      </c>
      <c r="AM337" s="326">
        <f t="shared" ca="1" si="598"/>
        <v>0</v>
      </c>
      <c r="AN337" s="326">
        <f t="shared" ca="1" si="598"/>
        <v>0</v>
      </c>
      <c r="AO337" s="326">
        <f t="shared" ca="1" si="598"/>
        <v>0</v>
      </c>
      <c r="AP337" s="326">
        <f t="shared" ca="1" si="598"/>
        <v>0</v>
      </c>
      <c r="AQ337" s="326">
        <f t="shared" ca="1" si="598"/>
        <v>0</v>
      </c>
      <c r="AR337" s="326">
        <f t="shared" ca="1" si="598"/>
        <v>0</v>
      </c>
      <c r="AS337" s="326">
        <f t="shared" ca="1" si="598"/>
        <v>0</v>
      </c>
      <c r="AT337" s="326">
        <f t="shared" ca="1" si="598"/>
        <v>0</v>
      </c>
      <c r="AU337" s="326">
        <f t="shared" ca="1" si="598"/>
        <v>0</v>
      </c>
      <c r="AV337" s="326">
        <f t="shared" ca="1" si="598"/>
        <v>0</v>
      </c>
      <c r="AW337" s="326">
        <f t="shared" ca="1" si="598"/>
        <v>0</v>
      </c>
      <c r="AX337" s="326">
        <f t="shared" ca="1" si="598"/>
        <v>0</v>
      </c>
      <c r="AY337" s="326">
        <f t="shared" ca="1" si="598"/>
        <v>0</v>
      </c>
      <c r="AZ337" s="326">
        <f t="shared" ca="1" si="598"/>
        <v>0</v>
      </c>
      <c r="BA337" s="326">
        <f t="shared" ca="1" si="598"/>
        <v>0</v>
      </c>
      <c r="BB337" s="326">
        <f t="shared" ca="1" si="598"/>
        <v>0</v>
      </c>
      <c r="BC337" s="326">
        <f t="shared" ca="1" si="598"/>
        <v>0</v>
      </c>
      <c r="BD337" s="326">
        <f t="shared" ca="1" si="598"/>
        <v>0</v>
      </c>
      <c r="BE337" s="326">
        <f t="shared" ca="1" si="598"/>
        <v>0</v>
      </c>
      <c r="BF337" s="326">
        <f t="shared" ca="1" si="598"/>
        <v>0</v>
      </c>
      <c r="BG337" s="326">
        <f t="shared" ca="1" si="598"/>
        <v>0</v>
      </c>
      <c r="BH337" s="326">
        <f t="shared" ca="1" si="598"/>
        <v>0</v>
      </c>
      <c r="BI337" s="326">
        <f t="shared" ca="1" si="598"/>
        <v>0</v>
      </c>
      <c r="BJ337" s="326">
        <f t="shared" ca="1" si="598"/>
        <v>0</v>
      </c>
      <c r="BK337" s="326">
        <f t="shared" ca="1" si="598"/>
        <v>0</v>
      </c>
      <c r="BL337" s="326">
        <f t="shared" ca="1" si="598"/>
        <v>0</v>
      </c>
      <c r="BM337" s="326">
        <f t="shared" ca="1" si="598"/>
        <v>0</v>
      </c>
    </row>
    <row r="338" spans="3:65" x14ac:dyDescent="0.2">
      <c r="C338" s="325">
        <f t="shared" si="582"/>
        <v>16</v>
      </c>
      <c r="D338" s="303" t="str">
        <f t="shared" si="583"/>
        <v>item 16</v>
      </c>
      <c r="E338" s="350" t="str">
        <f t="shared" si="579"/>
        <v>Operating Expense</v>
      </c>
      <c r="F338" s="320">
        <f t="shared" si="579"/>
        <v>2</v>
      </c>
      <c r="G338" s="320"/>
      <c r="H338" s="362">
        <f t="shared" si="580"/>
        <v>0.38574999999999998</v>
      </c>
      <c r="I338" s="330">
        <f t="shared" si="584"/>
        <v>0</v>
      </c>
      <c r="O338" s="326">
        <f t="shared" ref="O338:BM338" ca="1" si="599">N338+(O251-O1156-O695-O1040+O1098)*$H338-O1335</f>
        <v>0</v>
      </c>
      <c r="P338" s="326">
        <f t="shared" ca="1" si="599"/>
        <v>0</v>
      </c>
      <c r="Q338" s="326">
        <f t="shared" ca="1" si="599"/>
        <v>0</v>
      </c>
      <c r="R338" s="326">
        <f t="shared" ca="1" si="599"/>
        <v>0</v>
      </c>
      <c r="S338" s="326">
        <f t="shared" ca="1" si="599"/>
        <v>0</v>
      </c>
      <c r="T338" s="326">
        <f t="shared" ca="1" si="599"/>
        <v>0</v>
      </c>
      <c r="U338" s="326">
        <f t="shared" ca="1" si="599"/>
        <v>0</v>
      </c>
      <c r="V338" s="326">
        <f t="shared" ca="1" si="599"/>
        <v>0</v>
      </c>
      <c r="W338" s="326">
        <f t="shared" ca="1" si="599"/>
        <v>0</v>
      </c>
      <c r="X338" s="326">
        <f t="shared" ca="1" si="599"/>
        <v>0</v>
      </c>
      <c r="Y338" s="326">
        <f t="shared" ca="1" si="599"/>
        <v>0</v>
      </c>
      <c r="Z338" s="326">
        <f t="shared" ca="1" si="599"/>
        <v>0</v>
      </c>
      <c r="AA338" s="326">
        <f t="shared" ca="1" si="599"/>
        <v>0</v>
      </c>
      <c r="AB338" s="326">
        <f t="shared" ca="1" si="599"/>
        <v>0</v>
      </c>
      <c r="AC338" s="326">
        <f t="shared" ca="1" si="599"/>
        <v>0</v>
      </c>
      <c r="AD338" s="326">
        <f t="shared" ca="1" si="599"/>
        <v>0</v>
      </c>
      <c r="AE338" s="326">
        <f t="shared" ca="1" si="599"/>
        <v>0</v>
      </c>
      <c r="AF338" s="326">
        <f t="shared" ca="1" si="599"/>
        <v>0</v>
      </c>
      <c r="AG338" s="326">
        <f t="shared" ca="1" si="599"/>
        <v>0</v>
      </c>
      <c r="AH338" s="326">
        <f t="shared" ca="1" si="599"/>
        <v>0</v>
      </c>
      <c r="AI338" s="326">
        <f t="shared" ca="1" si="599"/>
        <v>0</v>
      </c>
      <c r="AJ338" s="326">
        <f t="shared" ca="1" si="599"/>
        <v>0</v>
      </c>
      <c r="AK338" s="326">
        <f t="shared" ca="1" si="599"/>
        <v>0</v>
      </c>
      <c r="AL338" s="326">
        <f t="shared" ca="1" si="599"/>
        <v>0</v>
      </c>
      <c r="AM338" s="326">
        <f t="shared" ca="1" si="599"/>
        <v>0</v>
      </c>
      <c r="AN338" s="326">
        <f t="shared" ca="1" si="599"/>
        <v>0</v>
      </c>
      <c r="AO338" s="326">
        <f t="shared" ca="1" si="599"/>
        <v>0</v>
      </c>
      <c r="AP338" s="326">
        <f t="shared" ca="1" si="599"/>
        <v>0</v>
      </c>
      <c r="AQ338" s="326">
        <f t="shared" ca="1" si="599"/>
        <v>0</v>
      </c>
      <c r="AR338" s="326">
        <f t="shared" ca="1" si="599"/>
        <v>0</v>
      </c>
      <c r="AS338" s="326">
        <f t="shared" ca="1" si="599"/>
        <v>0</v>
      </c>
      <c r="AT338" s="326">
        <f t="shared" ca="1" si="599"/>
        <v>0</v>
      </c>
      <c r="AU338" s="326">
        <f t="shared" ca="1" si="599"/>
        <v>0</v>
      </c>
      <c r="AV338" s="326">
        <f t="shared" ca="1" si="599"/>
        <v>0</v>
      </c>
      <c r="AW338" s="326">
        <f t="shared" ca="1" si="599"/>
        <v>0</v>
      </c>
      <c r="AX338" s="326">
        <f t="shared" ca="1" si="599"/>
        <v>0</v>
      </c>
      <c r="AY338" s="326">
        <f t="shared" ca="1" si="599"/>
        <v>0</v>
      </c>
      <c r="AZ338" s="326">
        <f t="shared" ca="1" si="599"/>
        <v>0</v>
      </c>
      <c r="BA338" s="326">
        <f t="shared" ca="1" si="599"/>
        <v>0</v>
      </c>
      <c r="BB338" s="326">
        <f t="shared" ca="1" si="599"/>
        <v>0</v>
      </c>
      <c r="BC338" s="326">
        <f t="shared" ca="1" si="599"/>
        <v>0</v>
      </c>
      <c r="BD338" s="326">
        <f t="shared" ca="1" si="599"/>
        <v>0</v>
      </c>
      <c r="BE338" s="326">
        <f t="shared" ca="1" si="599"/>
        <v>0</v>
      </c>
      <c r="BF338" s="326">
        <f t="shared" ca="1" si="599"/>
        <v>0</v>
      </c>
      <c r="BG338" s="326">
        <f t="shared" ca="1" si="599"/>
        <v>0</v>
      </c>
      <c r="BH338" s="326">
        <f t="shared" ca="1" si="599"/>
        <v>0</v>
      </c>
      <c r="BI338" s="326">
        <f t="shared" ca="1" si="599"/>
        <v>0</v>
      </c>
      <c r="BJ338" s="326">
        <f t="shared" ca="1" si="599"/>
        <v>0</v>
      </c>
      <c r="BK338" s="326">
        <f t="shared" ca="1" si="599"/>
        <v>0</v>
      </c>
      <c r="BL338" s="326">
        <f t="shared" ca="1" si="599"/>
        <v>0</v>
      </c>
      <c r="BM338" s="326">
        <f t="shared" ca="1" si="599"/>
        <v>0</v>
      </c>
    </row>
    <row r="339" spans="3:65" x14ac:dyDescent="0.2">
      <c r="C339" s="325">
        <f t="shared" si="582"/>
        <v>17</v>
      </c>
      <c r="D339" s="303" t="str">
        <f t="shared" si="583"/>
        <v>item 17</v>
      </c>
      <c r="E339" s="350" t="str">
        <f t="shared" si="579"/>
        <v>Operating Expense</v>
      </c>
      <c r="F339" s="320">
        <f t="shared" si="579"/>
        <v>2</v>
      </c>
      <c r="G339" s="320"/>
      <c r="H339" s="362">
        <f t="shared" si="580"/>
        <v>0.38574999999999998</v>
      </c>
      <c r="I339" s="330">
        <f t="shared" si="584"/>
        <v>0</v>
      </c>
      <c r="O339" s="326">
        <f t="shared" ref="O339:BM339" ca="1" si="600">N339+(O252-O1157-O696-O1041+O1099)*$H339-O1336</f>
        <v>0</v>
      </c>
      <c r="P339" s="326">
        <f t="shared" ca="1" si="600"/>
        <v>0</v>
      </c>
      <c r="Q339" s="326">
        <f t="shared" ca="1" si="600"/>
        <v>0</v>
      </c>
      <c r="R339" s="326">
        <f t="shared" ca="1" si="600"/>
        <v>0</v>
      </c>
      <c r="S339" s="326">
        <f t="shared" ca="1" si="600"/>
        <v>0</v>
      </c>
      <c r="T339" s="326">
        <f t="shared" ca="1" si="600"/>
        <v>0</v>
      </c>
      <c r="U339" s="326">
        <f t="shared" ca="1" si="600"/>
        <v>0</v>
      </c>
      <c r="V339" s="326">
        <f t="shared" ca="1" si="600"/>
        <v>0</v>
      </c>
      <c r="W339" s="326">
        <f t="shared" ca="1" si="600"/>
        <v>0</v>
      </c>
      <c r="X339" s="326">
        <f t="shared" ca="1" si="600"/>
        <v>0</v>
      </c>
      <c r="Y339" s="326">
        <f t="shared" ca="1" si="600"/>
        <v>0</v>
      </c>
      <c r="Z339" s="326">
        <f t="shared" ca="1" si="600"/>
        <v>0</v>
      </c>
      <c r="AA339" s="326">
        <f t="shared" ca="1" si="600"/>
        <v>0</v>
      </c>
      <c r="AB339" s="326">
        <f t="shared" ca="1" si="600"/>
        <v>0</v>
      </c>
      <c r="AC339" s="326">
        <f t="shared" ca="1" si="600"/>
        <v>0</v>
      </c>
      <c r="AD339" s="326">
        <f t="shared" ca="1" si="600"/>
        <v>0</v>
      </c>
      <c r="AE339" s="326">
        <f t="shared" ca="1" si="600"/>
        <v>0</v>
      </c>
      <c r="AF339" s="326">
        <f t="shared" ca="1" si="600"/>
        <v>0</v>
      </c>
      <c r="AG339" s="326">
        <f t="shared" ca="1" si="600"/>
        <v>0</v>
      </c>
      <c r="AH339" s="326">
        <f t="shared" ca="1" si="600"/>
        <v>0</v>
      </c>
      <c r="AI339" s="326">
        <f t="shared" ca="1" si="600"/>
        <v>0</v>
      </c>
      <c r="AJ339" s="326">
        <f t="shared" ca="1" si="600"/>
        <v>0</v>
      </c>
      <c r="AK339" s="326">
        <f t="shared" ca="1" si="600"/>
        <v>0</v>
      </c>
      <c r="AL339" s="326">
        <f t="shared" ca="1" si="600"/>
        <v>0</v>
      </c>
      <c r="AM339" s="326">
        <f t="shared" ca="1" si="600"/>
        <v>0</v>
      </c>
      <c r="AN339" s="326">
        <f t="shared" ca="1" si="600"/>
        <v>0</v>
      </c>
      <c r="AO339" s="326">
        <f t="shared" ca="1" si="600"/>
        <v>0</v>
      </c>
      <c r="AP339" s="326">
        <f t="shared" ca="1" si="600"/>
        <v>0</v>
      </c>
      <c r="AQ339" s="326">
        <f t="shared" ca="1" si="600"/>
        <v>0</v>
      </c>
      <c r="AR339" s="326">
        <f t="shared" ca="1" si="600"/>
        <v>0</v>
      </c>
      <c r="AS339" s="326">
        <f t="shared" ca="1" si="600"/>
        <v>0</v>
      </c>
      <c r="AT339" s="326">
        <f t="shared" ca="1" si="600"/>
        <v>0</v>
      </c>
      <c r="AU339" s="326">
        <f t="shared" ca="1" si="600"/>
        <v>0</v>
      </c>
      <c r="AV339" s="326">
        <f t="shared" ca="1" si="600"/>
        <v>0</v>
      </c>
      <c r="AW339" s="326">
        <f t="shared" ca="1" si="600"/>
        <v>0</v>
      </c>
      <c r="AX339" s="326">
        <f t="shared" ca="1" si="600"/>
        <v>0</v>
      </c>
      <c r="AY339" s="326">
        <f t="shared" ca="1" si="600"/>
        <v>0</v>
      </c>
      <c r="AZ339" s="326">
        <f t="shared" ca="1" si="600"/>
        <v>0</v>
      </c>
      <c r="BA339" s="326">
        <f t="shared" ca="1" si="600"/>
        <v>0</v>
      </c>
      <c r="BB339" s="326">
        <f t="shared" ca="1" si="600"/>
        <v>0</v>
      </c>
      <c r="BC339" s="326">
        <f t="shared" ca="1" si="600"/>
        <v>0</v>
      </c>
      <c r="BD339" s="326">
        <f t="shared" ca="1" si="600"/>
        <v>0</v>
      </c>
      <c r="BE339" s="326">
        <f t="shared" ca="1" si="600"/>
        <v>0</v>
      </c>
      <c r="BF339" s="326">
        <f t="shared" ca="1" si="600"/>
        <v>0</v>
      </c>
      <c r="BG339" s="326">
        <f t="shared" ca="1" si="600"/>
        <v>0</v>
      </c>
      <c r="BH339" s="326">
        <f t="shared" ca="1" si="600"/>
        <v>0</v>
      </c>
      <c r="BI339" s="326">
        <f t="shared" ca="1" si="600"/>
        <v>0</v>
      </c>
      <c r="BJ339" s="326">
        <f t="shared" ca="1" si="600"/>
        <v>0</v>
      </c>
      <c r="BK339" s="326">
        <f t="shared" ca="1" si="600"/>
        <v>0</v>
      </c>
      <c r="BL339" s="326">
        <f t="shared" ca="1" si="600"/>
        <v>0</v>
      </c>
      <c r="BM339" s="326">
        <f t="shared" ca="1" si="600"/>
        <v>0</v>
      </c>
    </row>
    <row r="340" spans="3:65" x14ac:dyDescent="0.2">
      <c r="C340" s="325">
        <f t="shared" si="582"/>
        <v>18</v>
      </c>
      <c r="D340" s="303" t="str">
        <f t="shared" si="583"/>
        <v>item 18</v>
      </c>
      <c r="E340" s="350" t="str">
        <f t="shared" si="579"/>
        <v>Operating Expense</v>
      </c>
      <c r="F340" s="320">
        <f t="shared" si="579"/>
        <v>2</v>
      </c>
      <c r="G340" s="320"/>
      <c r="H340" s="362">
        <f t="shared" si="580"/>
        <v>0.38574999999999998</v>
      </c>
      <c r="I340" s="330">
        <f t="shared" si="584"/>
        <v>0</v>
      </c>
      <c r="O340" s="326">
        <f t="shared" ref="O340:BM340" ca="1" si="601">N340+(O253-O1158-O697-O1042+O1100)*$H340-O1337</f>
        <v>0</v>
      </c>
      <c r="P340" s="326">
        <f t="shared" ca="1" si="601"/>
        <v>0</v>
      </c>
      <c r="Q340" s="326">
        <f t="shared" ca="1" si="601"/>
        <v>0</v>
      </c>
      <c r="R340" s="326">
        <f t="shared" ca="1" si="601"/>
        <v>0</v>
      </c>
      <c r="S340" s="326">
        <f t="shared" ca="1" si="601"/>
        <v>0</v>
      </c>
      <c r="T340" s="326">
        <f t="shared" ca="1" si="601"/>
        <v>0</v>
      </c>
      <c r="U340" s="326">
        <f t="shared" ca="1" si="601"/>
        <v>0</v>
      </c>
      <c r="V340" s="326">
        <f t="shared" ca="1" si="601"/>
        <v>0</v>
      </c>
      <c r="W340" s="326">
        <f t="shared" ca="1" si="601"/>
        <v>0</v>
      </c>
      <c r="X340" s="326">
        <f t="shared" ca="1" si="601"/>
        <v>0</v>
      </c>
      <c r="Y340" s="326">
        <f t="shared" ca="1" si="601"/>
        <v>0</v>
      </c>
      <c r="Z340" s="326">
        <f t="shared" ca="1" si="601"/>
        <v>0</v>
      </c>
      <c r="AA340" s="326">
        <f t="shared" ca="1" si="601"/>
        <v>0</v>
      </c>
      <c r="AB340" s="326">
        <f t="shared" ca="1" si="601"/>
        <v>0</v>
      </c>
      <c r="AC340" s="326">
        <f t="shared" ca="1" si="601"/>
        <v>0</v>
      </c>
      <c r="AD340" s="326">
        <f t="shared" ca="1" si="601"/>
        <v>0</v>
      </c>
      <c r="AE340" s="326">
        <f t="shared" ca="1" si="601"/>
        <v>0</v>
      </c>
      <c r="AF340" s="326">
        <f t="shared" ca="1" si="601"/>
        <v>0</v>
      </c>
      <c r="AG340" s="326">
        <f t="shared" ca="1" si="601"/>
        <v>0</v>
      </c>
      <c r="AH340" s="326">
        <f t="shared" ca="1" si="601"/>
        <v>0</v>
      </c>
      <c r="AI340" s="326">
        <f t="shared" ca="1" si="601"/>
        <v>0</v>
      </c>
      <c r="AJ340" s="326">
        <f t="shared" ca="1" si="601"/>
        <v>0</v>
      </c>
      <c r="AK340" s="326">
        <f t="shared" ca="1" si="601"/>
        <v>0</v>
      </c>
      <c r="AL340" s="326">
        <f t="shared" ca="1" si="601"/>
        <v>0</v>
      </c>
      <c r="AM340" s="326">
        <f t="shared" ca="1" si="601"/>
        <v>0</v>
      </c>
      <c r="AN340" s="326">
        <f t="shared" ca="1" si="601"/>
        <v>0</v>
      </c>
      <c r="AO340" s="326">
        <f t="shared" ca="1" si="601"/>
        <v>0</v>
      </c>
      <c r="AP340" s="326">
        <f t="shared" ca="1" si="601"/>
        <v>0</v>
      </c>
      <c r="AQ340" s="326">
        <f t="shared" ca="1" si="601"/>
        <v>0</v>
      </c>
      <c r="AR340" s="326">
        <f t="shared" ca="1" si="601"/>
        <v>0</v>
      </c>
      <c r="AS340" s="326">
        <f t="shared" ca="1" si="601"/>
        <v>0</v>
      </c>
      <c r="AT340" s="326">
        <f t="shared" ca="1" si="601"/>
        <v>0</v>
      </c>
      <c r="AU340" s="326">
        <f t="shared" ca="1" si="601"/>
        <v>0</v>
      </c>
      <c r="AV340" s="326">
        <f t="shared" ca="1" si="601"/>
        <v>0</v>
      </c>
      <c r="AW340" s="326">
        <f t="shared" ca="1" si="601"/>
        <v>0</v>
      </c>
      <c r="AX340" s="326">
        <f t="shared" ca="1" si="601"/>
        <v>0</v>
      </c>
      <c r="AY340" s="326">
        <f t="shared" ca="1" si="601"/>
        <v>0</v>
      </c>
      <c r="AZ340" s="326">
        <f t="shared" ca="1" si="601"/>
        <v>0</v>
      </c>
      <c r="BA340" s="326">
        <f t="shared" ca="1" si="601"/>
        <v>0</v>
      </c>
      <c r="BB340" s="326">
        <f t="shared" ca="1" si="601"/>
        <v>0</v>
      </c>
      <c r="BC340" s="326">
        <f t="shared" ca="1" si="601"/>
        <v>0</v>
      </c>
      <c r="BD340" s="326">
        <f t="shared" ca="1" si="601"/>
        <v>0</v>
      </c>
      <c r="BE340" s="326">
        <f t="shared" ca="1" si="601"/>
        <v>0</v>
      </c>
      <c r="BF340" s="326">
        <f t="shared" ca="1" si="601"/>
        <v>0</v>
      </c>
      <c r="BG340" s="326">
        <f t="shared" ca="1" si="601"/>
        <v>0</v>
      </c>
      <c r="BH340" s="326">
        <f t="shared" ca="1" si="601"/>
        <v>0</v>
      </c>
      <c r="BI340" s="326">
        <f t="shared" ca="1" si="601"/>
        <v>0</v>
      </c>
      <c r="BJ340" s="326">
        <f t="shared" ca="1" si="601"/>
        <v>0</v>
      </c>
      <c r="BK340" s="326">
        <f t="shared" ca="1" si="601"/>
        <v>0</v>
      </c>
      <c r="BL340" s="326">
        <f t="shared" ca="1" si="601"/>
        <v>0</v>
      </c>
      <c r="BM340" s="326">
        <f t="shared" ca="1" si="601"/>
        <v>0</v>
      </c>
    </row>
    <row r="341" spans="3:65" x14ac:dyDescent="0.2">
      <c r="C341" s="325">
        <f t="shared" si="582"/>
        <v>19</v>
      </c>
      <c r="D341" s="303" t="str">
        <f t="shared" si="583"/>
        <v>item 19</v>
      </c>
      <c r="E341" s="350" t="str">
        <f t="shared" si="579"/>
        <v>Operating Expense</v>
      </c>
      <c r="F341" s="320">
        <f t="shared" si="579"/>
        <v>2</v>
      </c>
      <c r="G341" s="320"/>
      <c r="H341" s="362">
        <f t="shared" si="580"/>
        <v>0.38574999999999998</v>
      </c>
      <c r="I341" s="330">
        <f t="shared" si="584"/>
        <v>0</v>
      </c>
      <c r="O341" s="326">
        <f t="shared" ref="O341:BM341" ca="1" si="602">N341+(O254-O1159-O698-O1043+O1101)*$H341-O1338</f>
        <v>0</v>
      </c>
      <c r="P341" s="326">
        <f t="shared" ca="1" si="602"/>
        <v>0</v>
      </c>
      <c r="Q341" s="326">
        <f t="shared" ca="1" si="602"/>
        <v>0</v>
      </c>
      <c r="R341" s="326">
        <f t="shared" ca="1" si="602"/>
        <v>0</v>
      </c>
      <c r="S341" s="326">
        <f t="shared" ca="1" si="602"/>
        <v>0</v>
      </c>
      <c r="T341" s="326">
        <f t="shared" ca="1" si="602"/>
        <v>0</v>
      </c>
      <c r="U341" s="326">
        <f t="shared" ca="1" si="602"/>
        <v>0</v>
      </c>
      <c r="V341" s="326">
        <f t="shared" ca="1" si="602"/>
        <v>0</v>
      </c>
      <c r="W341" s="326">
        <f t="shared" ca="1" si="602"/>
        <v>0</v>
      </c>
      <c r="X341" s="326">
        <f t="shared" ca="1" si="602"/>
        <v>0</v>
      </c>
      <c r="Y341" s="326">
        <f t="shared" ca="1" si="602"/>
        <v>0</v>
      </c>
      <c r="Z341" s="326">
        <f t="shared" ca="1" si="602"/>
        <v>0</v>
      </c>
      <c r="AA341" s="326">
        <f t="shared" ca="1" si="602"/>
        <v>0</v>
      </c>
      <c r="AB341" s="326">
        <f t="shared" ca="1" si="602"/>
        <v>0</v>
      </c>
      <c r="AC341" s="326">
        <f t="shared" ca="1" si="602"/>
        <v>0</v>
      </c>
      <c r="AD341" s="326">
        <f t="shared" ca="1" si="602"/>
        <v>0</v>
      </c>
      <c r="AE341" s="326">
        <f t="shared" ca="1" si="602"/>
        <v>0</v>
      </c>
      <c r="AF341" s="326">
        <f t="shared" ca="1" si="602"/>
        <v>0</v>
      </c>
      <c r="AG341" s="326">
        <f t="shared" ca="1" si="602"/>
        <v>0</v>
      </c>
      <c r="AH341" s="326">
        <f t="shared" ca="1" si="602"/>
        <v>0</v>
      </c>
      <c r="AI341" s="326">
        <f t="shared" ca="1" si="602"/>
        <v>0</v>
      </c>
      <c r="AJ341" s="326">
        <f t="shared" ca="1" si="602"/>
        <v>0</v>
      </c>
      <c r="AK341" s="326">
        <f t="shared" ca="1" si="602"/>
        <v>0</v>
      </c>
      <c r="AL341" s="326">
        <f t="shared" ca="1" si="602"/>
        <v>0</v>
      </c>
      <c r="AM341" s="326">
        <f t="shared" ca="1" si="602"/>
        <v>0</v>
      </c>
      <c r="AN341" s="326">
        <f t="shared" ca="1" si="602"/>
        <v>0</v>
      </c>
      <c r="AO341" s="326">
        <f t="shared" ca="1" si="602"/>
        <v>0</v>
      </c>
      <c r="AP341" s="326">
        <f t="shared" ca="1" si="602"/>
        <v>0</v>
      </c>
      <c r="AQ341" s="326">
        <f t="shared" ca="1" si="602"/>
        <v>0</v>
      </c>
      <c r="AR341" s="326">
        <f t="shared" ca="1" si="602"/>
        <v>0</v>
      </c>
      <c r="AS341" s="326">
        <f t="shared" ca="1" si="602"/>
        <v>0</v>
      </c>
      <c r="AT341" s="326">
        <f t="shared" ca="1" si="602"/>
        <v>0</v>
      </c>
      <c r="AU341" s="326">
        <f t="shared" ca="1" si="602"/>
        <v>0</v>
      </c>
      <c r="AV341" s="326">
        <f t="shared" ca="1" si="602"/>
        <v>0</v>
      </c>
      <c r="AW341" s="326">
        <f t="shared" ca="1" si="602"/>
        <v>0</v>
      </c>
      <c r="AX341" s="326">
        <f t="shared" ca="1" si="602"/>
        <v>0</v>
      </c>
      <c r="AY341" s="326">
        <f t="shared" ca="1" si="602"/>
        <v>0</v>
      </c>
      <c r="AZ341" s="326">
        <f t="shared" ca="1" si="602"/>
        <v>0</v>
      </c>
      <c r="BA341" s="326">
        <f t="shared" ca="1" si="602"/>
        <v>0</v>
      </c>
      <c r="BB341" s="326">
        <f t="shared" ca="1" si="602"/>
        <v>0</v>
      </c>
      <c r="BC341" s="326">
        <f t="shared" ca="1" si="602"/>
        <v>0</v>
      </c>
      <c r="BD341" s="326">
        <f t="shared" ca="1" si="602"/>
        <v>0</v>
      </c>
      <c r="BE341" s="326">
        <f t="shared" ca="1" si="602"/>
        <v>0</v>
      </c>
      <c r="BF341" s="326">
        <f t="shared" ca="1" si="602"/>
        <v>0</v>
      </c>
      <c r="BG341" s="326">
        <f t="shared" ca="1" si="602"/>
        <v>0</v>
      </c>
      <c r="BH341" s="326">
        <f t="shared" ca="1" si="602"/>
        <v>0</v>
      </c>
      <c r="BI341" s="326">
        <f t="shared" ca="1" si="602"/>
        <v>0</v>
      </c>
      <c r="BJ341" s="326">
        <f t="shared" ca="1" si="602"/>
        <v>0</v>
      </c>
      <c r="BK341" s="326">
        <f t="shared" ca="1" si="602"/>
        <v>0</v>
      </c>
      <c r="BL341" s="326">
        <f t="shared" ca="1" si="602"/>
        <v>0</v>
      </c>
      <c r="BM341" s="326">
        <f t="shared" ca="1" si="602"/>
        <v>0</v>
      </c>
    </row>
    <row r="342" spans="3:65" x14ac:dyDescent="0.2">
      <c r="C342" s="325">
        <f t="shared" si="582"/>
        <v>20</v>
      </c>
      <c r="D342" s="303" t="str">
        <f t="shared" si="583"/>
        <v>item 20</v>
      </c>
      <c r="E342" s="350" t="str">
        <f t="shared" si="579"/>
        <v>Operating Expense</v>
      </c>
      <c r="F342" s="320">
        <f t="shared" si="579"/>
        <v>2</v>
      </c>
      <c r="G342" s="320"/>
      <c r="H342" s="362">
        <f t="shared" si="580"/>
        <v>0.38574999999999998</v>
      </c>
      <c r="I342" s="330">
        <f t="shared" si="584"/>
        <v>0</v>
      </c>
      <c r="O342" s="326">
        <f t="shared" ref="O342:BM342" ca="1" si="603">N342+(O255-O1160-O699-O1044+O1102)*$H342-O1339</f>
        <v>0</v>
      </c>
      <c r="P342" s="326">
        <f t="shared" ca="1" si="603"/>
        <v>0</v>
      </c>
      <c r="Q342" s="326">
        <f t="shared" ca="1" si="603"/>
        <v>0</v>
      </c>
      <c r="R342" s="326">
        <f t="shared" ca="1" si="603"/>
        <v>0</v>
      </c>
      <c r="S342" s="326">
        <f t="shared" ca="1" si="603"/>
        <v>0</v>
      </c>
      <c r="T342" s="326">
        <f t="shared" ca="1" si="603"/>
        <v>0</v>
      </c>
      <c r="U342" s="326">
        <f t="shared" ca="1" si="603"/>
        <v>0</v>
      </c>
      <c r="V342" s="326">
        <f t="shared" ca="1" si="603"/>
        <v>0</v>
      </c>
      <c r="W342" s="326">
        <f t="shared" ca="1" si="603"/>
        <v>0</v>
      </c>
      <c r="X342" s="326">
        <f t="shared" ca="1" si="603"/>
        <v>0</v>
      </c>
      <c r="Y342" s="326">
        <f t="shared" ca="1" si="603"/>
        <v>0</v>
      </c>
      <c r="Z342" s="326">
        <f t="shared" ca="1" si="603"/>
        <v>0</v>
      </c>
      <c r="AA342" s="326">
        <f t="shared" ca="1" si="603"/>
        <v>0</v>
      </c>
      <c r="AB342" s="326">
        <f t="shared" ca="1" si="603"/>
        <v>0</v>
      </c>
      <c r="AC342" s="326">
        <f t="shared" ca="1" si="603"/>
        <v>0</v>
      </c>
      <c r="AD342" s="326">
        <f t="shared" ca="1" si="603"/>
        <v>0</v>
      </c>
      <c r="AE342" s="326">
        <f t="shared" ca="1" si="603"/>
        <v>0</v>
      </c>
      <c r="AF342" s="326">
        <f t="shared" ca="1" si="603"/>
        <v>0</v>
      </c>
      <c r="AG342" s="326">
        <f t="shared" ca="1" si="603"/>
        <v>0</v>
      </c>
      <c r="AH342" s="326">
        <f t="shared" ca="1" si="603"/>
        <v>0</v>
      </c>
      <c r="AI342" s="326">
        <f t="shared" ca="1" si="603"/>
        <v>0</v>
      </c>
      <c r="AJ342" s="326">
        <f t="shared" ca="1" si="603"/>
        <v>0</v>
      </c>
      <c r="AK342" s="326">
        <f t="shared" ca="1" si="603"/>
        <v>0</v>
      </c>
      <c r="AL342" s="326">
        <f t="shared" ca="1" si="603"/>
        <v>0</v>
      </c>
      <c r="AM342" s="326">
        <f t="shared" ca="1" si="603"/>
        <v>0</v>
      </c>
      <c r="AN342" s="326">
        <f t="shared" ca="1" si="603"/>
        <v>0</v>
      </c>
      <c r="AO342" s="326">
        <f t="shared" ca="1" si="603"/>
        <v>0</v>
      </c>
      <c r="AP342" s="326">
        <f t="shared" ca="1" si="603"/>
        <v>0</v>
      </c>
      <c r="AQ342" s="326">
        <f t="shared" ca="1" si="603"/>
        <v>0</v>
      </c>
      <c r="AR342" s="326">
        <f t="shared" ca="1" si="603"/>
        <v>0</v>
      </c>
      <c r="AS342" s="326">
        <f t="shared" ca="1" si="603"/>
        <v>0</v>
      </c>
      <c r="AT342" s="326">
        <f t="shared" ca="1" si="603"/>
        <v>0</v>
      </c>
      <c r="AU342" s="326">
        <f t="shared" ca="1" si="603"/>
        <v>0</v>
      </c>
      <c r="AV342" s="326">
        <f t="shared" ca="1" si="603"/>
        <v>0</v>
      </c>
      <c r="AW342" s="326">
        <f t="shared" ca="1" si="603"/>
        <v>0</v>
      </c>
      <c r="AX342" s="326">
        <f t="shared" ca="1" si="603"/>
        <v>0</v>
      </c>
      <c r="AY342" s="326">
        <f t="shared" ca="1" si="603"/>
        <v>0</v>
      </c>
      <c r="AZ342" s="326">
        <f t="shared" ca="1" si="603"/>
        <v>0</v>
      </c>
      <c r="BA342" s="326">
        <f t="shared" ca="1" si="603"/>
        <v>0</v>
      </c>
      <c r="BB342" s="326">
        <f t="shared" ca="1" si="603"/>
        <v>0</v>
      </c>
      <c r="BC342" s="326">
        <f t="shared" ca="1" si="603"/>
        <v>0</v>
      </c>
      <c r="BD342" s="326">
        <f t="shared" ca="1" si="603"/>
        <v>0</v>
      </c>
      <c r="BE342" s="326">
        <f t="shared" ca="1" si="603"/>
        <v>0</v>
      </c>
      <c r="BF342" s="326">
        <f t="shared" ca="1" si="603"/>
        <v>0</v>
      </c>
      <c r="BG342" s="326">
        <f t="shared" ca="1" si="603"/>
        <v>0</v>
      </c>
      <c r="BH342" s="326">
        <f t="shared" ca="1" si="603"/>
        <v>0</v>
      </c>
      <c r="BI342" s="326">
        <f t="shared" ca="1" si="603"/>
        <v>0</v>
      </c>
      <c r="BJ342" s="326">
        <f t="shared" ca="1" si="603"/>
        <v>0</v>
      </c>
      <c r="BK342" s="326">
        <f t="shared" ca="1" si="603"/>
        <v>0</v>
      </c>
      <c r="BL342" s="326">
        <f t="shared" ca="1" si="603"/>
        <v>0</v>
      </c>
      <c r="BM342" s="326">
        <f t="shared" ca="1" si="603"/>
        <v>0</v>
      </c>
    </row>
    <row r="343" spans="3:65" x14ac:dyDescent="0.2">
      <c r="C343" s="325">
        <f t="shared" si="582"/>
        <v>21</v>
      </c>
      <c r="D343" s="303" t="str">
        <f t="shared" si="583"/>
        <v>item 21</v>
      </c>
      <c r="E343" s="350" t="str">
        <f t="shared" si="579"/>
        <v>Operating Expense</v>
      </c>
      <c r="F343" s="320">
        <f t="shared" si="579"/>
        <v>2</v>
      </c>
      <c r="G343" s="320"/>
      <c r="H343" s="362">
        <f t="shared" si="580"/>
        <v>0.38574999999999998</v>
      </c>
      <c r="I343" s="330">
        <f t="shared" si="584"/>
        <v>0</v>
      </c>
      <c r="O343" s="326">
        <f t="shared" ref="O343:BM343" ca="1" si="604">N343+(O256-O1161-O700-O1045+O1103)*$H343-O1340</f>
        <v>0</v>
      </c>
      <c r="P343" s="326">
        <f t="shared" ca="1" si="604"/>
        <v>0</v>
      </c>
      <c r="Q343" s="326">
        <f t="shared" ca="1" si="604"/>
        <v>0</v>
      </c>
      <c r="R343" s="326">
        <f t="shared" ca="1" si="604"/>
        <v>0</v>
      </c>
      <c r="S343" s="326">
        <f t="shared" ca="1" si="604"/>
        <v>0</v>
      </c>
      <c r="T343" s="326">
        <f t="shared" ca="1" si="604"/>
        <v>0</v>
      </c>
      <c r="U343" s="326">
        <f t="shared" ca="1" si="604"/>
        <v>0</v>
      </c>
      <c r="V343" s="326">
        <f t="shared" ca="1" si="604"/>
        <v>0</v>
      </c>
      <c r="W343" s="326">
        <f t="shared" ca="1" si="604"/>
        <v>0</v>
      </c>
      <c r="X343" s="326">
        <f t="shared" ca="1" si="604"/>
        <v>0</v>
      </c>
      <c r="Y343" s="326">
        <f t="shared" ca="1" si="604"/>
        <v>0</v>
      </c>
      <c r="Z343" s="326">
        <f t="shared" ca="1" si="604"/>
        <v>0</v>
      </c>
      <c r="AA343" s="326">
        <f t="shared" ca="1" si="604"/>
        <v>0</v>
      </c>
      <c r="AB343" s="326">
        <f t="shared" ca="1" si="604"/>
        <v>0</v>
      </c>
      <c r="AC343" s="326">
        <f t="shared" ca="1" si="604"/>
        <v>0</v>
      </c>
      <c r="AD343" s="326">
        <f t="shared" ca="1" si="604"/>
        <v>0</v>
      </c>
      <c r="AE343" s="326">
        <f t="shared" ca="1" si="604"/>
        <v>0</v>
      </c>
      <c r="AF343" s="326">
        <f t="shared" ca="1" si="604"/>
        <v>0</v>
      </c>
      <c r="AG343" s="326">
        <f t="shared" ca="1" si="604"/>
        <v>0</v>
      </c>
      <c r="AH343" s="326">
        <f t="shared" ca="1" si="604"/>
        <v>0</v>
      </c>
      <c r="AI343" s="326">
        <f t="shared" ca="1" si="604"/>
        <v>0</v>
      </c>
      <c r="AJ343" s="326">
        <f t="shared" ca="1" si="604"/>
        <v>0</v>
      </c>
      <c r="AK343" s="326">
        <f t="shared" ca="1" si="604"/>
        <v>0</v>
      </c>
      <c r="AL343" s="326">
        <f t="shared" ca="1" si="604"/>
        <v>0</v>
      </c>
      <c r="AM343" s="326">
        <f t="shared" ca="1" si="604"/>
        <v>0</v>
      </c>
      <c r="AN343" s="326">
        <f t="shared" ca="1" si="604"/>
        <v>0</v>
      </c>
      <c r="AO343" s="326">
        <f t="shared" ca="1" si="604"/>
        <v>0</v>
      </c>
      <c r="AP343" s="326">
        <f t="shared" ca="1" si="604"/>
        <v>0</v>
      </c>
      <c r="AQ343" s="326">
        <f t="shared" ca="1" si="604"/>
        <v>0</v>
      </c>
      <c r="AR343" s="326">
        <f t="shared" ca="1" si="604"/>
        <v>0</v>
      </c>
      <c r="AS343" s="326">
        <f t="shared" ca="1" si="604"/>
        <v>0</v>
      </c>
      <c r="AT343" s="326">
        <f t="shared" ca="1" si="604"/>
        <v>0</v>
      </c>
      <c r="AU343" s="326">
        <f t="shared" ca="1" si="604"/>
        <v>0</v>
      </c>
      <c r="AV343" s="326">
        <f t="shared" ca="1" si="604"/>
        <v>0</v>
      </c>
      <c r="AW343" s="326">
        <f t="shared" ca="1" si="604"/>
        <v>0</v>
      </c>
      <c r="AX343" s="326">
        <f t="shared" ca="1" si="604"/>
        <v>0</v>
      </c>
      <c r="AY343" s="326">
        <f t="shared" ca="1" si="604"/>
        <v>0</v>
      </c>
      <c r="AZ343" s="326">
        <f t="shared" ca="1" si="604"/>
        <v>0</v>
      </c>
      <c r="BA343" s="326">
        <f t="shared" ca="1" si="604"/>
        <v>0</v>
      </c>
      <c r="BB343" s="326">
        <f t="shared" ca="1" si="604"/>
        <v>0</v>
      </c>
      <c r="BC343" s="326">
        <f t="shared" ca="1" si="604"/>
        <v>0</v>
      </c>
      <c r="BD343" s="326">
        <f t="shared" ca="1" si="604"/>
        <v>0</v>
      </c>
      <c r="BE343" s="326">
        <f t="shared" ca="1" si="604"/>
        <v>0</v>
      </c>
      <c r="BF343" s="326">
        <f t="shared" ca="1" si="604"/>
        <v>0</v>
      </c>
      <c r="BG343" s="326">
        <f t="shared" ca="1" si="604"/>
        <v>0</v>
      </c>
      <c r="BH343" s="326">
        <f t="shared" ca="1" si="604"/>
        <v>0</v>
      </c>
      <c r="BI343" s="326">
        <f t="shared" ca="1" si="604"/>
        <v>0</v>
      </c>
      <c r="BJ343" s="326">
        <f t="shared" ca="1" si="604"/>
        <v>0</v>
      </c>
      <c r="BK343" s="326">
        <f t="shared" ca="1" si="604"/>
        <v>0</v>
      </c>
      <c r="BL343" s="326">
        <f t="shared" ca="1" si="604"/>
        <v>0</v>
      </c>
      <c r="BM343" s="326">
        <f t="shared" ca="1" si="604"/>
        <v>0</v>
      </c>
    </row>
    <row r="344" spans="3:65" x14ac:dyDescent="0.2">
      <c r="C344" s="325">
        <f t="shared" si="582"/>
        <v>22</v>
      </c>
      <c r="D344" s="303" t="str">
        <f t="shared" si="583"/>
        <v>item 22</v>
      </c>
      <c r="E344" s="350" t="str">
        <f t="shared" si="579"/>
        <v>Operating Expense</v>
      </c>
      <c r="F344" s="320">
        <f t="shared" si="579"/>
        <v>2</v>
      </c>
      <c r="G344" s="320"/>
      <c r="H344" s="362">
        <f t="shared" si="580"/>
        <v>0.38574999999999998</v>
      </c>
      <c r="I344" s="330">
        <f t="shared" si="584"/>
        <v>0</v>
      </c>
      <c r="O344" s="326">
        <f t="shared" ref="O344:BM344" ca="1" si="605">N344+(O257-O1162-O701-O1046+O1104)*$H344-O1341</f>
        <v>0</v>
      </c>
      <c r="P344" s="326">
        <f t="shared" ca="1" si="605"/>
        <v>0</v>
      </c>
      <c r="Q344" s="326">
        <f t="shared" ca="1" si="605"/>
        <v>0</v>
      </c>
      <c r="R344" s="326">
        <f t="shared" ca="1" si="605"/>
        <v>0</v>
      </c>
      <c r="S344" s="326">
        <f t="shared" ca="1" si="605"/>
        <v>0</v>
      </c>
      <c r="T344" s="326">
        <f t="shared" ca="1" si="605"/>
        <v>0</v>
      </c>
      <c r="U344" s="326">
        <f t="shared" ca="1" si="605"/>
        <v>0</v>
      </c>
      <c r="V344" s="326">
        <f t="shared" ca="1" si="605"/>
        <v>0</v>
      </c>
      <c r="W344" s="326">
        <f t="shared" ca="1" si="605"/>
        <v>0</v>
      </c>
      <c r="X344" s="326">
        <f t="shared" ca="1" si="605"/>
        <v>0</v>
      </c>
      <c r="Y344" s="326">
        <f t="shared" ca="1" si="605"/>
        <v>0</v>
      </c>
      <c r="Z344" s="326">
        <f t="shared" ca="1" si="605"/>
        <v>0</v>
      </c>
      <c r="AA344" s="326">
        <f t="shared" ca="1" si="605"/>
        <v>0</v>
      </c>
      <c r="AB344" s="326">
        <f t="shared" ca="1" si="605"/>
        <v>0</v>
      </c>
      <c r="AC344" s="326">
        <f t="shared" ca="1" si="605"/>
        <v>0</v>
      </c>
      <c r="AD344" s="326">
        <f t="shared" ca="1" si="605"/>
        <v>0</v>
      </c>
      <c r="AE344" s="326">
        <f t="shared" ca="1" si="605"/>
        <v>0</v>
      </c>
      <c r="AF344" s="326">
        <f t="shared" ca="1" si="605"/>
        <v>0</v>
      </c>
      <c r="AG344" s="326">
        <f t="shared" ca="1" si="605"/>
        <v>0</v>
      </c>
      <c r="AH344" s="326">
        <f t="shared" ca="1" si="605"/>
        <v>0</v>
      </c>
      <c r="AI344" s="326">
        <f t="shared" ca="1" si="605"/>
        <v>0</v>
      </c>
      <c r="AJ344" s="326">
        <f t="shared" ca="1" si="605"/>
        <v>0</v>
      </c>
      <c r="AK344" s="326">
        <f t="shared" ca="1" si="605"/>
        <v>0</v>
      </c>
      <c r="AL344" s="326">
        <f t="shared" ca="1" si="605"/>
        <v>0</v>
      </c>
      <c r="AM344" s="326">
        <f t="shared" ca="1" si="605"/>
        <v>0</v>
      </c>
      <c r="AN344" s="326">
        <f t="shared" ca="1" si="605"/>
        <v>0</v>
      </c>
      <c r="AO344" s="326">
        <f t="shared" ca="1" si="605"/>
        <v>0</v>
      </c>
      <c r="AP344" s="326">
        <f t="shared" ca="1" si="605"/>
        <v>0</v>
      </c>
      <c r="AQ344" s="326">
        <f t="shared" ca="1" si="605"/>
        <v>0</v>
      </c>
      <c r="AR344" s="326">
        <f t="shared" ca="1" si="605"/>
        <v>0</v>
      </c>
      <c r="AS344" s="326">
        <f t="shared" ca="1" si="605"/>
        <v>0</v>
      </c>
      <c r="AT344" s="326">
        <f t="shared" ca="1" si="605"/>
        <v>0</v>
      </c>
      <c r="AU344" s="326">
        <f t="shared" ca="1" si="605"/>
        <v>0</v>
      </c>
      <c r="AV344" s="326">
        <f t="shared" ca="1" si="605"/>
        <v>0</v>
      </c>
      <c r="AW344" s="326">
        <f t="shared" ca="1" si="605"/>
        <v>0</v>
      </c>
      <c r="AX344" s="326">
        <f t="shared" ca="1" si="605"/>
        <v>0</v>
      </c>
      <c r="AY344" s="326">
        <f t="shared" ca="1" si="605"/>
        <v>0</v>
      </c>
      <c r="AZ344" s="326">
        <f t="shared" ca="1" si="605"/>
        <v>0</v>
      </c>
      <c r="BA344" s="326">
        <f t="shared" ca="1" si="605"/>
        <v>0</v>
      </c>
      <c r="BB344" s="326">
        <f t="shared" ca="1" si="605"/>
        <v>0</v>
      </c>
      <c r="BC344" s="326">
        <f t="shared" ca="1" si="605"/>
        <v>0</v>
      </c>
      <c r="BD344" s="326">
        <f t="shared" ca="1" si="605"/>
        <v>0</v>
      </c>
      <c r="BE344" s="326">
        <f t="shared" ca="1" si="605"/>
        <v>0</v>
      </c>
      <c r="BF344" s="326">
        <f t="shared" ca="1" si="605"/>
        <v>0</v>
      </c>
      <c r="BG344" s="326">
        <f t="shared" ca="1" si="605"/>
        <v>0</v>
      </c>
      <c r="BH344" s="326">
        <f t="shared" ca="1" si="605"/>
        <v>0</v>
      </c>
      <c r="BI344" s="326">
        <f t="shared" ca="1" si="605"/>
        <v>0</v>
      </c>
      <c r="BJ344" s="326">
        <f t="shared" ca="1" si="605"/>
        <v>0</v>
      </c>
      <c r="BK344" s="326">
        <f t="shared" ca="1" si="605"/>
        <v>0</v>
      </c>
      <c r="BL344" s="326">
        <f t="shared" ca="1" si="605"/>
        <v>0</v>
      </c>
      <c r="BM344" s="326">
        <f t="shared" ca="1" si="605"/>
        <v>0</v>
      </c>
    </row>
    <row r="345" spans="3:65" x14ac:dyDescent="0.2">
      <c r="C345" s="325">
        <f t="shared" si="582"/>
        <v>23</v>
      </c>
      <c r="D345" s="303" t="str">
        <f t="shared" si="583"/>
        <v>item 23</v>
      </c>
      <c r="E345" s="350" t="str">
        <f t="shared" si="579"/>
        <v>Operating Expense</v>
      </c>
      <c r="F345" s="320">
        <f t="shared" si="579"/>
        <v>2</v>
      </c>
      <c r="G345" s="320"/>
      <c r="H345" s="362">
        <f t="shared" si="580"/>
        <v>0.38574999999999998</v>
      </c>
      <c r="I345" s="330">
        <f t="shared" si="584"/>
        <v>0</v>
      </c>
      <c r="O345" s="326">
        <f t="shared" ref="O345:BM345" ca="1" si="606">N345+(O258-O1163-O702-O1047+O1105)*$H345-O1342</f>
        <v>0</v>
      </c>
      <c r="P345" s="326">
        <f t="shared" ca="1" si="606"/>
        <v>0</v>
      </c>
      <c r="Q345" s="326">
        <f t="shared" ca="1" si="606"/>
        <v>0</v>
      </c>
      <c r="R345" s="326">
        <f t="shared" ca="1" si="606"/>
        <v>0</v>
      </c>
      <c r="S345" s="326">
        <f t="shared" ca="1" si="606"/>
        <v>0</v>
      </c>
      <c r="T345" s="326">
        <f t="shared" ca="1" si="606"/>
        <v>0</v>
      </c>
      <c r="U345" s="326">
        <f t="shared" ca="1" si="606"/>
        <v>0</v>
      </c>
      <c r="V345" s="326">
        <f t="shared" ca="1" si="606"/>
        <v>0</v>
      </c>
      <c r="W345" s="326">
        <f t="shared" ca="1" si="606"/>
        <v>0</v>
      </c>
      <c r="X345" s="326">
        <f t="shared" ca="1" si="606"/>
        <v>0</v>
      </c>
      <c r="Y345" s="326">
        <f t="shared" ca="1" si="606"/>
        <v>0</v>
      </c>
      <c r="Z345" s="326">
        <f t="shared" ca="1" si="606"/>
        <v>0</v>
      </c>
      <c r="AA345" s="326">
        <f t="shared" ca="1" si="606"/>
        <v>0</v>
      </c>
      <c r="AB345" s="326">
        <f t="shared" ca="1" si="606"/>
        <v>0</v>
      </c>
      <c r="AC345" s="326">
        <f t="shared" ca="1" si="606"/>
        <v>0</v>
      </c>
      <c r="AD345" s="326">
        <f t="shared" ca="1" si="606"/>
        <v>0</v>
      </c>
      <c r="AE345" s="326">
        <f t="shared" ca="1" si="606"/>
        <v>0</v>
      </c>
      <c r="AF345" s="326">
        <f t="shared" ca="1" si="606"/>
        <v>0</v>
      </c>
      <c r="AG345" s="326">
        <f t="shared" ca="1" si="606"/>
        <v>0</v>
      </c>
      <c r="AH345" s="326">
        <f t="shared" ca="1" si="606"/>
        <v>0</v>
      </c>
      <c r="AI345" s="326">
        <f t="shared" ca="1" si="606"/>
        <v>0</v>
      </c>
      <c r="AJ345" s="326">
        <f t="shared" ca="1" si="606"/>
        <v>0</v>
      </c>
      <c r="AK345" s="326">
        <f t="shared" ca="1" si="606"/>
        <v>0</v>
      </c>
      <c r="AL345" s="326">
        <f t="shared" ca="1" si="606"/>
        <v>0</v>
      </c>
      <c r="AM345" s="326">
        <f t="shared" ca="1" si="606"/>
        <v>0</v>
      </c>
      <c r="AN345" s="326">
        <f t="shared" ca="1" si="606"/>
        <v>0</v>
      </c>
      <c r="AO345" s="326">
        <f t="shared" ca="1" si="606"/>
        <v>0</v>
      </c>
      <c r="AP345" s="326">
        <f t="shared" ca="1" si="606"/>
        <v>0</v>
      </c>
      <c r="AQ345" s="326">
        <f t="shared" ca="1" si="606"/>
        <v>0</v>
      </c>
      <c r="AR345" s="326">
        <f t="shared" ca="1" si="606"/>
        <v>0</v>
      </c>
      <c r="AS345" s="326">
        <f t="shared" ca="1" si="606"/>
        <v>0</v>
      </c>
      <c r="AT345" s="326">
        <f t="shared" ca="1" si="606"/>
        <v>0</v>
      </c>
      <c r="AU345" s="326">
        <f t="shared" ca="1" si="606"/>
        <v>0</v>
      </c>
      <c r="AV345" s="326">
        <f t="shared" ca="1" si="606"/>
        <v>0</v>
      </c>
      <c r="AW345" s="326">
        <f t="shared" ca="1" si="606"/>
        <v>0</v>
      </c>
      <c r="AX345" s="326">
        <f t="shared" ca="1" si="606"/>
        <v>0</v>
      </c>
      <c r="AY345" s="326">
        <f t="shared" ca="1" si="606"/>
        <v>0</v>
      </c>
      <c r="AZ345" s="326">
        <f t="shared" ca="1" si="606"/>
        <v>0</v>
      </c>
      <c r="BA345" s="326">
        <f t="shared" ca="1" si="606"/>
        <v>0</v>
      </c>
      <c r="BB345" s="326">
        <f t="shared" ca="1" si="606"/>
        <v>0</v>
      </c>
      <c r="BC345" s="326">
        <f t="shared" ca="1" si="606"/>
        <v>0</v>
      </c>
      <c r="BD345" s="326">
        <f t="shared" ca="1" si="606"/>
        <v>0</v>
      </c>
      <c r="BE345" s="326">
        <f t="shared" ca="1" si="606"/>
        <v>0</v>
      </c>
      <c r="BF345" s="326">
        <f t="shared" ca="1" si="606"/>
        <v>0</v>
      </c>
      <c r="BG345" s="326">
        <f t="shared" ca="1" si="606"/>
        <v>0</v>
      </c>
      <c r="BH345" s="326">
        <f t="shared" ca="1" si="606"/>
        <v>0</v>
      </c>
      <c r="BI345" s="326">
        <f t="shared" ca="1" si="606"/>
        <v>0</v>
      </c>
      <c r="BJ345" s="326">
        <f t="shared" ca="1" si="606"/>
        <v>0</v>
      </c>
      <c r="BK345" s="326">
        <f t="shared" ca="1" si="606"/>
        <v>0</v>
      </c>
      <c r="BL345" s="326">
        <f t="shared" ca="1" si="606"/>
        <v>0</v>
      </c>
      <c r="BM345" s="326">
        <f t="shared" ca="1" si="606"/>
        <v>0</v>
      </c>
    </row>
    <row r="346" spans="3:65" x14ac:dyDescent="0.2">
      <c r="C346" s="325">
        <f t="shared" si="582"/>
        <v>24</v>
      </c>
      <c r="D346" s="303" t="str">
        <f t="shared" si="583"/>
        <v>item 24</v>
      </c>
      <c r="E346" s="350" t="str">
        <f t="shared" si="579"/>
        <v>Operating Expense</v>
      </c>
      <c r="F346" s="320">
        <f t="shared" si="579"/>
        <v>2</v>
      </c>
      <c r="G346" s="320"/>
      <c r="H346" s="362">
        <f t="shared" si="580"/>
        <v>0.38574999999999998</v>
      </c>
      <c r="I346" s="330">
        <f t="shared" si="584"/>
        <v>0</v>
      </c>
      <c r="O346" s="326">
        <f t="shared" ref="O346:BM346" ca="1" si="607">N346+(O259-O1164-O703-O1048+O1106)*$H346-O1343</f>
        <v>0</v>
      </c>
      <c r="P346" s="326">
        <f t="shared" ca="1" si="607"/>
        <v>0</v>
      </c>
      <c r="Q346" s="326">
        <f t="shared" ca="1" si="607"/>
        <v>0</v>
      </c>
      <c r="R346" s="326">
        <f t="shared" ca="1" si="607"/>
        <v>0</v>
      </c>
      <c r="S346" s="326">
        <f t="shared" ca="1" si="607"/>
        <v>0</v>
      </c>
      <c r="T346" s="326">
        <f t="shared" ca="1" si="607"/>
        <v>0</v>
      </c>
      <c r="U346" s="326">
        <f t="shared" ca="1" si="607"/>
        <v>0</v>
      </c>
      <c r="V346" s="326">
        <f t="shared" ca="1" si="607"/>
        <v>0</v>
      </c>
      <c r="W346" s="326">
        <f t="shared" ca="1" si="607"/>
        <v>0</v>
      </c>
      <c r="X346" s="326">
        <f t="shared" ca="1" si="607"/>
        <v>0</v>
      </c>
      <c r="Y346" s="326">
        <f t="shared" ca="1" si="607"/>
        <v>0</v>
      </c>
      <c r="Z346" s="326">
        <f t="shared" ca="1" si="607"/>
        <v>0</v>
      </c>
      <c r="AA346" s="326">
        <f t="shared" ca="1" si="607"/>
        <v>0</v>
      </c>
      <c r="AB346" s="326">
        <f t="shared" ca="1" si="607"/>
        <v>0</v>
      </c>
      <c r="AC346" s="326">
        <f t="shared" ca="1" si="607"/>
        <v>0</v>
      </c>
      <c r="AD346" s="326">
        <f t="shared" ca="1" si="607"/>
        <v>0</v>
      </c>
      <c r="AE346" s="326">
        <f t="shared" ca="1" si="607"/>
        <v>0</v>
      </c>
      <c r="AF346" s="326">
        <f t="shared" ca="1" si="607"/>
        <v>0</v>
      </c>
      <c r="AG346" s="326">
        <f t="shared" ca="1" si="607"/>
        <v>0</v>
      </c>
      <c r="AH346" s="326">
        <f t="shared" ca="1" si="607"/>
        <v>0</v>
      </c>
      <c r="AI346" s="326">
        <f t="shared" ca="1" si="607"/>
        <v>0</v>
      </c>
      <c r="AJ346" s="326">
        <f t="shared" ca="1" si="607"/>
        <v>0</v>
      </c>
      <c r="AK346" s="326">
        <f t="shared" ca="1" si="607"/>
        <v>0</v>
      </c>
      <c r="AL346" s="326">
        <f t="shared" ca="1" si="607"/>
        <v>0</v>
      </c>
      <c r="AM346" s="326">
        <f t="shared" ca="1" si="607"/>
        <v>0</v>
      </c>
      <c r="AN346" s="326">
        <f t="shared" ca="1" si="607"/>
        <v>0</v>
      </c>
      <c r="AO346" s="326">
        <f t="shared" ca="1" si="607"/>
        <v>0</v>
      </c>
      <c r="AP346" s="326">
        <f t="shared" ca="1" si="607"/>
        <v>0</v>
      </c>
      <c r="AQ346" s="326">
        <f t="shared" ca="1" si="607"/>
        <v>0</v>
      </c>
      <c r="AR346" s="326">
        <f t="shared" ca="1" si="607"/>
        <v>0</v>
      </c>
      <c r="AS346" s="326">
        <f t="shared" ca="1" si="607"/>
        <v>0</v>
      </c>
      <c r="AT346" s="326">
        <f t="shared" ca="1" si="607"/>
        <v>0</v>
      </c>
      <c r="AU346" s="326">
        <f t="shared" ca="1" si="607"/>
        <v>0</v>
      </c>
      <c r="AV346" s="326">
        <f t="shared" ca="1" si="607"/>
        <v>0</v>
      </c>
      <c r="AW346" s="326">
        <f t="shared" ca="1" si="607"/>
        <v>0</v>
      </c>
      <c r="AX346" s="326">
        <f t="shared" ca="1" si="607"/>
        <v>0</v>
      </c>
      <c r="AY346" s="326">
        <f t="shared" ca="1" si="607"/>
        <v>0</v>
      </c>
      <c r="AZ346" s="326">
        <f t="shared" ca="1" si="607"/>
        <v>0</v>
      </c>
      <c r="BA346" s="326">
        <f t="shared" ca="1" si="607"/>
        <v>0</v>
      </c>
      <c r="BB346" s="326">
        <f t="shared" ca="1" si="607"/>
        <v>0</v>
      </c>
      <c r="BC346" s="326">
        <f t="shared" ca="1" si="607"/>
        <v>0</v>
      </c>
      <c r="BD346" s="326">
        <f t="shared" ca="1" si="607"/>
        <v>0</v>
      </c>
      <c r="BE346" s="326">
        <f t="shared" ca="1" si="607"/>
        <v>0</v>
      </c>
      <c r="BF346" s="326">
        <f t="shared" ca="1" si="607"/>
        <v>0</v>
      </c>
      <c r="BG346" s="326">
        <f t="shared" ca="1" si="607"/>
        <v>0</v>
      </c>
      <c r="BH346" s="326">
        <f t="shared" ca="1" si="607"/>
        <v>0</v>
      </c>
      <c r="BI346" s="326">
        <f t="shared" ca="1" si="607"/>
        <v>0</v>
      </c>
      <c r="BJ346" s="326">
        <f t="shared" ca="1" si="607"/>
        <v>0</v>
      </c>
      <c r="BK346" s="326">
        <f t="shared" ca="1" si="607"/>
        <v>0</v>
      </c>
      <c r="BL346" s="326">
        <f t="shared" ca="1" si="607"/>
        <v>0</v>
      </c>
      <c r="BM346" s="326">
        <f t="shared" ca="1" si="607"/>
        <v>0</v>
      </c>
    </row>
    <row r="347" spans="3:65" x14ac:dyDescent="0.2">
      <c r="C347" s="325">
        <f t="shared" si="582"/>
        <v>25</v>
      </c>
      <c r="D347" s="303" t="str">
        <f t="shared" si="583"/>
        <v>item 25</v>
      </c>
      <c r="E347" s="350" t="str">
        <f t="shared" si="579"/>
        <v>Operating Expense</v>
      </c>
      <c r="F347" s="320">
        <f t="shared" si="579"/>
        <v>2</v>
      </c>
      <c r="G347" s="320"/>
      <c r="H347" s="362">
        <f t="shared" si="580"/>
        <v>0.38574999999999998</v>
      </c>
      <c r="I347" s="330">
        <f t="shared" si="584"/>
        <v>0</v>
      </c>
      <c r="O347" s="326">
        <f t="shared" ref="O347:BM347" ca="1" si="608">N347+(O260-O1165-O704-O1049+O1107)*$H347-O1344</f>
        <v>0</v>
      </c>
      <c r="P347" s="326">
        <f t="shared" ca="1" si="608"/>
        <v>0</v>
      </c>
      <c r="Q347" s="326">
        <f t="shared" ca="1" si="608"/>
        <v>0</v>
      </c>
      <c r="R347" s="326">
        <f t="shared" ca="1" si="608"/>
        <v>0</v>
      </c>
      <c r="S347" s="326">
        <f t="shared" ca="1" si="608"/>
        <v>0</v>
      </c>
      <c r="T347" s="326">
        <f t="shared" ca="1" si="608"/>
        <v>0</v>
      </c>
      <c r="U347" s="326">
        <f t="shared" ca="1" si="608"/>
        <v>0</v>
      </c>
      <c r="V347" s="326">
        <f t="shared" ca="1" si="608"/>
        <v>0</v>
      </c>
      <c r="W347" s="326">
        <f t="shared" ca="1" si="608"/>
        <v>0</v>
      </c>
      <c r="X347" s="326">
        <f t="shared" ca="1" si="608"/>
        <v>0</v>
      </c>
      <c r="Y347" s="326">
        <f t="shared" ca="1" si="608"/>
        <v>0</v>
      </c>
      <c r="Z347" s="326">
        <f t="shared" ca="1" si="608"/>
        <v>0</v>
      </c>
      <c r="AA347" s="326">
        <f t="shared" ca="1" si="608"/>
        <v>0</v>
      </c>
      <c r="AB347" s="326">
        <f t="shared" ca="1" si="608"/>
        <v>0</v>
      </c>
      <c r="AC347" s="326">
        <f t="shared" ca="1" si="608"/>
        <v>0</v>
      </c>
      <c r="AD347" s="326">
        <f t="shared" ca="1" si="608"/>
        <v>0</v>
      </c>
      <c r="AE347" s="326">
        <f t="shared" ca="1" si="608"/>
        <v>0</v>
      </c>
      <c r="AF347" s="326">
        <f t="shared" ca="1" si="608"/>
        <v>0</v>
      </c>
      <c r="AG347" s="326">
        <f t="shared" ca="1" si="608"/>
        <v>0</v>
      </c>
      <c r="AH347" s="326">
        <f t="shared" ca="1" si="608"/>
        <v>0</v>
      </c>
      <c r="AI347" s="326">
        <f t="shared" ca="1" si="608"/>
        <v>0</v>
      </c>
      <c r="AJ347" s="326">
        <f t="shared" ca="1" si="608"/>
        <v>0</v>
      </c>
      <c r="AK347" s="326">
        <f t="shared" ca="1" si="608"/>
        <v>0</v>
      </c>
      <c r="AL347" s="326">
        <f t="shared" ca="1" si="608"/>
        <v>0</v>
      </c>
      <c r="AM347" s="326">
        <f t="shared" ca="1" si="608"/>
        <v>0</v>
      </c>
      <c r="AN347" s="326">
        <f t="shared" ca="1" si="608"/>
        <v>0</v>
      </c>
      <c r="AO347" s="326">
        <f t="shared" ca="1" si="608"/>
        <v>0</v>
      </c>
      <c r="AP347" s="326">
        <f t="shared" ca="1" si="608"/>
        <v>0</v>
      </c>
      <c r="AQ347" s="326">
        <f t="shared" ca="1" si="608"/>
        <v>0</v>
      </c>
      <c r="AR347" s="326">
        <f t="shared" ca="1" si="608"/>
        <v>0</v>
      </c>
      <c r="AS347" s="326">
        <f t="shared" ca="1" si="608"/>
        <v>0</v>
      </c>
      <c r="AT347" s="326">
        <f t="shared" ca="1" si="608"/>
        <v>0</v>
      </c>
      <c r="AU347" s="326">
        <f t="shared" ca="1" si="608"/>
        <v>0</v>
      </c>
      <c r="AV347" s="326">
        <f t="shared" ca="1" si="608"/>
        <v>0</v>
      </c>
      <c r="AW347" s="326">
        <f t="shared" ca="1" si="608"/>
        <v>0</v>
      </c>
      <c r="AX347" s="326">
        <f t="shared" ca="1" si="608"/>
        <v>0</v>
      </c>
      <c r="AY347" s="326">
        <f t="shared" ca="1" si="608"/>
        <v>0</v>
      </c>
      <c r="AZ347" s="326">
        <f t="shared" ca="1" si="608"/>
        <v>0</v>
      </c>
      <c r="BA347" s="326">
        <f t="shared" ca="1" si="608"/>
        <v>0</v>
      </c>
      <c r="BB347" s="326">
        <f t="shared" ca="1" si="608"/>
        <v>0</v>
      </c>
      <c r="BC347" s="326">
        <f t="shared" ca="1" si="608"/>
        <v>0</v>
      </c>
      <c r="BD347" s="326">
        <f t="shared" ca="1" si="608"/>
        <v>0</v>
      </c>
      <c r="BE347" s="326">
        <f t="shared" ca="1" si="608"/>
        <v>0</v>
      </c>
      <c r="BF347" s="326">
        <f t="shared" ca="1" si="608"/>
        <v>0</v>
      </c>
      <c r="BG347" s="326">
        <f t="shared" ca="1" si="608"/>
        <v>0</v>
      </c>
      <c r="BH347" s="326">
        <f t="shared" ca="1" si="608"/>
        <v>0</v>
      </c>
      <c r="BI347" s="326">
        <f t="shared" ca="1" si="608"/>
        <v>0</v>
      </c>
      <c r="BJ347" s="326">
        <f t="shared" ca="1" si="608"/>
        <v>0</v>
      </c>
      <c r="BK347" s="326">
        <f t="shared" ca="1" si="608"/>
        <v>0</v>
      </c>
      <c r="BL347" s="326">
        <f t="shared" ca="1" si="608"/>
        <v>0</v>
      </c>
      <c r="BM347" s="326">
        <f t="shared" ca="1" si="608"/>
        <v>0</v>
      </c>
    </row>
    <row r="348" spans="3:65" x14ac:dyDescent="0.2">
      <c r="D348" s="331" t="str">
        <f>"Total "&amp;D322</f>
        <v>Total Deferred Tax Asset/(Liability)</v>
      </c>
      <c r="O348" s="348">
        <f ca="1">SUM(O323:O347)</f>
        <v>0</v>
      </c>
      <c r="P348" s="348">
        <f ca="1">SUM(P323:P347)</f>
        <v>-153335.625</v>
      </c>
      <c r="Q348" s="348">
        <f t="shared" ref="Q348" ca="1" si="609">SUM(Q323:Q347)</f>
        <v>-160400.25049999999</v>
      </c>
      <c r="R348" s="348">
        <f t="shared" ref="R348" ca="1" si="610">SUM(R323:R347)</f>
        <v>-166210.41699999999</v>
      </c>
      <c r="S348" s="348">
        <f t="shared" ref="S348" ca="1" si="611">SUM(S323:S347)</f>
        <v>-170863.33349999998</v>
      </c>
      <c r="T348" s="348">
        <f t="shared" ref="T348" ca="1" si="612">SUM(T323:T347)</f>
        <v>-174442.32199999999</v>
      </c>
      <c r="U348" s="348">
        <f t="shared" ref="U348" ca="1" si="613">SUM(U323:U347)</f>
        <v>-177030.70449999999</v>
      </c>
      <c r="V348" s="348">
        <f t="shared" ref="V348" ca="1" si="614">SUM(V323:V347)</f>
        <v>-178700.23050000001</v>
      </c>
      <c r="W348" s="348">
        <f t="shared" ref="W348" ca="1" si="615">SUM(W323:W347)</f>
        <v>-179522.6495</v>
      </c>
      <c r="X348" s="348">
        <f t="shared" ref="X348" ca="1" si="616">SUM(X323:X347)</f>
        <v>-180206.1985</v>
      </c>
      <c r="Y348" s="348">
        <f t="shared" ref="Y348" ca="1" si="617">SUM(Y323:Y347)</f>
        <v>-180887.43299999999</v>
      </c>
      <c r="Z348" s="348">
        <f t="shared" ref="Z348" ca="1" si="618">SUM(Z323:Z347)</f>
        <v>-181570.98199999999</v>
      </c>
      <c r="AA348" s="348">
        <f t="shared" ref="AA348" ca="1" si="619">SUM(AA323:AA347)</f>
        <v>-182252.21649999998</v>
      </c>
      <c r="AB348" s="348">
        <f t="shared" ref="AB348" ca="1" si="620">SUM(AB323:AB347)</f>
        <v>-182935.76549999998</v>
      </c>
      <c r="AC348" s="348">
        <f t="shared" ref="AC348" ca="1" si="621">SUM(AC323:AC347)</f>
        <v>-183616.99999999997</v>
      </c>
      <c r="AD348" s="348">
        <f t="shared" ref="AD348" ca="1" si="622">SUM(AD323:AD347)</f>
        <v>-184300.54899999997</v>
      </c>
      <c r="AE348" s="348">
        <f t="shared" ref="AE348" ca="1" si="623">SUM(AE323:AE347)</f>
        <v>-184981.78349999996</v>
      </c>
      <c r="AF348" s="348">
        <f t="shared" ref="AF348" ca="1" si="624">SUM(AF323:AF347)</f>
        <v>-185665.33249999996</v>
      </c>
      <c r="AG348" s="348">
        <f t="shared" ref="AG348" ca="1" si="625">SUM(AG323:AG347)</f>
        <v>-186346.56699999995</v>
      </c>
      <c r="AH348" s="348">
        <f t="shared" ref="AH348" ca="1" si="626">SUM(AH323:AH347)</f>
        <v>-187030.11599999995</v>
      </c>
      <c r="AI348" s="348">
        <f t="shared" ref="AI348" ca="1" si="627">SUM(AI323:AI347)</f>
        <v>-187711.35049999994</v>
      </c>
      <c r="AJ348" s="348">
        <f t="shared" ref="AJ348" ca="1" si="628">SUM(AJ323:AJ347)</f>
        <v>-183231.24999999994</v>
      </c>
      <c r="AK348" s="348">
        <f t="shared" ref="AK348" ca="1" si="629">SUM(AK323:AK347)</f>
        <v>-173587.49999999994</v>
      </c>
      <c r="AL348" s="348">
        <f t="shared" ref="AL348" ca="1" si="630">SUM(AL323:AL347)</f>
        <v>-163943.74999999994</v>
      </c>
      <c r="AM348" s="348">
        <f t="shared" ref="AM348" ca="1" si="631">SUM(AM323:AM347)</f>
        <v>-154299.99999999994</v>
      </c>
      <c r="AN348" s="348">
        <f t="shared" ref="AN348" ca="1" si="632">SUM(AN323:AN347)</f>
        <v>-144656.24999999994</v>
      </c>
      <c r="AO348" s="348">
        <f t="shared" ref="AO348" ca="1" si="633">SUM(AO323:AO347)</f>
        <v>-135012.49999999994</v>
      </c>
      <c r="AP348" s="348">
        <f t="shared" ref="AP348" ca="1" si="634">SUM(AP323:AP347)</f>
        <v>-125368.74999999994</v>
      </c>
      <c r="AQ348" s="348">
        <f t="shared" ref="AQ348" ca="1" si="635">SUM(AQ323:AQ347)</f>
        <v>-115724.99999999994</v>
      </c>
      <c r="AR348" s="348">
        <f t="shared" ref="AR348" ca="1" si="636">SUM(AR323:AR347)</f>
        <v>-106081.24999999994</v>
      </c>
      <c r="AS348" s="348">
        <f t="shared" ref="AS348" ca="1" si="637">SUM(AS323:AS347)</f>
        <v>-96437.499999999942</v>
      </c>
      <c r="AT348" s="348">
        <f t="shared" ref="AT348" ca="1" si="638">SUM(AT323:AT347)</f>
        <v>-86793.749999999942</v>
      </c>
      <c r="AU348" s="348">
        <f t="shared" ref="AU348" ca="1" si="639">SUM(AU323:AU347)</f>
        <v>-77149.999999999942</v>
      </c>
      <c r="AV348" s="348">
        <f t="shared" ref="AV348" ca="1" si="640">SUM(AV323:AV347)</f>
        <v>-67506.249999999942</v>
      </c>
      <c r="AW348" s="348">
        <f t="shared" ref="AW348" ca="1" si="641">SUM(AW323:AW347)</f>
        <v>-57862.499999999942</v>
      </c>
      <c r="AX348" s="348">
        <f t="shared" ref="AX348" ca="1" si="642">SUM(AX323:AX347)</f>
        <v>-48218.749999999942</v>
      </c>
      <c r="AY348" s="348">
        <f t="shared" ref="AY348" ca="1" si="643">SUM(AY323:AY347)</f>
        <v>-38574.999999999942</v>
      </c>
      <c r="AZ348" s="348">
        <f t="shared" ref="AZ348" ca="1" si="644">SUM(AZ323:AZ347)</f>
        <v>-28931.249999999942</v>
      </c>
      <c r="BA348" s="348">
        <f t="shared" ref="BA348" ca="1" si="645">SUM(BA323:BA347)</f>
        <v>-19287.499999999942</v>
      </c>
      <c r="BB348" s="348">
        <f t="shared" ref="BB348" ca="1" si="646">SUM(BB323:BB347)</f>
        <v>-9643.7499999999418</v>
      </c>
      <c r="BC348" s="348">
        <f t="shared" ref="BC348" ca="1" si="647">SUM(BC323:BC347)</f>
        <v>-1.4733814168721437E-10</v>
      </c>
      <c r="BD348" s="348">
        <f t="shared" ref="BD348" ca="1" si="648">SUM(BD323:BD347)</f>
        <v>-1.4733814168721437E-10</v>
      </c>
      <c r="BE348" s="348">
        <f t="shared" ref="BE348" ca="1" si="649">SUM(BE323:BE347)</f>
        <v>-1.4733814168721437E-10</v>
      </c>
      <c r="BF348" s="348">
        <f t="shared" ref="BF348" ca="1" si="650">SUM(BF323:BF347)</f>
        <v>-1.4733814168721437E-10</v>
      </c>
      <c r="BG348" s="348">
        <f t="shared" ref="BG348" ca="1" si="651">SUM(BG323:BG347)</f>
        <v>-1.4733814168721437E-10</v>
      </c>
      <c r="BH348" s="348">
        <f t="shared" ref="BH348" ca="1" si="652">SUM(BH323:BH347)</f>
        <v>-1.4733814168721437E-10</v>
      </c>
      <c r="BI348" s="348">
        <f t="shared" ref="BI348" ca="1" si="653">SUM(BI323:BI347)</f>
        <v>-1.4733814168721437E-10</v>
      </c>
      <c r="BJ348" s="348">
        <f t="shared" ref="BJ348" ca="1" si="654">SUM(BJ323:BJ347)</f>
        <v>-1.4733814168721437E-10</v>
      </c>
      <c r="BK348" s="348">
        <f t="shared" ref="BK348" ca="1" si="655">SUM(BK323:BK347)</f>
        <v>-1.4733814168721437E-10</v>
      </c>
      <c r="BL348" s="348">
        <f t="shared" ref="BL348" ca="1" si="656">SUM(BL323:BL347)</f>
        <v>-1.4733814168721437E-10</v>
      </c>
      <c r="BM348" s="348">
        <f t="shared" ref="BM348" ca="1" si="657">SUM(BM323:BM347)</f>
        <v>-1.4733814168721437E-10</v>
      </c>
    </row>
    <row r="349" spans="3:65" s="326" customFormat="1" x14ac:dyDescent="0.2">
      <c r="D349" s="334"/>
      <c r="F349" s="335"/>
      <c r="G349" s="335"/>
    </row>
    <row r="350" spans="3:65" s="326" customFormat="1" x14ac:dyDescent="0.2">
      <c r="D350" s="334"/>
      <c r="F350" s="335"/>
      <c r="G350" s="335"/>
    </row>
    <row r="351" spans="3:65" x14ac:dyDescent="0.2">
      <c r="D351" s="323" t="s">
        <v>256</v>
      </c>
      <c r="E351" s="318"/>
      <c r="F351" s="291"/>
      <c r="G351" s="291"/>
      <c r="I351" s="417"/>
      <c r="K351" s="321"/>
      <c r="L351" s="321"/>
      <c r="M351" s="321"/>
      <c r="O351" s="321"/>
      <c r="P351" s="321"/>
      <c r="Q351" s="321"/>
      <c r="R351" s="321"/>
      <c r="S351" s="321"/>
      <c r="T351" s="321"/>
      <c r="U351" s="321"/>
      <c r="V351" s="321"/>
      <c r="W351" s="321"/>
      <c r="X351" s="321"/>
      <c r="Y351" s="321"/>
      <c r="Z351" s="321"/>
      <c r="AA351" s="321"/>
      <c r="AB351" s="321"/>
      <c r="AC351" s="321"/>
      <c r="AD351" s="321"/>
      <c r="AE351" s="321"/>
      <c r="AF351" s="321"/>
      <c r="AG351" s="321"/>
      <c r="AH351" s="321"/>
      <c r="AI351" s="321"/>
      <c r="AJ351" s="321"/>
      <c r="AK351" s="321"/>
      <c r="AL351" s="321"/>
      <c r="AM351" s="321"/>
      <c r="AN351" s="321"/>
      <c r="AO351" s="321"/>
      <c r="AP351" s="321"/>
      <c r="AQ351" s="321"/>
      <c r="AR351" s="321"/>
      <c r="AS351" s="321"/>
      <c r="AT351" s="321"/>
      <c r="AU351" s="321"/>
      <c r="AV351" s="321"/>
      <c r="AW351" s="321"/>
      <c r="AX351" s="321"/>
      <c r="AY351" s="321"/>
      <c r="AZ351" s="321"/>
      <c r="BA351" s="321"/>
      <c r="BB351" s="321"/>
      <c r="BC351" s="321"/>
      <c r="BD351" s="321"/>
      <c r="BE351" s="321"/>
      <c r="BF351" s="321"/>
      <c r="BG351" s="321"/>
      <c r="BH351" s="321"/>
      <c r="BI351" s="321"/>
      <c r="BJ351" s="321"/>
      <c r="BK351" s="321"/>
      <c r="BL351" s="321"/>
      <c r="BM351" s="321"/>
    </row>
    <row r="352" spans="3:65" x14ac:dyDescent="0.2">
      <c r="C352" s="325">
        <f>C351+1</f>
        <v>1</v>
      </c>
      <c r="D352" s="303" t="str">
        <f>INDEX(D$59:D$83,$C352,1)</f>
        <v>CR Factors</v>
      </c>
      <c r="E352" s="350" t="str">
        <f t="shared" ref="E352:F376" si="658">INDEX(E$59:E$83,$C352,1)</f>
        <v>Capital</v>
      </c>
      <c r="F352" s="320">
        <f t="shared" si="658"/>
        <v>4</v>
      </c>
      <c r="G352" s="320"/>
      <c r="H352" s="362"/>
      <c r="I352" s="330"/>
      <c r="O352" s="326">
        <f>N352+(O117-O178)*($F117=6)</f>
        <v>0</v>
      </c>
      <c r="P352" s="326">
        <f t="shared" ref="P352:BM352" si="659">O352+(P117-P178)*($F117=6)</f>
        <v>0</v>
      </c>
      <c r="Q352" s="326">
        <f t="shared" si="659"/>
        <v>0</v>
      </c>
      <c r="R352" s="326">
        <f t="shared" si="659"/>
        <v>0</v>
      </c>
      <c r="S352" s="326">
        <f t="shared" si="659"/>
        <v>0</v>
      </c>
      <c r="T352" s="326">
        <f t="shared" si="659"/>
        <v>0</v>
      </c>
      <c r="U352" s="326">
        <f t="shared" si="659"/>
        <v>0</v>
      </c>
      <c r="V352" s="326">
        <f t="shared" si="659"/>
        <v>0</v>
      </c>
      <c r="W352" s="326">
        <f t="shared" si="659"/>
        <v>0</v>
      </c>
      <c r="X352" s="326">
        <f t="shared" si="659"/>
        <v>0</v>
      </c>
      <c r="Y352" s="326">
        <f t="shared" si="659"/>
        <v>0</v>
      </c>
      <c r="Z352" s="326">
        <f t="shared" si="659"/>
        <v>0</v>
      </c>
      <c r="AA352" s="326">
        <f t="shared" si="659"/>
        <v>0</v>
      </c>
      <c r="AB352" s="326">
        <f t="shared" si="659"/>
        <v>0</v>
      </c>
      <c r="AC352" s="326">
        <f t="shared" si="659"/>
        <v>0</v>
      </c>
      <c r="AD352" s="326">
        <f t="shared" si="659"/>
        <v>0</v>
      </c>
      <c r="AE352" s="326">
        <f t="shared" si="659"/>
        <v>0</v>
      </c>
      <c r="AF352" s="326">
        <f t="shared" si="659"/>
        <v>0</v>
      </c>
      <c r="AG352" s="326">
        <f t="shared" si="659"/>
        <v>0</v>
      </c>
      <c r="AH352" s="326">
        <f t="shared" si="659"/>
        <v>0</v>
      </c>
      <c r="AI352" s="326">
        <f t="shared" si="659"/>
        <v>0</v>
      </c>
      <c r="AJ352" s="326">
        <f t="shared" si="659"/>
        <v>0</v>
      </c>
      <c r="AK352" s="326">
        <f t="shared" si="659"/>
        <v>0</v>
      </c>
      <c r="AL352" s="326">
        <f t="shared" si="659"/>
        <v>0</v>
      </c>
      <c r="AM352" s="326">
        <f t="shared" si="659"/>
        <v>0</v>
      </c>
      <c r="AN352" s="326">
        <f t="shared" si="659"/>
        <v>0</v>
      </c>
      <c r="AO352" s="326">
        <f t="shared" si="659"/>
        <v>0</v>
      </c>
      <c r="AP352" s="326">
        <f t="shared" si="659"/>
        <v>0</v>
      </c>
      <c r="AQ352" s="326">
        <f t="shared" si="659"/>
        <v>0</v>
      </c>
      <c r="AR352" s="326">
        <f t="shared" si="659"/>
        <v>0</v>
      </c>
      <c r="AS352" s="326">
        <f t="shared" si="659"/>
        <v>0</v>
      </c>
      <c r="AT352" s="326">
        <f t="shared" si="659"/>
        <v>0</v>
      </c>
      <c r="AU352" s="326">
        <f t="shared" si="659"/>
        <v>0</v>
      </c>
      <c r="AV352" s="326">
        <f t="shared" si="659"/>
        <v>0</v>
      </c>
      <c r="AW352" s="326">
        <f t="shared" si="659"/>
        <v>0</v>
      </c>
      <c r="AX352" s="326">
        <f t="shared" si="659"/>
        <v>0</v>
      </c>
      <c r="AY352" s="326">
        <f t="shared" si="659"/>
        <v>0</v>
      </c>
      <c r="AZ352" s="326">
        <f t="shared" si="659"/>
        <v>0</v>
      </c>
      <c r="BA352" s="326">
        <f t="shared" si="659"/>
        <v>0</v>
      </c>
      <c r="BB352" s="326">
        <f t="shared" si="659"/>
        <v>0</v>
      </c>
      <c r="BC352" s="326">
        <f t="shared" si="659"/>
        <v>0</v>
      </c>
      <c r="BD352" s="326">
        <f t="shared" si="659"/>
        <v>0</v>
      </c>
      <c r="BE352" s="326">
        <f t="shared" si="659"/>
        <v>0</v>
      </c>
      <c r="BF352" s="326">
        <f t="shared" si="659"/>
        <v>0</v>
      </c>
      <c r="BG352" s="326">
        <f t="shared" si="659"/>
        <v>0</v>
      </c>
      <c r="BH352" s="326">
        <f t="shared" si="659"/>
        <v>0</v>
      </c>
      <c r="BI352" s="326">
        <f t="shared" si="659"/>
        <v>0</v>
      </c>
      <c r="BJ352" s="326">
        <f t="shared" si="659"/>
        <v>0</v>
      </c>
      <c r="BK352" s="326">
        <f t="shared" si="659"/>
        <v>0</v>
      </c>
      <c r="BL352" s="326">
        <f t="shared" si="659"/>
        <v>0</v>
      </c>
      <c r="BM352" s="326">
        <f t="shared" si="659"/>
        <v>0</v>
      </c>
    </row>
    <row r="353" spans="3:65" x14ac:dyDescent="0.2">
      <c r="C353" s="325">
        <f t="shared" ref="C353:C376" si="660">C352+1</f>
        <v>2</v>
      </c>
      <c r="D353" s="303" t="str">
        <f t="shared" ref="D353:D376" si="661">INDEX(D$59:D$83,$C353,1)</f>
        <v>item 2</v>
      </c>
      <c r="E353" s="350" t="str">
        <f t="shared" si="658"/>
        <v>Operating Expense</v>
      </c>
      <c r="F353" s="320">
        <f t="shared" si="658"/>
        <v>2</v>
      </c>
      <c r="G353" s="320"/>
      <c r="H353" s="362"/>
      <c r="I353" s="330"/>
      <c r="O353" s="326">
        <f t="shared" ref="O353:BM353" si="662">N353+(O118-O179)*($F118=6)</f>
        <v>0</v>
      </c>
      <c r="P353" s="326">
        <f t="shared" si="662"/>
        <v>0</v>
      </c>
      <c r="Q353" s="326">
        <f t="shared" si="662"/>
        <v>0</v>
      </c>
      <c r="R353" s="326">
        <f t="shared" si="662"/>
        <v>0</v>
      </c>
      <c r="S353" s="326">
        <f t="shared" si="662"/>
        <v>0</v>
      </c>
      <c r="T353" s="326">
        <f t="shared" si="662"/>
        <v>0</v>
      </c>
      <c r="U353" s="326">
        <f t="shared" si="662"/>
        <v>0</v>
      </c>
      <c r="V353" s="326">
        <f t="shared" si="662"/>
        <v>0</v>
      </c>
      <c r="W353" s="326">
        <f t="shared" si="662"/>
        <v>0</v>
      </c>
      <c r="X353" s="326">
        <f t="shared" si="662"/>
        <v>0</v>
      </c>
      <c r="Y353" s="326">
        <f t="shared" si="662"/>
        <v>0</v>
      </c>
      <c r="Z353" s="326">
        <f t="shared" si="662"/>
        <v>0</v>
      </c>
      <c r="AA353" s="326">
        <f t="shared" si="662"/>
        <v>0</v>
      </c>
      <c r="AB353" s="326">
        <f t="shared" si="662"/>
        <v>0</v>
      </c>
      <c r="AC353" s="326">
        <f t="shared" si="662"/>
        <v>0</v>
      </c>
      <c r="AD353" s="326">
        <f t="shared" si="662"/>
        <v>0</v>
      </c>
      <c r="AE353" s="326">
        <f t="shared" si="662"/>
        <v>0</v>
      </c>
      <c r="AF353" s="326">
        <f t="shared" si="662"/>
        <v>0</v>
      </c>
      <c r="AG353" s="326">
        <f t="shared" si="662"/>
        <v>0</v>
      </c>
      <c r="AH353" s="326">
        <f t="shared" si="662"/>
        <v>0</v>
      </c>
      <c r="AI353" s="326">
        <f t="shared" si="662"/>
        <v>0</v>
      </c>
      <c r="AJ353" s="326">
        <f t="shared" si="662"/>
        <v>0</v>
      </c>
      <c r="AK353" s="326">
        <f t="shared" si="662"/>
        <v>0</v>
      </c>
      <c r="AL353" s="326">
        <f t="shared" si="662"/>
        <v>0</v>
      </c>
      <c r="AM353" s="326">
        <f t="shared" si="662"/>
        <v>0</v>
      </c>
      <c r="AN353" s="326">
        <f t="shared" si="662"/>
        <v>0</v>
      </c>
      <c r="AO353" s="326">
        <f t="shared" si="662"/>
        <v>0</v>
      </c>
      <c r="AP353" s="326">
        <f t="shared" si="662"/>
        <v>0</v>
      </c>
      <c r="AQ353" s="326">
        <f t="shared" si="662"/>
        <v>0</v>
      </c>
      <c r="AR353" s="326">
        <f t="shared" si="662"/>
        <v>0</v>
      </c>
      <c r="AS353" s="326">
        <f t="shared" si="662"/>
        <v>0</v>
      </c>
      <c r="AT353" s="326">
        <f t="shared" si="662"/>
        <v>0</v>
      </c>
      <c r="AU353" s="326">
        <f t="shared" si="662"/>
        <v>0</v>
      </c>
      <c r="AV353" s="326">
        <f t="shared" si="662"/>
        <v>0</v>
      </c>
      <c r="AW353" s="326">
        <f t="shared" si="662"/>
        <v>0</v>
      </c>
      <c r="AX353" s="326">
        <f t="shared" si="662"/>
        <v>0</v>
      </c>
      <c r="AY353" s="326">
        <f t="shared" si="662"/>
        <v>0</v>
      </c>
      <c r="AZ353" s="326">
        <f t="shared" si="662"/>
        <v>0</v>
      </c>
      <c r="BA353" s="326">
        <f t="shared" si="662"/>
        <v>0</v>
      </c>
      <c r="BB353" s="326">
        <f t="shared" si="662"/>
        <v>0</v>
      </c>
      <c r="BC353" s="326">
        <f t="shared" si="662"/>
        <v>0</v>
      </c>
      <c r="BD353" s="326">
        <f t="shared" si="662"/>
        <v>0</v>
      </c>
      <c r="BE353" s="326">
        <f t="shared" si="662"/>
        <v>0</v>
      </c>
      <c r="BF353" s="326">
        <f t="shared" si="662"/>
        <v>0</v>
      </c>
      <c r="BG353" s="326">
        <f t="shared" si="662"/>
        <v>0</v>
      </c>
      <c r="BH353" s="326">
        <f t="shared" si="662"/>
        <v>0</v>
      </c>
      <c r="BI353" s="326">
        <f t="shared" si="662"/>
        <v>0</v>
      </c>
      <c r="BJ353" s="326">
        <f t="shared" si="662"/>
        <v>0</v>
      </c>
      <c r="BK353" s="326">
        <f t="shared" si="662"/>
        <v>0</v>
      </c>
      <c r="BL353" s="326">
        <f t="shared" si="662"/>
        <v>0</v>
      </c>
      <c r="BM353" s="326">
        <f t="shared" si="662"/>
        <v>0</v>
      </c>
    </row>
    <row r="354" spans="3:65" x14ac:dyDescent="0.2">
      <c r="C354" s="325">
        <f t="shared" si="660"/>
        <v>3</v>
      </c>
      <c r="D354" s="303" t="str">
        <f t="shared" si="661"/>
        <v>item 3</v>
      </c>
      <c r="E354" s="350" t="str">
        <f t="shared" si="658"/>
        <v>Operating Expense</v>
      </c>
      <c r="F354" s="320">
        <f t="shared" si="658"/>
        <v>2</v>
      </c>
      <c r="G354" s="320"/>
      <c r="H354" s="362"/>
      <c r="I354" s="330"/>
      <c r="O354" s="326">
        <f t="shared" ref="O354:BM354" si="663">N354+(O119-O180)*($F119=6)</f>
        <v>0</v>
      </c>
      <c r="P354" s="326">
        <f t="shared" si="663"/>
        <v>0</v>
      </c>
      <c r="Q354" s="326">
        <f t="shared" si="663"/>
        <v>0</v>
      </c>
      <c r="R354" s="326">
        <f t="shared" si="663"/>
        <v>0</v>
      </c>
      <c r="S354" s="326">
        <f t="shared" si="663"/>
        <v>0</v>
      </c>
      <c r="T354" s="326">
        <f t="shared" si="663"/>
        <v>0</v>
      </c>
      <c r="U354" s="326">
        <f t="shared" si="663"/>
        <v>0</v>
      </c>
      <c r="V354" s="326">
        <f t="shared" si="663"/>
        <v>0</v>
      </c>
      <c r="W354" s="326">
        <f t="shared" si="663"/>
        <v>0</v>
      </c>
      <c r="X354" s="326">
        <f t="shared" si="663"/>
        <v>0</v>
      </c>
      <c r="Y354" s="326">
        <f t="shared" si="663"/>
        <v>0</v>
      </c>
      <c r="Z354" s="326">
        <f t="shared" si="663"/>
        <v>0</v>
      </c>
      <c r="AA354" s="326">
        <f t="shared" si="663"/>
        <v>0</v>
      </c>
      <c r="AB354" s="326">
        <f t="shared" si="663"/>
        <v>0</v>
      </c>
      <c r="AC354" s="326">
        <f t="shared" si="663"/>
        <v>0</v>
      </c>
      <c r="AD354" s="326">
        <f t="shared" si="663"/>
        <v>0</v>
      </c>
      <c r="AE354" s="326">
        <f t="shared" si="663"/>
        <v>0</v>
      </c>
      <c r="AF354" s="326">
        <f t="shared" si="663"/>
        <v>0</v>
      </c>
      <c r="AG354" s="326">
        <f t="shared" si="663"/>
        <v>0</v>
      </c>
      <c r="AH354" s="326">
        <f t="shared" si="663"/>
        <v>0</v>
      </c>
      <c r="AI354" s="326">
        <f t="shared" si="663"/>
        <v>0</v>
      </c>
      <c r="AJ354" s="326">
        <f t="shared" si="663"/>
        <v>0</v>
      </c>
      <c r="AK354" s="326">
        <f t="shared" si="663"/>
        <v>0</v>
      </c>
      <c r="AL354" s="326">
        <f t="shared" si="663"/>
        <v>0</v>
      </c>
      <c r="AM354" s="326">
        <f t="shared" si="663"/>
        <v>0</v>
      </c>
      <c r="AN354" s="326">
        <f t="shared" si="663"/>
        <v>0</v>
      </c>
      <c r="AO354" s="326">
        <f t="shared" si="663"/>
        <v>0</v>
      </c>
      <c r="AP354" s="326">
        <f t="shared" si="663"/>
        <v>0</v>
      </c>
      <c r="AQ354" s="326">
        <f t="shared" si="663"/>
        <v>0</v>
      </c>
      <c r="AR354" s="326">
        <f t="shared" si="663"/>
        <v>0</v>
      </c>
      <c r="AS354" s="326">
        <f t="shared" si="663"/>
        <v>0</v>
      </c>
      <c r="AT354" s="326">
        <f t="shared" si="663"/>
        <v>0</v>
      </c>
      <c r="AU354" s="326">
        <f t="shared" si="663"/>
        <v>0</v>
      </c>
      <c r="AV354" s="326">
        <f t="shared" si="663"/>
        <v>0</v>
      </c>
      <c r="AW354" s="326">
        <f t="shared" si="663"/>
        <v>0</v>
      </c>
      <c r="AX354" s="326">
        <f t="shared" si="663"/>
        <v>0</v>
      </c>
      <c r="AY354" s="326">
        <f t="shared" si="663"/>
        <v>0</v>
      </c>
      <c r="AZ354" s="326">
        <f t="shared" si="663"/>
        <v>0</v>
      </c>
      <c r="BA354" s="326">
        <f t="shared" si="663"/>
        <v>0</v>
      </c>
      <c r="BB354" s="326">
        <f t="shared" si="663"/>
        <v>0</v>
      </c>
      <c r="BC354" s="326">
        <f t="shared" si="663"/>
        <v>0</v>
      </c>
      <c r="BD354" s="326">
        <f t="shared" si="663"/>
        <v>0</v>
      </c>
      <c r="BE354" s="326">
        <f t="shared" si="663"/>
        <v>0</v>
      </c>
      <c r="BF354" s="326">
        <f t="shared" si="663"/>
        <v>0</v>
      </c>
      <c r="BG354" s="326">
        <f t="shared" si="663"/>
        <v>0</v>
      </c>
      <c r="BH354" s="326">
        <f t="shared" si="663"/>
        <v>0</v>
      </c>
      <c r="BI354" s="326">
        <f t="shared" si="663"/>
        <v>0</v>
      </c>
      <c r="BJ354" s="326">
        <f t="shared" si="663"/>
        <v>0</v>
      </c>
      <c r="BK354" s="326">
        <f t="shared" si="663"/>
        <v>0</v>
      </c>
      <c r="BL354" s="326">
        <f t="shared" si="663"/>
        <v>0</v>
      </c>
      <c r="BM354" s="326">
        <f t="shared" si="663"/>
        <v>0</v>
      </c>
    </row>
    <row r="355" spans="3:65" x14ac:dyDescent="0.2">
      <c r="C355" s="325">
        <f t="shared" si="660"/>
        <v>4</v>
      </c>
      <c r="D355" s="303" t="str">
        <f t="shared" si="661"/>
        <v>item 4</v>
      </c>
      <c r="E355" s="350" t="str">
        <f t="shared" si="658"/>
        <v>Operating Expense</v>
      </c>
      <c r="F355" s="320">
        <f t="shared" si="658"/>
        <v>2</v>
      </c>
      <c r="G355" s="320"/>
      <c r="H355" s="362"/>
      <c r="I355" s="330"/>
      <c r="O355" s="326">
        <f t="shared" ref="O355:BM355" si="664">N355+(O120-O181)*($F120=6)</f>
        <v>0</v>
      </c>
      <c r="P355" s="326">
        <f t="shared" si="664"/>
        <v>0</v>
      </c>
      <c r="Q355" s="326">
        <f t="shared" si="664"/>
        <v>0</v>
      </c>
      <c r="R355" s="326">
        <f t="shared" si="664"/>
        <v>0</v>
      </c>
      <c r="S355" s="326">
        <f t="shared" si="664"/>
        <v>0</v>
      </c>
      <c r="T355" s="326">
        <f t="shared" si="664"/>
        <v>0</v>
      </c>
      <c r="U355" s="326">
        <f t="shared" si="664"/>
        <v>0</v>
      </c>
      <c r="V355" s="326">
        <f t="shared" si="664"/>
        <v>0</v>
      </c>
      <c r="W355" s="326">
        <f t="shared" si="664"/>
        <v>0</v>
      </c>
      <c r="X355" s="326">
        <f t="shared" si="664"/>
        <v>0</v>
      </c>
      <c r="Y355" s="326">
        <f t="shared" si="664"/>
        <v>0</v>
      </c>
      <c r="Z355" s="326">
        <f t="shared" si="664"/>
        <v>0</v>
      </c>
      <c r="AA355" s="326">
        <f t="shared" si="664"/>
        <v>0</v>
      </c>
      <c r="AB355" s="326">
        <f t="shared" si="664"/>
        <v>0</v>
      </c>
      <c r="AC355" s="326">
        <f t="shared" si="664"/>
        <v>0</v>
      </c>
      <c r="AD355" s="326">
        <f t="shared" si="664"/>
        <v>0</v>
      </c>
      <c r="AE355" s="326">
        <f t="shared" si="664"/>
        <v>0</v>
      </c>
      <c r="AF355" s="326">
        <f t="shared" si="664"/>
        <v>0</v>
      </c>
      <c r="AG355" s="326">
        <f t="shared" si="664"/>
        <v>0</v>
      </c>
      <c r="AH355" s="326">
        <f t="shared" si="664"/>
        <v>0</v>
      </c>
      <c r="AI355" s="326">
        <f t="shared" si="664"/>
        <v>0</v>
      </c>
      <c r="AJ355" s="326">
        <f t="shared" si="664"/>
        <v>0</v>
      </c>
      <c r="AK355" s="326">
        <f t="shared" si="664"/>
        <v>0</v>
      </c>
      <c r="AL355" s="326">
        <f t="shared" si="664"/>
        <v>0</v>
      </c>
      <c r="AM355" s="326">
        <f t="shared" si="664"/>
        <v>0</v>
      </c>
      <c r="AN355" s="326">
        <f t="shared" si="664"/>
        <v>0</v>
      </c>
      <c r="AO355" s="326">
        <f t="shared" si="664"/>
        <v>0</v>
      </c>
      <c r="AP355" s="326">
        <f t="shared" si="664"/>
        <v>0</v>
      </c>
      <c r="AQ355" s="326">
        <f t="shared" si="664"/>
        <v>0</v>
      </c>
      <c r="AR355" s="326">
        <f t="shared" si="664"/>
        <v>0</v>
      </c>
      <c r="AS355" s="326">
        <f t="shared" si="664"/>
        <v>0</v>
      </c>
      <c r="AT355" s="326">
        <f t="shared" si="664"/>
        <v>0</v>
      </c>
      <c r="AU355" s="326">
        <f t="shared" si="664"/>
        <v>0</v>
      </c>
      <c r="AV355" s="326">
        <f t="shared" si="664"/>
        <v>0</v>
      </c>
      <c r="AW355" s="326">
        <f t="shared" si="664"/>
        <v>0</v>
      </c>
      <c r="AX355" s="326">
        <f t="shared" si="664"/>
        <v>0</v>
      </c>
      <c r="AY355" s="326">
        <f t="shared" si="664"/>
        <v>0</v>
      </c>
      <c r="AZ355" s="326">
        <f t="shared" si="664"/>
        <v>0</v>
      </c>
      <c r="BA355" s="326">
        <f t="shared" si="664"/>
        <v>0</v>
      </c>
      <c r="BB355" s="326">
        <f t="shared" si="664"/>
        <v>0</v>
      </c>
      <c r="BC355" s="326">
        <f t="shared" si="664"/>
        <v>0</v>
      </c>
      <c r="BD355" s="326">
        <f t="shared" si="664"/>
        <v>0</v>
      </c>
      <c r="BE355" s="326">
        <f t="shared" si="664"/>
        <v>0</v>
      </c>
      <c r="BF355" s="326">
        <f t="shared" si="664"/>
        <v>0</v>
      </c>
      <c r="BG355" s="326">
        <f t="shared" si="664"/>
        <v>0</v>
      </c>
      <c r="BH355" s="326">
        <f t="shared" si="664"/>
        <v>0</v>
      </c>
      <c r="BI355" s="326">
        <f t="shared" si="664"/>
        <v>0</v>
      </c>
      <c r="BJ355" s="326">
        <f t="shared" si="664"/>
        <v>0</v>
      </c>
      <c r="BK355" s="326">
        <f t="shared" si="664"/>
        <v>0</v>
      </c>
      <c r="BL355" s="326">
        <f t="shared" si="664"/>
        <v>0</v>
      </c>
      <c r="BM355" s="326">
        <f t="shared" si="664"/>
        <v>0</v>
      </c>
    </row>
    <row r="356" spans="3:65" x14ac:dyDescent="0.2">
      <c r="C356" s="325">
        <f t="shared" si="660"/>
        <v>5</v>
      </c>
      <c r="D356" s="303" t="str">
        <f t="shared" si="661"/>
        <v>item 5</v>
      </c>
      <c r="E356" s="350" t="str">
        <f t="shared" si="658"/>
        <v>Operating Expense</v>
      </c>
      <c r="F356" s="320">
        <f t="shared" si="658"/>
        <v>2</v>
      </c>
      <c r="G356" s="320"/>
      <c r="H356" s="362"/>
      <c r="I356" s="330"/>
      <c r="O356" s="326">
        <f t="shared" ref="O356:BM356" si="665">N356+(O121-O182)*($F121=6)</f>
        <v>0</v>
      </c>
      <c r="P356" s="326">
        <f t="shared" si="665"/>
        <v>0</v>
      </c>
      <c r="Q356" s="326">
        <f t="shared" si="665"/>
        <v>0</v>
      </c>
      <c r="R356" s="326">
        <f t="shared" si="665"/>
        <v>0</v>
      </c>
      <c r="S356" s="326">
        <f t="shared" si="665"/>
        <v>0</v>
      </c>
      <c r="T356" s="326">
        <f t="shared" si="665"/>
        <v>0</v>
      </c>
      <c r="U356" s="326">
        <f t="shared" si="665"/>
        <v>0</v>
      </c>
      <c r="V356" s="326">
        <f t="shared" si="665"/>
        <v>0</v>
      </c>
      <c r="W356" s="326">
        <f t="shared" si="665"/>
        <v>0</v>
      </c>
      <c r="X356" s="326">
        <f t="shared" si="665"/>
        <v>0</v>
      </c>
      <c r="Y356" s="326">
        <f t="shared" si="665"/>
        <v>0</v>
      </c>
      <c r="Z356" s="326">
        <f t="shared" si="665"/>
        <v>0</v>
      </c>
      <c r="AA356" s="326">
        <f t="shared" si="665"/>
        <v>0</v>
      </c>
      <c r="AB356" s="326">
        <f t="shared" si="665"/>
        <v>0</v>
      </c>
      <c r="AC356" s="326">
        <f t="shared" si="665"/>
        <v>0</v>
      </c>
      <c r="AD356" s="326">
        <f t="shared" si="665"/>
        <v>0</v>
      </c>
      <c r="AE356" s="326">
        <f t="shared" si="665"/>
        <v>0</v>
      </c>
      <c r="AF356" s="326">
        <f t="shared" si="665"/>
        <v>0</v>
      </c>
      <c r="AG356" s="326">
        <f t="shared" si="665"/>
        <v>0</v>
      </c>
      <c r="AH356" s="326">
        <f t="shared" si="665"/>
        <v>0</v>
      </c>
      <c r="AI356" s="326">
        <f t="shared" si="665"/>
        <v>0</v>
      </c>
      <c r="AJ356" s="326">
        <f t="shared" si="665"/>
        <v>0</v>
      </c>
      <c r="AK356" s="326">
        <f t="shared" si="665"/>
        <v>0</v>
      </c>
      <c r="AL356" s="326">
        <f t="shared" si="665"/>
        <v>0</v>
      </c>
      <c r="AM356" s="326">
        <f t="shared" si="665"/>
        <v>0</v>
      </c>
      <c r="AN356" s="326">
        <f t="shared" si="665"/>
        <v>0</v>
      </c>
      <c r="AO356" s="326">
        <f t="shared" si="665"/>
        <v>0</v>
      </c>
      <c r="AP356" s="326">
        <f t="shared" si="665"/>
        <v>0</v>
      </c>
      <c r="AQ356" s="326">
        <f t="shared" si="665"/>
        <v>0</v>
      </c>
      <c r="AR356" s="326">
        <f t="shared" si="665"/>
        <v>0</v>
      </c>
      <c r="AS356" s="326">
        <f t="shared" si="665"/>
        <v>0</v>
      </c>
      <c r="AT356" s="326">
        <f t="shared" si="665"/>
        <v>0</v>
      </c>
      <c r="AU356" s="326">
        <f t="shared" si="665"/>
        <v>0</v>
      </c>
      <c r="AV356" s="326">
        <f t="shared" si="665"/>
        <v>0</v>
      </c>
      <c r="AW356" s="326">
        <f t="shared" si="665"/>
        <v>0</v>
      </c>
      <c r="AX356" s="326">
        <f t="shared" si="665"/>
        <v>0</v>
      </c>
      <c r="AY356" s="326">
        <f t="shared" si="665"/>
        <v>0</v>
      </c>
      <c r="AZ356" s="326">
        <f t="shared" si="665"/>
        <v>0</v>
      </c>
      <c r="BA356" s="326">
        <f t="shared" si="665"/>
        <v>0</v>
      </c>
      <c r="BB356" s="326">
        <f t="shared" si="665"/>
        <v>0</v>
      </c>
      <c r="BC356" s="326">
        <f t="shared" si="665"/>
        <v>0</v>
      </c>
      <c r="BD356" s="326">
        <f t="shared" si="665"/>
        <v>0</v>
      </c>
      <c r="BE356" s="326">
        <f t="shared" si="665"/>
        <v>0</v>
      </c>
      <c r="BF356" s="326">
        <f t="shared" si="665"/>
        <v>0</v>
      </c>
      <c r="BG356" s="326">
        <f t="shared" si="665"/>
        <v>0</v>
      </c>
      <c r="BH356" s="326">
        <f t="shared" si="665"/>
        <v>0</v>
      </c>
      <c r="BI356" s="326">
        <f t="shared" si="665"/>
        <v>0</v>
      </c>
      <c r="BJ356" s="326">
        <f t="shared" si="665"/>
        <v>0</v>
      </c>
      <c r="BK356" s="326">
        <f t="shared" si="665"/>
        <v>0</v>
      </c>
      <c r="BL356" s="326">
        <f t="shared" si="665"/>
        <v>0</v>
      </c>
      <c r="BM356" s="326">
        <f t="shared" si="665"/>
        <v>0</v>
      </c>
    </row>
    <row r="357" spans="3:65" x14ac:dyDescent="0.2">
      <c r="C357" s="325">
        <f t="shared" si="660"/>
        <v>6</v>
      </c>
      <c r="D357" s="303" t="str">
        <f t="shared" si="661"/>
        <v>item 6</v>
      </c>
      <c r="E357" s="350" t="str">
        <f t="shared" si="658"/>
        <v>Operating Expense</v>
      </c>
      <c r="F357" s="320">
        <f t="shared" si="658"/>
        <v>2</v>
      </c>
      <c r="G357" s="320"/>
      <c r="H357" s="362"/>
      <c r="I357" s="330"/>
      <c r="O357" s="326">
        <f t="shared" ref="O357:BM357" si="666">N357+(O122-O183)*($F122=6)</f>
        <v>0</v>
      </c>
      <c r="P357" s="326">
        <f t="shared" si="666"/>
        <v>0</v>
      </c>
      <c r="Q357" s="326">
        <f t="shared" si="666"/>
        <v>0</v>
      </c>
      <c r="R357" s="326">
        <f t="shared" si="666"/>
        <v>0</v>
      </c>
      <c r="S357" s="326">
        <f t="shared" si="666"/>
        <v>0</v>
      </c>
      <c r="T357" s="326">
        <f t="shared" si="666"/>
        <v>0</v>
      </c>
      <c r="U357" s="326">
        <f t="shared" si="666"/>
        <v>0</v>
      </c>
      <c r="V357" s="326">
        <f t="shared" si="666"/>
        <v>0</v>
      </c>
      <c r="W357" s="326">
        <f t="shared" si="666"/>
        <v>0</v>
      </c>
      <c r="X357" s="326">
        <f t="shared" si="666"/>
        <v>0</v>
      </c>
      <c r="Y357" s="326">
        <f t="shared" si="666"/>
        <v>0</v>
      </c>
      <c r="Z357" s="326">
        <f t="shared" si="666"/>
        <v>0</v>
      </c>
      <c r="AA357" s="326">
        <f t="shared" si="666"/>
        <v>0</v>
      </c>
      <c r="AB357" s="326">
        <f t="shared" si="666"/>
        <v>0</v>
      </c>
      <c r="AC357" s="326">
        <f t="shared" si="666"/>
        <v>0</v>
      </c>
      <c r="AD357" s="326">
        <f t="shared" si="666"/>
        <v>0</v>
      </c>
      <c r="AE357" s="326">
        <f t="shared" si="666"/>
        <v>0</v>
      </c>
      <c r="AF357" s="326">
        <f t="shared" si="666"/>
        <v>0</v>
      </c>
      <c r="AG357" s="326">
        <f t="shared" si="666"/>
        <v>0</v>
      </c>
      <c r="AH357" s="326">
        <f t="shared" si="666"/>
        <v>0</v>
      </c>
      <c r="AI357" s="326">
        <f t="shared" si="666"/>
        <v>0</v>
      </c>
      <c r="AJ357" s="326">
        <f t="shared" si="666"/>
        <v>0</v>
      </c>
      <c r="AK357" s="326">
        <f t="shared" si="666"/>
        <v>0</v>
      </c>
      <c r="AL357" s="326">
        <f t="shared" si="666"/>
        <v>0</v>
      </c>
      <c r="AM357" s="326">
        <f t="shared" si="666"/>
        <v>0</v>
      </c>
      <c r="AN357" s="326">
        <f t="shared" si="666"/>
        <v>0</v>
      </c>
      <c r="AO357" s="326">
        <f t="shared" si="666"/>
        <v>0</v>
      </c>
      <c r="AP357" s="326">
        <f t="shared" si="666"/>
        <v>0</v>
      </c>
      <c r="AQ357" s="326">
        <f t="shared" si="666"/>
        <v>0</v>
      </c>
      <c r="AR357" s="326">
        <f t="shared" si="666"/>
        <v>0</v>
      </c>
      <c r="AS357" s="326">
        <f t="shared" si="666"/>
        <v>0</v>
      </c>
      <c r="AT357" s="326">
        <f t="shared" si="666"/>
        <v>0</v>
      </c>
      <c r="AU357" s="326">
        <f t="shared" si="666"/>
        <v>0</v>
      </c>
      <c r="AV357" s="326">
        <f t="shared" si="666"/>
        <v>0</v>
      </c>
      <c r="AW357" s="326">
        <f t="shared" si="666"/>
        <v>0</v>
      </c>
      <c r="AX357" s="326">
        <f t="shared" si="666"/>
        <v>0</v>
      </c>
      <c r="AY357" s="326">
        <f t="shared" si="666"/>
        <v>0</v>
      </c>
      <c r="AZ357" s="326">
        <f t="shared" si="666"/>
        <v>0</v>
      </c>
      <c r="BA357" s="326">
        <f t="shared" si="666"/>
        <v>0</v>
      </c>
      <c r="BB357" s="326">
        <f t="shared" si="666"/>
        <v>0</v>
      </c>
      <c r="BC357" s="326">
        <f t="shared" si="666"/>
        <v>0</v>
      </c>
      <c r="BD357" s="326">
        <f t="shared" si="666"/>
        <v>0</v>
      </c>
      <c r="BE357" s="326">
        <f t="shared" si="666"/>
        <v>0</v>
      </c>
      <c r="BF357" s="326">
        <f t="shared" si="666"/>
        <v>0</v>
      </c>
      <c r="BG357" s="326">
        <f t="shared" si="666"/>
        <v>0</v>
      </c>
      <c r="BH357" s="326">
        <f t="shared" si="666"/>
        <v>0</v>
      </c>
      <c r="BI357" s="326">
        <f t="shared" si="666"/>
        <v>0</v>
      </c>
      <c r="BJ357" s="326">
        <f t="shared" si="666"/>
        <v>0</v>
      </c>
      <c r="BK357" s="326">
        <f t="shared" si="666"/>
        <v>0</v>
      </c>
      <c r="BL357" s="326">
        <f t="shared" si="666"/>
        <v>0</v>
      </c>
      <c r="BM357" s="326">
        <f t="shared" si="666"/>
        <v>0</v>
      </c>
    </row>
    <row r="358" spans="3:65" x14ac:dyDescent="0.2">
      <c r="C358" s="325">
        <f t="shared" si="660"/>
        <v>7</v>
      </c>
      <c r="D358" s="303" t="str">
        <f t="shared" si="661"/>
        <v>item 7</v>
      </c>
      <c r="E358" s="350" t="str">
        <f t="shared" si="658"/>
        <v>Operating Expense</v>
      </c>
      <c r="F358" s="320">
        <f t="shared" si="658"/>
        <v>2</v>
      </c>
      <c r="G358" s="320"/>
      <c r="H358" s="362"/>
      <c r="I358" s="330"/>
      <c r="O358" s="326">
        <f t="shared" ref="O358:BM358" si="667">N358+(O123-O184)*($F123=6)</f>
        <v>0</v>
      </c>
      <c r="P358" s="326">
        <f t="shared" si="667"/>
        <v>0</v>
      </c>
      <c r="Q358" s="326">
        <f t="shared" si="667"/>
        <v>0</v>
      </c>
      <c r="R358" s="326">
        <f t="shared" si="667"/>
        <v>0</v>
      </c>
      <c r="S358" s="326">
        <f t="shared" si="667"/>
        <v>0</v>
      </c>
      <c r="T358" s="326">
        <f t="shared" si="667"/>
        <v>0</v>
      </c>
      <c r="U358" s="326">
        <f t="shared" si="667"/>
        <v>0</v>
      </c>
      <c r="V358" s="326">
        <f t="shared" si="667"/>
        <v>0</v>
      </c>
      <c r="W358" s="326">
        <f t="shared" si="667"/>
        <v>0</v>
      </c>
      <c r="X358" s="326">
        <f t="shared" si="667"/>
        <v>0</v>
      </c>
      <c r="Y358" s="326">
        <f t="shared" si="667"/>
        <v>0</v>
      </c>
      <c r="Z358" s="326">
        <f t="shared" si="667"/>
        <v>0</v>
      </c>
      <c r="AA358" s="326">
        <f t="shared" si="667"/>
        <v>0</v>
      </c>
      <c r="AB358" s="326">
        <f t="shared" si="667"/>
        <v>0</v>
      </c>
      <c r="AC358" s="326">
        <f t="shared" si="667"/>
        <v>0</v>
      </c>
      <c r="AD358" s="326">
        <f t="shared" si="667"/>
        <v>0</v>
      </c>
      <c r="AE358" s="326">
        <f t="shared" si="667"/>
        <v>0</v>
      </c>
      <c r="AF358" s="326">
        <f t="shared" si="667"/>
        <v>0</v>
      </c>
      <c r="AG358" s="326">
        <f t="shared" si="667"/>
        <v>0</v>
      </c>
      <c r="AH358" s="326">
        <f t="shared" si="667"/>
        <v>0</v>
      </c>
      <c r="AI358" s="326">
        <f t="shared" si="667"/>
        <v>0</v>
      </c>
      <c r="AJ358" s="326">
        <f t="shared" si="667"/>
        <v>0</v>
      </c>
      <c r="AK358" s="326">
        <f t="shared" si="667"/>
        <v>0</v>
      </c>
      <c r="AL358" s="326">
        <f t="shared" si="667"/>
        <v>0</v>
      </c>
      <c r="AM358" s="326">
        <f t="shared" si="667"/>
        <v>0</v>
      </c>
      <c r="AN358" s="326">
        <f t="shared" si="667"/>
        <v>0</v>
      </c>
      <c r="AO358" s="326">
        <f t="shared" si="667"/>
        <v>0</v>
      </c>
      <c r="AP358" s="326">
        <f t="shared" si="667"/>
        <v>0</v>
      </c>
      <c r="AQ358" s="326">
        <f t="shared" si="667"/>
        <v>0</v>
      </c>
      <c r="AR358" s="326">
        <f t="shared" si="667"/>
        <v>0</v>
      </c>
      <c r="AS358" s="326">
        <f t="shared" si="667"/>
        <v>0</v>
      </c>
      <c r="AT358" s="326">
        <f t="shared" si="667"/>
        <v>0</v>
      </c>
      <c r="AU358" s="326">
        <f t="shared" si="667"/>
        <v>0</v>
      </c>
      <c r="AV358" s="326">
        <f t="shared" si="667"/>
        <v>0</v>
      </c>
      <c r="AW358" s="326">
        <f t="shared" si="667"/>
        <v>0</v>
      </c>
      <c r="AX358" s="326">
        <f t="shared" si="667"/>
        <v>0</v>
      </c>
      <c r="AY358" s="326">
        <f t="shared" si="667"/>
        <v>0</v>
      </c>
      <c r="AZ358" s="326">
        <f t="shared" si="667"/>
        <v>0</v>
      </c>
      <c r="BA358" s="326">
        <f t="shared" si="667"/>
        <v>0</v>
      </c>
      <c r="BB358" s="326">
        <f t="shared" si="667"/>
        <v>0</v>
      </c>
      <c r="BC358" s="326">
        <f t="shared" si="667"/>
        <v>0</v>
      </c>
      <c r="BD358" s="326">
        <f t="shared" si="667"/>
        <v>0</v>
      </c>
      <c r="BE358" s="326">
        <f t="shared" si="667"/>
        <v>0</v>
      </c>
      <c r="BF358" s="326">
        <f t="shared" si="667"/>
        <v>0</v>
      </c>
      <c r="BG358" s="326">
        <f t="shared" si="667"/>
        <v>0</v>
      </c>
      <c r="BH358" s="326">
        <f t="shared" si="667"/>
        <v>0</v>
      </c>
      <c r="BI358" s="326">
        <f t="shared" si="667"/>
        <v>0</v>
      </c>
      <c r="BJ358" s="326">
        <f t="shared" si="667"/>
        <v>0</v>
      </c>
      <c r="BK358" s="326">
        <f t="shared" si="667"/>
        <v>0</v>
      </c>
      <c r="BL358" s="326">
        <f t="shared" si="667"/>
        <v>0</v>
      </c>
      <c r="BM358" s="326">
        <f t="shared" si="667"/>
        <v>0</v>
      </c>
    </row>
    <row r="359" spans="3:65" x14ac:dyDescent="0.2">
      <c r="C359" s="325">
        <f t="shared" si="660"/>
        <v>8</v>
      </c>
      <c r="D359" s="303" t="str">
        <f t="shared" si="661"/>
        <v>item 8</v>
      </c>
      <c r="E359" s="350" t="str">
        <f t="shared" si="658"/>
        <v>Operating Expense</v>
      </c>
      <c r="F359" s="320">
        <f t="shared" si="658"/>
        <v>2</v>
      </c>
      <c r="G359" s="320"/>
      <c r="H359" s="362"/>
      <c r="I359" s="330"/>
      <c r="O359" s="326">
        <f t="shared" ref="O359:BM359" si="668">N359+(O124-O185)*($F124=6)</f>
        <v>0</v>
      </c>
      <c r="P359" s="326">
        <f t="shared" si="668"/>
        <v>0</v>
      </c>
      <c r="Q359" s="326">
        <f t="shared" si="668"/>
        <v>0</v>
      </c>
      <c r="R359" s="326">
        <f t="shared" si="668"/>
        <v>0</v>
      </c>
      <c r="S359" s="326">
        <f t="shared" si="668"/>
        <v>0</v>
      </c>
      <c r="T359" s="326">
        <f t="shared" si="668"/>
        <v>0</v>
      </c>
      <c r="U359" s="326">
        <f t="shared" si="668"/>
        <v>0</v>
      </c>
      <c r="V359" s="326">
        <f t="shared" si="668"/>
        <v>0</v>
      </c>
      <c r="W359" s="326">
        <f t="shared" si="668"/>
        <v>0</v>
      </c>
      <c r="X359" s="326">
        <f t="shared" si="668"/>
        <v>0</v>
      </c>
      <c r="Y359" s="326">
        <f t="shared" si="668"/>
        <v>0</v>
      </c>
      <c r="Z359" s="326">
        <f t="shared" si="668"/>
        <v>0</v>
      </c>
      <c r="AA359" s="326">
        <f t="shared" si="668"/>
        <v>0</v>
      </c>
      <c r="AB359" s="326">
        <f t="shared" si="668"/>
        <v>0</v>
      </c>
      <c r="AC359" s="326">
        <f t="shared" si="668"/>
        <v>0</v>
      </c>
      <c r="AD359" s="326">
        <f t="shared" si="668"/>
        <v>0</v>
      </c>
      <c r="AE359" s="326">
        <f t="shared" si="668"/>
        <v>0</v>
      </c>
      <c r="AF359" s="326">
        <f t="shared" si="668"/>
        <v>0</v>
      </c>
      <c r="AG359" s="326">
        <f t="shared" si="668"/>
        <v>0</v>
      </c>
      <c r="AH359" s="326">
        <f t="shared" si="668"/>
        <v>0</v>
      </c>
      <c r="AI359" s="326">
        <f t="shared" si="668"/>
        <v>0</v>
      </c>
      <c r="AJ359" s="326">
        <f t="shared" si="668"/>
        <v>0</v>
      </c>
      <c r="AK359" s="326">
        <f t="shared" si="668"/>
        <v>0</v>
      </c>
      <c r="AL359" s="326">
        <f t="shared" si="668"/>
        <v>0</v>
      </c>
      <c r="AM359" s="326">
        <f t="shared" si="668"/>
        <v>0</v>
      </c>
      <c r="AN359" s="326">
        <f t="shared" si="668"/>
        <v>0</v>
      </c>
      <c r="AO359" s="326">
        <f t="shared" si="668"/>
        <v>0</v>
      </c>
      <c r="AP359" s="326">
        <f t="shared" si="668"/>
        <v>0</v>
      </c>
      <c r="AQ359" s="326">
        <f t="shared" si="668"/>
        <v>0</v>
      </c>
      <c r="AR359" s="326">
        <f t="shared" si="668"/>
        <v>0</v>
      </c>
      <c r="AS359" s="326">
        <f t="shared" si="668"/>
        <v>0</v>
      </c>
      <c r="AT359" s="326">
        <f t="shared" si="668"/>
        <v>0</v>
      </c>
      <c r="AU359" s="326">
        <f t="shared" si="668"/>
        <v>0</v>
      </c>
      <c r="AV359" s="326">
        <f t="shared" si="668"/>
        <v>0</v>
      </c>
      <c r="AW359" s="326">
        <f t="shared" si="668"/>
        <v>0</v>
      </c>
      <c r="AX359" s="326">
        <f t="shared" si="668"/>
        <v>0</v>
      </c>
      <c r="AY359" s="326">
        <f t="shared" si="668"/>
        <v>0</v>
      </c>
      <c r="AZ359" s="326">
        <f t="shared" si="668"/>
        <v>0</v>
      </c>
      <c r="BA359" s="326">
        <f t="shared" si="668"/>
        <v>0</v>
      </c>
      <c r="BB359" s="326">
        <f t="shared" si="668"/>
        <v>0</v>
      </c>
      <c r="BC359" s="326">
        <f t="shared" si="668"/>
        <v>0</v>
      </c>
      <c r="BD359" s="326">
        <f t="shared" si="668"/>
        <v>0</v>
      </c>
      <c r="BE359" s="326">
        <f t="shared" si="668"/>
        <v>0</v>
      </c>
      <c r="BF359" s="326">
        <f t="shared" si="668"/>
        <v>0</v>
      </c>
      <c r="BG359" s="326">
        <f t="shared" si="668"/>
        <v>0</v>
      </c>
      <c r="BH359" s="326">
        <f t="shared" si="668"/>
        <v>0</v>
      </c>
      <c r="BI359" s="326">
        <f t="shared" si="668"/>
        <v>0</v>
      </c>
      <c r="BJ359" s="326">
        <f t="shared" si="668"/>
        <v>0</v>
      </c>
      <c r="BK359" s="326">
        <f t="shared" si="668"/>
        <v>0</v>
      </c>
      <c r="BL359" s="326">
        <f t="shared" si="668"/>
        <v>0</v>
      </c>
      <c r="BM359" s="326">
        <f t="shared" si="668"/>
        <v>0</v>
      </c>
    </row>
    <row r="360" spans="3:65" x14ac:dyDescent="0.2">
      <c r="C360" s="325">
        <f t="shared" si="660"/>
        <v>9</v>
      </c>
      <c r="D360" s="303" t="str">
        <f t="shared" si="661"/>
        <v>item 9</v>
      </c>
      <c r="E360" s="350" t="str">
        <f t="shared" si="658"/>
        <v>Operating Expense</v>
      </c>
      <c r="F360" s="320">
        <f t="shared" si="658"/>
        <v>2</v>
      </c>
      <c r="G360" s="320"/>
      <c r="H360" s="362"/>
      <c r="I360" s="330"/>
      <c r="O360" s="326">
        <f t="shared" ref="O360:BM360" si="669">N360+(O125-O186)*($F125=6)</f>
        <v>0</v>
      </c>
      <c r="P360" s="326">
        <f t="shared" si="669"/>
        <v>0</v>
      </c>
      <c r="Q360" s="326">
        <f t="shared" si="669"/>
        <v>0</v>
      </c>
      <c r="R360" s="326">
        <f t="shared" si="669"/>
        <v>0</v>
      </c>
      <c r="S360" s="326">
        <f t="shared" si="669"/>
        <v>0</v>
      </c>
      <c r="T360" s="326">
        <f t="shared" si="669"/>
        <v>0</v>
      </c>
      <c r="U360" s="326">
        <f t="shared" si="669"/>
        <v>0</v>
      </c>
      <c r="V360" s="326">
        <f t="shared" si="669"/>
        <v>0</v>
      </c>
      <c r="W360" s="326">
        <f t="shared" si="669"/>
        <v>0</v>
      </c>
      <c r="X360" s="326">
        <f t="shared" si="669"/>
        <v>0</v>
      </c>
      <c r="Y360" s="326">
        <f t="shared" si="669"/>
        <v>0</v>
      </c>
      <c r="Z360" s="326">
        <f t="shared" si="669"/>
        <v>0</v>
      </c>
      <c r="AA360" s="326">
        <f t="shared" si="669"/>
        <v>0</v>
      </c>
      <c r="AB360" s="326">
        <f t="shared" si="669"/>
        <v>0</v>
      </c>
      <c r="AC360" s="326">
        <f t="shared" si="669"/>
        <v>0</v>
      </c>
      <c r="AD360" s="326">
        <f t="shared" si="669"/>
        <v>0</v>
      </c>
      <c r="AE360" s="326">
        <f t="shared" si="669"/>
        <v>0</v>
      </c>
      <c r="AF360" s="326">
        <f t="shared" si="669"/>
        <v>0</v>
      </c>
      <c r="AG360" s="326">
        <f t="shared" si="669"/>
        <v>0</v>
      </c>
      <c r="AH360" s="326">
        <f t="shared" si="669"/>
        <v>0</v>
      </c>
      <c r="AI360" s="326">
        <f t="shared" si="669"/>
        <v>0</v>
      </c>
      <c r="AJ360" s="326">
        <f t="shared" si="669"/>
        <v>0</v>
      </c>
      <c r="AK360" s="326">
        <f t="shared" si="669"/>
        <v>0</v>
      </c>
      <c r="AL360" s="326">
        <f t="shared" si="669"/>
        <v>0</v>
      </c>
      <c r="AM360" s="326">
        <f t="shared" si="669"/>
        <v>0</v>
      </c>
      <c r="AN360" s="326">
        <f t="shared" si="669"/>
        <v>0</v>
      </c>
      <c r="AO360" s="326">
        <f t="shared" si="669"/>
        <v>0</v>
      </c>
      <c r="AP360" s="326">
        <f t="shared" si="669"/>
        <v>0</v>
      </c>
      <c r="AQ360" s="326">
        <f t="shared" si="669"/>
        <v>0</v>
      </c>
      <c r="AR360" s="326">
        <f t="shared" si="669"/>
        <v>0</v>
      </c>
      <c r="AS360" s="326">
        <f t="shared" si="669"/>
        <v>0</v>
      </c>
      <c r="AT360" s="326">
        <f t="shared" si="669"/>
        <v>0</v>
      </c>
      <c r="AU360" s="326">
        <f t="shared" si="669"/>
        <v>0</v>
      </c>
      <c r="AV360" s="326">
        <f t="shared" si="669"/>
        <v>0</v>
      </c>
      <c r="AW360" s="326">
        <f t="shared" si="669"/>
        <v>0</v>
      </c>
      <c r="AX360" s="326">
        <f t="shared" si="669"/>
        <v>0</v>
      </c>
      <c r="AY360" s="326">
        <f t="shared" si="669"/>
        <v>0</v>
      </c>
      <c r="AZ360" s="326">
        <f t="shared" si="669"/>
        <v>0</v>
      </c>
      <c r="BA360" s="326">
        <f t="shared" si="669"/>
        <v>0</v>
      </c>
      <c r="BB360" s="326">
        <f t="shared" si="669"/>
        <v>0</v>
      </c>
      <c r="BC360" s="326">
        <f t="shared" si="669"/>
        <v>0</v>
      </c>
      <c r="BD360" s="326">
        <f t="shared" si="669"/>
        <v>0</v>
      </c>
      <c r="BE360" s="326">
        <f t="shared" si="669"/>
        <v>0</v>
      </c>
      <c r="BF360" s="326">
        <f t="shared" si="669"/>
        <v>0</v>
      </c>
      <c r="BG360" s="326">
        <f t="shared" si="669"/>
        <v>0</v>
      </c>
      <c r="BH360" s="326">
        <f t="shared" si="669"/>
        <v>0</v>
      </c>
      <c r="BI360" s="326">
        <f t="shared" si="669"/>
        <v>0</v>
      </c>
      <c r="BJ360" s="326">
        <f t="shared" si="669"/>
        <v>0</v>
      </c>
      <c r="BK360" s="326">
        <f t="shared" si="669"/>
        <v>0</v>
      </c>
      <c r="BL360" s="326">
        <f t="shared" si="669"/>
        <v>0</v>
      </c>
      <c r="BM360" s="326">
        <f t="shared" si="669"/>
        <v>0</v>
      </c>
    </row>
    <row r="361" spans="3:65" x14ac:dyDescent="0.2">
      <c r="C361" s="325">
        <f t="shared" si="660"/>
        <v>10</v>
      </c>
      <c r="D361" s="303" t="str">
        <f t="shared" si="661"/>
        <v>item 10</v>
      </c>
      <c r="E361" s="350" t="str">
        <f t="shared" si="658"/>
        <v>Operating Expense</v>
      </c>
      <c r="F361" s="320">
        <f t="shared" si="658"/>
        <v>2</v>
      </c>
      <c r="G361" s="320"/>
      <c r="H361" s="362"/>
      <c r="I361" s="330"/>
      <c r="O361" s="326">
        <f t="shared" ref="O361:BM361" si="670">N361+(O126-O187)*($F126=6)</f>
        <v>0</v>
      </c>
      <c r="P361" s="326">
        <f t="shared" si="670"/>
        <v>0</v>
      </c>
      <c r="Q361" s="326">
        <f t="shared" si="670"/>
        <v>0</v>
      </c>
      <c r="R361" s="326">
        <f t="shared" si="670"/>
        <v>0</v>
      </c>
      <c r="S361" s="326">
        <f t="shared" si="670"/>
        <v>0</v>
      </c>
      <c r="T361" s="326">
        <f t="shared" si="670"/>
        <v>0</v>
      </c>
      <c r="U361" s="326">
        <f t="shared" si="670"/>
        <v>0</v>
      </c>
      <c r="V361" s="326">
        <f t="shared" si="670"/>
        <v>0</v>
      </c>
      <c r="W361" s="326">
        <f t="shared" si="670"/>
        <v>0</v>
      </c>
      <c r="X361" s="326">
        <f t="shared" si="670"/>
        <v>0</v>
      </c>
      <c r="Y361" s="326">
        <f t="shared" si="670"/>
        <v>0</v>
      </c>
      <c r="Z361" s="326">
        <f t="shared" si="670"/>
        <v>0</v>
      </c>
      <c r="AA361" s="326">
        <f t="shared" si="670"/>
        <v>0</v>
      </c>
      <c r="AB361" s="326">
        <f t="shared" si="670"/>
        <v>0</v>
      </c>
      <c r="AC361" s="326">
        <f t="shared" si="670"/>
        <v>0</v>
      </c>
      <c r="AD361" s="326">
        <f t="shared" si="670"/>
        <v>0</v>
      </c>
      <c r="AE361" s="326">
        <f t="shared" si="670"/>
        <v>0</v>
      </c>
      <c r="AF361" s="326">
        <f t="shared" si="670"/>
        <v>0</v>
      </c>
      <c r="AG361" s="326">
        <f t="shared" si="670"/>
        <v>0</v>
      </c>
      <c r="AH361" s="326">
        <f t="shared" si="670"/>
        <v>0</v>
      </c>
      <c r="AI361" s="326">
        <f t="shared" si="670"/>
        <v>0</v>
      </c>
      <c r="AJ361" s="326">
        <f t="shared" si="670"/>
        <v>0</v>
      </c>
      <c r="AK361" s="326">
        <f t="shared" si="670"/>
        <v>0</v>
      </c>
      <c r="AL361" s="326">
        <f t="shared" si="670"/>
        <v>0</v>
      </c>
      <c r="AM361" s="326">
        <f t="shared" si="670"/>
        <v>0</v>
      </c>
      <c r="AN361" s="326">
        <f t="shared" si="670"/>
        <v>0</v>
      </c>
      <c r="AO361" s="326">
        <f t="shared" si="670"/>
        <v>0</v>
      </c>
      <c r="AP361" s="326">
        <f t="shared" si="670"/>
        <v>0</v>
      </c>
      <c r="AQ361" s="326">
        <f t="shared" si="670"/>
        <v>0</v>
      </c>
      <c r="AR361" s="326">
        <f t="shared" si="670"/>
        <v>0</v>
      </c>
      <c r="AS361" s="326">
        <f t="shared" si="670"/>
        <v>0</v>
      </c>
      <c r="AT361" s="326">
        <f t="shared" si="670"/>
        <v>0</v>
      </c>
      <c r="AU361" s="326">
        <f t="shared" si="670"/>
        <v>0</v>
      </c>
      <c r="AV361" s="326">
        <f t="shared" si="670"/>
        <v>0</v>
      </c>
      <c r="AW361" s="326">
        <f t="shared" si="670"/>
        <v>0</v>
      </c>
      <c r="AX361" s="326">
        <f t="shared" si="670"/>
        <v>0</v>
      </c>
      <c r="AY361" s="326">
        <f t="shared" si="670"/>
        <v>0</v>
      </c>
      <c r="AZ361" s="326">
        <f t="shared" si="670"/>
        <v>0</v>
      </c>
      <c r="BA361" s="326">
        <f t="shared" si="670"/>
        <v>0</v>
      </c>
      <c r="BB361" s="326">
        <f t="shared" si="670"/>
        <v>0</v>
      </c>
      <c r="BC361" s="326">
        <f t="shared" si="670"/>
        <v>0</v>
      </c>
      <c r="BD361" s="326">
        <f t="shared" si="670"/>
        <v>0</v>
      </c>
      <c r="BE361" s="326">
        <f t="shared" si="670"/>
        <v>0</v>
      </c>
      <c r="BF361" s="326">
        <f t="shared" si="670"/>
        <v>0</v>
      </c>
      <c r="BG361" s="326">
        <f t="shared" si="670"/>
        <v>0</v>
      </c>
      <c r="BH361" s="326">
        <f t="shared" si="670"/>
        <v>0</v>
      </c>
      <c r="BI361" s="326">
        <f t="shared" si="670"/>
        <v>0</v>
      </c>
      <c r="BJ361" s="326">
        <f t="shared" si="670"/>
        <v>0</v>
      </c>
      <c r="BK361" s="326">
        <f t="shared" si="670"/>
        <v>0</v>
      </c>
      <c r="BL361" s="326">
        <f t="shared" si="670"/>
        <v>0</v>
      </c>
      <c r="BM361" s="326">
        <f t="shared" si="670"/>
        <v>0</v>
      </c>
    </row>
    <row r="362" spans="3:65" x14ac:dyDescent="0.2">
      <c r="C362" s="325">
        <f t="shared" si="660"/>
        <v>11</v>
      </c>
      <c r="D362" s="303" t="str">
        <f t="shared" si="661"/>
        <v>item 11</v>
      </c>
      <c r="E362" s="350" t="str">
        <f t="shared" si="658"/>
        <v>Operating Expense</v>
      </c>
      <c r="F362" s="320">
        <f t="shared" si="658"/>
        <v>2</v>
      </c>
      <c r="G362" s="320"/>
      <c r="H362" s="362"/>
      <c r="I362" s="330"/>
      <c r="O362" s="326">
        <f t="shared" ref="O362:BM362" si="671">N362+(O127-O188)*($F127=6)</f>
        <v>0</v>
      </c>
      <c r="P362" s="326">
        <f t="shared" si="671"/>
        <v>0</v>
      </c>
      <c r="Q362" s="326">
        <f t="shared" si="671"/>
        <v>0</v>
      </c>
      <c r="R362" s="326">
        <f t="shared" si="671"/>
        <v>0</v>
      </c>
      <c r="S362" s="326">
        <f t="shared" si="671"/>
        <v>0</v>
      </c>
      <c r="T362" s="326">
        <f t="shared" si="671"/>
        <v>0</v>
      </c>
      <c r="U362" s="326">
        <f t="shared" si="671"/>
        <v>0</v>
      </c>
      <c r="V362" s="326">
        <f t="shared" si="671"/>
        <v>0</v>
      </c>
      <c r="W362" s="326">
        <f t="shared" si="671"/>
        <v>0</v>
      </c>
      <c r="X362" s="326">
        <f t="shared" si="671"/>
        <v>0</v>
      </c>
      <c r="Y362" s="326">
        <f t="shared" si="671"/>
        <v>0</v>
      </c>
      <c r="Z362" s="326">
        <f t="shared" si="671"/>
        <v>0</v>
      </c>
      <c r="AA362" s="326">
        <f t="shared" si="671"/>
        <v>0</v>
      </c>
      <c r="AB362" s="326">
        <f t="shared" si="671"/>
        <v>0</v>
      </c>
      <c r="AC362" s="326">
        <f t="shared" si="671"/>
        <v>0</v>
      </c>
      <c r="AD362" s="326">
        <f t="shared" si="671"/>
        <v>0</v>
      </c>
      <c r="AE362" s="326">
        <f t="shared" si="671"/>
        <v>0</v>
      </c>
      <c r="AF362" s="326">
        <f t="shared" si="671"/>
        <v>0</v>
      </c>
      <c r="AG362" s="326">
        <f t="shared" si="671"/>
        <v>0</v>
      </c>
      <c r="AH362" s="326">
        <f t="shared" si="671"/>
        <v>0</v>
      </c>
      <c r="AI362" s="326">
        <f t="shared" si="671"/>
        <v>0</v>
      </c>
      <c r="AJ362" s="326">
        <f t="shared" si="671"/>
        <v>0</v>
      </c>
      <c r="AK362" s="326">
        <f t="shared" si="671"/>
        <v>0</v>
      </c>
      <c r="AL362" s="326">
        <f t="shared" si="671"/>
        <v>0</v>
      </c>
      <c r="AM362" s="326">
        <f t="shared" si="671"/>
        <v>0</v>
      </c>
      <c r="AN362" s="326">
        <f t="shared" si="671"/>
        <v>0</v>
      </c>
      <c r="AO362" s="326">
        <f t="shared" si="671"/>
        <v>0</v>
      </c>
      <c r="AP362" s="326">
        <f t="shared" si="671"/>
        <v>0</v>
      </c>
      <c r="AQ362" s="326">
        <f t="shared" si="671"/>
        <v>0</v>
      </c>
      <c r="AR362" s="326">
        <f t="shared" si="671"/>
        <v>0</v>
      </c>
      <c r="AS362" s="326">
        <f t="shared" si="671"/>
        <v>0</v>
      </c>
      <c r="AT362" s="326">
        <f t="shared" si="671"/>
        <v>0</v>
      </c>
      <c r="AU362" s="326">
        <f t="shared" si="671"/>
        <v>0</v>
      </c>
      <c r="AV362" s="326">
        <f t="shared" si="671"/>
        <v>0</v>
      </c>
      <c r="AW362" s="326">
        <f t="shared" si="671"/>
        <v>0</v>
      </c>
      <c r="AX362" s="326">
        <f t="shared" si="671"/>
        <v>0</v>
      </c>
      <c r="AY362" s="326">
        <f t="shared" si="671"/>
        <v>0</v>
      </c>
      <c r="AZ362" s="326">
        <f t="shared" si="671"/>
        <v>0</v>
      </c>
      <c r="BA362" s="326">
        <f t="shared" si="671"/>
        <v>0</v>
      </c>
      <c r="BB362" s="326">
        <f t="shared" si="671"/>
        <v>0</v>
      </c>
      <c r="BC362" s="326">
        <f t="shared" si="671"/>
        <v>0</v>
      </c>
      <c r="BD362" s="326">
        <f t="shared" si="671"/>
        <v>0</v>
      </c>
      <c r="BE362" s="326">
        <f t="shared" si="671"/>
        <v>0</v>
      </c>
      <c r="BF362" s="326">
        <f t="shared" si="671"/>
        <v>0</v>
      </c>
      <c r="BG362" s="326">
        <f t="shared" si="671"/>
        <v>0</v>
      </c>
      <c r="BH362" s="326">
        <f t="shared" si="671"/>
        <v>0</v>
      </c>
      <c r="BI362" s="326">
        <f t="shared" si="671"/>
        <v>0</v>
      </c>
      <c r="BJ362" s="326">
        <f t="shared" si="671"/>
        <v>0</v>
      </c>
      <c r="BK362" s="326">
        <f t="shared" si="671"/>
        <v>0</v>
      </c>
      <c r="BL362" s="326">
        <f t="shared" si="671"/>
        <v>0</v>
      </c>
      <c r="BM362" s="326">
        <f t="shared" si="671"/>
        <v>0</v>
      </c>
    </row>
    <row r="363" spans="3:65" x14ac:dyDescent="0.2">
      <c r="C363" s="325">
        <f t="shared" si="660"/>
        <v>12</v>
      </c>
      <c r="D363" s="303" t="str">
        <f t="shared" si="661"/>
        <v>item 12</v>
      </c>
      <c r="E363" s="350" t="str">
        <f t="shared" si="658"/>
        <v>Operating Expense</v>
      </c>
      <c r="F363" s="320">
        <f t="shared" si="658"/>
        <v>2</v>
      </c>
      <c r="G363" s="320"/>
      <c r="H363" s="362"/>
      <c r="I363" s="330"/>
      <c r="O363" s="326">
        <f t="shared" ref="O363:BM363" si="672">N363+(O128-O189)*($F128=6)</f>
        <v>0</v>
      </c>
      <c r="P363" s="326">
        <f t="shared" si="672"/>
        <v>0</v>
      </c>
      <c r="Q363" s="326">
        <f t="shared" si="672"/>
        <v>0</v>
      </c>
      <c r="R363" s="326">
        <f t="shared" si="672"/>
        <v>0</v>
      </c>
      <c r="S363" s="326">
        <f t="shared" si="672"/>
        <v>0</v>
      </c>
      <c r="T363" s="326">
        <f t="shared" si="672"/>
        <v>0</v>
      </c>
      <c r="U363" s="326">
        <f t="shared" si="672"/>
        <v>0</v>
      </c>
      <c r="V363" s="326">
        <f t="shared" si="672"/>
        <v>0</v>
      </c>
      <c r="W363" s="326">
        <f t="shared" si="672"/>
        <v>0</v>
      </c>
      <c r="X363" s="326">
        <f t="shared" si="672"/>
        <v>0</v>
      </c>
      <c r="Y363" s="326">
        <f t="shared" si="672"/>
        <v>0</v>
      </c>
      <c r="Z363" s="326">
        <f t="shared" si="672"/>
        <v>0</v>
      </c>
      <c r="AA363" s="326">
        <f t="shared" si="672"/>
        <v>0</v>
      </c>
      <c r="AB363" s="326">
        <f t="shared" si="672"/>
        <v>0</v>
      </c>
      <c r="AC363" s="326">
        <f t="shared" si="672"/>
        <v>0</v>
      </c>
      <c r="AD363" s="326">
        <f t="shared" si="672"/>
        <v>0</v>
      </c>
      <c r="AE363" s="326">
        <f t="shared" si="672"/>
        <v>0</v>
      </c>
      <c r="AF363" s="326">
        <f t="shared" si="672"/>
        <v>0</v>
      </c>
      <c r="AG363" s="326">
        <f t="shared" si="672"/>
        <v>0</v>
      </c>
      <c r="AH363" s="326">
        <f t="shared" si="672"/>
        <v>0</v>
      </c>
      <c r="AI363" s="326">
        <f t="shared" si="672"/>
        <v>0</v>
      </c>
      <c r="AJ363" s="326">
        <f t="shared" si="672"/>
        <v>0</v>
      </c>
      <c r="AK363" s="326">
        <f t="shared" si="672"/>
        <v>0</v>
      </c>
      <c r="AL363" s="326">
        <f t="shared" si="672"/>
        <v>0</v>
      </c>
      <c r="AM363" s="326">
        <f t="shared" si="672"/>
        <v>0</v>
      </c>
      <c r="AN363" s="326">
        <f t="shared" si="672"/>
        <v>0</v>
      </c>
      <c r="AO363" s="326">
        <f t="shared" si="672"/>
        <v>0</v>
      </c>
      <c r="AP363" s="326">
        <f t="shared" si="672"/>
        <v>0</v>
      </c>
      <c r="AQ363" s="326">
        <f t="shared" si="672"/>
        <v>0</v>
      </c>
      <c r="AR363" s="326">
        <f t="shared" si="672"/>
        <v>0</v>
      </c>
      <c r="AS363" s="326">
        <f t="shared" si="672"/>
        <v>0</v>
      </c>
      <c r="AT363" s="326">
        <f t="shared" si="672"/>
        <v>0</v>
      </c>
      <c r="AU363" s="326">
        <f t="shared" si="672"/>
        <v>0</v>
      </c>
      <c r="AV363" s="326">
        <f t="shared" si="672"/>
        <v>0</v>
      </c>
      <c r="AW363" s="326">
        <f t="shared" si="672"/>
        <v>0</v>
      </c>
      <c r="AX363" s="326">
        <f t="shared" si="672"/>
        <v>0</v>
      </c>
      <c r="AY363" s="326">
        <f t="shared" si="672"/>
        <v>0</v>
      </c>
      <c r="AZ363" s="326">
        <f t="shared" si="672"/>
        <v>0</v>
      </c>
      <c r="BA363" s="326">
        <f t="shared" si="672"/>
        <v>0</v>
      </c>
      <c r="BB363" s="326">
        <f t="shared" si="672"/>
        <v>0</v>
      </c>
      <c r="BC363" s="326">
        <f t="shared" si="672"/>
        <v>0</v>
      </c>
      <c r="BD363" s="326">
        <f t="shared" si="672"/>
        <v>0</v>
      </c>
      <c r="BE363" s="326">
        <f t="shared" si="672"/>
        <v>0</v>
      </c>
      <c r="BF363" s="326">
        <f t="shared" si="672"/>
        <v>0</v>
      </c>
      <c r="BG363" s="326">
        <f t="shared" si="672"/>
        <v>0</v>
      </c>
      <c r="BH363" s="326">
        <f t="shared" si="672"/>
        <v>0</v>
      </c>
      <c r="BI363" s="326">
        <f t="shared" si="672"/>
        <v>0</v>
      </c>
      <c r="BJ363" s="326">
        <f t="shared" si="672"/>
        <v>0</v>
      </c>
      <c r="BK363" s="326">
        <f t="shared" si="672"/>
        <v>0</v>
      </c>
      <c r="BL363" s="326">
        <f t="shared" si="672"/>
        <v>0</v>
      </c>
      <c r="BM363" s="326">
        <f t="shared" si="672"/>
        <v>0</v>
      </c>
    </row>
    <row r="364" spans="3:65" x14ac:dyDescent="0.2">
      <c r="C364" s="325">
        <f t="shared" si="660"/>
        <v>13</v>
      </c>
      <c r="D364" s="303" t="str">
        <f t="shared" si="661"/>
        <v>item 13</v>
      </c>
      <c r="E364" s="350" t="str">
        <f t="shared" si="658"/>
        <v>Operating Expense</v>
      </c>
      <c r="F364" s="320">
        <f t="shared" si="658"/>
        <v>2</v>
      </c>
      <c r="G364" s="320"/>
      <c r="H364" s="362"/>
      <c r="I364" s="330"/>
      <c r="O364" s="326">
        <f t="shared" ref="O364:BM364" si="673">N364+(O129-O190)*($F129=6)</f>
        <v>0</v>
      </c>
      <c r="P364" s="326">
        <f t="shared" si="673"/>
        <v>0</v>
      </c>
      <c r="Q364" s="326">
        <f t="shared" si="673"/>
        <v>0</v>
      </c>
      <c r="R364" s="326">
        <f t="shared" si="673"/>
        <v>0</v>
      </c>
      <c r="S364" s="326">
        <f t="shared" si="673"/>
        <v>0</v>
      </c>
      <c r="T364" s="326">
        <f t="shared" si="673"/>
        <v>0</v>
      </c>
      <c r="U364" s="326">
        <f t="shared" si="673"/>
        <v>0</v>
      </c>
      <c r="V364" s="326">
        <f t="shared" si="673"/>
        <v>0</v>
      </c>
      <c r="W364" s="326">
        <f t="shared" si="673"/>
        <v>0</v>
      </c>
      <c r="X364" s="326">
        <f t="shared" si="673"/>
        <v>0</v>
      </c>
      <c r="Y364" s="326">
        <f t="shared" si="673"/>
        <v>0</v>
      </c>
      <c r="Z364" s="326">
        <f t="shared" si="673"/>
        <v>0</v>
      </c>
      <c r="AA364" s="326">
        <f t="shared" si="673"/>
        <v>0</v>
      </c>
      <c r="AB364" s="326">
        <f t="shared" si="673"/>
        <v>0</v>
      </c>
      <c r="AC364" s="326">
        <f t="shared" si="673"/>
        <v>0</v>
      </c>
      <c r="AD364" s="326">
        <f t="shared" si="673"/>
        <v>0</v>
      </c>
      <c r="AE364" s="326">
        <f t="shared" si="673"/>
        <v>0</v>
      </c>
      <c r="AF364" s="326">
        <f t="shared" si="673"/>
        <v>0</v>
      </c>
      <c r="AG364" s="326">
        <f t="shared" si="673"/>
        <v>0</v>
      </c>
      <c r="AH364" s="326">
        <f t="shared" si="673"/>
        <v>0</v>
      </c>
      <c r="AI364" s="326">
        <f t="shared" si="673"/>
        <v>0</v>
      </c>
      <c r="AJ364" s="326">
        <f t="shared" si="673"/>
        <v>0</v>
      </c>
      <c r="AK364" s="326">
        <f t="shared" si="673"/>
        <v>0</v>
      </c>
      <c r="AL364" s="326">
        <f t="shared" si="673"/>
        <v>0</v>
      </c>
      <c r="AM364" s="326">
        <f t="shared" si="673"/>
        <v>0</v>
      </c>
      <c r="AN364" s="326">
        <f t="shared" si="673"/>
        <v>0</v>
      </c>
      <c r="AO364" s="326">
        <f t="shared" si="673"/>
        <v>0</v>
      </c>
      <c r="AP364" s="326">
        <f t="shared" si="673"/>
        <v>0</v>
      </c>
      <c r="AQ364" s="326">
        <f t="shared" si="673"/>
        <v>0</v>
      </c>
      <c r="AR364" s="326">
        <f t="shared" si="673"/>
        <v>0</v>
      </c>
      <c r="AS364" s="326">
        <f t="shared" si="673"/>
        <v>0</v>
      </c>
      <c r="AT364" s="326">
        <f t="shared" si="673"/>
        <v>0</v>
      </c>
      <c r="AU364" s="326">
        <f t="shared" si="673"/>
        <v>0</v>
      </c>
      <c r="AV364" s="326">
        <f t="shared" si="673"/>
        <v>0</v>
      </c>
      <c r="AW364" s="326">
        <f t="shared" si="673"/>
        <v>0</v>
      </c>
      <c r="AX364" s="326">
        <f t="shared" si="673"/>
        <v>0</v>
      </c>
      <c r="AY364" s="326">
        <f t="shared" si="673"/>
        <v>0</v>
      </c>
      <c r="AZ364" s="326">
        <f t="shared" si="673"/>
        <v>0</v>
      </c>
      <c r="BA364" s="326">
        <f t="shared" si="673"/>
        <v>0</v>
      </c>
      <c r="BB364" s="326">
        <f t="shared" si="673"/>
        <v>0</v>
      </c>
      <c r="BC364" s="326">
        <f t="shared" si="673"/>
        <v>0</v>
      </c>
      <c r="BD364" s="326">
        <f t="shared" si="673"/>
        <v>0</v>
      </c>
      <c r="BE364" s="326">
        <f t="shared" si="673"/>
        <v>0</v>
      </c>
      <c r="BF364" s="326">
        <f t="shared" si="673"/>
        <v>0</v>
      </c>
      <c r="BG364" s="326">
        <f t="shared" si="673"/>
        <v>0</v>
      </c>
      <c r="BH364" s="326">
        <f t="shared" si="673"/>
        <v>0</v>
      </c>
      <c r="BI364" s="326">
        <f t="shared" si="673"/>
        <v>0</v>
      </c>
      <c r="BJ364" s="326">
        <f t="shared" si="673"/>
        <v>0</v>
      </c>
      <c r="BK364" s="326">
        <f t="shared" si="673"/>
        <v>0</v>
      </c>
      <c r="BL364" s="326">
        <f t="shared" si="673"/>
        <v>0</v>
      </c>
      <c r="BM364" s="326">
        <f t="shared" si="673"/>
        <v>0</v>
      </c>
    </row>
    <row r="365" spans="3:65" x14ac:dyDescent="0.2">
      <c r="C365" s="325">
        <f t="shared" si="660"/>
        <v>14</v>
      </c>
      <c r="D365" s="303" t="str">
        <f t="shared" si="661"/>
        <v>item 14</v>
      </c>
      <c r="E365" s="350" t="str">
        <f t="shared" si="658"/>
        <v>Operating Expense</v>
      </c>
      <c r="F365" s="320">
        <f t="shared" si="658"/>
        <v>2</v>
      </c>
      <c r="G365" s="320"/>
      <c r="H365" s="362"/>
      <c r="I365" s="330"/>
      <c r="O365" s="326">
        <f t="shared" ref="O365:BM365" si="674">N365+(O130-O191)*($F130=6)</f>
        <v>0</v>
      </c>
      <c r="P365" s="326">
        <f t="shared" si="674"/>
        <v>0</v>
      </c>
      <c r="Q365" s="326">
        <f t="shared" si="674"/>
        <v>0</v>
      </c>
      <c r="R365" s="326">
        <f t="shared" si="674"/>
        <v>0</v>
      </c>
      <c r="S365" s="326">
        <f t="shared" si="674"/>
        <v>0</v>
      </c>
      <c r="T365" s="326">
        <f t="shared" si="674"/>
        <v>0</v>
      </c>
      <c r="U365" s="326">
        <f t="shared" si="674"/>
        <v>0</v>
      </c>
      <c r="V365" s="326">
        <f t="shared" si="674"/>
        <v>0</v>
      </c>
      <c r="W365" s="326">
        <f t="shared" si="674"/>
        <v>0</v>
      </c>
      <c r="X365" s="326">
        <f t="shared" si="674"/>
        <v>0</v>
      </c>
      <c r="Y365" s="326">
        <f t="shared" si="674"/>
        <v>0</v>
      </c>
      <c r="Z365" s="326">
        <f t="shared" si="674"/>
        <v>0</v>
      </c>
      <c r="AA365" s="326">
        <f t="shared" si="674"/>
        <v>0</v>
      </c>
      <c r="AB365" s="326">
        <f t="shared" si="674"/>
        <v>0</v>
      </c>
      <c r="AC365" s="326">
        <f t="shared" si="674"/>
        <v>0</v>
      </c>
      <c r="AD365" s="326">
        <f t="shared" si="674"/>
        <v>0</v>
      </c>
      <c r="AE365" s="326">
        <f t="shared" si="674"/>
        <v>0</v>
      </c>
      <c r="AF365" s="326">
        <f t="shared" si="674"/>
        <v>0</v>
      </c>
      <c r="AG365" s="326">
        <f t="shared" si="674"/>
        <v>0</v>
      </c>
      <c r="AH365" s="326">
        <f t="shared" si="674"/>
        <v>0</v>
      </c>
      <c r="AI365" s="326">
        <f t="shared" si="674"/>
        <v>0</v>
      </c>
      <c r="AJ365" s="326">
        <f t="shared" si="674"/>
        <v>0</v>
      </c>
      <c r="AK365" s="326">
        <f t="shared" si="674"/>
        <v>0</v>
      </c>
      <c r="AL365" s="326">
        <f t="shared" si="674"/>
        <v>0</v>
      </c>
      <c r="AM365" s="326">
        <f t="shared" si="674"/>
        <v>0</v>
      </c>
      <c r="AN365" s="326">
        <f t="shared" si="674"/>
        <v>0</v>
      </c>
      <c r="AO365" s="326">
        <f t="shared" si="674"/>
        <v>0</v>
      </c>
      <c r="AP365" s="326">
        <f t="shared" si="674"/>
        <v>0</v>
      </c>
      <c r="AQ365" s="326">
        <f t="shared" si="674"/>
        <v>0</v>
      </c>
      <c r="AR365" s="326">
        <f t="shared" si="674"/>
        <v>0</v>
      </c>
      <c r="AS365" s="326">
        <f t="shared" si="674"/>
        <v>0</v>
      </c>
      <c r="AT365" s="326">
        <f t="shared" si="674"/>
        <v>0</v>
      </c>
      <c r="AU365" s="326">
        <f t="shared" si="674"/>
        <v>0</v>
      </c>
      <c r="AV365" s="326">
        <f t="shared" si="674"/>
        <v>0</v>
      </c>
      <c r="AW365" s="326">
        <f t="shared" si="674"/>
        <v>0</v>
      </c>
      <c r="AX365" s="326">
        <f t="shared" si="674"/>
        <v>0</v>
      </c>
      <c r="AY365" s="326">
        <f t="shared" si="674"/>
        <v>0</v>
      </c>
      <c r="AZ365" s="326">
        <f t="shared" si="674"/>
        <v>0</v>
      </c>
      <c r="BA365" s="326">
        <f t="shared" si="674"/>
        <v>0</v>
      </c>
      <c r="BB365" s="326">
        <f t="shared" si="674"/>
        <v>0</v>
      </c>
      <c r="BC365" s="326">
        <f t="shared" si="674"/>
        <v>0</v>
      </c>
      <c r="BD365" s="326">
        <f t="shared" si="674"/>
        <v>0</v>
      </c>
      <c r="BE365" s="326">
        <f t="shared" si="674"/>
        <v>0</v>
      </c>
      <c r="BF365" s="326">
        <f t="shared" si="674"/>
        <v>0</v>
      </c>
      <c r="BG365" s="326">
        <f t="shared" si="674"/>
        <v>0</v>
      </c>
      <c r="BH365" s="326">
        <f t="shared" si="674"/>
        <v>0</v>
      </c>
      <c r="BI365" s="326">
        <f t="shared" si="674"/>
        <v>0</v>
      </c>
      <c r="BJ365" s="326">
        <f t="shared" si="674"/>
        <v>0</v>
      </c>
      <c r="BK365" s="326">
        <f t="shared" si="674"/>
        <v>0</v>
      </c>
      <c r="BL365" s="326">
        <f t="shared" si="674"/>
        <v>0</v>
      </c>
      <c r="BM365" s="326">
        <f t="shared" si="674"/>
        <v>0</v>
      </c>
    </row>
    <row r="366" spans="3:65" x14ac:dyDescent="0.2">
      <c r="C366" s="325">
        <f t="shared" si="660"/>
        <v>15</v>
      </c>
      <c r="D366" s="303" t="str">
        <f t="shared" si="661"/>
        <v>item 15</v>
      </c>
      <c r="E366" s="350" t="str">
        <f t="shared" si="658"/>
        <v>Operating Expense</v>
      </c>
      <c r="F366" s="320">
        <f t="shared" si="658"/>
        <v>2</v>
      </c>
      <c r="G366" s="320"/>
      <c r="H366" s="362"/>
      <c r="I366" s="330"/>
      <c r="O366" s="326">
        <f t="shared" ref="O366:BM366" si="675">N366+(O131-O192)*($F131=6)</f>
        <v>0</v>
      </c>
      <c r="P366" s="326">
        <f t="shared" si="675"/>
        <v>0</v>
      </c>
      <c r="Q366" s="326">
        <f t="shared" si="675"/>
        <v>0</v>
      </c>
      <c r="R366" s="326">
        <f t="shared" si="675"/>
        <v>0</v>
      </c>
      <c r="S366" s="326">
        <f t="shared" si="675"/>
        <v>0</v>
      </c>
      <c r="T366" s="326">
        <f t="shared" si="675"/>
        <v>0</v>
      </c>
      <c r="U366" s="326">
        <f t="shared" si="675"/>
        <v>0</v>
      </c>
      <c r="V366" s="326">
        <f t="shared" si="675"/>
        <v>0</v>
      </c>
      <c r="W366" s="326">
        <f t="shared" si="675"/>
        <v>0</v>
      </c>
      <c r="X366" s="326">
        <f t="shared" si="675"/>
        <v>0</v>
      </c>
      <c r="Y366" s="326">
        <f t="shared" si="675"/>
        <v>0</v>
      </c>
      <c r="Z366" s="326">
        <f t="shared" si="675"/>
        <v>0</v>
      </c>
      <c r="AA366" s="326">
        <f t="shared" si="675"/>
        <v>0</v>
      </c>
      <c r="AB366" s="326">
        <f t="shared" si="675"/>
        <v>0</v>
      </c>
      <c r="AC366" s="326">
        <f t="shared" si="675"/>
        <v>0</v>
      </c>
      <c r="AD366" s="326">
        <f t="shared" si="675"/>
        <v>0</v>
      </c>
      <c r="AE366" s="326">
        <f t="shared" si="675"/>
        <v>0</v>
      </c>
      <c r="AF366" s="326">
        <f t="shared" si="675"/>
        <v>0</v>
      </c>
      <c r="AG366" s="326">
        <f t="shared" si="675"/>
        <v>0</v>
      </c>
      <c r="AH366" s="326">
        <f t="shared" si="675"/>
        <v>0</v>
      </c>
      <c r="AI366" s="326">
        <f t="shared" si="675"/>
        <v>0</v>
      </c>
      <c r="AJ366" s="326">
        <f t="shared" si="675"/>
        <v>0</v>
      </c>
      <c r="AK366" s="326">
        <f t="shared" si="675"/>
        <v>0</v>
      </c>
      <c r="AL366" s="326">
        <f t="shared" si="675"/>
        <v>0</v>
      </c>
      <c r="AM366" s="326">
        <f t="shared" si="675"/>
        <v>0</v>
      </c>
      <c r="AN366" s="326">
        <f t="shared" si="675"/>
        <v>0</v>
      </c>
      <c r="AO366" s="326">
        <f t="shared" si="675"/>
        <v>0</v>
      </c>
      <c r="AP366" s="326">
        <f t="shared" si="675"/>
        <v>0</v>
      </c>
      <c r="AQ366" s="326">
        <f t="shared" si="675"/>
        <v>0</v>
      </c>
      <c r="AR366" s="326">
        <f t="shared" si="675"/>
        <v>0</v>
      </c>
      <c r="AS366" s="326">
        <f t="shared" si="675"/>
        <v>0</v>
      </c>
      <c r="AT366" s="326">
        <f t="shared" si="675"/>
        <v>0</v>
      </c>
      <c r="AU366" s="326">
        <f t="shared" si="675"/>
        <v>0</v>
      </c>
      <c r="AV366" s="326">
        <f t="shared" si="675"/>
        <v>0</v>
      </c>
      <c r="AW366" s="326">
        <f t="shared" si="675"/>
        <v>0</v>
      </c>
      <c r="AX366" s="326">
        <f t="shared" si="675"/>
        <v>0</v>
      </c>
      <c r="AY366" s="326">
        <f t="shared" si="675"/>
        <v>0</v>
      </c>
      <c r="AZ366" s="326">
        <f t="shared" si="675"/>
        <v>0</v>
      </c>
      <c r="BA366" s="326">
        <f t="shared" si="675"/>
        <v>0</v>
      </c>
      <c r="BB366" s="326">
        <f t="shared" si="675"/>
        <v>0</v>
      </c>
      <c r="BC366" s="326">
        <f t="shared" si="675"/>
        <v>0</v>
      </c>
      <c r="BD366" s="326">
        <f t="shared" si="675"/>
        <v>0</v>
      </c>
      <c r="BE366" s="326">
        <f t="shared" si="675"/>
        <v>0</v>
      </c>
      <c r="BF366" s="326">
        <f t="shared" si="675"/>
        <v>0</v>
      </c>
      <c r="BG366" s="326">
        <f t="shared" si="675"/>
        <v>0</v>
      </c>
      <c r="BH366" s="326">
        <f t="shared" si="675"/>
        <v>0</v>
      </c>
      <c r="BI366" s="326">
        <f t="shared" si="675"/>
        <v>0</v>
      </c>
      <c r="BJ366" s="326">
        <f t="shared" si="675"/>
        <v>0</v>
      </c>
      <c r="BK366" s="326">
        <f t="shared" si="675"/>
        <v>0</v>
      </c>
      <c r="BL366" s="326">
        <f t="shared" si="675"/>
        <v>0</v>
      </c>
      <c r="BM366" s="326">
        <f t="shared" si="675"/>
        <v>0</v>
      </c>
    </row>
    <row r="367" spans="3:65" x14ac:dyDescent="0.2">
      <c r="C367" s="325">
        <f t="shared" si="660"/>
        <v>16</v>
      </c>
      <c r="D367" s="303" t="str">
        <f t="shared" si="661"/>
        <v>item 16</v>
      </c>
      <c r="E367" s="350" t="str">
        <f t="shared" si="658"/>
        <v>Operating Expense</v>
      </c>
      <c r="F367" s="320">
        <f t="shared" si="658"/>
        <v>2</v>
      </c>
      <c r="G367" s="320"/>
      <c r="H367" s="362"/>
      <c r="I367" s="330"/>
      <c r="O367" s="326">
        <f t="shared" ref="O367:BM367" si="676">N367+(O132-O193)*($F132=6)</f>
        <v>0</v>
      </c>
      <c r="P367" s="326">
        <f t="shared" si="676"/>
        <v>0</v>
      </c>
      <c r="Q367" s="326">
        <f t="shared" si="676"/>
        <v>0</v>
      </c>
      <c r="R367" s="326">
        <f t="shared" si="676"/>
        <v>0</v>
      </c>
      <c r="S367" s="326">
        <f t="shared" si="676"/>
        <v>0</v>
      </c>
      <c r="T367" s="326">
        <f t="shared" si="676"/>
        <v>0</v>
      </c>
      <c r="U367" s="326">
        <f t="shared" si="676"/>
        <v>0</v>
      </c>
      <c r="V367" s="326">
        <f t="shared" si="676"/>
        <v>0</v>
      </c>
      <c r="W367" s="326">
        <f t="shared" si="676"/>
        <v>0</v>
      </c>
      <c r="X367" s="326">
        <f t="shared" si="676"/>
        <v>0</v>
      </c>
      <c r="Y367" s="326">
        <f t="shared" si="676"/>
        <v>0</v>
      </c>
      <c r="Z367" s="326">
        <f t="shared" si="676"/>
        <v>0</v>
      </c>
      <c r="AA367" s="326">
        <f t="shared" si="676"/>
        <v>0</v>
      </c>
      <c r="AB367" s="326">
        <f t="shared" si="676"/>
        <v>0</v>
      </c>
      <c r="AC367" s="326">
        <f t="shared" si="676"/>
        <v>0</v>
      </c>
      <c r="AD367" s="326">
        <f t="shared" si="676"/>
        <v>0</v>
      </c>
      <c r="AE367" s="326">
        <f t="shared" si="676"/>
        <v>0</v>
      </c>
      <c r="AF367" s="326">
        <f t="shared" si="676"/>
        <v>0</v>
      </c>
      <c r="AG367" s="326">
        <f t="shared" si="676"/>
        <v>0</v>
      </c>
      <c r="AH367" s="326">
        <f t="shared" si="676"/>
        <v>0</v>
      </c>
      <c r="AI367" s="326">
        <f t="shared" si="676"/>
        <v>0</v>
      </c>
      <c r="AJ367" s="326">
        <f t="shared" si="676"/>
        <v>0</v>
      </c>
      <c r="AK367" s="326">
        <f t="shared" si="676"/>
        <v>0</v>
      </c>
      <c r="AL367" s="326">
        <f t="shared" si="676"/>
        <v>0</v>
      </c>
      <c r="AM367" s="326">
        <f t="shared" si="676"/>
        <v>0</v>
      </c>
      <c r="AN367" s="326">
        <f t="shared" si="676"/>
        <v>0</v>
      </c>
      <c r="AO367" s="326">
        <f t="shared" si="676"/>
        <v>0</v>
      </c>
      <c r="AP367" s="326">
        <f t="shared" si="676"/>
        <v>0</v>
      </c>
      <c r="AQ367" s="326">
        <f t="shared" si="676"/>
        <v>0</v>
      </c>
      <c r="AR367" s="326">
        <f t="shared" si="676"/>
        <v>0</v>
      </c>
      <c r="AS367" s="326">
        <f t="shared" si="676"/>
        <v>0</v>
      </c>
      <c r="AT367" s="326">
        <f t="shared" si="676"/>
        <v>0</v>
      </c>
      <c r="AU367" s="326">
        <f t="shared" si="676"/>
        <v>0</v>
      </c>
      <c r="AV367" s="326">
        <f t="shared" si="676"/>
        <v>0</v>
      </c>
      <c r="AW367" s="326">
        <f t="shared" si="676"/>
        <v>0</v>
      </c>
      <c r="AX367" s="326">
        <f t="shared" si="676"/>
        <v>0</v>
      </c>
      <c r="AY367" s="326">
        <f t="shared" si="676"/>
        <v>0</v>
      </c>
      <c r="AZ367" s="326">
        <f t="shared" si="676"/>
        <v>0</v>
      </c>
      <c r="BA367" s="326">
        <f t="shared" si="676"/>
        <v>0</v>
      </c>
      <c r="BB367" s="326">
        <f t="shared" si="676"/>
        <v>0</v>
      </c>
      <c r="BC367" s="326">
        <f t="shared" si="676"/>
        <v>0</v>
      </c>
      <c r="BD367" s="326">
        <f t="shared" si="676"/>
        <v>0</v>
      </c>
      <c r="BE367" s="326">
        <f t="shared" si="676"/>
        <v>0</v>
      </c>
      <c r="BF367" s="326">
        <f t="shared" si="676"/>
        <v>0</v>
      </c>
      <c r="BG367" s="326">
        <f t="shared" si="676"/>
        <v>0</v>
      </c>
      <c r="BH367" s="326">
        <f t="shared" si="676"/>
        <v>0</v>
      </c>
      <c r="BI367" s="326">
        <f t="shared" si="676"/>
        <v>0</v>
      </c>
      <c r="BJ367" s="326">
        <f t="shared" si="676"/>
        <v>0</v>
      </c>
      <c r="BK367" s="326">
        <f t="shared" si="676"/>
        <v>0</v>
      </c>
      <c r="BL367" s="326">
        <f t="shared" si="676"/>
        <v>0</v>
      </c>
      <c r="BM367" s="326">
        <f t="shared" si="676"/>
        <v>0</v>
      </c>
    </row>
    <row r="368" spans="3:65" x14ac:dyDescent="0.2">
      <c r="C368" s="325">
        <f t="shared" si="660"/>
        <v>17</v>
      </c>
      <c r="D368" s="303" t="str">
        <f t="shared" si="661"/>
        <v>item 17</v>
      </c>
      <c r="E368" s="350" t="str">
        <f t="shared" si="658"/>
        <v>Operating Expense</v>
      </c>
      <c r="F368" s="320">
        <f t="shared" si="658"/>
        <v>2</v>
      </c>
      <c r="G368" s="320"/>
      <c r="H368" s="362"/>
      <c r="I368" s="330"/>
      <c r="O368" s="326">
        <f t="shared" ref="O368:BM368" si="677">N368+(O133-O194)*($F133=6)</f>
        <v>0</v>
      </c>
      <c r="P368" s="326">
        <f t="shared" si="677"/>
        <v>0</v>
      </c>
      <c r="Q368" s="326">
        <f t="shared" si="677"/>
        <v>0</v>
      </c>
      <c r="R368" s="326">
        <f t="shared" si="677"/>
        <v>0</v>
      </c>
      <c r="S368" s="326">
        <f t="shared" si="677"/>
        <v>0</v>
      </c>
      <c r="T368" s="326">
        <f t="shared" si="677"/>
        <v>0</v>
      </c>
      <c r="U368" s="326">
        <f t="shared" si="677"/>
        <v>0</v>
      </c>
      <c r="V368" s="326">
        <f t="shared" si="677"/>
        <v>0</v>
      </c>
      <c r="W368" s="326">
        <f t="shared" si="677"/>
        <v>0</v>
      </c>
      <c r="X368" s="326">
        <f t="shared" si="677"/>
        <v>0</v>
      </c>
      <c r="Y368" s="326">
        <f t="shared" si="677"/>
        <v>0</v>
      </c>
      <c r="Z368" s="326">
        <f t="shared" si="677"/>
        <v>0</v>
      </c>
      <c r="AA368" s="326">
        <f t="shared" si="677"/>
        <v>0</v>
      </c>
      <c r="AB368" s="326">
        <f t="shared" si="677"/>
        <v>0</v>
      </c>
      <c r="AC368" s="326">
        <f t="shared" si="677"/>
        <v>0</v>
      </c>
      <c r="AD368" s="326">
        <f t="shared" si="677"/>
        <v>0</v>
      </c>
      <c r="AE368" s="326">
        <f t="shared" si="677"/>
        <v>0</v>
      </c>
      <c r="AF368" s="326">
        <f t="shared" si="677"/>
        <v>0</v>
      </c>
      <c r="AG368" s="326">
        <f t="shared" si="677"/>
        <v>0</v>
      </c>
      <c r="AH368" s="326">
        <f t="shared" si="677"/>
        <v>0</v>
      </c>
      <c r="AI368" s="326">
        <f t="shared" si="677"/>
        <v>0</v>
      </c>
      <c r="AJ368" s="326">
        <f t="shared" si="677"/>
        <v>0</v>
      </c>
      <c r="AK368" s="326">
        <f t="shared" si="677"/>
        <v>0</v>
      </c>
      <c r="AL368" s="326">
        <f t="shared" si="677"/>
        <v>0</v>
      </c>
      <c r="AM368" s="326">
        <f t="shared" si="677"/>
        <v>0</v>
      </c>
      <c r="AN368" s="326">
        <f t="shared" si="677"/>
        <v>0</v>
      </c>
      <c r="AO368" s="326">
        <f t="shared" si="677"/>
        <v>0</v>
      </c>
      <c r="AP368" s="326">
        <f t="shared" si="677"/>
        <v>0</v>
      </c>
      <c r="AQ368" s="326">
        <f t="shared" si="677"/>
        <v>0</v>
      </c>
      <c r="AR368" s="326">
        <f t="shared" si="677"/>
        <v>0</v>
      </c>
      <c r="AS368" s="326">
        <f t="shared" si="677"/>
        <v>0</v>
      </c>
      <c r="AT368" s="326">
        <f t="shared" si="677"/>
        <v>0</v>
      </c>
      <c r="AU368" s="326">
        <f t="shared" si="677"/>
        <v>0</v>
      </c>
      <c r="AV368" s="326">
        <f t="shared" si="677"/>
        <v>0</v>
      </c>
      <c r="AW368" s="326">
        <f t="shared" si="677"/>
        <v>0</v>
      </c>
      <c r="AX368" s="326">
        <f t="shared" si="677"/>
        <v>0</v>
      </c>
      <c r="AY368" s="326">
        <f t="shared" si="677"/>
        <v>0</v>
      </c>
      <c r="AZ368" s="326">
        <f t="shared" si="677"/>
        <v>0</v>
      </c>
      <c r="BA368" s="326">
        <f t="shared" si="677"/>
        <v>0</v>
      </c>
      <c r="BB368" s="326">
        <f t="shared" si="677"/>
        <v>0</v>
      </c>
      <c r="BC368" s="326">
        <f t="shared" si="677"/>
        <v>0</v>
      </c>
      <c r="BD368" s="326">
        <f t="shared" si="677"/>
        <v>0</v>
      </c>
      <c r="BE368" s="326">
        <f t="shared" si="677"/>
        <v>0</v>
      </c>
      <c r="BF368" s="326">
        <f t="shared" si="677"/>
        <v>0</v>
      </c>
      <c r="BG368" s="326">
        <f t="shared" si="677"/>
        <v>0</v>
      </c>
      <c r="BH368" s="326">
        <f t="shared" si="677"/>
        <v>0</v>
      </c>
      <c r="BI368" s="326">
        <f t="shared" si="677"/>
        <v>0</v>
      </c>
      <c r="BJ368" s="326">
        <f t="shared" si="677"/>
        <v>0</v>
      </c>
      <c r="BK368" s="326">
        <f t="shared" si="677"/>
        <v>0</v>
      </c>
      <c r="BL368" s="326">
        <f t="shared" si="677"/>
        <v>0</v>
      </c>
      <c r="BM368" s="326">
        <f t="shared" si="677"/>
        <v>0</v>
      </c>
    </row>
    <row r="369" spans="3:65" x14ac:dyDescent="0.2">
      <c r="C369" s="325">
        <f t="shared" si="660"/>
        <v>18</v>
      </c>
      <c r="D369" s="303" t="str">
        <f t="shared" si="661"/>
        <v>item 18</v>
      </c>
      <c r="E369" s="350" t="str">
        <f t="shared" si="658"/>
        <v>Operating Expense</v>
      </c>
      <c r="F369" s="320">
        <f t="shared" si="658"/>
        <v>2</v>
      </c>
      <c r="G369" s="320"/>
      <c r="H369" s="362"/>
      <c r="I369" s="330"/>
      <c r="O369" s="326">
        <f t="shared" ref="O369:BM369" si="678">N369+(O134-O195)*($F134=6)</f>
        <v>0</v>
      </c>
      <c r="P369" s="326">
        <f t="shared" si="678"/>
        <v>0</v>
      </c>
      <c r="Q369" s="326">
        <f t="shared" si="678"/>
        <v>0</v>
      </c>
      <c r="R369" s="326">
        <f t="shared" si="678"/>
        <v>0</v>
      </c>
      <c r="S369" s="326">
        <f t="shared" si="678"/>
        <v>0</v>
      </c>
      <c r="T369" s="326">
        <f t="shared" si="678"/>
        <v>0</v>
      </c>
      <c r="U369" s="326">
        <f t="shared" si="678"/>
        <v>0</v>
      </c>
      <c r="V369" s="326">
        <f t="shared" si="678"/>
        <v>0</v>
      </c>
      <c r="W369" s="326">
        <f t="shared" si="678"/>
        <v>0</v>
      </c>
      <c r="X369" s="326">
        <f t="shared" si="678"/>
        <v>0</v>
      </c>
      <c r="Y369" s="326">
        <f t="shared" si="678"/>
        <v>0</v>
      </c>
      <c r="Z369" s="326">
        <f t="shared" si="678"/>
        <v>0</v>
      </c>
      <c r="AA369" s="326">
        <f t="shared" si="678"/>
        <v>0</v>
      </c>
      <c r="AB369" s="326">
        <f t="shared" si="678"/>
        <v>0</v>
      </c>
      <c r="AC369" s="326">
        <f t="shared" si="678"/>
        <v>0</v>
      </c>
      <c r="AD369" s="326">
        <f t="shared" si="678"/>
        <v>0</v>
      </c>
      <c r="AE369" s="326">
        <f t="shared" si="678"/>
        <v>0</v>
      </c>
      <c r="AF369" s="326">
        <f t="shared" si="678"/>
        <v>0</v>
      </c>
      <c r="AG369" s="326">
        <f t="shared" si="678"/>
        <v>0</v>
      </c>
      <c r="AH369" s="326">
        <f t="shared" si="678"/>
        <v>0</v>
      </c>
      <c r="AI369" s="326">
        <f t="shared" si="678"/>
        <v>0</v>
      </c>
      <c r="AJ369" s="326">
        <f t="shared" si="678"/>
        <v>0</v>
      </c>
      <c r="AK369" s="326">
        <f t="shared" si="678"/>
        <v>0</v>
      </c>
      <c r="AL369" s="326">
        <f t="shared" si="678"/>
        <v>0</v>
      </c>
      <c r="AM369" s="326">
        <f t="shared" si="678"/>
        <v>0</v>
      </c>
      <c r="AN369" s="326">
        <f t="shared" si="678"/>
        <v>0</v>
      </c>
      <c r="AO369" s="326">
        <f t="shared" si="678"/>
        <v>0</v>
      </c>
      <c r="AP369" s="326">
        <f t="shared" si="678"/>
        <v>0</v>
      </c>
      <c r="AQ369" s="326">
        <f t="shared" si="678"/>
        <v>0</v>
      </c>
      <c r="AR369" s="326">
        <f t="shared" si="678"/>
        <v>0</v>
      </c>
      <c r="AS369" s="326">
        <f t="shared" si="678"/>
        <v>0</v>
      </c>
      <c r="AT369" s="326">
        <f t="shared" si="678"/>
        <v>0</v>
      </c>
      <c r="AU369" s="326">
        <f t="shared" si="678"/>
        <v>0</v>
      </c>
      <c r="AV369" s="326">
        <f t="shared" si="678"/>
        <v>0</v>
      </c>
      <c r="AW369" s="326">
        <f t="shared" si="678"/>
        <v>0</v>
      </c>
      <c r="AX369" s="326">
        <f t="shared" si="678"/>
        <v>0</v>
      </c>
      <c r="AY369" s="326">
        <f t="shared" si="678"/>
        <v>0</v>
      </c>
      <c r="AZ369" s="326">
        <f t="shared" si="678"/>
        <v>0</v>
      </c>
      <c r="BA369" s="326">
        <f t="shared" si="678"/>
        <v>0</v>
      </c>
      <c r="BB369" s="326">
        <f t="shared" si="678"/>
        <v>0</v>
      </c>
      <c r="BC369" s="326">
        <f t="shared" si="678"/>
        <v>0</v>
      </c>
      <c r="BD369" s="326">
        <f t="shared" si="678"/>
        <v>0</v>
      </c>
      <c r="BE369" s="326">
        <f t="shared" si="678"/>
        <v>0</v>
      </c>
      <c r="BF369" s="326">
        <f t="shared" si="678"/>
        <v>0</v>
      </c>
      <c r="BG369" s="326">
        <f t="shared" si="678"/>
        <v>0</v>
      </c>
      <c r="BH369" s="326">
        <f t="shared" si="678"/>
        <v>0</v>
      </c>
      <c r="BI369" s="326">
        <f t="shared" si="678"/>
        <v>0</v>
      </c>
      <c r="BJ369" s="326">
        <f t="shared" si="678"/>
        <v>0</v>
      </c>
      <c r="BK369" s="326">
        <f t="shared" si="678"/>
        <v>0</v>
      </c>
      <c r="BL369" s="326">
        <f t="shared" si="678"/>
        <v>0</v>
      </c>
      <c r="BM369" s="326">
        <f t="shared" si="678"/>
        <v>0</v>
      </c>
    </row>
    <row r="370" spans="3:65" x14ac:dyDescent="0.2">
      <c r="C370" s="325">
        <f t="shared" si="660"/>
        <v>19</v>
      </c>
      <c r="D370" s="303" t="str">
        <f t="shared" si="661"/>
        <v>item 19</v>
      </c>
      <c r="E370" s="350" t="str">
        <f t="shared" si="658"/>
        <v>Operating Expense</v>
      </c>
      <c r="F370" s="320">
        <f t="shared" si="658"/>
        <v>2</v>
      </c>
      <c r="G370" s="320"/>
      <c r="H370" s="362"/>
      <c r="I370" s="330"/>
      <c r="O370" s="326">
        <f t="shared" ref="O370:BM370" si="679">N370+(O135-O196)*($F135=6)</f>
        <v>0</v>
      </c>
      <c r="P370" s="326">
        <f t="shared" si="679"/>
        <v>0</v>
      </c>
      <c r="Q370" s="326">
        <f t="shared" si="679"/>
        <v>0</v>
      </c>
      <c r="R370" s="326">
        <f t="shared" si="679"/>
        <v>0</v>
      </c>
      <c r="S370" s="326">
        <f t="shared" si="679"/>
        <v>0</v>
      </c>
      <c r="T370" s="326">
        <f t="shared" si="679"/>
        <v>0</v>
      </c>
      <c r="U370" s="326">
        <f t="shared" si="679"/>
        <v>0</v>
      </c>
      <c r="V370" s="326">
        <f t="shared" si="679"/>
        <v>0</v>
      </c>
      <c r="W370" s="326">
        <f t="shared" si="679"/>
        <v>0</v>
      </c>
      <c r="X370" s="326">
        <f t="shared" si="679"/>
        <v>0</v>
      </c>
      <c r="Y370" s="326">
        <f t="shared" si="679"/>
        <v>0</v>
      </c>
      <c r="Z370" s="326">
        <f t="shared" si="679"/>
        <v>0</v>
      </c>
      <c r="AA370" s="326">
        <f t="shared" si="679"/>
        <v>0</v>
      </c>
      <c r="AB370" s="326">
        <f t="shared" si="679"/>
        <v>0</v>
      </c>
      <c r="AC370" s="326">
        <f t="shared" si="679"/>
        <v>0</v>
      </c>
      <c r="AD370" s="326">
        <f t="shared" si="679"/>
        <v>0</v>
      </c>
      <c r="AE370" s="326">
        <f t="shared" si="679"/>
        <v>0</v>
      </c>
      <c r="AF370" s="326">
        <f t="shared" si="679"/>
        <v>0</v>
      </c>
      <c r="AG370" s="326">
        <f t="shared" si="679"/>
        <v>0</v>
      </c>
      <c r="AH370" s="326">
        <f t="shared" si="679"/>
        <v>0</v>
      </c>
      <c r="AI370" s="326">
        <f t="shared" si="679"/>
        <v>0</v>
      </c>
      <c r="AJ370" s="326">
        <f t="shared" si="679"/>
        <v>0</v>
      </c>
      <c r="AK370" s="326">
        <f t="shared" si="679"/>
        <v>0</v>
      </c>
      <c r="AL370" s="326">
        <f t="shared" si="679"/>
        <v>0</v>
      </c>
      <c r="AM370" s="326">
        <f t="shared" si="679"/>
        <v>0</v>
      </c>
      <c r="AN370" s="326">
        <f t="shared" si="679"/>
        <v>0</v>
      </c>
      <c r="AO370" s="326">
        <f t="shared" si="679"/>
        <v>0</v>
      </c>
      <c r="AP370" s="326">
        <f t="shared" si="679"/>
        <v>0</v>
      </c>
      <c r="AQ370" s="326">
        <f t="shared" si="679"/>
        <v>0</v>
      </c>
      <c r="AR370" s="326">
        <f t="shared" si="679"/>
        <v>0</v>
      </c>
      <c r="AS370" s="326">
        <f t="shared" si="679"/>
        <v>0</v>
      </c>
      <c r="AT370" s="326">
        <f t="shared" si="679"/>
        <v>0</v>
      </c>
      <c r="AU370" s="326">
        <f t="shared" si="679"/>
        <v>0</v>
      </c>
      <c r="AV370" s="326">
        <f t="shared" si="679"/>
        <v>0</v>
      </c>
      <c r="AW370" s="326">
        <f t="shared" si="679"/>
        <v>0</v>
      </c>
      <c r="AX370" s="326">
        <f t="shared" si="679"/>
        <v>0</v>
      </c>
      <c r="AY370" s="326">
        <f t="shared" si="679"/>
        <v>0</v>
      </c>
      <c r="AZ370" s="326">
        <f t="shared" si="679"/>
        <v>0</v>
      </c>
      <c r="BA370" s="326">
        <f t="shared" si="679"/>
        <v>0</v>
      </c>
      <c r="BB370" s="326">
        <f t="shared" si="679"/>
        <v>0</v>
      </c>
      <c r="BC370" s="326">
        <f t="shared" si="679"/>
        <v>0</v>
      </c>
      <c r="BD370" s="326">
        <f t="shared" si="679"/>
        <v>0</v>
      </c>
      <c r="BE370" s="326">
        <f t="shared" si="679"/>
        <v>0</v>
      </c>
      <c r="BF370" s="326">
        <f t="shared" si="679"/>
        <v>0</v>
      </c>
      <c r="BG370" s="326">
        <f t="shared" si="679"/>
        <v>0</v>
      </c>
      <c r="BH370" s="326">
        <f t="shared" si="679"/>
        <v>0</v>
      </c>
      <c r="BI370" s="326">
        <f t="shared" si="679"/>
        <v>0</v>
      </c>
      <c r="BJ370" s="326">
        <f t="shared" si="679"/>
        <v>0</v>
      </c>
      <c r="BK370" s="326">
        <f t="shared" si="679"/>
        <v>0</v>
      </c>
      <c r="BL370" s="326">
        <f t="shared" si="679"/>
        <v>0</v>
      </c>
      <c r="BM370" s="326">
        <f t="shared" si="679"/>
        <v>0</v>
      </c>
    </row>
    <row r="371" spans="3:65" x14ac:dyDescent="0.2">
      <c r="C371" s="325">
        <f t="shared" si="660"/>
        <v>20</v>
      </c>
      <c r="D371" s="303" t="str">
        <f t="shared" si="661"/>
        <v>item 20</v>
      </c>
      <c r="E371" s="350" t="str">
        <f t="shared" si="658"/>
        <v>Operating Expense</v>
      </c>
      <c r="F371" s="320">
        <f t="shared" si="658"/>
        <v>2</v>
      </c>
      <c r="G371" s="320"/>
      <c r="H371" s="362"/>
      <c r="I371" s="330"/>
      <c r="O371" s="326">
        <f t="shared" ref="O371:BM371" si="680">N371+(O136-O197)*($F136=6)</f>
        <v>0</v>
      </c>
      <c r="P371" s="326">
        <f t="shared" si="680"/>
        <v>0</v>
      </c>
      <c r="Q371" s="326">
        <f t="shared" si="680"/>
        <v>0</v>
      </c>
      <c r="R371" s="326">
        <f t="shared" si="680"/>
        <v>0</v>
      </c>
      <c r="S371" s="326">
        <f t="shared" si="680"/>
        <v>0</v>
      </c>
      <c r="T371" s="326">
        <f t="shared" si="680"/>
        <v>0</v>
      </c>
      <c r="U371" s="326">
        <f t="shared" si="680"/>
        <v>0</v>
      </c>
      <c r="V371" s="326">
        <f t="shared" si="680"/>
        <v>0</v>
      </c>
      <c r="W371" s="326">
        <f t="shared" si="680"/>
        <v>0</v>
      </c>
      <c r="X371" s="326">
        <f t="shared" si="680"/>
        <v>0</v>
      </c>
      <c r="Y371" s="326">
        <f t="shared" si="680"/>
        <v>0</v>
      </c>
      <c r="Z371" s="326">
        <f t="shared" si="680"/>
        <v>0</v>
      </c>
      <c r="AA371" s="326">
        <f t="shared" si="680"/>
        <v>0</v>
      </c>
      <c r="AB371" s="326">
        <f t="shared" si="680"/>
        <v>0</v>
      </c>
      <c r="AC371" s="326">
        <f t="shared" si="680"/>
        <v>0</v>
      </c>
      <c r="AD371" s="326">
        <f t="shared" si="680"/>
        <v>0</v>
      </c>
      <c r="AE371" s="326">
        <f t="shared" si="680"/>
        <v>0</v>
      </c>
      <c r="AF371" s="326">
        <f t="shared" si="680"/>
        <v>0</v>
      </c>
      <c r="AG371" s="326">
        <f t="shared" si="680"/>
        <v>0</v>
      </c>
      <c r="AH371" s="326">
        <f t="shared" si="680"/>
        <v>0</v>
      </c>
      <c r="AI371" s="326">
        <f t="shared" si="680"/>
        <v>0</v>
      </c>
      <c r="AJ371" s="326">
        <f t="shared" si="680"/>
        <v>0</v>
      </c>
      <c r="AK371" s="326">
        <f t="shared" si="680"/>
        <v>0</v>
      </c>
      <c r="AL371" s="326">
        <f t="shared" si="680"/>
        <v>0</v>
      </c>
      <c r="AM371" s="326">
        <f t="shared" si="680"/>
        <v>0</v>
      </c>
      <c r="AN371" s="326">
        <f t="shared" si="680"/>
        <v>0</v>
      </c>
      <c r="AO371" s="326">
        <f t="shared" si="680"/>
        <v>0</v>
      </c>
      <c r="AP371" s="326">
        <f t="shared" si="680"/>
        <v>0</v>
      </c>
      <c r="AQ371" s="326">
        <f t="shared" si="680"/>
        <v>0</v>
      </c>
      <c r="AR371" s="326">
        <f t="shared" si="680"/>
        <v>0</v>
      </c>
      <c r="AS371" s="326">
        <f t="shared" si="680"/>
        <v>0</v>
      </c>
      <c r="AT371" s="326">
        <f t="shared" si="680"/>
        <v>0</v>
      </c>
      <c r="AU371" s="326">
        <f t="shared" si="680"/>
        <v>0</v>
      </c>
      <c r="AV371" s="326">
        <f t="shared" si="680"/>
        <v>0</v>
      </c>
      <c r="AW371" s="326">
        <f t="shared" si="680"/>
        <v>0</v>
      </c>
      <c r="AX371" s="326">
        <f t="shared" si="680"/>
        <v>0</v>
      </c>
      <c r="AY371" s="326">
        <f t="shared" si="680"/>
        <v>0</v>
      </c>
      <c r="AZ371" s="326">
        <f t="shared" si="680"/>
        <v>0</v>
      </c>
      <c r="BA371" s="326">
        <f t="shared" si="680"/>
        <v>0</v>
      </c>
      <c r="BB371" s="326">
        <f t="shared" si="680"/>
        <v>0</v>
      </c>
      <c r="BC371" s="326">
        <f t="shared" si="680"/>
        <v>0</v>
      </c>
      <c r="BD371" s="326">
        <f t="shared" si="680"/>
        <v>0</v>
      </c>
      <c r="BE371" s="326">
        <f t="shared" si="680"/>
        <v>0</v>
      </c>
      <c r="BF371" s="326">
        <f t="shared" si="680"/>
        <v>0</v>
      </c>
      <c r="BG371" s="326">
        <f t="shared" si="680"/>
        <v>0</v>
      </c>
      <c r="BH371" s="326">
        <f t="shared" si="680"/>
        <v>0</v>
      </c>
      <c r="BI371" s="326">
        <f t="shared" si="680"/>
        <v>0</v>
      </c>
      <c r="BJ371" s="326">
        <f t="shared" si="680"/>
        <v>0</v>
      </c>
      <c r="BK371" s="326">
        <f t="shared" si="680"/>
        <v>0</v>
      </c>
      <c r="BL371" s="326">
        <f t="shared" si="680"/>
        <v>0</v>
      </c>
      <c r="BM371" s="326">
        <f t="shared" si="680"/>
        <v>0</v>
      </c>
    </row>
    <row r="372" spans="3:65" x14ac:dyDescent="0.2">
      <c r="C372" s="325">
        <f t="shared" si="660"/>
        <v>21</v>
      </c>
      <c r="D372" s="303" t="str">
        <f t="shared" si="661"/>
        <v>item 21</v>
      </c>
      <c r="E372" s="350" t="str">
        <f t="shared" si="658"/>
        <v>Operating Expense</v>
      </c>
      <c r="F372" s="320">
        <f t="shared" si="658"/>
        <v>2</v>
      </c>
      <c r="G372" s="320"/>
      <c r="H372" s="362"/>
      <c r="I372" s="330"/>
      <c r="O372" s="326">
        <f t="shared" ref="O372:BM372" si="681">N372+(O137-O198)*($F137=6)</f>
        <v>0</v>
      </c>
      <c r="P372" s="326">
        <f t="shared" si="681"/>
        <v>0</v>
      </c>
      <c r="Q372" s="326">
        <f t="shared" si="681"/>
        <v>0</v>
      </c>
      <c r="R372" s="326">
        <f t="shared" si="681"/>
        <v>0</v>
      </c>
      <c r="S372" s="326">
        <f t="shared" si="681"/>
        <v>0</v>
      </c>
      <c r="T372" s="326">
        <f t="shared" si="681"/>
        <v>0</v>
      </c>
      <c r="U372" s="326">
        <f t="shared" si="681"/>
        <v>0</v>
      </c>
      <c r="V372" s="326">
        <f t="shared" si="681"/>
        <v>0</v>
      </c>
      <c r="W372" s="326">
        <f t="shared" si="681"/>
        <v>0</v>
      </c>
      <c r="X372" s="326">
        <f t="shared" si="681"/>
        <v>0</v>
      </c>
      <c r="Y372" s="326">
        <f t="shared" si="681"/>
        <v>0</v>
      </c>
      <c r="Z372" s="326">
        <f t="shared" si="681"/>
        <v>0</v>
      </c>
      <c r="AA372" s="326">
        <f t="shared" si="681"/>
        <v>0</v>
      </c>
      <c r="AB372" s="326">
        <f t="shared" si="681"/>
        <v>0</v>
      </c>
      <c r="AC372" s="326">
        <f t="shared" si="681"/>
        <v>0</v>
      </c>
      <c r="AD372" s="326">
        <f t="shared" si="681"/>
        <v>0</v>
      </c>
      <c r="AE372" s="326">
        <f t="shared" si="681"/>
        <v>0</v>
      </c>
      <c r="AF372" s="326">
        <f t="shared" si="681"/>
        <v>0</v>
      </c>
      <c r="AG372" s="326">
        <f t="shared" si="681"/>
        <v>0</v>
      </c>
      <c r="AH372" s="326">
        <f t="shared" si="681"/>
        <v>0</v>
      </c>
      <c r="AI372" s="326">
        <f t="shared" si="681"/>
        <v>0</v>
      </c>
      <c r="AJ372" s="326">
        <f t="shared" si="681"/>
        <v>0</v>
      </c>
      <c r="AK372" s="326">
        <f t="shared" si="681"/>
        <v>0</v>
      </c>
      <c r="AL372" s="326">
        <f t="shared" si="681"/>
        <v>0</v>
      </c>
      <c r="AM372" s="326">
        <f t="shared" si="681"/>
        <v>0</v>
      </c>
      <c r="AN372" s="326">
        <f t="shared" si="681"/>
        <v>0</v>
      </c>
      <c r="AO372" s="326">
        <f t="shared" si="681"/>
        <v>0</v>
      </c>
      <c r="AP372" s="326">
        <f t="shared" si="681"/>
        <v>0</v>
      </c>
      <c r="AQ372" s="326">
        <f t="shared" si="681"/>
        <v>0</v>
      </c>
      <c r="AR372" s="326">
        <f t="shared" si="681"/>
        <v>0</v>
      </c>
      <c r="AS372" s="326">
        <f t="shared" si="681"/>
        <v>0</v>
      </c>
      <c r="AT372" s="326">
        <f t="shared" si="681"/>
        <v>0</v>
      </c>
      <c r="AU372" s="326">
        <f t="shared" si="681"/>
        <v>0</v>
      </c>
      <c r="AV372" s="326">
        <f t="shared" si="681"/>
        <v>0</v>
      </c>
      <c r="AW372" s="326">
        <f t="shared" si="681"/>
        <v>0</v>
      </c>
      <c r="AX372" s="326">
        <f t="shared" si="681"/>
        <v>0</v>
      </c>
      <c r="AY372" s="326">
        <f t="shared" si="681"/>
        <v>0</v>
      </c>
      <c r="AZ372" s="326">
        <f t="shared" si="681"/>
        <v>0</v>
      </c>
      <c r="BA372" s="326">
        <f t="shared" si="681"/>
        <v>0</v>
      </c>
      <c r="BB372" s="326">
        <f t="shared" si="681"/>
        <v>0</v>
      </c>
      <c r="BC372" s="326">
        <f t="shared" si="681"/>
        <v>0</v>
      </c>
      <c r="BD372" s="326">
        <f t="shared" si="681"/>
        <v>0</v>
      </c>
      <c r="BE372" s="326">
        <f t="shared" si="681"/>
        <v>0</v>
      </c>
      <c r="BF372" s="326">
        <f t="shared" si="681"/>
        <v>0</v>
      </c>
      <c r="BG372" s="326">
        <f t="shared" si="681"/>
        <v>0</v>
      </c>
      <c r="BH372" s="326">
        <f t="shared" si="681"/>
        <v>0</v>
      </c>
      <c r="BI372" s="326">
        <f t="shared" si="681"/>
        <v>0</v>
      </c>
      <c r="BJ372" s="326">
        <f t="shared" si="681"/>
        <v>0</v>
      </c>
      <c r="BK372" s="326">
        <f t="shared" si="681"/>
        <v>0</v>
      </c>
      <c r="BL372" s="326">
        <f t="shared" si="681"/>
        <v>0</v>
      </c>
      <c r="BM372" s="326">
        <f t="shared" si="681"/>
        <v>0</v>
      </c>
    </row>
    <row r="373" spans="3:65" x14ac:dyDescent="0.2">
      <c r="C373" s="325">
        <f t="shared" si="660"/>
        <v>22</v>
      </c>
      <c r="D373" s="303" t="str">
        <f t="shared" si="661"/>
        <v>item 22</v>
      </c>
      <c r="E373" s="350" t="str">
        <f t="shared" si="658"/>
        <v>Operating Expense</v>
      </c>
      <c r="F373" s="320">
        <f t="shared" si="658"/>
        <v>2</v>
      </c>
      <c r="G373" s="320"/>
      <c r="H373" s="362"/>
      <c r="I373" s="330"/>
      <c r="O373" s="326">
        <f t="shared" ref="O373:BM373" si="682">N373+(O138-O199)*($F138=6)</f>
        <v>0</v>
      </c>
      <c r="P373" s="326">
        <f t="shared" si="682"/>
        <v>0</v>
      </c>
      <c r="Q373" s="326">
        <f t="shared" si="682"/>
        <v>0</v>
      </c>
      <c r="R373" s="326">
        <f t="shared" si="682"/>
        <v>0</v>
      </c>
      <c r="S373" s="326">
        <f t="shared" si="682"/>
        <v>0</v>
      </c>
      <c r="T373" s="326">
        <f t="shared" si="682"/>
        <v>0</v>
      </c>
      <c r="U373" s="326">
        <f t="shared" si="682"/>
        <v>0</v>
      </c>
      <c r="V373" s="326">
        <f t="shared" si="682"/>
        <v>0</v>
      </c>
      <c r="W373" s="326">
        <f t="shared" si="682"/>
        <v>0</v>
      </c>
      <c r="X373" s="326">
        <f t="shared" si="682"/>
        <v>0</v>
      </c>
      <c r="Y373" s="326">
        <f t="shared" si="682"/>
        <v>0</v>
      </c>
      <c r="Z373" s="326">
        <f t="shared" si="682"/>
        <v>0</v>
      </c>
      <c r="AA373" s="326">
        <f t="shared" si="682"/>
        <v>0</v>
      </c>
      <c r="AB373" s="326">
        <f t="shared" si="682"/>
        <v>0</v>
      </c>
      <c r="AC373" s="326">
        <f t="shared" si="682"/>
        <v>0</v>
      </c>
      <c r="AD373" s="326">
        <f t="shared" si="682"/>
        <v>0</v>
      </c>
      <c r="AE373" s="326">
        <f t="shared" si="682"/>
        <v>0</v>
      </c>
      <c r="AF373" s="326">
        <f t="shared" si="682"/>
        <v>0</v>
      </c>
      <c r="AG373" s="326">
        <f t="shared" si="682"/>
        <v>0</v>
      </c>
      <c r="AH373" s="326">
        <f t="shared" si="682"/>
        <v>0</v>
      </c>
      <c r="AI373" s="326">
        <f t="shared" si="682"/>
        <v>0</v>
      </c>
      <c r="AJ373" s="326">
        <f t="shared" si="682"/>
        <v>0</v>
      </c>
      <c r="AK373" s="326">
        <f t="shared" si="682"/>
        <v>0</v>
      </c>
      <c r="AL373" s="326">
        <f t="shared" si="682"/>
        <v>0</v>
      </c>
      <c r="AM373" s="326">
        <f t="shared" si="682"/>
        <v>0</v>
      </c>
      <c r="AN373" s="326">
        <f t="shared" si="682"/>
        <v>0</v>
      </c>
      <c r="AO373" s="326">
        <f t="shared" si="682"/>
        <v>0</v>
      </c>
      <c r="AP373" s="326">
        <f t="shared" si="682"/>
        <v>0</v>
      </c>
      <c r="AQ373" s="326">
        <f t="shared" si="682"/>
        <v>0</v>
      </c>
      <c r="AR373" s="326">
        <f t="shared" si="682"/>
        <v>0</v>
      </c>
      <c r="AS373" s="326">
        <f t="shared" si="682"/>
        <v>0</v>
      </c>
      <c r="AT373" s="326">
        <f t="shared" si="682"/>
        <v>0</v>
      </c>
      <c r="AU373" s="326">
        <f t="shared" si="682"/>
        <v>0</v>
      </c>
      <c r="AV373" s="326">
        <f t="shared" si="682"/>
        <v>0</v>
      </c>
      <c r="AW373" s="326">
        <f t="shared" si="682"/>
        <v>0</v>
      </c>
      <c r="AX373" s="326">
        <f t="shared" si="682"/>
        <v>0</v>
      </c>
      <c r="AY373" s="326">
        <f t="shared" si="682"/>
        <v>0</v>
      </c>
      <c r="AZ373" s="326">
        <f t="shared" si="682"/>
        <v>0</v>
      </c>
      <c r="BA373" s="326">
        <f t="shared" si="682"/>
        <v>0</v>
      </c>
      <c r="BB373" s="326">
        <f t="shared" si="682"/>
        <v>0</v>
      </c>
      <c r="BC373" s="326">
        <f t="shared" si="682"/>
        <v>0</v>
      </c>
      <c r="BD373" s="326">
        <f t="shared" si="682"/>
        <v>0</v>
      </c>
      <c r="BE373" s="326">
        <f t="shared" si="682"/>
        <v>0</v>
      </c>
      <c r="BF373" s="326">
        <f t="shared" si="682"/>
        <v>0</v>
      </c>
      <c r="BG373" s="326">
        <f t="shared" si="682"/>
        <v>0</v>
      </c>
      <c r="BH373" s="326">
        <f t="shared" si="682"/>
        <v>0</v>
      </c>
      <c r="BI373" s="326">
        <f t="shared" si="682"/>
        <v>0</v>
      </c>
      <c r="BJ373" s="326">
        <f t="shared" si="682"/>
        <v>0</v>
      </c>
      <c r="BK373" s="326">
        <f t="shared" si="682"/>
        <v>0</v>
      </c>
      <c r="BL373" s="326">
        <f t="shared" si="682"/>
        <v>0</v>
      </c>
      <c r="BM373" s="326">
        <f t="shared" si="682"/>
        <v>0</v>
      </c>
    </row>
    <row r="374" spans="3:65" x14ac:dyDescent="0.2">
      <c r="C374" s="325">
        <f t="shared" si="660"/>
        <v>23</v>
      </c>
      <c r="D374" s="303" t="str">
        <f t="shared" si="661"/>
        <v>item 23</v>
      </c>
      <c r="E374" s="350" t="str">
        <f t="shared" si="658"/>
        <v>Operating Expense</v>
      </c>
      <c r="F374" s="320">
        <f t="shared" si="658"/>
        <v>2</v>
      </c>
      <c r="G374" s="320"/>
      <c r="H374" s="362"/>
      <c r="I374" s="330"/>
      <c r="O374" s="326">
        <f t="shared" ref="O374:BM374" si="683">N374+(O139-O200)*($F139=6)</f>
        <v>0</v>
      </c>
      <c r="P374" s="326">
        <f t="shared" si="683"/>
        <v>0</v>
      </c>
      <c r="Q374" s="326">
        <f t="shared" si="683"/>
        <v>0</v>
      </c>
      <c r="R374" s="326">
        <f t="shared" si="683"/>
        <v>0</v>
      </c>
      <c r="S374" s="326">
        <f t="shared" si="683"/>
        <v>0</v>
      </c>
      <c r="T374" s="326">
        <f t="shared" si="683"/>
        <v>0</v>
      </c>
      <c r="U374" s="326">
        <f t="shared" si="683"/>
        <v>0</v>
      </c>
      <c r="V374" s="326">
        <f t="shared" si="683"/>
        <v>0</v>
      </c>
      <c r="W374" s="326">
        <f t="shared" si="683"/>
        <v>0</v>
      </c>
      <c r="X374" s="326">
        <f t="shared" si="683"/>
        <v>0</v>
      </c>
      <c r="Y374" s="326">
        <f t="shared" si="683"/>
        <v>0</v>
      </c>
      <c r="Z374" s="326">
        <f t="shared" si="683"/>
        <v>0</v>
      </c>
      <c r="AA374" s="326">
        <f t="shared" si="683"/>
        <v>0</v>
      </c>
      <c r="AB374" s="326">
        <f t="shared" si="683"/>
        <v>0</v>
      </c>
      <c r="AC374" s="326">
        <f t="shared" si="683"/>
        <v>0</v>
      </c>
      <c r="AD374" s="326">
        <f t="shared" si="683"/>
        <v>0</v>
      </c>
      <c r="AE374" s="326">
        <f t="shared" si="683"/>
        <v>0</v>
      </c>
      <c r="AF374" s="326">
        <f t="shared" si="683"/>
        <v>0</v>
      </c>
      <c r="AG374" s="326">
        <f t="shared" si="683"/>
        <v>0</v>
      </c>
      <c r="AH374" s="326">
        <f t="shared" si="683"/>
        <v>0</v>
      </c>
      <c r="AI374" s="326">
        <f t="shared" si="683"/>
        <v>0</v>
      </c>
      <c r="AJ374" s="326">
        <f t="shared" si="683"/>
        <v>0</v>
      </c>
      <c r="AK374" s="326">
        <f t="shared" si="683"/>
        <v>0</v>
      </c>
      <c r="AL374" s="326">
        <f t="shared" si="683"/>
        <v>0</v>
      </c>
      <c r="AM374" s="326">
        <f t="shared" si="683"/>
        <v>0</v>
      </c>
      <c r="AN374" s="326">
        <f t="shared" si="683"/>
        <v>0</v>
      </c>
      <c r="AO374" s="326">
        <f t="shared" si="683"/>
        <v>0</v>
      </c>
      <c r="AP374" s="326">
        <f t="shared" si="683"/>
        <v>0</v>
      </c>
      <c r="AQ374" s="326">
        <f t="shared" si="683"/>
        <v>0</v>
      </c>
      <c r="AR374" s="326">
        <f t="shared" si="683"/>
        <v>0</v>
      </c>
      <c r="AS374" s="326">
        <f t="shared" si="683"/>
        <v>0</v>
      </c>
      <c r="AT374" s="326">
        <f t="shared" si="683"/>
        <v>0</v>
      </c>
      <c r="AU374" s="326">
        <f t="shared" si="683"/>
        <v>0</v>
      </c>
      <c r="AV374" s="326">
        <f t="shared" si="683"/>
        <v>0</v>
      </c>
      <c r="AW374" s="326">
        <f t="shared" si="683"/>
        <v>0</v>
      </c>
      <c r="AX374" s="326">
        <f t="shared" si="683"/>
        <v>0</v>
      </c>
      <c r="AY374" s="326">
        <f t="shared" si="683"/>
        <v>0</v>
      </c>
      <c r="AZ374" s="326">
        <f t="shared" si="683"/>
        <v>0</v>
      </c>
      <c r="BA374" s="326">
        <f t="shared" si="683"/>
        <v>0</v>
      </c>
      <c r="BB374" s="326">
        <f t="shared" si="683"/>
        <v>0</v>
      </c>
      <c r="BC374" s="326">
        <f t="shared" si="683"/>
        <v>0</v>
      </c>
      <c r="BD374" s="326">
        <f t="shared" si="683"/>
        <v>0</v>
      </c>
      <c r="BE374" s="326">
        <f t="shared" si="683"/>
        <v>0</v>
      </c>
      <c r="BF374" s="326">
        <f t="shared" si="683"/>
        <v>0</v>
      </c>
      <c r="BG374" s="326">
        <f t="shared" si="683"/>
        <v>0</v>
      </c>
      <c r="BH374" s="326">
        <f t="shared" si="683"/>
        <v>0</v>
      </c>
      <c r="BI374" s="326">
        <f t="shared" si="683"/>
        <v>0</v>
      </c>
      <c r="BJ374" s="326">
        <f t="shared" si="683"/>
        <v>0</v>
      </c>
      <c r="BK374" s="326">
        <f t="shared" si="683"/>
        <v>0</v>
      </c>
      <c r="BL374" s="326">
        <f t="shared" si="683"/>
        <v>0</v>
      </c>
      <c r="BM374" s="326">
        <f t="shared" si="683"/>
        <v>0</v>
      </c>
    </row>
    <row r="375" spans="3:65" x14ac:dyDescent="0.2">
      <c r="C375" s="325">
        <f t="shared" si="660"/>
        <v>24</v>
      </c>
      <c r="D375" s="303" t="str">
        <f t="shared" si="661"/>
        <v>item 24</v>
      </c>
      <c r="E375" s="350" t="str">
        <f t="shared" si="658"/>
        <v>Operating Expense</v>
      </c>
      <c r="F375" s="320">
        <f t="shared" si="658"/>
        <v>2</v>
      </c>
      <c r="G375" s="320"/>
      <c r="H375" s="362"/>
      <c r="I375" s="330"/>
      <c r="O375" s="326">
        <f t="shared" ref="O375:BM375" si="684">N375+(O140-O201)*($F140=6)</f>
        <v>0</v>
      </c>
      <c r="P375" s="326">
        <f t="shared" si="684"/>
        <v>0</v>
      </c>
      <c r="Q375" s="326">
        <f t="shared" si="684"/>
        <v>0</v>
      </c>
      <c r="R375" s="326">
        <f t="shared" si="684"/>
        <v>0</v>
      </c>
      <c r="S375" s="326">
        <f t="shared" si="684"/>
        <v>0</v>
      </c>
      <c r="T375" s="326">
        <f t="shared" si="684"/>
        <v>0</v>
      </c>
      <c r="U375" s="326">
        <f t="shared" si="684"/>
        <v>0</v>
      </c>
      <c r="V375" s="326">
        <f t="shared" si="684"/>
        <v>0</v>
      </c>
      <c r="W375" s="326">
        <f t="shared" si="684"/>
        <v>0</v>
      </c>
      <c r="X375" s="326">
        <f t="shared" si="684"/>
        <v>0</v>
      </c>
      <c r="Y375" s="326">
        <f t="shared" si="684"/>
        <v>0</v>
      </c>
      <c r="Z375" s="326">
        <f t="shared" si="684"/>
        <v>0</v>
      </c>
      <c r="AA375" s="326">
        <f t="shared" si="684"/>
        <v>0</v>
      </c>
      <c r="AB375" s="326">
        <f t="shared" si="684"/>
        <v>0</v>
      </c>
      <c r="AC375" s="326">
        <f t="shared" si="684"/>
        <v>0</v>
      </c>
      <c r="AD375" s="326">
        <f t="shared" si="684"/>
        <v>0</v>
      </c>
      <c r="AE375" s="326">
        <f t="shared" si="684"/>
        <v>0</v>
      </c>
      <c r="AF375" s="326">
        <f t="shared" si="684"/>
        <v>0</v>
      </c>
      <c r="AG375" s="326">
        <f t="shared" si="684"/>
        <v>0</v>
      </c>
      <c r="AH375" s="326">
        <f t="shared" si="684"/>
        <v>0</v>
      </c>
      <c r="AI375" s="326">
        <f t="shared" si="684"/>
        <v>0</v>
      </c>
      <c r="AJ375" s="326">
        <f t="shared" si="684"/>
        <v>0</v>
      </c>
      <c r="AK375" s="326">
        <f t="shared" si="684"/>
        <v>0</v>
      </c>
      <c r="AL375" s="326">
        <f t="shared" si="684"/>
        <v>0</v>
      </c>
      <c r="AM375" s="326">
        <f t="shared" si="684"/>
        <v>0</v>
      </c>
      <c r="AN375" s="326">
        <f t="shared" si="684"/>
        <v>0</v>
      </c>
      <c r="AO375" s="326">
        <f t="shared" si="684"/>
        <v>0</v>
      </c>
      <c r="AP375" s="326">
        <f t="shared" si="684"/>
        <v>0</v>
      </c>
      <c r="AQ375" s="326">
        <f t="shared" si="684"/>
        <v>0</v>
      </c>
      <c r="AR375" s="326">
        <f t="shared" si="684"/>
        <v>0</v>
      </c>
      <c r="AS375" s="326">
        <f t="shared" si="684"/>
        <v>0</v>
      </c>
      <c r="AT375" s="326">
        <f t="shared" si="684"/>
        <v>0</v>
      </c>
      <c r="AU375" s="326">
        <f t="shared" si="684"/>
        <v>0</v>
      </c>
      <c r="AV375" s="326">
        <f t="shared" si="684"/>
        <v>0</v>
      </c>
      <c r="AW375" s="326">
        <f t="shared" si="684"/>
        <v>0</v>
      </c>
      <c r="AX375" s="326">
        <f t="shared" si="684"/>
        <v>0</v>
      </c>
      <c r="AY375" s="326">
        <f t="shared" si="684"/>
        <v>0</v>
      </c>
      <c r="AZ375" s="326">
        <f t="shared" si="684"/>
        <v>0</v>
      </c>
      <c r="BA375" s="326">
        <f t="shared" si="684"/>
        <v>0</v>
      </c>
      <c r="BB375" s="326">
        <f t="shared" si="684"/>
        <v>0</v>
      </c>
      <c r="BC375" s="326">
        <f t="shared" si="684"/>
        <v>0</v>
      </c>
      <c r="BD375" s="326">
        <f t="shared" si="684"/>
        <v>0</v>
      </c>
      <c r="BE375" s="326">
        <f t="shared" si="684"/>
        <v>0</v>
      </c>
      <c r="BF375" s="326">
        <f t="shared" si="684"/>
        <v>0</v>
      </c>
      <c r="BG375" s="326">
        <f t="shared" si="684"/>
        <v>0</v>
      </c>
      <c r="BH375" s="326">
        <f t="shared" si="684"/>
        <v>0</v>
      </c>
      <c r="BI375" s="326">
        <f t="shared" si="684"/>
        <v>0</v>
      </c>
      <c r="BJ375" s="326">
        <f t="shared" si="684"/>
        <v>0</v>
      </c>
      <c r="BK375" s="326">
        <f t="shared" si="684"/>
        <v>0</v>
      </c>
      <c r="BL375" s="326">
        <f t="shared" si="684"/>
        <v>0</v>
      </c>
      <c r="BM375" s="326">
        <f t="shared" si="684"/>
        <v>0</v>
      </c>
    </row>
    <row r="376" spans="3:65" x14ac:dyDescent="0.2">
      <c r="C376" s="325">
        <f t="shared" si="660"/>
        <v>25</v>
      </c>
      <c r="D376" s="303" t="str">
        <f t="shared" si="661"/>
        <v>item 25</v>
      </c>
      <c r="E376" s="350" t="str">
        <f t="shared" si="658"/>
        <v>Operating Expense</v>
      </c>
      <c r="F376" s="320">
        <f t="shared" si="658"/>
        <v>2</v>
      </c>
      <c r="G376" s="320"/>
      <c r="H376" s="362"/>
      <c r="I376" s="330"/>
      <c r="O376" s="326">
        <f t="shared" ref="O376:BM376" si="685">N376+(O141-O202)*($F141=6)</f>
        <v>0</v>
      </c>
      <c r="P376" s="326">
        <f t="shared" si="685"/>
        <v>0</v>
      </c>
      <c r="Q376" s="326">
        <f t="shared" si="685"/>
        <v>0</v>
      </c>
      <c r="R376" s="326">
        <f t="shared" si="685"/>
        <v>0</v>
      </c>
      <c r="S376" s="326">
        <f t="shared" si="685"/>
        <v>0</v>
      </c>
      <c r="T376" s="326">
        <f t="shared" si="685"/>
        <v>0</v>
      </c>
      <c r="U376" s="326">
        <f t="shared" si="685"/>
        <v>0</v>
      </c>
      <c r="V376" s="326">
        <f t="shared" si="685"/>
        <v>0</v>
      </c>
      <c r="W376" s="326">
        <f t="shared" si="685"/>
        <v>0</v>
      </c>
      <c r="X376" s="326">
        <f t="shared" si="685"/>
        <v>0</v>
      </c>
      <c r="Y376" s="326">
        <f t="shared" si="685"/>
        <v>0</v>
      </c>
      <c r="Z376" s="326">
        <f t="shared" si="685"/>
        <v>0</v>
      </c>
      <c r="AA376" s="326">
        <f t="shared" si="685"/>
        <v>0</v>
      </c>
      <c r="AB376" s="326">
        <f t="shared" si="685"/>
        <v>0</v>
      </c>
      <c r="AC376" s="326">
        <f t="shared" si="685"/>
        <v>0</v>
      </c>
      <c r="AD376" s="326">
        <f t="shared" si="685"/>
        <v>0</v>
      </c>
      <c r="AE376" s="326">
        <f t="shared" si="685"/>
        <v>0</v>
      </c>
      <c r="AF376" s="326">
        <f t="shared" si="685"/>
        <v>0</v>
      </c>
      <c r="AG376" s="326">
        <f t="shared" si="685"/>
        <v>0</v>
      </c>
      <c r="AH376" s="326">
        <f t="shared" si="685"/>
        <v>0</v>
      </c>
      <c r="AI376" s="326">
        <f t="shared" si="685"/>
        <v>0</v>
      </c>
      <c r="AJ376" s="326">
        <f t="shared" si="685"/>
        <v>0</v>
      </c>
      <c r="AK376" s="326">
        <f t="shared" si="685"/>
        <v>0</v>
      </c>
      <c r="AL376" s="326">
        <f t="shared" si="685"/>
        <v>0</v>
      </c>
      <c r="AM376" s="326">
        <f t="shared" si="685"/>
        <v>0</v>
      </c>
      <c r="AN376" s="326">
        <f t="shared" si="685"/>
        <v>0</v>
      </c>
      <c r="AO376" s="326">
        <f t="shared" si="685"/>
        <v>0</v>
      </c>
      <c r="AP376" s="326">
        <f t="shared" si="685"/>
        <v>0</v>
      </c>
      <c r="AQ376" s="326">
        <f t="shared" si="685"/>
        <v>0</v>
      </c>
      <c r="AR376" s="326">
        <f t="shared" si="685"/>
        <v>0</v>
      </c>
      <c r="AS376" s="326">
        <f t="shared" si="685"/>
        <v>0</v>
      </c>
      <c r="AT376" s="326">
        <f t="shared" si="685"/>
        <v>0</v>
      </c>
      <c r="AU376" s="326">
        <f t="shared" si="685"/>
        <v>0</v>
      </c>
      <c r="AV376" s="326">
        <f t="shared" si="685"/>
        <v>0</v>
      </c>
      <c r="AW376" s="326">
        <f t="shared" si="685"/>
        <v>0</v>
      </c>
      <c r="AX376" s="326">
        <f t="shared" si="685"/>
        <v>0</v>
      </c>
      <c r="AY376" s="326">
        <f t="shared" si="685"/>
        <v>0</v>
      </c>
      <c r="AZ376" s="326">
        <f t="shared" si="685"/>
        <v>0</v>
      </c>
      <c r="BA376" s="326">
        <f t="shared" si="685"/>
        <v>0</v>
      </c>
      <c r="BB376" s="326">
        <f t="shared" si="685"/>
        <v>0</v>
      </c>
      <c r="BC376" s="326">
        <f t="shared" si="685"/>
        <v>0</v>
      </c>
      <c r="BD376" s="326">
        <f t="shared" si="685"/>
        <v>0</v>
      </c>
      <c r="BE376" s="326">
        <f t="shared" si="685"/>
        <v>0</v>
      </c>
      <c r="BF376" s="326">
        <f t="shared" si="685"/>
        <v>0</v>
      </c>
      <c r="BG376" s="326">
        <f t="shared" si="685"/>
        <v>0</v>
      </c>
      <c r="BH376" s="326">
        <f t="shared" si="685"/>
        <v>0</v>
      </c>
      <c r="BI376" s="326">
        <f t="shared" si="685"/>
        <v>0</v>
      </c>
      <c r="BJ376" s="326">
        <f t="shared" si="685"/>
        <v>0</v>
      </c>
      <c r="BK376" s="326">
        <f t="shared" si="685"/>
        <v>0</v>
      </c>
      <c r="BL376" s="326">
        <f t="shared" si="685"/>
        <v>0</v>
      </c>
      <c r="BM376" s="326">
        <f t="shared" si="685"/>
        <v>0</v>
      </c>
    </row>
    <row r="377" spans="3:65" x14ac:dyDescent="0.2">
      <c r="D377" s="331" t="str">
        <f>"Total "&amp;D351</f>
        <v>Total CWIP in Rate Base</v>
      </c>
      <c r="O377" s="348">
        <f>SUM(O352:O376)</f>
        <v>0</v>
      </c>
      <c r="P377" s="348">
        <f>SUM(P352:P376)</f>
        <v>0</v>
      </c>
      <c r="Q377" s="348">
        <f t="shared" ref="Q377:BM377" si="686">SUM(Q352:Q376)</f>
        <v>0</v>
      </c>
      <c r="R377" s="348">
        <f t="shared" si="686"/>
        <v>0</v>
      </c>
      <c r="S377" s="348">
        <f t="shared" si="686"/>
        <v>0</v>
      </c>
      <c r="T377" s="348">
        <f t="shared" si="686"/>
        <v>0</v>
      </c>
      <c r="U377" s="348">
        <f t="shared" si="686"/>
        <v>0</v>
      </c>
      <c r="V377" s="348">
        <f t="shared" si="686"/>
        <v>0</v>
      </c>
      <c r="W377" s="348">
        <f t="shared" si="686"/>
        <v>0</v>
      </c>
      <c r="X377" s="348">
        <f t="shared" si="686"/>
        <v>0</v>
      </c>
      <c r="Y377" s="348">
        <f t="shared" si="686"/>
        <v>0</v>
      </c>
      <c r="Z377" s="348">
        <f t="shared" si="686"/>
        <v>0</v>
      </c>
      <c r="AA377" s="348">
        <f t="shared" si="686"/>
        <v>0</v>
      </c>
      <c r="AB377" s="348">
        <f t="shared" si="686"/>
        <v>0</v>
      </c>
      <c r="AC377" s="348">
        <f t="shared" si="686"/>
        <v>0</v>
      </c>
      <c r="AD377" s="348">
        <f t="shared" si="686"/>
        <v>0</v>
      </c>
      <c r="AE377" s="348">
        <f t="shared" si="686"/>
        <v>0</v>
      </c>
      <c r="AF377" s="348">
        <f t="shared" si="686"/>
        <v>0</v>
      </c>
      <c r="AG377" s="348">
        <f t="shared" si="686"/>
        <v>0</v>
      </c>
      <c r="AH377" s="348">
        <f t="shared" si="686"/>
        <v>0</v>
      </c>
      <c r="AI377" s="348">
        <f t="shared" si="686"/>
        <v>0</v>
      </c>
      <c r="AJ377" s="348">
        <f t="shared" si="686"/>
        <v>0</v>
      </c>
      <c r="AK377" s="348">
        <f t="shared" si="686"/>
        <v>0</v>
      </c>
      <c r="AL377" s="348">
        <f t="shared" si="686"/>
        <v>0</v>
      </c>
      <c r="AM377" s="348">
        <f t="shared" si="686"/>
        <v>0</v>
      </c>
      <c r="AN377" s="348">
        <f t="shared" si="686"/>
        <v>0</v>
      </c>
      <c r="AO377" s="348">
        <f t="shared" si="686"/>
        <v>0</v>
      </c>
      <c r="AP377" s="348">
        <f t="shared" si="686"/>
        <v>0</v>
      </c>
      <c r="AQ377" s="348">
        <f t="shared" si="686"/>
        <v>0</v>
      </c>
      <c r="AR377" s="348">
        <f t="shared" si="686"/>
        <v>0</v>
      </c>
      <c r="AS377" s="348">
        <f t="shared" si="686"/>
        <v>0</v>
      </c>
      <c r="AT377" s="348">
        <f t="shared" si="686"/>
        <v>0</v>
      </c>
      <c r="AU377" s="348">
        <f t="shared" si="686"/>
        <v>0</v>
      </c>
      <c r="AV377" s="348">
        <f t="shared" si="686"/>
        <v>0</v>
      </c>
      <c r="AW377" s="348">
        <f t="shared" si="686"/>
        <v>0</v>
      </c>
      <c r="AX377" s="348">
        <f t="shared" si="686"/>
        <v>0</v>
      </c>
      <c r="AY377" s="348">
        <f t="shared" si="686"/>
        <v>0</v>
      </c>
      <c r="AZ377" s="348">
        <f t="shared" si="686"/>
        <v>0</v>
      </c>
      <c r="BA377" s="348">
        <f t="shared" si="686"/>
        <v>0</v>
      </c>
      <c r="BB377" s="348">
        <f t="shared" si="686"/>
        <v>0</v>
      </c>
      <c r="BC377" s="348">
        <f t="shared" si="686"/>
        <v>0</v>
      </c>
      <c r="BD377" s="348">
        <f t="shared" si="686"/>
        <v>0</v>
      </c>
      <c r="BE377" s="348">
        <f t="shared" si="686"/>
        <v>0</v>
      </c>
      <c r="BF377" s="348">
        <f t="shared" si="686"/>
        <v>0</v>
      </c>
      <c r="BG377" s="348">
        <f t="shared" si="686"/>
        <v>0</v>
      </c>
      <c r="BH377" s="348">
        <f t="shared" si="686"/>
        <v>0</v>
      </c>
      <c r="BI377" s="348">
        <f t="shared" si="686"/>
        <v>0</v>
      </c>
      <c r="BJ377" s="348">
        <f t="shared" si="686"/>
        <v>0</v>
      </c>
      <c r="BK377" s="348">
        <f t="shared" si="686"/>
        <v>0</v>
      </c>
      <c r="BL377" s="348">
        <f t="shared" si="686"/>
        <v>0</v>
      </c>
      <c r="BM377" s="348">
        <f t="shared" si="686"/>
        <v>0</v>
      </c>
    </row>
    <row r="378" spans="3:65" s="326" customFormat="1" x14ac:dyDescent="0.2">
      <c r="D378" s="334"/>
      <c r="F378" s="335"/>
      <c r="G378" s="335"/>
    </row>
    <row r="379" spans="3:65" s="326" customFormat="1" x14ac:dyDescent="0.2">
      <c r="D379" s="334"/>
      <c r="F379" s="335"/>
      <c r="G379" s="335"/>
    </row>
    <row r="380" spans="3:65" x14ac:dyDescent="0.2">
      <c r="D380" s="323" t="s">
        <v>92</v>
      </c>
      <c r="E380" s="318"/>
      <c r="F380" s="291"/>
      <c r="G380" s="291"/>
      <c r="K380" s="321"/>
      <c r="L380" s="321"/>
      <c r="M380" s="321"/>
      <c r="O380" s="321"/>
      <c r="P380" s="321"/>
      <c r="Q380" s="321"/>
      <c r="R380" s="321"/>
      <c r="S380" s="321"/>
      <c r="T380" s="321"/>
      <c r="U380" s="321"/>
      <c r="V380" s="321"/>
      <c r="W380" s="321"/>
      <c r="X380" s="321"/>
      <c r="Y380" s="321"/>
      <c r="Z380" s="321"/>
      <c r="AA380" s="321"/>
      <c r="AB380" s="321"/>
      <c r="AC380" s="321"/>
      <c r="AD380" s="321"/>
      <c r="AE380" s="321"/>
      <c r="AF380" s="321"/>
      <c r="AG380" s="321"/>
      <c r="AH380" s="321"/>
      <c r="AI380" s="321"/>
      <c r="AJ380" s="321"/>
      <c r="AK380" s="321"/>
      <c r="AL380" s="321"/>
      <c r="AM380" s="321"/>
      <c r="AN380" s="321"/>
      <c r="AO380" s="321"/>
      <c r="AP380" s="321"/>
      <c r="AQ380" s="321"/>
      <c r="AR380" s="321"/>
      <c r="AS380" s="321"/>
      <c r="AT380" s="321"/>
      <c r="AU380" s="321"/>
      <c r="AV380" s="321"/>
      <c r="AW380" s="321"/>
      <c r="AX380" s="321"/>
      <c r="AY380" s="321"/>
      <c r="AZ380" s="321"/>
      <c r="BA380" s="321"/>
      <c r="BB380" s="321"/>
      <c r="BC380" s="321"/>
      <c r="BD380" s="321"/>
      <c r="BE380" s="321"/>
      <c r="BF380" s="321"/>
      <c r="BG380" s="321"/>
      <c r="BH380" s="321"/>
      <c r="BI380" s="321"/>
      <c r="BJ380" s="321"/>
      <c r="BK380" s="321"/>
      <c r="BL380" s="321"/>
      <c r="BM380" s="321"/>
    </row>
    <row r="381" spans="3:65" x14ac:dyDescent="0.2">
      <c r="C381" s="325">
        <f>C380+1</f>
        <v>1</v>
      </c>
      <c r="D381" s="303" t="str">
        <f>INDEX(D$59:D$83,$C381,1)</f>
        <v>CR Factors</v>
      </c>
      <c r="E381" s="350" t="str">
        <f t="shared" ref="E381:F405" si="687">INDEX(E$59:E$83,$C381,1)</f>
        <v>Capital</v>
      </c>
      <c r="F381" s="320">
        <f t="shared" si="687"/>
        <v>4</v>
      </c>
      <c r="G381" s="320"/>
      <c r="H381" s="362">
        <f t="shared" ref="H381:H405" si="688">Tax_Rate</f>
        <v>0.38574999999999998</v>
      </c>
      <c r="O381" s="326">
        <f ca="1">O294+O323</f>
        <v>0</v>
      </c>
      <c r="P381" s="326">
        <f t="shared" ref="P381:BM381" ca="1" si="689">P294+P323</f>
        <v>821664.375</v>
      </c>
      <c r="Q381" s="326">
        <f t="shared" ca="1" si="689"/>
        <v>789599.74950000003</v>
      </c>
      <c r="R381" s="326">
        <f t="shared" ca="1" si="689"/>
        <v>758789.58299999998</v>
      </c>
      <c r="S381" s="326">
        <f t="shared" ca="1" si="689"/>
        <v>729136.66650000005</v>
      </c>
      <c r="T381" s="326">
        <f t="shared" ca="1" si="689"/>
        <v>700557.67800000007</v>
      </c>
      <c r="U381" s="326">
        <f t="shared" ca="1" si="689"/>
        <v>672969.29550000001</v>
      </c>
      <c r="V381" s="326">
        <f t="shared" ca="1" si="689"/>
        <v>646299.76949999994</v>
      </c>
      <c r="W381" s="326">
        <f t="shared" ca="1" si="689"/>
        <v>620477.35049999994</v>
      </c>
      <c r="X381" s="326">
        <f t="shared" ca="1" si="689"/>
        <v>594793.80150000006</v>
      </c>
      <c r="Y381" s="326">
        <f t="shared" ca="1" si="689"/>
        <v>569112.56700000004</v>
      </c>
      <c r="Z381" s="326">
        <f t="shared" ca="1" si="689"/>
        <v>543429.01800000004</v>
      </c>
      <c r="AA381" s="326">
        <f t="shared" ca="1" si="689"/>
        <v>517747.78350000002</v>
      </c>
      <c r="AB381" s="326">
        <f t="shared" ca="1" si="689"/>
        <v>492064.23450000002</v>
      </c>
      <c r="AC381" s="326">
        <f t="shared" ca="1" si="689"/>
        <v>466383</v>
      </c>
      <c r="AD381" s="326">
        <f t="shared" ca="1" si="689"/>
        <v>440699.451</v>
      </c>
      <c r="AE381" s="326">
        <f t="shared" ca="1" si="689"/>
        <v>415018.21650000004</v>
      </c>
      <c r="AF381" s="326">
        <f t="shared" ca="1" si="689"/>
        <v>389334.66750000004</v>
      </c>
      <c r="AG381" s="326">
        <f t="shared" ca="1" si="689"/>
        <v>363653.43300000008</v>
      </c>
      <c r="AH381" s="326">
        <f t="shared" ca="1" si="689"/>
        <v>337969.88400000008</v>
      </c>
      <c r="AI381" s="326">
        <f t="shared" ca="1" si="689"/>
        <v>312288.64950000006</v>
      </c>
      <c r="AJ381" s="326">
        <f t="shared" ca="1" si="689"/>
        <v>291768.75000000006</v>
      </c>
      <c r="AK381" s="326">
        <f t="shared" ca="1" si="689"/>
        <v>276412.50000000006</v>
      </c>
      <c r="AL381" s="326">
        <f t="shared" ca="1" si="689"/>
        <v>261056.25000000006</v>
      </c>
      <c r="AM381" s="326">
        <f t="shared" ca="1" si="689"/>
        <v>245700.00000000006</v>
      </c>
      <c r="AN381" s="326">
        <f t="shared" ca="1" si="689"/>
        <v>230343.75000000006</v>
      </c>
      <c r="AO381" s="326">
        <f t="shared" ca="1" si="689"/>
        <v>214987.50000000006</v>
      </c>
      <c r="AP381" s="326">
        <f t="shared" ca="1" si="689"/>
        <v>199631.25000000006</v>
      </c>
      <c r="AQ381" s="326">
        <f t="shared" ca="1" si="689"/>
        <v>184275.00000000006</v>
      </c>
      <c r="AR381" s="326">
        <f t="shared" ca="1" si="689"/>
        <v>168918.75000000006</v>
      </c>
      <c r="AS381" s="326">
        <f t="shared" ca="1" si="689"/>
        <v>153562.50000000006</v>
      </c>
      <c r="AT381" s="326">
        <f t="shared" ca="1" si="689"/>
        <v>138206.25000000006</v>
      </c>
      <c r="AU381" s="326">
        <f t="shared" ca="1" si="689"/>
        <v>122850.00000000006</v>
      </c>
      <c r="AV381" s="326">
        <f t="shared" ca="1" si="689"/>
        <v>107493.75000000006</v>
      </c>
      <c r="AW381" s="326">
        <f t="shared" ca="1" si="689"/>
        <v>92137.500000000058</v>
      </c>
      <c r="AX381" s="326">
        <f t="shared" ca="1" si="689"/>
        <v>76781.250000000058</v>
      </c>
      <c r="AY381" s="326">
        <f t="shared" ca="1" si="689"/>
        <v>61425.000000000058</v>
      </c>
      <c r="AZ381" s="326">
        <f t="shared" ca="1" si="689"/>
        <v>46068.750000000058</v>
      </c>
      <c r="BA381" s="326">
        <f t="shared" ca="1" si="689"/>
        <v>30712.500000000058</v>
      </c>
      <c r="BB381" s="326">
        <f t="shared" ca="1" si="689"/>
        <v>15356.250000000058</v>
      </c>
      <c r="BC381" s="326">
        <f t="shared" ca="1" si="689"/>
        <v>4.347384674474597E-10</v>
      </c>
      <c r="BD381" s="326">
        <f t="shared" ca="1" si="689"/>
        <v>4.347384674474597E-10</v>
      </c>
      <c r="BE381" s="326">
        <f t="shared" ca="1" si="689"/>
        <v>4.347384674474597E-10</v>
      </c>
      <c r="BF381" s="326">
        <f t="shared" ca="1" si="689"/>
        <v>4.347384674474597E-10</v>
      </c>
      <c r="BG381" s="326">
        <f t="shared" ca="1" si="689"/>
        <v>4.347384674474597E-10</v>
      </c>
      <c r="BH381" s="326">
        <f t="shared" ca="1" si="689"/>
        <v>4.347384674474597E-10</v>
      </c>
      <c r="BI381" s="326">
        <f t="shared" ca="1" si="689"/>
        <v>4.347384674474597E-10</v>
      </c>
      <c r="BJ381" s="326">
        <f t="shared" ca="1" si="689"/>
        <v>4.347384674474597E-10</v>
      </c>
      <c r="BK381" s="326">
        <f t="shared" ca="1" si="689"/>
        <v>4.347384674474597E-10</v>
      </c>
      <c r="BL381" s="326">
        <f t="shared" ca="1" si="689"/>
        <v>4.347384674474597E-10</v>
      </c>
      <c r="BM381" s="326">
        <f t="shared" ca="1" si="689"/>
        <v>4.347384674474597E-10</v>
      </c>
    </row>
    <row r="382" spans="3:65" x14ac:dyDescent="0.2">
      <c r="C382" s="325">
        <f t="shared" ref="C382:C405" si="690">C381+1</f>
        <v>2</v>
      </c>
      <c r="D382" s="303" t="str">
        <f t="shared" ref="D382:D405" si="691">INDEX(D$59:D$83,$C382,1)</f>
        <v>item 2</v>
      </c>
      <c r="E382" s="350" t="str">
        <f t="shared" si="687"/>
        <v>Operating Expense</v>
      </c>
      <c r="F382" s="320">
        <f t="shared" si="687"/>
        <v>2</v>
      </c>
      <c r="G382" s="320"/>
      <c r="H382" s="362">
        <f t="shared" si="688"/>
        <v>0.38574999999999998</v>
      </c>
      <c r="O382" s="326">
        <f t="shared" ref="O382:BM382" ca="1" si="692">O295+O324</f>
        <v>0</v>
      </c>
      <c r="P382" s="326">
        <f t="shared" ca="1" si="692"/>
        <v>0</v>
      </c>
      <c r="Q382" s="326">
        <f t="shared" ca="1" si="692"/>
        <v>0</v>
      </c>
      <c r="R382" s="326">
        <f t="shared" ca="1" si="692"/>
        <v>0</v>
      </c>
      <c r="S382" s="326">
        <f t="shared" ca="1" si="692"/>
        <v>0</v>
      </c>
      <c r="T382" s="326">
        <f t="shared" ca="1" si="692"/>
        <v>0</v>
      </c>
      <c r="U382" s="326">
        <f t="shared" ca="1" si="692"/>
        <v>0</v>
      </c>
      <c r="V382" s="326">
        <f t="shared" ca="1" si="692"/>
        <v>0</v>
      </c>
      <c r="W382" s="326">
        <f t="shared" ca="1" si="692"/>
        <v>0</v>
      </c>
      <c r="X382" s="326">
        <f t="shared" ca="1" si="692"/>
        <v>0</v>
      </c>
      <c r="Y382" s="326">
        <f t="shared" ca="1" si="692"/>
        <v>0</v>
      </c>
      <c r="Z382" s="326">
        <f t="shared" ca="1" si="692"/>
        <v>0</v>
      </c>
      <c r="AA382" s="326">
        <f t="shared" ca="1" si="692"/>
        <v>0</v>
      </c>
      <c r="AB382" s="326">
        <f t="shared" ca="1" si="692"/>
        <v>0</v>
      </c>
      <c r="AC382" s="326">
        <f t="shared" ca="1" si="692"/>
        <v>0</v>
      </c>
      <c r="AD382" s="326">
        <f t="shared" ca="1" si="692"/>
        <v>0</v>
      </c>
      <c r="AE382" s="326">
        <f t="shared" ca="1" si="692"/>
        <v>0</v>
      </c>
      <c r="AF382" s="326">
        <f t="shared" ca="1" si="692"/>
        <v>0</v>
      </c>
      <c r="AG382" s="326">
        <f t="shared" ca="1" si="692"/>
        <v>0</v>
      </c>
      <c r="AH382" s="326">
        <f t="shared" ca="1" si="692"/>
        <v>0</v>
      </c>
      <c r="AI382" s="326">
        <f t="shared" ca="1" si="692"/>
        <v>0</v>
      </c>
      <c r="AJ382" s="326">
        <f t="shared" ca="1" si="692"/>
        <v>0</v>
      </c>
      <c r="AK382" s="326">
        <f t="shared" ca="1" si="692"/>
        <v>0</v>
      </c>
      <c r="AL382" s="326">
        <f t="shared" ca="1" si="692"/>
        <v>0</v>
      </c>
      <c r="AM382" s="326">
        <f t="shared" ca="1" si="692"/>
        <v>0</v>
      </c>
      <c r="AN382" s="326">
        <f t="shared" ca="1" si="692"/>
        <v>0</v>
      </c>
      <c r="AO382" s="326">
        <f t="shared" ca="1" si="692"/>
        <v>0</v>
      </c>
      <c r="AP382" s="326">
        <f t="shared" ca="1" si="692"/>
        <v>0</v>
      </c>
      <c r="AQ382" s="326">
        <f t="shared" ca="1" si="692"/>
        <v>0</v>
      </c>
      <c r="AR382" s="326">
        <f t="shared" ca="1" si="692"/>
        <v>0</v>
      </c>
      <c r="AS382" s="326">
        <f t="shared" ca="1" si="692"/>
        <v>0</v>
      </c>
      <c r="AT382" s="326">
        <f t="shared" ca="1" si="692"/>
        <v>0</v>
      </c>
      <c r="AU382" s="326">
        <f t="shared" ca="1" si="692"/>
        <v>0</v>
      </c>
      <c r="AV382" s="326">
        <f t="shared" ca="1" si="692"/>
        <v>0</v>
      </c>
      <c r="AW382" s="326">
        <f t="shared" ca="1" si="692"/>
        <v>0</v>
      </c>
      <c r="AX382" s="326">
        <f t="shared" ca="1" si="692"/>
        <v>0</v>
      </c>
      <c r="AY382" s="326">
        <f t="shared" ca="1" si="692"/>
        <v>0</v>
      </c>
      <c r="AZ382" s="326">
        <f t="shared" ca="1" si="692"/>
        <v>0</v>
      </c>
      <c r="BA382" s="326">
        <f t="shared" ca="1" si="692"/>
        <v>0</v>
      </c>
      <c r="BB382" s="326">
        <f t="shared" ca="1" si="692"/>
        <v>0</v>
      </c>
      <c r="BC382" s="326">
        <f t="shared" ca="1" si="692"/>
        <v>0</v>
      </c>
      <c r="BD382" s="326">
        <f t="shared" ca="1" si="692"/>
        <v>0</v>
      </c>
      <c r="BE382" s="326">
        <f t="shared" ca="1" si="692"/>
        <v>0</v>
      </c>
      <c r="BF382" s="326">
        <f t="shared" ca="1" si="692"/>
        <v>0</v>
      </c>
      <c r="BG382" s="326">
        <f t="shared" ca="1" si="692"/>
        <v>0</v>
      </c>
      <c r="BH382" s="326">
        <f t="shared" ca="1" si="692"/>
        <v>0</v>
      </c>
      <c r="BI382" s="326">
        <f t="shared" ca="1" si="692"/>
        <v>0</v>
      </c>
      <c r="BJ382" s="326">
        <f t="shared" ca="1" si="692"/>
        <v>0</v>
      </c>
      <c r="BK382" s="326">
        <f t="shared" ca="1" si="692"/>
        <v>0</v>
      </c>
      <c r="BL382" s="326">
        <f t="shared" ca="1" si="692"/>
        <v>0</v>
      </c>
      <c r="BM382" s="326">
        <f t="shared" ca="1" si="692"/>
        <v>0</v>
      </c>
    </row>
    <row r="383" spans="3:65" x14ac:dyDescent="0.2">
      <c r="C383" s="325">
        <f t="shared" si="690"/>
        <v>3</v>
      </c>
      <c r="D383" s="303" t="str">
        <f t="shared" si="691"/>
        <v>item 3</v>
      </c>
      <c r="E383" s="350" t="str">
        <f t="shared" si="687"/>
        <v>Operating Expense</v>
      </c>
      <c r="F383" s="320">
        <f t="shared" si="687"/>
        <v>2</v>
      </c>
      <c r="G383" s="320"/>
      <c r="H383" s="362">
        <f t="shared" si="688"/>
        <v>0.38574999999999998</v>
      </c>
      <c r="O383" s="326">
        <f t="shared" ref="O383:BM383" ca="1" si="693">O296+O325</f>
        <v>0</v>
      </c>
      <c r="P383" s="326">
        <f t="shared" ca="1" si="693"/>
        <v>0</v>
      </c>
      <c r="Q383" s="326">
        <f t="shared" ca="1" si="693"/>
        <v>0</v>
      </c>
      <c r="R383" s="326">
        <f t="shared" ca="1" si="693"/>
        <v>0</v>
      </c>
      <c r="S383" s="326">
        <f t="shared" ca="1" si="693"/>
        <v>0</v>
      </c>
      <c r="T383" s="326">
        <f t="shared" ca="1" si="693"/>
        <v>0</v>
      </c>
      <c r="U383" s="326">
        <f t="shared" ca="1" si="693"/>
        <v>0</v>
      </c>
      <c r="V383" s="326">
        <f t="shared" ca="1" si="693"/>
        <v>0</v>
      </c>
      <c r="W383" s="326">
        <f t="shared" ca="1" si="693"/>
        <v>0</v>
      </c>
      <c r="X383" s="326">
        <f t="shared" ca="1" si="693"/>
        <v>0</v>
      </c>
      <c r="Y383" s="326">
        <f t="shared" ca="1" si="693"/>
        <v>0</v>
      </c>
      <c r="Z383" s="326">
        <f t="shared" ca="1" si="693"/>
        <v>0</v>
      </c>
      <c r="AA383" s="326">
        <f t="shared" ca="1" si="693"/>
        <v>0</v>
      </c>
      <c r="AB383" s="326">
        <f t="shared" ca="1" si="693"/>
        <v>0</v>
      </c>
      <c r="AC383" s="326">
        <f t="shared" ca="1" si="693"/>
        <v>0</v>
      </c>
      <c r="AD383" s="326">
        <f t="shared" ca="1" si="693"/>
        <v>0</v>
      </c>
      <c r="AE383" s="326">
        <f t="shared" ca="1" si="693"/>
        <v>0</v>
      </c>
      <c r="AF383" s="326">
        <f t="shared" ca="1" si="693"/>
        <v>0</v>
      </c>
      <c r="AG383" s="326">
        <f t="shared" ca="1" si="693"/>
        <v>0</v>
      </c>
      <c r="AH383" s="326">
        <f t="shared" ca="1" si="693"/>
        <v>0</v>
      </c>
      <c r="AI383" s="326">
        <f t="shared" ca="1" si="693"/>
        <v>0</v>
      </c>
      <c r="AJ383" s="326">
        <f t="shared" ca="1" si="693"/>
        <v>0</v>
      </c>
      <c r="AK383" s="326">
        <f t="shared" ca="1" si="693"/>
        <v>0</v>
      </c>
      <c r="AL383" s="326">
        <f t="shared" ca="1" si="693"/>
        <v>0</v>
      </c>
      <c r="AM383" s="326">
        <f t="shared" ca="1" si="693"/>
        <v>0</v>
      </c>
      <c r="AN383" s="326">
        <f t="shared" ca="1" si="693"/>
        <v>0</v>
      </c>
      <c r="AO383" s="326">
        <f t="shared" ca="1" si="693"/>
        <v>0</v>
      </c>
      <c r="AP383" s="326">
        <f t="shared" ca="1" si="693"/>
        <v>0</v>
      </c>
      <c r="AQ383" s="326">
        <f t="shared" ca="1" si="693"/>
        <v>0</v>
      </c>
      <c r="AR383" s="326">
        <f t="shared" ca="1" si="693"/>
        <v>0</v>
      </c>
      <c r="AS383" s="326">
        <f t="shared" ca="1" si="693"/>
        <v>0</v>
      </c>
      <c r="AT383" s="326">
        <f t="shared" ca="1" si="693"/>
        <v>0</v>
      </c>
      <c r="AU383" s="326">
        <f t="shared" ca="1" si="693"/>
        <v>0</v>
      </c>
      <c r="AV383" s="326">
        <f t="shared" ca="1" si="693"/>
        <v>0</v>
      </c>
      <c r="AW383" s="326">
        <f t="shared" ca="1" si="693"/>
        <v>0</v>
      </c>
      <c r="AX383" s="326">
        <f t="shared" ca="1" si="693"/>
        <v>0</v>
      </c>
      <c r="AY383" s="326">
        <f t="shared" ca="1" si="693"/>
        <v>0</v>
      </c>
      <c r="AZ383" s="326">
        <f t="shared" ca="1" si="693"/>
        <v>0</v>
      </c>
      <c r="BA383" s="326">
        <f t="shared" ca="1" si="693"/>
        <v>0</v>
      </c>
      <c r="BB383" s="326">
        <f t="shared" ca="1" si="693"/>
        <v>0</v>
      </c>
      <c r="BC383" s="326">
        <f t="shared" ca="1" si="693"/>
        <v>0</v>
      </c>
      <c r="BD383" s="326">
        <f t="shared" ca="1" si="693"/>
        <v>0</v>
      </c>
      <c r="BE383" s="326">
        <f t="shared" ca="1" si="693"/>
        <v>0</v>
      </c>
      <c r="BF383" s="326">
        <f t="shared" ca="1" si="693"/>
        <v>0</v>
      </c>
      <c r="BG383" s="326">
        <f t="shared" ca="1" si="693"/>
        <v>0</v>
      </c>
      <c r="BH383" s="326">
        <f t="shared" ca="1" si="693"/>
        <v>0</v>
      </c>
      <c r="BI383" s="326">
        <f t="shared" ca="1" si="693"/>
        <v>0</v>
      </c>
      <c r="BJ383" s="326">
        <f t="shared" ca="1" si="693"/>
        <v>0</v>
      </c>
      <c r="BK383" s="326">
        <f t="shared" ca="1" si="693"/>
        <v>0</v>
      </c>
      <c r="BL383" s="326">
        <f t="shared" ca="1" si="693"/>
        <v>0</v>
      </c>
      <c r="BM383" s="326">
        <f t="shared" ca="1" si="693"/>
        <v>0</v>
      </c>
    </row>
    <row r="384" spans="3:65" x14ac:dyDescent="0.2">
      <c r="C384" s="325">
        <f t="shared" si="690"/>
        <v>4</v>
      </c>
      <c r="D384" s="303" t="str">
        <f t="shared" si="691"/>
        <v>item 4</v>
      </c>
      <c r="E384" s="350" t="str">
        <f t="shared" si="687"/>
        <v>Operating Expense</v>
      </c>
      <c r="F384" s="320">
        <f t="shared" si="687"/>
        <v>2</v>
      </c>
      <c r="G384" s="320"/>
      <c r="H384" s="362">
        <f t="shared" si="688"/>
        <v>0.38574999999999998</v>
      </c>
      <c r="O384" s="326">
        <f t="shared" ref="O384:BM384" ca="1" si="694">O297+O326</f>
        <v>0</v>
      </c>
      <c r="P384" s="326">
        <f t="shared" ca="1" si="694"/>
        <v>0</v>
      </c>
      <c r="Q384" s="326">
        <f t="shared" ca="1" si="694"/>
        <v>0</v>
      </c>
      <c r="R384" s="326">
        <f t="shared" ca="1" si="694"/>
        <v>0</v>
      </c>
      <c r="S384" s="326">
        <f t="shared" ca="1" si="694"/>
        <v>0</v>
      </c>
      <c r="T384" s="326">
        <f t="shared" ca="1" si="694"/>
        <v>0</v>
      </c>
      <c r="U384" s="326">
        <f t="shared" ca="1" si="694"/>
        <v>0</v>
      </c>
      <c r="V384" s="326">
        <f t="shared" ca="1" si="694"/>
        <v>0</v>
      </c>
      <c r="W384" s="326">
        <f t="shared" ca="1" si="694"/>
        <v>0</v>
      </c>
      <c r="X384" s="326">
        <f t="shared" ca="1" si="694"/>
        <v>0</v>
      </c>
      <c r="Y384" s="326">
        <f t="shared" ca="1" si="694"/>
        <v>0</v>
      </c>
      <c r="Z384" s="326">
        <f t="shared" ca="1" si="694"/>
        <v>0</v>
      </c>
      <c r="AA384" s="326">
        <f t="shared" ca="1" si="694"/>
        <v>0</v>
      </c>
      <c r="AB384" s="326">
        <f t="shared" ca="1" si="694"/>
        <v>0</v>
      </c>
      <c r="AC384" s="326">
        <f t="shared" ca="1" si="694"/>
        <v>0</v>
      </c>
      <c r="AD384" s="326">
        <f t="shared" ca="1" si="694"/>
        <v>0</v>
      </c>
      <c r="AE384" s="326">
        <f t="shared" ca="1" si="694"/>
        <v>0</v>
      </c>
      <c r="AF384" s="326">
        <f t="shared" ca="1" si="694"/>
        <v>0</v>
      </c>
      <c r="AG384" s="326">
        <f t="shared" ca="1" si="694"/>
        <v>0</v>
      </c>
      <c r="AH384" s="326">
        <f t="shared" ca="1" si="694"/>
        <v>0</v>
      </c>
      <c r="AI384" s="326">
        <f t="shared" ca="1" si="694"/>
        <v>0</v>
      </c>
      <c r="AJ384" s="326">
        <f t="shared" ca="1" si="694"/>
        <v>0</v>
      </c>
      <c r="AK384" s="326">
        <f t="shared" ca="1" si="694"/>
        <v>0</v>
      </c>
      <c r="AL384" s="326">
        <f t="shared" ca="1" si="694"/>
        <v>0</v>
      </c>
      <c r="AM384" s="326">
        <f t="shared" ca="1" si="694"/>
        <v>0</v>
      </c>
      <c r="AN384" s="326">
        <f t="shared" ca="1" si="694"/>
        <v>0</v>
      </c>
      <c r="AO384" s="326">
        <f t="shared" ca="1" si="694"/>
        <v>0</v>
      </c>
      <c r="AP384" s="326">
        <f t="shared" ca="1" si="694"/>
        <v>0</v>
      </c>
      <c r="AQ384" s="326">
        <f t="shared" ca="1" si="694"/>
        <v>0</v>
      </c>
      <c r="AR384" s="326">
        <f t="shared" ca="1" si="694"/>
        <v>0</v>
      </c>
      <c r="AS384" s="326">
        <f t="shared" ca="1" si="694"/>
        <v>0</v>
      </c>
      <c r="AT384" s="326">
        <f t="shared" ca="1" si="694"/>
        <v>0</v>
      </c>
      <c r="AU384" s="326">
        <f t="shared" ca="1" si="694"/>
        <v>0</v>
      </c>
      <c r="AV384" s="326">
        <f t="shared" ca="1" si="694"/>
        <v>0</v>
      </c>
      <c r="AW384" s="326">
        <f t="shared" ca="1" si="694"/>
        <v>0</v>
      </c>
      <c r="AX384" s="326">
        <f t="shared" ca="1" si="694"/>
        <v>0</v>
      </c>
      <c r="AY384" s="326">
        <f t="shared" ca="1" si="694"/>
        <v>0</v>
      </c>
      <c r="AZ384" s="326">
        <f t="shared" ca="1" si="694"/>
        <v>0</v>
      </c>
      <c r="BA384" s="326">
        <f t="shared" ca="1" si="694"/>
        <v>0</v>
      </c>
      <c r="BB384" s="326">
        <f t="shared" ca="1" si="694"/>
        <v>0</v>
      </c>
      <c r="BC384" s="326">
        <f t="shared" ca="1" si="694"/>
        <v>0</v>
      </c>
      <c r="BD384" s="326">
        <f t="shared" ca="1" si="694"/>
        <v>0</v>
      </c>
      <c r="BE384" s="326">
        <f t="shared" ca="1" si="694"/>
        <v>0</v>
      </c>
      <c r="BF384" s="326">
        <f t="shared" ca="1" si="694"/>
        <v>0</v>
      </c>
      <c r="BG384" s="326">
        <f t="shared" ca="1" si="694"/>
        <v>0</v>
      </c>
      <c r="BH384" s="326">
        <f t="shared" ca="1" si="694"/>
        <v>0</v>
      </c>
      <c r="BI384" s="326">
        <f t="shared" ca="1" si="694"/>
        <v>0</v>
      </c>
      <c r="BJ384" s="326">
        <f t="shared" ca="1" si="694"/>
        <v>0</v>
      </c>
      <c r="BK384" s="326">
        <f t="shared" ca="1" si="694"/>
        <v>0</v>
      </c>
      <c r="BL384" s="326">
        <f t="shared" ca="1" si="694"/>
        <v>0</v>
      </c>
      <c r="BM384" s="326">
        <f t="shared" ca="1" si="694"/>
        <v>0</v>
      </c>
    </row>
    <row r="385" spans="3:65" x14ac:dyDescent="0.2">
      <c r="C385" s="325">
        <f t="shared" si="690"/>
        <v>5</v>
      </c>
      <c r="D385" s="303" t="str">
        <f t="shared" si="691"/>
        <v>item 5</v>
      </c>
      <c r="E385" s="350" t="str">
        <f t="shared" si="687"/>
        <v>Operating Expense</v>
      </c>
      <c r="F385" s="320">
        <f t="shared" si="687"/>
        <v>2</v>
      </c>
      <c r="G385" s="320"/>
      <c r="H385" s="362">
        <f t="shared" si="688"/>
        <v>0.38574999999999998</v>
      </c>
      <c r="O385" s="326">
        <f t="shared" ref="O385:BM385" ca="1" si="695">O298+O327</f>
        <v>0</v>
      </c>
      <c r="P385" s="326">
        <f t="shared" ca="1" si="695"/>
        <v>0</v>
      </c>
      <c r="Q385" s="326">
        <f t="shared" ca="1" si="695"/>
        <v>0</v>
      </c>
      <c r="R385" s="326">
        <f t="shared" ca="1" si="695"/>
        <v>0</v>
      </c>
      <c r="S385" s="326">
        <f t="shared" ca="1" si="695"/>
        <v>0</v>
      </c>
      <c r="T385" s="326">
        <f t="shared" ca="1" si="695"/>
        <v>0</v>
      </c>
      <c r="U385" s="326">
        <f t="shared" ca="1" si="695"/>
        <v>0</v>
      </c>
      <c r="V385" s="326">
        <f t="shared" ca="1" si="695"/>
        <v>0</v>
      </c>
      <c r="W385" s="326">
        <f t="shared" ca="1" si="695"/>
        <v>0</v>
      </c>
      <c r="X385" s="326">
        <f t="shared" ca="1" si="695"/>
        <v>0</v>
      </c>
      <c r="Y385" s="326">
        <f t="shared" ca="1" si="695"/>
        <v>0</v>
      </c>
      <c r="Z385" s="326">
        <f t="shared" ca="1" si="695"/>
        <v>0</v>
      </c>
      <c r="AA385" s="326">
        <f t="shared" ca="1" si="695"/>
        <v>0</v>
      </c>
      <c r="AB385" s="326">
        <f t="shared" ca="1" si="695"/>
        <v>0</v>
      </c>
      <c r="AC385" s="326">
        <f t="shared" ca="1" si="695"/>
        <v>0</v>
      </c>
      <c r="AD385" s="326">
        <f t="shared" ca="1" si="695"/>
        <v>0</v>
      </c>
      <c r="AE385" s="326">
        <f t="shared" ca="1" si="695"/>
        <v>0</v>
      </c>
      <c r="AF385" s="326">
        <f t="shared" ca="1" si="695"/>
        <v>0</v>
      </c>
      <c r="AG385" s="326">
        <f t="shared" ca="1" si="695"/>
        <v>0</v>
      </c>
      <c r="AH385" s="326">
        <f t="shared" ca="1" si="695"/>
        <v>0</v>
      </c>
      <c r="AI385" s="326">
        <f t="shared" ca="1" si="695"/>
        <v>0</v>
      </c>
      <c r="AJ385" s="326">
        <f t="shared" ca="1" si="695"/>
        <v>0</v>
      </c>
      <c r="AK385" s="326">
        <f t="shared" ca="1" si="695"/>
        <v>0</v>
      </c>
      <c r="AL385" s="326">
        <f t="shared" ca="1" si="695"/>
        <v>0</v>
      </c>
      <c r="AM385" s="326">
        <f t="shared" ca="1" si="695"/>
        <v>0</v>
      </c>
      <c r="AN385" s="326">
        <f t="shared" ca="1" si="695"/>
        <v>0</v>
      </c>
      <c r="AO385" s="326">
        <f t="shared" ca="1" si="695"/>
        <v>0</v>
      </c>
      <c r="AP385" s="326">
        <f t="shared" ca="1" si="695"/>
        <v>0</v>
      </c>
      <c r="AQ385" s="326">
        <f t="shared" ca="1" si="695"/>
        <v>0</v>
      </c>
      <c r="AR385" s="326">
        <f t="shared" ca="1" si="695"/>
        <v>0</v>
      </c>
      <c r="AS385" s="326">
        <f t="shared" ca="1" si="695"/>
        <v>0</v>
      </c>
      <c r="AT385" s="326">
        <f t="shared" ca="1" si="695"/>
        <v>0</v>
      </c>
      <c r="AU385" s="326">
        <f t="shared" ca="1" si="695"/>
        <v>0</v>
      </c>
      <c r="AV385" s="326">
        <f t="shared" ca="1" si="695"/>
        <v>0</v>
      </c>
      <c r="AW385" s="326">
        <f t="shared" ca="1" si="695"/>
        <v>0</v>
      </c>
      <c r="AX385" s="326">
        <f t="shared" ca="1" si="695"/>
        <v>0</v>
      </c>
      <c r="AY385" s="326">
        <f t="shared" ca="1" si="695"/>
        <v>0</v>
      </c>
      <c r="AZ385" s="326">
        <f t="shared" ca="1" si="695"/>
        <v>0</v>
      </c>
      <c r="BA385" s="326">
        <f t="shared" ca="1" si="695"/>
        <v>0</v>
      </c>
      <c r="BB385" s="326">
        <f t="shared" ca="1" si="695"/>
        <v>0</v>
      </c>
      <c r="BC385" s="326">
        <f t="shared" ca="1" si="695"/>
        <v>0</v>
      </c>
      <c r="BD385" s="326">
        <f t="shared" ca="1" si="695"/>
        <v>0</v>
      </c>
      <c r="BE385" s="326">
        <f t="shared" ca="1" si="695"/>
        <v>0</v>
      </c>
      <c r="BF385" s="326">
        <f t="shared" ca="1" si="695"/>
        <v>0</v>
      </c>
      <c r="BG385" s="326">
        <f t="shared" ca="1" si="695"/>
        <v>0</v>
      </c>
      <c r="BH385" s="326">
        <f t="shared" ca="1" si="695"/>
        <v>0</v>
      </c>
      <c r="BI385" s="326">
        <f t="shared" ca="1" si="695"/>
        <v>0</v>
      </c>
      <c r="BJ385" s="326">
        <f t="shared" ca="1" si="695"/>
        <v>0</v>
      </c>
      <c r="BK385" s="326">
        <f t="shared" ca="1" si="695"/>
        <v>0</v>
      </c>
      <c r="BL385" s="326">
        <f t="shared" ca="1" si="695"/>
        <v>0</v>
      </c>
      <c r="BM385" s="326">
        <f t="shared" ca="1" si="695"/>
        <v>0</v>
      </c>
    </row>
    <row r="386" spans="3:65" x14ac:dyDescent="0.2">
      <c r="C386" s="325">
        <f t="shared" si="690"/>
        <v>6</v>
      </c>
      <c r="D386" s="303" t="str">
        <f t="shared" si="691"/>
        <v>item 6</v>
      </c>
      <c r="E386" s="350" t="str">
        <f t="shared" si="687"/>
        <v>Operating Expense</v>
      </c>
      <c r="F386" s="320">
        <f t="shared" si="687"/>
        <v>2</v>
      </c>
      <c r="G386" s="320"/>
      <c r="H386" s="362">
        <f t="shared" si="688"/>
        <v>0.38574999999999998</v>
      </c>
      <c r="O386" s="326">
        <f t="shared" ref="O386:BM386" ca="1" si="696">O299+O328</f>
        <v>0</v>
      </c>
      <c r="P386" s="326">
        <f t="shared" ca="1" si="696"/>
        <v>0</v>
      </c>
      <c r="Q386" s="326">
        <f t="shared" ca="1" si="696"/>
        <v>0</v>
      </c>
      <c r="R386" s="326">
        <f t="shared" ca="1" si="696"/>
        <v>0</v>
      </c>
      <c r="S386" s="326">
        <f t="shared" ca="1" si="696"/>
        <v>0</v>
      </c>
      <c r="T386" s="326">
        <f t="shared" ca="1" si="696"/>
        <v>0</v>
      </c>
      <c r="U386" s="326">
        <f t="shared" ca="1" si="696"/>
        <v>0</v>
      </c>
      <c r="V386" s="326">
        <f t="shared" ca="1" si="696"/>
        <v>0</v>
      </c>
      <c r="W386" s="326">
        <f t="shared" ca="1" si="696"/>
        <v>0</v>
      </c>
      <c r="X386" s="326">
        <f t="shared" ca="1" si="696"/>
        <v>0</v>
      </c>
      <c r="Y386" s="326">
        <f t="shared" ca="1" si="696"/>
        <v>0</v>
      </c>
      <c r="Z386" s="326">
        <f t="shared" ca="1" si="696"/>
        <v>0</v>
      </c>
      <c r="AA386" s="326">
        <f t="shared" ca="1" si="696"/>
        <v>0</v>
      </c>
      <c r="AB386" s="326">
        <f t="shared" ca="1" si="696"/>
        <v>0</v>
      </c>
      <c r="AC386" s="326">
        <f t="shared" ca="1" si="696"/>
        <v>0</v>
      </c>
      <c r="AD386" s="326">
        <f t="shared" ca="1" si="696"/>
        <v>0</v>
      </c>
      <c r="AE386" s="326">
        <f t="shared" ca="1" si="696"/>
        <v>0</v>
      </c>
      <c r="AF386" s="326">
        <f t="shared" ca="1" si="696"/>
        <v>0</v>
      </c>
      <c r="AG386" s="326">
        <f t="shared" ca="1" si="696"/>
        <v>0</v>
      </c>
      <c r="AH386" s="326">
        <f t="shared" ca="1" si="696"/>
        <v>0</v>
      </c>
      <c r="AI386" s="326">
        <f t="shared" ca="1" si="696"/>
        <v>0</v>
      </c>
      <c r="AJ386" s="326">
        <f t="shared" ca="1" si="696"/>
        <v>0</v>
      </c>
      <c r="AK386" s="326">
        <f t="shared" ca="1" si="696"/>
        <v>0</v>
      </c>
      <c r="AL386" s="326">
        <f t="shared" ca="1" si="696"/>
        <v>0</v>
      </c>
      <c r="AM386" s="326">
        <f t="shared" ca="1" si="696"/>
        <v>0</v>
      </c>
      <c r="AN386" s="326">
        <f t="shared" ca="1" si="696"/>
        <v>0</v>
      </c>
      <c r="AO386" s="326">
        <f t="shared" ca="1" si="696"/>
        <v>0</v>
      </c>
      <c r="AP386" s="326">
        <f t="shared" ca="1" si="696"/>
        <v>0</v>
      </c>
      <c r="AQ386" s="326">
        <f t="shared" ca="1" si="696"/>
        <v>0</v>
      </c>
      <c r="AR386" s="326">
        <f t="shared" ca="1" si="696"/>
        <v>0</v>
      </c>
      <c r="AS386" s="326">
        <f t="shared" ca="1" si="696"/>
        <v>0</v>
      </c>
      <c r="AT386" s="326">
        <f t="shared" ca="1" si="696"/>
        <v>0</v>
      </c>
      <c r="AU386" s="326">
        <f t="shared" ca="1" si="696"/>
        <v>0</v>
      </c>
      <c r="AV386" s="326">
        <f t="shared" ca="1" si="696"/>
        <v>0</v>
      </c>
      <c r="AW386" s="326">
        <f t="shared" ca="1" si="696"/>
        <v>0</v>
      </c>
      <c r="AX386" s="326">
        <f t="shared" ca="1" si="696"/>
        <v>0</v>
      </c>
      <c r="AY386" s="326">
        <f t="shared" ca="1" si="696"/>
        <v>0</v>
      </c>
      <c r="AZ386" s="326">
        <f t="shared" ca="1" si="696"/>
        <v>0</v>
      </c>
      <c r="BA386" s="326">
        <f t="shared" ca="1" si="696"/>
        <v>0</v>
      </c>
      <c r="BB386" s="326">
        <f t="shared" ca="1" si="696"/>
        <v>0</v>
      </c>
      <c r="BC386" s="326">
        <f t="shared" ca="1" si="696"/>
        <v>0</v>
      </c>
      <c r="BD386" s="326">
        <f t="shared" ca="1" si="696"/>
        <v>0</v>
      </c>
      <c r="BE386" s="326">
        <f t="shared" ca="1" si="696"/>
        <v>0</v>
      </c>
      <c r="BF386" s="326">
        <f t="shared" ca="1" si="696"/>
        <v>0</v>
      </c>
      <c r="BG386" s="326">
        <f t="shared" ca="1" si="696"/>
        <v>0</v>
      </c>
      <c r="BH386" s="326">
        <f t="shared" ca="1" si="696"/>
        <v>0</v>
      </c>
      <c r="BI386" s="326">
        <f t="shared" ca="1" si="696"/>
        <v>0</v>
      </c>
      <c r="BJ386" s="326">
        <f t="shared" ca="1" si="696"/>
        <v>0</v>
      </c>
      <c r="BK386" s="326">
        <f t="shared" ca="1" si="696"/>
        <v>0</v>
      </c>
      <c r="BL386" s="326">
        <f t="shared" ca="1" si="696"/>
        <v>0</v>
      </c>
      <c r="BM386" s="326">
        <f t="shared" ca="1" si="696"/>
        <v>0</v>
      </c>
    </row>
    <row r="387" spans="3:65" x14ac:dyDescent="0.2">
      <c r="C387" s="325">
        <f t="shared" si="690"/>
        <v>7</v>
      </c>
      <c r="D387" s="303" t="str">
        <f t="shared" si="691"/>
        <v>item 7</v>
      </c>
      <c r="E387" s="350" t="str">
        <f t="shared" si="687"/>
        <v>Operating Expense</v>
      </c>
      <c r="F387" s="320">
        <f t="shared" si="687"/>
        <v>2</v>
      </c>
      <c r="G387" s="320"/>
      <c r="H387" s="362">
        <f t="shared" si="688"/>
        <v>0.38574999999999998</v>
      </c>
      <c r="O387" s="326">
        <f t="shared" ref="O387:BM387" ca="1" si="697">O300+O329</f>
        <v>0</v>
      </c>
      <c r="P387" s="326">
        <f t="shared" ca="1" si="697"/>
        <v>0</v>
      </c>
      <c r="Q387" s="326">
        <f t="shared" ca="1" si="697"/>
        <v>0</v>
      </c>
      <c r="R387" s="326">
        <f t="shared" ca="1" si="697"/>
        <v>0</v>
      </c>
      <c r="S387" s="326">
        <f t="shared" ca="1" si="697"/>
        <v>0</v>
      </c>
      <c r="T387" s="326">
        <f t="shared" ca="1" si="697"/>
        <v>0</v>
      </c>
      <c r="U387" s="326">
        <f t="shared" ca="1" si="697"/>
        <v>0</v>
      </c>
      <c r="V387" s="326">
        <f t="shared" ca="1" si="697"/>
        <v>0</v>
      </c>
      <c r="W387" s="326">
        <f t="shared" ca="1" si="697"/>
        <v>0</v>
      </c>
      <c r="X387" s="326">
        <f t="shared" ca="1" si="697"/>
        <v>0</v>
      </c>
      <c r="Y387" s="326">
        <f t="shared" ca="1" si="697"/>
        <v>0</v>
      </c>
      <c r="Z387" s="326">
        <f t="shared" ca="1" si="697"/>
        <v>0</v>
      </c>
      <c r="AA387" s="326">
        <f t="shared" ca="1" si="697"/>
        <v>0</v>
      </c>
      <c r="AB387" s="326">
        <f t="shared" ca="1" si="697"/>
        <v>0</v>
      </c>
      <c r="AC387" s="326">
        <f t="shared" ca="1" si="697"/>
        <v>0</v>
      </c>
      <c r="AD387" s="326">
        <f t="shared" ca="1" si="697"/>
        <v>0</v>
      </c>
      <c r="AE387" s="326">
        <f t="shared" ca="1" si="697"/>
        <v>0</v>
      </c>
      <c r="AF387" s="326">
        <f t="shared" ca="1" si="697"/>
        <v>0</v>
      </c>
      <c r="AG387" s="326">
        <f t="shared" ca="1" si="697"/>
        <v>0</v>
      </c>
      <c r="AH387" s="326">
        <f t="shared" ca="1" si="697"/>
        <v>0</v>
      </c>
      <c r="AI387" s="326">
        <f t="shared" ca="1" si="697"/>
        <v>0</v>
      </c>
      <c r="AJ387" s="326">
        <f t="shared" ca="1" si="697"/>
        <v>0</v>
      </c>
      <c r="AK387" s="326">
        <f t="shared" ca="1" si="697"/>
        <v>0</v>
      </c>
      <c r="AL387" s="326">
        <f t="shared" ca="1" si="697"/>
        <v>0</v>
      </c>
      <c r="AM387" s="326">
        <f t="shared" ca="1" si="697"/>
        <v>0</v>
      </c>
      <c r="AN387" s="326">
        <f t="shared" ca="1" si="697"/>
        <v>0</v>
      </c>
      <c r="AO387" s="326">
        <f t="shared" ca="1" si="697"/>
        <v>0</v>
      </c>
      <c r="AP387" s="326">
        <f t="shared" ca="1" si="697"/>
        <v>0</v>
      </c>
      <c r="AQ387" s="326">
        <f t="shared" ca="1" si="697"/>
        <v>0</v>
      </c>
      <c r="AR387" s="326">
        <f t="shared" ca="1" si="697"/>
        <v>0</v>
      </c>
      <c r="AS387" s="326">
        <f t="shared" ca="1" si="697"/>
        <v>0</v>
      </c>
      <c r="AT387" s="326">
        <f t="shared" ca="1" si="697"/>
        <v>0</v>
      </c>
      <c r="AU387" s="326">
        <f t="shared" ca="1" si="697"/>
        <v>0</v>
      </c>
      <c r="AV387" s="326">
        <f t="shared" ca="1" si="697"/>
        <v>0</v>
      </c>
      <c r="AW387" s="326">
        <f t="shared" ca="1" si="697"/>
        <v>0</v>
      </c>
      <c r="AX387" s="326">
        <f t="shared" ca="1" si="697"/>
        <v>0</v>
      </c>
      <c r="AY387" s="326">
        <f t="shared" ca="1" si="697"/>
        <v>0</v>
      </c>
      <c r="AZ387" s="326">
        <f t="shared" ca="1" si="697"/>
        <v>0</v>
      </c>
      <c r="BA387" s="326">
        <f t="shared" ca="1" si="697"/>
        <v>0</v>
      </c>
      <c r="BB387" s="326">
        <f t="shared" ca="1" si="697"/>
        <v>0</v>
      </c>
      <c r="BC387" s="326">
        <f t="shared" ca="1" si="697"/>
        <v>0</v>
      </c>
      <c r="BD387" s="326">
        <f t="shared" ca="1" si="697"/>
        <v>0</v>
      </c>
      <c r="BE387" s="326">
        <f t="shared" ca="1" si="697"/>
        <v>0</v>
      </c>
      <c r="BF387" s="326">
        <f t="shared" ca="1" si="697"/>
        <v>0</v>
      </c>
      <c r="BG387" s="326">
        <f t="shared" ca="1" si="697"/>
        <v>0</v>
      </c>
      <c r="BH387" s="326">
        <f t="shared" ca="1" si="697"/>
        <v>0</v>
      </c>
      <c r="BI387" s="326">
        <f t="shared" ca="1" si="697"/>
        <v>0</v>
      </c>
      <c r="BJ387" s="326">
        <f t="shared" ca="1" si="697"/>
        <v>0</v>
      </c>
      <c r="BK387" s="326">
        <f t="shared" ca="1" si="697"/>
        <v>0</v>
      </c>
      <c r="BL387" s="326">
        <f t="shared" ca="1" si="697"/>
        <v>0</v>
      </c>
      <c r="BM387" s="326">
        <f t="shared" ca="1" si="697"/>
        <v>0</v>
      </c>
    </row>
    <row r="388" spans="3:65" x14ac:dyDescent="0.2">
      <c r="C388" s="325">
        <f t="shared" si="690"/>
        <v>8</v>
      </c>
      <c r="D388" s="303" t="str">
        <f t="shared" si="691"/>
        <v>item 8</v>
      </c>
      <c r="E388" s="350" t="str">
        <f t="shared" si="687"/>
        <v>Operating Expense</v>
      </c>
      <c r="F388" s="320">
        <f t="shared" si="687"/>
        <v>2</v>
      </c>
      <c r="G388" s="320"/>
      <c r="H388" s="362">
        <f t="shared" si="688"/>
        <v>0.38574999999999998</v>
      </c>
      <c r="O388" s="326">
        <f t="shared" ref="O388:BM388" ca="1" si="698">O301+O330</f>
        <v>0</v>
      </c>
      <c r="P388" s="326">
        <f t="shared" ca="1" si="698"/>
        <v>0</v>
      </c>
      <c r="Q388" s="326">
        <f t="shared" ca="1" si="698"/>
        <v>0</v>
      </c>
      <c r="R388" s="326">
        <f t="shared" ca="1" si="698"/>
        <v>0</v>
      </c>
      <c r="S388" s="326">
        <f t="shared" ca="1" si="698"/>
        <v>0</v>
      </c>
      <c r="T388" s="326">
        <f t="shared" ca="1" si="698"/>
        <v>0</v>
      </c>
      <c r="U388" s="326">
        <f t="shared" ca="1" si="698"/>
        <v>0</v>
      </c>
      <c r="V388" s="326">
        <f t="shared" ca="1" si="698"/>
        <v>0</v>
      </c>
      <c r="W388" s="326">
        <f t="shared" ca="1" si="698"/>
        <v>0</v>
      </c>
      <c r="X388" s="326">
        <f t="shared" ca="1" si="698"/>
        <v>0</v>
      </c>
      <c r="Y388" s="326">
        <f t="shared" ca="1" si="698"/>
        <v>0</v>
      </c>
      <c r="Z388" s="326">
        <f t="shared" ca="1" si="698"/>
        <v>0</v>
      </c>
      <c r="AA388" s="326">
        <f t="shared" ca="1" si="698"/>
        <v>0</v>
      </c>
      <c r="AB388" s="326">
        <f t="shared" ca="1" si="698"/>
        <v>0</v>
      </c>
      <c r="AC388" s="326">
        <f t="shared" ca="1" si="698"/>
        <v>0</v>
      </c>
      <c r="AD388" s="326">
        <f t="shared" ca="1" si="698"/>
        <v>0</v>
      </c>
      <c r="AE388" s="326">
        <f t="shared" ca="1" si="698"/>
        <v>0</v>
      </c>
      <c r="AF388" s="326">
        <f t="shared" ca="1" si="698"/>
        <v>0</v>
      </c>
      <c r="AG388" s="326">
        <f t="shared" ca="1" si="698"/>
        <v>0</v>
      </c>
      <c r="AH388" s="326">
        <f t="shared" ca="1" si="698"/>
        <v>0</v>
      </c>
      <c r="AI388" s="326">
        <f t="shared" ca="1" si="698"/>
        <v>0</v>
      </c>
      <c r="AJ388" s="326">
        <f t="shared" ca="1" si="698"/>
        <v>0</v>
      </c>
      <c r="AK388" s="326">
        <f t="shared" ca="1" si="698"/>
        <v>0</v>
      </c>
      <c r="AL388" s="326">
        <f t="shared" ca="1" si="698"/>
        <v>0</v>
      </c>
      <c r="AM388" s="326">
        <f t="shared" ca="1" si="698"/>
        <v>0</v>
      </c>
      <c r="AN388" s="326">
        <f t="shared" ca="1" si="698"/>
        <v>0</v>
      </c>
      <c r="AO388" s="326">
        <f t="shared" ca="1" si="698"/>
        <v>0</v>
      </c>
      <c r="AP388" s="326">
        <f t="shared" ca="1" si="698"/>
        <v>0</v>
      </c>
      <c r="AQ388" s="326">
        <f t="shared" ca="1" si="698"/>
        <v>0</v>
      </c>
      <c r="AR388" s="326">
        <f t="shared" ca="1" si="698"/>
        <v>0</v>
      </c>
      <c r="AS388" s="326">
        <f t="shared" ca="1" si="698"/>
        <v>0</v>
      </c>
      <c r="AT388" s="326">
        <f t="shared" ca="1" si="698"/>
        <v>0</v>
      </c>
      <c r="AU388" s="326">
        <f t="shared" ca="1" si="698"/>
        <v>0</v>
      </c>
      <c r="AV388" s="326">
        <f t="shared" ca="1" si="698"/>
        <v>0</v>
      </c>
      <c r="AW388" s="326">
        <f t="shared" ca="1" si="698"/>
        <v>0</v>
      </c>
      <c r="AX388" s="326">
        <f t="shared" ca="1" si="698"/>
        <v>0</v>
      </c>
      <c r="AY388" s="326">
        <f t="shared" ca="1" si="698"/>
        <v>0</v>
      </c>
      <c r="AZ388" s="326">
        <f t="shared" ca="1" si="698"/>
        <v>0</v>
      </c>
      <c r="BA388" s="326">
        <f t="shared" ca="1" si="698"/>
        <v>0</v>
      </c>
      <c r="BB388" s="326">
        <f t="shared" ca="1" si="698"/>
        <v>0</v>
      </c>
      <c r="BC388" s="326">
        <f t="shared" ca="1" si="698"/>
        <v>0</v>
      </c>
      <c r="BD388" s="326">
        <f t="shared" ca="1" si="698"/>
        <v>0</v>
      </c>
      <c r="BE388" s="326">
        <f t="shared" ca="1" si="698"/>
        <v>0</v>
      </c>
      <c r="BF388" s="326">
        <f t="shared" ca="1" si="698"/>
        <v>0</v>
      </c>
      <c r="BG388" s="326">
        <f t="shared" ca="1" si="698"/>
        <v>0</v>
      </c>
      <c r="BH388" s="326">
        <f t="shared" ca="1" si="698"/>
        <v>0</v>
      </c>
      <c r="BI388" s="326">
        <f t="shared" ca="1" si="698"/>
        <v>0</v>
      </c>
      <c r="BJ388" s="326">
        <f t="shared" ca="1" si="698"/>
        <v>0</v>
      </c>
      <c r="BK388" s="326">
        <f t="shared" ca="1" si="698"/>
        <v>0</v>
      </c>
      <c r="BL388" s="326">
        <f t="shared" ca="1" si="698"/>
        <v>0</v>
      </c>
      <c r="BM388" s="326">
        <f t="shared" ca="1" si="698"/>
        <v>0</v>
      </c>
    </row>
    <row r="389" spans="3:65" x14ac:dyDescent="0.2">
      <c r="C389" s="325">
        <f t="shared" si="690"/>
        <v>9</v>
      </c>
      <c r="D389" s="303" t="str">
        <f t="shared" si="691"/>
        <v>item 9</v>
      </c>
      <c r="E389" s="350" t="str">
        <f t="shared" si="687"/>
        <v>Operating Expense</v>
      </c>
      <c r="F389" s="320">
        <f t="shared" si="687"/>
        <v>2</v>
      </c>
      <c r="G389" s="320"/>
      <c r="H389" s="362">
        <f t="shared" si="688"/>
        <v>0.38574999999999998</v>
      </c>
      <c r="O389" s="326">
        <f t="shared" ref="O389:BM389" ca="1" si="699">O302+O331</f>
        <v>0</v>
      </c>
      <c r="P389" s="326">
        <f t="shared" ca="1" si="699"/>
        <v>0</v>
      </c>
      <c r="Q389" s="326">
        <f t="shared" ca="1" si="699"/>
        <v>0</v>
      </c>
      <c r="R389" s="326">
        <f t="shared" ca="1" si="699"/>
        <v>0</v>
      </c>
      <c r="S389" s="326">
        <f t="shared" ca="1" si="699"/>
        <v>0</v>
      </c>
      <c r="T389" s="326">
        <f t="shared" ca="1" si="699"/>
        <v>0</v>
      </c>
      <c r="U389" s="326">
        <f t="shared" ca="1" si="699"/>
        <v>0</v>
      </c>
      <c r="V389" s="326">
        <f t="shared" ca="1" si="699"/>
        <v>0</v>
      </c>
      <c r="W389" s="326">
        <f t="shared" ca="1" si="699"/>
        <v>0</v>
      </c>
      <c r="X389" s="326">
        <f t="shared" ca="1" si="699"/>
        <v>0</v>
      </c>
      <c r="Y389" s="326">
        <f t="shared" ca="1" si="699"/>
        <v>0</v>
      </c>
      <c r="Z389" s="326">
        <f t="shared" ca="1" si="699"/>
        <v>0</v>
      </c>
      <c r="AA389" s="326">
        <f t="shared" ca="1" si="699"/>
        <v>0</v>
      </c>
      <c r="AB389" s="326">
        <f t="shared" ca="1" si="699"/>
        <v>0</v>
      </c>
      <c r="AC389" s="326">
        <f t="shared" ca="1" si="699"/>
        <v>0</v>
      </c>
      <c r="AD389" s="326">
        <f t="shared" ca="1" si="699"/>
        <v>0</v>
      </c>
      <c r="AE389" s="326">
        <f t="shared" ca="1" si="699"/>
        <v>0</v>
      </c>
      <c r="AF389" s="326">
        <f t="shared" ca="1" si="699"/>
        <v>0</v>
      </c>
      <c r="AG389" s="326">
        <f t="shared" ca="1" si="699"/>
        <v>0</v>
      </c>
      <c r="AH389" s="326">
        <f t="shared" ca="1" si="699"/>
        <v>0</v>
      </c>
      <c r="AI389" s="326">
        <f t="shared" ca="1" si="699"/>
        <v>0</v>
      </c>
      <c r="AJ389" s="326">
        <f t="shared" ca="1" si="699"/>
        <v>0</v>
      </c>
      <c r="AK389" s="326">
        <f t="shared" ca="1" si="699"/>
        <v>0</v>
      </c>
      <c r="AL389" s="326">
        <f t="shared" ca="1" si="699"/>
        <v>0</v>
      </c>
      <c r="AM389" s="326">
        <f t="shared" ca="1" si="699"/>
        <v>0</v>
      </c>
      <c r="AN389" s="326">
        <f t="shared" ca="1" si="699"/>
        <v>0</v>
      </c>
      <c r="AO389" s="326">
        <f t="shared" ca="1" si="699"/>
        <v>0</v>
      </c>
      <c r="AP389" s="326">
        <f t="shared" ca="1" si="699"/>
        <v>0</v>
      </c>
      <c r="AQ389" s="326">
        <f t="shared" ca="1" si="699"/>
        <v>0</v>
      </c>
      <c r="AR389" s="326">
        <f t="shared" ca="1" si="699"/>
        <v>0</v>
      </c>
      <c r="AS389" s="326">
        <f t="shared" ca="1" si="699"/>
        <v>0</v>
      </c>
      <c r="AT389" s="326">
        <f t="shared" ca="1" si="699"/>
        <v>0</v>
      </c>
      <c r="AU389" s="326">
        <f t="shared" ca="1" si="699"/>
        <v>0</v>
      </c>
      <c r="AV389" s="326">
        <f t="shared" ca="1" si="699"/>
        <v>0</v>
      </c>
      <c r="AW389" s="326">
        <f t="shared" ca="1" si="699"/>
        <v>0</v>
      </c>
      <c r="AX389" s="326">
        <f t="shared" ca="1" si="699"/>
        <v>0</v>
      </c>
      <c r="AY389" s="326">
        <f t="shared" ca="1" si="699"/>
        <v>0</v>
      </c>
      <c r="AZ389" s="326">
        <f t="shared" ca="1" si="699"/>
        <v>0</v>
      </c>
      <c r="BA389" s="326">
        <f t="shared" ca="1" si="699"/>
        <v>0</v>
      </c>
      <c r="BB389" s="326">
        <f t="shared" ca="1" si="699"/>
        <v>0</v>
      </c>
      <c r="BC389" s="326">
        <f t="shared" ca="1" si="699"/>
        <v>0</v>
      </c>
      <c r="BD389" s="326">
        <f t="shared" ca="1" si="699"/>
        <v>0</v>
      </c>
      <c r="BE389" s="326">
        <f t="shared" ca="1" si="699"/>
        <v>0</v>
      </c>
      <c r="BF389" s="326">
        <f t="shared" ca="1" si="699"/>
        <v>0</v>
      </c>
      <c r="BG389" s="326">
        <f t="shared" ca="1" si="699"/>
        <v>0</v>
      </c>
      <c r="BH389" s="326">
        <f t="shared" ca="1" si="699"/>
        <v>0</v>
      </c>
      <c r="BI389" s="326">
        <f t="shared" ca="1" si="699"/>
        <v>0</v>
      </c>
      <c r="BJ389" s="326">
        <f t="shared" ca="1" si="699"/>
        <v>0</v>
      </c>
      <c r="BK389" s="326">
        <f t="shared" ca="1" si="699"/>
        <v>0</v>
      </c>
      <c r="BL389" s="326">
        <f t="shared" ca="1" si="699"/>
        <v>0</v>
      </c>
      <c r="BM389" s="326">
        <f t="shared" ca="1" si="699"/>
        <v>0</v>
      </c>
    </row>
    <row r="390" spans="3:65" x14ac:dyDescent="0.2">
      <c r="C390" s="325">
        <f t="shared" si="690"/>
        <v>10</v>
      </c>
      <c r="D390" s="303" t="str">
        <f t="shared" si="691"/>
        <v>item 10</v>
      </c>
      <c r="E390" s="350" t="str">
        <f t="shared" si="687"/>
        <v>Operating Expense</v>
      </c>
      <c r="F390" s="320">
        <f t="shared" si="687"/>
        <v>2</v>
      </c>
      <c r="G390" s="320"/>
      <c r="H390" s="362">
        <f t="shared" si="688"/>
        <v>0.38574999999999998</v>
      </c>
      <c r="O390" s="326">
        <f t="shared" ref="O390:BM390" ca="1" si="700">O303+O332</f>
        <v>0</v>
      </c>
      <c r="P390" s="326">
        <f t="shared" ca="1" si="700"/>
        <v>0</v>
      </c>
      <c r="Q390" s="326">
        <f t="shared" ca="1" si="700"/>
        <v>0</v>
      </c>
      <c r="R390" s="326">
        <f t="shared" ca="1" si="700"/>
        <v>0</v>
      </c>
      <c r="S390" s="326">
        <f t="shared" ca="1" si="700"/>
        <v>0</v>
      </c>
      <c r="T390" s="326">
        <f t="shared" ca="1" si="700"/>
        <v>0</v>
      </c>
      <c r="U390" s="326">
        <f t="shared" ca="1" si="700"/>
        <v>0</v>
      </c>
      <c r="V390" s="326">
        <f t="shared" ca="1" si="700"/>
        <v>0</v>
      </c>
      <c r="W390" s="326">
        <f t="shared" ca="1" si="700"/>
        <v>0</v>
      </c>
      <c r="X390" s="326">
        <f t="shared" ca="1" si="700"/>
        <v>0</v>
      </c>
      <c r="Y390" s="326">
        <f t="shared" ca="1" si="700"/>
        <v>0</v>
      </c>
      <c r="Z390" s="326">
        <f t="shared" ca="1" si="700"/>
        <v>0</v>
      </c>
      <c r="AA390" s="326">
        <f t="shared" ca="1" si="700"/>
        <v>0</v>
      </c>
      <c r="AB390" s="326">
        <f t="shared" ca="1" si="700"/>
        <v>0</v>
      </c>
      <c r="AC390" s="326">
        <f t="shared" ca="1" si="700"/>
        <v>0</v>
      </c>
      <c r="AD390" s="326">
        <f t="shared" ca="1" si="700"/>
        <v>0</v>
      </c>
      <c r="AE390" s="326">
        <f t="shared" ca="1" si="700"/>
        <v>0</v>
      </c>
      <c r="AF390" s="326">
        <f t="shared" ca="1" si="700"/>
        <v>0</v>
      </c>
      <c r="AG390" s="326">
        <f t="shared" ca="1" si="700"/>
        <v>0</v>
      </c>
      <c r="AH390" s="326">
        <f t="shared" ca="1" si="700"/>
        <v>0</v>
      </c>
      <c r="AI390" s="326">
        <f t="shared" ca="1" si="700"/>
        <v>0</v>
      </c>
      <c r="AJ390" s="326">
        <f t="shared" ca="1" si="700"/>
        <v>0</v>
      </c>
      <c r="AK390" s="326">
        <f t="shared" ca="1" si="700"/>
        <v>0</v>
      </c>
      <c r="AL390" s="326">
        <f t="shared" ca="1" si="700"/>
        <v>0</v>
      </c>
      <c r="AM390" s="326">
        <f t="shared" ca="1" si="700"/>
        <v>0</v>
      </c>
      <c r="AN390" s="326">
        <f t="shared" ca="1" si="700"/>
        <v>0</v>
      </c>
      <c r="AO390" s="326">
        <f t="shared" ca="1" si="700"/>
        <v>0</v>
      </c>
      <c r="AP390" s="326">
        <f t="shared" ca="1" si="700"/>
        <v>0</v>
      </c>
      <c r="AQ390" s="326">
        <f t="shared" ca="1" si="700"/>
        <v>0</v>
      </c>
      <c r="AR390" s="326">
        <f t="shared" ca="1" si="700"/>
        <v>0</v>
      </c>
      <c r="AS390" s="326">
        <f t="shared" ca="1" si="700"/>
        <v>0</v>
      </c>
      <c r="AT390" s="326">
        <f t="shared" ca="1" si="700"/>
        <v>0</v>
      </c>
      <c r="AU390" s="326">
        <f t="shared" ca="1" si="700"/>
        <v>0</v>
      </c>
      <c r="AV390" s="326">
        <f t="shared" ca="1" si="700"/>
        <v>0</v>
      </c>
      <c r="AW390" s="326">
        <f t="shared" ca="1" si="700"/>
        <v>0</v>
      </c>
      <c r="AX390" s="326">
        <f t="shared" ca="1" si="700"/>
        <v>0</v>
      </c>
      <c r="AY390" s="326">
        <f t="shared" ca="1" si="700"/>
        <v>0</v>
      </c>
      <c r="AZ390" s="326">
        <f t="shared" ca="1" si="700"/>
        <v>0</v>
      </c>
      <c r="BA390" s="326">
        <f t="shared" ca="1" si="700"/>
        <v>0</v>
      </c>
      <c r="BB390" s="326">
        <f t="shared" ca="1" si="700"/>
        <v>0</v>
      </c>
      <c r="BC390" s="326">
        <f t="shared" ca="1" si="700"/>
        <v>0</v>
      </c>
      <c r="BD390" s="326">
        <f t="shared" ca="1" si="700"/>
        <v>0</v>
      </c>
      <c r="BE390" s="326">
        <f t="shared" ca="1" si="700"/>
        <v>0</v>
      </c>
      <c r="BF390" s="326">
        <f t="shared" ca="1" si="700"/>
        <v>0</v>
      </c>
      <c r="BG390" s="326">
        <f t="shared" ca="1" si="700"/>
        <v>0</v>
      </c>
      <c r="BH390" s="326">
        <f t="shared" ca="1" si="700"/>
        <v>0</v>
      </c>
      <c r="BI390" s="326">
        <f t="shared" ca="1" si="700"/>
        <v>0</v>
      </c>
      <c r="BJ390" s="326">
        <f t="shared" ca="1" si="700"/>
        <v>0</v>
      </c>
      <c r="BK390" s="326">
        <f t="shared" ca="1" si="700"/>
        <v>0</v>
      </c>
      <c r="BL390" s="326">
        <f t="shared" ca="1" si="700"/>
        <v>0</v>
      </c>
      <c r="BM390" s="326">
        <f t="shared" ca="1" si="700"/>
        <v>0</v>
      </c>
    </row>
    <row r="391" spans="3:65" x14ac:dyDescent="0.2">
      <c r="C391" s="325">
        <f t="shared" si="690"/>
        <v>11</v>
      </c>
      <c r="D391" s="303" t="str">
        <f t="shared" si="691"/>
        <v>item 11</v>
      </c>
      <c r="E391" s="350" t="str">
        <f t="shared" si="687"/>
        <v>Operating Expense</v>
      </c>
      <c r="F391" s="320">
        <f t="shared" si="687"/>
        <v>2</v>
      </c>
      <c r="G391" s="320"/>
      <c r="H391" s="362">
        <f t="shared" si="688"/>
        <v>0.38574999999999998</v>
      </c>
      <c r="O391" s="326">
        <f t="shared" ref="O391:BM391" ca="1" si="701">O304+O333</f>
        <v>0</v>
      </c>
      <c r="P391" s="326">
        <f t="shared" ca="1" si="701"/>
        <v>0</v>
      </c>
      <c r="Q391" s="326">
        <f t="shared" ca="1" si="701"/>
        <v>0</v>
      </c>
      <c r="R391" s="326">
        <f t="shared" ca="1" si="701"/>
        <v>0</v>
      </c>
      <c r="S391" s="326">
        <f t="shared" ca="1" si="701"/>
        <v>0</v>
      </c>
      <c r="T391" s="326">
        <f t="shared" ca="1" si="701"/>
        <v>0</v>
      </c>
      <c r="U391" s="326">
        <f t="shared" ca="1" si="701"/>
        <v>0</v>
      </c>
      <c r="V391" s="326">
        <f t="shared" ca="1" si="701"/>
        <v>0</v>
      </c>
      <c r="W391" s="326">
        <f t="shared" ca="1" si="701"/>
        <v>0</v>
      </c>
      <c r="X391" s="326">
        <f t="shared" ca="1" si="701"/>
        <v>0</v>
      </c>
      <c r="Y391" s="326">
        <f t="shared" ca="1" si="701"/>
        <v>0</v>
      </c>
      <c r="Z391" s="326">
        <f t="shared" ca="1" si="701"/>
        <v>0</v>
      </c>
      <c r="AA391" s="326">
        <f t="shared" ca="1" si="701"/>
        <v>0</v>
      </c>
      <c r="AB391" s="326">
        <f t="shared" ca="1" si="701"/>
        <v>0</v>
      </c>
      <c r="AC391" s="326">
        <f t="shared" ca="1" si="701"/>
        <v>0</v>
      </c>
      <c r="AD391" s="326">
        <f t="shared" ca="1" si="701"/>
        <v>0</v>
      </c>
      <c r="AE391" s="326">
        <f t="shared" ca="1" si="701"/>
        <v>0</v>
      </c>
      <c r="AF391" s="326">
        <f t="shared" ca="1" si="701"/>
        <v>0</v>
      </c>
      <c r="AG391" s="326">
        <f t="shared" ca="1" si="701"/>
        <v>0</v>
      </c>
      <c r="AH391" s="326">
        <f t="shared" ca="1" si="701"/>
        <v>0</v>
      </c>
      <c r="AI391" s="326">
        <f t="shared" ca="1" si="701"/>
        <v>0</v>
      </c>
      <c r="AJ391" s="326">
        <f t="shared" ca="1" si="701"/>
        <v>0</v>
      </c>
      <c r="AK391" s="326">
        <f t="shared" ca="1" si="701"/>
        <v>0</v>
      </c>
      <c r="AL391" s="326">
        <f t="shared" ca="1" si="701"/>
        <v>0</v>
      </c>
      <c r="AM391" s="326">
        <f t="shared" ca="1" si="701"/>
        <v>0</v>
      </c>
      <c r="AN391" s="326">
        <f t="shared" ca="1" si="701"/>
        <v>0</v>
      </c>
      <c r="AO391" s="326">
        <f t="shared" ca="1" si="701"/>
        <v>0</v>
      </c>
      <c r="AP391" s="326">
        <f t="shared" ca="1" si="701"/>
        <v>0</v>
      </c>
      <c r="AQ391" s="326">
        <f t="shared" ca="1" si="701"/>
        <v>0</v>
      </c>
      <c r="AR391" s="326">
        <f t="shared" ca="1" si="701"/>
        <v>0</v>
      </c>
      <c r="AS391" s="326">
        <f t="shared" ca="1" si="701"/>
        <v>0</v>
      </c>
      <c r="AT391" s="326">
        <f t="shared" ca="1" si="701"/>
        <v>0</v>
      </c>
      <c r="AU391" s="326">
        <f t="shared" ca="1" si="701"/>
        <v>0</v>
      </c>
      <c r="AV391" s="326">
        <f t="shared" ca="1" si="701"/>
        <v>0</v>
      </c>
      <c r="AW391" s="326">
        <f t="shared" ca="1" si="701"/>
        <v>0</v>
      </c>
      <c r="AX391" s="326">
        <f t="shared" ca="1" si="701"/>
        <v>0</v>
      </c>
      <c r="AY391" s="326">
        <f t="shared" ca="1" si="701"/>
        <v>0</v>
      </c>
      <c r="AZ391" s="326">
        <f t="shared" ca="1" si="701"/>
        <v>0</v>
      </c>
      <c r="BA391" s="326">
        <f t="shared" ca="1" si="701"/>
        <v>0</v>
      </c>
      <c r="BB391" s="326">
        <f t="shared" ca="1" si="701"/>
        <v>0</v>
      </c>
      <c r="BC391" s="326">
        <f t="shared" ca="1" si="701"/>
        <v>0</v>
      </c>
      <c r="BD391" s="326">
        <f t="shared" ca="1" si="701"/>
        <v>0</v>
      </c>
      <c r="BE391" s="326">
        <f t="shared" ca="1" si="701"/>
        <v>0</v>
      </c>
      <c r="BF391" s="326">
        <f t="shared" ca="1" si="701"/>
        <v>0</v>
      </c>
      <c r="BG391" s="326">
        <f t="shared" ca="1" si="701"/>
        <v>0</v>
      </c>
      <c r="BH391" s="326">
        <f t="shared" ca="1" si="701"/>
        <v>0</v>
      </c>
      <c r="BI391" s="326">
        <f t="shared" ca="1" si="701"/>
        <v>0</v>
      </c>
      <c r="BJ391" s="326">
        <f t="shared" ca="1" si="701"/>
        <v>0</v>
      </c>
      <c r="BK391" s="326">
        <f t="shared" ca="1" si="701"/>
        <v>0</v>
      </c>
      <c r="BL391" s="326">
        <f t="shared" ca="1" si="701"/>
        <v>0</v>
      </c>
      <c r="BM391" s="326">
        <f t="shared" ca="1" si="701"/>
        <v>0</v>
      </c>
    </row>
    <row r="392" spans="3:65" x14ac:dyDescent="0.2">
      <c r="C392" s="325">
        <f t="shared" si="690"/>
        <v>12</v>
      </c>
      <c r="D392" s="303" t="str">
        <f t="shared" si="691"/>
        <v>item 12</v>
      </c>
      <c r="E392" s="350" t="str">
        <f t="shared" si="687"/>
        <v>Operating Expense</v>
      </c>
      <c r="F392" s="320">
        <f t="shared" si="687"/>
        <v>2</v>
      </c>
      <c r="G392" s="320"/>
      <c r="H392" s="362">
        <f t="shared" si="688"/>
        <v>0.38574999999999998</v>
      </c>
      <c r="O392" s="326">
        <f t="shared" ref="O392:BM392" ca="1" si="702">O305+O334</f>
        <v>0</v>
      </c>
      <c r="P392" s="326">
        <f t="shared" ca="1" si="702"/>
        <v>0</v>
      </c>
      <c r="Q392" s="326">
        <f t="shared" ca="1" si="702"/>
        <v>0</v>
      </c>
      <c r="R392" s="326">
        <f t="shared" ca="1" si="702"/>
        <v>0</v>
      </c>
      <c r="S392" s="326">
        <f t="shared" ca="1" si="702"/>
        <v>0</v>
      </c>
      <c r="T392" s="326">
        <f t="shared" ca="1" si="702"/>
        <v>0</v>
      </c>
      <c r="U392" s="326">
        <f t="shared" ca="1" si="702"/>
        <v>0</v>
      </c>
      <c r="V392" s="326">
        <f t="shared" ca="1" si="702"/>
        <v>0</v>
      </c>
      <c r="W392" s="326">
        <f t="shared" ca="1" si="702"/>
        <v>0</v>
      </c>
      <c r="X392" s="326">
        <f t="shared" ca="1" si="702"/>
        <v>0</v>
      </c>
      <c r="Y392" s="326">
        <f t="shared" ca="1" si="702"/>
        <v>0</v>
      </c>
      <c r="Z392" s="326">
        <f t="shared" ca="1" si="702"/>
        <v>0</v>
      </c>
      <c r="AA392" s="326">
        <f t="shared" ca="1" si="702"/>
        <v>0</v>
      </c>
      <c r="AB392" s="326">
        <f t="shared" ca="1" si="702"/>
        <v>0</v>
      </c>
      <c r="AC392" s="326">
        <f t="shared" ca="1" si="702"/>
        <v>0</v>
      </c>
      <c r="AD392" s="326">
        <f t="shared" ca="1" si="702"/>
        <v>0</v>
      </c>
      <c r="AE392" s="326">
        <f t="shared" ca="1" si="702"/>
        <v>0</v>
      </c>
      <c r="AF392" s="326">
        <f t="shared" ca="1" si="702"/>
        <v>0</v>
      </c>
      <c r="AG392" s="326">
        <f t="shared" ca="1" si="702"/>
        <v>0</v>
      </c>
      <c r="AH392" s="326">
        <f t="shared" ca="1" si="702"/>
        <v>0</v>
      </c>
      <c r="AI392" s="326">
        <f t="shared" ca="1" si="702"/>
        <v>0</v>
      </c>
      <c r="AJ392" s="326">
        <f t="shared" ca="1" si="702"/>
        <v>0</v>
      </c>
      <c r="AK392" s="326">
        <f t="shared" ca="1" si="702"/>
        <v>0</v>
      </c>
      <c r="AL392" s="326">
        <f t="shared" ca="1" si="702"/>
        <v>0</v>
      </c>
      <c r="AM392" s="326">
        <f t="shared" ca="1" si="702"/>
        <v>0</v>
      </c>
      <c r="AN392" s="326">
        <f t="shared" ca="1" si="702"/>
        <v>0</v>
      </c>
      <c r="AO392" s="326">
        <f t="shared" ca="1" si="702"/>
        <v>0</v>
      </c>
      <c r="AP392" s="326">
        <f t="shared" ca="1" si="702"/>
        <v>0</v>
      </c>
      <c r="AQ392" s="326">
        <f t="shared" ca="1" si="702"/>
        <v>0</v>
      </c>
      <c r="AR392" s="326">
        <f t="shared" ca="1" si="702"/>
        <v>0</v>
      </c>
      <c r="AS392" s="326">
        <f t="shared" ca="1" si="702"/>
        <v>0</v>
      </c>
      <c r="AT392" s="326">
        <f t="shared" ca="1" si="702"/>
        <v>0</v>
      </c>
      <c r="AU392" s="326">
        <f t="shared" ca="1" si="702"/>
        <v>0</v>
      </c>
      <c r="AV392" s="326">
        <f t="shared" ca="1" si="702"/>
        <v>0</v>
      </c>
      <c r="AW392" s="326">
        <f t="shared" ca="1" si="702"/>
        <v>0</v>
      </c>
      <c r="AX392" s="326">
        <f t="shared" ca="1" si="702"/>
        <v>0</v>
      </c>
      <c r="AY392" s="326">
        <f t="shared" ca="1" si="702"/>
        <v>0</v>
      </c>
      <c r="AZ392" s="326">
        <f t="shared" ca="1" si="702"/>
        <v>0</v>
      </c>
      <c r="BA392" s="326">
        <f t="shared" ca="1" si="702"/>
        <v>0</v>
      </c>
      <c r="BB392" s="326">
        <f t="shared" ca="1" si="702"/>
        <v>0</v>
      </c>
      <c r="BC392" s="326">
        <f t="shared" ca="1" si="702"/>
        <v>0</v>
      </c>
      <c r="BD392" s="326">
        <f t="shared" ca="1" si="702"/>
        <v>0</v>
      </c>
      <c r="BE392" s="326">
        <f t="shared" ca="1" si="702"/>
        <v>0</v>
      </c>
      <c r="BF392" s="326">
        <f t="shared" ca="1" si="702"/>
        <v>0</v>
      </c>
      <c r="BG392" s="326">
        <f t="shared" ca="1" si="702"/>
        <v>0</v>
      </c>
      <c r="BH392" s="326">
        <f t="shared" ca="1" si="702"/>
        <v>0</v>
      </c>
      <c r="BI392" s="326">
        <f t="shared" ca="1" si="702"/>
        <v>0</v>
      </c>
      <c r="BJ392" s="326">
        <f t="shared" ca="1" si="702"/>
        <v>0</v>
      </c>
      <c r="BK392" s="326">
        <f t="shared" ca="1" si="702"/>
        <v>0</v>
      </c>
      <c r="BL392" s="326">
        <f t="shared" ca="1" si="702"/>
        <v>0</v>
      </c>
      <c r="BM392" s="326">
        <f t="shared" ca="1" si="702"/>
        <v>0</v>
      </c>
    </row>
    <row r="393" spans="3:65" x14ac:dyDescent="0.2">
      <c r="C393" s="325">
        <f t="shared" si="690"/>
        <v>13</v>
      </c>
      <c r="D393" s="303" t="str">
        <f t="shared" si="691"/>
        <v>item 13</v>
      </c>
      <c r="E393" s="350" t="str">
        <f t="shared" si="687"/>
        <v>Operating Expense</v>
      </c>
      <c r="F393" s="320">
        <f t="shared" si="687"/>
        <v>2</v>
      </c>
      <c r="G393" s="320"/>
      <c r="H393" s="362">
        <f t="shared" si="688"/>
        <v>0.38574999999999998</v>
      </c>
      <c r="O393" s="326">
        <f t="shared" ref="O393:BM393" ca="1" si="703">O306+O335</f>
        <v>0</v>
      </c>
      <c r="P393" s="326">
        <f t="shared" ca="1" si="703"/>
        <v>0</v>
      </c>
      <c r="Q393" s="326">
        <f t="shared" ca="1" si="703"/>
        <v>0</v>
      </c>
      <c r="R393" s="326">
        <f t="shared" ca="1" si="703"/>
        <v>0</v>
      </c>
      <c r="S393" s="326">
        <f t="shared" ca="1" si="703"/>
        <v>0</v>
      </c>
      <c r="T393" s="326">
        <f t="shared" ca="1" si="703"/>
        <v>0</v>
      </c>
      <c r="U393" s="326">
        <f t="shared" ca="1" si="703"/>
        <v>0</v>
      </c>
      <c r="V393" s="326">
        <f t="shared" ca="1" si="703"/>
        <v>0</v>
      </c>
      <c r="W393" s="326">
        <f t="shared" ca="1" si="703"/>
        <v>0</v>
      </c>
      <c r="X393" s="326">
        <f t="shared" ca="1" si="703"/>
        <v>0</v>
      </c>
      <c r="Y393" s="326">
        <f t="shared" ca="1" si="703"/>
        <v>0</v>
      </c>
      <c r="Z393" s="326">
        <f t="shared" ca="1" si="703"/>
        <v>0</v>
      </c>
      <c r="AA393" s="326">
        <f t="shared" ca="1" si="703"/>
        <v>0</v>
      </c>
      <c r="AB393" s="326">
        <f t="shared" ca="1" si="703"/>
        <v>0</v>
      </c>
      <c r="AC393" s="326">
        <f t="shared" ca="1" si="703"/>
        <v>0</v>
      </c>
      <c r="AD393" s="326">
        <f t="shared" ca="1" si="703"/>
        <v>0</v>
      </c>
      <c r="AE393" s="326">
        <f t="shared" ca="1" si="703"/>
        <v>0</v>
      </c>
      <c r="AF393" s="326">
        <f t="shared" ca="1" si="703"/>
        <v>0</v>
      </c>
      <c r="AG393" s="326">
        <f t="shared" ca="1" si="703"/>
        <v>0</v>
      </c>
      <c r="AH393" s="326">
        <f t="shared" ca="1" si="703"/>
        <v>0</v>
      </c>
      <c r="AI393" s="326">
        <f t="shared" ca="1" si="703"/>
        <v>0</v>
      </c>
      <c r="AJ393" s="326">
        <f t="shared" ca="1" si="703"/>
        <v>0</v>
      </c>
      <c r="AK393" s="326">
        <f t="shared" ca="1" si="703"/>
        <v>0</v>
      </c>
      <c r="AL393" s="326">
        <f t="shared" ca="1" si="703"/>
        <v>0</v>
      </c>
      <c r="AM393" s="326">
        <f t="shared" ca="1" si="703"/>
        <v>0</v>
      </c>
      <c r="AN393" s="326">
        <f t="shared" ca="1" si="703"/>
        <v>0</v>
      </c>
      <c r="AO393" s="326">
        <f t="shared" ca="1" si="703"/>
        <v>0</v>
      </c>
      <c r="AP393" s="326">
        <f t="shared" ca="1" si="703"/>
        <v>0</v>
      </c>
      <c r="AQ393" s="326">
        <f t="shared" ca="1" si="703"/>
        <v>0</v>
      </c>
      <c r="AR393" s="326">
        <f t="shared" ca="1" si="703"/>
        <v>0</v>
      </c>
      <c r="AS393" s="326">
        <f t="shared" ca="1" si="703"/>
        <v>0</v>
      </c>
      <c r="AT393" s="326">
        <f t="shared" ca="1" si="703"/>
        <v>0</v>
      </c>
      <c r="AU393" s="326">
        <f t="shared" ca="1" si="703"/>
        <v>0</v>
      </c>
      <c r="AV393" s="326">
        <f t="shared" ca="1" si="703"/>
        <v>0</v>
      </c>
      <c r="AW393" s="326">
        <f t="shared" ca="1" si="703"/>
        <v>0</v>
      </c>
      <c r="AX393" s="326">
        <f t="shared" ca="1" si="703"/>
        <v>0</v>
      </c>
      <c r="AY393" s="326">
        <f t="shared" ca="1" si="703"/>
        <v>0</v>
      </c>
      <c r="AZ393" s="326">
        <f t="shared" ca="1" si="703"/>
        <v>0</v>
      </c>
      <c r="BA393" s="326">
        <f t="shared" ca="1" si="703"/>
        <v>0</v>
      </c>
      <c r="BB393" s="326">
        <f t="shared" ca="1" si="703"/>
        <v>0</v>
      </c>
      <c r="BC393" s="326">
        <f t="shared" ca="1" si="703"/>
        <v>0</v>
      </c>
      <c r="BD393" s="326">
        <f t="shared" ca="1" si="703"/>
        <v>0</v>
      </c>
      <c r="BE393" s="326">
        <f t="shared" ca="1" si="703"/>
        <v>0</v>
      </c>
      <c r="BF393" s="326">
        <f t="shared" ca="1" si="703"/>
        <v>0</v>
      </c>
      <c r="BG393" s="326">
        <f t="shared" ca="1" si="703"/>
        <v>0</v>
      </c>
      <c r="BH393" s="326">
        <f t="shared" ca="1" si="703"/>
        <v>0</v>
      </c>
      <c r="BI393" s="326">
        <f t="shared" ca="1" si="703"/>
        <v>0</v>
      </c>
      <c r="BJ393" s="326">
        <f t="shared" ca="1" si="703"/>
        <v>0</v>
      </c>
      <c r="BK393" s="326">
        <f t="shared" ca="1" si="703"/>
        <v>0</v>
      </c>
      <c r="BL393" s="326">
        <f t="shared" ca="1" si="703"/>
        <v>0</v>
      </c>
      <c r="BM393" s="326">
        <f t="shared" ca="1" si="703"/>
        <v>0</v>
      </c>
    </row>
    <row r="394" spans="3:65" x14ac:dyDescent="0.2">
      <c r="C394" s="325">
        <f t="shared" si="690"/>
        <v>14</v>
      </c>
      <c r="D394" s="303" t="str">
        <f t="shared" si="691"/>
        <v>item 14</v>
      </c>
      <c r="E394" s="350" t="str">
        <f t="shared" si="687"/>
        <v>Operating Expense</v>
      </c>
      <c r="F394" s="320">
        <f t="shared" si="687"/>
        <v>2</v>
      </c>
      <c r="G394" s="320"/>
      <c r="H394" s="362">
        <f t="shared" si="688"/>
        <v>0.38574999999999998</v>
      </c>
      <c r="O394" s="326">
        <f t="shared" ref="O394:BM394" ca="1" si="704">O307+O336</f>
        <v>0</v>
      </c>
      <c r="P394" s="326">
        <f t="shared" ca="1" si="704"/>
        <v>0</v>
      </c>
      <c r="Q394" s="326">
        <f t="shared" ca="1" si="704"/>
        <v>0</v>
      </c>
      <c r="R394" s="326">
        <f t="shared" ca="1" si="704"/>
        <v>0</v>
      </c>
      <c r="S394" s="326">
        <f t="shared" ca="1" si="704"/>
        <v>0</v>
      </c>
      <c r="T394" s="326">
        <f t="shared" ca="1" si="704"/>
        <v>0</v>
      </c>
      <c r="U394" s="326">
        <f t="shared" ca="1" si="704"/>
        <v>0</v>
      </c>
      <c r="V394" s="326">
        <f t="shared" ca="1" si="704"/>
        <v>0</v>
      </c>
      <c r="W394" s="326">
        <f t="shared" ca="1" si="704"/>
        <v>0</v>
      </c>
      <c r="X394" s="326">
        <f t="shared" ca="1" si="704"/>
        <v>0</v>
      </c>
      <c r="Y394" s="326">
        <f t="shared" ca="1" si="704"/>
        <v>0</v>
      </c>
      <c r="Z394" s="326">
        <f t="shared" ca="1" si="704"/>
        <v>0</v>
      </c>
      <c r="AA394" s="326">
        <f t="shared" ca="1" si="704"/>
        <v>0</v>
      </c>
      <c r="AB394" s="326">
        <f t="shared" ca="1" si="704"/>
        <v>0</v>
      </c>
      <c r="AC394" s="326">
        <f t="shared" ca="1" si="704"/>
        <v>0</v>
      </c>
      <c r="AD394" s="326">
        <f t="shared" ca="1" si="704"/>
        <v>0</v>
      </c>
      <c r="AE394" s="326">
        <f t="shared" ca="1" si="704"/>
        <v>0</v>
      </c>
      <c r="AF394" s="326">
        <f t="shared" ca="1" si="704"/>
        <v>0</v>
      </c>
      <c r="AG394" s="326">
        <f t="shared" ca="1" si="704"/>
        <v>0</v>
      </c>
      <c r="AH394" s="326">
        <f t="shared" ca="1" si="704"/>
        <v>0</v>
      </c>
      <c r="AI394" s="326">
        <f t="shared" ca="1" si="704"/>
        <v>0</v>
      </c>
      <c r="AJ394" s="326">
        <f t="shared" ca="1" si="704"/>
        <v>0</v>
      </c>
      <c r="AK394" s="326">
        <f t="shared" ca="1" si="704"/>
        <v>0</v>
      </c>
      <c r="AL394" s="326">
        <f t="shared" ca="1" si="704"/>
        <v>0</v>
      </c>
      <c r="AM394" s="326">
        <f t="shared" ca="1" si="704"/>
        <v>0</v>
      </c>
      <c r="AN394" s="326">
        <f t="shared" ca="1" si="704"/>
        <v>0</v>
      </c>
      <c r="AO394" s="326">
        <f t="shared" ca="1" si="704"/>
        <v>0</v>
      </c>
      <c r="AP394" s="326">
        <f t="shared" ca="1" si="704"/>
        <v>0</v>
      </c>
      <c r="AQ394" s="326">
        <f t="shared" ca="1" si="704"/>
        <v>0</v>
      </c>
      <c r="AR394" s="326">
        <f t="shared" ca="1" si="704"/>
        <v>0</v>
      </c>
      <c r="AS394" s="326">
        <f t="shared" ca="1" si="704"/>
        <v>0</v>
      </c>
      <c r="AT394" s="326">
        <f t="shared" ca="1" si="704"/>
        <v>0</v>
      </c>
      <c r="AU394" s="326">
        <f t="shared" ca="1" si="704"/>
        <v>0</v>
      </c>
      <c r="AV394" s="326">
        <f t="shared" ca="1" si="704"/>
        <v>0</v>
      </c>
      <c r="AW394" s="326">
        <f t="shared" ca="1" si="704"/>
        <v>0</v>
      </c>
      <c r="AX394" s="326">
        <f t="shared" ca="1" si="704"/>
        <v>0</v>
      </c>
      <c r="AY394" s="326">
        <f t="shared" ca="1" si="704"/>
        <v>0</v>
      </c>
      <c r="AZ394" s="326">
        <f t="shared" ca="1" si="704"/>
        <v>0</v>
      </c>
      <c r="BA394" s="326">
        <f t="shared" ca="1" si="704"/>
        <v>0</v>
      </c>
      <c r="BB394" s="326">
        <f t="shared" ca="1" si="704"/>
        <v>0</v>
      </c>
      <c r="BC394" s="326">
        <f t="shared" ca="1" si="704"/>
        <v>0</v>
      </c>
      <c r="BD394" s="326">
        <f t="shared" ca="1" si="704"/>
        <v>0</v>
      </c>
      <c r="BE394" s="326">
        <f t="shared" ca="1" si="704"/>
        <v>0</v>
      </c>
      <c r="BF394" s="326">
        <f t="shared" ca="1" si="704"/>
        <v>0</v>
      </c>
      <c r="BG394" s="326">
        <f t="shared" ca="1" si="704"/>
        <v>0</v>
      </c>
      <c r="BH394" s="326">
        <f t="shared" ca="1" si="704"/>
        <v>0</v>
      </c>
      <c r="BI394" s="326">
        <f t="shared" ca="1" si="704"/>
        <v>0</v>
      </c>
      <c r="BJ394" s="326">
        <f t="shared" ca="1" si="704"/>
        <v>0</v>
      </c>
      <c r="BK394" s="326">
        <f t="shared" ca="1" si="704"/>
        <v>0</v>
      </c>
      <c r="BL394" s="326">
        <f t="shared" ca="1" si="704"/>
        <v>0</v>
      </c>
      <c r="BM394" s="326">
        <f t="shared" ca="1" si="704"/>
        <v>0</v>
      </c>
    </row>
    <row r="395" spans="3:65" x14ac:dyDescent="0.2">
      <c r="C395" s="325">
        <f t="shared" si="690"/>
        <v>15</v>
      </c>
      <c r="D395" s="303" t="str">
        <f t="shared" si="691"/>
        <v>item 15</v>
      </c>
      <c r="E395" s="350" t="str">
        <f t="shared" si="687"/>
        <v>Operating Expense</v>
      </c>
      <c r="F395" s="320">
        <f t="shared" si="687"/>
        <v>2</v>
      </c>
      <c r="G395" s="320"/>
      <c r="H395" s="362">
        <f t="shared" si="688"/>
        <v>0.38574999999999998</v>
      </c>
      <c r="O395" s="326">
        <f t="shared" ref="O395:BM395" ca="1" si="705">O308+O337</f>
        <v>0</v>
      </c>
      <c r="P395" s="326">
        <f t="shared" ca="1" si="705"/>
        <v>0</v>
      </c>
      <c r="Q395" s="326">
        <f t="shared" ca="1" si="705"/>
        <v>0</v>
      </c>
      <c r="R395" s="326">
        <f t="shared" ca="1" si="705"/>
        <v>0</v>
      </c>
      <c r="S395" s="326">
        <f t="shared" ca="1" si="705"/>
        <v>0</v>
      </c>
      <c r="T395" s="326">
        <f t="shared" ca="1" si="705"/>
        <v>0</v>
      </c>
      <c r="U395" s="326">
        <f t="shared" ca="1" si="705"/>
        <v>0</v>
      </c>
      <c r="V395" s="326">
        <f t="shared" ca="1" si="705"/>
        <v>0</v>
      </c>
      <c r="W395" s="326">
        <f t="shared" ca="1" si="705"/>
        <v>0</v>
      </c>
      <c r="X395" s="326">
        <f t="shared" ca="1" si="705"/>
        <v>0</v>
      </c>
      <c r="Y395" s="326">
        <f t="shared" ca="1" si="705"/>
        <v>0</v>
      </c>
      <c r="Z395" s="326">
        <f t="shared" ca="1" si="705"/>
        <v>0</v>
      </c>
      <c r="AA395" s="326">
        <f t="shared" ca="1" si="705"/>
        <v>0</v>
      </c>
      <c r="AB395" s="326">
        <f t="shared" ca="1" si="705"/>
        <v>0</v>
      </c>
      <c r="AC395" s="326">
        <f t="shared" ca="1" si="705"/>
        <v>0</v>
      </c>
      <c r="AD395" s="326">
        <f t="shared" ca="1" si="705"/>
        <v>0</v>
      </c>
      <c r="AE395" s="326">
        <f t="shared" ca="1" si="705"/>
        <v>0</v>
      </c>
      <c r="AF395" s="326">
        <f t="shared" ca="1" si="705"/>
        <v>0</v>
      </c>
      <c r="AG395" s="326">
        <f t="shared" ca="1" si="705"/>
        <v>0</v>
      </c>
      <c r="AH395" s="326">
        <f t="shared" ca="1" si="705"/>
        <v>0</v>
      </c>
      <c r="AI395" s="326">
        <f t="shared" ca="1" si="705"/>
        <v>0</v>
      </c>
      <c r="AJ395" s="326">
        <f t="shared" ca="1" si="705"/>
        <v>0</v>
      </c>
      <c r="AK395" s="326">
        <f t="shared" ca="1" si="705"/>
        <v>0</v>
      </c>
      <c r="AL395" s="326">
        <f t="shared" ca="1" si="705"/>
        <v>0</v>
      </c>
      <c r="AM395" s="326">
        <f t="shared" ca="1" si="705"/>
        <v>0</v>
      </c>
      <c r="AN395" s="326">
        <f t="shared" ca="1" si="705"/>
        <v>0</v>
      </c>
      <c r="AO395" s="326">
        <f t="shared" ca="1" si="705"/>
        <v>0</v>
      </c>
      <c r="AP395" s="326">
        <f t="shared" ca="1" si="705"/>
        <v>0</v>
      </c>
      <c r="AQ395" s="326">
        <f t="shared" ca="1" si="705"/>
        <v>0</v>
      </c>
      <c r="AR395" s="326">
        <f t="shared" ca="1" si="705"/>
        <v>0</v>
      </c>
      <c r="AS395" s="326">
        <f t="shared" ca="1" si="705"/>
        <v>0</v>
      </c>
      <c r="AT395" s="326">
        <f t="shared" ca="1" si="705"/>
        <v>0</v>
      </c>
      <c r="AU395" s="326">
        <f t="shared" ca="1" si="705"/>
        <v>0</v>
      </c>
      <c r="AV395" s="326">
        <f t="shared" ca="1" si="705"/>
        <v>0</v>
      </c>
      <c r="AW395" s="326">
        <f t="shared" ca="1" si="705"/>
        <v>0</v>
      </c>
      <c r="AX395" s="326">
        <f t="shared" ca="1" si="705"/>
        <v>0</v>
      </c>
      <c r="AY395" s="326">
        <f t="shared" ca="1" si="705"/>
        <v>0</v>
      </c>
      <c r="AZ395" s="326">
        <f t="shared" ca="1" si="705"/>
        <v>0</v>
      </c>
      <c r="BA395" s="326">
        <f t="shared" ca="1" si="705"/>
        <v>0</v>
      </c>
      <c r="BB395" s="326">
        <f t="shared" ca="1" si="705"/>
        <v>0</v>
      </c>
      <c r="BC395" s="326">
        <f t="shared" ca="1" si="705"/>
        <v>0</v>
      </c>
      <c r="BD395" s="326">
        <f t="shared" ca="1" si="705"/>
        <v>0</v>
      </c>
      <c r="BE395" s="326">
        <f t="shared" ca="1" si="705"/>
        <v>0</v>
      </c>
      <c r="BF395" s="326">
        <f t="shared" ca="1" si="705"/>
        <v>0</v>
      </c>
      <c r="BG395" s="326">
        <f t="shared" ca="1" si="705"/>
        <v>0</v>
      </c>
      <c r="BH395" s="326">
        <f t="shared" ca="1" si="705"/>
        <v>0</v>
      </c>
      <c r="BI395" s="326">
        <f t="shared" ca="1" si="705"/>
        <v>0</v>
      </c>
      <c r="BJ395" s="326">
        <f t="shared" ca="1" si="705"/>
        <v>0</v>
      </c>
      <c r="BK395" s="326">
        <f t="shared" ca="1" si="705"/>
        <v>0</v>
      </c>
      <c r="BL395" s="326">
        <f t="shared" ca="1" si="705"/>
        <v>0</v>
      </c>
      <c r="BM395" s="326">
        <f t="shared" ca="1" si="705"/>
        <v>0</v>
      </c>
    </row>
    <row r="396" spans="3:65" x14ac:dyDescent="0.2">
      <c r="C396" s="325">
        <f t="shared" si="690"/>
        <v>16</v>
      </c>
      <c r="D396" s="303" t="str">
        <f t="shared" si="691"/>
        <v>item 16</v>
      </c>
      <c r="E396" s="350" t="str">
        <f t="shared" si="687"/>
        <v>Operating Expense</v>
      </c>
      <c r="F396" s="320">
        <f t="shared" si="687"/>
        <v>2</v>
      </c>
      <c r="G396" s="320"/>
      <c r="H396" s="362">
        <f t="shared" si="688"/>
        <v>0.38574999999999998</v>
      </c>
      <c r="O396" s="326">
        <f t="shared" ref="O396:BM396" ca="1" si="706">O309+O338</f>
        <v>0</v>
      </c>
      <c r="P396" s="326">
        <f t="shared" ca="1" si="706"/>
        <v>0</v>
      </c>
      <c r="Q396" s="326">
        <f t="shared" ca="1" si="706"/>
        <v>0</v>
      </c>
      <c r="R396" s="326">
        <f t="shared" ca="1" si="706"/>
        <v>0</v>
      </c>
      <c r="S396" s="326">
        <f t="shared" ca="1" si="706"/>
        <v>0</v>
      </c>
      <c r="T396" s="326">
        <f t="shared" ca="1" si="706"/>
        <v>0</v>
      </c>
      <c r="U396" s="326">
        <f t="shared" ca="1" si="706"/>
        <v>0</v>
      </c>
      <c r="V396" s="326">
        <f t="shared" ca="1" si="706"/>
        <v>0</v>
      </c>
      <c r="W396" s="326">
        <f t="shared" ca="1" si="706"/>
        <v>0</v>
      </c>
      <c r="X396" s="326">
        <f t="shared" ca="1" si="706"/>
        <v>0</v>
      </c>
      <c r="Y396" s="326">
        <f t="shared" ca="1" si="706"/>
        <v>0</v>
      </c>
      <c r="Z396" s="326">
        <f t="shared" ca="1" si="706"/>
        <v>0</v>
      </c>
      <c r="AA396" s="326">
        <f t="shared" ca="1" si="706"/>
        <v>0</v>
      </c>
      <c r="AB396" s="326">
        <f t="shared" ca="1" si="706"/>
        <v>0</v>
      </c>
      <c r="AC396" s="326">
        <f t="shared" ca="1" si="706"/>
        <v>0</v>
      </c>
      <c r="AD396" s="326">
        <f t="shared" ca="1" si="706"/>
        <v>0</v>
      </c>
      <c r="AE396" s="326">
        <f t="shared" ca="1" si="706"/>
        <v>0</v>
      </c>
      <c r="AF396" s="326">
        <f t="shared" ca="1" si="706"/>
        <v>0</v>
      </c>
      <c r="AG396" s="326">
        <f t="shared" ca="1" si="706"/>
        <v>0</v>
      </c>
      <c r="AH396" s="326">
        <f t="shared" ca="1" si="706"/>
        <v>0</v>
      </c>
      <c r="AI396" s="326">
        <f t="shared" ca="1" si="706"/>
        <v>0</v>
      </c>
      <c r="AJ396" s="326">
        <f t="shared" ca="1" si="706"/>
        <v>0</v>
      </c>
      <c r="AK396" s="326">
        <f t="shared" ca="1" si="706"/>
        <v>0</v>
      </c>
      <c r="AL396" s="326">
        <f t="shared" ca="1" si="706"/>
        <v>0</v>
      </c>
      <c r="AM396" s="326">
        <f t="shared" ca="1" si="706"/>
        <v>0</v>
      </c>
      <c r="AN396" s="326">
        <f t="shared" ca="1" si="706"/>
        <v>0</v>
      </c>
      <c r="AO396" s="326">
        <f t="shared" ca="1" si="706"/>
        <v>0</v>
      </c>
      <c r="AP396" s="326">
        <f t="shared" ca="1" si="706"/>
        <v>0</v>
      </c>
      <c r="AQ396" s="326">
        <f t="shared" ca="1" si="706"/>
        <v>0</v>
      </c>
      <c r="AR396" s="326">
        <f t="shared" ca="1" si="706"/>
        <v>0</v>
      </c>
      <c r="AS396" s="326">
        <f t="shared" ca="1" si="706"/>
        <v>0</v>
      </c>
      <c r="AT396" s="326">
        <f t="shared" ca="1" si="706"/>
        <v>0</v>
      </c>
      <c r="AU396" s="326">
        <f t="shared" ca="1" si="706"/>
        <v>0</v>
      </c>
      <c r="AV396" s="326">
        <f t="shared" ca="1" si="706"/>
        <v>0</v>
      </c>
      <c r="AW396" s="326">
        <f t="shared" ca="1" si="706"/>
        <v>0</v>
      </c>
      <c r="AX396" s="326">
        <f t="shared" ca="1" si="706"/>
        <v>0</v>
      </c>
      <c r="AY396" s="326">
        <f t="shared" ca="1" si="706"/>
        <v>0</v>
      </c>
      <c r="AZ396" s="326">
        <f t="shared" ca="1" si="706"/>
        <v>0</v>
      </c>
      <c r="BA396" s="326">
        <f t="shared" ca="1" si="706"/>
        <v>0</v>
      </c>
      <c r="BB396" s="326">
        <f t="shared" ca="1" si="706"/>
        <v>0</v>
      </c>
      <c r="BC396" s="326">
        <f t="shared" ca="1" si="706"/>
        <v>0</v>
      </c>
      <c r="BD396" s="326">
        <f t="shared" ca="1" si="706"/>
        <v>0</v>
      </c>
      <c r="BE396" s="326">
        <f t="shared" ca="1" si="706"/>
        <v>0</v>
      </c>
      <c r="BF396" s="326">
        <f t="shared" ca="1" si="706"/>
        <v>0</v>
      </c>
      <c r="BG396" s="326">
        <f t="shared" ca="1" si="706"/>
        <v>0</v>
      </c>
      <c r="BH396" s="326">
        <f t="shared" ca="1" si="706"/>
        <v>0</v>
      </c>
      <c r="BI396" s="326">
        <f t="shared" ca="1" si="706"/>
        <v>0</v>
      </c>
      <c r="BJ396" s="326">
        <f t="shared" ca="1" si="706"/>
        <v>0</v>
      </c>
      <c r="BK396" s="326">
        <f t="shared" ca="1" si="706"/>
        <v>0</v>
      </c>
      <c r="BL396" s="326">
        <f t="shared" ca="1" si="706"/>
        <v>0</v>
      </c>
      <c r="BM396" s="326">
        <f t="shared" ca="1" si="706"/>
        <v>0</v>
      </c>
    </row>
    <row r="397" spans="3:65" x14ac:dyDescent="0.2">
      <c r="C397" s="325">
        <f t="shared" si="690"/>
        <v>17</v>
      </c>
      <c r="D397" s="303" t="str">
        <f t="shared" si="691"/>
        <v>item 17</v>
      </c>
      <c r="E397" s="350" t="str">
        <f t="shared" si="687"/>
        <v>Operating Expense</v>
      </c>
      <c r="F397" s="320">
        <f t="shared" si="687"/>
        <v>2</v>
      </c>
      <c r="G397" s="320"/>
      <c r="H397" s="362">
        <f t="shared" si="688"/>
        <v>0.38574999999999998</v>
      </c>
      <c r="O397" s="326">
        <f t="shared" ref="O397:BM397" ca="1" si="707">O310+O339</f>
        <v>0</v>
      </c>
      <c r="P397" s="326">
        <f t="shared" ca="1" si="707"/>
        <v>0</v>
      </c>
      <c r="Q397" s="326">
        <f t="shared" ca="1" si="707"/>
        <v>0</v>
      </c>
      <c r="R397" s="326">
        <f t="shared" ca="1" si="707"/>
        <v>0</v>
      </c>
      <c r="S397" s="326">
        <f t="shared" ca="1" si="707"/>
        <v>0</v>
      </c>
      <c r="T397" s="326">
        <f t="shared" ca="1" si="707"/>
        <v>0</v>
      </c>
      <c r="U397" s="326">
        <f t="shared" ca="1" si="707"/>
        <v>0</v>
      </c>
      <c r="V397" s="326">
        <f t="shared" ca="1" si="707"/>
        <v>0</v>
      </c>
      <c r="W397" s="326">
        <f t="shared" ca="1" si="707"/>
        <v>0</v>
      </c>
      <c r="X397" s="326">
        <f t="shared" ca="1" si="707"/>
        <v>0</v>
      </c>
      <c r="Y397" s="326">
        <f t="shared" ca="1" si="707"/>
        <v>0</v>
      </c>
      <c r="Z397" s="326">
        <f t="shared" ca="1" si="707"/>
        <v>0</v>
      </c>
      <c r="AA397" s="326">
        <f t="shared" ca="1" si="707"/>
        <v>0</v>
      </c>
      <c r="AB397" s="326">
        <f t="shared" ca="1" si="707"/>
        <v>0</v>
      </c>
      <c r="AC397" s="326">
        <f t="shared" ca="1" si="707"/>
        <v>0</v>
      </c>
      <c r="AD397" s="326">
        <f t="shared" ca="1" si="707"/>
        <v>0</v>
      </c>
      <c r="AE397" s="326">
        <f t="shared" ca="1" si="707"/>
        <v>0</v>
      </c>
      <c r="AF397" s="326">
        <f t="shared" ca="1" si="707"/>
        <v>0</v>
      </c>
      <c r="AG397" s="326">
        <f t="shared" ca="1" si="707"/>
        <v>0</v>
      </c>
      <c r="AH397" s="326">
        <f t="shared" ca="1" si="707"/>
        <v>0</v>
      </c>
      <c r="AI397" s="326">
        <f t="shared" ca="1" si="707"/>
        <v>0</v>
      </c>
      <c r="AJ397" s="326">
        <f t="shared" ca="1" si="707"/>
        <v>0</v>
      </c>
      <c r="AK397" s="326">
        <f t="shared" ca="1" si="707"/>
        <v>0</v>
      </c>
      <c r="AL397" s="326">
        <f t="shared" ca="1" si="707"/>
        <v>0</v>
      </c>
      <c r="AM397" s="326">
        <f t="shared" ca="1" si="707"/>
        <v>0</v>
      </c>
      <c r="AN397" s="326">
        <f t="shared" ca="1" si="707"/>
        <v>0</v>
      </c>
      <c r="AO397" s="326">
        <f t="shared" ca="1" si="707"/>
        <v>0</v>
      </c>
      <c r="AP397" s="326">
        <f t="shared" ca="1" si="707"/>
        <v>0</v>
      </c>
      <c r="AQ397" s="326">
        <f t="shared" ca="1" si="707"/>
        <v>0</v>
      </c>
      <c r="AR397" s="326">
        <f t="shared" ca="1" si="707"/>
        <v>0</v>
      </c>
      <c r="AS397" s="326">
        <f t="shared" ca="1" si="707"/>
        <v>0</v>
      </c>
      <c r="AT397" s="326">
        <f t="shared" ca="1" si="707"/>
        <v>0</v>
      </c>
      <c r="AU397" s="326">
        <f t="shared" ca="1" si="707"/>
        <v>0</v>
      </c>
      <c r="AV397" s="326">
        <f t="shared" ca="1" si="707"/>
        <v>0</v>
      </c>
      <c r="AW397" s="326">
        <f t="shared" ca="1" si="707"/>
        <v>0</v>
      </c>
      <c r="AX397" s="326">
        <f t="shared" ca="1" si="707"/>
        <v>0</v>
      </c>
      <c r="AY397" s="326">
        <f t="shared" ca="1" si="707"/>
        <v>0</v>
      </c>
      <c r="AZ397" s="326">
        <f t="shared" ca="1" si="707"/>
        <v>0</v>
      </c>
      <c r="BA397" s="326">
        <f t="shared" ca="1" si="707"/>
        <v>0</v>
      </c>
      <c r="BB397" s="326">
        <f t="shared" ca="1" si="707"/>
        <v>0</v>
      </c>
      <c r="BC397" s="326">
        <f t="shared" ca="1" si="707"/>
        <v>0</v>
      </c>
      <c r="BD397" s="326">
        <f t="shared" ca="1" si="707"/>
        <v>0</v>
      </c>
      <c r="BE397" s="326">
        <f t="shared" ca="1" si="707"/>
        <v>0</v>
      </c>
      <c r="BF397" s="326">
        <f t="shared" ca="1" si="707"/>
        <v>0</v>
      </c>
      <c r="BG397" s="326">
        <f t="shared" ca="1" si="707"/>
        <v>0</v>
      </c>
      <c r="BH397" s="326">
        <f t="shared" ca="1" si="707"/>
        <v>0</v>
      </c>
      <c r="BI397" s="326">
        <f t="shared" ca="1" si="707"/>
        <v>0</v>
      </c>
      <c r="BJ397" s="326">
        <f t="shared" ca="1" si="707"/>
        <v>0</v>
      </c>
      <c r="BK397" s="326">
        <f t="shared" ca="1" si="707"/>
        <v>0</v>
      </c>
      <c r="BL397" s="326">
        <f t="shared" ca="1" si="707"/>
        <v>0</v>
      </c>
      <c r="BM397" s="326">
        <f t="shared" ca="1" si="707"/>
        <v>0</v>
      </c>
    </row>
    <row r="398" spans="3:65" x14ac:dyDescent="0.2">
      <c r="C398" s="325">
        <f t="shared" si="690"/>
        <v>18</v>
      </c>
      <c r="D398" s="303" t="str">
        <f t="shared" si="691"/>
        <v>item 18</v>
      </c>
      <c r="E398" s="350" t="str">
        <f t="shared" si="687"/>
        <v>Operating Expense</v>
      </c>
      <c r="F398" s="320">
        <f t="shared" si="687"/>
        <v>2</v>
      </c>
      <c r="G398" s="320"/>
      <c r="H398" s="362">
        <f t="shared" si="688"/>
        <v>0.38574999999999998</v>
      </c>
      <c r="O398" s="326">
        <f t="shared" ref="O398:BM398" ca="1" si="708">O311+O340</f>
        <v>0</v>
      </c>
      <c r="P398" s="326">
        <f t="shared" ca="1" si="708"/>
        <v>0</v>
      </c>
      <c r="Q398" s="326">
        <f t="shared" ca="1" si="708"/>
        <v>0</v>
      </c>
      <c r="R398" s="326">
        <f t="shared" ca="1" si="708"/>
        <v>0</v>
      </c>
      <c r="S398" s="326">
        <f t="shared" ca="1" si="708"/>
        <v>0</v>
      </c>
      <c r="T398" s="326">
        <f t="shared" ca="1" si="708"/>
        <v>0</v>
      </c>
      <c r="U398" s="326">
        <f t="shared" ca="1" si="708"/>
        <v>0</v>
      </c>
      <c r="V398" s="326">
        <f t="shared" ca="1" si="708"/>
        <v>0</v>
      </c>
      <c r="W398" s="326">
        <f t="shared" ca="1" si="708"/>
        <v>0</v>
      </c>
      <c r="X398" s="326">
        <f t="shared" ca="1" si="708"/>
        <v>0</v>
      </c>
      <c r="Y398" s="326">
        <f t="shared" ca="1" si="708"/>
        <v>0</v>
      </c>
      <c r="Z398" s="326">
        <f t="shared" ca="1" si="708"/>
        <v>0</v>
      </c>
      <c r="AA398" s="326">
        <f t="shared" ca="1" si="708"/>
        <v>0</v>
      </c>
      <c r="AB398" s="326">
        <f t="shared" ca="1" si="708"/>
        <v>0</v>
      </c>
      <c r="AC398" s="326">
        <f t="shared" ca="1" si="708"/>
        <v>0</v>
      </c>
      <c r="AD398" s="326">
        <f t="shared" ca="1" si="708"/>
        <v>0</v>
      </c>
      <c r="AE398" s="326">
        <f t="shared" ca="1" si="708"/>
        <v>0</v>
      </c>
      <c r="AF398" s="326">
        <f t="shared" ca="1" si="708"/>
        <v>0</v>
      </c>
      <c r="AG398" s="326">
        <f t="shared" ca="1" si="708"/>
        <v>0</v>
      </c>
      <c r="AH398" s="326">
        <f t="shared" ca="1" si="708"/>
        <v>0</v>
      </c>
      <c r="AI398" s="326">
        <f t="shared" ca="1" si="708"/>
        <v>0</v>
      </c>
      <c r="AJ398" s="326">
        <f t="shared" ca="1" si="708"/>
        <v>0</v>
      </c>
      <c r="AK398" s="326">
        <f t="shared" ca="1" si="708"/>
        <v>0</v>
      </c>
      <c r="AL398" s="326">
        <f t="shared" ca="1" si="708"/>
        <v>0</v>
      </c>
      <c r="AM398" s="326">
        <f t="shared" ca="1" si="708"/>
        <v>0</v>
      </c>
      <c r="AN398" s="326">
        <f t="shared" ca="1" si="708"/>
        <v>0</v>
      </c>
      <c r="AO398" s="326">
        <f t="shared" ca="1" si="708"/>
        <v>0</v>
      </c>
      <c r="AP398" s="326">
        <f t="shared" ca="1" si="708"/>
        <v>0</v>
      </c>
      <c r="AQ398" s="326">
        <f t="shared" ca="1" si="708"/>
        <v>0</v>
      </c>
      <c r="AR398" s="326">
        <f t="shared" ca="1" si="708"/>
        <v>0</v>
      </c>
      <c r="AS398" s="326">
        <f t="shared" ca="1" si="708"/>
        <v>0</v>
      </c>
      <c r="AT398" s="326">
        <f t="shared" ca="1" si="708"/>
        <v>0</v>
      </c>
      <c r="AU398" s="326">
        <f t="shared" ca="1" si="708"/>
        <v>0</v>
      </c>
      <c r="AV398" s="326">
        <f t="shared" ca="1" si="708"/>
        <v>0</v>
      </c>
      <c r="AW398" s="326">
        <f t="shared" ca="1" si="708"/>
        <v>0</v>
      </c>
      <c r="AX398" s="326">
        <f t="shared" ca="1" si="708"/>
        <v>0</v>
      </c>
      <c r="AY398" s="326">
        <f t="shared" ca="1" si="708"/>
        <v>0</v>
      </c>
      <c r="AZ398" s="326">
        <f t="shared" ca="1" si="708"/>
        <v>0</v>
      </c>
      <c r="BA398" s="326">
        <f t="shared" ca="1" si="708"/>
        <v>0</v>
      </c>
      <c r="BB398" s="326">
        <f t="shared" ca="1" si="708"/>
        <v>0</v>
      </c>
      <c r="BC398" s="326">
        <f t="shared" ca="1" si="708"/>
        <v>0</v>
      </c>
      <c r="BD398" s="326">
        <f t="shared" ca="1" si="708"/>
        <v>0</v>
      </c>
      <c r="BE398" s="326">
        <f t="shared" ca="1" si="708"/>
        <v>0</v>
      </c>
      <c r="BF398" s="326">
        <f t="shared" ca="1" si="708"/>
        <v>0</v>
      </c>
      <c r="BG398" s="326">
        <f t="shared" ca="1" si="708"/>
        <v>0</v>
      </c>
      <c r="BH398" s="326">
        <f t="shared" ca="1" si="708"/>
        <v>0</v>
      </c>
      <c r="BI398" s="326">
        <f t="shared" ca="1" si="708"/>
        <v>0</v>
      </c>
      <c r="BJ398" s="326">
        <f t="shared" ca="1" si="708"/>
        <v>0</v>
      </c>
      <c r="BK398" s="326">
        <f t="shared" ca="1" si="708"/>
        <v>0</v>
      </c>
      <c r="BL398" s="326">
        <f t="shared" ca="1" si="708"/>
        <v>0</v>
      </c>
      <c r="BM398" s="326">
        <f t="shared" ca="1" si="708"/>
        <v>0</v>
      </c>
    </row>
    <row r="399" spans="3:65" x14ac:dyDescent="0.2">
      <c r="C399" s="325">
        <f t="shared" si="690"/>
        <v>19</v>
      </c>
      <c r="D399" s="303" t="str">
        <f t="shared" si="691"/>
        <v>item 19</v>
      </c>
      <c r="E399" s="350" t="str">
        <f t="shared" si="687"/>
        <v>Operating Expense</v>
      </c>
      <c r="F399" s="320">
        <f t="shared" si="687"/>
        <v>2</v>
      </c>
      <c r="G399" s="320"/>
      <c r="H399" s="362">
        <f t="shared" si="688"/>
        <v>0.38574999999999998</v>
      </c>
      <c r="O399" s="326">
        <f t="shared" ref="O399:BM399" ca="1" si="709">O312+O341</f>
        <v>0</v>
      </c>
      <c r="P399" s="326">
        <f t="shared" ca="1" si="709"/>
        <v>0</v>
      </c>
      <c r="Q399" s="326">
        <f t="shared" ca="1" si="709"/>
        <v>0</v>
      </c>
      <c r="R399" s="326">
        <f t="shared" ca="1" si="709"/>
        <v>0</v>
      </c>
      <c r="S399" s="326">
        <f t="shared" ca="1" si="709"/>
        <v>0</v>
      </c>
      <c r="T399" s="326">
        <f t="shared" ca="1" si="709"/>
        <v>0</v>
      </c>
      <c r="U399" s="326">
        <f t="shared" ca="1" si="709"/>
        <v>0</v>
      </c>
      <c r="V399" s="326">
        <f t="shared" ca="1" si="709"/>
        <v>0</v>
      </c>
      <c r="W399" s="326">
        <f t="shared" ca="1" si="709"/>
        <v>0</v>
      </c>
      <c r="X399" s="326">
        <f t="shared" ca="1" si="709"/>
        <v>0</v>
      </c>
      <c r="Y399" s="326">
        <f t="shared" ca="1" si="709"/>
        <v>0</v>
      </c>
      <c r="Z399" s="326">
        <f t="shared" ca="1" si="709"/>
        <v>0</v>
      </c>
      <c r="AA399" s="326">
        <f t="shared" ca="1" si="709"/>
        <v>0</v>
      </c>
      <c r="AB399" s="326">
        <f t="shared" ca="1" si="709"/>
        <v>0</v>
      </c>
      <c r="AC399" s="326">
        <f t="shared" ca="1" si="709"/>
        <v>0</v>
      </c>
      <c r="AD399" s="326">
        <f t="shared" ca="1" si="709"/>
        <v>0</v>
      </c>
      <c r="AE399" s="326">
        <f t="shared" ca="1" si="709"/>
        <v>0</v>
      </c>
      <c r="AF399" s="326">
        <f t="shared" ca="1" si="709"/>
        <v>0</v>
      </c>
      <c r="AG399" s="326">
        <f t="shared" ca="1" si="709"/>
        <v>0</v>
      </c>
      <c r="AH399" s="326">
        <f t="shared" ca="1" si="709"/>
        <v>0</v>
      </c>
      <c r="AI399" s="326">
        <f t="shared" ca="1" si="709"/>
        <v>0</v>
      </c>
      <c r="AJ399" s="326">
        <f t="shared" ca="1" si="709"/>
        <v>0</v>
      </c>
      <c r="AK399" s="326">
        <f t="shared" ca="1" si="709"/>
        <v>0</v>
      </c>
      <c r="AL399" s="326">
        <f t="shared" ca="1" si="709"/>
        <v>0</v>
      </c>
      <c r="AM399" s="326">
        <f t="shared" ca="1" si="709"/>
        <v>0</v>
      </c>
      <c r="AN399" s="326">
        <f t="shared" ca="1" si="709"/>
        <v>0</v>
      </c>
      <c r="AO399" s="326">
        <f t="shared" ca="1" si="709"/>
        <v>0</v>
      </c>
      <c r="AP399" s="326">
        <f t="shared" ca="1" si="709"/>
        <v>0</v>
      </c>
      <c r="AQ399" s="326">
        <f t="shared" ca="1" si="709"/>
        <v>0</v>
      </c>
      <c r="AR399" s="326">
        <f t="shared" ca="1" si="709"/>
        <v>0</v>
      </c>
      <c r="AS399" s="326">
        <f t="shared" ca="1" si="709"/>
        <v>0</v>
      </c>
      <c r="AT399" s="326">
        <f t="shared" ca="1" si="709"/>
        <v>0</v>
      </c>
      <c r="AU399" s="326">
        <f t="shared" ca="1" si="709"/>
        <v>0</v>
      </c>
      <c r="AV399" s="326">
        <f t="shared" ca="1" si="709"/>
        <v>0</v>
      </c>
      <c r="AW399" s="326">
        <f t="shared" ca="1" si="709"/>
        <v>0</v>
      </c>
      <c r="AX399" s="326">
        <f t="shared" ca="1" si="709"/>
        <v>0</v>
      </c>
      <c r="AY399" s="326">
        <f t="shared" ca="1" si="709"/>
        <v>0</v>
      </c>
      <c r="AZ399" s="326">
        <f t="shared" ca="1" si="709"/>
        <v>0</v>
      </c>
      <c r="BA399" s="326">
        <f t="shared" ca="1" si="709"/>
        <v>0</v>
      </c>
      <c r="BB399" s="326">
        <f t="shared" ca="1" si="709"/>
        <v>0</v>
      </c>
      <c r="BC399" s="326">
        <f t="shared" ca="1" si="709"/>
        <v>0</v>
      </c>
      <c r="BD399" s="326">
        <f t="shared" ca="1" si="709"/>
        <v>0</v>
      </c>
      <c r="BE399" s="326">
        <f t="shared" ca="1" si="709"/>
        <v>0</v>
      </c>
      <c r="BF399" s="326">
        <f t="shared" ca="1" si="709"/>
        <v>0</v>
      </c>
      <c r="BG399" s="326">
        <f t="shared" ca="1" si="709"/>
        <v>0</v>
      </c>
      <c r="BH399" s="326">
        <f t="shared" ca="1" si="709"/>
        <v>0</v>
      </c>
      <c r="BI399" s="326">
        <f t="shared" ca="1" si="709"/>
        <v>0</v>
      </c>
      <c r="BJ399" s="326">
        <f t="shared" ca="1" si="709"/>
        <v>0</v>
      </c>
      <c r="BK399" s="326">
        <f t="shared" ca="1" si="709"/>
        <v>0</v>
      </c>
      <c r="BL399" s="326">
        <f t="shared" ca="1" si="709"/>
        <v>0</v>
      </c>
      <c r="BM399" s="326">
        <f t="shared" ca="1" si="709"/>
        <v>0</v>
      </c>
    </row>
    <row r="400" spans="3:65" x14ac:dyDescent="0.2">
      <c r="C400" s="325">
        <f t="shared" si="690"/>
        <v>20</v>
      </c>
      <c r="D400" s="303" t="str">
        <f t="shared" si="691"/>
        <v>item 20</v>
      </c>
      <c r="E400" s="350" t="str">
        <f t="shared" si="687"/>
        <v>Operating Expense</v>
      </c>
      <c r="F400" s="320">
        <f t="shared" si="687"/>
        <v>2</v>
      </c>
      <c r="G400" s="320"/>
      <c r="H400" s="362">
        <f t="shared" si="688"/>
        <v>0.38574999999999998</v>
      </c>
      <c r="O400" s="326">
        <f t="shared" ref="O400:BM400" ca="1" si="710">O313+O342</f>
        <v>0</v>
      </c>
      <c r="P400" s="326">
        <f t="shared" ca="1" si="710"/>
        <v>0</v>
      </c>
      <c r="Q400" s="326">
        <f t="shared" ca="1" si="710"/>
        <v>0</v>
      </c>
      <c r="R400" s="326">
        <f t="shared" ca="1" si="710"/>
        <v>0</v>
      </c>
      <c r="S400" s="326">
        <f t="shared" ca="1" si="710"/>
        <v>0</v>
      </c>
      <c r="T400" s="326">
        <f t="shared" ca="1" si="710"/>
        <v>0</v>
      </c>
      <c r="U400" s="326">
        <f t="shared" ca="1" si="710"/>
        <v>0</v>
      </c>
      <c r="V400" s="326">
        <f t="shared" ca="1" si="710"/>
        <v>0</v>
      </c>
      <c r="W400" s="326">
        <f t="shared" ca="1" si="710"/>
        <v>0</v>
      </c>
      <c r="X400" s="326">
        <f t="shared" ca="1" si="710"/>
        <v>0</v>
      </c>
      <c r="Y400" s="326">
        <f t="shared" ca="1" si="710"/>
        <v>0</v>
      </c>
      <c r="Z400" s="326">
        <f t="shared" ca="1" si="710"/>
        <v>0</v>
      </c>
      <c r="AA400" s="326">
        <f t="shared" ca="1" si="710"/>
        <v>0</v>
      </c>
      <c r="AB400" s="326">
        <f t="shared" ca="1" si="710"/>
        <v>0</v>
      </c>
      <c r="AC400" s="326">
        <f t="shared" ca="1" si="710"/>
        <v>0</v>
      </c>
      <c r="AD400" s="326">
        <f t="shared" ca="1" si="710"/>
        <v>0</v>
      </c>
      <c r="AE400" s="326">
        <f t="shared" ca="1" si="710"/>
        <v>0</v>
      </c>
      <c r="AF400" s="326">
        <f t="shared" ca="1" si="710"/>
        <v>0</v>
      </c>
      <c r="AG400" s="326">
        <f t="shared" ca="1" si="710"/>
        <v>0</v>
      </c>
      <c r="AH400" s="326">
        <f t="shared" ca="1" si="710"/>
        <v>0</v>
      </c>
      <c r="AI400" s="326">
        <f t="shared" ca="1" si="710"/>
        <v>0</v>
      </c>
      <c r="AJ400" s="326">
        <f t="shared" ca="1" si="710"/>
        <v>0</v>
      </c>
      <c r="AK400" s="326">
        <f t="shared" ca="1" si="710"/>
        <v>0</v>
      </c>
      <c r="AL400" s="326">
        <f t="shared" ca="1" si="710"/>
        <v>0</v>
      </c>
      <c r="AM400" s="326">
        <f t="shared" ca="1" si="710"/>
        <v>0</v>
      </c>
      <c r="AN400" s="326">
        <f t="shared" ca="1" si="710"/>
        <v>0</v>
      </c>
      <c r="AO400" s="326">
        <f t="shared" ca="1" si="710"/>
        <v>0</v>
      </c>
      <c r="AP400" s="326">
        <f t="shared" ca="1" si="710"/>
        <v>0</v>
      </c>
      <c r="AQ400" s="326">
        <f t="shared" ca="1" si="710"/>
        <v>0</v>
      </c>
      <c r="AR400" s="326">
        <f t="shared" ca="1" si="710"/>
        <v>0</v>
      </c>
      <c r="AS400" s="326">
        <f t="shared" ca="1" si="710"/>
        <v>0</v>
      </c>
      <c r="AT400" s="326">
        <f t="shared" ca="1" si="710"/>
        <v>0</v>
      </c>
      <c r="AU400" s="326">
        <f t="shared" ca="1" si="710"/>
        <v>0</v>
      </c>
      <c r="AV400" s="326">
        <f t="shared" ca="1" si="710"/>
        <v>0</v>
      </c>
      <c r="AW400" s="326">
        <f t="shared" ca="1" si="710"/>
        <v>0</v>
      </c>
      <c r="AX400" s="326">
        <f t="shared" ca="1" si="710"/>
        <v>0</v>
      </c>
      <c r="AY400" s="326">
        <f t="shared" ca="1" si="710"/>
        <v>0</v>
      </c>
      <c r="AZ400" s="326">
        <f t="shared" ca="1" si="710"/>
        <v>0</v>
      </c>
      <c r="BA400" s="326">
        <f t="shared" ca="1" si="710"/>
        <v>0</v>
      </c>
      <c r="BB400" s="326">
        <f t="shared" ca="1" si="710"/>
        <v>0</v>
      </c>
      <c r="BC400" s="326">
        <f t="shared" ca="1" si="710"/>
        <v>0</v>
      </c>
      <c r="BD400" s="326">
        <f t="shared" ca="1" si="710"/>
        <v>0</v>
      </c>
      <c r="BE400" s="326">
        <f t="shared" ca="1" si="710"/>
        <v>0</v>
      </c>
      <c r="BF400" s="326">
        <f t="shared" ca="1" si="710"/>
        <v>0</v>
      </c>
      <c r="BG400" s="326">
        <f t="shared" ca="1" si="710"/>
        <v>0</v>
      </c>
      <c r="BH400" s="326">
        <f t="shared" ca="1" si="710"/>
        <v>0</v>
      </c>
      <c r="BI400" s="326">
        <f t="shared" ca="1" si="710"/>
        <v>0</v>
      </c>
      <c r="BJ400" s="326">
        <f t="shared" ca="1" si="710"/>
        <v>0</v>
      </c>
      <c r="BK400" s="326">
        <f t="shared" ca="1" si="710"/>
        <v>0</v>
      </c>
      <c r="BL400" s="326">
        <f t="shared" ca="1" si="710"/>
        <v>0</v>
      </c>
      <c r="BM400" s="326">
        <f t="shared" ca="1" si="710"/>
        <v>0</v>
      </c>
    </row>
    <row r="401" spans="3:65" x14ac:dyDescent="0.2">
      <c r="C401" s="325">
        <f t="shared" si="690"/>
        <v>21</v>
      </c>
      <c r="D401" s="303" t="str">
        <f t="shared" si="691"/>
        <v>item 21</v>
      </c>
      <c r="E401" s="350" t="str">
        <f t="shared" si="687"/>
        <v>Operating Expense</v>
      </c>
      <c r="F401" s="320">
        <f t="shared" si="687"/>
        <v>2</v>
      </c>
      <c r="G401" s="320"/>
      <c r="H401" s="362">
        <f t="shared" si="688"/>
        <v>0.38574999999999998</v>
      </c>
      <c r="O401" s="326">
        <f t="shared" ref="O401:BM401" ca="1" si="711">O314+O343</f>
        <v>0</v>
      </c>
      <c r="P401" s="326">
        <f t="shared" ca="1" si="711"/>
        <v>0</v>
      </c>
      <c r="Q401" s="326">
        <f t="shared" ca="1" si="711"/>
        <v>0</v>
      </c>
      <c r="R401" s="326">
        <f t="shared" ca="1" si="711"/>
        <v>0</v>
      </c>
      <c r="S401" s="326">
        <f t="shared" ca="1" si="711"/>
        <v>0</v>
      </c>
      <c r="T401" s="326">
        <f t="shared" ca="1" si="711"/>
        <v>0</v>
      </c>
      <c r="U401" s="326">
        <f t="shared" ca="1" si="711"/>
        <v>0</v>
      </c>
      <c r="V401" s="326">
        <f t="shared" ca="1" si="711"/>
        <v>0</v>
      </c>
      <c r="W401" s="326">
        <f t="shared" ca="1" si="711"/>
        <v>0</v>
      </c>
      <c r="X401" s="326">
        <f t="shared" ca="1" si="711"/>
        <v>0</v>
      </c>
      <c r="Y401" s="326">
        <f t="shared" ca="1" si="711"/>
        <v>0</v>
      </c>
      <c r="Z401" s="326">
        <f t="shared" ca="1" si="711"/>
        <v>0</v>
      </c>
      <c r="AA401" s="326">
        <f t="shared" ca="1" si="711"/>
        <v>0</v>
      </c>
      <c r="AB401" s="326">
        <f t="shared" ca="1" si="711"/>
        <v>0</v>
      </c>
      <c r="AC401" s="326">
        <f t="shared" ca="1" si="711"/>
        <v>0</v>
      </c>
      <c r="AD401" s="326">
        <f t="shared" ca="1" si="711"/>
        <v>0</v>
      </c>
      <c r="AE401" s="326">
        <f t="shared" ca="1" si="711"/>
        <v>0</v>
      </c>
      <c r="AF401" s="326">
        <f t="shared" ca="1" si="711"/>
        <v>0</v>
      </c>
      <c r="AG401" s="326">
        <f t="shared" ca="1" si="711"/>
        <v>0</v>
      </c>
      <c r="AH401" s="326">
        <f t="shared" ca="1" si="711"/>
        <v>0</v>
      </c>
      <c r="AI401" s="326">
        <f t="shared" ca="1" si="711"/>
        <v>0</v>
      </c>
      <c r="AJ401" s="326">
        <f t="shared" ca="1" si="711"/>
        <v>0</v>
      </c>
      <c r="AK401" s="326">
        <f t="shared" ca="1" si="711"/>
        <v>0</v>
      </c>
      <c r="AL401" s="326">
        <f t="shared" ca="1" si="711"/>
        <v>0</v>
      </c>
      <c r="AM401" s="326">
        <f t="shared" ca="1" si="711"/>
        <v>0</v>
      </c>
      <c r="AN401" s="326">
        <f t="shared" ca="1" si="711"/>
        <v>0</v>
      </c>
      <c r="AO401" s="326">
        <f t="shared" ca="1" si="711"/>
        <v>0</v>
      </c>
      <c r="AP401" s="326">
        <f t="shared" ca="1" si="711"/>
        <v>0</v>
      </c>
      <c r="AQ401" s="326">
        <f t="shared" ca="1" si="711"/>
        <v>0</v>
      </c>
      <c r="AR401" s="326">
        <f t="shared" ca="1" si="711"/>
        <v>0</v>
      </c>
      <c r="AS401" s="326">
        <f t="shared" ca="1" si="711"/>
        <v>0</v>
      </c>
      <c r="AT401" s="326">
        <f t="shared" ca="1" si="711"/>
        <v>0</v>
      </c>
      <c r="AU401" s="326">
        <f t="shared" ca="1" si="711"/>
        <v>0</v>
      </c>
      <c r="AV401" s="326">
        <f t="shared" ca="1" si="711"/>
        <v>0</v>
      </c>
      <c r="AW401" s="326">
        <f t="shared" ca="1" si="711"/>
        <v>0</v>
      </c>
      <c r="AX401" s="326">
        <f t="shared" ca="1" si="711"/>
        <v>0</v>
      </c>
      <c r="AY401" s="326">
        <f t="shared" ca="1" si="711"/>
        <v>0</v>
      </c>
      <c r="AZ401" s="326">
        <f t="shared" ca="1" si="711"/>
        <v>0</v>
      </c>
      <c r="BA401" s="326">
        <f t="shared" ca="1" si="711"/>
        <v>0</v>
      </c>
      <c r="BB401" s="326">
        <f t="shared" ca="1" si="711"/>
        <v>0</v>
      </c>
      <c r="BC401" s="326">
        <f t="shared" ca="1" si="711"/>
        <v>0</v>
      </c>
      <c r="BD401" s="326">
        <f t="shared" ca="1" si="711"/>
        <v>0</v>
      </c>
      <c r="BE401" s="326">
        <f t="shared" ca="1" si="711"/>
        <v>0</v>
      </c>
      <c r="BF401" s="326">
        <f t="shared" ca="1" si="711"/>
        <v>0</v>
      </c>
      <c r="BG401" s="326">
        <f t="shared" ca="1" si="711"/>
        <v>0</v>
      </c>
      <c r="BH401" s="326">
        <f t="shared" ca="1" si="711"/>
        <v>0</v>
      </c>
      <c r="BI401" s="326">
        <f t="shared" ca="1" si="711"/>
        <v>0</v>
      </c>
      <c r="BJ401" s="326">
        <f t="shared" ca="1" si="711"/>
        <v>0</v>
      </c>
      <c r="BK401" s="326">
        <f t="shared" ca="1" si="711"/>
        <v>0</v>
      </c>
      <c r="BL401" s="326">
        <f t="shared" ca="1" si="711"/>
        <v>0</v>
      </c>
      <c r="BM401" s="326">
        <f t="shared" ca="1" si="711"/>
        <v>0</v>
      </c>
    </row>
    <row r="402" spans="3:65" x14ac:dyDescent="0.2">
      <c r="C402" s="325">
        <f t="shared" si="690"/>
        <v>22</v>
      </c>
      <c r="D402" s="303" t="str">
        <f t="shared" si="691"/>
        <v>item 22</v>
      </c>
      <c r="E402" s="350" t="str">
        <f t="shared" si="687"/>
        <v>Operating Expense</v>
      </c>
      <c r="F402" s="320">
        <f t="shared" si="687"/>
        <v>2</v>
      </c>
      <c r="G402" s="320"/>
      <c r="H402" s="362">
        <f t="shared" si="688"/>
        <v>0.38574999999999998</v>
      </c>
      <c r="O402" s="326">
        <f t="shared" ref="O402:BM402" ca="1" si="712">O315+O344</f>
        <v>0</v>
      </c>
      <c r="P402" s="326">
        <f t="shared" ca="1" si="712"/>
        <v>0</v>
      </c>
      <c r="Q402" s="326">
        <f t="shared" ca="1" si="712"/>
        <v>0</v>
      </c>
      <c r="R402" s="326">
        <f t="shared" ca="1" si="712"/>
        <v>0</v>
      </c>
      <c r="S402" s="326">
        <f t="shared" ca="1" si="712"/>
        <v>0</v>
      </c>
      <c r="T402" s="326">
        <f t="shared" ca="1" si="712"/>
        <v>0</v>
      </c>
      <c r="U402" s="326">
        <f t="shared" ca="1" si="712"/>
        <v>0</v>
      </c>
      <c r="V402" s="326">
        <f t="shared" ca="1" si="712"/>
        <v>0</v>
      </c>
      <c r="W402" s="326">
        <f t="shared" ca="1" si="712"/>
        <v>0</v>
      </c>
      <c r="X402" s="326">
        <f t="shared" ca="1" si="712"/>
        <v>0</v>
      </c>
      <c r="Y402" s="326">
        <f t="shared" ca="1" si="712"/>
        <v>0</v>
      </c>
      <c r="Z402" s="326">
        <f t="shared" ca="1" si="712"/>
        <v>0</v>
      </c>
      <c r="AA402" s="326">
        <f t="shared" ca="1" si="712"/>
        <v>0</v>
      </c>
      <c r="AB402" s="326">
        <f t="shared" ca="1" si="712"/>
        <v>0</v>
      </c>
      <c r="AC402" s="326">
        <f t="shared" ca="1" si="712"/>
        <v>0</v>
      </c>
      <c r="AD402" s="326">
        <f t="shared" ca="1" si="712"/>
        <v>0</v>
      </c>
      <c r="AE402" s="326">
        <f t="shared" ca="1" si="712"/>
        <v>0</v>
      </c>
      <c r="AF402" s="326">
        <f t="shared" ca="1" si="712"/>
        <v>0</v>
      </c>
      <c r="AG402" s="326">
        <f t="shared" ca="1" si="712"/>
        <v>0</v>
      </c>
      <c r="AH402" s="326">
        <f t="shared" ca="1" si="712"/>
        <v>0</v>
      </c>
      <c r="AI402" s="326">
        <f t="shared" ca="1" si="712"/>
        <v>0</v>
      </c>
      <c r="AJ402" s="326">
        <f t="shared" ca="1" si="712"/>
        <v>0</v>
      </c>
      <c r="AK402" s="326">
        <f t="shared" ca="1" si="712"/>
        <v>0</v>
      </c>
      <c r="AL402" s="326">
        <f t="shared" ca="1" si="712"/>
        <v>0</v>
      </c>
      <c r="AM402" s="326">
        <f t="shared" ca="1" si="712"/>
        <v>0</v>
      </c>
      <c r="AN402" s="326">
        <f t="shared" ca="1" si="712"/>
        <v>0</v>
      </c>
      <c r="AO402" s="326">
        <f t="shared" ca="1" si="712"/>
        <v>0</v>
      </c>
      <c r="AP402" s="326">
        <f t="shared" ca="1" si="712"/>
        <v>0</v>
      </c>
      <c r="AQ402" s="326">
        <f t="shared" ca="1" si="712"/>
        <v>0</v>
      </c>
      <c r="AR402" s="326">
        <f t="shared" ca="1" si="712"/>
        <v>0</v>
      </c>
      <c r="AS402" s="326">
        <f t="shared" ca="1" si="712"/>
        <v>0</v>
      </c>
      <c r="AT402" s="326">
        <f t="shared" ca="1" si="712"/>
        <v>0</v>
      </c>
      <c r="AU402" s="326">
        <f t="shared" ca="1" si="712"/>
        <v>0</v>
      </c>
      <c r="AV402" s="326">
        <f t="shared" ca="1" si="712"/>
        <v>0</v>
      </c>
      <c r="AW402" s="326">
        <f t="shared" ca="1" si="712"/>
        <v>0</v>
      </c>
      <c r="AX402" s="326">
        <f t="shared" ca="1" si="712"/>
        <v>0</v>
      </c>
      <c r="AY402" s="326">
        <f t="shared" ca="1" si="712"/>
        <v>0</v>
      </c>
      <c r="AZ402" s="326">
        <f t="shared" ca="1" si="712"/>
        <v>0</v>
      </c>
      <c r="BA402" s="326">
        <f t="shared" ca="1" si="712"/>
        <v>0</v>
      </c>
      <c r="BB402" s="326">
        <f t="shared" ca="1" si="712"/>
        <v>0</v>
      </c>
      <c r="BC402" s="326">
        <f t="shared" ca="1" si="712"/>
        <v>0</v>
      </c>
      <c r="BD402" s="326">
        <f t="shared" ca="1" si="712"/>
        <v>0</v>
      </c>
      <c r="BE402" s="326">
        <f t="shared" ca="1" si="712"/>
        <v>0</v>
      </c>
      <c r="BF402" s="326">
        <f t="shared" ca="1" si="712"/>
        <v>0</v>
      </c>
      <c r="BG402" s="326">
        <f t="shared" ca="1" si="712"/>
        <v>0</v>
      </c>
      <c r="BH402" s="326">
        <f t="shared" ca="1" si="712"/>
        <v>0</v>
      </c>
      <c r="BI402" s="326">
        <f t="shared" ca="1" si="712"/>
        <v>0</v>
      </c>
      <c r="BJ402" s="326">
        <f t="shared" ca="1" si="712"/>
        <v>0</v>
      </c>
      <c r="BK402" s="326">
        <f t="shared" ca="1" si="712"/>
        <v>0</v>
      </c>
      <c r="BL402" s="326">
        <f t="shared" ca="1" si="712"/>
        <v>0</v>
      </c>
      <c r="BM402" s="326">
        <f t="shared" ca="1" si="712"/>
        <v>0</v>
      </c>
    </row>
    <row r="403" spans="3:65" x14ac:dyDescent="0.2">
      <c r="C403" s="325">
        <f t="shared" si="690"/>
        <v>23</v>
      </c>
      <c r="D403" s="303" t="str">
        <f t="shared" si="691"/>
        <v>item 23</v>
      </c>
      <c r="E403" s="350" t="str">
        <f t="shared" si="687"/>
        <v>Operating Expense</v>
      </c>
      <c r="F403" s="320">
        <f t="shared" si="687"/>
        <v>2</v>
      </c>
      <c r="G403" s="320"/>
      <c r="H403" s="362">
        <f t="shared" si="688"/>
        <v>0.38574999999999998</v>
      </c>
      <c r="O403" s="326">
        <f t="shared" ref="O403:BM403" ca="1" si="713">O316+O345</f>
        <v>0</v>
      </c>
      <c r="P403" s="326">
        <f t="shared" ca="1" si="713"/>
        <v>0</v>
      </c>
      <c r="Q403" s="326">
        <f t="shared" ca="1" si="713"/>
        <v>0</v>
      </c>
      <c r="R403" s="326">
        <f t="shared" ca="1" si="713"/>
        <v>0</v>
      </c>
      <c r="S403" s="326">
        <f t="shared" ca="1" si="713"/>
        <v>0</v>
      </c>
      <c r="T403" s="326">
        <f t="shared" ca="1" si="713"/>
        <v>0</v>
      </c>
      <c r="U403" s="326">
        <f t="shared" ca="1" si="713"/>
        <v>0</v>
      </c>
      <c r="V403" s="326">
        <f t="shared" ca="1" si="713"/>
        <v>0</v>
      </c>
      <c r="W403" s="326">
        <f t="shared" ca="1" si="713"/>
        <v>0</v>
      </c>
      <c r="X403" s="326">
        <f t="shared" ca="1" si="713"/>
        <v>0</v>
      </c>
      <c r="Y403" s="326">
        <f t="shared" ca="1" si="713"/>
        <v>0</v>
      </c>
      <c r="Z403" s="326">
        <f t="shared" ca="1" si="713"/>
        <v>0</v>
      </c>
      <c r="AA403" s="326">
        <f t="shared" ca="1" si="713"/>
        <v>0</v>
      </c>
      <c r="AB403" s="326">
        <f t="shared" ca="1" si="713"/>
        <v>0</v>
      </c>
      <c r="AC403" s="326">
        <f t="shared" ca="1" si="713"/>
        <v>0</v>
      </c>
      <c r="AD403" s="326">
        <f t="shared" ca="1" si="713"/>
        <v>0</v>
      </c>
      <c r="AE403" s="326">
        <f t="shared" ca="1" si="713"/>
        <v>0</v>
      </c>
      <c r="AF403" s="326">
        <f t="shared" ca="1" si="713"/>
        <v>0</v>
      </c>
      <c r="AG403" s="326">
        <f t="shared" ca="1" si="713"/>
        <v>0</v>
      </c>
      <c r="AH403" s="326">
        <f t="shared" ca="1" si="713"/>
        <v>0</v>
      </c>
      <c r="AI403" s="326">
        <f t="shared" ca="1" si="713"/>
        <v>0</v>
      </c>
      <c r="AJ403" s="326">
        <f t="shared" ca="1" si="713"/>
        <v>0</v>
      </c>
      <c r="AK403" s="326">
        <f t="shared" ca="1" si="713"/>
        <v>0</v>
      </c>
      <c r="AL403" s="326">
        <f t="shared" ca="1" si="713"/>
        <v>0</v>
      </c>
      <c r="AM403" s="326">
        <f t="shared" ca="1" si="713"/>
        <v>0</v>
      </c>
      <c r="AN403" s="326">
        <f t="shared" ca="1" si="713"/>
        <v>0</v>
      </c>
      <c r="AO403" s="326">
        <f t="shared" ca="1" si="713"/>
        <v>0</v>
      </c>
      <c r="AP403" s="326">
        <f t="shared" ca="1" si="713"/>
        <v>0</v>
      </c>
      <c r="AQ403" s="326">
        <f t="shared" ca="1" si="713"/>
        <v>0</v>
      </c>
      <c r="AR403" s="326">
        <f t="shared" ca="1" si="713"/>
        <v>0</v>
      </c>
      <c r="AS403" s="326">
        <f t="shared" ca="1" si="713"/>
        <v>0</v>
      </c>
      <c r="AT403" s="326">
        <f t="shared" ca="1" si="713"/>
        <v>0</v>
      </c>
      <c r="AU403" s="326">
        <f t="shared" ca="1" si="713"/>
        <v>0</v>
      </c>
      <c r="AV403" s="326">
        <f t="shared" ca="1" si="713"/>
        <v>0</v>
      </c>
      <c r="AW403" s="326">
        <f t="shared" ca="1" si="713"/>
        <v>0</v>
      </c>
      <c r="AX403" s="326">
        <f t="shared" ca="1" si="713"/>
        <v>0</v>
      </c>
      <c r="AY403" s="326">
        <f t="shared" ca="1" si="713"/>
        <v>0</v>
      </c>
      <c r="AZ403" s="326">
        <f t="shared" ca="1" si="713"/>
        <v>0</v>
      </c>
      <c r="BA403" s="326">
        <f t="shared" ca="1" si="713"/>
        <v>0</v>
      </c>
      <c r="BB403" s="326">
        <f t="shared" ca="1" si="713"/>
        <v>0</v>
      </c>
      <c r="BC403" s="326">
        <f t="shared" ca="1" si="713"/>
        <v>0</v>
      </c>
      <c r="BD403" s="326">
        <f t="shared" ca="1" si="713"/>
        <v>0</v>
      </c>
      <c r="BE403" s="326">
        <f t="shared" ca="1" si="713"/>
        <v>0</v>
      </c>
      <c r="BF403" s="326">
        <f t="shared" ca="1" si="713"/>
        <v>0</v>
      </c>
      <c r="BG403" s="326">
        <f t="shared" ca="1" si="713"/>
        <v>0</v>
      </c>
      <c r="BH403" s="326">
        <f t="shared" ca="1" si="713"/>
        <v>0</v>
      </c>
      <c r="BI403" s="326">
        <f t="shared" ca="1" si="713"/>
        <v>0</v>
      </c>
      <c r="BJ403" s="326">
        <f t="shared" ca="1" si="713"/>
        <v>0</v>
      </c>
      <c r="BK403" s="326">
        <f t="shared" ca="1" si="713"/>
        <v>0</v>
      </c>
      <c r="BL403" s="326">
        <f t="shared" ca="1" si="713"/>
        <v>0</v>
      </c>
      <c r="BM403" s="326">
        <f t="shared" ca="1" si="713"/>
        <v>0</v>
      </c>
    </row>
    <row r="404" spans="3:65" x14ac:dyDescent="0.2">
      <c r="C404" s="325">
        <f t="shared" si="690"/>
        <v>24</v>
      </c>
      <c r="D404" s="303" t="str">
        <f t="shared" si="691"/>
        <v>item 24</v>
      </c>
      <c r="E404" s="350" t="str">
        <f t="shared" si="687"/>
        <v>Operating Expense</v>
      </c>
      <c r="F404" s="320">
        <f t="shared" si="687"/>
        <v>2</v>
      </c>
      <c r="G404" s="320"/>
      <c r="H404" s="362">
        <f t="shared" si="688"/>
        <v>0.38574999999999998</v>
      </c>
      <c r="O404" s="326">
        <f t="shared" ref="O404:BM404" ca="1" si="714">O317+O346</f>
        <v>0</v>
      </c>
      <c r="P404" s="326">
        <f t="shared" ca="1" si="714"/>
        <v>0</v>
      </c>
      <c r="Q404" s="326">
        <f t="shared" ca="1" si="714"/>
        <v>0</v>
      </c>
      <c r="R404" s="326">
        <f t="shared" ca="1" si="714"/>
        <v>0</v>
      </c>
      <c r="S404" s="326">
        <f t="shared" ca="1" si="714"/>
        <v>0</v>
      </c>
      <c r="T404" s="326">
        <f t="shared" ca="1" si="714"/>
        <v>0</v>
      </c>
      <c r="U404" s="326">
        <f t="shared" ca="1" si="714"/>
        <v>0</v>
      </c>
      <c r="V404" s="326">
        <f t="shared" ca="1" si="714"/>
        <v>0</v>
      </c>
      <c r="W404" s="326">
        <f t="shared" ca="1" si="714"/>
        <v>0</v>
      </c>
      <c r="X404" s="326">
        <f t="shared" ca="1" si="714"/>
        <v>0</v>
      </c>
      <c r="Y404" s="326">
        <f t="shared" ca="1" si="714"/>
        <v>0</v>
      </c>
      <c r="Z404" s="326">
        <f t="shared" ca="1" si="714"/>
        <v>0</v>
      </c>
      <c r="AA404" s="326">
        <f t="shared" ca="1" si="714"/>
        <v>0</v>
      </c>
      <c r="AB404" s="326">
        <f t="shared" ca="1" si="714"/>
        <v>0</v>
      </c>
      <c r="AC404" s="326">
        <f t="shared" ca="1" si="714"/>
        <v>0</v>
      </c>
      <c r="AD404" s="326">
        <f t="shared" ca="1" si="714"/>
        <v>0</v>
      </c>
      <c r="AE404" s="326">
        <f t="shared" ca="1" si="714"/>
        <v>0</v>
      </c>
      <c r="AF404" s="326">
        <f t="shared" ca="1" si="714"/>
        <v>0</v>
      </c>
      <c r="AG404" s="326">
        <f t="shared" ca="1" si="714"/>
        <v>0</v>
      </c>
      <c r="AH404" s="326">
        <f t="shared" ca="1" si="714"/>
        <v>0</v>
      </c>
      <c r="AI404" s="326">
        <f t="shared" ca="1" si="714"/>
        <v>0</v>
      </c>
      <c r="AJ404" s="326">
        <f t="shared" ca="1" si="714"/>
        <v>0</v>
      </c>
      <c r="AK404" s="326">
        <f t="shared" ca="1" si="714"/>
        <v>0</v>
      </c>
      <c r="AL404" s="326">
        <f t="shared" ca="1" si="714"/>
        <v>0</v>
      </c>
      <c r="AM404" s="326">
        <f t="shared" ca="1" si="714"/>
        <v>0</v>
      </c>
      <c r="AN404" s="326">
        <f t="shared" ca="1" si="714"/>
        <v>0</v>
      </c>
      <c r="AO404" s="326">
        <f t="shared" ca="1" si="714"/>
        <v>0</v>
      </c>
      <c r="AP404" s="326">
        <f t="shared" ca="1" si="714"/>
        <v>0</v>
      </c>
      <c r="AQ404" s="326">
        <f t="shared" ca="1" si="714"/>
        <v>0</v>
      </c>
      <c r="AR404" s="326">
        <f t="shared" ca="1" si="714"/>
        <v>0</v>
      </c>
      <c r="AS404" s="326">
        <f t="shared" ca="1" si="714"/>
        <v>0</v>
      </c>
      <c r="AT404" s="326">
        <f t="shared" ca="1" si="714"/>
        <v>0</v>
      </c>
      <c r="AU404" s="326">
        <f t="shared" ca="1" si="714"/>
        <v>0</v>
      </c>
      <c r="AV404" s="326">
        <f t="shared" ca="1" si="714"/>
        <v>0</v>
      </c>
      <c r="AW404" s="326">
        <f t="shared" ca="1" si="714"/>
        <v>0</v>
      </c>
      <c r="AX404" s="326">
        <f t="shared" ca="1" si="714"/>
        <v>0</v>
      </c>
      <c r="AY404" s="326">
        <f t="shared" ca="1" si="714"/>
        <v>0</v>
      </c>
      <c r="AZ404" s="326">
        <f t="shared" ca="1" si="714"/>
        <v>0</v>
      </c>
      <c r="BA404" s="326">
        <f t="shared" ca="1" si="714"/>
        <v>0</v>
      </c>
      <c r="BB404" s="326">
        <f t="shared" ca="1" si="714"/>
        <v>0</v>
      </c>
      <c r="BC404" s="326">
        <f t="shared" ca="1" si="714"/>
        <v>0</v>
      </c>
      <c r="BD404" s="326">
        <f t="shared" ca="1" si="714"/>
        <v>0</v>
      </c>
      <c r="BE404" s="326">
        <f t="shared" ca="1" si="714"/>
        <v>0</v>
      </c>
      <c r="BF404" s="326">
        <f t="shared" ca="1" si="714"/>
        <v>0</v>
      </c>
      <c r="BG404" s="326">
        <f t="shared" ca="1" si="714"/>
        <v>0</v>
      </c>
      <c r="BH404" s="326">
        <f t="shared" ca="1" si="714"/>
        <v>0</v>
      </c>
      <c r="BI404" s="326">
        <f t="shared" ca="1" si="714"/>
        <v>0</v>
      </c>
      <c r="BJ404" s="326">
        <f t="shared" ca="1" si="714"/>
        <v>0</v>
      </c>
      <c r="BK404" s="326">
        <f t="shared" ca="1" si="714"/>
        <v>0</v>
      </c>
      <c r="BL404" s="326">
        <f t="shared" ca="1" si="714"/>
        <v>0</v>
      </c>
      <c r="BM404" s="326">
        <f t="shared" ca="1" si="714"/>
        <v>0</v>
      </c>
    </row>
    <row r="405" spans="3:65" x14ac:dyDescent="0.2">
      <c r="C405" s="325">
        <f t="shared" si="690"/>
        <v>25</v>
      </c>
      <c r="D405" s="303" t="str">
        <f t="shared" si="691"/>
        <v>item 25</v>
      </c>
      <c r="E405" s="350" t="str">
        <f t="shared" si="687"/>
        <v>Operating Expense</v>
      </c>
      <c r="F405" s="320">
        <f t="shared" si="687"/>
        <v>2</v>
      </c>
      <c r="G405" s="320"/>
      <c r="H405" s="362">
        <f t="shared" si="688"/>
        <v>0.38574999999999998</v>
      </c>
      <c r="O405" s="326">
        <f t="shared" ref="O405:BM405" ca="1" si="715">O318+O347</f>
        <v>0</v>
      </c>
      <c r="P405" s="326">
        <f t="shared" ca="1" si="715"/>
        <v>0</v>
      </c>
      <c r="Q405" s="326">
        <f t="shared" ca="1" si="715"/>
        <v>0</v>
      </c>
      <c r="R405" s="326">
        <f t="shared" ca="1" si="715"/>
        <v>0</v>
      </c>
      <c r="S405" s="326">
        <f t="shared" ca="1" si="715"/>
        <v>0</v>
      </c>
      <c r="T405" s="326">
        <f t="shared" ca="1" si="715"/>
        <v>0</v>
      </c>
      <c r="U405" s="326">
        <f t="shared" ca="1" si="715"/>
        <v>0</v>
      </c>
      <c r="V405" s="326">
        <f t="shared" ca="1" si="715"/>
        <v>0</v>
      </c>
      <c r="W405" s="326">
        <f t="shared" ca="1" si="715"/>
        <v>0</v>
      </c>
      <c r="X405" s="326">
        <f t="shared" ca="1" si="715"/>
        <v>0</v>
      </c>
      <c r="Y405" s="326">
        <f t="shared" ca="1" si="715"/>
        <v>0</v>
      </c>
      <c r="Z405" s="326">
        <f t="shared" ca="1" si="715"/>
        <v>0</v>
      </c>
      <c r="AA405" s="326">
        <f t="shared" ca="1" si="715"/>
        <v>0</v>
      </c>
      <c r="AB405" s="326">
        <f t="shared" ca="1" si="715"/>
        <v>0</v>
      </c>
      <c r="AC405" s="326">
        <f t="shared" ca="1" si="715"/>
        <v>0</v>
      </c>
      <c r="AD405" s="326">
        <f t="shared" ca="1" si="715"/>
        <v>0</v>
      </c>
      <c r="AE405" s="326">
        <f t="shared" ca="1" si="715"/>
        <v>0</v>
      </c>
      <c r="AF405" s="326">
        <f t="shared" ca="1" si="715"/>
        <v>0</v>
      </c>
      <c r="AG405" s="326">
        <f t="shared" ca="1" si="715"/>
        <v>0</v>
      </c>
      <c r="AH405" s="326">
        <f t="shared" ca="1" si="715"/>
        <v>0</v>
      </c>
      <c r="AI405" s="326">
        <f t="shared" ca="1" si="715"/>
        <v>0</v>
      </c>
      <c r="AJ405" s="326">
        <f t="shared" ca="1" si="715"/>
        <v>0</v>
      </c>
      <c r="AK405" s="326">
        <f t="shared" ca="1" si="715"/>
        <v>0</v>
      </c>
      <c r="AL405" s="326">
        <f t="shared" ca="1" si="715"/>
        <v>0</v>
      </c>
      <c r="AM405" s="326">
        <f t="shared" ca="1" si="715"/>
        <v>0</v>
      </c>
      <c r="AN405" s="326">
        <f t="shared" ca="1" si="715"/>
        <v>0</v>
      </c>
      <c r="AO405" s="326">
        <f t="shared" ca="1" si="715"/>
        <v>0</v>
      </c>
      <c r="AP405" s="326">
        <f t="shared" ca="1" si="715"/>
        <v>0</v>
      </c>
      <c r="AQ405" s="326">
        <f t="shared" ca="1" si="715"/>
        <v>0</v>
      </c>
      <c r="AR405" s="326">
        <f t="shared" ca="1" si="715"/>
        <v>0</v>
      </c>
      <c r="AS405" s="326">
        <f t="shared" ca="1" si="715"/>
        <v>0</v>
      </c>
      <c r="AT405" s="326">
        <f t="shared" ca="1" si="715"/>
        <v>0</v>
      </c>
      <c r="AU405" s="326">
        <f t="shared" ca="1" si="715"/>
        <v>0</v>
      </c>
      <c r="AV405" s="326">
        <f t="shared" ca="1" si="715"/>
        <v>0</v>
      </c>
      <c r="AW405" s="326">
        <f t="shared" ca="1" si="715"/>
        <v>0</v>
      </c>
      <c r="AX405" s="326">
        <f t="shared" ca="1" si="715"/>
        <v>0</v>
      </c>
      <c r="AY405" s="326">
        <f t="shared" ca="1" si="715"/>
        <v>0</v>
      </c>
      <c r="AZ405" s="326">
        <f t="shared" ca="1" si="715"/>
        <v>0</v>
      </c>
      <c r="BA405" s="326">
        <f t="shared" ca="1" si="715"/>
        <v>0</v>
      </c>
      <c r="BB405" s="326">
        <f t="shared" ca="1" si="715"/>
        <v>0</v>
      </c>
      <c r="BC405" s="326">
        <f t="shared" ca="1" si="715"/>
        <v>0</v>
      </c>
      <c r="BD405" s="326">
        <f t="shared" ca="1" si="715"/>
        <v>0</v>
      </c>
      <c r="BE405" s="326">
        <f t="shared" ca="1" si="715"/>
        <v>0</v>
      </c>
      <c r="BF405" s="326">
        <f t="shared" ca="1" si="715"/>
        <v>0</v>
      </c>
      <c r="BG405" s="326">
        <f t="shared" ca="1" si="715"/>
        <v>0</v>
      </c>
      <c r="BH405" s="326">
        <f t="shared" ca="1" si="715"/>
        <v>0</v>
      </c>
      <c r="BI405" s="326">
        <f t="shared" ca="1" si="715"/>
        <v>0</v>
      </c>
      <c r="BJ405" s="326">
        <f t="shared" ca="1" si="715"/>
        <v>0</v>
      </c>
      <c r="BK405" s="326">
        <f t="shared" ca="1" si="715"/>
        <v>0</v>
      </c>
      <c r="BL405" s="326">
        <f t="shared" ca="1" si="715"/>
        <v>0</v>
      </c>
      <c r="BM405" s="326">
        <f t="shared" ca="1" si="715"/>
        <v>0</v>
      </c>
    </row>
    <row r="406" spans="3:65" x14ac:dyDescent="0.2">
      <c r="D406" s="331" t="str">
        <f>"Total "&amp;D380</f>
        <v>Total Rate Base, Ending</v>
      </c>
      <c r="O406" s="348">
        <f ca="1">SUM(O381:O405)</f>
        <v>0</v>
      </c>
      <c r="P406" s="348">
        <f ca="1">SUM(P381:P405)</f>
        <v>821664.375</v>
      </c>
      <c r="Q406" s="348">
        <f t="shared" ref="Q406" ca="1" si="716">SUM(Q381:Q405)</f>
        <v>789599.74950000003</v>
      </c>
      <c r="R406" s="348">
        <f t="shared" ref="R406" ca="1" si="717">SUM(R381:R405)</f>
        <v>758789.58299999998</v>
      </c>
      <c r="S406" s="348">
        <f t="shared" ref="S406" ca="1" si="718">SUM(S381:S405)</f>
        <v>729136.66650000005</v>
      </c>
      <c r="T406" s="348">
        <f t="shared" ref="T406" ca="1" si="719">SUM(T381:T405)</f>
        <v>700557.67800000007</v>
      </c>
      <c r="U406" s="348">
        <f t="shared" ref="U406" ca="1" si="720">SUM(U381:U405)</f>
        <v>672969.29550000001</v>
      </c>
      <c r="V406" s="348">
        <f t="shared" ref="V406" ca="1" si="721">SUM(V381:V405)</f>
        <v>646299.76949999994</v>
      </c>
      <c r="W406" s="348">
        <f t="shared" ref="W406" ca="1" si="722">SUM(W381:W405)</f>
        <v>620477.35049999994</v>
      </c>
      <c r="X406" s="348">
        <f t="shared" ref="X406" ca="1" si="723">SUM(X381:X405)</f>
        <v>594793.80150000006</v>
      </c>
      <c r="Y406" s="348">
        <f t="shared" ref="Y406" ca="1" si="724">SUM(Y381:Y405)</f>
        <v>569112.56700000004</v>
      </c>
      <c r="Z406" s="348">
        <f t="shared" ref="Z406" ca="1" si="725">SUM(Z381:Z405)</f>
        <v>543429.01800000004</v>
      </c>
      <c r="AA406" s="348">
        <f t="shared" ref="AA406" ca="1" si="726">SUM(AA381:AA405)</f>
        <v>517747.78350000002</v>
      </c>
      <c r="AB406" s="348">
        <f t="shared" ref="AB406" ca="1" si="727">SUM(AB381:AB405)</f>
        <v>492064.23450000002</v>
      </c>
      <c r="AC406" s="348">
        <f t="shared" ref="AC406" ca="1" si="728">SUM(AC381:AC405)</f>
        <v>466383</v>
      </c>
      <c r="AD406" s="348">
        <f t="shared" ref="AD406" ca="1" si="729">SUM(AD381:AD405)</f>
        <v>440699.451</v>
      </c>
      <c r="AE406" s="348">
        <f t="shared" ref="AE406" ca="1" si="730">SUM(AE381:AE405)</f>
        <v>415018.21650000004</v>
      </c>
      <c r="AF406" s="348">
        <f t="shared" ref="AF406" ca="1" si="731">SUM(AF381:AF405)</f>
        <v>389334.66750000004</v>
      </c>
      <c r="AG406" s="348">
        <f t="shared" ref="AG406" ca="1" si="732">SUM(AG381:AG405)</f>
        <v>363653.43300000008</v>
      </c>
      <c r="AH406" s="348">
        <f t="shared" ref="AH406" ca="1" si="733">SUM(AH381:AH405)</f>
        <v>337969.88400000008</v>
      </c>
      <c r="AI406" s="348">
        <f t="shared" ref="AI406" ca="1" si="734">SUM(AI381:AI405)</f>
        <v>312288.64950000006</v>
      </c>
      <c r="AJ406" s="348">
        <f t="shared" ref="AJ406" ca="1" si="735">SUM(AJ381:AJ405)</f>
        <v>291768.75000000006</v>
      </c>
      <c r="AK406" s="348">
        <f t="shared" ref="AK406" ca="1" si="736">SUM(AK381:AK405)</f>
        <v>276412.50000000006</v>
      </c>
      <c r="AL406" s="348">
        <f t="shared" ref="AL406" ca="1" si="737">SUM(AL381:AL405)</f>
        <v>261056.25000000006</v>
      </c>
      <c r="AM406" s="348">
        <f t="shared" ref="AM406" ca="1" si="738">SUM(AM381:AM405)</f>
        <v>245700.00000000006</v>
      </c>
      <c r="AN406" s="348">
        <f t="shared" ref="AN406" ca="1" si="739">SUM(AN381:AN405)</f>
        <v>230343.75000000006</v>
      </c>
      <c r="AO406" s="348">
        <f t="shared" ref="AO406" ca="1" si="740">SUM(AO381:AO405)</f>
        <v>214987.50000000006</v>
      </c>
      <c r="AP406" s="348">
        <f t="shared" ref="AP406" ca="1" si="741">SUM(AP381:AP405)</f>
        <v>199631.25000000006</v>
      </c>
      <c r="AQ406" s="348">
        <f t="shared" ref="AQ406" ca="1" si="742">SUM(AQ381:AQ405)</f>
        <v>184275.00000000006</v>
      </c>
      <c r="AR406" s="348">
        <f t="shared" ref="AR406" ca="1" si="743">SUM(AR381:AR405)</f>
        <v>168918.75000000006</v>
      </c>
      <c r="AS406" s="348">
        <f t="shared" ref="AS406" ca="1" si="744">SUM(AS381:AS405)</f>
        <v>153562.50000000006</v>
      </c>
      <c r="AT406" s="348">
        <f t="shared" ref="AT406" ca="1" si="745">SUM(AT381:AT405)</f>
        <v>138206.25000000006</v>
      </c>
      <c r="AU406" s="348">
        <f t="shared" ref="AU406" ca="1" si="746">SUM(AU381:AU405)</f>
        <v>122850.00000000006</v>
      </c>
      <c r="AV406" s="348">
        <f t="shared" ref="AV406" ca="1" si="747">SUM(AV381:AV405)</f>
        <v>107493.75000000006</v>
      </c>
      <c r="AW406" s="348">
        <f t="shared" ref="AW406" ca="1" si="748">SUM(AW381:AW405)</f>
        <v>92137.500000000058</v>
      </c>
      <c r="AX406" s="348">
        <f t="shared" ref="AX406" ca="1" si="749">SUM(AX381:AX405)</f>
        <v>76781.250000000058</v>
      </c>
      <c r="AY406" s="348">
        <f t="shared" ref="AY406" ca="1" si="750">SUM(AY381:AY405)</f>
        <v>61425.000000000058</v>
      </c>
      <c r="AZ406" s="348">
        <f t="shared" ref="AZ406" ca="1" si="751">SUM(AZ381:AZ405)</f>
        <v>46068.750000000058</v>
      </c>
      <c r="BA406" s="348">
        <f t="shared" ref="BA406" ca="1" si="752">SUM(BA381:BA405)</f>
        <v>30712.500000000058</v>
      </c>
      <c r="BB406" s="348">
        <f t="shared" ref="BB406" ca="1" si="753">SUM(BB381:BB405)</f>
        <v>15356.250000000058</v>
      </c>
      <c r="BC406" s="348">
        <f t="shared" ref="BC406" ca="1" si="754">SUM(BC381:BC405)</f>
        <v>4.347384674474597E-10</v>
      </c>
      <c r="BD406" s="348">
        <f t="shared" ref="BD406" ca="1" si="755">SUM(BD381:BD405)</f>
        <v>4.347384674474597E-10</v>
      </c>
      <c r="BE406" s="348">
        <f t="shared" ref="BE406" ca="1" si="756">SUM(BE381:BE405)</f>
        <v>4.347384674474597E-10</v>
      </c>
      <c r="BF406" s="348">
        <f t="shared" ref="BF406" ca="1" si="757">SUM(BF381:BF405)</f>
        <v>4.347384674474597E-10</v>
      </c>
      <c r="BG406" s="348">
        <f t="shared" ref="BG406" ca="1" si="758">SUM(BG381:BG405)</f>
        <v>4.347384674474597E-10</v>
      </c>
      <c r="BH406" s="348">
        <f t="shared" ref="BH406" ca="1" si="759">SUM(BH381:BH405)</f>
        <v>4.347384674474597E-10</v>
      </c>
      <c r="BI406" s="348">
        <f t="shared" ref="BI406" ca="1" si="760">SUM(BI381:BI405)</f>
        <v>4.347384674474597E-10</v>
      </c>
      <c r="BJ406" s="348">
        <f t="shared" ref="BJ406" ca="1" si="761">SUM(BJ381:BJ405)</f>
        <v>4.347384674474597E-10</v>
      </c>
      <c r="BK406" s="348">
        <f t="shared" ref="BK406" ca="1" si="762">SUM(BK381:BK405)</f>
        <v>4.347384674474597E-10</v>
      </c>
      <c r="BL406" s="348">
        <f t="shared" ref="BL406" ca="1" si="763">SUM(BL381:BL405)</f>
        <v>4.347384674474597E-10</v>
      </c>
      <c r="BM406" s="348">
        <f t="shared" ref="BM406" ca="1" si="764">SUM(BM381:BM405)</f>
        <v>4.347384674474597E-10</v>
      </c>
    </row>
    <row r="407" spans="3:65" s="326" customFormat="1" x14ac:dyDescent="0.2">
      <c r="D407" s="334"/>
      <c r="F407" s="335"/>
      <c r="G407" s="335"/>
    </row>
    <row r="408" spans="3:65" s="326" customFormat="1" x14ac:dyDescent="0.2">
      <c r="D408" s="334"/>
      <c r="F408" s="335"/>
      <c r="G408" s="335"/>
    </row>
    <row r="409" spans="3:65" x14ac:dyDescent="0.2">
      <c r="D409" s="323" t="s">
        <v>93</v>
      </c>
      <c r="E409" s="318"/>
      <c r="F409" s="291"/>
      <c r="G409" s="291"/>
      <c r="K409" s="321"/>
      <c r="L409" s="321"/>
      <c r="M409" s="321"/>
      <c r="O409" s="321"/>
      <c r="P409" s="321"/>
      <c r="Q409" s="321"/>
      <c r="R409" s="321"/>
      <c r="S409" s="321"/>
      <c r="T409" s="321"/>
      <c r="U409" s="321"/>
      <c r="V409" s="321"/>
      <c r="W409" s="321"/>
      <c r="X409" s="321"/>
      <c r="Y409" s="321"/>
      <c r="Z409" s="321"/>
      <c r="AA409" s="321"/>
      <c r="AB409" s="321"/>
      <c r="AC409" s="321"/>
      <c r="AD409" s="321"/>
      <c r="AE409" s="321"/>
      <c r="AF409" s="321"/>
      <c r="AG409" s="321"/>
      <c r="AH409" s="321"/>
      <c r="AI409" s="321"/>
      <c r="AJ409" s="321"/>
      <c r="AK409" s="321"/>
      <c r="AL409" s="321"/>
      <c r="AM409" s="321"/>
      <c r="AN409" s="321"/>
      <c r="AO409" s="321"/>
      <c r="AP409" s="321"/>
      <c r="AQ409" s="321"/>
      <c r="AR409" s="321"/>
      <c r="AS409" s="321"/>
      <c r="AT409" s="321"/>
      <c r="AU409" s="321"/>
      <c r="AV409" s="321"/>
      <c r="AW409" s="321"/>
      <c r="AX409" s="321"/>
      <c r="AY409" s="321"/>
      <c r="AZ409" s="321"/>
      <c r="BA409" s="321"/>
      <c r="BB409" s="321"/>
      <c r="BC409" s="321"/>
      <c r="BD409" s="321"/>
      <c r="BE409" s="321"/>
      <c r="BF409" s="321"/>
      <c r="BG409" s="321"/>
      <c r="BH409" s="321"/>
      <c r="BI409" s="321"/>
      <c r="BJ409" s="321"/>
      <c r="BK409" s="321"/>
      <c r="BL409" s="321"/>
      <c r="BM409" s="321"/>
    </row>
    <row r="410" spans="3:65" x14ac:dyDescent="0.2">
      <c r="C410" s="325">
        <f>C409+1</f>
        <v>1</v>
      </c>
      <c r="D410" s="303" t="str">
        <f>INDEX(D$59:D$83,$C410,1)</f>
        <v>CR Factors</v>
      </c>
      <c r="E410" s="350" t="str">
        <f t="shared" ref="E410:F434" si="765">INDEX(E$59:E$83,$C410,1)</f>
        <v>Capital</v>
      </c>
      <c r="F410" s="320">
        <f t="shared" si="765"/>
        <v>4</v>
      </c>
      <c r="G410" s="320"/>
      <c r="H410" s="362">
        <f t="shared" ref="H410:H434" si="766">Tax_Rate</f>
        <v>0.38574999999999998</v>
      </c>
      <c r="J410" s="363">
        <f t="shared" ref="J410:J434" si="767">J207</f>
        <v>1</v>
      </c>
      <c r="O410" s="326">
        <f ca="1">N381+O178*$J410+(-O236+O323-N323)/2+O1199*($F1199=6)</f>
        <v>0</v>
      </c>
      <c r="P410" s="326">
        <f ca="1">O381+P178*$J410+(-P236+P323-O323)/2+P1199*($F1199=6)</f>
        <v>910832.1875</v>
      </c>
      <c r="Q410" s="326">
        <f t="shared" ref="Q410:BM410" ca="1" si="768">P381+Q178*$J410+(-Q236+Q323-P323)/2+Q1199*($F1199=6)</f>
        <v>805632.06224999996</v>
      </c>
      <c r="R410" s="326">
        <f t="shared" ca="1" si="768"/>
        <v>774194.66625000001</v>
      </c>
      <c r="S410" s="326">
        <f t="shared" ca="1" si="768"/>
        <v>743963.12474999996</v>
      </c>
      <c r="T410" s="326">
        <f t="shared" ca="1" si="768"/>
        <v>714847.17225000006</v>
      </c>
      <c r="U410" s="326">
        <f t="shared" ca="1" si="768"/>
        <v>686763.48675000004</v>
      </c>
      <c r="V410" s="326">
        <f t="shared" ca="1" si="768"/>
        <v>659634.53249999997</v>
      </c>
      <c r="W410" s="326">
        <f t="shared" ca="1" si="768"/>
        <v>633388.55999999994</v>
      </c>
      <c r="X410" s="326">
        <f t="shared" ca="1" si="768"/>
        <v>607635.57599999988</v>
      </c>
      <c r="Y410" s="326">
        <f t="shared" ca="1" si="768"/>
        <v>581953.18425000005</v>
      </c>
      <c r="Z410" s="326">
        <f t="shared" ca="1" si="768"/>
        <v>556270.79249999998</v>
      </c>
      <c r="AA410" s="326">
        <f t="shared" ca="1" si="768"/>
        <v>530588.40075000003</v>
      </c>
      <c r="AB410" s="326">
        <f t="shared" ca="1" si="768"/>
        <v>504906.00900000002</v>
      </c>
      <c r="AC410" s="326">
        <f t="shared" ca="1" si="768"/>
        <v>479223.61725000001</v>
      </c>
      <c r="AD410" s="326">
        <f t="shared" ca="1" si="768"/>
        <v>453541.2255</v>
      </c>
      <c r="AE410" s="326">
        <f t="shared" ca="1" si="768"/>
        <v>427858.83374999999</v>
      </c>
      <c r="AF410" s="326">
        <f t="shared" ca="1" si="768"/>
        <v>402176.44200000004</v>
      </c>
      <c r="AG410" s="326">
        <f t="shared" ca="1" si="768"/>
        <v>376494.05025000003</v>
      </c>
      <c r="AH410" s="326">
        <f t="shared" ca="1" si="768"/>
        <v>350811.65850000008</v>
      </c>
      <c r="AI410" s="326">
        <f t="shared" ca="1" si="768"/>
        <v>325129.26675000007</v>
      </c>
      <c r="AJ410" s="326">
        <f t="shared" ca="1" si="768"/>
        <v>302028.69975000003</v>
      </c>
      <c r="AK410" s="326">
        <f t="shared" ca="1" si="768"/>
        <v>284090.62500000006</v>
      </c>
      <c r="AL410" s="326">
        <f t="shared" ca="1" si="768"/>
        <v>268734.37500000006</v>
      </c>
      <c r="AM410" s="326">
        <f t="shared" ca="1" si="768"/>
        <v>253378.12500000006</v>
      </c>
      <c r="AN410" s="326">
        <f t="shared" ca="1" si="768"/>
        <v>238021.87500000006</v>
      </c>
      <c r="AO410" s="326">
        <f t="shared" ca="1" si="768"/>
        <v>222665.62500000006</v>
      </c>
      <c r="AP410" s="326">
        <f t="shared" ca="1" si="768"/>
        <v>207309.37500000006</v>
      </c>
      <c r="AQ410" s="326">
        <f t="shared" ca="1" si="768"/>
        <v>191953.12500000006</v>
      </c>
      <c r="AR410" s="326">
        <f t="shared" ca="1" si="768"/>
        <v>176596.87500000006</v>
      </c>
      <c r="AS410" s="326">
        <f t="shared" ca="1" si="768"/>
        <v>161240.62500000006</v>
      </c>
      <c r="AT410" s="326">
        <f t="shared" ca="1" si="768"/>
        <v>145884.37500000006</v>
      </c>
      <c r="AU410" s="326">
        <f t="shared" ca="1" si="768"/>
        <v>130528.12500000006</v>
      </c>
      <c r="AV410" s="326">
        <f t="shared" ca="1" si="768"/>
        <v>115171.87500000006</v>
      </c>
      <c r="AW410" s="326">
        <f t="shared" ca="1" si="768"/>
        <v>99815.625000000058</v>
      </c>
      <c r="AX410" s="326">
        <f t="shared" ca="1" si="768"/>
        <v>84459.375000000058</v>
      </c>
      <c r="AY410" s="326">
        <f t="shared" ca="1" si="768"/>
        <v>69103.125000000058</v>
      </c>
      <c r="AZ410" s="326">
        <f t="shared" ca="1" si="768"/>
        <v>53746.875000000058</v>
      </c>
      <c r="BA410" s="326">
        <f t="shared" ca="1" si="768"/>
        <v>38390.625000000058</v>
      </c>
      <c r="BB410" s="326">
        <f t="shared" ca="1" si="768"/>
        <v>23034.375000000058</v>
      </c>
      <c r="BC410" s="326">
        <f t="shared" ca="1" si="768"/>
        <v>7678.1250000002219</v>
      </c>
      <c r="BD410" s="326">
        <f t="shared" ca="1" si="768"/>
        <v>4.347384674474597E-10</v>
      </c>
      <c r="BE410" s="326">
        <f t="shared" ca="1" si="768"/>
        <v>4.347384674474597E-10</v>
      </c>
      <c r="BF410" s="326">
        <f t="shared" ca="1" si="768"/>
        <v>4.347384674474597E-10</v>
      </c>
      <c r="BG410" s="326">
        <f t="shared" ca="1" si="768"/>
        <v>4.347384674474597E-10</v>
      </c>
      <c r="BH410" s="326">
        <f t="shared" ca="1" si="768"/>
        <v>4.347384674474597E-10</v>
      </c>
      <c r="BI410" s="326">
        <f t="shared" ca="1" si="768"/>
        <v>4.347384674474597E-10</v>
      </c>
      <c r="BJ410" s="326">
        <f t="shared" ca="1" si="768"/>
        <v>4.347384674474597E-10</v>
      </c>
      <c r="BK410" s="326">
        <f t="shared" ca="1" si="768"/>
        <v>4.347384674474597E-10</v>
      </c>
      <c r="BL410" s="326">
        <f t="shared" ca="1" si="768"/>
        <v>4.347384674474597E-10</v>
      </c>
      <c r="BM410" s="326">
        <f t="shared" ca="1" si="768"/>
        <v>4.347384674474597E-10</v>
      </c>
    </row>
    <row r="411" spans="3:65" x14ac:dyDescent="0.2">
      <c r="C411" s="325">
        <f t="shared" ref="C411:C434" si="769">C410+1</f>
        <v>2</v>
      </c>
      <c r="D411" s="303" t="str">
        <f t="shared" ref="D411:D434" si="770">INDEX(D$59:D$83,$C411,1)</f>
        <v>item 2</v>
      </c>
      <c r="E411" s="350" t="str">
        <f t="shared" si="765"/>
        <v>Operating Expense</v>
      </c>
      <c r="F411" s="320">
        <f t="shared" si="765"/>
        <v>2</v>
      </c>
      <c r="G411" s="320"/>
      <c r="H411" s="362">
        <f t="shared" si="766"/>
        <v>0.38574999999999998</v>
      </c>
      <c r="J411" s="363">
        <f t="shared" si="767"/>
        <v>0</v>
      </c>
      <c r="O411" s="326">
        <f t="shared" ref="O411:BM411" ca="1" si="771">N382+O179*$J411+(-O237+O324-N324)/2+O1200*($F1200=6)</f>
        <v>0</v>
      </c>
      <c r="P411" s="326">
        <f ca="1">O382+P179*$J411+(-P237+P324-O324)/2+P1200*($F1200=6)</f>
        <v>0</v>
      </c>
      <c r="Q411" s="326">
        <f t="shared" ca="1" si="771"/>
        <v>0</v>
      </c>
      <c r="R411" s="326">
        <f t="shared" ca="1" si="771"/>
        <v>0</v>
      </c>
      <c r="S411" s="326">
        <f t="shared" ca="1" si="771"/>
        <v>0</v>
      </c>
      <c r="T411" s="326">
        <f t="shared" ca="1" si="771"/>
        <v>0</v>
      </c>
      <c r="U411" s="326">
        <f t="shared" ca="1" si="771"/>
        <v>0</v>
      </c>
      <c r="V411" s="326">
        <f t="shared" ca="1" si="771"/>
        <v>0</v>
      </c>
      <c r="W411" s="326">
        <f t="shared" ca="1" si="771"/>
        <v>0</v>
      </c>
      <c r="X411" s="326">
        <f t="shared" ca="1" si="771"/>
        <v>0</v>
      </c>
      <c r="Y411" s="326">
        <f t="shared" ca="1" si="771"/>
        <v>0</v>
      </c>
      <c r="Z411" s="326">
        <f t="shared" ca="1" si="771"/>
        <v>0</v>
      </c>
      <c r="AA411" s="326">
        <f t="shared" ca="1" si="771"/>
        <v>0</v>
      </c>
      <c r="AB411" s="326">
        <f t="shared" ca="1" si="771"/>
        <v>0</v>
      </c>
      <c r="AC411" s="326">
        <f t="shared" ca="1" si="771"/>
        <v>0</v>
      </c>
      <c r="AD411" s="326">
        <f t="shared" ca="1" si="771"/>
        <v>0</v>
      </c>
      <c r="AE411" s="326">
        <f t="shared" ca="1" si="771"/>
        <v>0</v>
      </c>
      <c r="AF411" s="326">
        <f t="shared" ca="1" si="771"/>
        <v>0</v>
      </c>
      <c r="AG411" s="326">
        <f t="shared" ca="1" si="771"/>
        <v>0</v>
      </c>
      <c r="AH411" s="326">
        <f t="shared" ca="1" si="771"/>
        <v>0</v>
      </c>
      <c r="AI411" s="326">
        <f t="shared" ca="1" si="771"/>
        <v>0</v>
      </c>
      <c r="AJ411" s="326">
        <f t="shared" ca="1" si="771"/>
        <v>0</v>
      </c>
      <c r="AK411" s="326">
        <f t="shared" ca="1" si="771"/>
        <v>0</v>
      </c>
      <c r="AL411" s="326">
        <f t="shared" ca="1" si="771"/>
        <v>0</v>
      </c>
      <c r="AM411" s="326">
        <f t="shared" ca="1" si="771"/>
        <v>0</v>
      </c>
      <c r="AN411" s="326">
        <f t="shared" ca="1" si="771"/>
        <v>0</v>
      </c>
      <c r="AO411" s="326">
        <f t="shared" ca="1" si="771"/>
        <v>0</v>
      </c>
      <c r="AP411" s="326">
        <f t="shared" ca="1" si="771"/>
        <v>0</v>
      </c>
      <c r="AQ411" s="326">
        <f t="shared" ca="1" si="771"/>
        <v>0</v>
      </c>
      <c r="AR411" s="326">
        <f t="shared" ca="1" si="771"/>
        <v>0</v>
      </c>
      <c r="AS411" s="326">
        <f t="shared" ca="1" si="771"/>
        <v>0</v>
      </c>
      <c r="AT411" s="326">
        <f t="shared" ca="1" si="771"/>
        <v>0</v>
      </c>
      <c r="AU411" s="326">
        <f t="shared" ca="1" si="771"/>
        <v>0</v>
      </c>
      <c r="AV411" s="326">
        <f t="shared" ca="1" si="771"/>
        <v>0</v>
      </c>
      <c r="AW411" s="326">
        <f t="shared" ca="1" si="771"/>
        <v>0</v>
      </c>
      <c r="AX411" s="326">
        <f t="shared" ca="1" si="771"/>
        <v>0</v>
      </c>
      <c r="AY411" s="326">
        <f t="shared" ca="1" si="771"/>
        <v>0</v>
      </c>
      <c r="AZ411" s="326">
        <f t="shared" ca="1" si="771"/>
        <v>0</v>
      </c>
      <c r="BA411" s="326">
        <f t="shared" ca="1" si="771"/>
        <v>0</v>
      </c>
      <c r="BB411" s="326">
        <f t="shared" ca="1" si="771"/>
        <v>0</v>
      </c>
      <c r="BC411" s="326">
        <f t="shared" ca="1" si="771"/>
        <v>0</v>
      </c>
      <c r="BD411" s="326">
        <f t="shared" ca="1" si="771"/>
        <v>0</v>
      </c>
      <c r="BE411" s="326">
        <f t="shared" ca="1" si="771"/>
        <v>0</v>
      </c>
      <c r="BF411" s="326">
        <f t="shared" ca="1" si="771"/>
        <v>0</v>
      </c>
      <c r="BG411" s="326">
        <f t="shared" ca="1" si="771"/>
        <v>0</v>
      </c>
      <c r="BH411" s="326">
        <f t="shared" ca="1" si="771"/>
        <v>0</v>
      </c>
      <c r="BI411" s="326">
        <f t="shared" ca="1" si="771"/>
        <v>0</v>
      </c>
      <c r="BJ411" s="326">
        <f t="shared" ca="1" si="771"/>
        <v>0</v>
      </c>
      <c r="BK411" s="326">
        <f t="shared" ca="1" si="771"/>
        <v>0</v>
      </c>
      <c r="BL411" s="326">
        <f t="shared" ca="1" si="771"/>
        <v>0</v>
      </c>
      <c r="BM411" s="326">
        <f t="shared" ca="1" si="771"/>
        <v>0</v>
      </c>
    </row>
    <row r="412" spans="3:65" x14ac:dyDescent="0.2">
      <c r="C412" s="325">
        <f t="shared" si="769"/>
        <v>3</v>
      </c>
      <c r="D412" s="303" t="str">
        <f t="shared" si="770"/>
        <v>item 3</v>
      </c>
      <c r="E412" s="350" t="str">
        <f t="shared" si="765"/>
        <v>Operating Expense</v>
      </c>
      <c r="F412" s="320">
        <f t="shared" si="765"/>
        <v>2</v>
      </c>
      <c r="G412" s="320"/>
      <c r="H412" s="362">
        <f t="shared" si="766"/>
        <v>0.38574999999999998</v>
      </c>
      <c r="J412" s="363">
        <f t="shared" si="767"/>
        <v>0</v>
      </c>
      <c r="O412" s="326">
        <f t="shared" ref="O412:BM412" ca="1" si="772">N383+O180*$J412+(-O238+O325-N325)/2+O1201*($F1201=6)</f>
        <v>0</v>
      </c>
      <c r="P412" s="326">
        <f t="shared" ca="1" si="772"/>
        <v>0</v>
      </c>
      <c r="Q412" s="326">
        <f t="shared" ca="1" si="772"/>
        <v>0</v>
      </c>
      <c r="R412" s="326">
        <f t="shared" ca="1" si="772"/>
        <v>0</v>
      </c>
      <c r="S412" s="326">
        <f t="shared" ca="1" si="772"/>
        <v>0</v>
      </c>
      <c r="T412" s="326">
        <f t="shared" ca="1" si="772"/>
        <v>0</v>
      </c>
      <c r="U412" s="326">
        <f t="shared" ca="1" si="772"/>
        <v>0</v>
      </c>
      <c r="V412" s="326">
        <f t="shared" ca="1" si="772"/>
        <v>0</v>
      </c>
      <c r="W412" s="326">
        <f t="shared" ca="1" si="772"/>
        <v>0</v>
      </c>
      <c r="X412" s="326">
        <f t="shared" ca="1" si="772"/>
        <v>0</v>
      </c>
      <c r="Y412" s="326">
        <f t="shared" ca="1" si="772"/>
        <v>0</v>
      </c>
      <c r="Z412" s="326">
        <f t="shared" ca="1" si="772"/>
        <v>0</v>
      </c>
      <c r="AA412" s="326">
        <f t="shared" ca="1" si="772"/>
        <v>0</v>
      </c>
      <c r="AB412" s="326">
        <f t="shared" ca="1" si="772"/>
        <v>0</v>
      </c>
      <c r="AC412" s="326">
        <f t="shared" ca="1" si="772"/>
        <v>0</v>
      </c>
      <c r="AD412" s="326">
        <f t="shared" ca="1" si="772"/>
        <v>0</v>
      </c>
      <c r="AE412" s="326">
        <f t="shared" ca="1" si="772"/>
        <v>0</v>
      </c>
      <c r="AF412" s="326">
        <f t="shared" ca="1" si="772"/>
        <v>0</v>
      </c>
      <c r="AG412" s="326">
        <f t="shared" ca="1" si="772"/>
        <v>0</v>
      </c>
      <c r="AH412" s="326">
        <f t="shared" ca="1" si="772"/>
        <v>0</v>
      </c>
      <c r="AI412" s="326">
        <f t="shared" ca="1" si="772"/>
        <v>0</v>
      </c>
      <c r="AJ412" s="326">
        <f t="shared" ca="1" si="772"/>
        <v>0</v>
      </c>
      <c r="AK412" s="326">
        <f t="shared" ca="1" si="772"/>
        <v>0</v>
      </c>
      <c r="AL412" s="326">
        <f t="shared" ca="1" si="772"/>
        <v>0</v>
      </c>
      <c r="AM412" s="326">
        <f t="shared" ca="1" si="772"/>
        <v>0</v>
      </c>
      <c r="AN412" s="326">
        <f t="shared" ca="1" si="772"/>
        <v>0</v>
      </c>
      <c r="AO412" s="326">
        <f t="shared" ca="1" si="772"/>
        <v>0</v>
      </c>
      <c r="AP412" s="326">
        <f t="shared" ca="1" si="772"/>
        <v>0</v>
      </c>
      <c r="AQ412" s="326">
        <f t="shared" ca="1" si="772"/>
        <v>0</v>
      </c>
      <c r="AR412" s="326">
        <f t="shared" ca="1" si="772"/>
        <v>0</v>
      </c>
      <c r="AS412" s="326">
        <f t="shared" ca="1" si="772"/>
        <v>0</v>
      </c>
      <c r="AT412" s="326">
        <f t="shared" ca="1" si="772"/>
        <v>0</v>
      </c>
      <c r="AU412" s="326">
        <f t="shared" ca="1" si="772"/>
        <v>0</v>
      </c>
      <c r="AV412" s="326">
        <f t="shared" ca="1" si="772"/>
        <v>0</v>
      </c>
      <c r="AW412" s="326">
        <f t="shared" ca="1" si="772"/>
        <v>0</v>
      </c>
      <c r="AX412" s="326">
        <f t="shared" ca="1" si="772"/>
        <v>0</v>
      </c>
      <c r="AY412" s="326">
        <f t="shared" ca="1" si="772"/>
        <v>0</v>
      </c>
      <c r="AZ412" s="326">
        <f t="shared" ca="1" si="772"/>
        <v>0</v>
      </c>
      <c r="BA412" s="326">
        <f t="shared" ca="1" si="772"/>
        <v>0</v>
      </c>
      <c r="BB412" s="326">
        <f t="shared" ca="1" si="772"/>
        <v>0</v>
      </c>
      <c r="BC412" s="326">
        <f t="shared" ca="1" si="772"/>
        <v>0</v>
      </c>
      <c r="BD412" s="326">
        <f t="shared" ca="1" si="772"/>
        <v>0</v>
      </c>
      <c r="BE412" s="326">
        <f t="shared" ca="1" si="772"/>
        <v>0</v>
      </c>
      <c r="BF412" s="326">
        <f t="shared" ca="1" si="772"/>
        <v>0</v>
      </c>
      <c r="BG412" s="326">
        <f t="shared" ca="1" si="772"/>
        <v>0</v>
      </c>
      <c r="BH412" s="326">
        <f t="shared" ca="1" si="772"/>
        <v>0</v>
      </c>
      <c r="BI412" s="326">
        <f t="shared" ca="1" si="772"/>
        <v>0</v>
      </c>
      <c r="BJ412" s="326">
        <f t="shared" ca="1" si="772"/>
        <v>0</v>
      </c>
      <c r="BK412" s="326">
        <f t="shared" ca="1" si="772"/>
        <v>0</v>
      </c>
      <c r="BL412" s="326">
        <f t="shared" ca="1" si="772"/>
        <v>0</v>
      </c>
      <c r="BM412" s="326">
        <f t="shared" ca="1" si="772"/>
        <v>0</v>
      </c>
    </row>
    <row r="413" spans="3:65" x14ac:dyDescent="0.2">
      <c r="C413" s="325">
        <f t="shared" si="769"/>
        <v>4</v>
      </c>
      <c r="D413" s="303" t="str">
        <f t="shared" si="770"/>
        <v>item 4</v>
      </c>
      <c r="E413" s="350" t="str">
        <f t="shared" si="765"/>
        <v>Operating Expense</v>
      </c>
      <c r="F413" s="320">
        <f t="shared" si="765"/>
        <v>2</v>
      </c>
      <c r="G413" s="320"/>
      <c r="H413" s="362">
        <f t="shared" si="766"/>
        <v>0.38574999999999998</v>
      </c>
      <c r="J413" s="363">
        <f t="shared" si="767"/>
        <v>0</v>
      </c>
      <c r="O413" s="326">
        <f ca="1">N384+O181*$J413+(-O239+O326-N326)/2+O1202*($F1202=6)</f>
        <v>0</v>
      </c>
      <c r="P413" s="326">
        <f t="shared" ref="P413:BM413" ca="1" si="773">O384+P181*$J413+(-P239+P326-O326)/2+P1202*($F1202=6)</f>
        <v>0</v>
      </c>
      <c r="Q413" s="326">
        <f t="shared" ca="1" si="773"/>
        <v>0</v>
      </c>
      <c r="R413" s="326">
        <f t="shared" ca="1" si="773"/>
        <v>0</v>
      </c>
      <c r="S413" s="326">
        <f t="shared" ca="1" si="773"/>
        <v>0</v>
      </c>
      <c r="T413" s="326">
        <f t="shared" ca="1" si="773"/>
        <v>0</v>
      </c>
      <c r="U413" s="326">
        <f t="shared" ca="1" si="773"/>
        <v>0</v>
      </c>
      <c r="V413" s="326">
        <f t="shared" ca="1" si="773"/>
        <v>0</v>
      </c>
      <c r="W413" s="326">
        <f t="shared" ca="1" si="773"/>
        <v>0</v>
      </c>
      <c r="X413" s="326">
        <f t="shared" ca="1" si="773"/>
        <v>0</v>
      </c>
      <c r="Y413" s="326">
        <f t="shared" ca="1" si="773"/>
        <v>0</v>
      </c>
      <c r="Z413" s="326">
        <f t="shared" ca="1" si="773"/>
        <v>0</v>
      </c>
      <c r="AA413" s="326">
        <f t="shared" ca="1" si="773"/>
        <v>0</v>
      </c>
      <c r="AB413" s="326">
        <f t="shared" ca="1" si="773"/>
        <v>0</v>
      </c>
      <c r="AC413" s="326">
        <f t="shared" ca="1" si="773"/>
        <v>0</v>
      </c>
      <c r="AD413" s="326">
        <f t="shared" ca="1" si="773"/>
        <v>0</v>
      </c>
      <c r="AE413" s="326">
        <f t="shared" ca="1" si="773"/>
        <v>0</v>
      </c>
      <c r="AF413" s="326">
        <f t="shared" ca="1" si="773"/>
        <v>0</v>
      </c>
      <c r="AG413" s="326">
        <f t="shared" ca="1" si="773"/>
        <v>0</v>
      </c>
      <c r="AH413" s="326">
        <f t="shared" ca="1" si="773"/>
        <v>0</v>
      </c>
      <c r="AI413" s="326">
        <f t="shared" ca="1" si="773"/>
        <v>0</v>
      </c>
      <c r="AJ413" s="326">
        <f t="shared" ca="1" si="773"/>
        <v>0</v>
      </c>
      <c r="AK413" s="326">
        <f t="shared" ca="1" si="773"/>
        <v>0</v>
      </c>
      <c r="AL413" s="326">
        <f t="shared" ca="1" si="773"/>
        <v>0</v>
      </c>
      <c r="AM413" s="326">
        <f t="shared" ca="1" si="773"/>
        <v>0</v>
      </c>
      <c r="AN413" s="326">
        <f t="shared" ca="1" si="773"/>
        <v>0</v>
      </c>
      <c r="AO413" s="326">
        <f t="shared" ca="1" si="773"/>
        <v>0</v>
      </c>
      <c r="AP413" s="326">
        <f t="shared" ca="1" si="773"/>
        <v>0</v>
      </c>
      <c r="AQ413" s="326">
        <f t="shared" ca="1" si="773"/>
        <v>0</v>
      </c>
      <c r="AR413" s="326">
        <f t="shared" ca="1" si="773"/>
        <v>0</v>
      </c>
      <c r="AS413" s="326">
        <f t="shared" ca="1" si="773"/>
        <v>0</v>
      </c>
      <c r="AT413" s="326">
        <f t="shared" ca="1" si="773"/>
        <v>0</v>
      </c>
      <c r="AU413" s="326">
        <f t="shared" ca="1" si="773"/>
        <v>0</v>
      </c>
      <c r="AV413" s="326">
        <f t="shared" ca="1" si="773"/>
        <v>0</v>
      </c>
      <c r="AW413" s="326">
        <f t="shared" ca="1" si="773"/>
        <v>0</v>
      </c>
      <c r="AX413" s="326">
        <f t="shared" ca="1" si="773"/>
        <v>0</v>
      </c>
      <c r="AY413" s="326">
        <f t="shared" ca="1" si="773"/>
        <v>0</v>
      </c>
      <c r="AZ413" s="326">
        <f t="shared" ca="1" si="773"/>
        <v>0</v>
      </c>
      <c r="BA413" s="326">
        <f t="shared" ca="1" si="773"/>
        <v>0</v>
      </c>
      <c r="BB413" s="326">
        <f t="shared" ca="1" si="773"/>
        <v>0</v>
      </c>
      <c r="BC413" s="326">
        <f t="shared" ca="1" si="773"/>
        <v>0</v>
      </c>
      <c r="BD413" s="326">
        <f t="shared" ca="1" si="773"/>
        <v>0</v>
      </c>
      <c r="BE413" s="326">
        <f t="shared" ca="1" si="773"/>
        <v>0</v>
      </c>
      <c r="BF413" s="326">
        <f t="shared" ca="1" si="773"/>
        <v>0</v>
      </c>
      <c r="BG413" s="326">
        <f t="shared" ca="1" si="773"/>
        <v>0</v>
      </c>
      <c r="BH413" s="326">
        <f t="shared" ca="1" si="773"/>
        <v>0</v>
      </c>
      <c r="BI413" s="326">
        <f t="shared" ca="1" si="773"/>
        <v>0</v>
      </c>
      <c r="BJ413" s="326">
        <f t="shared" ca="1" si="773"/>
        <v>0</v>
      </c>
      <c r="BK413" s="326">
        <f t="shared" ca="1" si="773"/>
        <v>0</v>
      </c>
      <c r="BL413" s="326">
        <f t="shared" ca="1" si="773"/>
        <v>0</v>
      </c>
      <c r="BM413" s="326">
        <f t="shared" ca="1" si="773"/>
        <v>0</v>
      </c>
    </row>
    <row r="414" spans="3:65" x14ac:dyDescent="0.2">
      <c r="C414" s="325">
        <f t="shared" si="769"/>
        <v>5</v>
      </c>
      <c r="D414" s="303" t="str">
        <f t="shared" si="770"/>
        <v>item 5</v>
      </c>
      <c r="E414" s="350" t="str">
        <f t="shared" si="765"/>
        <v>Operating Expense</v>
      </c>
      <c r="F414" s="320">
        <f t="shared" si="765"/>
        <v>2</v>
      </c>
      <c r="G414" s="320"/>
      <c r="H414" s="362">
        <f t="shared" si="766"/>
        <v>0.38574999999999998</v>
      </c>
      <c r="J414" s="363">
        <f t="shared" si="767"/>
        <v>0</v>
      </c>
      <c r="O414" s="326">
        <f t="shared" ref="O414:BM414" ca="1" si="774">N385+O182*$J414+(-O240+O327-N327)/2+O1203*($F1203=6)</f>
        <v>0</v>
      </c>
      <c r="P414" s="326">
        <f t="shared" ca="1" si="774"/>
        <v>0</v>
      </c>
      <c r="Q414" s="326">
        <f t="shared" ca="1" si="774"/>
        <v>0</v>
      </c>
      <c r="R414" s="326">
        <f t="shared" ca="1" si="774"/>
        <v>0</v>
      </c>
      <c r="S414" s="326">
        <f t="shared" ca="1" si="774"/>
        <v>0</v>
      </c>
      <c r="T414" s="326">
        <f t="shared" ca="1" si="774"/>
        <v>0</v>
      </c>
      <c r="U414" s="326">
        <f t="shared" ca="1" si="774"/>
        <v>0</v>
      </c>
      <c r="V414" s="326">
        <f t="shared" ca="1" si="774"/>
        <v>0</v>
      </c>
      <c r="W414" s="326">
        <f t="shared" ca="1" si="774"/>
        <v>0</v>
      </c>
      <c r="X414" s="326">
        <f t="shared" ca="1" si="774"/>
        <v>0</v>
      </c>
      <c r="Y414" s="326">
        <f t="shared" ca="1" si="774"/>
        <v>0</v>
      </c>
      <c r="Z414" s="326">
        <f t="shared" ca="1" si="774"/>
        <v>0</v>
      </c>
      <c r="AA414" s="326">
        <f t="shared" ca="1" si="774"/>
        <v>0</v>
      </c>
      <c r="AB414" s="326">
        <f t="shared" ca="1" si="774"/>
        <v>0</v>
      </c>
      <c r="AC414" s="326">
        <f t="shared" ca="1" si="774"/>
        <v>0</v>
      </c>
      <c r="AD414" s="326">
        <f t="shared" ca="1" si="774"/>
        <v>0</v>
      </c>
      <c r="AE414" s="326">
        <f t="shared" ca="1" si="774"/>
        <v>0</v>
      </c>
      <c r="AF414" s="326">
        <f t="shared" ca="1" si="774"/>
        <v>0</v>
      </c>
      <c r="AG414" s="326">
        <f t="shared" ca="1" si="774"/>
        <v>0</v>
      </c>
      <c r="AH414" s="326">
        <f t="shared" ca="1" si="774"/>
        <v>0</v>
      </c>
      <c r="AI414" s="326">
        <f t="shared" ca="1" si="774"/>
        <v>0</v>
      </c>
      <c r="AJ414" s="326">
        <f t="shared" ca="1" si="774"/>
        <v>0</v>
      </c>
      <c r="AK414" s="326">
        <f t="shared" ca="1" si="774"/>
        <v>0</v>
      </c>
      <c r="AL414" s="326">
        <f t="shared" ca="1" si="774"/>
        <v>0</v>
      </c>
      <c r="AM414" s="326">
        <f t="shared" ca="1" si="774"/>
        <v>0</v>
      </c>
      <c r="AN414" s="326">
        <f t="shared" ca="1" si="774"/>
        <v>0</v>
      </c>
      <c r="AO414" s="326">
        <f t="shared" ca="1" si="774"/>
        <v>0</v>
      </c>
      <c r="AP414" s="326">
        <f t="shared" ca="1" si="774"/>
        <v>0</v>
      </c>
      <c r="AQ414" s="326">
        <f t="shared" ca="1" si="774"/>
        <v>0</v>
      </c>
      <c r="AR414" s="326">
        <f t="shared" ca="1" si="774"/>
        <v>0</v>
      </c>
      <c r="AS414" s="326">
        <f t="shared" ca="1" si="774"/>
        <v>0</v>
      </c>
      <c r="AT414" s="326">
        <f t="shared" ca="1" si="774"/>
        <v>0</v>
      </c>
      <c r="AU414" s="326">
        <f t="shared" ca="1" si="774"/>
        <v>0</v>
      </c>
      <c r="AV414" s="326">
        <f t="shared" ca="1" si="774"/>
        <v>0</v>
      </c>
      <c r="AW414" s="326">
        <f t="shared" ca="1" si="774"/>
        <v>0</v>
      </c>
      <c r="AX414" s="326">
        <f t="shared" ca="1" si="774"/>
        <v>0</v>
      </c>
      <c r="AY414" s="326">
        <f t="shared" ca="1" si="774"/>
        <v>0</v>
      </c>
      <c r="AZ414" s="326">
        <f t="shared" ca="1" si="774"/>
        <v>0</v>
      </c>
      <c r="BA414" s="326">
        <f t="shared" ca="1" si="774"/>
        <v>0</v>
      </c>
      <c r="BB414" s="326">
        <f t="shared" ca="1" si="774"/>
        <v>0</v>
      </c>
      <c r="BC414" s="326">
        <f t="shared" ca="1" si="774"/>
        <v>0</v>
      </c>
      <c r="BD414" s="326">
        <f t="shared" ca="1" si="774"/>
        <v>0</v>
      </c>
      <c r="BE414" s="326">
        <f t="shared" ca="1" si="774"/>
        <v>0</v>
      </c>
      <c r="BF414" s="326">
        <f t="shared" ca="1" si="774"/>
        <v>0</v>
      </c>
      <c r="BG414" s="326">
        <f t="shared" ca="1" si="774"/>
        <v>0</v>
      </c>
      <c r="BH414" s="326">
        <f t="shared" ca="1" si="774"/>
        <v>0</v>
      </c>
      <c r="BI414" s="326">
        <f t="shared" ca="1" si="774"/>
        <v>0</v>
      </c>
      <c r="BJ414" s="326">
        <f t="shared" ca="1" si="774"/>
        <v>0</v>
      </c>
      <c r="BK414" s="326">
        <f t="shared" ca="1" si="774"/>
        <v>0</v>
      </c>
      <c r="BL414" s="326">
        <f t="shared" ca="1" si="774"/>
        <v>0</v>
      </c>
      <c r="BM414" s="326">
        <f t="shared" ca="1" si="774"/>
        <v>0</v>
      </c>
    </row>
    <row r="415" spans="3:65" x14ac:dyDescent="0.2">
      <c r="C415" s="325">
        <f t="shared" si="769"/>
        <v>6</v>
      </c>
      <c r="D415" s="303" t="str">
        <f t="shared" si="770"/>
        <v>item 6</v>
      </c>
      <c r="E415" s="350" t="str">
        <f t="shared" si="765"/>
        <v>Operating Expense</v>
      </c>
      <c r="F415" s="320">
        <f t="shared" si="765"/>
        <v>2</v>
      </c>
      <c r="G415" s="320"/>
      <c r="H415" s="362">
        <f t="shared" si="766"/>
        <v>0.38574999999999998</v>
      </c>
      <c r="J415" s="363">
        <f t="shared" si="767"/>
        <v>0</v>
      </c>
      <c r="O415" s="326">
        <f t="shared" ref="O415:BM415" ca="1" si="775">N386+O183*$J415+(-O241+O328-N328)/2+O1204*($F1204=6)</f>
        <v>0</v>
      </c>
      <c r="P415" s="326">
        <f t="shared" ca="1" si="775"/>
        <v>0</v>
      </c>
      <c r="Q415" s="326">
        <f t="shared" ca="1" si="775"/>
        <v>0</v>
      </c>
      <c r="R415" s="326">
        <f t="shared" ca="1" si="775"/>
        <v>0</v>
      </c>
      <c r="S415" s="326">
        <f t="shared" ca="1" si="775"/>
        <v>0</v>
      </c>
      <c r="T415" s="326">
        <f t="shared" ca="1" si="775"/>
        <v>0</v>
      </c>
      <c r="U415" s="326">
        <f t="shared" ca="1" si="775"/>
        <v>0</v>
      </c>
      <c r="V415" s="326">
        <f t="shared" ca="1" si="775"/>
        <v>0</v>
      </c>
      <c r="W415" s="326">
        <f t="shared" ca="1" si="775"/>
        <v>0</v>
      </c>
      <c r="X415" s="326">
        <f t="shared" ca="1" si="775"/>
        <v>0</v>
      </c>
      <c r="Y415" s="326">
        <f t="shared" ca="1" si="775"/>
        <v>0</v>
      </c>
      <c r="Z415" s="326">
        <f t="shared" ca="1" si="775"/>
        <v>0</v>
      </c>
      <c r="AA415" s="326">
        <f t="shared" ca="1" si="775"/>
        <v>0</v>
      </c>
      <c r="AB415" s="326">
        <f t="shared" ca="1" si="775"/>
        <v>0</v>
      </c>
      <c r="AC415" s="326">
        <f t="shared" ca="1" si="775"/>
        <v>0</v>
      </c>
      <c r="AD415" s="326">
        <f t="shared" ca="1" si="775"/>
        <v>0</v>
      </c>
      <c r="AE415" s="326">
        <f t="shared" ca="1" si="775"/>
        <v>0</v>
      </c>
      <c r="AF415" s="326">
        <f t="shared" ca="1" si="775"/>
        <v>0</v>
      </c>
      <c r="AG415" s="326">
        <f t="shared" ca="1" si="775"/>
        <v>0</v>
      </c>
      <c r="AH415" s="326">
        <f t="shared" ca="1" si="775"/>
        <v>0</v>
      </c>
      <c r="AI415" s="326">
        <f t="shared" ca="1" si="775"/>
        <v>0</v>
      </c>
      <c r="AJ415" s="326">
        <f t="shared" ca="1" si="775"/>
        <v>0</v>
      </c>
      <c r="AK415" s="326">
        <f t="shared" ca="1" si="775"/>
        <v>0</v>
      </c>
      <c r="AL415" s="326">
        <f t="shared" ca="1" si="775"/>
        <v>0</v>
      </c>
      <c r="AM415" s="326">
        <f t="shared" ca="1" si="775"/>
        <v>0</v>
      </c>
      <c r="AN415" s="326">
        <f t="shared" ca="1" si="775"/>
        <v>0</v>
      </c>
      <c r="AO415" s="326">
        <f t="shared" ca="1" si="775"/>
        <v>0</v>
      </c>
      <c r="AP415" s="326">
        <f t="shared" ca="1" si="775"/>
        <v>0</v>
      </c>
      <c r="AQ415" s="326">
        <f t="shared" ca="1" si="775"/>
        <v>0</v>
      </c>
      <c r="AR415" s="326">
        <f t="shared" ca="1" si="775"/>
        <v>0</v>
      </c>
      <c r="AS415" s="326">
        <f t="shared" ca="1" si="775"/>
        <v>0</v>
      </c>
      <c r="AT415" s="326">
        <f t="shared" ca="1" si="775"/>
        <v>0</v>
      </c>
      <c r="AU415" s="326">
        <f t="shared" ca="1" si="775"/>
        <v>0</v>
      </c>
      <c r="AV415" s="326">
        <f t="shared" ca="1" si="775"/>
        <v>0</v>
      </c>
      <c r="AW415" s="326">
        <f t="shared" ca="1" si="775"/>
        <v>0</v>
      </c>
      <c r="AX415" s="326">
        <f t="shared" ca="1" si="775"/>
        <v>0</v>
      </c>
      <c r="AY415" s="326">
        <f t="shared" ca="1" si="775"/>
        <v>0</v>
      </c>
      <c r="AZ415" s="326">
        <f t="shared" ca="1" si="775"/>
        <v>0</v>
      </c>
      <c r="BA415" s="326">
        <f t="shared" ca="1" si="775"/>
        <v>0</v>
      </c>
      <c r="BB415" s="326">
        <f t="shared" ca="1" si="775"/>
        <v>0</v>
      </c>
      <c r="BC415" s="326">
        <f t="shared" ca="1" si="775"/>
        <v>0</v>
      </c>
      <c r="BD415" s="326">
        <f t="shared" ca="1" si="775"/>
        <v>0</v>
      </c>
      <c r="BE415" s="326">
        <f t="shared" ca="1" si="775"/>
        <v>0</v>
      </c>
      <c r="BF415" s="326">
        <f t="shared" ca="1" si="775"/>
        <v>0</v>
      </c>
      <c r="BG415" s="326">
        <f t="shared" ca="1" si="775"/>
        <v>0</v>
      </c>
      <c r="BH415" s="326">
        <f t="shared" ca="1" si="775"/>
        <v>0</v>
      </c>
      <c r="BI415" s="326">
        <f t="shared" ca="1" si="775"/>
        <v>0</v>
      </c>
      <c r="BJ415" s="326">
        <f t="shared" ca="1" si="775"/>
        <v>0</v>
      </c>
      <c r="BK415" s="326">
        <f t="shared" ca="1" si="775"/>
        <v>0</v>
      </c>
      <c r="BL415" s="326">
        <f t="shared" ca="1" si="775"/>
        <v>0</v>
      </c>
      <c r="BM415" s="326">
        <f t="shared" ca="1" si="775"/>
        <v>0</v>
      </c>
    </row>
    <row r="416" spans="3:65" x14ac:dyDescent="0.2">
      <c r="C416" s="325">
        <f t="shared" si="769"/>
        <v>7</v>
      </c>
      <c r="D416" s="303" t="str">
        <f t="shared" si="770"/>
        <v>item 7</v>
      </c>
      <c r="E416" s="350" t="str">
        <f t="shared" si="765"/>
        <v>Operating Expense</v>
      </c>
      <c r="F416" s="320">
        <f t="shared" si="765"/>
        <v>2</v>
      </c>
      <c r="G416" s="320"/>
      <c r="H416" s="362">
        <f t="shared" si="766"/>
        <v>0.38574999999999998</v>
      </c>
      <c r="J416" s="363">
        <f t="shared" si="767"/>
        <v>0</v>
      </c>
      <c r="O416" s="326">
        <f t="shared" ref="O416:BM416" ca="1" si="776">N387+O184*$J416+(-O242+O329-N329)/2+O1205*($F1205=6)</f>
        <v>0</v>
      </c>
      <c r="P416" s="326">
        <f t="shared" ca="1" si="776"/>
        <v>0</v>
      </c>
      <c r="Q416" s="326">
        <f t="shared" ca="1" si="776"/>
        <v>0</v>
      </c>
      <c r="R416" s="326">
        <f t="shared" ca="1" si="776"/>
        <v>0</v>
      </c>
      <c r="S416" s="326">
        <f t="shared" ca="1" si="776"/>
        <v>0</v>
      </c>
      <c r="T416" s="326">
        <f t="shared" ca="1" si="776"/>
        <v>0</v>
      </c>
      <c r="U416" s="326">
        <f t="shared" ca="1" si="776"/>
        <v>0</v>
      </c>
      <c r="V416" s="326">
        <f t="shared" ca="1" si="776"/>
        <v>0</v>
      </c>
      <c r="W416" s="326">
        <f t="shared" ca="1" si="776"/>
        <v>0</v>
      </c>
      <c r="X416" s="326">
        <f t="shared" ca="1" si="776"/>
        <v>0</v>
      </c>
      <c r="Y416" s="326">
        <f t="shared" ca="1" si="776"/>
        <v>0</v>
      </c>
      <c r="Z416" s="326">
        <f t="shared" ca="1" si="776"/>
        <v>0</v>
      </c>
      <c r="AA416" s="326">
        <f t="shared" ca="1" si="776"/>
        <v>0</v>
      </c>
      <c r="AB416" s="326">
        <f t="shared" ca="1" si="776"/>
        <v>0</v>
      </c>
      <c r="AC416" s="326">
        <f t="shared" ca="1" si="776"/>
        <v>0</v>
      </c>
      <c r="AD416" s="326">
        <f t="shared" ca="1" si="776"/>
        <v>0</v>
      </c>
      <c r="AE416" s="326">
        <f t="shared" ca="1" si="776"/>
        <v>0</v>
      </c>
      <c r="AF416" s="326">
        <f t="shared" ca="1" si="776"/>
        <v>0</v>
      </c>
      <c r="AG416" s="326">
        <f t="shared" ca="1" si="776"/>
        <v>0</v>
      </c>
      <c r="AH416" s="326">
        <f t="shared" ca="1" si="776"/>
        <v>0</v>
      </c>
      <c r="AI416" s="326">
        <f t="shared" ca="1" si="776"/>
        <v>0</v>
      </c>
      <c r="AJ416" s="326">
        <f t="shared" ca="1" si="776"/>
        <v>0</v>
      </c>
      <c r="AK416" s="326">
        <f t="shared" ca="1" si="776"/>
        <v>0</v>
      </c>
      <c r="AL416" s="326">
        <f t="shared" ca="1" si="776"/>
        <v>0</v>
      </c>
      <c r="AM416" s="326">
        <f t="shared" ca="1" si="776"/>
        <v>0</v>
      </c>
      <c r="AN416" s="326">
        <f t="shared" ca="1" si="776"/>
        <v>0</v>
      </c>
      <c r="AO416" s="326">
        <f t="shared" ca="1" si="776"/>
        <v>0</v>
      </c>
      <c r="AP416" s="326">
        <f t="shared" ca="1" si="776"/>
        <v>0</v>
      </c>
      <c r="AQ416" s="326">
        <f t="shared" ca="1" si="776"/>
        <v>0</v>
      </c>
      <c r="AR416" s="326">
        <f t="shared" ca="1" si="776"/>
        <v>0</v>
      </c>
      <c r="AS416" s="326">
        <f t="shared" ca="1" si="776"/>
        <v>0</v>
      </c>
      <c r="AT416" s="326">
        <f t="shared" ca="1" si="776"/>
        <v>0</v>
      </c>
      <c r="AU416" s="326">
        <f t="shared" ca="1" si="776"/>
        <v>0</v>
      </c>
      <c r="AV416" s="326">
        <f t="shared" ca="1" si="776"/>
        <v>0</v>
      </c>
      <c r="AW416" s="326">
        <f t="shared" ca="1" si="776"/>
        <v>0</v>
      </c>
      <c r="AX416" s="326">
        <f t="shared" ca="1" si="776"/>
        <v>0</v>
      </c>
      <c r="AY416" s="326">
        <f t="shared" ca="1" si="776"/>
        <v>0</v>
      </c>
      <c r="AZ416" s="326">
        <f t="shared" ca="1" si="776"/>
        <v>0</v>
      </c>
      <c r="BA416" s="326">
        <f t="shared" ca="1" si="776"/>
        <v>0</v>
      </c>
      <c r="BB416" s="326">
        <f t="shared" ca="1" si="776"/>
        <v>0</v>
      </c>
      <c r="BC416" s="326">
        <f t="shared" ca="1" si="776"/>
        <v>0</v>
      </c>
      <c r="BD416" s="326">
        <f t="shared" ca="1" si="776"/>
        <v>0</v>
      </c>
      <c r="BE416" s="326">
        <f t="shared" ca="1" si="776"/>
        <v>0</v>
      </c>
      <c r="BF416" s="326">
        <f t="shared" ca="1" si="776"/>
        <v>0</v>
      </c>
      <c r="BG416" s="326">
        <f t="shared" ca="1" si="776"/>
        <v>0</v>
      </c>
      <c r="BH416" s="326">
        <f t="shared" ca="1" si="776"/>
        <v>0</v>
      </c>
      <c r="BI416" s="326">
        <f t="shared" ca="1" si="776"/>
        <v>0</v>
      </c>
      <c r="BJ416" s="326">
        <f t="shared" ca="1" si="776"/>
        <v>0</v>
      </c>
      <c r="BK416" s="326">
        <f t="shared" ca="1" si="776"/>
        <v>0</v>
      </c>
      <c r="BL416" s="326">
        <f t="shared" ca="1" si="776"/>
        <v>0</v>
      </c>
      <c r="BM416" s="326">
        <f t="shared" ca="1" si="776"/>
        <v>0</v>
      </c>
    </row>
    <row r="417" spans="3:65" x14ac:dyDescent="0.2">
      <c r="C417" s="325">
        <f t="shared" si="769"/>
        <v>8</v>
      </c>
      <c r="D417" s="303" t="str">
        <f t="shared" si="770"/>
        <v>item 8</v>
      </c>
      <c r="E417" s="350" t="str">
        <f t="shared" si="765"/>
        <v>Operating Expense</v>
      </c>
      <c r="F417" s="320">
        <f t="shared" si="765"/>
        <v>2</v>
      </c>
      <c r="G417" s="320"/>
      <c r="H417" s="362">
        <f t="shared" si="766"/>
        <v>0.38574999999999998</v>
      </c>
      <c r="J417" s="363">
        <f t="shared" si="767"/>
        <v>0</v>
      </c>
      <c r="O417" s="326">
        <f t="shared" ref="O417:BM417" ca="1" si="777">N388+O185*$J417+(-O243+O330-N330)/2+O1206*($F1206=6)</f>
        <v>0</v>
      </c>
      <c r="P417" s="326">
        <f t="shared" ca="1" si="777"/>
        <v>0</v>
      </c>
      <c r="Q417" s="326">
        <f t="shared" ca="1" si="777"/>
        <v>0</v>
      </c>
      <c r="R417" s="326">
        <f t="shared" ca="1" si="777"/>
        <v>0</v>
      </c>
      <c r="S417" s="326">
        <f t="shared" ca="1" si="777"/>
        <v>0</v>
      </c>
      <c r="T417" s="326">
        <f t="shared" ca="1" si="777"/>
        <v>0</v>
      </c>
      <c r="U417" s="326">
        <f t="shared" ca="1" si="777"/>
        <v>0</v>
      </c>
      <c r="V417" s="326">
        <f t="shared" ca="1" si="777"/>
        <v>0</v>
      </c>
      <c r="W417" s="326">
        <f t="shared" ca="1" si="777"/>
        <v>0</v>
      </c>
      <c r="X417" s="326">
        <f t="shared" ca="1" si="777"/>
        <v>0</v>
      </c>
      <c r="Y417" s="326">
        <f t="shared" ca="1" si="777"/>
        <v>0</v>
      </c>
      <c r="Z417" s="326">
        <f t="shared" ca="1" si="777"/>
        <v>0</v>
      </c>
      <c r="AA417" s="326">
        <f t="shared" ca="1" si="777"/>
        <v>0</v>
      </c>
      <c r="AB417" s="326">
        <f t="shared" ca="1" si="777"/>
        <v>0</v>
      </c>
      <c r="AC417" s="326">
        <f t="shared" ca="1" si="777"/>
        <v>0</v>
      </c>
      <c r="AD417" s="326">
        <f t="shared" ca="1" si="777"/>
        <v>0</v>
      </c>
      <c r="AE417" s="326">
        <f t="shared" ca="1" si="777"/>
        <v>0</v>
      </c>
      <c r="AF417" s="326">
        <f t="shared" ca="1" si="777"/>
        <v>0</v>
      </c>
      <c r="AG417" s="326">
        <f t="shared" ca="1" si="777"/>
        <v>0</v>
      </c>
      <c r="AH417" s="326">
        <f t="shared" ca="1" si="777"/>
        <v>0</v>
      </c>
      <c r="AI417" s="326">
        <f t="shared" ca="1" si="777"/>
        <v>0</v>
      </c>
      <c r="AJ417" s="326">
        <f t="shared" ca="1" si="777"/>
        <v>0</v>
      </c>
      <c r="AK417" s="326">
        <f t="shared" ca="1" si="777"/>
        <v>0</v>
      </c>
      <c r="AL417" s="326">
        <f t="shared" ca="1" si="777"/>
        <v>0</v>
      </c>
      <c r="AM417" s="326">
        <f t="shared" ca="1" si="777"/>
        <v>0</v>
      </c>
      <c r="AN417" s="326">
        <f t="shared" ca="1" si="777"/>
        <v>0</v>
      </c>
      <c r="AO417" s="326">
        <f t="shared" ca="1" si="777"/>
        <v>0</v>
      </c>
      <c r="AP417" s="326">
        <f t="shared" ca="1" si="777"/>
        <v>0</v>
      </c>
      <c r="AQ417" s="326">
        <f t="shared" ca="1" si="777"/>
        <v>0</v>
      </c>
      <c r="AR417" s="326">
        <f t="shared" ca="1" si="777"/>
        <v>0</v>
      </c>
      <c r="AS417" s="326">
        <f t="shared" ca="1" si="777"/>
        <v>0</v>
      </c>
      <c r="AT417" s="326">
        <f t="shared" ca="1" si="777"/>
        <v>0</v>
      </c>
      <c r="AU417" s="326">
        <f t="shared" ca="1" si="777"/>
        <v>0</v>
      </c>
      <c r="AV417" s="326">
        <f t="shared" ca="1" si="777"/>
        <v>0</v>
      </c>
      <c r="AW417" s="326">
        <f t="shared" ca="1" si="777"/>
        <v>0</v>
      </c>
      <c r="AX417" s="326">
        <f t="shared" ca="1" si="777"/>
        <v>0</v>
      </c>
      <c r="AY417" s="326">
        <f t="shared" ca="1" si="777"/>
        <v>0</v>
      </c>
      <c r="AZ417" s="326">
        <f t="shared" ca="1" si="777"/>
        <v>0</v>
      </c>
      <c r="BA417" s="326">
        <f t="shared" ca="1" si="777"/>
        <v>0</v>
      </c>
      <c r="BB417" s="326">
        <f t="shared" ca="1" si="777"/>
        <v>0</v>
      </c>
      <c r="BC417" s="326">
        <f t="shared" ca="1" si="777"/>
        <v>0</v>
      </c>
      <c r="BD417" s="326">
        <f t="shared" ca="1" si="777"/>
        <v>0</v>
      </c>
      <c r="BE417" s="326">
        <f t="shared" ca="1" si="777"/>
        <v>0</v>
      </c>
      <c r="BF417" s="326">
        <f t="shared" ca="1" si="777"/>
        <v>0</v>
      </c>
      <c r="BG417" s="326">
        <f t="shared" ca="1" si="777"/>
        <v>0</v>
      </c>
      <c r="BH417" s="326">
        <f t="shared" ca="1" si="777"/>
        <v>0</v>
      </c>
      <c r="BI417" s="326">
        <f t="shared" ca="1" si="777"/>
        <v>0</v>
      </c>
      <c r="BJ417" s="326">
        <f t="shared" ca="1" si="777"/>
        <v>0</v>
      </c>
      <c r="BK417" s="326">
        <f t="shared" ca="1" si="777"/>
        <v>0</v>
      </c>
      <c r="BL417" s="326">
        <f t="shared" ca="1" si="777"/>
        <v>0</v>
      </c>
      <c r="BM417" s="326">
        <f t="shared" ca="1" si="777"/>
        <v>0</v>
      </c>
    </row>
    <row r="418" spans="3:65" x14ac:dyDescent="0.2">
      <c r="C418" s="325">
        <f t="shared" si="769"/>
        <v>9</v>
      </c>
      <c r="D418" s="303" t="str">
        <f t="shared" si="770"/>
        <v>item 9</v>
      </c>
      <c r="E418" s="350" t="str">
        <f t="shared" si="765"/>
        <v>Operating Expense</v>
      </c>
      <c r="F418" s="320">
        <f t="shared" si="765"/>
        <v>2</v>
      </c>
      <c r="G418" s="320"/>
      <c r="H418" s="362">
        <f t="shared" si="766"/>
        <v>0.38574999999999998</v>
      </c>
      <c r="J418" s="363">
        <f t="shared" si="767"/>
        <v>0</v>
      </c>
      <c r="O418" s="326">
        <f t="shared" ref="O418:BM418" ca="1" si="778">N389+O186*$J418+(-O244+O331-N331)/2+O1207*($F1207=6)</f>
        <v>0</v>
      </c>
      <c r="P418" s="326">
        <f t="shared" ca="1" si="778"/>
        <v>0</v>
      </c>
      <c r="Q418" s="326">
        <f t="shared" ca="1" si="778"/>
        <v>0</v>
      </c>
      <c r="R418" s="326">
        <f t="shared" ca="1" si="778"/>
        <v>0</v>
      </c>
      <c r="S418" s="326">
        <f t="shared" ca="1" si="778"/>
        <v>0</v>
      </c>
      <c r="T418" s="326">
        <f t="shared" ca="1" si="778"/>
        <v>0</v>
      </c>
      <c r="U418" s="326">
        <f t="shared" ca="1" si="778"/>
        <v>0</v>
      </c>
      <c r="V418" s="326">
        <f t="shared" ca="1" si="778"/>
        <v>0</v>
      </c>
      <c r="W418" s="326">
        <f t="shared" ca="1" si="778"/>
        <v>0</v>
      </c>
      <c r="X418" s="326">
        <f t="shared" ca="1" si="778"/>
        <v>0</v>
      </c>
      <c r="Y418" s="326">
        <f t="shared" ca="1" si="778"/>
        <v>0</v>
      </c>
      <c r="Z418" s="326">
        <f t="shared" ca="1" si="778"/>
        <v>0</v>
      </c>
      <c r="AA418" s="326">
        <f t="shared" ca="1" si="778"/>
        <v>0</v>
      </c>
      <c r="AB418" s="326">
        <f t="shared" ca="1" si="778"/>
        <v>0</v>
      </c>
      <c r="AC418" s="326">
        <f t="shared" ca="1" si="778"/>
        <v>0</v>
      </c>
      <c r="AD418" s="326">
        <f t="shared" ca="1" si="778"/>
        <v>0</v>
      </c>
      <c r="AE418" s="326">
        <f t="shared" ca="1" si="778"/>
        <v>0</v>
      </c>
      <c r="AF418" s="326">
        <f t="shared" ca="1" si="778"/>
        <v>0</v>
      </c>
      <c r="AG418" s="326">
        <f t="shared" ca="1" si="778"/>
        <v>0</v>
      </c>
      <c r="AH418" s="326">
        <f t="shared" ca="1" si="778"/>
        <v>0</v>
      </c>
      <c r="AI418" s="326">
        <f t="shared" ca="1" si="778"/>
        <v>0</v>
      </c>
      <c r="AJ418" s="326">
        <f t="shared" ca="1" si="778"/>
        <v>0</v>
      </c>
      <c r="AK418" s="326">
        <f t="shared" ca="1" si="778"/>
        <v>0</v>
      </c>
      <c r="AL418" s="326">
        <f t="shared" ca="1" si="778"/>
        <v>0</v>
      </c>
      <c r="AM418" s="326">
        <f t="shared" ca="1" si="778"/>
        <v>0</v>
      </c>
      <c r="AN418" s="326">
        <f t="shared" ca="1" si="778"/>
        <v>0</v>
      </c>
      <c r="AO418" s="326">
        <f t="shared" ca="1" si="778"/>
        <v>0</v>
      </c>
      <c r="AP418" s="326">
        <f t="shared" ca="1" si="778"/>
        <v>0</v>
      </c>
      <c r="AQ418" s="326">
        <f t="shared" ca="1" si="778"/>
        <v>0</v>
      </c>
      <c r="AR418" s="326">
        <f t="shared" ca="1" si="778"/>
        <v>0</v>
      </c>
      <c r="AS418" s="326">
        <f t="shared" ca="1" si="778"/>
        <v>0</v>
      </c>
      <c r="AT418" s="326">
        <f t="shared" ca="1" si="778"/>
        <v>0</v>
      </c>
      <c r="AU418" s="326">
        <f t="shared" ca="1" si="778"/>
        <v>0</v>
      </c>
      <c r="AV418" s="326">
        <f t="shared" ca="1" si="778"/>
        <v>0</v>
      </c>
      <c r="AW418" s="326">
        <f t="shared" ca="1" si="778"/>
        <v>0</v>
      </c>
      <c r="AX418" s="326">
        <f t="shared" ca="1" si="778"/>
        <v>0</v>
      </c>
      <c r="AY418" s="326">
        <f t="shared" ca="1" si="778"/>
        <v>0</v>
      </c>
      <c r="AZ418" s="326">
        <f t="shared" ca="1" si="778"/>
        <v>0</v>
      </c>
      <c r="BA418" s="326">
        <f t="shared" ca="1" si="778"/>
        <v>0</v>
      </c>
      <c r="BB418" s="326">
        <f t="shared" ca="1" si="778"/>
        <v>0</v>
      </c>
      <c r="BC418" s="326">
        <f t="shared" ca="1" si="778"/>
        <v>0</v>
      </c>
      <c r="BD418" s="326">
        <f t="shared" ca="1" si="778"/>
        <v>0</v>
      </c>
      <c r="BE418" s="326">
        <f t="shared" ca="1" si="778"/>
        <v>0</v>
      </c>
      <c r="BF418" s="326">
        <f t="shared" ca="1" si="778"/>
        <v>0</v>
      </c>
      <c r="BG418" s="326">
        <f t="shared" ca="1" si="778"/>
        <v>0</v>
      </c>
      <c r="BH418" s="326">
        <f t="shared" ca="1" si="778"/>
        <v>0</v>
      </c>
      <c r="BI418" s="326">
        <f t="shared" ca="1" si="778"/>
        <v>0</v>
      </c>
      <c r="BJ418" s="326">
        <f t="shared" ca="1" si="778"/>
        <v>0</v>
      </c>
      <c r="BK418" s="326">
        <f t="shared" ca="1" si="778"/>
        <v>0</v>
      </c>
      <c r="BL418" s="326">
        <f t="shared" ca="1" si="778"/>
        <v>0</v>
      </c>
      <c r="BM418" s="326">
        <f t="shared" ca="1" si="778"/>
        <v>0</v>
      </c>
    </row>
    <row r="419" spans="3:65" x14ac:dyDescent="0.2">
      <c r="C419" s="325">
        <f t="shared" si="769"/>
        <v>10</v>
      </c>
      <c r="D419" s="303" t="str">
        <f t="shared" si="770"/>
        <v>item 10</v>
      </c>
      <c r="E419" s="350" t="str">
        <f t="shared" si="765"/>
        <v>Operating Expense</v>
      </c>
      <c r="F419" s="320">
        <f t="shared" si="765"/>
        <v>2</v>
      </c>
      <c r="G419" s="320"/>
      <c r="H419" s="362">
        <f t="shared" si="766"/>
        <v>0.38574999999999998</v>
      </c>
      <c r="J419" s="363">
        <f t="shared" si="767"/>
        <v>0</v>
      </c>
      <c r="O419" s="326">
        <f t="shared" ref="O419:BM419" ca="1" si="779">N390+O187*$J419+(-O245+O332-N332)/2+O1208*($F1208=6)</f>
        <v>0</v>
      </c>
      <c r="P419" s="326">
        <f t="shared" ca="1" si="779"/>
        <v>0</v>
      </c>
      <c r="Q419" s="326">
        <f t="shared" ca="1" si="779"/>
        <v>0</v>
      </c>
      <c r="R419" s="326">
        <f t="shared" ca="1" si="779"/>
        <v>0</v>
      </c>
      <c r="S419" s="326">
        <f t="shared" ca="1" si="779"/>
        <v>0</v>
      </c>
      <c r="T419" s="326">
        <f t="shared" ca="1" si="779"/>
        <v>0</v>
      </c>
      <c r="U419" s="326">
        <f t="shared" ca="1" si="779"/>
        <v>0</v>
      </c>
      <c r="V419" s="326">
        <f t="shared" ca="1" si="779"/>
        <v>0</v>
      </c>
      <c r="W419" s="326">
        <f t="shared" ca="1" si="779"/>
        <v>0</v>
      </c>
      <c r="X419" s="326">
        <f t="shared" ca="1" si="779"/>
        <v>0</v>
      </c>
      <c r="Y419" s="326">
        <f t="shared" ca="1" si="779"/>
        <v>0</v>
      </c>
      <c r="Z419" s="326">
        <f t="shared" ca="1" si="779"/>
        <v>0</v>
      </c>
      <c r="AA419" s="326">
        <f t="shared" ca="1" si="779"/>
        <v>0</v>
      </c>
      <c r="AB419" s="326">
        <f t="shared" ca="1" si="779"/>
        <v>0</v>
      </c>
      <c r="AC419" s="326">
        <f t="shared" ca="1" si="779"/>
        <v>0</v>
      </c>
      <c r="AD419" s="326">
        <f t="shared" ca="1" si="779"/>
        <v>0</v>
      </c>
      <c r="AE419" s="326">
        <f t="shared" ca="1" si="779"/>
        <v>0</v>
      </c>
      <c r="AF419" s="326">
        <f t="shared" ca="1" si="779"/>
        <v>0</v>
      </c>
      <c r="AG419" s="326">
        <f t="shared" ca="1" si="779"/>
        <v>0</v>
      </c>
      <c r="AH419" s="326">
        <f t="shared" ca="1" si="779"/>
        <v>0</v>
      </c>
      <c r="AI419" s="326">
        <f t="shared" ca="1" si="779"/>
        <v>0</v>
      </c>
      <c r="AJ419" s="326">
        <f t="shared" ca="1" si="779"/>
        <v>0</v>
      </c>
      <c r="AK419" s="326">
        <f t="shared" ca="1" si="779"/>
        <v>0</v>
      </c>
      <c r="AL419" s="326">
        <f t="shared" ca="1" si="779"/>
        <v>0</v>
      </c>
      <c r="AM419" s="326">
        <f t="shared" ca="1" si="779"/>
        <v>0</v>
      </c>
      <c r="AN419" s="326">
        <f t="shared" ca="1" si="779"/>
        <v>0</v>
      </c>
      <c r="AO419" s="326">
        <f t="shared" ca="1" si="779"/>
        <v>0</v>
      </c>
      <c r="AP419" s="326">
        <f t="shared" ca="1" si="779"/>
        <v>0</v>
      </c>
      <c r="AQ419" s="326">
        <f t="shared" ca="1" si="779"/>
        <v>0</v>
      </c>
      <c r="AR419" s="326">
        <f t="shared" ca="1" si="779"/>
        <v>0</v>
      </c>
      <c r="AS419" s="326">
        <f t="shared" ca="1" si="779"/>
        <v>0</v>
      </c>
      <c r="AT419" s="326">
        <f t="shared" ca="1" si="779"/>
        <v>0</v>
      </c>
      <c r="AU419" s="326">
        <f t="shared" ca="1" si="779"/>
        <v>0</v>
      </c>
      <c r="AV419" s="326">
        <f t="shared" ca="1" si="779"/>
        <v>0</v>
      </c>
      <c r="AW419" s="326">
        <f t="shared" ca="1" si="779"/>
        <v>0</v>
      </c>
      <c r="AX419" s="326">
        <f t="shared" ca="1" si="779"/>
        <v>0</v>
      </c>
      <c r="AY419" s="326">
        <f t="shared" ca="1" si="779"/>
        <v>0</v>
      </c>
      <c r="AZ419" s="326">
        <f t="shared" ca="1" si="779"/>
        <v>0</v>
      </c>
      <c r="BA419" s="326">
        <f t="shared" ca="1" si="779"/>
        <v>0</v>
      </c>
      <c r="BB419" s="326">
        <f t="shared" ca="1" si="779"/>
        <v>0</v>
      </c>
      <c r="BC419" s="326">
        <f t="shared" ca="1" si="779"/>
        <v>0</v>
      </c>
      <c r="BD419" s="326">
        <f t="shared" ca="1" si="779"/>
        <v>0</v>
      </c>
      <c r="BE419" s="326">
        <f t="shared" ca="1" si="779"/>
        <v>0</v>
      </c>
      <c r="BF419" s="326">
        <f t="shared" ca="1" si="779"/>
        <v>0</v>
      </c>
      <c r="BG419" s="326">
        <f t="shared" ca="1" si="779"/>
        <v>0</v>
      </c>
      <c r="BH419" s="326">
        <f t="shared" ca="1" si="779"/>
        <v>0</v>
      </c>
      <c r="BI419" s="326">
        <f t="shared" ca="1" si="779"/>
        <v>0</v>
      </c>
      <c r="BJ419" s="326">
        <f t="shared" ca="1" si="779"/>
        <v>0</v>
      </c>
      <c r="BK419" s="326">
        <f t="shared" ca="1" si="779"/>
        <v>0</v>
      </c>
      <c r="BL419" s="326">
        <f t="shared" ca="1" si="779"/>
        <v>0</v>
      </c>
      <c r="BM419" s="326">
        <f t="shared" ca="1" si="779"/>
        <v>0</v>
      </c>
    </row>
    <row r="420" spans="3:65" x14ac:dyDescent="0.2">
      <c r="C420" s="325">
        <f t="shared" si="769"/>
        <v>11</v>
      </c>
      <c r="D420" s="303" t="str">
        <f t="shared" si="770"/>
        <v>item 11</v>
      </c>
      <c r="E420" s="350" t="str">
        <f t="shared" si="765"/>
        <v>Operating Expense</v>
      </c>
      <c r="F420" s="320">
        <f t="shared" si="765"/>
        <v>2</v>
      </c>
      <c r="G420" s="320"/>
      <c r="H420" s="362">
        <f t="shared" si="766"/>
        <v>0.38574999999999998</v>
      </c>
      <c r="J420" s="363">
        <f t="shared" si="767"/>
        <v>0</v>
      </c>
      <c r="O420" s="326">
        <f t="shared" ref="O420:BM420" ca="1" si="780">N391+O188*$J420+(-O246+O333-N333)/2+O1209*($F1209=6)</f>
        <v>0</v>
      </c>
      <c r="P420" s="326">
        <f t="shared" ca="1" si="780"/>
        <v>0</v>
      </c>
      <c r="Q420" s="326">
        <f t="shared" ca="1" si="780"/>
        <v>0</v>
      </c>
      <c r="R420" s="326">
        <f t="shared" ca="1" si="780"/>
        <v>0</v>
      </c>
      <c r="S420" s="326">
        <f t="shared" ca="1" si="780"/>
        <v>0</v>
      </c>
      <c r="T420" s="326">
        <f t="shared" ca="1" si="780"/>
        <v>0</v>
      </c>
      <c r="U420" s="326">
        <f t="shared" ca="1" si="780"/>
        <v>0</v>
      </c>
      <c r="V420" s="326">
        <f t="shared" ca="1" si="780"/>
        <v>0</v>
      </c>
      <c r="W420" s="326">
        <f t="shared" ca="1" si="780"/>
        <v>0</v>
      </c>
      <c r="X420" s="326">
        <f t="shared" ca="1" si="780"/>
        <v>0</v>
      </c>
      <c r="Y420" s="326">
        <f t="shared" ca="1" si="780"/>
        <v>0</v>
      </c>
      <c r="Z420" s="326">
        <f t="shared" ca="1" si="780"/>
        <v>0</v>
      </c>
      <c r="AA420" s="326">
        <f t="shared" ca="1" si="780"/>
        <v>0</v>
      </c>
      <c r="AB420" s="326">
        <f t="shared" ca="1" si="780"/>
        <v>0</v>
      </c>
      <c r="AC420" s="326">
        <f t="shared" ca="1" si="780"/>
        <v>0</v>
      </c>
      <c r="AD420" s="326">
        <f t="shared" ca="1" si="780"/>
        <v>0</v>
      </c>
      <c r="AE420" s="326">
        <f t="shared" ca="1" si="780"/>
        <v>0</v>
      </c>
      <c r="AF420" s="326">
        <f t="shared" ca="1" si="780"/>
        <v>0</v>
      </c>
      <c r="AG420" s="326">
        <f t="shared" ca="1" si="780"/>
        <v>0</v>
      </c>
      <c r="AH420" s="326">
        <f t="shared" ca="1" si="780"/>
        <v>0</v>
      </c>
      <c r="AI420" s="326">
        <f t="shared" ca="1" si="780"/>
        <v>0</v>
      </c>
      <c r="AJ420" s="326">
        <f t="shared" ca="1" si="780"/>
        <v>0</v>
      </c>
      <c r="AK420" s="326">
        <f t="shared" ca="1" si="780"/>
        <v>0</v>
      </c>
      <c r="AL420" s="326">
        <f t="shared" ca="1" si="780"/>
        <v>0</v>
      </c>
      <c r="AM420" s="326">
        <f t="shared" ca="1" si="780"/>
        <v>0</v>
      </c>
      <c r="AN420" s="326">
        <f t="shared" ca="1" si="780"/>
        <v>0</v>
      </c>
      <c r="AO420" s="326">
        <f t="shared" ca="1" si="780"/>
        <v>0</v>
      </c>
      <c r="AP420" s="326">
        <f t="shared" ca="1" si="780"/>
        <v>0</v>
      </c>
      <c r="AQ420" s="326">
        <f t="shared" ca="1" si="780"/>
        <v>0</v>
      </c>
      <c r="AR420" s="326">
        <f t="shared" ca="1" si="780"/>
        <v>0</v>
      </c>
      <c r="AS420" s="326">
        <f t="shared" ca="1" si="780"/>
        <v>0</v>
      </c>
      <c r="AT420" s="326">
        <f t="shared" ca="1" si="780"/>
        <v>0</v>
      </c>
      <c r="AU420" s="326">
        <f t="shared" ca="1" si="780"/>
        <v>0</v>
      </c>
      <c r="AV420" s="326">
        <f t="shared" ca="1" si="780"/>
        <v>0</v>
      </c>
      <c r="AW420" s="326">
        <f t="shared" ca="1" si="780"/>
        <v>0</v>
      </c>
      <c r="AX420" s="326">
        <f t="shared" ca="1" si="780"/>
        <v>0</v>
      </c>
      <c r="AY420" s="326">
        <f t="shared" ca="1" si="780"/>
        <v>0</v>
      </c>
      <c r="AZ420" s="326">
        <f t="shared" ca="1" si="780"/>
        <v>0</v>
      </c>
      <c r="BA420" s="326">
        <f t="shared" ca="1" si="780"/>
        <v>0</v>
      </c>
      <c r="BB420" s="326">
        <f t="shared" ca="1" si="780"/>
        <v>0</v>
      </c>
      <c r="BC420" s="326">
        <f t="shared" ca="1" si="780"/>
        <v>0</v>
      </c>
      <c r="BD420" s="326">
        <f t="shared" ca="1" si="780"/>
        <v>0</v>
      </c>
      <c r="BE420" s="326">
        <f t="shared" ca="1" si="780"/>
        <v>0</v>
      </c>
      <c r="BF420" s="326">
        <f t="shared" ca="1" si="780"/>
        <v>0</v>
      </c>
      <c r="BG420" s="326">
        <f t="shared" ca="1" si="780"/>
        <v>0</v>
      </c>
      <c r="BH420" s="326">
        <f t="shared" ca="1" si="780"/>
        <v>0</v>
      </c>
      <c r="BI420" s="326">
        <f t="shared" ca="1" si="780"/>
        <v>0</v>
      </c>
      <c r="BJ420" s="326">
        <f t="shared" ca="1" si="780"/>
        <v>0</v>
      </c>
      <c r="BK420" s="326">
        <f t="shared" ca="1" si="780"/>
        <v>0</v>
      </c>
      <c r="BL420" s="326">
        <f t="shared" ca="1" si="780"/>
        <v>0</v>
      </c>
      <c r="BM420" s="326">
        <f t="shared" ca="1" si="780"/>
        <v>0</v>
      </c>
    </row>
    <row r="421" spans="3:65" x14ac:dyDescent="0.2">
      <c r="C421" s="325">
        <f t="shared" si="769"/>
        <v>12</v>
      </c>
      <c r="D421" s="303" t="str">
        <f t="shared" si="770"/>
        <v>item 12</v>
      </c>
      <c r="E421" s="350" t="str">
        <f t="shared" si="765"/>
        <v>Operating Expense</v>
      </c>
      <c r="F421" s="320">
        <f t="shared" si="765"/>
        <v>2</v>
      </c>
      <c r="G421" s="320"/>
      <c r="H421" s="362">
        <f t="shared" si="766"/>
        <v>0.38574999999999998</v>
      </c>
      <c r="J421" s="363">
        <f t="shared" si="767"/>
        <v>0</v>
      </c>
      <c r="O421" s="326">
        <f t="shared" ref="O421:BM421" ca="1" si="781">N392+O189*$J421+(-O247+O334-N334)/2+O1210*($F1210=6)</f>
        <v>0</v>
      </c>
      <c r="P421" s="326">
        <f t="shared" ca="1" si="781"/>
        <v>0</v>
      </c>
      <c r="Q421" s="326">
        <f t="shared" ca="1" si="781"/>
        <v>0</v>
      </c>
      <c r="R421" s="326">
        <f t="shared" ca="1" si="781"/>
        <v>0</v>
      </c>
      <c r="S421" s="326">
        <f t="shared" ca="1" si="781"/>
        <v>0</v>
      </c>
      <c r="T421" s="326">
        <f t="shared" ca="1" si="781"/>
        <v>0</v>
      </c>
      <c r="U421" s="326">
        <f t="shared" ca="1" si="781"/>
        <v>0</v>
      </c>
      <c r="V421" s="326">
        <f t="shared" ca="1" si="781"/>
        <v>0</v>
      </c>
      <c r="W421" s="326">
        <f t="shared" ca="1" si="781"/>
        <v>0</v>
      </c>
      <c r="X421" s="326">
        <f t="shared" ca="1" si="781"/>
        <v>0</v>
      </c>
      <c r="Y421" s="326">
        <f t="shared" ca="1" si="781"/>
        <v>0</v>
      </c>
      <c r="Z421" s="326">
        <f t="shared" ca="1" si="781"/>
        <v>0</v>
      </c>
      <c r="AA421" s="326">
        <f t="shared" ca="1" si="781"/>
        <v>0</v>
      </c>
      <c r="AB421" s="326">
        <f t="shared" ca="1" si="781"/>
        <v>0</v>
      </c>
      <c r="AC421" s="326">
        <f t="shared" ca="1" si="781"/>
        <v>0</v>
      </c>
      <c r="AD421" s="326">
        <f t="shared" ca="1" si="781"/>
        <v>0</v>
      </c>
      <c r="AE421" s="326">
        <f t="shared" ca="1" si="781"/>
        <v>0</v>
      </c>
      <c r="AF421" s="326">
        <f t="shared" ca="1" si="781"/>
        <v>0</v>
      </c>
      <c r="AG421" s="326">
        <f t="shared" ca="1" si="781"/>
        <v>0</v>
      </c>
      <c r="AH421" s="326">
        <f t="shared" ca="1" si="781"/>
        <v>0</v>
      </c>
      <c r="AI421" s="326">
        <f t="shared" ca="1" si="781"/>
        <v>0</v>
      </c>
      <c r="AJ421" s="326">
        <f t="shared" ca="1" si="781"/>
        <v>0</v>
      </c>
      <c r="AK421" s="326">
        <f t="shared" ca="1" si="781"/>
        <v>0</v>
      </c>
      <c r="AL421" s="326">
        <f t="shared" ca="1" si="781"/>
        <v>0</v>
      </c>
      <c r="AM421" s="326">
        <f t="shared" ca="1" si="781"/>
        <v>0</v>
      </c>
      <c r="AN421" s="326">
        <f t="shared" ca="1" si="781"/>
        <v>0</v>
      </c>
      <c r="AO421" s="326">
        <f t="shared" ca="1" si="781"/>
        <v>0</v>
      </c>
      <c r="AP421" s="326">
        <f t="shared" ca="1" si="781"/>
        <v>0</v>
      </c>
      <c r="AQ421" s="326">
        <f t="shared" ca="1" si="781"/>
        <v>0</v>
      </c>
      <c r="AR421" s="326">
        <f t="shared" ca="1" si="781"/>
        <v>0</v>
      </c>
      <c r="AS421" s="326">
        <f t="shared" ca="1" si="781"/>
        <v>0</v>
      </c>
      <c r="AT421" s="326">
        <f t="shared" ca="1" si="781"/>
        <v>0</v>
      </c>
      <c r="AU421" s="326">
        <f t="shared" ca="1" si="781"/>
        <v>0</v>
      </c>
      <c r="AV421" s="326">
        <f t="shared" ca="1" si="781"/>
        <v>0</v>
      </c>
      <c r="AW421" s="326">
        <f t="shared" ca="1" si="781"/>
        <v>0</v>
      </c>
      <c r="AX421" s="326">
        <f t="shared" ca="1" si="781"/>
        <v>0</v>
      </c>
      <c r="AY421" s="326">
        <f t="shared" ca="1" si="781"/>
        <v>0</v>
      </c>
      <c r="AZ421" s="326">
        <f t="shared" ca="1" si="781"/>
        <v>0</v>
      </c>
      <c r="BA421" s="326">
        <f t="shared" ca="1" si="781"/>
        <v>0</v>
      </c>
      <c r="BB421" s="326">
        <f t="shared" ca="1" si="781"/>
        <v>0</v>
      </c>
      <c r="BC421" s="326">
        <f t="shared" ca="1" si="781"/>
        <v>0</v>
      </c>
      <c r="BD421" s="326">
        <f t="shared" ca="1" si="781"/>
        <v>0</v>
      </c>
      <c r="BE421" s="326">
        <f t="shared" ca="1" si="781"/>
        <v>0</v>
      </c>
      <c r="BF421" s="326">
        <f t="shared" ca="1" si="781"/>
        <v>0</v>
      </c>
      <c r="BG421" s="326">
        <f t="shared" ca="1" si="781"/>
        <v>0</v>
      </c>
      <c r="BH421" s="326">
        <f t="shared" ca="1" si="781"/>
        <v>0</v>
      </c>
      <c r="BI421" s="326">
        <f t="shared" ca="1" si="781"/>
        <v>0</v>
      </c>
      <c r="BJ421" s="326">
        <f t="shared" ca="1" si="781"/>
        <v>0</v>
      </c>
      <c r="BK421" s="326">
        <f t="shared" ca="1" si="781"/>
        <v>0</v>
      </c>
      <c r="BL421" s="326">
        <f t="shared" ca="1" si="781"/>
        <v>0</v>
      </c>
      <c r="BM421" s="326">
        <f t="shared" ca="1" si="781"/>
        <v>0</v>
      </c>
    </row>
    <row r="422" spans="3:65" x14ac:dyDescent="0.2">
      <c r="C422" s="325">
        <f t="shared" si="769"/>
        <v>13</v>
      </c>
      <c r="D422" s="303" t="str">
        <f t="shared" si="770"/>
        <v>item 13</v>
      </c>
      <c r="E422" s="350" t="str">
        <f t="shared" si="765"/>
        <v>Operating Expense</v>
      </c>
      <c r="F422" s="320">
        <f t="shared" si="765"/>
        <v>2</v>
      </c>
      <c r="G422" s="320"/>
      <c r="H422" s="362">
        <f t="shared" si="766"/>
        <v>0.38574999999999998</v>
      </c>
      <c r="J422" s="363">
        <f t="shared" si="767"/>
        <v>0</v>
      </c>
      <c r="O422" s="326">
        <f t="shared" ref="O422:BM422" ca="1" si="782">N393+O190*$J422+(-O248+O335-N335)/2+O1211*($F1211=6)</f>
        <v>0</v>
      </c>
      <c r="P422" s="326">
        <f t="shared" ca="1" si="782"/>
        <v>0</v>
      </c>
      <c r="Q422" s="326">
        <f t="shared" ca="1" si="782"/>
        <v>0</v>
      </c>
      <c r="R422" s="326">
        <f t="shared" ca="1" si="782"/>
        <v>0</v>
      </c>
      <c r="S422" s="326">
        <f t="shared" ca="1" si="782"/>
        <v>0</v>
      </c>
      <c r="T422" s="326">
        <f t="shared" ca="1" si="782"/>
        <v>0</v>
      </c>
      <c r="U422" s="326">
        <f t="shared" ca="1" si="782"/>
        <v>0</v>
      </c>
      <c r="V422" s="326">
        <f t="shared" ca="1" si="782"/>
        <v>0</v>
      </c>
      <c r="W422" s="326">
        <f t="shared" ca="1" si="782"/>
        <v>0</v>
      </c>
      <c r="X422" s="326">
        <f t="shared" ca="1" si="782"/>
        <v>0</v>
      </c>
      <c r="Y422" s="326">
        <f t="shared" ca="1" si="782"/>
        <v>0</v>
      </c>
      <c r="Z422" s="326">
        <f t="shared" ca="1" si="782"/>
        <v>0</v>
      </c>
      <c r="AA422" s="326">
        <f t="shared" ca="1" si="782"/>
        <v>0</v>
      </c>
      <c r="AB422" s="326">
        <f t="shared" ca="1" si="782"/>
        <v>0</v>
      </c>
      <c r="AC422" s="326">
        <f t="shared" ca="1" si="782"/>
        <v>0</v>
      </c>
      <c r="AD422" s="326">
        <f t="shared" ca="1" si="782"/>
        <v>0</v>
      </c>
      <c r="AE422" s="326">
        <f t="shared" ca="1" si="782"/>
        <v>0</v>
      </c>
      <c r="AF422" s="326">
        <f t="shared" ca="1" si="782"/>
        <v>0</v>
      </c>
      <c r="AG422" s="326">
        <f t="shared" ca="1" si="782"/>
        <v>0</v>
      </c>
      <c r="AH422" s="326">
        <f t="shared" ca="1" si="782"/>
        <v>0</v>
      </c>
      <c r="AI422" s="326">
        <f t="shared" ca="1" si="782"/>
        <v>0</v>
      </c>
      <c r="AJ422" s="326">
        <f t="shared" ca="1" si="782"/>
        <v>0</v>
      </c>
      <c r="AK422" s="326">
        <f t="shared" ca="1" si="782"/>
        <v>0</v>
      </c>
      <c r="AL422" s="326">
        <f t="shared" ca="1" si="782"/>
        <v>0</v>
      </c>
      <c r="AM422" s="326">
        <f t="shared" ca="1" si="782"/>
        <v>0</v>
      </c>
      <c r="AN422" s="326">
        <f t="shared" ca="1" si="782"/>
        <v>0</v>
      </c>
      <c r="AO422" s="326">
        <f t="shared" ca="1" si="782"/>
        <v>0</v>
      </c>
      <c r="AP422" s="326">
        <f t="shared" ca="1" si="782"/>
        <v>0</v>
      </c>
      <c r="AQ422" s="326">
        <f t="shared" ca="1" si="782"/>
        <v>0</v>
      </c>
      <c r="AR422" s="326">
        <f t="shared" ca="1" si="782"/>
        <v>0</v>
      </c>
      <c r="AS422" s="326">
        <f t="shared" ca="1" si="782"/>
        <v>0</v>
      </c>
      <c r="AT422" s="326">
        <f t="shared" ca="1" si="782"/>
        <v>0</v>
      </c>
      <c r="AU422" s="326">
        <f t="shared" ca="1" si="782"/>
        <v>0</v>
      </c>
      <c r="AV422" s="326">
        <f t="shared" ca="1" si="782"/>
        <v>0</v>
      </c>
      <c r="AW422" s="326">
        <f t="shared" ca="1" si="782"/>
        <v>0</v>
      </c>
      <c r="AX422" s="326">
        <f t="shared" ca="1" si="782"/>
        <v>0</v>
      </c>
      <c r="AY422" s="326">
        <f t="shared" ca="1" si="782"/>
        <v>0</v>
      </c>
      <c r="AZ422" s="326">
        <f t="shared" ca="1" si="782"/>
        <v>0</v>
      </c>
      <c r="BA422" s="326">
        <f t="shared" ca="1" si="782"/>
        <v>0</v>
      </c>
      <c r="BB422" s="326">
        <f t="shared" ca="1" si="782"/>
        <v>0</v>
      </c>
      <c r="BC422" s="326">
        <f t="shared" ca="1" si="782"/>
        <v>0</v>
      </c>
      <c r="BD422" s="326">
        <f t="shared" ca="1" si="782"/>
        <v>0</v>
      </c>
      <c r="BE422" s="326">
        <f t="shared" ca="1" si="782"/>
        <v>0</v>
      </c>
      <c r="BF422" s="326">
        <f t="shared" ca="1" si="782"/>
        <v>0</v>
      </c>
      <c r="BG422" s="326">
        <f t="shared" ca="1" si="782"/>
        <v>0</v>
      </c>
      <c r="BH422" s="326">
        <f t="shared" ca="1" si="782"/>
        <v>0</v>
      </c>
      <c r="BI422" s="326">
        <f t="shared" ca="1" si="782"/>
        <v>0</v>
      </c>
      <c r="BJ422" s="326">
        <f t="shared" ca="1" si="782"/>
        <v>0</v>
      </c>
      <c r="BK422" s="326">
        <f t="shared" ca="1" si="782"/>
        <v>0</v>
      </c>
      <c r="BL422" s="326">
        <f t="shared" ca="1" si="782"/>
        <v>0</v>
      </c>
      <c r="BM422" s="326">
        <f t="shared" ca="1" si="782"/>
        <v>0</v>
      </c>
    </row>
    <row r="423" spans="3:65" x14ac:dyDescent="0.2">
      <c r="C423" s="325">
        <f t="shared" si="769"/>
        <v>14</v>
      </c>
      <c r="D423" s="303" t="str">
        <f t="shared" si="770"/>
        <v>item 14</v>
      </c>
      <c r="E423" s="350" t="str">
        <f t="shared" si="765"/>
        <v>Operating Expense</v>
      </c>
      <c r="F423" s="320">
        <f t="shared" si="765"/>
        <v>2</v>
      </c>
      <c r="G423" s="320"/>
      <c r="H423" s="362">
        <f t="shared" si="766"/>
        <v>0.38574999999999998</v>
      </c>
      <c r="J423" s="363">
        <f t="shared" si="767"/>
        <v>0</v>
      </c>
      <c r="O423" s="326">
        <f t="shared" ref="O423:BM423" ca="1" si="783">N394+O191*$J423+(-O249+O336-N336)/2+O1212*($F1212=6)</f>
        <v>0</v>
      </c>
      <c r="P423" s="326">
        <f t="shared" ca="1" si="783"/>
        <v>0</v>
      </c>
      <c r="Q423" s="326">
        <f t="shared" ca="1" si="783"/>
        <v>0</v>
      </c>
      <c r="R423" s="326">
        <f t="shared" ca="1" si="783"/>
        <v>0</v>
      </c>
      <c r="S423" s="326">
        <f t="shared" ca="1" si="783"/>
        <v>0</v>
      </c>
      <c r="T423" s="326">
        <f t="shared" ca="1" si="783"/>
        <v>0</v>
      </c>
      <c r="U423" s="326">
        <f t="shared" ca="1" si="783"/>
        <v>0</v>
      </c>
      <c r="V423" s="326">
        <f t="shared" ca="1" si="783"/>
        <v>0</v>
      </c>
      <c r="W423" s="326">
        <f t="shared" ca="1" si="783"/>
        <v>0</v>
      </c>
      <c r="X423" s="326">
        <f t="shared" ca="1" si="783"/>
        <v>0</v>
      </c>
      <c r="Y423" s="326">
        <f t="shared" ca="1" si="783"/>
        <v>0</v>
      </c>
      <c r="Z423" s="326">
        <f t="shared" ca="1" si="783"/>
        <v>0</v>
      </c>
      <c r="AA423" s="326">
        <f t="shared" ca="1" si="783"/>
        <v>0</v>
      </c>
      <c r="AB423" s="326">
        <f t="shared" ca="1" si="783"/>
        <v>0</v>
      </c>
      <c r="AC423" s="326">
        <f t="shared" ca="1" si="783"/>
        <v>0</v>
      </c>
      <c r="AD423" s="326">
        <f t="shared" ca="1" si="783"/>
        <v>0</v>
      </c>
      <c r="AE423" s="326">
        <f t="shared" ca="1" si="783"/>
        <v>0</v>
      </c>
      <c r="AF423" s="326">
        <f t="shared" ca="1" si="783"/>
        <v>0</v>
      </c>
      <c r="AG423" s="326">
        <f t="shared" ca="1" si="783"/>
        <v>0</v>
      </c>
      <c r="AH423" s="326">
        <f t="shared" ca="1" si="783"/>
        <v>0</v>
      </c>
      <c r="AI423" s="326">
        <f t="shared" ca="1" si="783"/>
        <v>0</v>
      </c>
      <c r="AJ423" s="326">
        <f t="shared" ca="1" si="783"/>
        <v>0</v>
      </c>
      <c r="AK423" s="326">
        <f t="shared" ca="1" si="783"/>
        <v>0</v>
      </c>
      <c r="AL423" s="326">
        <f t="shared" ca="1" si="783"/>
        <v>0</v>
      </c>
      <c r="AM423" s="326">
        <f t="shared" ca="1" si="783"/>
        <v>0</v>
      </c>
      <c r="AN423" s="326">
        <f t="shared" ca="1" si="783"/>
        <v>0</v>
      </c>
      <c r="AO423" s="326">
        <f t="shared" ca="1" si="783"/>
        <v>0</v>
      </c>
      <c r="AP423" s="326">
        <f t="shared" ca="1" si="783"/>
        <v>0</v>
      </c>
      <c r="AQ423" s="326">
        <f t="shared" ca="1" si="783"/>
        <v>0</v>
      </c>
      <c r="AR423" s="326">
        <f t="shared" ca="1" si="783"/>
        <v>0</v>
      </c>
      <c r="AS423" s="326">
        <f t="shared" ca="1" si="783"/>
        <v>0</v>
      </c>
      <c r="AT423" s="326">
        <f t="shared" ca="1" si="783"/>
        <v>0</v>
      </c>
      <c r="AU423" s="326">
        <f t="shared" ca="1" si="783"/>
        <v>0</v>
      </c>
      <c r="AV423" s="326">
        <f t="shared" ca="1" si="783"/>
        <v>0</v>
      </c>
      <c r="AW423" s="326">
        <f t="shared" ca="1" si="783"/>
        <v>0</v>
      </c>
      <c r="AX423" s="326">
        <f t="shared" ca="1" si="783"/>
        <v>0</v>
      </c>
      <c r="AY423" s="326">
        <f t="shared" ca="1" si="783"/>
        <v>0</v>
      </c>
      <c r="AZ423" s="326">
        <f t="shared" ca="1" si="783"/>
        <v>0</v>
      </c>
      <c r="BA423" s="326">
        <f t="shared" ca="1" si="783"/>
        <v>0</v>
      </c>
      <c r="BB423" s="326">
        <f t="shared" ca="1" si="783"/>
        <v>0</v>
      </c>
      <c r="BC423" s="326">
        <f t="shared" ca="1" si="783"/>
        <v>0</v>
      </c>
      <c r="BD423" s="326">
        <f t="shared" ca="1" si="783"/>
        <v>0</v>
      </c>
      <c r="BE423" s="326">
        <f t="shared" ca="1" si="783"/>
        <v>0</v>
      </c>
      <c r="BF423" s="326">
        <f t="shared" ca="1" si="783"/>
        <v>0</v>
      </c>
      <c r="BG423" s="326">
        <f t="shared" ca="1" si="783"/>
        <v>0</v>
      </c>
      <c r="BH423" s="326">
        <f t="shared" ca="1" si="783"/>
        <v>0</v>
      </c>
      <c r="BI423" s="326">
        <f t="shared" ca="1" si="783"/>
        <v>0</v>
      </c>
      <c r="BJ423" s="326">
        <f t="shared" ca="1" si="783"/>
        <v>0</v>
      </c>
      <c r="BK423" s="326">
        <f t="shared" ca="1" si="783"/>
        <v>0</v>
      </c>
      <c r="BL423" s="326">
        <f t="shared" ca="1" si="783"/>
        <v>0</v>
      </c>
      <c r="BM423" s="326">
        <f t="shared" ca="1" si="783"/>
        <v>0</v>
      </c>
    </row>
    <row r="424" spans="3:65" x14ac:dyDescent="0.2">
      <c r="C424" s="325">
        <f t="shared" si="769"/>
        <v>15</v>
      </c>
      <c r="D424" s="303" t="str">
        <f t="shared" si="770"/>
        <v>item 15</v>
      </c>
      <c r="E424" s="350" t="str">
        <f t="shared" si="765"/>
        <v>Operating Expense</v>
      </c>
      <c r="F424" s="320">
        <f t="shared" si="765"/>
        <v>2</v>
      </c>
      <c r="G424" s="320"/>
      <c r="H424" s="362">
        <f t="shared" si="766"/>
        <v>0.38574999999999998</v>
      </c>
      <c r="J424" s="363">
        <f t="shared" si="767"/>
        <v>0</v>
      </c>
      <c r="O424" s="326">
        <f t="shared" ref="O424:BM424" ca="1" si="784">N395+O192*$J424+(-O250+O337-N337)/2+O1213*($F1213=6)</f>
        <v>0</v>
      </c>
      <c r="P424" s="326">
        <f t="shared" ca="1" si="784"/>
        <v>0</v>
      </c>
      <c r="Q424" s="326">
        <f t="shared" ca="1" si="784"/>
        <v>0</v>
      </c>
      <c r="R424" s="326">
        <f t="shared" ca="1" si="784"/>
        <v>0</v>
      </c>
      <c r="S424" s="326">
        <f t="shared" ca="1" si="784"/>
        <v>0</v>
      </c>
      <c r="T424" s="326">
        <f t="shared" ca="1" si="784"/>
        <v>0</v>
      </c>
      <c r="U424" s="326">
        <f t="shared" ca="1" si="784"/>
        <v>0</v>
      </c>
      <c r="V424" s="326">
        <f t="shared" ca="1" si="784"/>
        <v>0</v>
      </c>
      <c r="W424" s="326">
        <f t="shared" ca="1" si="784"/>
        <v>0</v>
      </c>
      <c r="X424" s="326">
        <f t="shared" ca="1" si="784"/>
        <v>0</v>
      </c>
      <c r="Y424" s="326">
        <f t="shared" ca="1" si="784"/>
        <v>0</v>
      </c>
      <c r="Z424" s="326">
        <f t="shared" ca="1" si="784"/>
        <v>0</v>
      </c>
      <c r="AA424" s="326">
        <f t="shared" ca="1" si="784"/>
        <v>0</v>
      </c>
      <c r="AB424" s="326">
        <f t="shared" ca="1" si="784"/>
        <v>0</v>
      </c>
      <c r="AC424" s="326">
        <f t="shared" ca="1" si="784"/>
        <v>0</v>
      </c>
      <c r="AD424" s="326">
        <f t="shared" ca="1" si="784"/>
        <v>0</v>
      </c>
      <c r="AE424" s="326">
        <f t="shared" ca="1" si="784"/>
        <v>0</v>
      </c>
      <c r="AF424" s="326">
        <f t="shared" ca="1" si="784"/>
        <v>0</v>
      </c>
      <c r="AG424" s="326">
        <f t="shared" ca="1" si="784"/>
        <v>0</v>
      </c>
      <c r="AH424" s="326">
        <f t="shared" ca="1" si="784"/>
        <v>0</v>
      </c>
      <c r="AI424" s="326">
        <f t="shared" ca="1" si="784"/>
        <v>0</v>
      </c>
      <c r="AJ424" s="326">
        <f t="shared" ca="1" si="784"/>
        <v>0</v>
      </c>
      <c r="AK424" s="326">
        <f t="shared" ca="1" si="784"/>
        <v>0</v>
      </c>
      <c r="AL424" s="326">
        <f t="shared" ca="1" si="784"/>
        <v>0</v>
      </c>
      <c r="AM424" s="326">
        <f t="shared" ca="1" si="784"/>
        <v>0</v>
      </c>
      <c r="AN424" s="326">
        <f t="shared" ca="1" si="784"/>
        <v>0</v>
      </c>
      <c r="AO424" s="326">
        <f t="shared" ca="1" si="784"/>
        <v>0</v>
      </c>
      <c r="AP424" s="326">
        <f t="shared" ca="1" si="784"/>
        <v>0</v>
      </c>
      <c r="AQ424" s="326">
        <f t="shared" ca="1" si="784"/>
        <v>0</v>
      </c>
      <c r="AR424" s="326">
        <f t="shared" ca="1" si="784"/>
        <v>0</v>
      </c>
      <c r="AS424" s="326">
        <f t="shared" ca="1" si="784"/>
        <v>0</v>
      </c>
      <c r="AT424" s="326">
        <f t="shared" ca="1" si="784"/>
        <v>0</v>
      </c>
      <c r="AU424" s="326">
        <f t="shared" ca="1" si="784"/>
        <v>0</v>
      </c>
      <c r="AV424" s="326">
        <f t="shared" ca="1" si="784"/>
        <v>0</v>
      </c>
      <c r="AW424" s="326">
        <f t="shared" ca="1" si="784"/>
        <v>0</v>
      </c>
      <c r="AX424" s="326">
        <f t="shared" ca="1" si="784"/>
        <v>0</v>
      </c>
      <c r="AY424" s="326">
        <f t="shared" ca="1" si="784"/>
        <v>0</v>
      </c>
      <c r="AZ424" s="326">
        <f t="shared" ca="1" si="784"/>
        <v>0</v>
      </c>
      <c r="BA424" s="326">
        <f t="shared" ca="1" si="784"/>
        <v>0</v>
      </c>
      <c r="BB424" s="326">
        <f t="shared" ca="1" si="784"/>
        <v>0</v>
      </c>
      <c r="BC424" s="326">
        <f t="shared" ca="1" si="784"/>
        <v>0</v>
      </c>
      <c r="BD424" s="326">
        <f t="shared" ca="1" si="784"/>
        <v>0</v>
      </c>
      <c r="BE424" s="326">
        <f t="shared" ca="1" si="784"/>
        <v>0</v>
      </c>
      <c r="BF424" s="326">
        <f t="shared" ca="1" si="784"/>
        <v>0</v>
      </c>
      <c r="BG424" s="326">
        <f t="shared" ca="1" si="784"/>
        <v>0</v>
      </c>
      <c r="BH424" s="326">
        <f t="shared" ca="1" si="784"/>
        <v>0</v>
      </c>
      <c r="BI424" s="326">
        <f t="shared" ca="1" si="784"/>
        <v>0</v>
      </c>
      <c r="BJ424" s="326">
        <f t="shared" ca="1" si="784"/>
        <v>0</v>
      </c>
      <c r="BK424" s="326">
        <f t="shared" ca="1" si="784"/>
        <v>0</v>
      </c>
      <c r="BL424" s="326">
        <f t="shared" ca="1" si="784"/>
        <v>0</v>
      </c>
      <c r="BM424" s="326">
        <f t="shared" ca="1" si="784"/>
        <v>0</v>
      </c>
    </row>
    <row r="425" spans="3:65" x14ac:dyDescent="0.2">
      <c r="C425" s="325">
        <f t="shared" si="769"/>
        <v>16</v>
      </c>
      <c r="D425" s="303" t="str">
        <f t="shared" si="770"/>
        <v>item 16</v>
      </c>
      <c r="E425" s="350" t="str">
        <f t="shared" si="765"/>
        <v>Operating Expense</v>
      </c>
      <c r="F425" s="320">
        <f t="shared" si="765"/>
        <v>2</v>
      </c>
      <c r="G425" s="320"/>
      <c r="H425" s="362">
        <f t="shared" si="766"/>
        <v>0.38574999999999998</v>
      </c>
      <c r="J425" s="363">
        <f t="shared" si="767"/>
        <v>0</v>
      </c>
      <c r="O425" s="326">
        <f t="shared" ref="O425:BM425" ca="1" si="785">N396+O193*$J425+(-O251+O338-N338)/2+O1214*($F1214=6)</f>
        <v>0</v>
      </c>
      <c r="P425" s="326">
        <f t="shared" ca="1" si="785"/>
        <v>0</v>
      </c>
      <c r="Q425" s="326">
        <f t="shared" ca="1" si="785"/>
        <v>0</v>
      </c>
      <c r="R425" s="326">
        <f t="shared" ca="1" si="785"/>
        <v>0</v>
      </c>
      <c r="S425" s="326">
        <f t="shared" ca="1" si="785"/>
        <v>0</v>
      </c>
      <c r="T425" s="326">
        <f t="shared" ca="1" si="785"/>
        <v>0</v>
      </c>
      <c r="U425" s="326">
        <f t="shared" ca="1" si="785"/>
        <v>0</v>
      </c>
      <c r="V425" s="326">
        <f t="shared" ca="1" si="785"/>
        <v>0</v>
      </c>
      <c r="W425" s="326">
        <f t="shared" ca="1" si="785"/>
        <v>0</v>
      </c>
      <c r="X425" s="326">
        <f t="shared" ca="1" si="785"/>
        <v>0</v>
      </c>
      <c r="Y425" s="326">
        <f t="shared" ca="1" si="785"/>
        <v>0</v>
      </c>
      <c r="Z425" s="326">
        <f t="shared" ca="1" si="785"/>
        <v>0</v>
      </c>
      <c r="AA425" s="326">
        <f t="shared" ca="1" si="785"/>
        <v>0</v>
      </c>
      <c r="AB425" s="326">
        <f t="shared" ca="1" si="785"/>
        <v>0</v>
      </c>
      <c r="AC425" s="326">
        <f t="shared" ca="1" si="785"/>
        <v>0</v>
      </c>
      <c r="AD425" s="326">
        <f t="shared" ca="1" si="785"/>
        <v>0</v>
      </c>
      <c r="AE425" s="326">
        <f t="shared" ca="1" si="785"/>
        <v>0</v>
      </c>
      <c r="AF425" s="326">
        <f t="shared" ca="1" si="785"/>
        <v>0</v>
      </c>
      <c r="AG425" s="326">
        <f t="shared" ca="1" si="785"/>
        <v>0</v>
      </c>
      <c r="AH425" s="326">
        <f t="shared" ca="1" si="785"/>
        <v>0</v>
      </c>
      <c r="AI425" s="326">
        <f t="shared" ca="1" si="785"/>
        <v>0</v>
      </c>
      <c r="AJ425" s="326">
        <f t="shared" ca="1" si="785"/>
        <v>0</v>
      </c>
      <c r="AK425" s="326">
        <f t="shared" ca="1" si="785"/>
        <v>0</v>
      </c>
      <c r="AL425" s="326">
        <f t="shared" ca="1" si="785"/>
        <v>0</v>
      </c>
      <c r="AM425" s="326">
        <f t="shared" ca="1" si="785"/>
        <v>0</v>
      </c>
      <c r="AN425" s="326">
        <f t="shared" ca="1" si="785"/>
        <v>0</v>
      </c>
      <c r="AO425" s="326">
        <f t="shared" ca="1" si="785"/>
        <v>0</v>
      </c>
      <c r="AP425" s="326">
        <f t="shared" ca="1" si="785"/>
        <v>0</v>
      </c>
      <c r="AQ425" s="326">
        <f t="shared" ca="1" si="785"/>
        <v>0</v>
      </c>
      <c r="AR425" s="326">
        <f t="shared" ca="1" si="785"/>
        <v>0</v>
      </c>
      <c r="AS425" s="326">
        <f t="shared" ca="1" si="785"/>
        <v>0</v>
      </c>
      <c r="AT425" s="326">
        <f t="shared" ca="1" si="785"/>
        <v>0</v>
      </c>
      <c r="AU425" s="326">
        <f t="shared" ca="1" si="785"/>
        <v>0</v>
      </c>
      <c r="AV425" s="326">
        <f t="shared" ca="1" si="785"/>
        <v>0</v>
      </c>
      <c r="AW425" s="326">
        <f t="shared" ca="1" si="785"/>
        <v>0</v>
      </c>
      <c r="AX425" s="326">
        <f t="shared" ca="1" si="785"/>
        <v>0</v>
      </c>
      <c r="AY425" s="326">
        <f t="shared" ca="1" si="785"/>
        <v>0</v>
      </c>
      <c r="AZ425" s="326">
        <f t="shared" ca="1" si="785"/>
        <v>0</v>
      </c>
      <c r="BA425" s="326">
        <f t="shared" ca="1" si="785"/>
        <v>0</v>
      </c>
      <c r="BB425" s="326">
        <f t="shared" ca="1" si="785"/>
        <v>0</v>
      </c>
      <c r="BC425" s="326">
        <f t="shared" ca="1" si="785"/>
        <v>0</v>
      </c>
      <c r="BD425" s="326">
        <f t="shared" ca="1" si="785"/>
        <v>0</v>
      </c>
      <c r="BE425" s="326">
        <f t="shared" ca="1" si="785"/>
        <v>0</v>
      </c>
      <c r="BF425" s="326">
        <f t="shared" ca="1" si="785"/>
        <v>0</v>
      </c>
      <c r="BG425" s="326">
        <f t="shared" ca="1" si="785"/>
        <v>0</v>
      </c>
      <c r="BH425" s="326">
        <f t="shared" ca="1" si="785"/>
        <v>0</v>
      </c>
      <c r="BI425" s="326">
        <f t="shared" ca="1" si="785"/>
        <v>0</v>
      </c>
      <c r="BJ425" s="326">
        <f t="shared" ca="1" si="785"/>
        <v>0</v>
      </c>
      <c r="BK425" s="326">
        <f t="shared" ca="1" si="785"/>
        <v>0</v>
      </c>
      <c r="BL425" s="326">
        <f t="shared" ca="1" si="785"/>
        <v>0</v>
      </c>
      <c r="BM425" s="326">
        <f t="shared" ca="1" si="785"/>
        <v>0</v>
      </c>
    </row>
    <row r="426" spans="3:65" x14ac:dyDescent="0.2">
      <c r="C426" s="325">
        <f t="shared" si="769"/>
        <v>17</v>
      </c>
      <c r="D426" s="303" t="str">
        <f t="shared" si="770"/>
        <v>item 17</v>
      </c>
      <c r="E426" s="350" t="str">
        <f t="shared" si="765"/>
        <v>Operating Expense</v>
      </c>
      <c r="F426" s="320">
        <f t="shared" si="765"/>
        <v>2</v>
      </c>
      <c r="G426" s="320"/>
      <c r="H426" s="362">
        <f t="shared" si="766"/>
        <v>0.38574999999999998</v>
      </c>
      <c r="J426" s="363">
        <f t="shared" si="767"/>
        <v>0</v>
      </c>
      <c r="O426" s="326">
        <f t="shared" ref="O426:BM426" ca="1" si="786">N397+O194*$J426+(-O252+O339-N339)/2+O1215*($F1215=6)</f>
        <v>0</v>
      </c>
      <c r="P426" s="326">
        <f t="shared" ca="1" si="786"/>
        <v>0</v>
      </c>
      <c r="Q426" s="326">
        <f t="shared" ca="1" si="786"/>
        <v>0</v>
      </c>
      <c r="R426" s="326">
        <f t="shared" ca="1" si="786"/>
        <v>0</v>
      </c>
      <c r="S426" s="326">
        <f t="shared" ca="1" si="786"/>
        <v>0</v>
      </c>
      <c r="T426" s="326">
        <f t="shared" ca="1" si="786"/>
        <v>0</v>
      </c>
      <c r="U426" s="326">
        <f t="shared" ca="1" si="786"/>
        <v>0</v>
      </c>
      <c r="V426" s="326">
        <f t="shared" ca="1" si="786"/>
        <v>0</v>
      </c>
      <c r="W426" s="326">
        <f t="shared" ca="1" si="786"/>
        <v>0</v>
      </c>
      <c r="X426" s="326">
        <f t="shared" ca="1" si="786"/>
        <v>0</v>
      </c>
      <c r="Y426" s="326">
        <f t="shared" ca="1" si="786"/>
        <v>0</v>
      </c>
      <c r="Z426" s="326">
        <f t="shared" ca="1" si="786"/>
        <v>0</v>
      </c>
      <c r="AA426" s="326">
        <f t="shared" ca="1" si="786"/>
        <v>0</v>
      </c>
      <c r="AB426" s="326">
        <f t="shared" ca="1" si="786"/>
        <v>0</v>
      </c>
      <c r="AC426" s="326">
        <f t="shared" ca="1" si="786"/>
        <v>0</v>
      </c>
      <c r="AD426" s="326">
        <f t="shared" ca="1" si="786"/>
        <v>0</v>
      </c>
      <c r="AE426" s="326">
        <f t="shared" ca="1" si="786"/>
        <v>0</v>
      </c>
      <c r="AF426" s="326">
        <f t="shared" ca="1" si="786"/>
        <v>0</v>
      </c>
      <c r="AG426" s="326">
        <f t="shared" ca="1" si="786"/>
        <v>0</v>
      </c>
      <c r="AH426" s="326">
        <f t="shared" ca="1" si="786"/>
        <v>0</v>
      </c>
      <c r="AI426" s="326">
        <f t="shared" ca="1" si="786"/>
        <v>0</v>
      </c>
      <c r="AJ426" s="326">
        <f t="shared" ca="1" si="786"/>
        <v>0</v>
      </c>
      <c r="AK426" s="326">
        <f t="shared" ca="1" si="786"/>
        <v>0</v>
      </c>
      <c r="AL426" s="326">
        <f t="shared" ca="1" si="786"/>
        <v>0</v>
      </c>
      <c r="AM426" s="326">
        <f t="shared" ca="1" si="786"/>
        <v>0</v>
      </c>
      <c r="AN426" s="326">
        <f t="shared" ca="1" si="786"/>
        <v>0</v>
      </c>
      <c r="AO426" s="326">
        <f t="shared" ca="1" si="786"/>
        <v>0</v>
      </c>
      <c r="AP426" s="326">
        <f t="shared" ca="1" si="786"/>
        <v>0</v>
      </c>
      <c r="AQ426" s="326">
        <f t="shared" ca="1" si="786"/>
        <v>0</v>
      </c>
      <c r="AR426" s="326">
        <f t="shared" ca="1" si="786"/>
        <v>0</v>
      </c>
      <c r="AS426" s="326">
        <f t="shared" ca="1" si="786"/>
        <v>0</v>
      </c>
      <c r="AT426" s="326">
        <f t="shared" ca="1" si="786"/>
        <v>0</v>
      </c>
      <c r="AU426" s="326">
        <f t="shared" ca="1" si="786"/>
        <v>0</v>
      </c>
      <c r="AV426" s="326">
        <f t="shared" ca="1" si="786"/>
        <v>0</v>
      </c>
      <c r="AW426" s="326">
        <f t="shared" ca="1" si="786"/>
        <v>0</v>
      </c>
      <c r="AX426" s="326">
        <f t="shared" ca="1" si="786"/>
        <v>0</v>
      </c>
      <c r="AY426" s="326">
        <f t="shared" ca="1" si="786"/>
        <v>0</v>
      </c>
      <c r="AZ426" s="326">
        <f t="shared" ca="1" si="786"/>
        <v>0</v>
      </c>
      <c r="BA426" s="326">
        <f t="shared" ca="1" si="786"/>
        <v>0</v>
      </c>
      <c r="BB426" s="326">
        <f t="shared" ca="1" si="786"/>
        <v>0</v>
      </c>
      <c r="BC426" s="326">
        <f t="shared" ca="1" si="786"/>
        <v>0</v>
      </c>
      <c r="BD426" s="326">
        <f t="shared" ca="1" si="786"/>
        <v>0</v>
      </c>
      <c r="BE426" s="326">
        <f t="shared" ca="1" si="786"/>
        <v>0</v>
      </c>
      <c r="BF426" s="326">
        <f t="shared" ca="1" si="786"/>
        <v>0</v>
      </c>
      <c r="BG426" s="326">
        <f t="shared" ca="1" si="786"/>
        <v>0</v>
      </c>
      <c r="BH426" s="326">
        <f t="shared" ca="1" si="786"/>
        <v>0</v>
      </c>
      <c r="BI426" s="326">
        <f t="shared" ca="1" si="786"/>
        <v>0</v>
      </c>
      <c r="BJ426" s="326">
        <f t="shared" ca="1" si="786"/>
        <v>0</v>
      </c>
      <c r="BK426" s="326">
        <f t="shared" ca="1" si="786"/>
        <v>0</v>
      </c>
      <c r="BL426" s="326">
        <f t="shared" ca="1" si="786"/>
        <v>0</v>
      </c>
      <c r="BM426" s="326">
        <f t="shared" ca="1" si="786"/>
        <v>0</v>
      </c>
    </row>
    <row r="427" spans="3:65" x14ac:dyDescent="0.2">
      <c r="C427" s="325">
        <f t="shared" si="769"/>
        <v>18</v>
      </c>
      <c r="D427" s="303" t="str">
        <f t="shared" si="770"/>
        <v>item 18</v>
      </c>
      <c r="E427" s="350" t="str">
        <f t="shared" si="765"/>
        <v>Operating Expense</v>
      </c>
      <c r="F427" s="320">
        <f t="shared" si="765"/>
        <v>2</v>
      </c>
      <c r="G427" s="320"/>
      <c r="H427" s="362">
        <f t="shared" si="766"/>
        <v>0.38574999999999998</v>
      </c>
      <c r="J427" s="363">
        <f t="shared" si="767"/>
        <v>0</v>
      </c>
      <c r="O427" s="326">
        <f t="shared" ref="O427:BM427" ca="1" si="787">N398+O195*$J427+(-O253+O340-N340)/2+O1216*($F1216=6)</f>
        <v>0</v>
      </c>
      <c r="P427" s="326">
        <f t="shared" ca="1" si="787"/>
        <v>0</v>
      </c>
      <c r="Q427" s="326">
        <f t="shared" ca="1" si="787"/>
        <v>0</v>
      </c>
      <c r="R427" s="326">
        <f t="shared" ca="1" si="787"/>
        <v>0</v>
      </c>
      <c r="S427" s="326">
        <f t="shared" ca="1" si="787"/>
        <v>0</v>
      </c>
      <c r="T427" s="326">
        <f t="shared" ca="1" si="787"/>
        <v>0</v>
      </c>
      <c r="U427" s="326">
        <f t="shared" ca="1" si="787"/>
        <v>0</v>
      </c>
      <c r="V427" s="326">
        <f t="shared" ca="1" si="787"/>
        <v>0</v>
      </c>
      <c r="W427" s="326">
        <f t="shared" ca="1" si="787"/>
        <v>0</v>
      </c>
      <c r="X427" s="326">
        <f t="shared" ca="1" si="787"/>
        <v>0</v>
      </c>
      <c r="Y427" s="326">
        <f t="shared" ca="1" si="787"/>
        <v>0</v>
      </c>
      <c r="Z427" s="326">
        <f t="shared" ca="1" si="787"/>
        <v>0</v>
      </c>
      <c r="AA427" s="326">
        <f t="shared" ca="1" si="787"/>
        <v>0</v>
      </c>
      <c r="AB427" s="326">
        <f t="shared" ca="1" si="787"/>
        <v>0</v>
      </c>
      <c r="AC427" s="326">
        <f t="shared" ca="1" si="787"/>
        <v>0</v>
      </c>
      <c r="AD427" s="326">
        <f t="shared" ca="1" si="787"/>
        <v>0</v>
      </c>
      <c r="AE427" s="326">
        <f t="shared" ca="1" si="787"/>
        <v>0</v>
      </c>
      <c r="AF427" s="326">
        <f t="shared" ca="1" si="787"/>
        <v>0</v>
      </c>
      <c r="AG427" s="326">
        <f t="shared" ca="1" si="787"/>
        <v>0</v>
      </c>
      <c r="AH427" s="326">
        <f t="shared" ca="1" si="787"/>
        <v>0</v>
      </c>
      <c r="AI427" s="326">
        <f t="shared" ca="1" si="787"/>
        <v>0</v>
      </c>
      <c r="AJ427" s="326">
        <f t="shared" ca="1" si="787"/>
        <v>0</v>
      </c>
      <c r="AK427" s="326">
        <f t="shared" ca="1" si="787"/>
        <v>0</v>
      </c>
      <c r="AL427" s="326">
        <f t="shared" ca="1" si="787"/>
        <v>0</v>
      </c>
      <c r="AM427" s="326">
        <f t="shared" ca="1" si="787"/>
        <v>0</v>
      </c>
      <c r="AN427" s="326">
        <f t="shared" ca="1" si="787"/>
        <v>0</v>
      </c>
      <c r="AO427" s="326">
        <f t="shared" ca="1" si="787"/>
        <v>0</v>
      </c>
      <c r="AP427" s="326">
        <f t="shared" ca="1" si="787"/>
        <v>0</v>
      </c>
      <c r="AQ427" s="326">
        <f t="shared" ca="1" si="787"/>
        <v>0</v>
      </c>
      <c r="AR427" s="326">
        <f t="shared" ca="1" si="787"/>
        <v>0</v>
      </c>
      <c r="AS427" s="326">
        <f t="shared" ca="1" si="787"/>
        <v>0</v>
      </c>
      <c r="AT427" s="326">
        <f t="shared" ca="1" si="787"/>
        <v>0</v>
      </c>
      <c r="AU427" s="326">
        <f t="shared" ca="1" si="787"/>
        <v>0</v>
      </c>
      <c r="AV427" s="326">
        <f t="shared" ca="1" si="787"/>
        <v>0</v>
      </c>
      <c r="AW427" s="326">
        <f t="shared" ca="1" si="787"/>
        <v>0</v>
      </c>
      <c r="AX427" s="326">
        <f t="shared" ca="1" si="787"/>
        <v>0</v>
      </c>
      <c r="AY427" s="326">
        <f t="shared" ca="1" si="787"/>
        <v>0</v>
      </c>
      <c r="AZ427" s="326">
        <f t="shared" ca="1" si="787"/>
        <v>0</v>
      </c>
      <c r="BA427" s="326">
        <f t="shared" ca="1" si="787"/>
        <v>0</v>
      </c>
      <c r="BB427" s="326">
        <f t="shared" ca="1" si="787"/>
        <v>0</v>
      </c>
      <c r="BC427" s="326">
        <f t="shared" ca="1" si="787"/>
        <v>0</v>
      </c>
      <c r="BD427" s="326">
        <f t="shared" ca="1" si="787"/>
        <v>0</v>
      </c>
      <c r="BE427" s="326">
        <f t="shared" ca="1" si="787"/>
        <v>0</v>
      </c>
      <c r="BF427" s="326">
        <f t="shared" ca="1" si="787"/>
        <v>0</v>
      </c>
      <c r="BG427" s="326">
        <f t="shared" ca="1" si="787"/>
        <v>0</v>
      </c>
      <c r="BH427" s="326">
        <f t="shared" ca="1" si="787"/>
        <v>0</v>
      </c>
      <c r="BI427" s="326">
        <f t="shared" ca="1" si="787"/>
        <v>0</v>
      </c>
      <c r="BJ427" s="326">
        <f t="shared" ca="1" si="787"/>
        <v>0</v>
      </c>
      <c r="BK427" s="326">
        <f t="shared" ca="1" si="787"/>
        <v>0</v>
      </c>
      <c r="BL427" s="326">
        <f t="shared" ca="1" si="787"/>
        <v>0</v>
      </c>
      <c r="BM427" s="326">
        <f t="shared" ca="1" si="787"/>
        <v>0</v>
      </c>
    </row>
    <row r="428" spans="3:65" x14ac:dyDescent="0.2">
      <c r="C428" s="325">
        <f t="shared" si="769"/>
        <v>19</v>
      </c>
      <c r="D428" s="303" t="str">
        <f t="shared" si="770"/>
        <v>item 19</v>
      </c>
      <c r="E428" s="350" t="str">
        <f t="shared" si="765"/>
        <v>Operating Expense</v>
      </c>
      <c r="F428" s="320">
        <f t="shared" si="765"/>
        <v>2</v>
      </c>
      <c r="G428" s="320"/>
      <c r="H428" s="362">
        <f t="shared" si="766"/>
        <v>0.38574999999999998</v>
      </c>
      <c r="J428" s="363">
        <f t="shared" si="767"/>
        <v>0</v>
      </c>
      <c r="O428" s="326">
        <f t="shared" ref="O428:BM428" ca="1" si="788">N399+O196*$J428+(-O254+O341-N341)/2+O1217*($F1217=6)</f>
        <v>0</v>
      </c>
      <c r="P428" s="326">
        <f t="shared" ca="1" si="788"/>
        <v>0</v>
      </c>
      <c r="Q428" s="326">
        <f t="shared" ca="1" si="788"/>
        <v>0</v>
      </c>
      <c r="R428" s="326">
        <f t="shared" ca="1" si="788"/>
        <v>0</v>
      </c>
      <c r="S428" s="326">
        <f t="shared" ca="1" si="788"/>
        <v>0</v>
      </c>
      <c r="T428" s="326">
        <f t="shared" ca="1" si="788"/>
        <v>0</v>
      </c>
      <c r="U428" s="326">
        <f t="shared" ca="1" si="788"/>
        <v>0</v>
      </c>
      <c r="V428" s="326">
        <f t="shared" ca="1" si="788"/>
        <v>0</v>
      </c>
      <c r="W428" s="326">
        <f t="shared" ca="1" si="788"/>
        <v>0</v>
      </c>
      <c r="X428" s="326">
        <f t="shared" ca="1" si="788"/>
        <v>0</v>
      </c>
      <c r="Y428" s="326">
        <f t="shared" ca="1" si="788"/>
        <v>0</v>
      </c>
      <c r="Z428" s="326">
        <f t="shared" ca="1" si="788"/>
        <v>0</v>
      </c>
      <c r="AA428" s="326">
        <f t="shared" ca="1" si="788"/>
        <v>0</v>
      </c>
      <c r="AB428" s="326">
        <f t="shared" ca="1" si="788"/>
        <v>0</v>
      </c>
      <c r="AC428" s="326">
        <f t="shared" ca="1" si="788"/>
        <v>0</v>
      </c>
      <c r="AD428" s="326">
        <f t="shared" ca="1" si="788"/>
        <v>0</v>
      </c>
      <c r="AE428" s="326">
        <f t="shared" ca="1" si="788"/>
        <v>0</v>
      </c>
      <c r="AF428" s="326">
        <f t="shared" ca="1" si="788"/>
        <v>0</v>
      </c>
      <c r="AG428" s="326">
        <f t="shared" ca="1" si="788"/>
        <v>0</v>
      </c>
      <c r="AH428" s="326">
        <f t="shared" ca="1" si="788"/>
        <v>0</v>
      </c>
      <c r="AI428" s="326">
        <f t="shared" ca="1" si="788"/>
        <v>0</v>
      </c>
      <c r="AJ428" s="326">
        <f t="shared" ca="1" si="788"/>
        <v>0</v>
      </c>
      <c r="AK428" s="326">
        <f t="shared" ca="1" si="788"/>
        <v>0</v>
      </c>
      <c r="AL428" s="326">
        <f t="shared" ca="1" si="788"/>
        <v>0</v>
      </c>
      <c r="AM428" s="326">
        <f t="shared" ca="1" si="788"/>
        <v>0</v>
      </c>
      <c r="AN428" s="326">
        <f t="shared" ca="1" si="788"/>
        <v>0</v>
      </c>
      <c r="AO428" s="326">
        <f t="shared" ca="1" si="788"/>
        <v>0</v>
      </c>
      <c r="AP428" s="326">
        <f t="shared" ca="1" si="788"/>
        <v>0</v>
      </c>
      <c r="AQ428" s="326">
        <f t="shared" ca="1" si="788"/>
        <v>0</v>
      </c>
      <c r="AR428" s="326">
        <f t="shared" ca="1" si="788"/>
        <v>0</v>
      </c>
      <c r="AS428" s="326">
        <f t="shared" ca="1" si="788"/>
        <v>0</v>
      </c>
      <c r="AT428" s="326">
        <f t="shared" ca="1" si="788"/>
        <v>0</v>
      </c>
      <c r="AU428" s="326">
        <f t="shared" ca="1" si="788"/>
        <v>0</v>
      </c>
      <c r="AV428" s="326">
        <f t="shared" ca="1" si="788"/>
        <v>0</v>
      </c>
      <c r="AW428" s="326">
        <f t="shared" ca="1" si="788"/>
        <v>0</v>
      </c>
      <c r="AX428" s="326">
        <f t="shared" ca="1" si="788"/>
        <v>0</v>
      </c>
      <c r="AY428" s="326">
        <f t="shared" ca="1" si="788"/>
        <v>0</v>
      </c>
      <c r="AZ428" s="326">
        <f t="shared" ca="1" si="788"/>
        <v>0</v>
      </c>
      <c r="BA428" s="326">
        <f t="shared" ca="1" si="788"/>
        <v>0</v>
      </c>
      <c r="BB428" s="326">
        <f t="shared" ca="1" si="788"/>
        <v>0</v>
      </c>
      <c r="BC428" s="326">
        <f t="shared" ca="1" si="788"/>
        <v>0</v>
      </c>
      <c r="BD428" s="326">
        <f t="shared" ca="1" si="788"/>
        <v>0</v>
      </c>
      <c r="BE428" s="326">
        <f t="shared" ca="1" si="788"/>
        <v>0</v>
      </c>
      <c r="BF428" s="326">
        <f t="shared" ca="1" si="788"/>
        <v>0</v>
      </c>
      <c r="BG428" s="326">
        <f t="shared" ca="1" si="788"/>
        <v>0</v>
      </c>
      <c r="BH428" s="326">
        <f t="shared" ca="1" si="788"/>
        <v>0</v>
      </c>
      <c r="BI428" s="326">
        <f t="shared" ca="1" si="788"/>
        <v>0</v>
      </c>
      <c r="BJ428" s="326">
        <f t="shared" ca="1" si="788"/>
        <v>0</v>
      </c>
      <c r="BK428" s="326">
        <f t="shared" ca="1" si="788"/>
        <v>0</v>
      </c>
      <c r="BL428" s="326">
        <f t="shared" ca="1" si="788"/>
        <v>0</v>
      </c>
      <c r="BM428" s="326">
        <f t="shared" ca="1" si="788"/>
        <v>0</v>
      </c>
    </row>
    <row r="429" spans="3:65" x14ac:dyDescent="0.2">
      <c r="C429" s="325">
        <f t="shared" si="769"/>
        <v>20</v>
      </c>
      <c r="D429" s="303" t="str">
        <f t="shared" si="770"/>
        <v>item 20</v>
      </c>
      <c r="E429" s="350" t="str">
        <f t="shared" si="765"/>
        <v>Operating Expense</v>
      </c>
      <c r="F429" s="320">
        <f t="shared" si="765"/>
        <v>2</v>
      </c>
      <c r="G429" s="320"/>
      <c r="H429" s="362">
        <f t="shared" si="766"/>
        <v>0.38574999999999998</v>
      </c>
      <c r="J429" s="363">
        <f t="shared" si="767"/>
        <v>0</v>
      </c>
      <c r="O429" s="326">
        <f t="shared" ref="O429:BM429" ca="1" si="789">N400+O197*$J429+(-O255+O342-N342)/2+O1218*($F1218=6)</f>
        <v>0</v>
      </c>
      <c r="P429" s="326">
        <f t="shared" ca="1" si="789"/>
        <v>0</v>
      </c>
      <c r="Q429" s="326">
        <f t="shared" ca="1" si="789"/>
        <v>0</v>
      </c>
      <c r="R429" s="326">
        <f t="shared" ca="1" si="789"/>
        <v>0</v>
      </c>
      <c r="S429" s="326">
        <f t="shared" ca="1" si="789"/>
        <v>0</v>
      </c>
      <c r="T429" s="326">
        <f t="shared" ca="1" si="789"/>
        <v>0</v>
      </c>
      <c r="U429" s="326">
        <f t="shared" ca="1" si="789"/>
        <v>0</v>
      </c>
      <c r="V429" s="326">
        <f t="shared" ca="1" si="789"/>
        <v>0</v>
      </c>
      <c r="W429" s="326">
        <f t="shared" ca="1" si="789"/>
        <v>0</v>
      </c>
      <c r="X429" s="326">
        <f t="shared" ca="1" si="789"/>
        <v>0</v>
      </c>
      <c r="Y429" s="326">
        <f t="shared" ca="1" si="789"/>
        <v>0</v>
      </c>
      <c r="Z429" s="326">
        <f t="shared" ca="1" si="789"/>
        <v>0</v>
      </c>
      <c r="AA429" s="326">
        <f t="shared" ca="1" si="789"/>
        <v>0</v>
      </c>
      <c r="AB429" s="326">
        <f t="shared" ca="1" si="789"/>
        <v>0</v>
      </c>
      <c r="AC429" s="326">
        <f t="shared" ca="1" si="789"/>
        <v>0</v>
      </c>
      <c r="AD429" s="326">
        <f t="shared" ca="1" si="789"/>
        <v>0</v>
      </c>
      <c r="AE429" s="326">
        <f t="shared" ca="1" si="789"/>
        <v>0</v>
      </c>
      <c r="AF429" s="326">
        <f t="shared" ca="1" si="789"/>
        <v>0</v>
      </c>
      <c r="AG429" s="326">
        <f t="shared" ca="1" si="789"/>
        <v>0</v>
      </c>
      <c r="AH429" s="326">
        <f t="shared" ca="1" si="789"/>
        <v>0</v>
      </c>
      <c r="AI429" s="326">
        <f t="shared" ca="1" si="789"/>
        <v>0</v>
      </c>
      <c r="AJ429" s="326">
        <f t="shared" ca="1" si="789"/>
        <v>0</v>
      </c>
      <c r="AK429" s="326">
        <f t="shared" ca="1" si="789"/>
        <v>0</v>
      </c>
      <c r="AL429" s="326">
        <f t="shared" ca="1" si="789"/>
        <v>0</v>
      </c>
      <c r="AM429" s="326">
        <f t="shared" ca="1" si="789"/>
        <v>0</v>
      </c>
      <c r="AN429" s="326">
        <f t="shared" ca="1" si="789"/>
        <v>0</v>
      </c>
      <c r="AO429" s="326">
        <f t="shared" ca="1" si="789"/>
        <v>0</v>
      </c>
      <c r="AP429" s="326">
        <f t="shared" ca="1" si="789"/>
        <v>0</v>
      </c>
      <c r="AQ429" s="326">
        <f t="shared" ca="1" si="789"/>
        <v>0</v>
      </c>
      <c r="AR429" s="326">
        <f t="shared" ca="1" si="789"/>
        <v>0</v>
      </c>
      <c r="AS429" s="326">
        <f t="shared" ca="1" si="789"/>
        <v>0</v>
      </c>
      <c r="AT429" s="326">
        <f t="shared" ca="1" si="789"/>
        <v>0</v>
      </c>
      <c r="AU429" s="326">
        <f t="shared" ca="1" si="789"/>
        <v>0</v>
      </c>
      <c r="AV429" s="326">
        <f t="shared" ca="1" si="789"/>
        <v>0</v>
      </c>
      <c r="AW429" s="326">
        <f t="shared" ca="1" si="789"/>
        <v>0</v>
      </c>
      <c r="AX429" s="326">
        <f t="shared" ca="1" si="789"/>
        <v>0</v>
      </c>
      <c r="AY429" s="326">
        <f t="shared" ca="1" si="789"/>
        <v>0</v>
      </c>
      <c r="AZ429" s="326">
        <f t="shared" ca="1" si="789"/>
        <v>0</v>
      </c>
      <c r="BA429" s="326">
        <f t="shared" ca="1" si="789"/>
        <v>0</v>
      </c>
      <c r="BB429" s="326">
        <f t="shared" ca="1" si="789"/>
        <v>0</v>
      </c>
      <c r="BC429" s="326">
        <f t="shared" ca="1" si="789"/>
        <v>0</v>
      </c>
      <c r="BD429" s="326">
        <f t="shared" ca="1" si="789"/>
        <v>0</v>
      </c>
      <c r="BE429" s="326">
        <f t="shared" ca="1" si="789"/>
        <v>0</v>
      </c>
      <c r="BF429" s="326">
        <f t="shared" ca="1" si="789"/>
        <v>0</v>
      </c>
      <c r="BG429" s="326">
        <f t="shared" ca="1" si="789"/>
        <v>0</v>
      </c>
      <c r="BH429" s="326">
        <f t="shared" ca="1" si="789"/>
        <v>0</v>
      </c>
      <c r="BI429" s="326">
        <f t="shared" ca="1" si="789"/>
        <v>0</v>
      </c>
      <c r="BJ429" s="326">
        <f t="shared" ca="1" si="789"/>
        <v>0</v>
      </c>
      <c r="BK429" s="326">
        <f t="shared" ca="1" si="789"/>
        <v>0</v>
      </c>
      <c r="BL429" s="326">
        <f t="shared" ca="1" si="789"/>
        <v>0</v>
      </c>
      <c r="BM429" s="326">
        <f t="shared" ca="1" si="789"/>
        <v>0</v>
      </c>
    </row>
    <row r="430" spans="3:65" x14ac:dyDescent="0.2">
      <c r="C430" s="325">
        <f t="shared" si="769"/>
        <v>21</v>
      </c>
      <c r="D430" s="303" t="str">
        <f t="shared" si="770"/>
        <v>item 21</v>
      </c>
      <c r="E430" s="350" t="str">
        <f t="shared" si="765"/>
        <v>Operating Expense</v>
      </c>
      <c r="F430" s="320">
        <f t="shared" si="765"/>
        <v>2</v>
      </c>
      <c r="G430" s="320"/>
      <c r="H430" s="362">
        <f t="shared" si="766"/>
        <v>0.38574999999999998</v>
      </c>
      <c r="J430" s="363">
        <f t="shared" si="767"/>
        <v>0</v>
      </c>
      <c r="O430" s="326">
        <f t="shared" ref="O430:BM430" ca="1" si="790">N401+O198*$J430+(-O256+O343-N343)/2+O1219*($F1219=6)</f>
        <v>0</v>
      </c>
      <c r="P430" s="326">
        <f t="shared" ca="1" si="790"/>
        <v>0</v>
      </c>
      <c r="Q430" s="326">
        <f t="shared" ca="1" si="790"/>
        <v>0</v>
      </c>
      <c r="R430" s="326">
        <f t="shared" ca="1" si="790"/>
        <v>0</v>
      </c>
      <c r="S430" s="326">
        <f t="shared" ca="1" si="790"/>
        <v>0</v>
      </c>
      <c r="T430" s="326">
        <f t="shared" ca="1" si="790"/>
        <v>0</v>
      </c>
      <c r="U430" s="326">
        <f t="shared" ca="1" si="790"/>
        <v>0</v>
      </c>
      <c r="V430" s="326">
        <f t="shared" ca="1" si="790"/>
        <v>0</v>
      </c>
      <c r="W430" s="326">
        <f t="shared" ca="1" si="790"/>
        <v>0</v>
      </c>
      <c r="X430" s="326">
        <f t="shared" ca="1" si="790"/>
        <v>0</v>
      </c>
      <c r="Y430" s="326">
        <f t="shared" ca="1" si="790"/>
        <v>0</v>
      </c>
      <c r="Z430" s="326">
        <f t="shared" ca="1" si="790"/>
        <v>0</v>
      </c>
      <c r="AA430" s="326">
        <f t="shared" ca="1" si="790"/>
        <v>0</v>
      </c>
      <c r="AB430" s="326">
        <f t="shared" ca="1" si="790"/>
        <v>0</v>
      </c>
      <c r="AC430" s="326">
        <f t="shared" ca="1" si="790"/>
        <v>0</v>
      </c>
      <c r="AD430" s="326">
        <f t="shared" ca="1" si="790"/>
        <v>0</v>
      </c>
      <c r="AE430" s="326">
        <f t="shared" ca="1" si="790"/>
        <v>0</v>
      </c>
      <c r="AF430" s="326">
        <f t="shared" ca="1" si="790"/>
        <v>0</v>
      </c>
      <c r="AG430" s="326">
        <f t="shared" ca="1" si="790"/>
        <v>0</v>
      </c>
      <c r="AH430" s="326">
        <f t="shared" ca="1" si="790"/>
        <v>0</v>
      </c>
      <c r="AI430" s="326">
        <f t="shared" ca="1" si="790"/>
        <v>0</v>
      </c>
      <c r="AJ430" s="326">
        <f t="shared" ca="1" si="790"/>
        <v>0</v>
      </c>
      <c r="AK430" s="326">
        <f t="shared" ca="1" si="790"/>
        <v>0</v>
      </c>
      <c r="AL430" s="326">
        <f t="shared" ca="1" si="790"/>
        <v>0</v>
      </c>
      <c r="AM430" s="326">
        <f t="shared" ca="1" si="790"/>
        <v>0</v>
      </c>
      <c r="AN430" s="326">
        <f t="shared" ca="1" si="790"/>
        <v>0</v>
      </c>
      <c r="AO430" s="326">
        <f t="shared" ca="1" si="790"/>
        <v>0</v>
      </c>
      <c r="AP430" s="326">
        <f t="shared" ca="1" si="790"/>
        <v>0</v>
      </c>
      <c r="AQ430" s="326">
        <f t="shared" ca="1" si="790"/>
        <v>0</v>
      </c>
      <c r="AR430" s="326">
        <f t="shared" ca="1" si="790"/>
        <v>0</v>
      </c>
      <c r="AS430" s="326">
        <f t="shared" ca="1" si="790"/>
        <v>0</v>
      </c>
      <c r="AT430" s="326">
        <f t="shared" ca="1" si="790"/>
        <v>0</v>
      </c>
      <c r="AU430" s="326">
        <f t="shared" ca="1" si="790"/>
        <v>0</v>
      </c>
      <c r="AV430" s="326">
        <f t="shared" ca="1" si="790"/>
        <v>0</v>
      </c>
      <c r="AW430" s="326">
        <f t="shared" ca="1" si="790"/>
        <v>0</v>
      </c>
      <c r="AX430" s="326">
        <f t="shared" ca="1" si="790"/>
        <v>0</v>
      </c>
      <c r="AY430" s="326">
        <f t="shared" ca="1" si="790"/>
        <v>0</v>
      </c>
      <c r="AZ430" s="326">
        <f t="shared" ca="1" si="790"/>
        <v>0</v>
      </c>
      <c r="BA430" s="326">
        <f t="shared" ca="1" si="790"/>
        <v>0</v>
      </c>
      <c r="BB430" s="326">
        <f t="shared" ca="1" si="790"/>
        <v>0</v>
      </c>
      <c r="BC430" s="326">
        <f t="shared" ca="1" si="790"/>
        <v>0</v>
      </c>
      <c r="BD430" s="326">
        <f t="shared" ca="1" si="790"/>
        <v>0</v>
      </c>
      <c r="BE430" s="326">
        <f t="shared" ca="1" si="790"/>
        <v>0</v>
      </c>
      <c r="BF430" s="326">
        <f t="shared" ca="1" si="790"/>
        <v>0</v>
      </c>
      <c r="BG430" s="326">
        <f t="shared" ca="1" si="790"/>
        <v>0</v>
      </c>
      <c r="BH430" s="326">
        <f t="shared" ca="1" si="790"/>
        <v>0</v>
      </c>
      <c r="BI430" s="326">
        <f t="shared" ca="1" si="790"/>
        <v>0</v>
      </c>
      <c r="BJ430" s="326">
        <f t="shared" ca="1" si="790"/>
        <v>0</v>
      </c>
      <c r="BK430" s="326">
        <f t="shared" ca="1" si="790"/>
        <v>0</v>
      </c>
      <c r="BL430" s="326">
        <f t="shared" ca="1" si="790"/>
        <v>0</v>
      </c>
      <c r="BM430" s="326">
        <f t="shared" ca="1" si="790"/>
        <v>0</v>
      </c>
    </row>
    <row r="431" spans="3:65" x14ac:dyDescent="0.2">
      <c r="C431" s="325">
        <f t="shared" si="769"/>
        <v>22</v>
      </c>
      <c r="D431" s="303" t="str">
        <f t="shared" si="770"/>
        <v>item 22</v>
      </c>
      <c r="E431" s="350" t="str">
        <f t="shared" si="765"/>
        <v>Operating Expense</v>
      </c>
      <c r="F431" s="320">
        <f t="shared" si="765"/>
        <v>2</v>
      </c>
      <c r="G431" s="320"/>
      <c r="H431" s="362">
        <f t="shared" si="766"/>
        <v>0.38574999999999998</v>
      </c>
      <c r="J431" s="363">
        <f t="shared" si="767"/>
        <v>0</v>
      </c>
      <c r="O431" s="326">
        <f t="shared" ref="O431:BM431" ca="1" si="791">N402+O199*$J431+(-O257+O344-N344)/2+O1220*($F1220=6)</f>
        <v>0</v>
      </c>
      <c r="P431" s="326">
        <f t="shared" ca="1" si="791"/>
        <v>0</v>
      </c>
      <c r="Q431" s="326">
        <f t="shared" ca="1" si="791"/>
        <v>0</v>
      </c>
      <c r="R431" s="326">
        <f t="shared" ca="1" si="791"/>
        <v>0</v>
      </c>
      <c r="S431" s="326">
        <f t="shared" ca="1" si="791"/>
        <v>0</v>
      </c>
      <c r="T431" s="326">
        <f t="shared" ca="1" si="791"/>
        <v>0</v>
      </c>
      <c r="U431" s="326">
        <f t="shared" ca="1" si="791"/>
        <v>0</v>
      </c>
      <c r="V431" s="326">
        <f t="shared" ca="1" si="791"/>
        <v>0</v>
      </c>
      <c r="W431" s="326">
        <f t="shared" ca="1" si="791"/>
        <v>0</v>
      </c>
      <c r="X431" s="326">
        <f t="shared" ca="1" si="791"/>
        <v>0</v>
      </c>
      <c r="Y431" s="326">
        <f t="shared" ca="1" si="791"/>
        <v>0</v>
      </c>
      <c r="Z431" s="326">
        <f t="shared" ca="1" si="791"/>
        <v>0</v>
      </c>
      <c r="AA431" s="326">
        <f t="shared" ca="1" si="791"/>
        <v>0</v>
      </c>
      <c r="AB431" s="326">
        <f t="shared" ca="1" si="791"/>
        <v>0</v>
      </c>
      <c r="AC431" s="326">
        <f t="shared" ca="1" si="791"/>
        <v>0</v>
      </c>
      <c r="AD431" s="326">
        <f t="shared" ca="1" si="791"/>
        <v>0</v>
      </c>
      <c r="AE431" s="326">
        <f t="shared" ca="1" si="791"/>
        <v>0</v>
      </c>
      <c r="AF431" s="326">
        <f t="shared" ca="1" si="791"/>
        <v>0</v>
      </c>
      <c r="AG431" s="326">
        <f t="shared" ca="1" si="791"/>
        <v>0</v>
      </c>
      <c r="AH431" s="326">
        <f t="shared" ca="1" si="791"/>
        <v>0</v>
      </c>
      <c r="AI431" s="326">
        <f t="shared" ca="1" si="791"/>
        <v>0</v>
      </c>
      <c r="AJ431" s="326">
        <f t="shared" ca="1" si="791"/>
        <v>0</v>
      </c>
      <c r="AK431" s="326">
        <f t="shared" ca="1" si="791"/>
        <v>0</v>
      </c>
      <c r="AL431" s="326">
        <f t="shared" ca="1" si="791"/>
        <v>0</v>
      </c>
      <c r="AM431" s="326">
        <f t="shared" ca="1" si="791"/>
        <v>0</v>
      </c>
      <c r="AN431" s="326">
        <f t="shared" ca="1" si="791"/>
        <v>0</v>
      </c>
      <c r="AO431" s="326">
        <f t="shared" ca="1" si="791"/>
        <v>0</v>
      </c>
      <c r="AP431" s="326">
        <f t="shared" ca="1" si="791"/>
        <v>0</v>
      </c>
      <c r="AQ431" s="326">
        <f t="shared" ca="1" si="791"/>
        <v>0</v>
      </c>
      <c r="AR431" s="326">
        <f t="shared" ca="1" si="791"/>
        <v>0</v>
      </c>
      <c r="AS431" s="326">
        <f t="shared" ca="1" si="791"/>
        <v>0</v>
      </c>
      <c r="AT431" s="326">
        <f t="shared" ca="1" si="791"/>
        <v>0</v>
      </c>
      <c r="AU431" s="326">
        <f t="shared" ca="1" si="791"/>
        <v>0</v>
      </c>
      <c r="AV431" s="326">
        <f t="shared" ca="1" si="791"/>
        <v>0</v>
      </c>
      <c r="AW431" s="326">
        <f t="shared" ca="1" si="791"/>
        <v>0</v>
      </c>
      <c r="AX431" s="326">
        <f t="shared" ca="1" si="791"/>
        <v>0</v>
      </c>
      <c r="AY431" s="326">
        <f t="shared" ca="1" si="791"/>
        <v>0</v>
      </c>
      <c r="AZ431" s="326">
        <f t="shared" ca="1" si="791"/>
        <v>0</v>
      </c>
      <c r="BA431" s="326">
        <f t="shared" ca="1" si="791"/>
        <v>0</v>
      </c>
      <c r="BB431" s="326">
        <f t="shared" ca="1" si="791"/>
        <v>0</v>
      </c>
      <c r="BC431" s="326">
        <f t="shared" ca="1" si="791"/>
        <v>0</v>
      </c>
      <c r="BD431" s="326">
        <f t="shared" ca="1" si="791"/>
        <v>0</v>
      </c>
      <c r="BE431" s="326">
        <f t="shared" ca="1" si="791"/>
        <v>0</v>
      </c>
      <c r="BF431" s="326">
        <f t="shared" ca="1" si="791"/>
        <v>0</v>
      </c>
      <c r="BG431" s="326">
        <f t="shared" ca="1" si="791"/>
        <v>0</v>
      </c>
      <c r="BH431" s="326">
        <f t="shared" ca="1" si="791"/>
        <v>0</v>
      </c>
      <c r="BI431" s="326">
        <f t="shared" ca="1" si="791"/>
        <v>0</v>
      </c>
      <c r="BJ431" s="326">
        <f t="shared" ca="1" si="791"/>
        <v>0</v>
      </c>
      <c r="BK431" s="326">
        <f t="shared" ca="1" si="791"/>
        <v>0</v>
      </c>
      <c r="BL431" s="326">
        <f t="shared" ca="1" si="791"/>
        <v>0</v>
      </c>
      <c r="BM431" s="326">
        <f t="shared" ca="1" si="791"/>
        <v>0</v>
      </c>
    </row>
    <row r="432" spans="3:65" x14ac:dyDescent="0.2">
      <c r="C432" s="325">
        <f t="shared" si="769"/>
        <v>23</v>
      </c>
      <c r="D432" s="303" t="str">
        <f t="shared" si="770"/>
        <v>item 23</v>
      </c>
      <c r="E432" s="350" t="str">
        <f t="shared" si="765"/>
        <v>Operating Expense</v>
      </c>
      <c r="F432" s="320">
        <f t="shared" si="765"/>
        <v>2</v>
      </c>
      <c r="G432" s="320"/>
      <c r="H432" s="362">
        <f t="shared" si="766"/>
        <v>0.38574999999999998</v>
      </c>
      <c r="J432" s="363">
        <f t="shared" si="767"/>
        <v>0</v>
      </c>
      <c r="O432" s="326">
        <f t="shared" ref="O432:BM432" ca="1" si="792">N403+O200*$J432+(-O258+O345-N345)/2+O1221*($F1221=6)</f>
        <v>0</v>
      </c>
      <c r="P432" s="326">
        <f t="shared" ca="1" si="792"/>
        <v>0</v>
      </c>
      <c r="Q432" s="326">
        <f t="shared" ca="1" si="792"/>
        <v>0</v>
      </c>
      <c r="R432" s="326">
        <f t="shared" ca="1" si="792"/>
        <v>0</v>
      </c>
      <c r="S432" s="326">
        <f t="shared" ca="1" si="792"/>
        <v>0</v>
      </c>
      <c r="T432" s="326">
        <f t="shared" ca="1" si="792"/>
        <v>0</v>
      </c>
      <c r="U432" s="326">
        <f t="shared" ca="1" si="792"/>
        <v>0</v>
      </c>
      <c r="V432" s="326">
        <f t="shared" ca="1" si="792"/>
        <v>0</v>
      </c>
      <c r="W432" s="326">
        <f t="shared" ca="1" si="792"/>
        <v>0</v>
      </c>
      <c r="X432" s="326">
        <f t="shared" ca="1" si="792"/>
        <v>0</v>
      </c>
      <c r="Y432" s="326">
        <f t="shared" ca="1" si="792"/>
        <v>0</v>
      </c>
      <c r="Z432" s="326">
        <f t="shared" ca="1" si="792"/>
        <v>0</v>
      </c>
      <c r="AA432" s="326">
        <f t="shared" ca="1" si="792"/>
        <v>0</v>
      </c>
      <c r="AB432" s="326">
        <f t="shared" ca="1" si="792"/>
        <v>0</v>
      </c>
      <c r="AC432" s="326">
        <f t="shared" ca="1" si="792"/>
        <v>0</v>
      </c>
      <c r="AD432" s="326">
        <f t="shared" ca="1" si="792"/>
        <v>0</v>
      </c>
      <c r="AE432" s="326">
        <f t="shared" ca="1" si="792"/>
        <v>0</v>
      </c>
      <c r="AF432" s="326">
        <f t="shared" ca="1" si="792"/>
        <v>0</v>
      </c>
      <c r="AG432" s="326">
        <f t="shared" ca="1" si="792"/>
        <v>0</v>
      </c>
      <c r="AH432" s="326">
        <f t="shared" ca="1" si="792"/>
        <v>0</v>
      </c>
      <c r="AI432" s="326">
        <f t="shared" ca="1" si="792"/>
        <v>0</v>
      </c>
      <c r="AJ432" s="326">
        <f t="shared" ca="1" si="792"/>
        <v>0</v>
      </c>
      <c r="AK432" s="326">
        <f t="shared" ca="1" si="792"/>
        <v>0</v>
      </c>
      <c r="AL432" s="326">
        <f t="shared" ca="1" si="792"/>
        <v>0</v>
      </c>
      <c r="AM432" s="326">
        <f t="shared" ca="1" si="792"/>
        <v>0</v>
      </c>
      <c r="AN432" s="326">
        <f t="shared" ca="1" si="792"/>
        <v>0</v>
      </c>
      <c r="AO432" s="326">
        <f t="shared" ca="1" si="792"/>
        <v>0</v>
      </c>
      <c r="AP432" s="326">
        <f t="shared" ca="1" si="792"/>
        <v>0</v>
      </c>
      <c r="AQ432" s="326">
        <f t="shared" ca="1" si="792"/>
        <v>0</v>
      </c>
      <c r="AR432" s="326">
        <f t="shared" ca="1" si="792"/>
        <v>0</v>
      </c>
      <c r="AS432" s="326">
        <f t="shared" ca="1" si="792"/>
        <v>0</v>
      </c>
      <c r="AT432" s="326">
        <f t="shared" ca="1" si="792"/>
        <v>0</v>
      </c>
      <c r="AU432" s="326">
        <f t="shared" ca="1" si="792"/>
        <v>0</v>
      </c>
      <c r="AV432" s="326">
        <f t="shared" ca="1" si="792"/>
        <v>0</v>
      </c>
      <c r="AW432" s="326">
        <f t="shared" ca="1" si="792"/>
        <v>0</v>
      </c>
      <c r="AX432" s="326">
        <f t="shared" ca="1" si="792"/>
        <v>0</v>
      </c>
      <c r="AY432" s="326">
        <f t="shared" ca="1" si="792"/>
        <v>0</v>
      </c>
      <c r="AZ432" s="326">
        <f t="shared" ca="1" si="792"/>
        <v>0</v>
      </c>
      <c r="BA432" s="326">
        <f t="shared" ca="1" si="792"/>
        <v>0</v>
      </c>
      <c r="BB432" s="326">
        <f t="shared" ca="1" si="792"/>
        <v>0</v>
      </c>
      <c r="BC432" s="326">
        <f t="shared" ca="1" si="792"/>
        <v>0</v>
      </c>
      <c r="BD432" s="326">
        <f t="shared" ca="1" si="792"/>
        <v>0</v>
      </c>
      <c r="BE432" s="326">
        <f t="shared" ca="1" si="792"/>
        <v>0</v>
      </c>
      <c r="BF432" s="326">
        <f t="shared" ca="1" si="792"/>
        <v>0</v>
      </c>
      <c r="BG432" s="326">
        <f t="shared" ca="1" si="792"/>
        <v>0</v>
      </c>
      <c r="BH432" s="326">
        <f t="shared" ca="1" si="792"/>
        <v>0</v>
      </c>
      <c r="BI432" s="326">
        <f t="shared" ca="1" si="792"/>
        <v>0</v>
      </c>
      <c r="BJ432" s="326">
        <f t="shared" ca="1" si="792"/>
        <v>0</v>
      </c>
      <c r="BK432" s="326">
        <f t="shared" ca="1" si="792"/>
        <v>0</v>
      </c>
      <c r="BL432" s="326">
        <f t="shared" ca="1" si="792"/>
        <v>0</v>
      </c>
      <c r="BM432" s="326">
        <f t="shared" ca="1" si="792"/>
        <v>0</v>
      </c>
    </row>
    <row r="433" spans="3:65" x14ac:dyDescent="0.2">
      <c r="C433" s="325">
        <f t="shared" si="769"/>
        <v>24</v>
      </c>
      <c r="D433" s="303" t="str">
        <f t="shared" si="770"/>
        <v>item 24</v>
      </c>
      <c r="E433" s="350" t="str">
        <f t="shared" si="765"/>
        <v>Operating Expense</v>
      </c>
      <c r="F433" s="320">
        <f t="shared" si="765"/>
        <v>2</v>
      </c>
      <c r="G433" s="320"/>
      <c r="H433" s="362">
        <f t="shared" si="766"/>
        <v>0.38574999999999998</v>
      </c>
      <c r="J433" s="363">
        <f t="shared" si="767"/>
        <v>0</v>
      </c>
      <c r="O433" s="326">
        <f t="shared" ref="O433:BM433" ca="1" si="793">N404+O201*$J433+(-O259+O346-N346)/2+O1222*($F1222=6)</f>
        <v>0</v>
      </c>
      <c r="P433" s="326">
        <f t="shared" ca="1" si="793"/>
        <v>0</v>
      </c>
      <c r="Q433" s="326">
        <f t="shared" ca="1" si="793"/>
        <v>0</v>
      </c>
      <c r="R433" s="326">
        <f t="shared" ca="1" si="793"/>
        <v>0</v>
      </c>
      <c r="S433" s="326">
        <f t="shared" ca="1" si="793"/>
        <v>0</v>
      </c>
      <c r="T433" s="326">
        <f t="shared" ca="1" si="793"/>
        <v>0</v>
      </c>
      <c r="U433" s="326">
        <f t="shared" ca="1" si="793"/>
        <v>0</v>
      </c>
      <c r="V433" s="326">
        <f t="shared" ca="1" si="793"/>
        <v>0</v>
      </c>
      <c r="W433" s="326">
        <f t="shared" ca="1" si="793"/>
        <v>0</v>
      </c>
      <c r="X433" s="326">
        <f t="shared" ca="1" si="793"/>
        <v>0</v>
      </c>
      <c r="Y433" s="326">
        <f t="shared" ca="1" si="793"/>
        <v>0</v>
      </c>
      <c r="Z433" s="326">
        <f t="shared" ca="1" si="793"/>
        <v>0</v>
      </c>
      <c r="AA433" s="326">
        <f t="shared" ca="1" si="793"/>
        <v>0</v>
      </c>
      <c r="AB433" s="326">
        <f t="shared" ca="1" si="793"/>
        <v>0</v>
      </c>
      <c r="AC433" s="326">
        <f t="shared" ca="1" si="793"/>
        <v>0</v>
      </c>
      <c r="AD433" s="326">
        <f t="shared" ca="1" si="793"/>
        <v>0</v>
      </c>
      <c r="AE433" s="326">
        <f t="shared" ca="1" si="793"/>
        <v>0</v>
      </c>
      <c r="AF433" s="326">
        <f t="shared" ca="1" si="793"/>
        <v>0</v>
      </c>
      <c r="AG433" s="326">
        <f t="shared" ca="1" si="793"/>
        <v>0</v>
      </c>
      <c r="AH433" s="326">
        <f t="shared" ca="1" si="793"/>
        <v>0</v>
      </c>
      <c r="AI433" s="326">
        <f t="shared" ca="1" si="793"/>
        <v>0</v>
      </c>
      <c r="AJ433" s="326">
        <f t="shared" ca="1" si="793"/>
        <v>0</v>
      </c>
      <c r="AK433" s="326">
        <f t="shared" ca="1" si="793"/>
        <v>0</v>
      </c>
      <c r="AL433" s="326">
        <f t="shared" ca="1" si="793"/>
        <v>0</v>
      </c>
      <c r="AM433" s="326">
        <f t="shared" ca="1" si="793"/>
        <v>0</v>
      </c>
      <c r="AN433" s="326">
        <f t="shared" ca="1" si="793"/>
        <v>0</v>
      </c>
      <c r="AO433" s="326">
        <f t="shared" ca="1" si="793"/>
        <v>0</v>
      </c>
      <c r="AP433" s="326">
        <f t="shared" ca="1" si="793"/>
        <v>0</v>
      </c>
      <c r="AQ433" s="326">
        <f t="shared" ca="1" si="793"/>
        <v>0</v>
      </c>
      <c r="AR433" s="326">
        <f t="shared" ca="1" si="793"/>
        <v>0</v>
      </c>
      <c r="AS433" s="326">
        <f t="shared" ca="1" si="793"/>
        <v>0</v>
      </c>
      <c r="AT433" s="326">
        <f t="shared" ca="1" si="793"/>
        <v>0</v>
      </c>
      <c r="AU433" s="326">
        <f t="shared" ca="1" si="793"/>
        <v>0</v>
      </c>
      <c r="AV433" s="326">
        <f t="shared" ca="1" si="793"/>
        <v>0</v>
      </c>
      <c r="AW433" s="326">
        <f t="shared" ca="1" si="793"/>
        <v>0</v>
      </c>
      <c r="AX433" s="326">
        <f t="shared" ca="1" si="793"/>
        <v>0</v>
      </c>
      <c r="AY433" s="326">
        <f t="shared" ca="1" si="793"/>
        <v>0</v>
      </c>
      <c r="AZ433" s="326">
        <f t="shared" ca="1" si="793"/>
        <v>0</v>
      </c>
      <c r="BA433" s="326">
        <f t="shared" ca="1" si="793"/>
        <v>0</v>
      </c>
      <c r="BB433" s="326">
        <f t="shared" ca="1" si="793"/>
        <v>0</v>
      </c>
      <c r="BC433" s="326">
        <f t="shared" ca="1" si="793"/>
        <v>0</v>
      </c>
      <c r="BD433" s="326">
        <f t="shared" ca="1" si="793"/>
        <v>0</v>
      </c>
      <c r="BE433" s="326">
        <f t="shared" ca="1" si="793"/>
        <v>0</v>
      </c>
      <c r="BF433" s="326">
        <f t="shared" ca="1" si="793"/>
        <v>0</v>
      </c>
      <c r="BG433" s="326">
        <f t="shared" ca="1" si="793"/>
        <v>0</v>
      </c>
      <c r="BH433" s="326">
        <f t="shared" ca="1" si="793"/>
        <v>0</v>
      </c>
      <c r="BI433" s="326">
        <f t="shared" ca="1" si="793"/>
        <v>0</v>
      </c>
      <c r="BJ433" s="326">
        <f t="shared" ca="1" si="793"/>
        <v>0</v>
      </c>
      <c r="BK433" s="326">
        <f t="shared" ca="1" si="793"/>
        <v>0</v>
      </c>
      <c r="BL433" s="326">
        <f t="shared" ca="1" si="793"/>
        <v>0</v>
      </c>
      <c r="BM433" s="326">
        <f t="shared" ca="1" si="793"/>
        <v>0</v>
      </c>
    </row>
    <row r="434" spans="3:65" x14ac:dyDescent="0.2">
      <c r="C434" s="325">
        <f t="shared" si="769"/>
        <v>25</v>
      </c>
      <c r="D434" s="303" t="str">
        <f t="shared" si="770"/>
        <v>item 25</v>
      </c>
      <c r="E434" s="350" t="str">
        <f t="shared" si="765"/>
        <v>Operating Expense</v>
      </c>
      <c r="F434" s="320">
        <f t="shared" si="765"/>
        <v>2</v>
      </c>
      <c r="G434" s="320"/>
      <c r="H434" s="362">
        <f t="shared" si="766"/>
        <v>0.38574999999999998</v>
      </c>
      <c r="J434" s="363">
        <f t="shared" si="767"/>
        <v>0</v>
      </c>
      <c r="O434" s="326">
        <f t="shared" ref="O434:BM434" ca="1" si="794">N405+O202*$J434+(-O260+O347-N347)/2+O1223*($F1223=6)</f>
        <v>0</v>
      </c>
      <c r="P434" s="326">
        <f t="shared" ca="1" si="794"/>
        <v>0</v>
      </c>
      <c r="Q434" s="326">
        <f t="shared" ca="1" si="794"/>
        <v>0</v>
      </c>
      <c r="R434" s="326">
        <f t="shared" ca="1" si="794"/>
        <v>0</v>
      </c>
      <c r="S434" s="326">
        <f t="shared" ca="1" si="794"/>
        <v>0</v>
      </c>
      <c r="T434" s="326">
        <f t="shared" ca="1" si="794"/>
        <v>0</v>
      </c>
      <c r="U434" s="326">
        <f t="shared" ca="1" si="794"/>
        <v>0</v>
      </c>
      <c r="V434" s="326">
        <f t="shared" ca="1" si="794"/>
        <v>0</v>
      </c>
      <c r="W434" s="326">
        <f t="shared" ca="1" si="794"/>
        <v>0</v>
      </c>
      <c r="X434" s="326">
        <f t="shared" ca="1" si="794"/>
        <v>0</v>
      </c>
      <c r="Y434" s="326">
        <f t="shared" ca="1" si="794"/>
        <v>0</v>
      </c>
      <c r="Z434" s="326">
        <f t="shared" ca="1" si="794"/>
        <v>0</v>
      </c>
      <c r="AA434" s="326">
        <f t="shared" ca="1" si="794"/>
        <v>0</v>
      </c>
      <c r="AB434" s="326">
        <f t="shared" ca="1" si="794"/>
        <v>0</v>
      </c>
      <c r="AC434" s="326">
        <f t="shared" ca="1" si="794"/>
        <v>0</v>
      </c>
      <c r="AD434" s="326">
        <f t="shared" ca="1" si="794"/>
        <v>0</v>
      </c>
      <c r="AE434" s="326">
        <f t="shared" ca="1" si="794"/>
        <v>0</v>
      </c>
      <c r="AF434" s="326">
        <f t="shared" ca="1" si="794"/>
        <v>0</v>
      </c>
      <c r="AG434" s="326">
        <f t="shared" ca="1" si="794"/>
        <v>0</v>
      </c>
      <c r="AH434" s="326">
        <f t="shared" ca="1" si="794"/>
        <v>0</v>
      </c>
      <c r="AI434" s="326">
        <f t="shared" ca="1" si="794"/>
        <v>0</v>
      </c>
      <c r="AJ434" s="326">
        <f t="shared" ca="1" si="794"/>
        <v>0</v>
      </c>
      <c r="AK434" s="326">
        <f t="shared" ca="1" si="794"/>
        <v>0</v>
      </c>
      <c r="AL434" s="326">
        <f t="shared" ca="1" si="794"/>
        <v>0</v>
      </c>
      <c r="AM434" s="326">
        <f t="shared" ca="1" si="794"/>
        <v>0</v>
      </c>
      <c r="AN434" s="326">
        <f t="shared" ca="1" si="794"/>
        <v>0</v>
      </c>
      <c r="AO434" s="326">
        <f t="shared" ca="1" si="794"/>
        <v>0</v>
      </c>
      <c r="AP434" s="326">
        <f t="shared" ca="1" si="794"/>
        <v>0</v>
      </c>
      <c r="AQ434" s="326">
        <f t="shared" ca="1" si="794"/>
        <v>0</v>
      </c>
      <c r="AR434" s="326">
        <f t="shared" ca="1" si="794"/>
        <v>0</v>
      </c>
      <c r="AS434" s="326">
        <f t="shared" ca="1" si="794"/>
        <v>0</v>
      </c>
      <c r="AT434" s="326">
        <f t="shared" ca="1" si="794"/>
        <v>0</v>
      </c>
      <c r="AU434" s="326">
        <f t="shared" ca="1" si="794"/>
        <v>0</v>
      </c>
      <c r="AV434" s="326">
        <f t="shared" ca="1" si="794"/>
        <v>0</v>
      </c>
      <c r="AW434" s="326">
        <f t="shared" ca="1" si="794"/>
        <v>0</v>
      </c>
      <c r="AX434" s="326">
        <f t="shared" ca="1" si="794"/>
        <v>0</v>
      </c>
      <c r="AY434" s="326">
        <f t="shared" ca="1" si="794"/>
        <v>0</v>
      </c>
      <c r="AZ434" s="326">
        <f t="shared" ca="1" si="794"/>
        <v>0</v>
      </c>
      <c r="BA434" s="326">
        <f t="shared" ca="1" si="794"/>
        <v>0</v>
      </c>
      <c r="BB434" s="326">
        <f t="shared" ca="1" si="794"/>
        <v>0</v>
      </c>
      <c r="BC434" s="326">
        <f t="shared" ca="1" si="794"/>
        <v>0</v>
      </c>
      <c r="BD434" s="326">
        <f t="shared" ca="1" si="794"/>
        <v>0</v>
      </c>
      <c r="BE434" s="326">
        <f t="shared" ca="1" si="794"/>
        <v>0</v>
      </c>
      <c r="BF434" s="326">
        <f t="shared" ca="1" si="794"/>
        <v>0</v>
      </c>
      <c r="BG434" s="326">
        <f t="shared" ca="1" si="794"/>
        <v>0</v>
      </c>
      <c r="BH434" s="326">
        <f t="shared" ca="1" si="794"/>
        <v>0</v>
      </c>
      <c r="BI434" s="326">
        <f t="shared" ca="1" si="794"/>
        <v>0</v>
      </c>
      <c r="BJ434" s="326">
        <f t="shared" ca="1" si="794"/>
        <v>0</v>
      </c>
      <c r="BK434" s="326">
        <f t="shared" ca="1" si="794"/>
        <v>0</v>
      </c>
      <c r="BL434" s="326">
        <f t="shared" ca="1" si="794"/>
        <v>0</v>
      </c>
      <c r="BM434" s="326">
        <f t="shared" ca="1" si="794"/>
        <v>0</v>
      </c>
    </row>
    <row r="435" spans="3:65" x14ac:dyDescent="0.2">
      <c r="D435" s="331" t="str">
        <f>"Total "&amp;D409</f>
        <v>Total Rate Base, Average</v>
      </c>
      <c r="O435" s="348">
        <f ca="1">SUM(O410:O434)</f>
        <v>0</v>
      </c>
      <c r="P435" s="348">
        <f ca="1">SUM(P410:P434)</f>
        <v>910832.1875</v>
      </c>
      <c r="Q435" s="348">
        <f t="shared" ref="Q435" ca="1" si="795">SUM(Q410:Q434)</f>
        <v>805632.06224999996</v>
      </c>
      <c r="R435" s="348">
        <f t="shared" ref="R435" ca="1" si="796">SUM(R410:R434)</f>
        <v>774194.66625000001</v>
      </c>
      <c r="S435" s="348">
        <f t="shared" ref="S435" ca="1" si="797">SUM(S410:S434)</f>
        <v>743963.12474999996</v>
      </c>
      <c r="T435" s="348">
        <f t="shared" ref="T435" ca="1" si="798">SUM(T410:T434)</f>
        <v>714847.17225000006</v>
      </c>
      <c r="U435" s="348">
        <f t="shared" ref="U435" ca="1" si="799">SUM(U410:U434)</f>
        <v>686763.48675000004</v>
      </c>
      <c r="V435" s="348">
        <f t="shared" ref="V435" ca="1" si="800">SUM(V410:V434)</f>
        <v>659634.53249999997</v>
      </c>
      <c r="W435" s="348">
        <f t="shared" ref="W435" ca="1" si="801">SUM(W410:W434)</f>
        <v>633388.55999999994</v>
      </c>
      <c r="X435" s="348">
        <f t="shared" ref="X435" ca="1" si="802">SUM(X410:X434)</f>
        <v>607635.57599999988</v>
      </c>
      <c r="Y435" s="348">
        <f t="shared" ref="Y435" ca="1" si="803">SUM(Y410:Y434)</f>
        <v>581953.18425000005</v>
      </c>
      <c r="Z435" s="348">
        <f t="shared" ref="Z435" ca="1" si="804">SUM(Z410:Z434)</f>
        <v>556270.79249999998</v>
      </c>
      <c r="AA435" s="348">
        <f t="shared" ref="AA435" ca="1" si="805">SUM(AA410:AA434)</f>
        <v>530588.40075000003</v>
      </c>
      <c r="AB435" s="348">
        <f t="shared" ref="AB435" ca="1" si="806">SUM(AB410:AB434)</f>
        <v>504906.00900000002</v>
      </c>
      <c r="AC435" s="348">
        <f t="shared" ref="AC435" ca="1" si="807">SUM(AC410:AC434)</f>
        <v>479223.61725000001</v>
      </c>
      <c r="AD435" s="348">
        <f t="shared" ref="AD435" ca="1" si="808">SUM(AD410:AD434)</f>
        <v>453541.2255</v>
      </c>
      <c r="AE435" s="348">
        <f t="shared" ref="AE435" ca="1" si="809">SUM(AE410:AE434)</f>
        <v>427858.83374999999</v>
      </c>
      <c r="AF435" s="348">
        <f t="shared" ref="AF435" ca="1" si="810">SUM(AF410:AF434)</f>
        <v>402176.44200000004</v>
      </c>
      <c r="AG435" s="348">
        <f t="shared" ref="AG435" ca="1" si="811">SUM(AG410:AG434)</f>
        <v>376494.05025000003</v>
      </c>
      <c r="AH435" s="348">
        <f t="shared" ref="AH435" ca="1" si="812">SUM(AH410:AH434)</f>
        <v>350811.65850000008</v>
      </c>
      <c r="AI435" s="348">
        <f t="shared" ref="AI435" ca="1" si="813">SUM(AI410:AI434)</f>
        <v>325129.26675000007</v>
      </c>
      <c r="AJ435" s="348">
        <f t="shared" ref="AJ435" ca="1" si="814">SUM(AJ410:AJ434)</f>
        <v>302028.69975000003</v>
      </c>
      <c r="AK435" s="348">
        <f t="shared" ref="AK435" ca="1" si="815">SUM(AK410:AK434)</f>
        <v>284090.62500000006</v>
      </c>
      <c r="AL435" s="348">
        <f t="shared" ref="AL435" ca="1" si="816">SUM(AL410:AL434)</f>
        <v>268734.37500000006</v>
      </c>
      <c r="AM435" s="348">
        <f t="shared" ref="AM435" ca="1" si="817">SUM(AM410:AM434)</f>
        <v>253378.12500000006</v>
      </c>
      <c r="AN435" s="348">
        <f t="shared" ref="AN435" ca="1" si="818">SUM(AN410:AN434)</f>
        <v>238021.87500000006</v>
      </c>
      <c r="AO435" s="348">
        <f t="shared" ref="AO435" ca="1" si="819">SUM(AO410:AO434)</f>
        <v>222665.62500000006</v>
      </c>
      <c r="AP435" s="348">
        <f t="shared" ref="AP435" ca="1" si="820">SUM(AP410:AP434)</f>
        <v>207309.37500000006</v>
      </c>
      <c r="AQ435" s="348">
        <f t="shared" ref="AQ435" ca="1" si="821">SUM(AQ410:AQ434)</f>
        <v>191953.12500000006</v>
      </c>
      <c r="AR435" s="348">
        <f t="shared" ref="AR435" ca="1" si="822">SUM(AR410:AR434)</f>
        <v>176596.87500000006</v>
      </c>
      <c r="AS435" s="348">
        <f t="shared" ref="AS435" ca="1" si="823">SUM(AS410:AS434)</f>
        <v>161240.62500000006</v>
      </c>
      <c r="AT435" s="348">
        <f t="shared" ref="AT435" ca="1" si="824">SUM(AT410:AT434)</f>
        <v>145884.37500000006</v>
      </c>
      <c r="AU435" s="348">
        <f t="shared" ref="AU435" ca="1" si="825">SUM(AU410:AU434)</f>
        <v>130528.12500000006</v>
      </c>
      <c r="AV435" s="348">
        <f t="shared" ref="AV435" ca="1" si="826">SUM(AV410:AV434)</f>
        <v>115171.87500000006</v>
      </c>
      <c r="AW435" s="348">
        <f t="shared" ref="AW435" ca="1" si="827">SUM(AW410:AW434)</f>
        <v>99815.625000000058</v>
      </c>
      <c r="AX435" s="348">
        <f t="shared" ref="AX435" ca="1" si="828">SUM(AX410:AX434)</f>
        <v>84459.375000000058</v>
      </c>
      <c r="AY435" s="348">
        <f t="shared" ref="AY435" ca="1" si="829">SUM(AY410:AY434)</f>
        <v>69103.125000000058</v>
      </c>
      <c r="AZ435" s="348">
        <f t="shared" ref="AZ435" ca="1" si="830">SUM(AZ410:AZ434)</f>
        <v>53746.875000000058</v>
      </c>
      <c r="BA435" s="348">
        <f t="shared" ref="BA435" ca="1" si="831">SUM(BA410:BA434)</f>
        <v>38390.625000000058</v>
      </c>
      <c r="BB435" s="348">
        <f t="shared" ref="BB435" ca="1" si="832">SUM(BB410:BB434)</f>
        <v>23034.375000000058</v>
      </c>
      <c r="BC435" s="348">
        <f t="shared" ref="BC435" ca="1" si="833">SUM(BC410:BC434)</f>
        <v>7678.1250000002219</v>
      </c>
      <c r="BD435" s="348">
        <f t="shared" ref="BD435" ca="1" si="834">SUM(BD410:BD434)</f>
        <v>4.347384674474597E-10</v>
      </c>
      <c r="BE435" s="348">
        <f t="shared" ref="BE435" ca="1" si="835">SUM(BE410:BE434)</f>
        <v>4.347384674474597E-10</v>
      </c>
      <c r="BF435" s="348">
        <f t="shared" ref="BF435" ca="1" si="836">SUM(BF410:BF434)</f>
        <v>4.347384674474597E-10</v>
      </c>
      <c r="BG435" s="348">
        <f t="shared" ref="BG435" ca="1" si="837">SUM(BG410:BG434)</f>
        <v>4.347384674474597E-10</v>
      </c>
      <c r="BH435" s="348">
        <f t="shared" ref="BH435" ca="1" si="838">SUM(BH410:BH434)</f>
        <v>4.347384674474597E-10</v>
      </c>
      <c r="BI435" s="348">
        <f t="shared" ref="BI435" ca="1" si="839">SUM(BI410:BI434)</f>
        <v>4.347384674474597E-10</v>
      </c>
      <c r="BJ435" s="348">
        <f t="shared" ref="BJ435" ca="1" si="840">SUM(BJ410:BJ434)</f>
        <v>4.347384674474597E-10</v>
      </c>
      <c r="BK435" s="348">
        <f t="shared" ref="BK435" ca="1" si="841">SUM(BK410:BK434)</f>
        <v>4.347384674474597E-10</v>
      </c>
      <c r="BL435" s="348">
        <f t="shared" ref="BL435" ca="1" si="842">SUM(BL410:BL434)</f>
        <v>4.347384674474597E-10</v>
      </c>
      <c r="BM435" s="348">
        <f t="shared" ref="BM435" ca="1" si="843">SUM(BM410:BM434)</f>
        <v>4.347384674474597E-10</v>
      </c>
    </row>
    <row r="436" spans="3:65" s="326" customFormat="1" x14ac:dyDescent="0.2">
      <c r="D436" s="334"/>
      <c r="F436" s="335"/>
      <c r="G436" s="335"/>
    </row>
    <row r="437" spans="3:65" s="326" customFormat="1" x14ac:dyDescent="0.2">
      <c r="D437" s="334"/>
      <c r="F437" s="335"/>
      <c r="G437" s="335"/>
    </row>
    <row r="438" spans="3:65" s="315" customFormat="1" ht="15.75" x14ac:dyDescent="0.25">
      <c r="D438" s="297" t="s">
        <v>94</v>
      </c>
      <c r="F438" s="316"/>
      <c r="G438" s="316"/>
      <c r="O438" s="317"/>
      <c r="P438" s="317"/>
      <c r="Q438" s="317"/>
      <c r="R438" s="317"/>
    </row>
    <row r="439" spans="3:65" s="326" customFormat="1" x14ac:dyDescent="0.2">
      <c r="D439" s="334"/>
      <c r="F439" s="335"/>
      <c r="G439" s="335"/>
    </row>
    <row r="440" spans="3:65" s="326" customFormat="1" x14ac:dyDescent="0.2">
      <c r="D440" s="334"/>
      <c r="F440" s="335"/>
      <c r="G440" s="335"/>
    </row>
    <row r="441" spans="3:65" x14ac:dyDescent="0.2">
      <c r="D441" s="323" t="s">
        <v>95</v>
      </c>
      <c r="E441" s="318"/>
      <c r="F441" s="291"/>
      <c r="G441" s="291"/>
      <c r="H441" s="304" t="s">
        <v>96</v>
      </c>
      <c r="I441" s="304" t="s">
        <v>97</v>
      </c>
      <c r="K441" s="321"/>
      <c r="L441" s="321"/>
      <c r="M441" s="321"/>
      <c r="O441" s="321"/>
      <c r="P441" s="321"/>
      <c r="Q441" s="321"/>
      <c r="R441" s="321"/>
      <c r="S441" s="321"/>
      <c r="T441" s="321"/>
      <c r="U441" s="321"/>
      <c r="V441" s="321"/>
      <c r="W441" s="321"/>
      <c r="X441" s="321"/>
      <c r="Y441" s="321"/>
      <c r="Z441" s="321"/>
      <c r="AA441" s="321"/>
      <c r="AB441" s="321"/>
      <c r="AC441" s="321"/>
      <c r="AD441" s="321"/>
      <c r="AE441" s="321"/>
      <c r="AF441" s="321"/>
      <c r="AG441" s="321"/>
      <c r="AH441" s="321"/>
      <c r="AI441" s="321"/>
      <c r="AJ441" s="321"/>
      <c r="AK441" s="321"/>
      <c r="AL441" s="321"/>
      <c r="AM441" s="321"/>
      <c r="AN441" s="321"/>
      <c r="AO441" s="321"/>
      <c r="AP441" s="321"/>
      <c r="AQ441" s="321"/>
      <c r="AR441" s="321"/>
      <c r="AS441" s="321"/>
      <c r="AT441" s="321"/>
      <c r="AU441" s="321"/>
      <c r="AV441" s="321"/>
      <c r="AW441" s="321"/>
      <c r="AX441" s="321"/>
      <c r="AY441" s="321"/>
      <c r="AZ441" s="321"/>
      <c r="BA441" s="321"/>
      <c r="BB441" s="321"/>
      <c r="BC441" s="321"/>
      <c r="BD441" s="321"/>
      <c r="BE441" s="321"/>
      <c r="BF441" s="321"/>
      <c r="BG441" s="321"/>
      <c r="BH441" s="321"/>
      <c r="BI441" s="321"/>
      <c r="BJ441" s="321"/>
      <c r="BK441" s="321"/>
      <c r="BL441" s="321"/>
      <c r="BM441" s="321"/>
    </row>
    <row r="442" spans="3:65" x14ac:dyDescent="0.2">
      <c r="C442" s="325">
        <f>C441+1</f>
        <v>1</v>
      </c>
      <c r="D442" s="303" t="str">
        <f>INDEX(D$59:D$83,$C442,1)</f>
        <v>CR Factors</v>
      </c>
      <c r="E442" s="350" t="str">
        <f t="shared" ref="E442:F466" si="844">INDEX(E$59:E$83,$C442,1)</f>
        <v>Capital</v>
      </c>
      <c r="F442" s="320">
        <f t="shared" si="844"/>
        <v>4</v>
      </c>
      <c r="G442" s="320"/>
      <c r="H442" s="362">
        <f>Assumptions!$C$26</f>
        <v>0.4038422678425842</v>
      </c>
      <c r="I442" s="362">
        <f>Assumptions!$D$26</f>
        <v>5.21E-2</v>
      </c>
      <c r="J442" s="363"/>
      <c r="K442" s="341">
        <f ca="1">SUMPRODUCT(O442:BM442,$O$7:$BM$7)</f>
        <v>163151.77525543692</v>
      </c>
      <c r="L442" s="342">
        <f ca="1">SUM(O442:BM442)</f>
        <v>307179.85660868487</v>
      </c>
      <c r="O442" s="326">
        <f ca="1">O410*$H442*$I442</f>
        <v>0</v>
      </c>
      <c r="P442" s="326">
        <f ca="1">P410*$H442*$I442</f>
        <v>19164.075137271539</v>
      </c>
      <c r="Q442" s="326">
        <f t="shared" ref="Q442:BM442" ca="1" si="845">Q410*$H442*$I442</f>
        <v>16950.645339324947</v>
      </c>
      <c r="R442" s="326">
        <f t="shared" ca="1" si="845"/>
        <v>16289.196801018697</v>
      </c>
      <c r="S442" s="326">
        <f t="shared" ca="1" si="845"/>
        <v>15653.119661044388</v>
      </c>
      <c r="T442" s="326">
        <f t="shared" ca="1" si="845"/>
        <v>15040.514716839749</v>
      </c>
      <c r="U442" s="326">
        <f t="shared" ca="1" si="845"/>
        <v>14449.628858347287</v>
      </c>
      <c r="V442" s="326">
        <f t="shared" ca="1" si="845"/>
        <v>13878.830719263513</v>
      </c>
      <c r="W442" s="326">
        <f t="shared" ca="1" si="845"/>
        <v>13326.610677038927</v>
      </c>
      <c r="X442" s="326">
        <f t="shared" ca="1" si="845"/>
        <v>12784.763202654462</v>
      </c>
      <c r="Y442" s="326">
        <f t="shared" ca="1" si="845"/>
        <v>12244.401002068704</v>
      </c>
      <c r="Z442" s="326">
        <f t="shared" ca="1" si="845"/>
        <v>11704.038801482942</v>
      </c>
      <c r="AA442" s="326">
        <f t="shared" ca="1" si="845"/>
        <v>11163.676600897181</v>
      </c>
      <c r="AB442" s="326">
        <f t="shared" ca="1" si="845"/>
        <v>10623.314400311419</v>
      </c>
      <c r="AC442" s="326">
        <f t="shared" ca="1" si="845"/>
        <v>10082.952199725658</v>
      </c>
      <c r="AD442" s="326">
        <f t="shared" ca="1" si="845"/>
        <v>9542.5899991398965</v>
      </c>
      <c r="AE442" s="326">
        <f t="shared" ca="1" si="845"/>
        <v>9002.227798554135</v>
      </c>
      <c r="AF442" s="326">
        <f t="shared" ca="1" si="845"/>
        <v>8461.8655979683754</v>
      </c>
      <c r="AG442" s="326">
        <f t="shared" ca="1" si="845"/>
        <v>7921.5033973826139</v>
      </c>
      <c r="AH442" s="326">
        <f t="shared" ca="1" si="845"/>
        <v>7381.1411967968525</v>
      </c>
      <c r="AI442" s="326">
        <f t="shared" ca="1" si="845"/>
        <v>6840.778996211091</v>
      </c>
      <c r="AJ442" s="326">
        <f t="shared" ca="1" si="845"/>
        <v>6354.7388586565803</v>
      </c>
      <c r="AK442" s="326">
        <f t="shared" ca="1" si="845"/>
        <v>5977.3184984137752</v>
      </c>
      <c r="AL442" s="326">
        <f t="shared" ca="1" si="845"/>
        <v>5654.220201202219</v>
      </c>
      <c r="AM442" s="326">
        <f t="shared" ca="1" si="845"/>
        <v>5331.1219039906637</v>
      </c>
      <c r="AN442" s="326">
        <f t="shared" ca="1" si="845"/>
        <v>5008.0236067791084</v>
      </c>
      <c r="AO442" s="326">
        <f t="shared" ca="1" si="845"/>
        <v>4684.9253095675531</v>
      </c>
      <c r="AP442" s="326">
        <f t="shared" ca="1" si="845"/>
        <v>4361.8270123559978</v>
      </c>
      <c r="AQ442" s="326">
        <f t="shared" ca="1" si="845"/>
        <v>4038.7287151444425</v>
      </c>
      <c r="AR442" s="326">
        <f t="shared" ca="1" si="845"/>
        <v>3715.6304179328877</v>
      </c>
      <c r="AS442" s="326">
        <f t="shared" ca="1" si="845"/>
        <v>3392.5321207213319</v>
      </c>
      <c r="AT442" s="326">
        <f t="shared" ca="1" si="845"/>
        <v>3069.4338235097766</v>
      </c>
      <c r="AU442" s="326">
        <f t="shared" ca="1" si="845"/>
        <v>2746.3355262982213</v>
      </c>
      <c r="AV442" s="326">
        <f t="shared" ca="1" si="845"/>
        <v>2423.237229086666</v>
      </c>
      <c r="AW442" s="326">
        <f t="shared" ca="1" si="845"/>
        <v>2100.1389318751108</v>
      </c>
      <c r="AX442" s="326">
        <f t="shared" ca="1" si="845"/>
        <v>1777.0406346635555</v>
      </c>
      <c r="AY442" s="326">
        <f t="shared" ca="1" si="845"/>
        <v>1453.9423374520002</v>
      </c>
      <c r="AZ442" s="326">
        <f t="shared" ca="1" si="845"/>
        <v>1130.8440402404449</v>
      </c>
      <c r="BA442" s="326">
        <f t="shared" ca="1" si="845"/>
        <v>807.74574302888948</v>
      </c>
      <c r="BB442" s="326">
        <f t="shared" ca="1" si="845"/>
        <v>484.64744581733419</v>
      </c>
      <c r="BC442" s="326">
        <f t="shared" ca="1" si="845"/>
        <v>161.54914860578234</v>
      </c>
      <c r="BD442" s="326">
        <f t="shared" ca="1" si="845"/>
        <v>9.1469765447056013E-12</v>
      </c>
      <c r="BE442" s="326">
        <f t="shared" ca="1" si="845"/>
        <v>9.1469765447056013E-12</v>
      </c>
      <c r="BF442" s="326">
        <f t="shared" ca="1" si="845"/>
        <v>9.1469765447056013E-12</v>
      </c>
      <c r="BG442" s="326">
        <f t="shared" ca="1" si="845"/>
        <v>9.1469765447056013E-12</v>
      </c>
      <c r="BH442" s="326">
        <f t="shared" ca="1" si="845"/>
        <v>9.1469765447056013E-12</v>
      </c>
      <c r="BI442" s="326">
        <f t="shared" ca="1" si="845"/>
        <v>9.1469765447056013E-12</v>
      </c>
      <c r="BJ442" s="326">
        <f t="shared" ca="1" si="845"/>
        <v>9.1469765447056013E-12</v>
      </c>
      <c r="BK442" s="326">
        <f t="shared" ca="1" si="845"/>
        <v>9.1469765447056013E-12</v>
      </c>
      <c r="BL442" s="326">
        <f t="shared" ca="1" si="845"/>
        <v>9.1469765447056013E-12</v>
      </c>
      <c r="BM442" s="326">
        <f t="shared" ca="1" si="845"/>
        <v>9.1469765447056013E-12</v>
      </c>
    </row>
    <row r="443" spans="3:65" x14ac:dyDescent="0.2">
      <c r="C443" s="325">
        <f t="shared" ref="C443:C466" si="846">C442+1</f>
        <v>2</v>
      </c>
      <c r="D443" s="303" t="str">
        <f t="shared" ref="D443:D466" si="847">INDEX(D$59:D$83,$C443,1)</f>
        <v>item 2</v>
      </c>
      <c r="E443" s="350" t="str">
        <f t="shared" si="844"/>
        <v>Operating Expense</v>
      </c>
      <c r="F443" s="320">
        <f t="shared" si="844"/>
        <v>2</v>
      </c>
      <c r="G443" s="320"/>
      <c r="H443" s="362">
        <f>Assumptions!$C$26</f>
        <v>0.4038422678425842</v>
      </c>
      <c r="I443" s="362">
        <f>Assumptions!$D$26</f>
        <v>5.21E-2</v>
      </c>
      <c r="J443" s="363"/>
      <c r="K443" s="341">
        <f t="shared" ref="K443:K467" ca="1" si="848">SUMPRODUCT(O443:BM443,$O$7:$BM$7)</f>
        <v>0</v>
      </c>
      <c r="L443" s="342">
        <f t="shared" ref="L443:L467" ca="1" si="849">SUM(O443:BM443)</f>
        <v>0</v>
      </c>
      <c r="O443" s="326">
        <f t="shared" ref="O443:BM443" ca="1" si="850">O411*$H443*$I443</f>
        <v>0</v>
      </c>
      <c r="P443" s="326">
        <f t="shared" ca="1" si="850"/>
        <v>0</v>
      </c>
      <c r="Q443" s="326">
        <f t="shared" ca="1" si="850"/>
        <v>0</v>
      </c>
      <c r="R443" s="326">
        <f t="shared" ca="1" si="850"/>
        <v>0</v>
      </c>
      <c r="S443" s="326">
        <f t="shared" ca="1" si="850"/>
        <v>0</v>
      </c>
      <c r="T443" s="326">
        <f t="shared" ca="1" si="850"/>
        <v>0</v>
      </c>
      <c r="U443" s="326">
        <f t="shared" ca="1" si="850"/>
        <v>0</v>
      </c>
      <c r="V443" s="326">
        <f t="shared" ca="1" si="850"/>
        <v>0</v>
      </c>
      <c r="W443" s="326">
        <f t="shared" ca="1" si="850"/>
        <v>0</v>
      </c>
      <c r="X443" s="326">
        <f t="shared" ca="1" si="850"/>
        <v>0</v>
      </c>
      <c r="Y443" s="326">
        <f t="shared" ca="1" si="850"/>
        <v>0</v>
      </c>
      <c r="Z443" s="326">
        <f t="shared" ca="1" si="850"/>
        <v>0</v>
      </c>
      <c r="AA443" s="326">
        <f t="shared" ca="1" si="850"/>
        <v>0</v>
      </c>
      <c r="AB443" s="326">
        <f t="shared" ca="1" si="850"/>
        <v>0</v>
      </c>
      <c r="AC443" s="326">
        <f t="shared" ca="1" si="850"/>
        <v>0</v>
      </c>
      <c r="AD443" s="326">
        <f t="shared" ca="1" si="850"/>
        <v>0</v>
      </c>
      <c r="AE443" s="326">
        <f t="shared" ca="1" si="850"/>
        <v>0</v>
      </c>
      <c r="AF443" s="326">
        <f t="shared" ca="1" si="850"/>
        <v>0</v>
      </c>
      <c r="AG443" s="326">
        <f t="shared" ca="1" si="850"/>
        <v>0</v>
      </c>
      <c r="AH443" s="326">
        <f t="shared" ca="1" si="850"/>
        <v>0</v>
      </c>
      <c r="AI443" s="326">
        <f t="shared" ca="1" si="850"/>
        <v>0</v>
      </c>
      <c r="AJ443" s="326">
        <f t="shared" ca="1" si="850"/>
        <v>0</v>
      </c>
      <c r="AK443" s="326">
        <f t="shared" ca="1" si="850"/>
        <v>0</v>
      </c>
      <c r="AL443" s="326">
        <f t="shared" ca="1" si="850"/>
        <v>0</v>
      </c>
      <c r="AM443" s="326">
        <f t="shared" ca="1" si="850"/>
        <v>0</v>
      </c>
      <c r="AN443" s="326">
        <f t="shared" ca="1" si="850"/>
        <v>0</v>
      </c>
      <c r="AO443" s="326">
        <f t="shared" ca="1" si="850"/>
        <v>0</v>
      </c>
      <c r="AP443" s="326">
        <f t="shared" ca="1" si="850"/>
        <v>0</v>
      </c>
      <c r="AQ443" s="326">
        <f t="shared" ca="1" si="850"/>
        <v>0</v>
      </c>
      <c r="AR443" s="326">
        <f t="shared" ca="1" si="850"/>
        <v>0</v>
      </c>
      <c r="AS443" s="326">
        <f t="shared" ca="1" si="850"/>
        <v>0</v>
      </c>
      <c r="AT443" s="326">
        <f t="shared" ca="1" si="850"/>
        <v>0</v>
      </c>
      <c r="AU443" s="326">
        <f t="shared" ca="1" si="850"/>
        <v>0</v>
      </c>
      <c r="AV443" s="326">
        <f t="shared" ca="1" si="850"/>
        <v>0</v>
      </c>
      <c r="AW443" s="326">
        <f t="shared" ca="1" si="850"/>
        <v>0</v>
      </c>
      <c r="AX443" s="326">
        <f t="shared" ca="1" si="850"/>
        <v>0</v>
      </c>
      <c r="AY443" s="326">
        <f t="shared" ca="1" si="850"/>
        <v>0</v>
      </c>
      <c r="AZ443" s="326">
        <f t="shared" ca="1" si="850"/>
        <v>0</v>
      </c>
      <c r="BA443" s="326">
        <f t="shared" ca="1" si="850"/>
        <v>0</v>
      </c>
      <c r="BB443" s="326">
        <f t="shared" ca="1" si="850"/>
        <v>0</v>
      </c>
      <c r="BC443" s="326">
        <f t="shared" ca="1" si="850"/>
        <v>0</v>
      </c>
      <c r="BD443" s="326">
        <f t="shared" ca="1" si="850"/>
        <v>0</v>
      </c>
      <c r="BE443" s="326">
        <f t="shared" ca="1" si="850"/>
        <v>0</v>
      </c>
      <c r="BF443" s="326">
        <f t="shared" ca="1" si="850"/>
        <v>0</v>
      </c>
      <c r="BG443" s="326">
        <f t="shared" ca="1" si="850"/>
        <v>0</v>
      </c>
      <c r="BH443" s="326">
        <f t="shared" ca="1" si="850"/>
        <v>0</v>
      </c>
      <c r="BI443" s="326">
        <f t="shared" ca="1" si="850"/>
        <v>0</v>
      </c>
      <c r="BJ443" s="326">
        <f t="shared" ca="1" si="850"/>
        <v>0</v>
      </c>
      <c r="BK443" s="326">
        <f t="shared" ca="1" si="850"/>
        <v>0</v>
      </c>
      <c r="BL443" s="326">
        <f t="shared" ca="1" si="850"/>
        <v>0</v>
      </c>
      <c r="BM443" s="326">
        <f t="shared" ca="1" si="850"/>
        <v>0</v>
      </c>
    </row>
    <row r="444" spans="3:65" x14ac:dyDescent="0.2">
      <c r="C444" s="325">
        <f t="shared" si="846"/>
        <v>3</v>
      </c>
      <c r="D444" s="303" t="str">
        <f t="shared" si="847"/>
        <v>item 3</v>
      </c>
      <c r="E444" s="350" t="str">
        <f t="shared" si="844"/>
        <v>Operating Expense</v>
      </c>
      <c r="F444" s="320">
        <f t="shared" si="844"/>
        <v>2</v>
      </c>
      <c r="G444" s="320"/>
      <c r="H444" s="362">
        <f>Assumptions!$C$26</f>
        <v>0.4038422678425842</v>
      </c>
      <c r="I444" s="362">
        <f>Assumptions!$D$26</f>
        <v>5.21E-2</v>
      </c>
      <c r="J444" s="363"/>
      <c r="K444" s="341">
        <f t="shared" ca="1" si="848"/>
        <v>0</v>
      </c>
      <c r="L444" s="342">
        <f t="shared" ca="1" si="849"/>
        <v>0</v>
      </c>
      <c r="O444" s="326">
        <f ca="1">O412*$H444*$I444</f>
        <v>0</v>
      </c>
      <c r="P444" s="326">
        <f t="shared" ref="P444:BM444" ca="1" si="851">P412*$H444*$I444</f>
        <v>0</v>
      </c>
      <c r="Q444" s="326">
        <f t="shared" ca="1" si="851"/>
        <v>0</v>
      </c>
      <c r="R444" s="326">
        <f t="shared" ca="1" si="851"/>
        <v>0</v>
      </c>
      <c r="S444" s="326">
        <f t="shared" ca="1" si="851"/>
        <v>0</v>
      </c>
      <c r="T444" s="326">
        <f t="shared" ca="1" si="851"/>
        <v>0</v>
      </c>
      <c r="U444" s="326">
        <f t="shared" ca="1" si="851"/>
        <v>0</v>
      </c>
      <c r="V444" s="326">
        <f t="shared" ca="1" si="851"/>
        <v>0</v>
      </c>
      <c r="W444" s="326">
        <f t="shared" ca="1" si="851"/>
        <v>0</v>
      </c>
      <c r="X444" s="326">
        <f t="shared" ca="1" si="851"/>
        <v>0</v>
      </c>
      <c r="Y444" s="326">
        <f t="shared" ca="1" si="851"/>
        <v>0</v>
      </c>
      <c r="Z444" s="326">
        <f t="shared" ca="1" si="851"/>
        <v>0</v>
      </c>
      <c r="AA444" s="326">
        <f t="shared" ca="1" si="851"/>
        <v>0</v>
      </c>
      <c r="AB444" s="326">
        <f t="shared" ca="1" si="851"/>
        <v>0</v>
      </c>
      <c r="AC444" s="326">
        <f t="shared" ca="1" si="851"/>
        <v>0</v>
      </c>
      <c r="AD444" s="326">
        <f t="shared" ca="1" si="851"/>
        <v>0</v>
      </c>
      <c r="AE444" s="326">
        <f t="shared" ca="1" si="851"/>
        <v>0</v>
      </c>
      <c r="AF444" s="326">
        <f t="shared" ca="1" si="851"/>
        <v>0</v>
      </c>
      <c r="AG444" s="326">
        <f t="shared" ca="1" si="851"/>
        <v>0</v>
      </c>
      <c r="AH444" s="326">
        <f t="shared" ca="1" si="851"/>
        <v>0</v>
      </c>
      <c r="AI444" s="326">
        <f t="shared" ca="1" si="851"/>
        <v>0</v>
      </c>
      <c r="AJ444" s="326">
        <f t="shared" ca="1" si="851"/>
        <v>0</v>
      </c>
      <c r="AK444" s="326">
        <f t="shared" ca="1" si="851"/>
        <v>0</v>
      </c>
      <c r="AL444" s="326">
        <f t="shared" ca="1" si="851"/>
        <v>0</v>
      </c>
      <c r="AM444" s="326">
        <f t="shared" ca="1" si="851"/>
        <v>0</v>
      </c>
      <c r="AN444" s="326">
        <f t="shared" ca="1" si="851"/>
        <v>0</v>
      </c>
      <c r="AO444" s="326">
        <f t="shared" ca="1" si="851"/>
        <v>0</v>
      </c>
      <c r="AP444" s="326">
        <f t="shared" ca="1" si="851"/>
        <v>0</v>
      </c>
      <c r="AQ444" s="326">
        <f t="shared" ca="1" si="851"/>
        <v>0</v>
      </c>
      <c r="AR444" s="326">
        <f t="shared" ca="1" si="851"/>
        <v>0</v>
      </c>
      <c r="AS444" s="326">
        <f t="shared" ca="1" si="851"/>
        <v>0</v>
      </c>
      <c r="AT444" s="326">
        <f t="shared" ca="1" si="851"/>
        <v>0</v>
      </c>
      <c r="AU444" s="326">
        <f t="shared" ca="1" si="851"/>
        <v>0</v>
      </c>
      <c r="AV444" s="326">
        <f t="shared" ca="1" si="851"/>
        <v>0</v>
      </c>
      <c r="AW444" s="326">
        <f t="shared" ca="1" si="851"/>
        <v>0</v>
      </c>
      <c r="AX444" s="326">
        <f t="shared" ca="1" si="851"/>
        <v>0</v>
      </c>
      <c r="AY444" s="326">
        <f t="shared" ca="1" si="851"/>
        <v>0</v>
      </c>
      <c r="AZ444" s="326">
        <f t="shared" ca="1" si="851"/>
        <v>0</v>
      </c>
      <c r="BA444" s="326">
        <f t="shared" ca="1" si="851"/>
        <v>0</v>
      </c>
      <c r="BB444" s="326">
        <f t="shared" ca="1" si="851"/>
        <v>0</v>
      </c>
      <c r="BC444" s="326">
        <f t="shared" ca="1" si="851"/>
        <v>0</v>
      </c>
      <c r="BD444" s="326">
        <f t="shared" ca="1" si="851"/>
        <v>0</v>
      </c>
      <c r="BE444" s="326">
        <f t="shared" ca="1" si="851"/>
        <v>0</v>
      </c>
      <c r="BF444" s="326">
        <f t="shared" ca="1" si="851"/>
        <v>0</v>
      </c>
      <c r="BG444" s="326">
        <f t="shared" ca="1" si="851"/>
        <v>0</v>
      </c>
      <c r="BH444" s="326">
        <f t="shared" ca="1" si="851"/>
        <v>0</v>
      </c>
      <c r="BI444" s="326">
        <f t="shared" ca="1" si="851"/>
        <v>0</v>
      </c>
      <c r="BJ444" s="326">
        <f t="shared" ca="1" si="851"/>
        <v>0</v>
      </c>
      <c r="BK444" s="326">
        <f t="shared" ca="1" si="851"/>
        <v>0</v>
      </c>
      <c r="BL444" s="326">
        <f t="shared" ca="1" si="851"/>
        <v>0</v>
      </c>
      <c r="BM444" s="326">
        <f t="shared" ca="1" si="851"/>
        <v>0</v>
      </c>
    </row>
    <row r="445" spans="3:65" x14ac:dyDescent="0.2">
      <c r="C445" s="325">
        <f t="shared" si="846"/>
        <v>4</v>
      </c>
      <c r="D445" s="303" t="str">
        <f t="shared" si="847"/>
        <v>item 4</v>
      </c>
      <c r="E445" s="350" t="str">
        <f t="shared" si="844"/>
        <v>Operating Expense</v>
      </c>
      <c r="F445" s="320">
        <f t="shared" si="844"/>
        <v>2</v>
      </c>
      <c r="G445" s="320"/>
      <c r="H445" s="362">
        <f>Assumptions!$C$26</f>
        <v>0.4038422678425842</v>
      </c>
      <c r="I445" s="362">
        <f>Assumptions!$D$26</f>
        <v>5.21E-2</v>
      </c>
      <c r="J445" s="363"/>
      <c r="K445" s="341">
        <f t="shared" ca="1" si="848"/>
        <v>0</v>
      </c>
      <c r="L445" s="342">
        <f t="shared" ca="1" si="849"/>
        <v>0</v>
      </c>
      <c r="O445" s="326">
        <f t="shared" ref="O445:BM445" ca="1" si="852">O413*$H445*$I445</f>
        <v>0</v>
      </c>
      <c r="P445" s="326">
        <f t="shared" ca="1" si="852"/>
        <v>0</v>
      </c>
      <c r="Q445" s="326">
        <f t="shared" ca="1" si="852"/>
        <v>0</v>
      </c>
      <c r="R445" s="326">
        <f t="shared" ca="1" si="852"/>
        <v>0</v>
      </c>
      <c r="S445" s="326">
        <f t="shared" ca="1" si="852"/>
        <v>0</v>
      </c>
      <c r="T445" s="326">
        <f t="shared" ca="1" si="852"/>
        <v>0</v>
      </c>
      <c r="U445" s="326">
        <f t="shared" ca="1" si="852"/>
        <v>0</v>
      </c>
      <c r="V445" s="326">
        <f t="shared" ca="1" si="852"/>
        <v>0</v>
      </c>
      <c r="W445" s="326">
        <f t="shared" ca="1" si="852"/>
        <v>0</v>
      </c>
      <c r="X445" s="326">
        <f t="shared" ca="1" si="852"/>
        <v>0</v>
      </c>
      <c r="Y445" s="326">
        <f t="shared" ca="1" si="852"/>
        <v>0</v>
      </c>
      <c r="Z445" s="326">
        <f t="shared" ca="1" si="852"/>
        <v>0</v>
      </c>
      <c r="AA445" s="326">
        <f t="shared" ca="1" si="852"/>
        <v>0</v>
      </c>
      <c r="AB445" s="326">
        <f t="shared" ca="1" si="852"/>
        <v>0</v>
      </c>
      <c r="AC445" s="326">
        <f t="shared" ca="1" si="852"/>
        <v>0</v>
      </c>
      <c r="AD445" s="326">
        <f t="shared" ca="1" si="852"/>
        <v>0</v>
      </c>
      <c r="AE445" s="326">
        <f t="shared" ca="1" si="852"/>
        <v>0</v>
      </c>
      <c r="AF445" s="326">
        <f t="shared" ca="1" si="852"/>
        <v>0</v>
      </c>
      <c r="AG445" s="326">
        <f t="shared" ca="1" si="852"/>
        <v>0</v>
      </c>
      <c r="AH445" s="326">
        <f t="shared" ca="1" si="852"/>
        <v>0</v>
      </c>
      <c r="AI445" s="326">
        <f t="shared" ca="1" si="852"/>
        <v>0</v>
      </c>
      <c r="AJ445" s="326">
        <f t="shared" ca="1" si="852"/>
        <v>0</v>
      </c>
      <c r="AK445" s="326">
        <f t="shared" ca="1" si="852"/>
        <v>0</v>
      </c>
      <c r="AL445" s="326">
        <f t="shared" ca="1" si="852"/>
        <v>0</v>
      </c>
      <c r="AM445" s="326">
        <f t="shared" ca="1" si="852"/>
        <v>0</v>
      </c>
      <c r="AN445" s="326">
        <f t="shared" ca="1" si="852"/>
        <v>0</v>
      </c>
      <c r="AO445" s="326">
        <f t="shared" ca="1" si="852"/>
        <v>0</v>
      </c>
      <c r="AP445" s="326">
        <f t="shared" ca="1" si="852"/>
        <v>0</v>
      </c>
      <c r="AQ445" s="326">
        <f t="shared" ca="1" si="852"/>
        <v>0</v>
      </c>
      <c r="AR445" s="326">
        <f t="shared" ca="1" si="852"/>
        <v>0</v>
      </c>
      <c r="AS445" s="326">
        <f t="shared" ca="1" si="852"/>
        <v>0</v>
      </c>
      <c r="AT445" s="326">
        <f t="shared" ca="1" si="852"/>
        <v>0</v>
      </c>
      <c r="AU445" s="326">
        <f t="shared" ca="1" si="852"/>
        <v>0</v>
      </c>
      <c r="AV445" s="326">
        <f t="shared" ca="1" si="852"/>
        <v>0</v>
      </c>
      <c r="AW445" s="326">
        <f t="shared" ca="1" si="852"/>
        <v>0</v>
      </c>
      <c r="AX445" s="326">
        <f t="shared" ca="1" si="852"/>
        <v>0</v>
      </c>
      <c r="AY445" s="326">
        <f t="shared" ca="1" si="852"/>
        <v>0</v>
      </c>
      <c r="AZ445" s="326">
        <f t="shared" ca="1" si="852"/>
        <v>0</v>
      </c>
      <c r="BA445" s="326">
        <f t="shared" ca="1" si="852"/>
        <v>0</v>
      </c>
      <c r="BB445" s="326">
        <f t="shared" ca="1" si="852"/>
        <v>0</v>
      </c>
      <c r="BC445" s="326">
        <f t="shared" ca="1" si="852"/>
        <v>0</v>
      </c>
      <c r="BD445" s="326">
        <f t="shared" ca="1" si="852"/>
        <v>0</v>
      </c>
      <c r="BE445" s="326">
        <f t="shared" ca="1" si="852"/>
        <v>0</v>
      </c>
      <c r="BF445" s="326">
        <f t="shared" ca="1" si="852"/>
        <v>0</v>
      </c>
      <c r="BG445" s="326">
        <f t="shared" ca="1" si="852"/>
        <v>0</v>
      </c>
      <c r="BH445" s="326">
        <f t="shared" ca="1" si="852"/>
        <v>0</v>
      </c>
      <c r="BI445" s="326">
        <f t="shared" ca="1" si="852"/>
        <v>0</v>
      </c>
      <c r="BJ445" s="326">
        <f t="shared" ca="1" si="852"/>
        <v>0</v>
      </c>
      <c r="BK445" s="326">
        <f t="shared" ca="1" si="852"/>
        <v>0</v>
      </c>
      <c r="BL445" s="326">
        <f t="shared" ca="1" si="852"/>
        <v>0</v>
      </c>
      <c r="BM445" s="326">
        <f t="shared" ca="1" si="852"/>
        <v>0</v>
      </c>
    </row>
    <row r="446" spans="3:65" x14ac:dyDescent="0.2">
      <c r="C446" s="325">
        <f t="shared" si="846"/>
        <v>5</v>
      </c>
      <c r="D446" s="303" t="str">
        <f t="shared" si="847"/>
        <v>item 5</v>
      </c>
      <c r="E446" s="350" t="str">
        <f t="shared" si="844"/>
        <v>Operating Expense</v>
      </c>
      <c r="F446" s="320">
        <f t="shared" si="844"/>
        <v>2</v>
      </c>
      <c r="G446" s="320"/>
      <c r="H446" s="362">
        <f>Assumptions!$C$26</f>
        <v>0.4038422678425842</v>
      </c>
      <c r="I446" s="362">
        <f>Assumptions!$D$26</f>
        <v>5.21E-2</v>
      </c>
      <c r="J446" s="363"/>
      <c r="K446" s="341">
        <f t="shared" ca="1" si="848"/>
        <v>0</v>
      </c>
      <c r="L446" s="342">
        <f t="shared" ca="1" si="849"/>
        <v>0</v>
      </c>
      <c r="O446" s="326">
        <f t="shared" ref="O446:BM446" ca="1" si="853">O414*$H446*$I446</f>
        <v>0</v>
      </c>
      <c r="P446" s="326">
        <f t="shared" ca="1" si="853"/>
        <v>0</v>
      </c>
      <c r="Q446" s="326">
        <f t="shared" ca="1" si="853"/>
        <v>0</v>
      </c>
      <c r="R446" s="326">
        <f t="shared" ca="1" si="853"/>
        <v>0</v>
      </c>
      <c r="S446" s="326">
        <f t="shared" ca="1" si="853"/>
        <v>0</v>
      </c>
      <c r="T446" s="326">
        <f t="shared" ca="1" si="853"/>
        <v>0</v>
      </c>
      <c r="U446" s="326">
        <f t="shared" ca="1" si="853"/>
        <v>0</v>
      </c>
      <c r="V446" s="326">
        <f t="shared" ca="1" si="853"/>
        <v>0</v>
      </c>
      <c r="W446" s="326">
        <f t="shared" ca="1" si="853"/>
        <v>0</v>
      </c>
      <c r="X446" s="326">
        <f t="shared" ca="1" si="853"/>
        <v>0</v>
      </c>
      <c r="Y446" s="326">
        <f t="shared" ca="1" si="853"/>
        <v>0</v>
      </c>
      <c r="Z446" s="326">
        <f t="shared" ca="1" si="853"/>
        <v>0</v>
      </c>
      <c r="AA446" s="326">
        <f t="shared" ca="1" si="853"/>
        <v>0</v>
      </c>
      <c r="AB446" s="326">
        <f t="shared" ca="1" si="853"/>
        <v>0</v>
      </c>
      <c r="AC446" s="326">
        <f t="shared" ca="1" si="853"/>
        <v>0</v>
      </c>
      <c r="AD446" s="326">
        <f t="shared" ca="1" si="853"/>
        <v>0</v>
      </c>
      <c r="AE446" s="326">
        <f t="shared" ca="1" si="853"/>
        <v>0</v>
      </c>
      <c r="AF446" s="326">
        <f t="shared" ca="1" si="853"/>
        <v>0</v>
      </c>
      <c r="AG446" s="326">
        <f t="shared" ca="1" si="853"/>
        <v>0</v>
      </c>
      <c r="AH446" s="326">
        <f t="shared" ca="1" si="853"/>
        <v>0</v>
      </c>
      <c r="AI446" s="326">
        <f t="shared" ca="1" si="853"/>
        <v>0</v>
      </c>
      <c r="AJ446" s="326">
        <f t="shared" ca="1" si="853"/>
        <v>0</v>
      </c>
      <c r="AK446" s="326">
        <f t="shared" ca="1" si="853"/>
        <v>0</v>
      </c>
      <c r="AL446" s="326">
        <f t="shared" ca="1" si="853"/>
        <v>0</v>
      </c>
      <c r="AM446" s="326">
        <f t="shared" ca="1" si="853"/>
        <v>0</v>
      </c>
      <c r="AN446" s="326">
        <f t="shared" ca="1" si="853"/>
        <v>0</v>
      </c>
      <c r="AO446" s="326">
        <f t="shared" ca="1" si="853"/>
        <v>0</v>
      </c>
      <c r="AP446" s="326">
        <f t="shared" ca="1" si="853"/>
        <v>0</v>
      </c>
      <c r="AQ446" s="326">
        <f t="shared" ca="1" si="853"/>
        <v>0</v>
      </c>
      <c r="AR446" s="326">
        <f t="shared" ca="1" si="853"/>
        <v>0</v>
      </c>
      <c r="AS446" s="326">
        <f t="shared" ca="1" si="853"/>
        <v>0</v>
      </c>
      <c r="AT446" s="326">
        <f t="shared" ca="1" si="853"/>
        <v>0</v>
      </c>
      <c r="AU446" s="326">
        <f t="shared" ca="1" si="853"/>
        <v>0</v>
      </c>
      <c r="AV446" s="326">
        <f t="shared" ca="1" si="853"/>
        <v>0</v>
      </c>
      <c r="AW446" s="326">
        <f t="shared" ca="1" si="853"/>
        <v>0</v>
      </c>
      <c r="AX446" s="326">
        <f t="shared" ca="1" si="853"/>
        <v>0</v>
      </c>
      <c r="AY446" s="326">
        <f t="shared" ca="1" si="853"/>
        <v>0</v>
      </c>
      <c r="AZ446" s="326">
        <f t="shared" ca="1" si="853"/>
        <v>0</v>
      </c>
      <c r="BA446" s="326">
        <f t="shared" ca="1" si="853"/>
        <v>0</v>
      </c>
      <c r="BB446" s="326">
        <f t="shared" ca="1" si="853"/>
        <v>0</v>
      </c>
      <c r="BC446" s="326">
        <f t="shared" ca="1" si="853"/>
        <v>0</v>
      </c>
      <c r="BD446" s="326">
        <f t="shared" ca="1" si="853"/>
        <v>0</v>
      </c>
      <c r="BE446" s="326">
        <f t="shared" ca="1" si="853"/>
        <v>0</v>
      </c>
      <c r="BF446" s="326">
        <f t="shared" ca="1" si="853"/>
        <v>0</v>
      </c>
      <c r="BG446" s="326">
        <f t="shared" ca="1" si="853"/>
        <v>0</v>
      </c>
      <c r="BH446" s="326">
        <f t="shared" ca="1" si="853"/>
        <v>0</v>
      </c>
      <c r="BI446" s="326">
        <f t="shared" ca="1" si="853"/>
        <v>0</v>
      </c>
      <c r="BJ446" s="326">
        <f t="shared" ca="1" si="853"/>
        <v>0</v>
      </c>
      <c r="BK446" s="326">
        <f t="shared" ca="1" si="853"/>
        <v>0</v>
      </c>
      <c r="BL446" s="326">
        <f t="shared" ca="1" si="853"/>
        <v>0</v>
      </c>
      <c r="BM446" s="326">
        <f t="shared" ca="1" si="853"/>
        <v>0</v>
      </c>
    </row>
    <row r="447" spans="3:65" x14ac:dyDescent="0.2">
      <c r="C447" s="325">
        <f t="shared" si="846"/>
        <v>6</v>
      </c>
      <c r="D447" s="303" t="str">
        <f t="shared" si="847"/>
        <v>item 6</v>
      </c>
      <c r="E447" s="350" t="str">
        <f t="shared" si="844"/>
        <v>Operating Expense</v>
      </c>
      <c r="F447" s="320">
        <f t="shared" si="844"/>
        <v>2</v>
      </c>
      <c r="G447" s="320"/>
      <c r="H447" s="362">
        <f>Assumptions!$C$26</f>
        <v>0.4038422678425842</v>
      </c>
      <c r="I447" s="362">
        <f>Assumptions!$D$26</f>
        <v>5.21E-2</v>
      </c>
      <c r="J447" s="363"/>
      <c r="K447" s="341">
        <f t="shared" ca="1" si="848"/>
        <v>0</v>
      </c>
      <c r="L447" s="342">
        <f t="shared" ca="1" si="849"/>
        <v>0</v>
      </c>
      <c r="O447" s="326">
        <f t="shared" ref="O447:BM447" ca="1" si="854">O415*$H447*$I447</f>
        <v>0</v>
      </c>
      <c r="P447" s="326">
        <f t="shared" ca="1" si="854"/>
        <v>0</v>
      </c>
      <c r="Q447" s="326">
        <f t="shared" ca="1" si="854"/>
        <v>0</v>
      </c>
      <c r="R447" s="326">
        <f t="shared" ca="1" si="854"/>
        <v>0</v>
      </c>
      <c r="S447" s="326">
        <f t="shared" ca="1" si="854"/>
        <v>0</v>
      </c>
      <c r="T447" s="326">
        <f t="shared" ca="1" si="854"/>
        <v>0</v>
      </c>
      <c r="U447" s="326">
        <f t="shared" ca="1" si="854"/>
        <v>0</v>
      </c>
      <c r="V447" s="326">
        <f t="shared" ca="1" si="854"/>
        <v>0</v>
      </c>
      <c r="W447" s="326">
        <f t="shared" ca="1" si="854"/>
        <v>0</v>
      </c>
      <c r="X447" s="326">
        <f t="shared" ca="1" si="854"/>
        <v>0</v>
      </c>
      <c r="Y447" s="326">
        <f t="shared" ca="1" si="854"/>
        <v>0</v>
      </c>
      <c r="Z447" s="326">
        <f t="shared" ca="1" si="854"/>
        <v>0</v>
      </c>
      <c r="AA447" s="326">
        <f t="shared" ca="1" si="854"/>
        <v>0</v>
      </c>
      <c r="AB447" s="326">
        <f t="shared" ca="1" si="854"/>
        <v>0</v>
      </c>
      <c r="AC447" s="326">
        <f t="shared" ca="1" si="854"/>
        <v>0</v>
      </c>
      <c r="AD447" s="326">
        <f t="shared" ca="1" si="854"/>
        <v>0</v>
      </c>
      <c r="AE447" s="326">
        <f t="shared" ca="1" si="854"/>
        <v>0</v>
      </c>
      <c r="AF447" s="326">
        <f t="shared" ca="1" si="854"/>
        <v>0</v>
      </c>
      <c r="AG447" s="326">
        <f t="shared" ca="1" si="854"/>
        <v>0</v>
      </c>
      <c r="AH447" s="326">
        <f t="shared" ca="1" si="854"/>
        <v>0</v>
      </c>
      <c r="AI447" s="326">
        <f t="shared" ca="1" si="854"/>
        <v>0</v>
      </c>
      <c r="AJ447" s="326">
        <f t="shared" ca="1" si="854"/>
        <v>0</v>
      </c>
      <c r="AK447" s="326">
        <f t="shared" ca="1" si="854"/>
        <v>0</v>
      </c>
      <c r="AL447" s="326">
        <f t="shared" ca="1" si="854"/>
        <v>0</v>
      </c>
      <c r="AM447" s="326">
        <f t="shared" ca="1" si="854"/>
        <v>0</v>
      </c>
      <c r="AN447" s="326">
        <f t="shared" ca="1" si="854"/>
        <v>0</v>
      </c>
      <c r="AO447" s="326">
        <f t="shared" ca="1" si="854"/>
        <v>0</v>
      </c>
      <c r="AP447" s="326">
        <f t="shared" ca="1" si="854"/>
        <v>0</v>
      </c>
      <c r="AQ447" s="326">
        <f t="shared" ca="1" si="854"/>
        <v>0</v>
      </c>
      <c r="AR447" s="326">
        <f t="shared" ca="1" si="854"/>
        <v>0</v>
      </c>
      <c r="AS447" s="326">
        <f t="shared" ca="1" si="854"/>
        <v>0</v>
      </c>
      <c r="AT447" s="326">
        <f t="shared" ca="1" si="854"/>
        <v>0</v>
      </c>
      <c r="AU447" s="326">
        <f t="shared" ca="1" si="854"/>
        <v>0</v>
      </c>
      <c r="AV447" s="326">
        <f t="shared" ca="1" si="854"/>
        <v>0</v>
      </c>
      <c r="AW447" s="326">
        <f t="shared" ca="1" si="854"/>
        <v>0</v>
      </c>
      <c r="AX447" s="326">
        <f t="shared" ca="1" si="854"/>
        <v>0</v>
      </c>
      <c r="AY447" s="326">
        <f t="shared" ca="1" si="854"/>
        <v>0</v>
      </c>
      <c r="AZ447" s="326">
        <f t="shared" ca="1" si="854"/>
        <v>0</v>
      </c>
      <c r="BA447" s="326">
        <f t="shared" ca="1" si="854"/>
        <v>0</v>
      </c>
      <c r="BB447" s="326">
        <f t="shared" ca="1" si="854"/>
        <v>0</v>
      </c>
      <c r="BC447" s="326">
        <f t="shared" ca="1" si="854"/>
        <v>0</v>
      </c>
      <c r="BD447" s="326">
        <f t="shared" ca="1" si="854"/>
        <v>0</v>
      </c>
      <c r="BE447" s="326">
        <f t="shared" ca="1" si="854"/>
        <v>0</v>
      </c>
      <c r="BF447" s="326">
        <f t="shared" ca="1" si="854"/>
        <v>0</v>
      </c>
      <c r="BG447" s="326">
        <f t="shared" ca="1" si="854"/>
        <v>0</v>
      </c>
      <c r="BH447" s="326">
        <f t="shared" ca="1" si="854"/>
        <v>0</v>
      </c>
      <c r="BI447" s="326">
        <f t="shared" ca="1" si="854"/>
        <v>0</v>
      </c>
      <c r="BJ447" s="326">
        <f t="shared" ca="1" si="854"/>
        <v>0</v>
      </c>
      <c r="BK447" s="326">
        <f t="shared" ca="1" si="854"/>
        <v>0</v>
      </c>
      <c r="BL447" s="326">
        <f t="shared" ca="1" si="854"/>
        <v>0</v>
      </c>
      <c r="BM447" s="326">
        <f t="shared" ca="1" si="854"/>
        <v>0</v>
      </c>
    </row>
    <row r="448" spans="3:65" x14ac:dyDescent="0.2">
      <c r="C448" s="325">
        <f t="shared" si="846"/>
        <v>7</v>
      </c>
      <c r="D448" s="303" t="str">
        <f t="shared" si="847"/>
        <v>item 7</v>
      </c>
      <c r="E448" s="350" t="str">
        <f t="shared" si="844"/>
        <v>Operating Expense</v>
      </c>
      <c r="F448" s="320">
        <f t="shared" si="844"/>
        <v>2</v>
      </c>
      <c r="G448" s="320"/>
      <c r="H448" s="362">
        <f>Assumptions!$C$26</f>
        <v>0.4038422678425842</v>
      </c>
      <c r="I448" s="362">
        <f>Assumptions!$D$26</f>
        <v>5.21E-2</v>
      </c>
      <c r="J448" s="363"/>
      <c r="K448" s="341">
        <f t="shared" ca="1" si="848"/>
        <v>0</v>
      </c>
      <c r="L448" s="342">
        <f t="shared" ca="1" si="849"/>
        <v>0</v>
      </c>
      <c r="O448" s="326">
        <f t="shared" ref="O448:BM448" ca="1" si="855">O416*$H448*$I448</f>
        <v>0</v>
      </c>
      <c r="P448" s="326">
        <f t="shared" ca="1" si="855"/>
        <v>0</v>
      </c>
      <c r="Q448" s="326">
        <f t="shared" ca="1" si="855"/>
        <v>0</v>
      </c>
      <c r="R448" s="326">
        <f t="shared" ca="1" si="855"/>
        <v>0</v>
      </c>
      <c r="S448" s="326">
        <f t="shared" ca="1" si="855"/>
        <v>0</v>
      </c>
      <c r="T448" s="326">
        <f t="shared" ca="1" si="855"/>
        <v>0</v>
      </c>
      <c r="U448" s="326">
        <f t="shared" ca="1" si="855"/>
        <v>0</v>
      </c>
      <c r="V448" s="326">
        <f t="shared" ca="1" si="855"/>
        <v>0</v>
      </c>
      <c r="W448" s="326">
        <f t="shared" ca="1" si="855"/>
        <v>0</v>
      </c>
      <c r="X448" s="326">
        <f t="shared" ca="1" si="855"/>
        <v>0</v>
      </c>
      <c r="Y448" s="326">
        <f t="shared" ca="1" si="855"/>
        <v>0</v>
      </c>
      <c r="Z448" s="326">
        <f t="shared" ca="1" si="855"/>
        <v>0</v>
      </c>
      <c r="AA448" s="326">
        <f t="shared" ca="1" si="855"/>
        <v>0</v>
      </c>
      <c r="AB448" s="326">
        <f t="shared" ca="1" si="855"/>
        <v>0</v>
      </c>
      <c r="AC448" s="326">
        <f t="shared" ca="1" si="855"/>
        <v>0</v>
      </c>
      <c r="AD448" s="326">
        <f t="shared" ca="1" si="855"/>
        <v>0</v>
      </c>
      <c r="AE448" s="326">
        <f t="shared" ca="1" si="855"/>
        <v>0</v>
      </c>
      <c r="AF448" s="326">
        <f t="shared" ca="1" si="855"/>
        <v>0</v>
      </c>
      <c r="AG448" s="326">
        <f t="shared" ca="1" si="855"/>
        <v>0</v>
      </c>
      <c r="AH448" s="326">
        <f t="shared" ca="1" si="855"/>
        <v>0</v>
      </c>
      <c r="AI448" s="326">
        <f t="shared" ca="1" si="855"/>
        <v>0</v>
      </c>
      <c r="AJ448" s="326">
        <f t="shared" ca="1" si="855"/>
        <v>0</v>
      </c>
      <c r="AK448" s="326">
        <f t="shared" ca="1" si="855"/>
        <v>0</v>
      </c>
      <c r="AL448" s="326">
        <f t="shared" ca="1" si="855"/>
        <v>0</v>
      </c>
      <c r="AM448" s="326">
        <f t="shared" ca="1" si="855"/>
        <v>0</v>
      </c>
      <c r="AN448" s="326">
        <f t="shared" ca="1" si="855"/>
        <v>0</v>
      </c>
      <c r="AO448" s="326">
        <f t="shared" ca="1" si="855"/>
        <v>0</v>
      </c>
      <c r="AP448" s="326">
        <f t="shared" ca="1" si="855"/>
        <v>0</v>
      </c>
      <c r="AQ448" s="326">
        <f t="shared" ca="1" si="855"/>
        <v>0</v>
      </c>
      <c r="AR448" s="326">
        <f t="shared" ca="1" si="855"/>
        <v>0</v>
      </c>
      <c r="AS448" s="326">
        <f t="shared" ca="1" si="855"/>
        <v>0</v>
      </c>
      <c r="AT448" s="326">
        <f t="shared" ca="1" si="855"/>
        <v>0</v>
      </c>
      <c r="AU448" s="326">
        <f t="shared" ca="1" si="855"/>
        <v>0</v>
      </c>
      <c r="AV448" s="326">
        <f t="shared" ca="1" si="855"/>
        <v>0</v>
      </c>
      <c r="AW448" s="326">
        <f t="shared" ca="1" si="855"/>
        <v>0</v>
      </c>
      <c r="AX448" s="326">
        <f t="shared" ca="1" si="855"/>
        <v>0</v>
      </c>
      <c r="AY448" s="326">
        <f t="shared" ca="1" si="855"/>
        <v>0</v>
      </c>
      <c r="AZ448" s="326">
        <f t="shared" ca="1" si="855"/>
        <v>0</v>
      </c>
      <c r="BA448" s="326">
        <f t="shared" ca="1" si="855"/>
        <v>0</v>
      </c>
      <c r="BB448" s="326">
        <f t="shared" ca="1" si="855"/>
        <v>0</v>
      </c>
      <c r="BC448" s="326">
        <f t="shared" ca="1" si="855"/>
        <v>0</v>
      </c>
      <c r="BD448" s="326">
        <f t="shared" ca="1" si="855"/>
        <v>0</v>
      </c>
      <c r="BE448" s="326">
        <f t="shared" ca="1" si="855"/>
        <v>0</v>
      </c>
      <c r="BF448" s="326">
        <f t="shared" ca="1" si="855"/>
        <v>0</v>
      </c>
      <c r="BG448" s="326">
        <f t="shared" ca="1" si="855"/>
        <v>0</v>
      </c>
      <c r="BH448" s="326">
        <f t="shared" ca="1" si="855"/>
        <v>0</v>
      </c>
      <c r="BI448" s="326">
        <f t="shared" ca="1" si="855"/>
        <v>0</v>
      </c>
      <c r="BJ448" s="326">
        <f t="shared" ca="1" si="855"/>
        <v>0</v>
      </c>
      <c r="BK448" s="326">
        <f t="shared" ca="1" si="855"/>
        <v>0</v>
      </c>
      <c r="BL448" s="326">
        <f t="shared" ca="1" si="855"/>
        <v>0</v>
      </c>
      <c r="BM448" s="326">
        <f t="shared" ca="1" si="855"/>
        <v>0</v>
      </c>
    </row>
    <row r="449" spans="3:65" x14ac:dyDescent="0.2">
      <c r="C449" s="325">
        <f t="shared" si="846"/>
        <v>8</v>
      </c>
      <c r="D449" s="303" t="str">
        <f t="shared" si="847"/>
        <v>item 8</v>
      </c>
      <c r="E449" s="350" t="str">
        <f t="shared" si="844"/>
        <v>Operating Expense</v>
      </c>
      <c r="F449" s="320">
        <f t="shared" si="844"/>
        <v>2</v>
      </c>
      <c r="G449" s="320"/>
      <c r="H449" s="362">
        <f>Assumptions!$C$26</f>
        <v>0.4038422678425842</v>
      </c>
      <c r="I449" s="362">
        <f>Assumptions!$D$26</f>
        <v>5.21E-2</v>
      </c>
      <c r="J449" s="363"/>
      <c r="K449" s="341">
        <f t="shared" ca="1" si="848"/>
        <v>0</v>
      </c>
      <c r="L449" s="342">
        <f t="shared" ca="1" si="849"/>
        <v>0</v>
      </c>
      <c r="O449" s="326">
        <f t="shared" ref="O449:BM449" ca="1" si="856">O417*$H449*$I449</f>
        <v>0</v>
      </c>
      <c r="P449" s="326">
        <f t="shared" ca="1" si="856"/>
        <v>0</v>
      </c>
      <c r="Q449" s="326">
        <f t="shared" ca="1" si="856"/>
        <v>0</v>
      </c>
      <c r="R449" s="326">
        <f t="shared" ca="1" si="856"/>
        <v>0</v>
      </c>
      <c r="S449" s="326">
        <f t="shared" ca="1" si="856"/>
        <v>0</v>
      </c>
      <c r="T449" s="326">
        <f t="shared" ca="1" si="856"/>
        <v>0</v>
      </c>
      <c r="U449" s="326">
        <f t="shared" ca="1" si="856"/>
        <v>0</v>
      </c>
      <c r="V449" s="326">
        <f t="shared" ca="1" si="856"/>
        <v>0</v>
      </c>
      <c r="W449" s="326">
        <f t="shared" ca="1" si="856"/>
        <v>0</v>
      </c>
      <c r="X449" s="326">
        <f t="shared" ca="1" si="856"/>
        <v>0</v>
      </c>
      <c r="Y449" s="326">
        <f t="shared" ca="1" si="856"/>
        <v>0</v>
      </c>
      <c r="Z449" s="326">
        <f t="shared" ca="1" si="856"/>
        <v>0</v>
      </c>
      <c r="AA449" s="326">
        <f t="shared" ca="1" si="856"/>
        <v>0</v>
      </c>
      <c r="AB449" s="326">
        <f t="shared" ca="1" si="856"/>
        <v>0</v>
      </c>
      <c r="AC449" s="326">
        <f t="shared" ca="1" si="856"/>
        <v>0</v>
      </c>
      <c r="AD449" s="326">
        <f t="shared" ca="1" si="856"/>
        <v>0</v>
      </c>
      <c r="AE449" s="326">
        <f t="shared" ca="1" si="856"/>
        <v>0</v>
      </c>
      <c r="AF449" s="326">
        <f t="shared" ca="1" si="856"/>
        <v>0</v>
      </c>
      <c r="AG449" s="326">
        <f t="shared" ca="1" si="856"/>
        <v>0</v>
      </c>
      <c r="AH449" s="326">
        <f t="shared" ca="1" si="856"/>
        <v>0</v>
      </c>
      <c r="AI449" s="326">
        <f t="shared" ca="1" si="856"/>
        <v>0</v>
      </c>
      <c r="AJ449" s="326">
        <f t="shared" ca="1" si="856"/>
        <v>0</v>
      </c>
      <c r="AK449" s="326">
        <f t="shared" ca="1" si="856"/>
        <v>0</v>
      </c>
      <c r="AL449" s="326">
        <f t="shared" ca="1" si="856"/>
        <v>0</v>
      </c>
      <c r="AM449" s="326">
        <f t="shared" ca="1" si="856"/>
        <v>0</v>
      </c>
      <c r="AN449" s="326">
        <f t="shared" ca="1" si="856"/>
        <v>0</v>
      </c>
      <c r="AO449" s="326">
        <f t="shared" ca="1" si="856"/>
        <v>0</v>
      </c>
      <c r="AP449" s="326">
        <f t="shared" ca="1" si="856"/>
        <v>0</v>
      </c>
      <c r="AQ449" s="326">
        <f t="shared" ca="1" si="856"/>
        <v>0</v>
      </c>
      <c r="AR449" s="326">
        <f t="shared" ca="1" si="856"/>
        <v>0</v>
      </c>
      <c r="AS449" s="326">
        <f t="shared" ca="1" si="856"/>
        <v>0</v>
      </c>
      <c r="AT449" s="326">
        <f t="shared" ca="1" si="856"/>
        <v>0</v>
      </c>
      <c r="AU449" s="326">
        <f t="shared" ca="1" si="856"/>
        <v>0</v>
      </c>
      <c r="AV449" s="326">
        <f t="shared" ca="1" si="856"/>
        <v>0</v>
      </c>
      <c r="AW449" s="326">
        <f t="shared" ca="1" si="856"/>
        <v>0</v>
      </c>
      <c r="AX449" s="326">
        <f t="shared" ca="1" si="856"/>
        <v>0</v>
      </c>
      <c r="AY449" s="326">
        <f t="shared" ca="1" si="856"/>
        <v>0</v>
      </c>
      <c r="AZ449" s="326">
        <f t="shared" ca="1" si="856"/>
        <v>0</v>
      </c>
      <c r="BA449" s="326">
        <f t="shared" ca="1" si="856"/>
        <v>0</v>
      </c>
      <c r="BB449" s="326">
        <f t="shared" ca="1" si="856"/>
        <v>0</v>
      </c>
      <c r="BC449" s="326">
        <f t="shared" ca="1" si="856"/>
        <v>0</v>
      </c>
      <c r="BD449" s="326">
        <f t="shared" ca="1" si="856"/>
        <v>0</v>
      </c>
      <c r="BE449" s="326">
        <f t="shared" ca="1" si="856"/>
        <v>0</v>
      </c>
      <c r="BF449" s="326">
        <f t="shared" ca="1" si="856"/>
        <v>0</v>
      </c>
      <c r="BG449" s="326">
        <f t="shared" ca="1" si="856"/>
        <v>0</v>
      </c>
      <c r="BH449" s="326">
        <f t="shared" ca="1" si="856"/>
        <v>0</v>
      </c>
      <c r="BI449" s="326">
        <f t="shared" ca="1" si="856"/>
        <v>0</v>
      </c>
      <c r="BJ449" s="326">
        <f t="shared" ca="1" si="856"/>
        <v>0</v>
      </c>
      <c r="BK449" s="326">
        <f t="shared" ca="1" si="856"/>
        <v>0</v>
      </c>
      <c r="BL449" s="326">
        <f t="shared" ca="1" si="856"/>
        <v>0</v>
      </c>
      <c r="BM449" s="326">
        <f t="shared" ca="1" si="856"/>
        <v>0</v>
      </c>
    </row>
    <row r="450" spans="3:65" x14ac:dyDescent="0.2">
      <c r="C450" s="325">
        <f t="shared" si="846"/>
        <v>9</v>
      </c>
      <c r="D450" s="303" t="str">
        <f t="shared" si="847"/>
        <v>item 9</v>
      </c>
      <c r="E450" s="350" t="str">
        <f t="shared" si="844"/>
        <v>Operating Expense</v>
      </c>
      <c r="F450" s="320">
        <f t="shared" si="844"/>
        <v>2</v>
      </c>
      <c r="G450" s="320"/>
      <c r="H450" s="362">
        <f>Assumptions!$C$26</f>
        <v>0.4038422678425842</v>
      </c>
      <c r="I450" s="362">
        <f>Assumptions!$D$26</f>
        <v>5.21E-2</v>
      </c>
      <c r="J450" s="363"/>
      <c r="K450" s="341">
        <f t="shared" ca="1" si="848"/>
        <v>0</v>
      </c>
      <c r="L450" s="342">
        <f t="shared" ca="1" si="849"/>
        <v>0</v>
      </c>
      <c r="O450" s="326">
        <f t="shared" ref="O450:BM450" ca="1" si="857">O418*$H450*$I450</f>
        <v>0</v>
      </c>
      <c r="P450" s="326">
        <f t="shared" ca="1" si="857"/>
        <v>0</v>
      </c>
      <c r="Q450" s="326">
        <f t="shared" ca="1" si="857"/>
        <v>0</v>
      </c>
      <c r="R450" s="326">
        <f t="shared" ca="1" si="857"/>
        <v>0</v>
      </c>
      <c r="S450" s="326">
        <f t="shared" ca="1" si="857"/>
        <v>0</v>
      </c>
      <c r="T450" s="326">
        <f t="shared" ca="1" si="857"/>
        <v>0</v>
      </c>
      <c r="U450" s="326">
        <f t="shared" ca="1" si="857"/>
        <v>0</v>
      </c>
      <c r="V450" s="326">
        <f t="shared" ca="1" si="857"/>
        <v>0</v>
      </c>
      <c r="W450" s="326">
        <f t="shared" ca="1" si="857"/>
        <v>0</v>
      </c>
      <c r="X450" s="326">
        <f t="shared" ca="1" si="857"/>
        <v>0</v>
      </c>
      <c r="Y450" s="326">
        <f t="shared" ca="1" si="857"/>
        <v>0</v>
      </c>
      <c r="Z450" s="326">
        <f t="shared" ca="1" si="857"/>
        <v>0</v>
      </c>
      <c r="AA450" s="326">
        <f t="shared" ca="1" si="857"/>
        <v>0</v>
      </c>
      <c r="AB450" s="326">
        <f t="shared" ca="1" si="857"/>
        <v>0</v>
      </c>
      <c r="AC450" s="326">
        <f t="shared" ca="1" si="857"/>
        <v>0</v>
      </c>
      <c r="AD450" s="326">
        <f t="shared" ca="1" si="857"/>
        <v>0</v>
      </c>
      <c r="AE450" s="326">
        <f t="shared" ca="1" si="857"/>
        <v>0</v>
      </c>
      <c r="AF450" s="326">
        <f t="shared" ca="1" si="857"/>
        <v>0</v>
      </c>
      <c r="AG450" s="326">
        <f t="shared" ca="1" si="857"/>
        <v>0</v>
      </c>
      <c r="AH450" s="326">
        <f t="shared" ca="1" si="857"/>
        <v>0</v>
      </c>
      <c r="AI450" s="326">
        <f t="shared" ca="1" si="857"/>
        <v>0</v>
      </c>
      <c r="AJ450" s="326">
        <f t="shared" ca="1" si="857"/>
        <v>0</v>
      </c>
      <c r="AK450" s="326">
        <f t="shared" ca="1" si="857"/>
        <v>0</v>
      </c>
      <c r="AL450" s="326">
        <f t="shared" ca="1" si="857"/>
        <v>0</v>
      </c>
      <c r="AM450" s="326">
        <f t="shared" ca="1" si="857"/>
        <v>0</v>
      </c>
      <c r="AN450" s="326">
        <f t="shared" ca="1" si="857"/>
        <v>0</v>
      </c>
      <c r="AO450" s="326">
        <f t="shared" ca="1" si="857"/>
        <v>0</v>
      </c>
      <c r="AP450" s="326">
        <f t="shared" ca="1" si="857"/>
        <v>0</v>
      </c>
      <c r="AQ450" s="326">
        <f t="shared" ca="1" si="857"/>
        <v>0</v>
      </c>
      <c r="AR450" s="326">
        <f t="shared" ca="1" si="857"/>
        <v>0</v>
      </c>
      <c r="AS450" s="326">
        <f t="shared" ca="1" si="857"/>
        <v>0</v>
      </c>
      <c r="AT450" s="326">
        <f t="shared" ca="1" si="857"/>
        <v>0</v>
      </c>
      <c r="AU450" s="326">
        <f t="shared" ca="1" si="857"/>
        <v>0</v>
      </c>
      <c r="AV450" s="326">
        <f t="shared" ca="1" si="857"/>
        <v>0</v>
      </c>
      <c r="AW450" s="326">
        <f t="shared" ca="1" si="857"/>
        <v>0</v>
      </c>
      <c r="AX450" s="326">
        <f t="shared" ca="1" si="857"/>
        <v>0</v>
      </c>
      <c r="AY450" s="326">
        <f t="shared" ca="1" si="857"/>
        <v>0</v>
      </c>
      <c r="AZ450" s="326">
        <f t="shared" ca="1" si="857"/>
        <v>0</v>
      </c>
      <c r="BA450" s="326">
        <f t="shared" ca="1" si="857"/>
        <v>0</v>
      </c>
      <c r="BB450" s="326">
        <f t="shared" ca="1" si="857"/>
        <v>0</v>
      </c>
      <c r="BC450" s="326">
        <f t="shared" ca="1" si="857"/>
        <v>0</v>
      </c>
      <c r="BD450" s="326">
        <f t="shared" ca="1" si="857"/>
        <v>0</v>
      </c>
      <c r="BE450" s="326">
        <f t="shared" ca="1" si="857"/>
        <v>0</v>
      </c>
      <c r="BF450" s="326">
        <f t="shared" ca="1" si="857"/>
        <v>0</v>
      </c>
      <c r="BG450" s="326">
        <f t="shared" ca="1" si="857"/>
        <v>0</v>
      </c>
      <c r="BH450" s="326">
        <f t="shared" ca="1" si="857"/>
        <v>0</v>
      </c>
      <c r="BI450" s="326">
        <f t="shared" ca="1" si="857"/>
        <v>0</v>
      </c>
      <c r="BJ450" s="326">
        <f t="shared" ca="1" si="857"/>
        <v>0</v>
      </c>
      <c r="BK450" s="326">
        <f t="shared" ca="1" si="857"/>
        <v>0</v>
      </c>
      <c r="BL450" s="326">
        <f t="shared" ca="1" si="857"/>
        <v>0</v>
      </c>
      <c r="BM450" s="326">
        <f t="shared" ca="1" si="857"/>
        <v>0</v>
      </c>
    </row>
    <row r="451" spans="3:65" x14ac:dyDescent="0.2">
      <c r="C451" s="325">
        <f t="shared" si="846"/>
        <v>10</v>
      </c>
      <c r="D451" s="303" t="str">
        <f t="shared" si="847"/>
        <v>item 10</v>
      </c>
      <c r="E451" s="350" t="str">
        <f t="shared" si="844"/>
        <v>Operating Expense</v>
      </c>
      <c r="F451" s="320">
        <f t="shared" si="844"/>
        <v>2</v>
      </c>
      <c r="G451" s="320"/>
      <c r="H451" s="362">
        <f>Assumptions!$C$26</f>
        <v>0.4038422678425842</v>
      </c>
      <c r="I451" s="362">
        <f>Assumptions!$D$26</f>
        <v>5.21E-2</v>
      </c>
      <c r="J451" s="363"/>
      <c r="K451" s="341">
        <f t="shared" ca="1" si="848"/>
        <v>0</v>
      </c>
      <c r="L451" s="342">
        <f t="shared" ca="1" si="849"/>
        <v>0</v>
      </c>
      <c r="O451" s="326">
        <f t="shared" ref="O451:BM451" ca="1" si="858">O419*$H451*$I451</f>
        <v>0</v>
      </c>
      <c r="P451" s="326">
        <f t="shared" ca="1" si="858"/>
        <v>0</v>
      </c>
      <c r="Q451" s="326">
        <f t="shared" ca="1" si="858"/>
        <v>0</v>
      </c>
      <c r="R451" s="326">
        <f t="shared" ca="1" si="858"/>
        <v>0</v>
      </c>
      <c r="S451" s="326">
        <f t="shared" ca="1" si="858"/>
        <v>0</v>
      </c>
      <c r="T451" s="326">
        <f t="shared" ca="1" si="858"/>
        <v>0</v>
      </c>
      <c r="U451" s="326">
        <f t="shared" ca="1" si="858"/>
        <v>0</v>
      </c>
      <c r="V451" s="326">
        <f t="shared" ca="1" si="858"/>
        <v>0</v>
      </c>
      <c r="W451" s="326">
        <f t="shared" ca="1" si="858"/>
        <v>0</v>
      </c>
      <c r="X451" s="326">
        <f t="shared" ca="1" si="858"/>
        <v>0</v>
      </c>
      <c r="Y451" s="326">
        <f t="shared" ca="1" si="858"/>
        <v>0</v>
      </c>
      <c r="Z451" s="326">
        <f t="shared" ca="1" si="858"/>
        <v>0</v>
      </c>
      <c r="AA451" s="326">
        <f t="shared" ca="1" si="858"/>
        <v>0</v>
      </c>
      <c r="AB451" s="326">
        <f t="shared" ca="1" si="858"/>
        <v>0</v>
      </c>
      <c r="AC451" s="326">
        <f t="shared" ca="1" si="858"/>
        <v>0</v>
      </c>
      <c r="AD451" s="326">
        <f t="shared" ca="1" si="858"/>
        <v>0</v>
      </c>
      <c r="AE451" s="326">
        <f t="shared" ca="1" si="858"/>
        <v>0</v>
      </c>
      <c r="AF451" s="326">
        <f t="shared" ca="1" si="858"/>
        <v>0</v>
      </c>
      <c r="AG451" s="326">
        <f t="shared" ca="1" si="858"/>
        <v>0</v>
      </c>
      <c r="AH451" s="326">
        <f t="shared" ca="1" si="858"/>
        <v>0</v>
      </c>
      <c r="AI451" s="326">
        <f t="shared" ca="1" si="858"/>
        <v>0</v>
      </c>
      <c r="AJ451" s="326">
        <f t="shared" ca="1" si="858"/>
        <v>0</v>
      </c>
      <c r="AK451" s="326">
        <f t="shared" ca="1" si="858"/>
        <v>0</v>
      </c>
      <c r="AL451" s="326">
        <f t="shared" ca="1" si="858"/>
        <v>0</v>
      </c>
      <c r="AM451" s="326">
        <f t="shared" ca="1" si="858"/>
        <v>0</v>
      </c>
      <c r="AN451" s="326">
        <f t="shared" ca="1" si="858"/>
        <v>0</v>
      </c>
      <c r="AO451" s="326">
        <f t="shared" ca="1" si="858"/>
        <v>0</v>
      </c>
      <c r="AP451" s="326">
        <f t="shared" ca="1" si="858"/>
        <v>0</v>
      </c>
      <c r="AQ451" s="326">
        <f t="shared" ca="1" si="858"/>
        <v>0</v>
      </c>
      <c r="AR451" s="326">
        <f t="shared" ca="1" si="858"/>
        <v>0</v>
      </c>
      <c r="AS451" s="326">
        <f t="shared" ca="1" si="858"/>
        <v>0</v>
      </c>
      <c r="AT451" s="326">
        <f t="shared" ca="1" si="858"/>
        <v>0</v>
      </c>
      <c r="AU451" s="326">
        <f t="shared" ca="1" si="858"/>
        <v>0</v>
      </c>
      <c r="AV451" s="326">
        <f t="shared" ca="1" si="858"/>
        <v>0</v>
      </c>
      <c r="AW451" s="326">
        <f t="shared" ca="1" si="858"/>
        <v>0</v>
      </c>
      <c r="AX451" s="326">
        <f t="shared" ca="1" si="858"/>
        <v>0</v>
      </c>
      <c r="AY451" s="326">
        <f t="shared" ca="1" si="858"/>
        <v>0</v>
      </c>
      <c r="AZ451" s="326">
        <f t="shared" ca="1" si="858"/>
        <v>0</v>
      </c>
      <c r="BA451" s="326">
        <f t="shared" ca="1" si="858"/>
        <v>0</v>
      </c>
      <c r="BB451" s="326">
        <f t="shared" ca="1" si="858"/>
        <v>0</v>
      </c>
      <c r="BC451" s="326">
        <f t="shared" ca="1" si="858"/>
        <v>0</v>
      </c>
      <c r="BD451" s="326">
        <f t="shared" ca="1" si="858"/>
        <v>0</v>
      </c>
      <c r="BE451" s="326">
        <f t="shared" ca="1" si="858"/>
        <v>0</v>
      </c>
      <c r="BF451" s="326">
        <f t="shared" ca="1" si="858"/>
        <v>0</v>
      </c>
      <c r="BG451" s="326">
        <f t="shared" ca="1" si="858"/>
        <v>0</v>
      </c>
      <c r="BH451" s="326">
        <f t="shared" ca="1" si="858"/>
        <v>0</v>
      </c>
      <c r="BI451" s="326">
        <f t="shared" ca="1" si="858"/>
        <v>0</v>
      </c>
      <c r="BJ451" s="326">
        <f t="shared" ca="1" si="858"/>
        <v>0</v>
      </c>
      <c r="BK451" s="326">
        <f t="shared" ca="1" si="858"/>
        <v>0</v>
      </c>
      <c r="BL451" s="326">
        <f t="shared" ca="1" si="858"/>
        <v>0</v>
      </c>
      <c r="BM451" s="326">
        <f t="shared" ca="1" si="858"/>
        <v>0</v>
      </c>
    </row>
    <row r="452" spans="3:65" x14ac:dyDescent="0.2">
      <c r="C452" s="325">
        <f t="shared" si="846"/>
        <v>11</v>
      </c>
      <c r="D452" s="303" t="str">
        <f t="shared" si="847"/>
        <v>item 11</v>
      </c>
      <c r="E452" s="350" t="str">
        <f t="shared" si="844"/>
        <v>Operating Expense</v>
      </c>
      <c r="F452" s="320">
        <f t="shared" si="844"/>
        <v>2</v>
      </c>
      <c r="G452" s="320"/>
      <c r="H452" s="362">
        <f>Assumptions!$C$26</f>
        <v>0.4038422678425842</v>
      </c>
      <c r="I452" s="362">
        <f>Assumptions!$D$26</f>
        <v>5.21E-2</v>
      </c>
      <c r="J452" s="363"/>
      <c r="K452" s="341">
        <f t="shared" ca="1" si="848"/>
        <v>0</v>
      </c>
      <c r="L452" s="342">
        <f t="shared" ca="1" si="849"/>
        <v>0</v>
      </c>
      <c r="O452" s="326">
        <f t="shared" ref="O452:BM452" ca="1" si="859">O420*$H452*$I452</f>
        <v>0</v>
      </c>
      <c r="P452" s="326">
        <f t="shared" ca="1" si="859"/>
        <v>0</v>
      </c>
      <c r="Q452" s="326">
        <f t="shared" ca="1" si="859"/>
        <v>0</v>
      </c>
      <c r="R452" s="326">
        <f t="shared" ca="1" si="859"/>
        <v>0</v>
      </c>
      <c r="S452" s="326">
        <f t="shared" ca="1" si="859"/>
        <v>0</v>
      </c>
      <c r="T452" s="326">
        <f t="shared" ca="1" si="859"/>
        <v>0</v>
      </c>
      <c r="U452" s="326">
        <f t="shared" ca="1" si="859"/>
        <v>0</v>
      </c>
      <c r="V452" s="326">
        <f t="shared" ca="1" si="859"/>
        <v>0</v>
      </c>
      <c r="W452" s="326">
        <f t="shared" ca="1" si="859"/>
        <v>0</v>
      </c>
      <c r="X452" s="326">
        <f t="shared" ca="1" si="859"/>
        <v>0</v>
      </c>
      <c r="Y452" s="326">
        <f t="shared" ca="1" si="859"/>
        <v>0</v>
      </c>
      <c r="Z452" s="326">
        <f t="shared" ca="1" si="859"/>
        <v>0</v>
      </c>
      <c r="AA452" s="326">
        <f t="shared" ca="1" si="859"/>
        <v>0</v>
      </c>
      <c r="AB452" s="326">
        <f t="shared" ca="1" si="859"/>
        <v>0</v>
      </c>
      <c r="AC452" s="326">
        <f t="shared" ca="1" si="859"/>
        <v>0</v>
      </c>
      <c r="AD452" s="326">
        <f t="shared" ca="1" si="859"/>
        <v>0</v>
      </c>
      <c r="AE452" s="326">
        <f t="shared" ca="1" si="859"/>
        <v>0</v>
      </c>
      <c r="AF452" s="326">
        <f t="shared" ca="1" si="859"/>
        <v>0</v>
      </c>
      <c r="AG452" s="326">
        <f t="shared" ca="1" si="859"/>
        <v>0</v>
      </c>
      <c r="AH452" s="326">
        <f t="shared" ca="1" si="859"/>
        <v>0</v>
      </c>
      <c r="AI452" s="326">
        <f t="shared" ca="1" si="859"/>
        <v>0</v>
      </c>
      <c r="AJ452" s="326">
        <f t="shared" ca="1" si="859"/>
        <v>0</v>
      </c>
      <c r="AK452" s="326">
        <f t="shared" ca="1" si="859"/>
        <v>0</v>
      </c>
      <c r="AL452" s="326">
        <f t="shared" ca="1" si="859"/>
        <v>0</v>
      </c>
      <c r="AM452" s="326">
        <f t="shared" ca="1" si="859"/>
        <v>0</v>
      </c>
      <c r="AN452" s="326">
        <f t="shared" ca="1" si="859"/>
        <v>0</v>
      </c>
      <c r="AO452" s="326">
        <f t="shared" ca="1" si="859"/>
        <v>0</v>
      </c>
      <c r="AP452" s="326">
        <f t="shared" ca="1" si="859"/>
        <v>0</v>
      </c>
      <c r="AQ452" s="326">
        <f t="shared" ca="1" si="859"/>
        <v>0</v>
      </c>
      <c r="AR452" s="326">
        <f t="shared" ca="1" si="859"/>
        <v>0</v>
      </c>
      <c r="AS452" s="326">
        <f t="shared" ca="1" si="859"/>
        <v>0</v>
      </c>
      <c r="AT452" s="326">
        <f t="shared" ca="1" si="859"/>
        <v>0</v>
      </c>
      <c r="AU452" s="326">
        <f t="shared" ca="1" si="859"/>
        <v>0</v>
      </c>
      <c r="AV452" s="326">
        <f t="shared" ca="1" si="859"/>
        <v>0</v>
      </c>
      <c r="AW452" s="326">
        <f t="shared" ca="1" si="859"/>
        <v>0</v>
      </c>
      <c r="AX452" s="326">
        <f t="shared" ca="1" si="859"/>
        <v>0</v>
      </c>
      <c r="AY452" s="326">
        <f t="shared" ca="1" si="859"/>
        <v>0</v>
      </c>
      <c r="AZ452" s="326">
        <f t="shared" ca="1" si="859"/>
        <v>0</v>
      </c>
      <c r="BA452" s="326">
        <f t="shared" ca="1" si="859"/>
        <v>0</v>
      </c>
      <c r="BB452" s="326">
        <f t="shared" ca="1" si="859"/>
        <v>0</v>
      </c>
      <c r="BC452" s="326">
        <f t="shared" ca="1" si="859"/>
        <v>0</v>
      </c>
      <c r="BD452" s="326">
        <f t="shared" ca="1" si="859"/>
        <v>0</v>
      </c>
      <c r="BE452" s="326">
        <f t="shared" ca="1" si="859"/>
        <v>0</v>
      </c>
      <c r="BF452" s="326">
        <f t="shared" ca="1" si="859"/>
        <v>0</v>
      </c>
      <c r="BG452" s="326">
        <f t="shared" ca="1" si="859"/>
        <v>0</v>
      </c>
      <c r="BH452" s="326">
        <f t="shared" ca="1" si="859"/>
        <v>0</v>
      </c>
      <c r="BI452" s="326">
        <f t="shared" ca="1" si="859"/>
        <v>0</v>
      </c>
      <c r="BJ452" s="326">
        <f t="shared" ca="1" si="859"/>
        <v>0</v>
      </c>
      <c r="BK452" s="326">
        <f t="shared" ca="1" si="859"/>
        <v>0</v>
      </c>
      <c r="BL452" s="326">
        <f t="shared" ca="1" si="859"/>
        <v>0</v>
      </c>
      <c r="BM452" s="326">
        <f t="shared" ca="1" si="859"/>
        <v>0</v>
      </c>
    </row>
    <row r="453" spans="3:65" x14ac:dyDescent="0.2">
      <c r="C453" s="325">
        <f t="shared" si="846"/>
        <v>12</v>
      </c>
      <c r="D453" s="303" t="str">
        <f t="shared" si="847"/>
        <v>item 12</v>
      </c>
      <c r="E453" s="350" t="str">
        <f t="shared" si="844"/>
        <v>Operating Expense</v>
      </c>
      <c r="F453" s="320">
        <f t="shared" si="844"/>
        <v>2</v>
      </c>
      <c r="G453" s="320"/>
      <c r="H453" s="362">
        <f>Assumptions!$C$26</f>
        <v>0.4038422678425842</v>
      </c>
      <c r="I453" s="362">
        <f>Assumptions!$D$26</f>
        <v>5.21E-2</v>
      </c>
      <c r="J453" s="363"/>
      <c r="K453" s="341">
        <f t="shared" ca="1" si="848"/>
        <v>0</v>
      </c>
      <c r="L453" s="342">
        <f t="shared" ca="1" si="849"/>
        <v>0</v>
      </c>
      <c r="O453" s="326">
        <f t="shared" ref="O453:BM453" ca="1" si="860">O421*$H453*$I453</f>
        <v>0</v>
      </c>
      <c r="P453" s="326">
        <f t="shared" ca="1" si="860"/>
        <v>0</v>
      </c>
      <c r="Q453" s="326">
        <f t="shared" ca="1" si="860"/>
        <v>0</v>
      </c>
      <c r="R453" s="326">
        <f t="shared" ca="1" si="860"/>
        <v>0</v>
      </c>
      <c r="S453" s="326">
        <f t="shared" ca="1" si="860"/>
        <v>0</v>
      </c>
      <c r="T453" s="326">
        <f t="shared" ca="1" si="860"/>
        <v>0</v>
      </c>
      <c r="U453" s="326">
        <f t="shared" ca="1" si="860"/>
        <v>0</v>
      </c>
      <c r="V453" s="326">
        <f t="shared" ca="1" si="860"/>
        <v>0</v>
      </c>
      <c r="W453" s="326">
        <f t="shared" ca="1" si="860"/>
        <v>0</v>
      </c>
      <c r="X453" s="326">
        <f t="shared" ca="1" si="860"/>
        <v>0</v>
      </c>
      <c r="Y453" s="326">
        <f t="shared" ca="1" si="860"/>
        <v>0</v>
      </c>
      <c r="Z453" s="326">
        <f t="shared" ca="1" si="860"/>
        <v>0</v>
      </c>
      <c r="AA453" s="326">
        <f t="shared" ca="1" si="860"/>
        <v>0</v>
      </c>
      <c r="AB453" s="326">
        <f t="shared" ca="1" si="860"/>
        <v>0</v>
      </c>
      <c r="AC453" s="326">
        <f t="shared" ca="1" si="860"/>
        <v>0</v>
      </c>
      <c r="AD453" s="326">
        <f t="shared" ca="1" si="860"/>
        <v>0</v>
      </c>
      <c r="AE453" s="326">
        <f t="shared" ca="1" si="860"/>
        <v>0</v>
      </c>
      <c r="AF453" s="326">
        <f t="shared" ca="1" si="860"/>
        <v>0</v>
      </c>
      <c r="AG453" s="326">
        <f t="shared" ca="1" si="860"/>
        <v>0</v>
      </c>
      <c r="AH453" s="326">
        <f t="shared" ca="1" si="860"/>
        <v>0</v>
      </c>
      <c r="AI453" s="326">
        <f t="shared" ca="1" si="860"/>
        <v>0</v>
      </c>
      <c r="AJ453" s="326">
        <f t="shared" ca="1" si="860"/>
        <v>0</v>
      </c>
      <c r="AK453" s="326">
        <f t="shared" ca="1" si="860"/>
        <v>0</v>
      </c>
      <c r="AL453" s="326">
        <f t="shared" ca="1" si="860"/>
        <v>0</v>
      </c>
      <c r="AM453" s="326">
        <f t="shared" ca="1" si="860"/>
        <v>0</v>
      </c>
      <c r="AN453" s="326">
        <f t="shared" ca="1" si="860"/>
        <v>0</v>
      </c>
      <c r="AO453" s="326">
        <f t="shared" ca="1" si="860"/>
        <v>0</v>
      </c>
      <c r="AP453" s="326">
        <f t="shared" ca="1" si="860"/>
        <v>0</v>
      </c>
      <c r="AQ453" s="326">
        <f t="shared" ca="1" si="860"/>
        <v>0</v>
      </c>
      <c r="AR453" s="326">
        <f t="shared" ca="1" si="860"/>
        <v>0</v>
      </c>
      <c r="AS453" s="326">
        <f t="shared" ca="1" si="860"/>
        <v>0</v>
      </c>
      <c r="AT453" s="326">
        <f t="shared" ca="1" si="860"/>
        <v>0</v>
      </c>
      <c r="AU453" s="326">
        <f t="shared" ca="1" si="860"/>
        <v>0</v>
      </c>
      <c r="AV453" s="326">
        <f t="shared" ca="1" si="860"/>
        <v>0</v>
      </c>
      <c r="AW453" s="326">
        <f t="shared" ca="1" si="860"/>
        <v>0</v>
      </c>
      <c r="AX453" s="326">
        <f t="shared" ca="1" si="860"/>
        <v>0</v>
      </c>
      <c r="AY453" s="326">
        <f t="shared" ca="1" si="860"/>
        <v>0</v>
      </c>
      <c r="AZ453" s="326">
        <f t="shared" ca="1" si="860"/>
        <v>0</v>
      </c>
      <c r="BA453" s="326">
        <f t="shared" ca="1" si="860"/>
        <v>0</v>
      </c>
      <c r="BB453" s="326">
        <f t="shared" ca="1" si="860"/>
        <v>0</v>
      </c>
      <c r="BC453" s="326">
        <f t="shared" ca="1" si="860"/>
        <v>0</v>
      </c>
      <c r="BD453" s="326">
        <f t="shared" ca="1" si="860"/>
        <v>0</v>
      </c>
      <c r="BE453" s="326">
        <f t="shared" ca="1" si="860"/>
        <v>0</v>
      </c>
      <c r="BF453" s="326">
        <f t="shared" ca="1" si="860"/>
        <v>0</v>
      </c>
      <c r="BG453" s="326">
        <f t="shared" ca="1" si="860"/>
        <v>0</v>
      </c>
      <c r="BH453" s="326">
        <f t="shared" ca="1" si="860"/>
        <v>0</v>
      </c>
      <c r="BI453" s="326">
        <f t="shared" ca="1" si="860"/>
        <v>0</v>
      </c>
      <c r="BJ453" s="326">
        <f t="shared" ca="1" si="860"/>
        <v>0</v>
      </c>
      <c r="BK453" s="326">
        <f t="shared" ca="1" si="860"/>
        <v>0</v>
      </c>
      <c r="BL453" s="326">
        <f t="shared" ca="1" si="860"/>
        <v>0</v>
      </c>
      <c r="BM453" s="326">
        <f t="shared" ca="1" si="860"/>
        <v>0</v>
      </c>
    </row>
    <row r="454" spans="3:65" x14ac:dyDescent="0.2">
      <c r="C454" s="325">
        <f t="shared" si="846"/>
        <v>13</v>
      </c>
      <c r="D454" s="303" t="str">
        <f t="shared" si="847"/>
        <v>item 13</v>
      </c>
      <c r="E454" s="350" t="str">
        <f t="shared" si="844"/>
        <v>Operating Expense</v>
      </c>
      <c r="F454" s="320">
        <f t="shared" si="844"/>
        <v>2</v>
      </c>
      <c r="G454" s="320"/>
      <c r="H454" s="362">
        <f>Assumptions!$C$26</f>
        <v>0.4038422678425842</v>
      </c>
      <c r="I454" s="362">
        <f>Assumptions!$D$26</f>
        <v>5.21E-2</v>
      </c>
      <c r="J454" s="363"/>
      <c r="K454" s="341">
        <f t="shared" ca="1" si="848"/>
        <v>0</v>
      </c>
      <c r="L454" s="342">
        <f t="shared" ca="1" si="849"/>
        <v>0</v>
      </c>
      <c r="O454" s="326">
        <f t="shared" ref="O454:BM454" ca="1" si="861">O422*$H454*$I454</f>
        <v>0</v>
      </c>
      <c r="P454" s="326">
        <f t="shared" ca="1" si="861"/>
        <v>0</v>
      </c>
      <c r="Q454" s="326">
        <f t="shared" ca="1" si="861"/>
        <v>0</v>
      </c>
      <c r="R454" s="326">
        <f t="shared" ca="1" si="861"/>
        <v>0</v>
      </c>
      <c r="S454" s="326">
        <f t="shared" ca="1" si="861"/>
        <v>0</v>
      </c>
      <c r="T454" s="326">
        <f t="shared" ca="1" si="861"/>
        <v>0</v>
      </c>
      <c r="U454" s="326">
        <f t="shared" ca="1" si="861"/>
        <v>0</v>
      </c>
      <c r="V454" s="326">
        <f t="shared" ca="1" si="861"/>
        <v>0</v>
      </c>
      <c r="W454" s="326">
        <f t="shared" ca="1" si="861"/>
        <v>0</v>
      </c>
      <c r="X454" s="326">
        <f t="shared" ca="1" si="861"/>
        <v>0</v>
      </c>
      <c r="Y454" s="326">
        <f t="shared" ca="1" si="861"/>
        <v>0</v>
      </c>
      <c r="Z454" s="326">
        <f t="shared" ca="1" si="861"/>
        <v>0</v>
      </c>
      <c r="AA454" s="326">
        <f t="shared" ca="1" si="861"/>
        <v>0</v>
      </c>
      <c r="AB454" s="326">
        <f t="shared" ca="1" si="861"/>
        <v>0</v>
      </c>
      <c r="AC454" s="326">
        <f t="shared" ca="1" si="861"/>
        <v>0</v>
      </c>
      <c r="AD454" s="326">
        <f t="shared" ca="1" si="861"/>
        <v>0</v>
      </c>
      <c r="AE454" s="326">
        <f t="shared" ca="1" si="861"/>
        <v>0</v>
      </c>
      <c r="AF454" s="326">
        <f t="shared" ca="1" si="861"/>
        <v>0</v>
      </c>
      <c r="AG454" s="326">
        <f t="shared" ca="1" si="861"/>
        <v>0</v>
      </c>
      <c r="AH454" s="326">
        <f t="shared" ca="1" si="861"/>
        <v>0</v>
      </c>
      <c r="AI454" s="326">
        <f t="shared" ca="1" si="861"/>
        <v>0</v>
      </c>
      <c r="AJ454" s="326">
        <f t="shared" ca="1" si="861"/>
        <v>0</v>
      </c>
      <c r="AK454" s="326">
        <f t="shared" ca="1" si="861"/>
        <v>0</v>
      </c>
      <c r="AL454" s="326">
        <f t="shared" ca="1" si="861"/>
        <v>0</v>
      </c>
      <c r="AM454" s="326">
        <f t="shared" ca="1" si="861"/>
        <v>0</v>
      </c>
      <c r="AN454" s="326">
        <f t="shared" ca="1" si="861"/>
        <v>0</v>
      </c>
      <c r="AO454" s="326">
        <f t="shared" ca="1" si="861"/>
        <v>0</v>
      </c>
      <c r="AP454" s="326">
        <f t="shared" ca="1" si="861"/>
        <v>0</v>
      </c>
      <c r="AQ454" s="326">
        <f t="shared" ca="1" si="861"/>
        <v>0</v>
      </c>
      <c r="AR454" s="326">
        <f t="shared" ca="1" si="861"/>
        <v>0</v>
      </c>
      <c r="AS454" s="326">
        <f t="shared" ca="1" si="861"/>
        <v>0</v>
      </c>
      <c r="AT454" s="326">
        <f t="shared" ca="1" si="861"/>
        <v>0</v>
      </c>
      <c r="AU454" s="326">
        <f t="shared" ca="1" si="861"/>
        <v>0</v>
      </c>
      <c r="AV454" s="326">
        <f t="shared" ca="1" si="861"/>
        <v>0</v>
      </c>
      <c r="AW454" s="326">
        <f t="shared" ca="1" si="861"/>
        <v>0</v>
      </c>
      <c r="AX454" s="326">
        <f t="shared" ca="1" si="861"/>
        <v>0</v>
      </c>
      <c r="AY454" s="326">
        <f t="shared" ca="1" si="861"/>
        <v>0</v>
      </c>
      <c r="AZ454" s="326">
        <f t="shared" ca="1" si="861"/>
        <v>0</v>
      </c>
      <c r="BA454" s="326">
        <f t="shared" ca="1" si="861"/>
        <v>0</v>
      </c>
      <c r="BB454" s="326">
        <f t="shared" ca="1" si="861"/>
        <v>0</v>
      </c>
      <c r="BC454" s="326">
        <f t="shared" ca="1" si="861"/>
        <v>0</v>
      </c>
      <c r="BD454" s="326">
        <f t="shared" ca="1" si="861"/>
        <v>0</v>
      </c>
      <c r="BE454" s="326">
        <f t="shared" ca="1" si="861"/>
        <v>0</v>
      </c>
      <c r="BF454" s="326">
        <f t="shared" ca="1" si="861"/>
        <v>0</v>
      </c>
      <c r="BG454" s="326">
        <f t="shared" ca="1" si="861"/>
        <v>0</v>
      </c>
      <c r="BH454" s="326">
        <f t="shared" ca="1" si="861"/>
        <v>0</v>
      </c>
      <c r="BI454" s="326">
        <f t="shared" ca="1" si="861"/>
        <v>0</v>
      </c>
      <c r="BJ454" s="326">
        <f t="shared" ca="1" si="861"/>
        <v>0</v>
      </c>
      <c r="BK454" s="326">
        <f t="shared" ca="1" si="861"/>
        <v>0</v>
      </c>
      <c r="BL454" s="326">
        <f t="shared" ca="1" si="861"/>
        <v>0</v>
      </c>
      <c r="BM454" s="326">
        <f t="shared" ca="1" si="861"/>
        <v>0</v>
      </c>
    </row>
    <row r="455" spans="3:65" x14ac:dyDescent="0.2">
      <c r="C455" s="325">
        <f t="shared" si="846"/>
        <v>14</v>
      </c>
      <c r="D455" s="303" t="str">
        <f t="shared" si="847"/>
        <v>item 14</v>
      </c>
      <c r="E455" s="350" t="str">
        <f t="shared" si="844"/>
        <v>Operating Expense</v>
      </c>
      <c r="F455" s="320">
        <f t="shared" si="844"/>
        <v>2</v>
      </c>
      <c r="G455" s="320"/>
      <c r="H455" s="362">
        <f>Assumptions!$C$26</f>
        <v>0.4038422678425842</v>
      </c>
      <c r="I455" s="362">
        <f>Assumptions!$D$26</f>
        <v>5.21E-2</v>
      </c>
      <c r="J455" s="363"/>
      <c r="K455" s="341">
        <f t="shared" ca="1" si="848"/>
        <v>0</v>
      </c>
      <c r="L455" s="342">
        <f t="shared" ca="1" si="849"/>
        <v>0</v>
      </c>
      <c r="O455" s="326">
        <f t="shared" ref="O455:BM455" ca="1" si="862">O423*$H455*$I455</f>
        <v>0</v>
      </c>
      <c r="P455" s="326">
        <f t="shared" ca="1" si="862"/>
        <v>0</v>
      </c>
      <c r="Q455" s="326">
        <f t="shared" ca="1" si="862"/>
        <v>0</v>
      </c>
      <c r="R455" s="326">
        <f t="shared" ca="1" si="862"/>
        <v>0</v>
      </c>
      <c r="S455" s="326">
        <f t="shared" ca="1" si="862"/>
        <v>0</v>
      </c>
      <c r="T455" s="326">
        <f t="shared" ca="1" si="862"/>
        <v>0</v>
      </c>
      <c r="U455" s="326">
        <f t="shared" ca="1" si="862"/>
        <v>0</v>
      </c>
      <c r="V455" s="326">
        <f t="shared" ca="1" si="862"/>
        <v>0</v>
      </c>
      <c r="W455" s="326">
        <f t="shared" ca="1" si="862"/>
        <v>0</v>
      </c>
      <c r="X455" s="326">
        <f t="shared" ca="1" si="862"/>
        <v>0</v>
      </c>
      <c r="Y455" s="326">
        <f t="shared" ca="1" si="862"/>
        <v>0</v>
      </c>
      <c r="Z455" s="326">
        <f t="shared" ca="1" si="862"/>
        <v>0</v>
      </c>
      <c r="AA455" s="326">
        <f t="shared" ca="1" si="862"/>
        <v>0</v>
      </c>
      <c r="AB455" s="326">
        <f t="shared" ca="1" si="862"/>
        <v>0</v>
      </c>
      <c r="AC455" s="326">
        <f t="shared" ca="1" si="862"/>
        <v>0</v>
      </c>
      <c r="AD455" s="326">
        <f t="shared" ca="1" si="862"/>
        <v>0</v>
      </c>
      <c r="AE455" s="326">
        <f t="shared" ca="1" si="862"/>
        <v>0</v>
      </c>
      <c r="AF455" s="326">
        <f t="shared" ca="1" si="862"/>
        <v>0</v>
      </c>
      <c r="AG455" s="326">
        <f t="shared" ca="1" si="862"/>
        <v>0</v>
      </c>
      <c r="AH455" s="326">
        <f t="shared" ca="1" si="862"/>
        <v>0</v>
      </c>
      <c r="AI455" s="326">
        <f t="shared" ca="1" si="862"/>
        <v>0</v>
      </c>
      <c r="AJ455" s="326">
        <f t="shared" ca="1" si="862"/>
        <v>0</v>
      </c>
      <c r="AK455" s="326">
        <f t="shared" ca="1" si="862"/>
        <v>0</v>
      </c>
      <c r="AL455" s="326">
        <f t="shared" ca="1" si="862"/>
        <v>0</v>
      </c>
      <c r="AM455" s="326">
        <f t="shared" ca="1" si="862"/>
        <v>0</v>
      </c>
      <c r="AN455" s="326">
        <f t="shared" ca="1" si="862"/>
        <v>0</v>
      </c>
      <c r="AO455" s="326">
        <f t="shared" ca="1" si="862"/>
        <v>0</v>
      </c>
      <c r="AP455" s="326">
        <f t="shared" ca="1" si="862"/>
        <v>0</v>
      </c>
      <c r="AQ455" s="326">
        <f t="shared" ca="1" si="862"/>
        <v>0</v>
      </c>
      <c r="AR455" s="326">
        <f t="shared" ca="1" si="862"/>
        <v>0</v>
      </c>
      <c r="AS455" s="326">
        <f t="shared" ca="1" si="862"/>
        <v>0</v>
      </c>
      <c r="AT455" s="326">
        <f t="shared" ca="1" si="862"/>
        <v>0</v>
      </c>
      <c r="AU455" s="326">
        <f t="shared" ca="1" si="862"/>
        <v>0</v>
      </c>
      <c r="AV455" s="326">
        <f t="shared" ca="1" si="862"/>
        <v>0</v>
      </c>
      <c r="AW455" s="326">
        <f t="shared" ca="1" si="862"/>
        <v>0</v>
      </c>
      <c r="AX455" s="326">
        <f t="shared" ca="1" si="862"/>
        <v>0</v>
      </c>
      <c r="AY455" s="326">
        <f t="shared" ca="1" si="862"/>
        <v>0</v>
      </c>
      <c r="AZ455" s="326">
        <f t="shared" ca="1" si="862"/>
        <v>0</v>
      </c>
      <c r="BA455" s="326">
        <f t="shared" ca="1" si="862"/>
        <v>0</v>
      </c>
      <c r="BB455" s="326">
        <f t="shared" ca="1" si="862"/>
        <v>0</v>
      </c>
      <c r="BC455" s="326">
        <f t="shared" ca="1" si="862"/>
        <v>0</v>
      </c>
      <c r="BD455" s="326">
        <f t="shared" ca="1" si="862"/>
        <v>0</v>
      </c>
      <c r="BE455" s="326">
        <f t="shared" ca="1" si="862"/>
        <v>0</v>
      </c>
      <c r="BF455" s="326">
        <f t="shared" ca="1" si="862"/>
        <v>0</v>
      </c>
      <c r="BG455" s="326">
        <f t="shared" ca="1" si="862"/>
        <v>0</v>
      </c>
      <c r="BH455" s="326">
        <f t="shared" ca="1" si="862"/>
        <v>0</v>
      </c>
      <c r="BI455" s="326">
        <f t="shared" ca="1" si="862"/>
        <v>0</v>
      </c>
      <c r="BJ455" s="326">
        <f t="shared" ca="1" si="862"/>
        <v>0</v>
      </c>
      <c r="BK455" s="326">
        <f t="shared" ca="1" si="862"/>
        <v>0</v>
      </c>
      <c r="BL455" s="326">
        <f t="shared" ca="1" si="862"/>
        <v>0</v>
      </c>
      <c r="BM455" s="326">
        <f t="shared" ca="1" si="862"/>
        <v>0</v>
      </c>
    </row>
    <row r="456" spans="3:65" x14ac:dyDescent="0.2">
      <c r="C456" s="325">
        <f t="shared" si="846"/>
        <v>15</v>
      </c>
      <c r="D456" s="303" t="str">
        <f t="shared" si="847"/>
        <v>item 15</v>
      </c>
      <c r="E456" s="350" t="str">
        <f t="shared" si="844"/>
        <v>Operating Expense</v>
      </c>
      <c r="F456" s="320">
        <f t="shared" si="844"/>
        <v>2</v>
      </c>
      <c r="G456" s="320"/>
      <c r="H456" s="362">
        <f>Assumptions!$C$26</f>
        <v>0.4038422678425842</v>
      </c>
      <c r="I456" s="362">
        <f>Assumptions!$D$26</f>
        <v>5.21E-2</v>
      </c>
      <c r="J456" s="363"/>
      <c r="K456" s="341">
        <f t="shared" ca="1" si="848"/>
        <v>0</v>
      </c>
      <c r="L456" s="342">
        <f t="shared" ca="1" si="849"/>
        <v>0</v>
      </c>
      <c r="O456" s="326">
        <f t="shared" ref="O456:BM456" ca="1" si="863">O424*$H456*$I456</f>
        <v>0</v>
      </c>
      <c r="P456" s="326">
        <f t="shared" ca="1" si="863"/>
        <v>0</v>
      </c>
      <c r="Q456" s="326">
        <f t="shared" ca="1" si="863"/>
        <v>0</v>
      </c>
      <c r="R456" s="326">
        <f t="shared" ca="1" si="863"/>
        <v>0</v>
      </c>
      <c r="S456" s="326">
        <f t="shared" ca="1" si="863"/>
        <v>0</v>
      </c>
      <c r="T456" s="326">
        <f t="shared" ca="1" si="863"/>
        <v>0</v>
      </c>
      <c r="U456" s="326">
        <f t="shared" ca="1" si="863"/>
        <v>0</v>
      </c>
      <c r="V456" s="326">
        <f t="shared" ca="1" si="863"/>
        <v>0</v>
      </c>
      <c r="W456" s="326">
        <f t="shared" ca="1" si="863"/>
        <v>0</v>
      </c>
      <c r="X456" s="326">
        <f t="shared" ca="1" si="863"/>
        <v>0</v>
      </c>
      <c r="Y456" s="326">
        <f t="shared" ca="1" si="863"/>
        <v>0</v>
      </c>
      <c r="Z456" s="326">
        <f t="shared" ca="1" si="863"/>
        <v>0</v>
      </c>
      <c r="AA456" s="326">
        <f t="shared" ca="1" si="863"/>
        <v>0</v>
      </c>
      <c r="AB456" s="326">
        <f t="shared" ca="1" si="863"/>
        <v>0</v>
      </c>
      <c r="AC456" s="326">
        <f t="shared" ca="1" si="863"/>
        <v>0</v>
      </c>
      <c r="AD456" s="326">
        <f t="shared" ca="1" si="863"/>
        <v>0</v>
      </c>
      <c r="AE456" s="326">
        <f t="shared" ca="1" si="863"/>
        <v>0</v>
      </c>
      <c r="AF456" s="326">
        <f t="shared" ca="1" si="863"/>
        <v>0</v>
      </c>
      <c r="AG456" s="326">
        <f t="shared" ca="1" si="863"/>
        <v>0</v>
      </c>
      <c r="AH456" s="326">
        <f t="shared" ca="1" si="863"/>
        <v>0</v>
      </c>
      <c r="AI456" s="326">
        <f t="shared" ca="1" si="863"/>
        <v>0</v>
      </c>
      <c r="AJ456" s="326">
        <f t="shared" ca="1" si="863"/>
        <v>0</v>
      </c>
      <c r="AK456" s="326">
        <f t="shared" ca="1" si="863"/>
        <v>0</v>
      </c>
      <c r="AL456" s="326">
        <f t="shared" ca="1" si="863"/>
        <v>0</v>
      </c>
      <c r="AM456" s="326">
        <f t="shared" ca="1" si="863"/>
        <v>0</v>
      </c>
      <c r="AN456" s="326">
        <f t="shared" ca="1" si="863"/>
        <v>0</v>
      </c>
      <c r="AO456" s="326">
        <f t="shared" ca="1" si="863"/>
        <v>0</v>
      </c>
      <c r="AP456" s="326">
        <f t="shared" ca="1" si="863"/>
        <v>0</v>
      </c>
      <c r="AQ456" s="326">
        <f t="shared" ca="1" si="863"/>
        <v>0</v>
      </c>
      <c r="AR456" s="326">
        <f t="shared" ca="1" si="863"/>
        <v>0</v>
      </c>
      <c r="AS456" s="326">
        <f t="shared" ca="1" si="863"/>
        <v>0</v>
      </c>
      <c r="AT456" s="326">
        <f t="shared" ca="1" si="863"/>
        <v>0</v>
      </c>
      <c r="AU456" s="326">
        <f t="shared" ca="1" si="863"/>
        <v>0</v>
      </c>
      <c r="AV456" s="326">
        <f t="shared" ca="1" si="863"/>
        <v>0</v>
      </c>
      <c r="AW456" s="326">
        <f t="shared" ca="1" si="863"/>
        <v>0</v>
      </c>
      <c r="AX456" s="326">
        <f t="shared" ca="1" si="863"/>
        <v>0</v>
      </c>
      <c r="AY456" s="326">
        <f t="shared" ca="1" si="863"/>
        <v>0</v>
      </c>
      <c r="AZ456" s="326">
        <f t="shared" ca="1" si="863"/>
        <v>0</v>
      </c>
      <c r="BA456" s="326">
        <f t="shared" ca="1" si="863"/>
        <v>0</v>
      </c>
      <c r="BB456" s="326">
        <f t="shared" ca="1" si="863"/>
        <v>0</v>
      </c>
      <c r="BC456" s="326">
        <f t="shared" ca="1" si="863"/>
        <v>0</v>
      </c>
      <c r="BD456" s="326">
        <f t="shared" ca="1" si="863"/>
        <v>0</v>
      </c>
      <c r="BE456" s="326">
        <f t="shared" ca="1" si="863"/>
        <v>0</v>
      </c>
      <c r="BF456" s="326">
        <f t="shared" ca="1" si="863"/>
        <v>0</v>
      </c>
      <c r="BG456" s="326">
        <f t="shared" ca="1" si="863"/>
        <v>0</v>
      </c>
      <c r="BH456" s="326">
        <f t="shared" ca="1" si="863"/>
        <v>0</v>
      </c>
      <c r="BI456" s="326">
        <f t="shared" ca="1" si="863"/>
        <v>0</v>
      </c>
      <c r="BJ456" s="326">
        <f t="shared" ca="1" si="863"/>
        <v>0</v>
      </c>
      <c r="BK456" s="326">
        <f t="shared" ca="1" si="863"/>
        <v>0</v>
      </c>
      <c r="BL456" s="326">
        <f t="shared" ca="1" si="863"/>
        <v>0</v>
      </c>
      <c r="BM456" s="326">
        <f t="shared" ca="1" si="863"/>
        <v>0</v>
      </c>
    </row>
    <row r="457" spans="3:65" x14ac:dyDescent="0.2">
      <c r="C457" s="325">
        <f t="shared" si="846"/>
        <v>16</v>
      </c>
      <c r="D457" s="303" t="str">
        <f t="shared" si="847"/>
        <v>item 16</v>
      </c>
      <c r="E457" s="350" t="str">
        <f t="shared" si="844"/>
        <v>Operating Expense</v>
      </c>
      <c r="F457" s="320">
        <f t="shared" si="844"/>
        <v>2</v>
      </c>
      <c r="G457" s="320"/>
      <c r="H457" s="362">
        <f>Assumptions!$C$26</f>
        <v>0.4038422678425842</v>
      </c>
      <c r="I457" s="362">
        <f>Assumptions!$D$26</f>
        <v>5.21E-2</v>
      </c>
      <c r="J457" s="363"/>
      <c r="K457" s="341">
        <f t="shared" ca="1" si="848"/>
        <v>0</v>
      </c>
      <c r="L457" s="342">
        <f t="shared" ca="1" si="849"/>
        <v>0</v>
      </c>
      <c r="O457" s="326">
        <f t="shared" ref="O457:BM457" ca="1" si="864">O425*$H457*$I457</f>
        <v>0</v>
      </c>
      <c r="P457" s="326">
        <f t="shared" ca="1" si="864"/>
        <v>0</v>
      </c>
      <c r="Q457" s="326">
        <f t="shared" ca="1" si="864"/>
        <v>0</v>
      </c>
      <c r="R457" s="326">
        <f t="shared" ca="1" si="864"/>
        <v>0</v>
      </c>
      <c r="S457" s="326">
        <f t="shared" ca="1" si="864"/>
        <v>0</v>
      </c>
      <c r="T457" s="326">
        <f t="shared" ca="1" si="864"/>
        <v>0</v>
      </c>
      <c r="U457" s="326">
        <f t="shared" ca="1" si="864"/>
        <v>0</v>
      </c>
      <c r="V457" s="326">
        <f t="shared" ca="1" si="864"/>
        <v>0</v>
      </c>
      <c r="W457" s="326">
        <f t="shared" ca="1" si="864"/>
        <v>0</v>
      </c>
      <c r="X457" s="326">
        <f t="shared" ca="1" si="864"/>
        <v>0</v>
      </c>
      <c r="Y457" s="326">
        <f t="shared" ca="1" si="864"/>
        <v>0</v>
      </c>
      <c r="Z457" s="326">
        <f t="shared" ca="1" si="864"/>
        <v>0</v>
      </c>
      <c r="AA457" s="326">
        <f t="shared" ca="1" si="864"/>
        <v>0</v>
      </c>
      <c r="AB457" s="326">
        <f t="shared" ca="1" si="864"/>
        <v>0</v>
      </c>
      <c r="AC457" s="326">
        <f t="shared" ca="1" si="864"/>
        <v>0</v>
      </c>
      <c r="AD457" s="326">
        <f t="shared" ca="1" si="864"/>
        <v>0</v>
      </c>
      <c r="AE457" s="326">
        <f t="shared" ca="1" si="864"/>
        <v>0</v>
      </c>
      <c r="AF457" s="326">
        <f t="shared" ca="1" si="864"/>
        <v>0</v>
      </c>
      <c r="AG457" s="326">
        <f t="shared" ca="1" si="864"/>
        <v>0</v>
      </c>
      <c r="AH457" s="326">
        <f t="shared" ca="1" si="864"/>
        <v>0</v>
      </c>
      <c r="AI457" s="326">
        <f t="shared" ca="1" si="864"/>
        <v>0</v>
      </c>
      <c r="AJ457" s="326">
        <f t="shared" ca="1" si="864"/>
        <v>0</v>
      </c>
      <c r="AK457" s="326">
        <f t="shared" ca="1" si="864"/>
        <v>0</v>
      </c>
      <c r="AL457" s="326">
        <f t="shared" ca="1" si="864"/>
        <v>0</v>
      </c>
      <c r="AM457" s="326">
        <f t="shared" ca="1" si="864"/>
        <v>0</v>
      </c>
      <c r="AN457" s="326">
        <f t="shared" ca="1" si="864"/>
        <v>0</v>
      </c>
      <c r="AO457" s="326">
        <f t="shared" ca="1" si="864"/>
        <v>0</v>
      </c>
      <c r="AP457" s="326">
        <f t="shared" ca="1" si="864"/>
        <v>0</v>
      </c>
      <c r="AQ457" s="326">
        <f t="shared" ca="1" si="864"/>
        <v>0</v>
      </c>
      <c r="AR457" s="326">
        <f t="shared" ca="1" si="864"/>
        <v>0</v>
      </c>
      <c r="AS457" s="326">
        <f t="shared" ca="1" si="864"/>
        <v>0</v>
      </c>
      <c r="AT457" s="326">
        <f t="shared" ca="1" si="864"/>
        <v>0</v>
      </c>
      <c r="AU457" s="326">
        <f t="shared" ca="1" si="864"/>
        <v>0</v>
      </c>
      <c r="AV457" s="326">
        <f t="shared" ca="1" si="864"/>
        <v>0</v>
      </c>
      <c r="AW457" s="326">
        <f t="shared" ca="1" si="864"/>
        <v>0</v>
      </c>
      <c r="AX457" s="326">
        <f t="shared" ca="1" si="864"/>
        <v>0</v>
      </c>
      <c r="AY457" s="326">
        <f t="shared" ca="1" si="864"/>
        <v>0</v>
      </c>
      <c r="AZ457" s="326">
        <f t="shared" ca="1" si="864"/>
        <v>0</v>
      </c>
      <c r="BA457" s="326">
        <f t="shared" ca="1" si="864"/>
        <v>0</v>
      </c>
      <c r="BB457" s="326">
        <f t="shared" ca="1" si="864"/>
        <v>0</v>
      </c>
      <c r="BC457" s="326">
        <f t="shared" ca="1" si="864"/>
        <v>0</v>
      </c>
      <c r="BD457" s="326">
        <f t="shared" ca="1" si="864"/>
        <v>0</v>
      </c>
      <c r="BE457" s="326">
        <f t="shared" ca="1" si="864"/>
        <v>0</v>
      </c>
      <c r="BF457" s="326">
        <f t="shared" ca="1" si="864"/>
        <v>0</v>
      </c>
      <c r="BG457" s="326">
        <f t="shared" ca="1" si="864"/>
        <v>0</v>
      </c>
      <c r="BH457" s="326">
        <f t="shared" ca="1" si="864"/>
        <v>0</v>
      </c>
      <c r="BI457" s="326">
        <f t="shared" ca="1" si="864"/>
        <v>0</v>
      </c>
      <c r="BJ457" s="326">
        <f t="shared" ca="1" si="864"/>
        <v>0</v>
      </c>
      <c r="BK457" s="326">
        <f t="shared" ca="1" si="864"/>
        <v>0</v>
      </c>
      <c r="BL457" s="326">
        <f t="shared" ca="1" si="864"/>
        <v>0</v>
      </c>
      <c r="BM457" s="326">
        <f t="shared" ca="1" si="864"/>
        <v>0</v>
      </c>
    </row>
    <row r="458" spans="3:65" x14ac:dyDescent="0.2">
      <c r="C458" s="325">
        <f t="shared" si="846"/>
        <v>17</v>
      </c>
      <c r="D458" s="303" t="str">
        <f t="shared" si="847"/>
        <v>item 17</v>
      </c>
      <c r="E458" s="350" t="str">
        <f t="shared" si="844"/>
        <v>Operating Expense</v>
      </c>
      <c r="F458" s="320">
        <f t="shared" si="844"/>
        <v>2</v>
      </c>
      <c r="G458" s="320"/>
      <c r="H458" s="362">
        <f>Assumptions!$C$26</f>
        <v>0.4038422678425842</v>
      </c>
      <c r="I458" s="362">
        <f>Assumptions!$D$26</f>
        <v>5.21E-2</v>
      </c>
      <c r="J458" s="363"/>
      <c r="K458" s="341">
        <f t="shared" ca="1" si="848"/>
        <v>0</v>
      </c>
      <c r="L458" s="342">
        <f t="shared" ca="1" si="849"/>
        <v>0</v>
      </c>
      <c r="O458" s="326">
        <f t="shared" ref="O458:BM458" ca="1" si="865">O426*$H458*$I458</f>
        <v>0</v>
      </c>
      <c r="P458" s="326">
        <f t="shared" ca="1" si="865"/>
        <v>0</v>
      </c>
      <c r="Q458" s="326">
        <f t="shared" ca="1" si="865"/>
        <v>0</v>
      </c>
      <c r="R458" s="326">
        <f t="shared" ca="1" si="865"/>
        <v>0</v>
      </c>
      <c r="S458" s="326">
        <f t="shared" ca="1" si="865"/>
        <v>0</v>
      </c>
      <c r="T458" s="326">
        <f t="shared" ca="1" si="865"/>
        <v>0</v>
      </c>
      <c r="U458" s="326">
        <f t="shared" ca="1" si="865"/>
        <v>0</v>
      </c>
      <c r="V458" s="326">
        <f t="shared" ca="1" si="865"/>
        <v>0</v>
      </c>
      <c r="W458" s="326">
        <f t="shared" ca="1" si="865"/>
        <v>0</v>
      </c>
      <c r="X458" s="326">
        <f t="shared" ca="1" si="865"/>
        <v>0</v>
      </c>
      <c r="Y458" s="326">
        <f t="shared" ca="1" si="865"/>
        <v>0</v>
      </c>
      <c r="Z458" s="326">
        <f t="shared" ca="1" si="865"/>
        <v>0</v>
      </c>
      <c r="AA458" s="326">
        <f t="shared" ca="1" si="865"/>
        <v>0</v>
      </c>
      <c r="AB458" s="326">
        <f t="shared" ca="1" si="865"/>
        <v>0</v>
      </c>
      <c r="AC458" s="326">
        <f t="shared" ca="1" si="865"/>
        <v>0</v>
      </c>
      <c r="AD458" s="326">
        <f t="shared" ca="1" si="865"/>
        <v>0</v>
      </c>
      <c r="AE458" s="326">
        <f t="shared" ca="1" si="865"/>
        <v>0</v>
      </c>
      <c r="AF458" s="326">
        <f t="shared" ca="1" si="865"/>
        <v>0</v>
      </c>
      <c r="AG458" s="326">
        <f t="shared" ca="1" si="865"/>
        <v>0</v>
      </c>
      <c r="AH458" s="326">
        <f t="shared" ca="1" si="865"/>
        <v>0</v>
      </c>
      <c r="AI458" s="326">
        <f t="shared" ca="1" si="865"/>
        <v>0</v>
      </c>
      <c r="AJ458" s="326">
        <f t="shared" ca="1" si="865"/>
        <v>0</v>
      </c>
      <c r="AK458" s="326">
        <f t="shared" ca="1" si="865"/>
        <v>0</v>
      </c>
      <c r="AL458" s="326">
        <f t="shared" ca="1" si="865"/>
        <v>0</v>
      </c>
      <c r="AM458" s="326">
        <f t="shared" ca="1" si="865"/>
        <v>0</v>
      </c>
      <c r="AN458" s="326">
        <f t="shared" ca="1" si="865"/>
        <v>0</v>
      </c>
      <c r="AO458" s="326">
        <f t="shared" ca="1" si="865"/>
        <v>0</v>
      </c>
      <c r="AP458" s="326">
        <f t="shared" ca="1" si="865"/>
        <v>0</v>
      </c>
      <c r="AQ458" s="326">
        <f t="shared" ca="1" si="865"/>
        <v>0</v>
      </c>
      <c r="AR458" s="326">
        <f t="shared" ca="1" si="865"/>
        <v>0</v>
      </c>
      <c r="AS458" s="326">
        <f t="shared" ca="1" si="865"/>
        <v>0</v>
      </c>
      <c r="AT458" s="326">
        <f t="shared" ca="1" si="865"/>
        <v>0</v>
      </c>
      <c r="AU458" s="326">
        <f t="shared" ca="1" si="865"/>
        <v>0</v>
      </c>
      <c r="AV458" s="326">
        <f t="shared" ca="1" si="865"/>
        <v>0</v>
      </c>
      <c r="AW458" s="326">
        <f t="shared" ca="1" si="865"/>
        <v>0</v>
      </c>
      <c r="AX458" s="326">
        <f t="shared" ca="1" si="865"/>
        <v>0</v>
      </c>
      <c r="AY458" s="326">
        <f t="shared" ca="1" si="865"/>
        <v>0</v>
      </c>
      <c r="AZ458" s="326">
        <f t="shared" ca="1" si="865"/>
        <v>0</v>
      </c>
      <c r="BA458" s="326">
        <f t="shared" ca="1" si="865"/>
        <v>0</v>
      </c>
      <c r="BB458" s="326">
        <f t="shared" ca="1" si="865"/>
        <v>0</v>
      </c>
      <c r="BC458" s="326">
        <f t="shared" ca="1" si="865"/>
        <v>0</v>
      </c>
      <c r="BD458" s="326">
        <f t="shared" ca="1" si="865"/>
        <v>0</v>
      </c>
      <c r="BE458" s="326">
        <f t="shared" ca="1" si="865"/>
        <v>0</v>
      </c>
      <c r="BF458" s="326">
        <f t="shared" ca="1" si="865"/>
        <v>0</v>
      </c>
      <c r="BG458" s="326">
        <f t="shared" ca="1" si="865"/>
        <v>0</v>
      </c>
      <c r="BH458" s="326">
        <f t="shared" ca="1" si="865"/>
        <v>0</v>
      </c>
      <c r="BI458" s="326">
        <f t="shared" ca="1" si="865"/>
        <v>0</v>
      </c>
      <c r="BJ458" s="326">
        <f t="shared" ca="1" si="865"/>
        <v>0</v>
      </c>
      <c r="BK458" s="326">
        <f t="shared" ca="1" si="865"/>
        <v>0</v>
      </c>
      <c r="BL458" s="326">
        <f t="shared" ca="1" si="865"/>
        <v>0</v>
      </c>
      <c r="BM458" s="326">
        <f t="shared" ca="1" si="865"/>
        <v>0</v>
      </c>
    </row>
    <row r="459" spans="3:65" x14ac:dyDescent="0.2">
      <c r="C459" s="325">
        <f t="shared" si="846"/>
        <v>18</v>
      </c>
      <c r="D459" s="303" t="str">
        <f t="shared" si="847"/>
        <v>item 18</v>
      </c>
      <c r="E459" s="350" t="str">
        <f t="shared" si="844"/>
        <v>Operating Expense</v>
      </c>
      <c r="F459" s="320">
        <f t="shared" si="844"/>
        <v>2</v>
      </c>
      <c r="G459" s="320"/>
      <c r="H459" s="362">
        <f>Assumptions!$C$26</f>
        <v>0.4038422678425842</v>
      </c>
      <c r="I459" s="362">
        <f>Assumptions!$D$26</f>
        <v>5.21E-2</v>
      </c>
      <c r="J459" s="363"/>
      <c r="K459" s="341">
        <f t="shared" ca="1" si="848"/>
        <v>0</v>
      </c>
      <c r="L459" s="342">
        <f t="shared" ca="1" si="849"/>
        <v>0</v>
      </c>
      <c r="O459" s="326">
        <f t="shared" ref="O459:BM459" ca="1" si="866">O427*$H459*$I459</f>
        <v>0</v>
      </c>
      <c r="P459" s="326">
        <f t="shared" ca="1" si="866"/>
        <v>0</v>
      </c>
      <c r="Q459" s="326">
        <f t="shared" ca="1" si="866"/>
        <v>0</v>
      </c>
      <c r="R459" s="326">
        <f t="shared" ca="1" si="866"/>
        <v>0</v>
      </c>
      <c r="S459" s="326">
        <f t="shared" ca="1" si="866"/>
        <v>0</v>
      </c>
      <c r="T459" s="326">
        <f t="shared" ca="1" si="866"/>
        <v>0</v>
      </c>
      <c r="U459" s="326">
        <f t="shared" ca="1" si="866"/>
        <v>0</v>
      </c>
      <c r="V459" s="326">
        <f t="shared" ca="1" si="866"/>
        <v>0</v>
      </c>
      <c r="W459" s="326">
        <f t="shared" ca="1" si="866"/>
        <v>0</v>
      </c>
      <c r="X459" s="326">
        <f t="shared" ca="1" si="866"/>
        <v>0</v>
      </c>
      <c r="Y459" s="326">
        <f t="shared" ca="1" si="866"/>
        <v>0</v>
      </c>
      <c r="Z459" s="326">
        <f t="shared" ca="1" si="866"/>
        <v>0</v>
      </c>
      <c r="AA459" s="326">
        <f t="shared" ca="1" si="866"/>
        <v>0</v>
      </c>
      <c r="AB459" s="326">
        <f t="shared" ca="1" si="866"/>
        <v>0</v>
      </c>
      <c r="AC459" s="326">
        <f t="shared" ca="1" si="866"/>
        <v>0</v>
      </c>
      <c r="AD459" s="326">
        <f t="shared" ca="1" si="866"/>
        <v>0</v>
      </c>
      <c r="AE459" s="326">
        <f t="shared" ca="1" si="866"/>
        <v>0</v>
      </c>
      <c r="AF459" s="326">
        <f t="shared" ca="1" si="866"/>
        <v>0</v>
      </c>
      <c r="AG459" s="326">
        <f t="shared" ca="1" si="866"/>
        <v>0</v>
      </c>
      <c r="AH459" s="326">
        <f t="shared" ca="1" si="866"/>
        <v>0</v>
      </c>
      <c r="AI459" s="326">
        <f t="shared" ca="1" si="866"/>
        <v>0</v>
      </c>
      <c r="AJ459" s="326">
        <f t="shared" ca="1" si="866"/>
        <v>0</v>
      </c>
      <c r="AK459" s="326">
        <f t="shared" ca="1" si="866"/>
        <v>0</v>
      </c>
      <c r="AL459" s="326">
        <f t="shared" ca="1" si="866"/>
        <v>0</v>
      </c>
      <c r="AM459" s="326">
        <f t="shared" ca="1" si="866"/>
        <v>0</v>
      </c>
      <c r="AN459" s="326">
        <f t="shared" ca="1" si="866"/>
        <v>0</v>
      </c>
      <c r="AO459" s="326">
        <f t="shared" ca="1" si="866"/>
        <v>0</v>
      </c>
      <c r="AP459" s="326">
        <f t="shared" ca="1" si="866"/>
        <v>0</v>
      </c>
      <c r="AQ459" s="326">
        <f t="shared" ca="1" si="866"/>
        <v>0</v>
      </c>
      <c r="AR459" s="326">
        <f t="shared" ca="1" si="866"/>
        <v>0</v>
      </c>
      <c r="AS459" s="326">
        <f t="shared" ca="1" si="866"/>
        <v>0</v>
      </c>
      <c r="AT459" s="326">
        <f t="shared" ca="1" si="866"/>
        <v>0</v>
      </c>
      <c r="AU459" s="326">
        <f t="shared" ca="1" si="866"/>
        <v>0</v>
      </c>
      <c r="AV459" s="326">
        <f t="shared" ca="1" si="866"/>
        <v>0</v>
      </c>
      <c r="AW459" s="326">
        <f t="shared" ca="1" si="866"/>
        <v>0</v>
      </c>
      <c r="AX459" s="326">
        <f t="shared" ca="1" si="866"/>
        <v>0</v>
      </c>
      <c r="AY459" s="326">
        <f t="shared" ca="1" si="866"/>
        <v>0</v>
      </c>
      <c r="AZ459" s="326">
        <f t="shared" ca="1" si="866"/>
        <v>0</v>
      </c>
      <c r="BA459" s="326">
        <f t="shared" ca="1" si="866"/>
        <v>0</v>
      </c>
      <c r="BB459" s="326">
        <f t="shared" ca="1" si="866"/>
        <v>0</v>
      </c>
      <c r="BC459" s="326">
        <f t="shared" ca="1" si="866"/>
        <v>0</v>
      </c>
      <c r="BD459" s="326">
        <f t="shared" ca="1" si="866"/>
        <v>0</v>
      </c>
      <c r="BE459" s="326">
        <f t="shared" ca="1" si="866"/>
        <v>0</v>
      </c>
      <c r="BF459" s="326">
        <f t="shared" ca="1" si="866"/>
        <v>0</v>
      </c>
      <c r="BG459" s="326">
        <f t="shared" ca="1" si="866"/>
        <v>0</v>
      </c>
      <c r="BH459" s="326">
        <f t="shared" ca="1" si="866"/>
        <v>0</v>
      </c>
      <c r="BI459" s="326">
        <f t="shared" ca="1" si="866"/>
        <v>0</v>
      </c>
      <c r="BJ459" s="326">
        <f t="shared" ca="1" si="866"/>
        <v>0</v>
      </c>
      <c r="BK459" s="326">
        <f t="shared" ca="1" si="866"/>
        <v>0</v>
      </c>
      <c r="BL459" s="326">
        <f t="shared" ca="1" si="866"/>
        <v>0</v>
      </c>
      <c r="BM459" s="326">
        <f t="shared" ca="1" si="866"/>
        <v>0</v>
      </c>
    </row>
    <row r="460" spans="3:65" x14ac:dyDescent="0.2">
      <c r="C460" s="325">
        <f t="shared" si="846"/>
        <v>19</v>
      </c>
      <c r="D460" s="303" t="str">
        <f t="shared" si="847"/>
        <v>item 19</v>
      </c>
      <c r="E460" s="350" t="str">
        <f t="shared" si="844"/>
        <v>Operating Expense</v>
      </c>
      <c r="F460" s="320">
        <f t="shared" si="844"/>
        <v>2</v>
      </c>
      <c r="G460" s="320"/>
      <c r="H460" s="362">
        <f>Assumptions!$C$26</f>
        <v>0.4038422678425842</v>
      </c>
      <c r="I460" s="362">
        <f>Assumptions!$D$26</f>
        <v>5.21E-2</v>
      </c>
      <c r="J460" s="363"/>
      <c r="K460" s="341">
        <f t="shared" ca="1" si="848"/>
        <v>0</v>
      </c>
      <c r="L460" s="342">
        <f t="shared" ca="1" si="849"/>
        <v>0</v>
      </c>
      <c r="O460" s="326">
        <f t="shared" ref="O460:BM460" ca="1" si="867">O428*$H460*$I460</f>
        <v>0</v>
      </c>
      <c r="P460" s="326">
        <f t="shared" ca="1" si="867"/>
        <v>0</v>
      </c>
      <c r="Q460" s="326">
        <f t="shared" ca="1" si="867"/>
        <v>0</v>
      </c>
      <c r="R460" s="326">
        <f t="shared" ca="1" si="867"/>
        <v>0</v>
      </c>
      <c r="S460" s="326">
        <f t="shared" ca="1" si="867"/>
        <v>0</v>
      </c>
      <c r="T460" s="326">
        <f t="shared" ca="1" si="867"/>
        <v>0</v>
      </c>
      <c r="U460" s="326">
        <f t="shared" ca="1" si="867"/>
        <v>0</v>
      </c>
      <c r="V460" s="326">
        <f t="shared" ca="1" si="867"/>
        <v>0</v>
      </c>
      <c r="W460" s="326">
        <f t="shared" ca="1" si="867"/>
        <v>0</v>
      </c>
      <c r="X460" s="326">
        <f t="shared" ca="1" si="867"/>
        <v>0</v>
      </c>
      <c r="Y460" s="326">
        <f t="shared" ca="1" si="867"/>
        <v>0</v>
      </c>
      <c r="Z460" s="326">
        <f t="shared" ca="1" si="867"/>
        <v>0</v>
      </c>
      <c r="AA460" s="326">
        <f t="shared" ca="1" si="867"/>
        <v>0</v>
      </c>
      <c r="AB460" s="326">
        <f t="shared" ca="1" si="867"/>
        <v>0</v>
      </c>
      <c r="AC460" s="326">
        <f t="shared" ca="1" si="867"/>
        <v>0</v>
      </c>
      <c r="AD460" s="326">
        <f t="shared" ca="1" si="867"/>
        <v>0</v>
      </c>
      <c r="AE460" s="326">
        <f t="shared" ca="1" si="867"/>
        <v>0</v>
      </c>
      <c r="AF460" s="326">
        <f t="shared" ca="1" si="867"/>
        <v>0</v>
      </c>
      <c r="AG460" s="326">
        <f t="shared" ca="1" si="867"/>
        <v>0</v>
      </c>
      <c r="AH460" s="326">
        <f t="shared" ca="1" si="867"/>
        <v>0</v>
      </c>
      <c r="AI460" s="326">
        <f t="shared" ca="1" si="867"/>
        <v>0</v>
      </c>
      <c r="AJ460" s="326">
        <f t="shared" ca="1" si="867"/>
        <v>0</v>
      </c>
      <c r="AK460" s="326">
        <f t="shared" ca="1" si="867"/>
        <v>0</v>
      </c>
      <c r="AL460" s="326">
        <f t="shared" ca="1" si="867"/>
        <v>0</v>
      </c>
      <c r="AM460" s="326">
        <f t="shared" ca="1" si="867"/>
        <v>0</v>
      </c>
      <c r="AN460" s="326">
        <f t="shared" ca="1" si="867"/>
        <v>0</v>
      </c>
      <c r="AO460" s="326">
        <f t="shared" ca="1" si="867"/>
        <v>0</v>
      </c>
      <c r="AP460" s="326">
        <f t="shared" ca="1" si="867"/>
        <v>0</v>
      </c>
      <c r="AQ460" s="326">
        <f t="shared" ca="1" si="867"/>
        <v>0</v>
      </c>
      <c r="AR460" s="326">
        <f t="shared" ca="1" si="867"/>
        <v>0</v>
      </c>
      <c r="AS460" s="326">
        <f t="shared" ca="1" si="867"/>
        <v>0</v>
      </c>
      <c r="AT460" s="326">
        <f t="shared" ca="1" si="867"/>
        <v>0</v>
      </c>
      <c r="AU460" s="326">
        <f t="shared" ca="1" si="867"/>
        <v>0</v>
      </c>
      <c r="AV460" s="326">
        <f t="shared" ca="1" si="867"/>
        <v>0</v>
      </c>
      <c r="AW460" s="326">
        <f t="shared" ca="1" si="867"/>
        <v>0</v>
      </c>
      <c r="AX460" s="326">
        <f t="shared" ca="1" si="867"/>
        <v>0</v>
      </c>
      <c r="AY460" s="326">
        <f t="shared" ca="1" si="867"/>
        <v>0</v>
      </c>
      <c r="AZ460" s="326">
        <f t="shared" ca="1" si="867"/>
        <v>0</v>
      </c>
      <c r="BA460" s="326">
        <f t="shared" ca="1" si="867"/>
        <v>0</v>
      </c>
      <c r="BB460" s="326">
        <f t="shared" ca="1" si="867"/>
        <v>0</v>
      </c>
      <c r="BC460" s="326">
        <f t="shared" ca="1" si="867"/>
        <v>0</v>
      </c>
      <c r="BD460" s="326">
        <f t="shared" ca="1" si="867"/>
        <v>0</v>
      </c>
      <c r="BE460" s="326">
        <f t="shared" ca="1" si="867"/>
        <v>0</v>
      </c>
      <c r="BF460" s="326">
        <f t="shared" ca="1" si="867"/>
        <v>0</v>
      </c>
      <c r="BG460" s="326">
        <f t="shared" ca="1" si="867"/>
        <v>0</v>
      </c>
      <c r="BH460" s="326">
        <f t="shared" ca="1" si="867"/>
        <v>0</v>
      </c>
      <c r="BI460" s="326">
        <f t="shared" ca="1" si="867"/>
        <v>0</v>
      </c>
      <c r="BJ460" s="326">
        <f t="shared" ca="1" si="867"/>
        <v>0</v>
      </c>
      <c r="BK460" s="326">
        <f t="shared" ca="1" si="867"/>
        <v>0</v>
      </c>
      <c r="BL460" s="326">
        <f t="shared" ca="1" si="867"/>
        <v>0</v>
      </c>
      <c r="BM460" s="326">
        <f t="shared" ca="1" si="867"/>
        <v>0</v>
      </c>
    </row>
    <row r="461" spans="3:65" x14ac:dyDescent="0.2">
      <c r="C461" s="325">
        <f t="shared" si="846"/>
        <v>20</v>
      </c>
      <c r="D461" s="303" t="str">
        <f t="shared" si="847"/>
        <v>item 20</v>
      </c>
      <c r="E461" s="350" t="str">
        <f t="shared" si="844"/>
        <v>Operating Expense</v>
      </c>
      <c r="F461" s="320">
        <f t="shared" si="844"/>
        <v>2</v>
      </c>
      <c r="G461" s="320"/>
      <c r="H461" s="362">
        <f>Assumptions!$C$26</f>
        <v>0.4038422678425842</v>
      </c>
      <c r="I461" s="362">
        <f>Assumptions!$D$26</f>
        <v>5.21E-2</v>
      </c>
      <c r="J461" s="363"/>
      <c r="K461" s="341">
        <f t="shared" ca="1" si="848"/>
        <v>0</v>
      </c>
      <c r="L461" s="342">
        <f t="shared" ca="1" si="849"/>
        <v>0</v>
      </c>
      <c r="O461" s="326">
        <f t="shared" ref="O461:BM461" ca="1" si="868">O429*$H461*$I461</f>
        <v>0</v>
      </c>
      <c r="P461" s="326">
        <f t="shared" ca="1" si="868"/>
        <v>0</v>
      </c>
      <c r="Q461" s="326">
        <f t="shared" ca="1" si="868"/>
        <v>0</v>
      </c>
      <c r="R461" s="326">
        <f t="shared" ca="1" si="868"/>
        <v>0</v>
      </c>
      <c r="S461" s="326">
        <f t="shared" ca="1" si="868"/>
        <v>0</v>
      </c>
      <c r="T461" s="326">
        <f t="shared" ca="1" si="868"/>
        <v>0</v>
      </c>
      <c r="U461" s="326">
        <f t="shared" ca="1" si="868"/>
        <v>0</v>
      </c>
      <c r="V461" s="326">
        <f t="shared" ca="1" si="868"/>
        <v>0</v>
      </c>
      <c r="W461" s="326">
        <f t="shared" ca="1" si="868"/>
        <v>0</v>
      </c>
      <c r="X461" s="326">
        <f t="shared" ca="1" si="868"/>
        <v>0</v>
      </c>
      <c r="Y461" s="326">
        <f t="shared" ca="1" si="868"/>
        <v>0</v>
      </c>
      <c r="Z461" s="326">
        <f t="shared" ca="1" si="868"/>
        <v>0</v>
      </c>
      <c r="AA461" s="326">
        <f t="shared" ca="1" si="868"/>
        <v>0</v>
      </c>
      <c r="AB461" s="326">
        <f t="shared" ca="1" si="868"/>
        <v>0</v>
      </c>
      <c r="AC461" s="326">
        <f t="shared" ca="1" si="868"/>
        <v>0</v>
      </c>
      <c r="AD461" s="326">
        <f t="shared" ca="1" si="868"/>
        <v>0</v>
      </c>
      <c r="AE461" s="326">
        <f t="shared" ca="1" si="868"/>
        <v>0</v>
      </c>
      <c r="AF461" s="326">
        <f t="shared" ca="1" si="868"/>
        <v>0</v>
      </c>
      <c r="AG461" s="326">
        <f t="shared" ca="1" si="868"/>
        <v>0</v>
      </c>
      <c r="AH461" s="326">
        <f t="shared" ca="1" si="868"/>
        <v>0</v>
      </c>
      <c r="AI461" s="326">
        <f t="shared" ca="1" si="868"/>
        <v>0</v>
      </c>
      <c r="AJ461" s="326">
        <f t="shared" ca="1" si="868"/>
        <v>0</v>
      </c>
      <c r="AK461" s="326">
        <f t="shared" ca="1" si="868"/>
        <v>0</v>
      </c>
      <c r="AL461" s="326">
        <f t="shared" ca="1" si="868"/>
        <v>0</v>
      </c>
      <c r="AM461" s="326">
        <f t="shared" ca="1" si="868"/>
        <v>0</v>
      </c>
      <c r="AN461" s="326">
        <f t="shared" ca="1" si="868"/>
        <v>0</v>
      </c>
      <c r="AO461" s="326">
        <f t="shared" ca="1" si="868"/>
        <v>0</v>
      </c>
      <c r="AP461" s="326">
        <f t="shared" ca="1" si="868"/>
        <v>0</v>
      </c>
      <c r="AQ461" s="326">
        <f t="shared" ca="1" si="868"/>
        <v>0</v>
      </c>
      <c r="AR461" s="326">
        <f t="shared" ca="1" si="868"/>
        <v>0</v>
      </c>
      <c r="AS461" s="326">
        <f t="shared" ca="1" si="868"/>
        <v>0</v>
      </c>
      <c r="AT461" s="326">
        <f t="shared" ca="1" si="868"/>
        <v>0</v>
      </c>
      <c r="AU461" s="326">
        <f t="shared" ca="1" si="868"/>
        <v>0</v>
      </c>
      <c r="AV461" s="326">
        <f t="shared" ca="1" si="868"/>
        <v>0</v>
      </c>
      <c r="AW461" s="326">
        <f t="shared" ca="1" si="868"/>
        <v>0</v>
      </c>
      <c r="AX461" s="326">
        <f t="shared" ca="1" si="868"/>
        <v>0</v>
      </c>
      <c r="AY461" s="326">
        <f t="shared" ca="1" si="868"/>
        <v>0</v>
      </c>
      <c r="AZ461" s="326">
        <f t="shared" ca="1" si="868"/>
        <v>0</v>
      </c>
      <c r="BA461" s="326">
        <f t="shared" ca="1" si="868"/>
        <v>0</v>
      </c>
      <c r="BB461" s="326">
        <f t="shared" ca="1" si="868"/>
        <v>0</v>
      </c>
      <c r="BC461" s="326">
        <f t="shared" ca="1" si="868"/>
        <v>0</v>
      </c>
      <c r="BD461" s="326">
        <f t="shared" ca="1" si="868"/>
        <v>0</v>
      </c>
      <c r="BE461" s="326">
        <f t="shared" ca="1" si="868"/>
        <v>0</v>
      </c>
      <c r="BF461" s="326">
        <f t="shared" ca="1" si="868"/>
        <v>0</v>
      </c>
      <c r="BG461" s="326">
        <f t="shared" ca="1" si="868"/>
        <v>0</v>
      </c>
      <c r="BH461" s="326">
        <f t="shared" ca="1" si="868"/>
        <v>0</v>
      </c>
      <c r="BI461" s="326">
        <f t="shared" ca="1" si="868"/>
        <v>0</v>
      </c>
      <c r="BJ461" s="326">
        <f t="shared" ca="1" si="868"/>
        <v>0</v>
      </c>
      <c r="BK461" s="326">
        <f t="shared" ca="1" si="868"/>
        <v>0</v>
      </c>
      <c r="BL461" s="326">
        <f t="shared" ca="1" si="868"/>
        <v>0</v>
      </c>
      <c r="BM461" s="326">
        <f t="shared" ca="1" si="868"/>
        <v>0</v>
      </c>
    </row>
    <row r="462" spans="3:65" x14ac:dyDescent="0.2">
      <c r="C462" s="325">
        <f t="shared" si="846"/>
        <v>21</v>
      </c>
      <c r="D462" s="303" t="str">
        <f t="shared" si="847"/>
        <v>item 21</v>
      </c>
      <c r="E462" s="350" t="str">
        <f t="shared" si="844"/>
        <v>Operating Expense</v>
      </c>
      <c r="F462" s="320">
        <f t="shared" si="844"/>
        <v>2</v>
      </c>
      <c r="G462" s="320"/>
      <c r="H462" s="362">
        <f>Assumptions!$C$26</f>
        <v>0.4038422678425842</v>
      </c>
      <c r="I462" s="362">
        <f>Assumptions!$D$26</f>
        <v>5.21E-2</v>
      </c>
      <c r="J462" s="363"/>
      <c r="K462" s="341">
        <f t="shared" ca="1" si="848"/>
        <v>0</v>
      </c>
      <c r="L462" s="342">
        <f t="shared" ca="1" si="849"/>
        <v>0</v>
      </c>
      <c r="O462" s="326">
        <f t="shared" ref="O462:BM462" ca="1" si="869">O430*$H462*$I462</f>
        <v>0</v>
      </c>
      <c r="P462" s="326">
        <f t="shared" ca="1" si="869"/>
        <v>0</v>
      </c>
      <c r="Q462" s="326">
        <f t="shared" ca="1" si="869"/>
        <v>0</v>
      </c>
      <c r="R462" s="326">
        <f t="shared" ca="1" si="869"/>
        <v>0</v>
      </c>
      <c r="S462" s="326">
        <f t="shared" ca="1" si="869"/>
        <v>0</v>
      </c>
      <c r="T462" s="326">
        <f t="shared" ca="1" si="869"/>
        <v>0</v>
      </c>
      <c r="U462" s="326">
        <f t="shared" ca="1" si="869"/>
        <v>0</v>
      </c>
      <c r="V462" s="326">
        <f t="shared" ca="1" si="869"/>
        <v>0</v>
      </c>
      <c r="W462" s="326">
        <f t="shared" ca="1" si="869"/>
        <v>0</v>
      </c>
      <c r="X462" s="326">
        <f t="shared" ca="1" si="869"/>
        <v>0</v>
      </c>
      <c r="Y462" s="326">
        <f t="shared" ca="1" si="869"/>
        <v>0</v>
      </c>
      <c r="Z462" s="326">
        <f t="shared" ca="1" si="869"/>
        <v>0</v>
      </c>
      <c r="AA462" s="326">
        <f t="shared" ca="1" si="869"/>
        <v>0</v>
      </c>
      <c r="AB462" s="326">
        <f t="shared" ca="1" si="869"/>
        <v>0</v>
      </c>
      <c r="AC462" s="326">
        <f t="shared" ca="1" si="869"/>
        <v>0</v>
      </c>
      <c r="AD462" s="326">
        <f t="shared" ca="1" si="869"/>
        <v>0</v>
      </c>
      <c r="AE462" s="326">
        <f t="shared" ca="1" si="869"/>
        <v>0</v>
      </c>
      <c r="AF462" s="326">
        <f t="shared" ca="1" si="869"/>
        <v>0</v>
      </c>
      <c r="AG462" s="326">
        <f t="shared" ca="1" si="869"/>
        <v>0</v>
      </c>
      <c r="AH462" s="326">
        <f t="shared" ca="1" si="869"/>
        <v>0</v>
      </c>
      <c r="AI462" s="326">
        <f t="shared" ca="1" si="869"/>
        <v>0</v>
      </c>
      <c r="AJ462" s="326">
        <f t="shared" ca="1" si="869"/>
        <v>0</v>
      </c>
      <c r="AK462" s="326">
        <f t="shared" ca="1" si="869"/>
        <v>0</v>
      </c>
      <c r="AL462" s="326">
        <f t="shared" ca="1" si="869"/>
        <v>0</v>
      </c>
      <c r="AM462" s="326">
        <f t="shared" ca="1" si="869"/>
        <v>0</v>
      </c>
      <c r="AN462" s="326">
        <f t="shared" ca="1" si="869"/>
        <v>0</v>
      </c>
      <c r="AO462" s="326">
        <f t="shared" ca="1" si="869"/>
        <v>0</v>
      </c>
      <c r="AP462" s="326">
        <f t="shared" ca="1" si="869"/>
        <v>0</v>
      </c>
      <c r="AQ462" s="326">
        <f t="shared" ca="1" si="869"/>
        <v>0</v>
      </c>
      <c r="AR462" s="326">
        <f t="shared" ca="1" si="869"/>
        <v>0</v>
      </c>
      <c r="AS462" s="326">
        <f t="shared" ca="1" si="869"/>
        <v>0</v>
      </c>
      <c r="AT462" s="326">
        <f t="shared" ca="1" si="869"/>
        <v>0</v>
      </c>
      <c r="AU462" s="326">
        <f t="shared" ca="1" si="869"/>
        <v>0</v>
      </c>
      <c r="AV462" s="326">
        <f t="shared" ca="1" si="869"/>
        <v>0</v>
      </c>
      <c r="AW462" s="326">
        <f t="shared" ca="1" si="869"/>
        <v>0</v>
      </c>
      <c r="AX462" s="326">
        <f t="shared" ca="1" si="869"/>
        <v>0</v>
      </c>
      <c r="AY462" s="326">
        <f t="shared" ca="1" si="869"/>
        <v>0</v>
      </c>
      <c r="AZ462" s="326">
        <f t="shared" ca="1" si="869"/>
        <v>0</v>
      </c>
      <c r="BA462" s="326">
        <f t="shared" ca="1" si="869"/>
        <v>0</v>
      </c>
      <c r="BB462" s="326">
        <f t="shared" ca="1" si="869"/>
        <v>0</v>
      </c>
      <c r="BC462" s="326">
        <f t="shared" ca="1" si="869"/>
        <v>0</v>
      </c>
      <c r="BD462" s="326">
        <f t="shared" ca="1" si="869"/>
        <v>0</v>
      </c>
      <c r="BE462" s="326">
        <f t="shared" ca="1" si="869"/>
        <v>0</v>
      </c>
      <c r="BF462" s="326">
        <f t="shared" ca="1" si="869"/>
        <v>0</v>
      </c>
      <c r="BG462" s="326">
        <f t="shared" ca="1" si="869"/>
        <v>0</v>
      </c>
      <c r="BH462" s="326">
        <f t="shared" ca="1" si="869"/>
        <v>0</v>
      </c>
      <c r="BI462" s="326">
        <f t="shared" ca="1" si="869"/>
        <v>0</v>
      </c>
      <c r="BJ462" s="326">
        <f t="shared" ca="1" si="869"/>
        <v>0</v>
      </c>
      <c r="BK462" s="326">
        <f t="shared" ca="1" si="869"/>
        <v>0</v>
      </c>
      <c r="BL462" s="326">
        <f t="shared" ca="1" si="869"/>
        <v>0</v>
      </c>
      <c r="BM462" s="326">
        <f t="shared" ca="1" si="869"/>
        <v>0</v>
      </c>
    </row>
    <row r="463" spans="3:65" x14ac:dyDescent="0.2">
      <c r="C463" s="325">
        <f t="shared" si="846"/>
        <v>22</v>
      </c>
      <c r="D463" s="303" t="str">
        <f t="shared" si="847"/>
        <v>item 22</v>
      </c>
      <c r="E463" s="350" t="str">
        <f t="shared" si="844"/>
        <v>Operating Expense</v>
      </c>
      <c r="F463" s="320">
        <f t="shared" si="844"/>
        <v>2</v>
      </c>
      <c r="G463" s="320"/>
      <c r="H463" s="362">
        <f>Assumptions!$C$26</f>
        <v>0.4038422678425842</v>
      </c>
      <c r="I463" s="362">
        <f>Assumptions!$D$26</f>
        <v>5.21E-2</v>
      </c>
      <c r="J463" s="363"/>
      <c r="K463" s="341">
        <f t="shared" ca="1" si="848"/>
        <v>0</v>
      </c>
      <c r="L463" s="342">
        <f t="shared" ca="1" si="849"/>
        <v>0</v>
      </c>
      <c r="O463" s="326">
        <f t="shared" ref="O463:BM463" ca="1" si="870">O431*$H463*$I463</f>
        <v>0</v>
      </c>
      <c r="P463" s="326">
        <f t="shared" ca="1" si="870"/>
        <v>0</v>
      </c>
      <c r="Q463" s="326">
        <f t="shared" ca="1" si="870"/>
        <v>0</v>
      </c>
      <c r="R463" s="326">
        <f t="shared" ca="1" si="870"/>
        <v>0</v>
      </c>
      <c r="S463" s="326">
        <f t="shared" ca="1" si="870"/>
        <v>0</v>
      </c>
      <c r="T463" s="326">
        <f t="shared" ca="1" si="870"/>
        <v>0</v>
      </c>
      <c r="U463" s="326">
        <f t="shared" ca="1" si="870"/>
        <v>0</v>
      </c>
      <c r="V463" s="326">
        <f t="shared" ca="1" si="870"/>
        <v>0</v>
      </c>
      <c r="W463" s="326">
        <f t="shared" ca="1" si="870"/>
        <v>0</v>
      </c>
      <c r="X463" s="326">
        <f t="shared" ca="1" si="870"/>
        <v>0</v>
      </c>
      <c r="Y463" s="326">
        <f t="shared" ca="1" si="870"/>
        <v>0</v>
      </c>
      <c r="Z463" s="326">
        <f t="shared" ca="1" si="870"/>
        <v>0</v>
      </c>
      <c r="AA463" s="326">
        <f t="shared" ca="1" si="870"/>
        <v>0</v>
      </c>
      <c r="AB463" s="326">
        <f t="shared" ca="1" si="870"/>
        <v>0</v>
      </c>
      <c r="AC463" s="326">
        <f t="shared" ca="1" si="870"/>
        <v>0</v>
      </c>
      <c r="AD463" s="326">
        <f t="shared" ca="1" si="870"/>
        <v>0</v>
      </c>
      <c r="AE463" s="326">
        <f t="shared" ca="1" si="870"/>
        <v>0</v>
      </c>
      <c r="AF463" s="326">
        <f t="shared" ca="1" si="870"/>
        <v>0</v>
      </c>
      <c r="AG463" s="326">
        <f t="shared" ca="1" si="870"/>
        <v>0</v>
      </c>
      <c r="AH463" s="326">
        <f t="shared" ca="1" si="870"/>
        <v>0</v>
      </c>
      <c r="AI463" s="326">
        <f t="shared" ca="1" si="870"/>
        <v>0</v>
      </c>
      <c r="AJ463" s="326">
        <f t="shared" ca="1" si="870"/>
        <v>0</v>
      </c>
      <c r="AK463" s="326">
        <f t="shared" ca="1" si="870"/>
        <v>0</v>
      </c>
      <c r="AL463" s="326">
        <f t="shared" ca="1" si="870"/>
        <v>0</v>
      </c>
      <c r="AM463" s="326">
        <f t="shared" ca="1" si="870"/>
        <v>0</v>
      </c>
      <c r="AN463" s="326">
        <f t="shared" ca="1" si="870"/>
        <v>0</v>
      </c>
      <c r="AO463" s="326">
        <f t="shared" ca="1" si="870"/>
        <v>0</v>
      </c>
      <c r="AP463" s="326">
        <f t="shared" ca="1" si="870"/>
        <v>0</v>
      </c>
      <c r="AQ463" s="326">
        <f t="shared" ca="1" si="870"/>
        <v>0</v>
      </c>
      <c r="AR463" s="326">
        <f t="shared" ca="1" si="870"/>
        <v>0</v>
      </c>
      <c r="AS463" s="326">
        <f t="shared" ca="1" si="870"/>
        <v>0</v>
      </c>
      <c r="AT463" s="326">
        <f t="shared" ca="1" si="870"/>
        <v>0</v>
      </c>
      <c r="AU463" s="326">
        <f t="shared" ca="1" si="870"/>
        <v>0</v>
      </c>
      <c r="AV463" s="326">
        <f t="shared" ca="1" si="870"/>
        <v>0</v>
      </c>
      <c r="AW463" s="326">
        <f t="shared" ca="1" si="870"/>
        <v>0</v>
      </c>
      <c r="AX463" s="326">
        <f t="shared" ca="1" si="870"/>
        <v>0</v>
      </c>
      <c r="AY463" s="326">
        <f t="shared" ca="1" si="870"/>
        <v>0</v>
      </c>
      <c r="AZ463" s="326">
        <f t="shared" ca="1" si="870"/>
        <v>0</v>
      </c>
      <c r="BA463" s="326">
        <f t="shared" ca="1" si="870"/>
        <v>0</v>
      </c>
      <c r="BB463" s="326">
        <f t="shared" ca="1" si="870"/>
        <v>0</v>
      </c>
      <c r="BC463" s="326">
        <f t="shared" ca="1" si="870"/>
        <v>0</v>
      </c>
      <c r="BD463" s="326">
        <f t="shared" ca="1" si="870"/>
        <v>0</v>
      </c>
      <c r="BE463" s="326">
        <f t="shared" ca="1" si="870"/>
        <v>0</v>
      </c>
      <c r="BF463" s="326">
        <f t="shared" ca="1" si="870"/>
        <v>0</v>
      </c>
      <c r="BG463" s="326">
        <f t="shared" ca="1" si="870"/>
        <v>0</v>
      </c>
      <c r="BH463" s="326">
        <f t="shared" ca="1" si="870"/>
        <v>0</v>
      </c>
      <c r="BI463" s="326">
        <f t="shared" ca="1" si="870"/>
        <v>0</v>
      </c>
      <c r="BJ463" s="326">
        <f t="shared" ca="1" si="870"/>
        <v>0</v>
      </c>
      <c r="BK463" s="326">
        <f t="shared" ca="1" si="870"/>
        <v>0</v>
      </c>
      <c r="BL463" s="326">
        <f t="shared" ca="1" si="870"/>
        <v>0</v>
      </c>
      <c r="BM463" s="326">
        <f t="shared" ca="1" si="870"/>
        <v>0</v>
      </c>
    </row>
    <row r="464" spans="3:65" x14ac:dyDescent="0.2">
      <c r="C464" s="325">
        <f t="shared" si="846"/>
        <v>23</v>
      </c>
      <c r="D464" s="303" t="str">
        <f t="shared" si="847"/>
        <v>item 23</v>
      </c>
      <c r="E464" s="350" t="str">
        <f t="shared" si="844"/>
        <v>Operating Expense</v>
      </c>
      <c r="F464" s="320">
        <f t="shared" si="844"/>
        <v>2</v>
      </c>
      <c r="G464" s="320"/>
      <c r="H464" s="362">
        <f>Assumptions!$C$26</f>
        <v>0.4038422678425842</v>
      </c>
      <c r="I464" s="362">
        <f>Assumptions!$D$26</f>
        <v>5.21E-2</v>
      </c>
      <c r="J464" s="363"/>
      <c r="K464" s="341">
        <f t="shared" ca="1" si="848"/>
        <v>0</v>
      </c>
      <c r="L464" s="342">
        <f t="shared" ca="1" si="849"/>
        <v>0</v>
      </c>
      <c r="O464" s="326">
        <f t="shared" ref="O464:BM464" ca="1" si="871">O432*$H464*$I464</f>
        <v>0</v>
      </c>
      <c r="P464" s="326">
        <f t="shared" ca="1" si="871"/>
        <v>0</v>
      </c>
      <c r="Q464" s="326">
        <f t="shared" ca="1" si="871"/>
        <v>0</v>
      </c>
      <c r="R464" s="326">
        <f t="shared" ca="1" si="871"/>
        <v>0</v>
      </c>
      <c r="S464" s="326">
        <f t="shared" ca="1" si="871"/>
        <v>0</v>
      </c>
      <c r="T464" s="326">
        <f t="shared" ca="1" si="871"/>
        <v>0</v>
      </c>
      <c r="U464" s="326">
        <f t="shared" ca="1" si="871"/>
        <v>0</v>
      </c>
      <c r="V464" s="326">
        <f t="shared" ca="1" si="871"/>
        <v>0</v>
      </c>
      <c r="W464" s="326">
        <f t="shared" ca="1" si="871"/>
        <v>0</v>
      </c>
      <c r="X464" s="326">
        <f t="shared" ca="1" si="871"/>
        <v>0</v>
      </c>
      <c r="Y464" s="326">
        <f t="shared" ca="1" si="871"/>
        <v>0</v>
      </c>
      <c r="Z464" s="326">
        <f t="shared" ca="1" si="871"/>
        <v>0</v>
      </c>
      <c r="AA464" s="326">
        <f t="shared" ca="1" si="871"/>
        <v>0</v>
      </c>
      <c r="AB464" s="326">
        <f t="shared" ca="1" si="871"/>
        <v>0</v>
      </c>
      <c r="AC464" s="326">
        <f t="shared" ca="1" si="871"/>
        <v>0</v>
      </c>
      <c r="AD464" s="326">
        <f t="shared" ca="1" si="871"/>
        <v>0</v>
      </c>
      <c r="AE464" s="326">
        <f t="shared" ca="1" si="871"/>
        <v>0</v>
      </c>
      <c r="AF464" s="326">
        <f t="shared" ca="1" si="871"/>
        <v>0</v>
      </c>
      <c r="AG464" s="326">
        <f t="shared" ca="1" si="871"/>
        <v>0</v>
      </c>
      <c r="AH464" s="326">
        <f t="shared" ca="1" si="871"/>
        <v>0</v>
      </c>
      <c r="AI464" s="326">
        <f t="shared" ca="1" si="871"/>
        <v>0</v>
      </c>
      <c r="AJ464" s="326">
        <f t="shared" ca="1" si="871"/>
        <v>0</v>
      </c>
      <c r="AK464" s="326">
        <f t="shared" ca="1" si="871"/>
        <v>0</v>
      </c>
      <c r="AL464" s="326">
        <f t="shared" ca="1" si="871"/>
        <v>0</v>
      </c>
      <c r="AM464" s="326">
        <f t="shared" ca="1" si="871"/>
        <v>0</v>
      </c>
      <c r="AN464" s="326">
        <f t="shared" ca="1" si="871"/>
        <v>0</v>
      </c>
      <c r="AO464" s="326">
        <f t="shared" ca="1" si="871"/>
        <v>0</v>
      </c>
      <c r="AP464" s="326">
        <f t="shared" ca="1" si="871"/>
        <v>0</v>
      </c>
      <c r="AQ464" s="326">
        <f t="shared" ca="1" si="871"/>
        <v>0</v>
      </c>
      <c r="AR464" s="326">
        <f t="shared" ca="1" si="871"/>
        <v>0</v>
      </c>
      <c r="AS464" s="326">
        <f t="shared" ca="1" si="871"/>
        <v>0</v>
      </c>
      <c r="AT464" s="326">
        <f t="shared" ca="1" si="871"/>
        <v>0</v>
      </c>
      <c r="AU464" s="326">
        <f t="shared" ca="1" si="871"/>
        <v>0</v>
      </c>
      <c r="AV464" s="326">
        <f t="shared" ca="1" si="871"/>
        <v>0</v>
      </c>
      <c r="AW464" s="326">
        <f t="shared" ca="1" si="871"/>
        <v>0</v>
      </c>
      <c r="AX464" s="326">
        <f t="shared" ca="1" si="871"/>
        <v>0</v>
      </c>
      <c r="AY464" s="326">
        <f t="shared" ca="1" si="871"/>
        <v>0</v>
      </c>
      <c r="AZ464" s="326">
        <f t="shared" ca="1" si="871"/>
        <v>0</v>
      </c>
      <c r="BA464" s="326">
        <f t="shared" ca="1" si="871"/>
        <v>0</v>
      </c>
      <c r="BB464" s="326">
        <f t="shared" ca="1" si="871"/>
        <v>0</v>
      </c>
      <c r="BC464" s="326">
        <f t="shared" ca="1" si="871"/>
        <v>0</v>
      </c>
      <c r="BD464" s="326">
        <f t="shared" ca="1" si="871"/>
        <v>0</v>
      </c>
      <c r="BE464" s="326">
        <f t="shared" ca="1" si="871"/>
        <v>0</v>
      </c>
      <c r="BF464" s="326">
        <f t="shared" ca="1" si="871"/>
        <v>0</v>
      </c>
      <c r="BG464" s="326">
        <f t="shared" ca="1" si="871"/>
        <v>0</v>
      </c>
      <c r="BH464" s="326">
        <f t="shared" ca="1" si="871"/>
        <v>0</v>
      </c>
      <c r="BI464" s="326">
        <f t="shared" ca="1" si="871"/>
        <v>0</v>
      </c>
      <c r="BJ464" s="326">
        <f t="shared" ca="1" si="871"/>
        <v>0</v>
      </c>
      <c r="BK464" s="326">
        <f t="shared" ca="1" si="871"/>
        <v>0</v>
      </c>
      <c r="BL464" s="326">
        <f t="shared" ca="1" si="871"/>
        <v>0</v>
      </c>
      <c r="BM464" s="326">
        <f t="shared" ca="1" si="871"/>
        <v>0</v>
      </c>
    </row>
    <row r="465" spans="3:65" x14ac:dyDescent="0.2">
      <c r="C465" s="325">
        <f t="shared" si="846"/>
        <v>24</v>
      </c>
      <c r="D465" s="303" t="str">
        <f t="shared" si="847"/>
        <v>item 24</v>
      </c>
      <c r="E465" s="350" t="str">
        <f t="shared" si="844"/>
        <v>Operating Expense</v>
      </c>
      <c r="F465" s="320">
        <f t="shared" si="844"/>
        <v>2</v>
      </c>
      <c r="G465" s="320"/>
      <c r="H465" s="362">
        <f>Assumptions!$C$26</f>
        <v>0.4038422678425842</v>
      </c>
      <c r="I465" s="362">
        <f>Assumptions!$D$26</f>
        <v>5.21E-2</v>
      </c>
      <c r="J465" s="363"/>
      <c r="K465" s="341">
        <f t="shared" ca="1" si="848"/>
        <v>0</v>
      </c>
      <c r="L465" s="342">
        <f t="shared" ca="1" si="849"/>
        <v>0</v>
      </c>
      <c r="O465" s="326">
        <f t="shared" ref="O465:BM465" ca="1" si="872">O433*$H465*$I465</f>
        <v>0</v>
      </c>
      <c r="P465" s="326">
        <f t="shared" ca="1" si="872"/>
        <v>0</v>
      </c>
      <c r="Q465" s="326">
        <f t="shared" ca="1" si="872"/>
        <v>0</v>
      </c>
      <c r="R465" s="326">
        <f t="shared" ca="1" si="872"/>
        <v>0</v>
      </c>
      <c r="S465" s="326">
        <f t="shared" ca="1" si="872"/>
        <v>0</v>
      </c>
      <c r="T465" s="326">
        <f t="shared" ca="1" si="872"/>
        <v>0</v>
      </c>
      <c r="U465" s="326">
        <f t="shared" ca="1" si="872"/>
        <v>0</v>
      </c>
      <c r="V465" s="326">
        <f t="shared" ca="1" si="872"/>
        <v>0</v>
      </c>
      <c r="W465" s="326">
        <f t="shared" ca="1" si="872"/>
        <v>0</v>
      </c>
      <c r="X465" s="326">
        <f t="shared" ca="1" si="872"/>
        <v>0</v>
      </c>
      <c r="Y465" s="326">
        <f t="shared" ca="1" si="872"/>
        <v>0</v>
      </c>
      <c r="Z465" s="326">
        <f t="shared" ca="1" si="872"/>
        <v>0</v>
      </c>
      <c r="AA465" s="326">
        <f t="shared" ca="1" si="872"/>
        <v>0</v>
      </c>
      <c r="AB465" s="326">
        <f t="shared" ca="1" si="872"/>
        <v>0</v>
      </c>
      <c r="AC465" s="326">
        <f t="shared" ca="1" si="872"/>
        <v>0</v>
      </c>
      <c r="AD465" s="326">
        <f t="shared" ca="1" si="872"/>
        <v>0</v>
      </c>
      <c r="AE465" s="326">
        <f t="shared" ca="1" si="872"/>
        <v>0</v>
      </c>
      <c r="AF465" s="326">
        <f t="shared" ca="1" si="872"/>
        <v>0</v>
      </c>
      <c r="AG465" s="326">
        <f t="shared" ca="1" si="872"/>
        <v>0</v>
      </c>
      <c r="AH465" s="326">
        <f t="shared" ca="1" si="872"/>
        <v>0</v>
      </c>
      <c r="AI465" s="326">
        <f t="shared" ca="1" si="872"/>
        <v>0</v>
      </c>
      <c r="AJ465" s="326">
        <f t="shared" ca="1" si="872"/>
        <v>0</v>
      </c>
      <c r="AK465" s="326">
        <f t="shared" ca="1" si="872"/>
        <v>0</v>
      </c>
      <c r="AL465" s="326">
        <f t="shared" ca="1" si="872"/>
        <v>0</v>
      </c>
      <c r="AM465" s="326">
        <f t="shared" ca="1" si="872"/>
        <v>0</v>
      </c>
      <c r="AN465" s="326">
        <f t="shared" ca="1" si="872"/>
        <v>0</v>
      </c>
      <c r="AO465" s="326">
        <f t="shared" ca="1" si="872"/>
        <v>0</v>
      </c>
      <c r="AP465" s="326">
        <f t="shared" ca="1" si="872"/>
        <v>0</v>
      </c>
      <c r="AQ465" s="326">
        <f t="shared" ca="1" si="872"/>
        <v>0</v>
      </c>
      <c r="AR465" s="326">
        <f t="shared" ca="1" si="872"/>
        <v>0</v>
      </c>
      <c r="AS465" s="326">
        <f t="shared" ca="1" si="872"/>
        <v>0</v>
      </c>
      <c r="AT465" s="326">
        <f t="shared" ca="1" si="872"/>
        <v>0</v>
      </c>
      <c r="AU465" s="326">
        <f t="shared" ca="1" si="872"/>
        <v>0</v>
      </c>
      <c r="AV465" s="326">
        <f t="shared" ca="1" si="872"/>
        <v>0</v>
      </c>
      <c r="AW465" s="326">
        <f t="shared" ca="1" si="872"/>
        <v>0</v>
      </c>
      <c r="AX465" s="326">
        <f t="shared" ca="1" si="872"/>
        <v>0</v>
      </c>
      <c r="AY465" s="326">
        <f t="shared" ca="1" si="872"/>
        <v>0</v>
      </c>
      <c r="AZ465" s="326">
        <f t="shared" ca="1" si="872"/>
        <v>0</v>
      </c>
      <c r="BA465" s="326">
        <f t="shared" ca="1" si="872"/>
        <v>0</v>
      </c>
      <c r="BB465" s="326">
        <f t="shared" ca="1" si="872"/>
        <v>0</v>
      </c>
      <c r="BC465" s="326">
        <f t="shared" ca="1" si="872"/>
        <v>0</v>
      </c>
      <c r="BD465" s="326">
        <f t="shared" ca="1" si="872"/>
        <v>0</v>
      </c>
      <c r="BE465" s="326">
        <f t="shared" ca="1" si="872"/>
        <v>0</v>
      </c>
      <c r="BF465" s="326">
        <f t="shared" ca="1" si="872"/>
        <v>0</v>
      </c>
      <c r="BG465" s="326">
        <f t="shared" ca="1" si="872"/>
        <v>0</v>
      </c>
      <c r="BH465" s="326">
        <f t="shared" ca="1" si="872"/>
        <v>0</v>
      </c>
      <c r="BI465" s="326">
        <f t="shared" ca="1" si="872"/>
        <v>0</v>
      </c>
      <c r="BJ465" s="326">
        <f t="shared" ca="1" si="872"/>
        <v>0</v>
      </c>
      <c r="BK465" s="326">
        <f t="shared" ca="1" si="872"/>
        <v>0</v>
      </c>
      <c r="BL465" s="326">
        <f t="shared" ca="1" si="872"/>
        <v>0</v>
      </c>
      <c r="BM465" s="326">
        <f t="shared" ca="1" si="872"/>
        <v>0</v>
      </c>
    </row>
    <row r="466" spans="3:65" x14ac:dyDescent="0.2">
      <c r="C466" s="325">
        <f t="shared" si="846"/>
        <v>25</v>
      </c>
      <c r="D466" s="303" t="str">
        <f t="shared" si="847"/>
        <v>item 25</v>
      </c>
      <c r="E466" s="350" t="str">
        <f t="shared" si="844"/>
        <v>Operating Expense</v>
      </c>
      <c r="F466" s="320">
        <f t="shared" si="844"/>
        <v>2</v>
      </c>
      <c r="G466" s="320"/>
      <c r="H466" s="362">
        <f>Assumptions!$C$26</f>
        <v>0.4038422678425842</v>
      </c>
      <c r="I466" s="362">
        <f>Assumptions!$D$26</f>
        <v>5.21E-2</v>
      </c>
      <c r="J466" s="363"/>
      <c r="K466" s="344">
        <f t="shared" ca="1" si="848"/>
        <v>0</v>
      </c>
      <c r="L466" s="345">
        <f t="shared" ca="1" si="849"/>
        <v>0</v>
      </c>
      <c r="O466" s="326">
        <f t="shared" ref="O466:BM466" ca="1" si="873">O434*$H466*$I466</f>
        <v>0</v>
      </c>
      <c r="P466" s="326">
        <f t="shared" ca="1" si="873"/>
        <v>0</v>
      </c>
      <c r="Q466" s="326">
        <f t="shared" ca="1" si="873"/>
        <v>0</v>
      </c>
      <c r="R466" s="326">
        <f t="shared" ca="1" si="873"/>
        <v>0</v>
      </c>
      <c r="S466" s="326">
        <f t="shared" ca="1" si="873"/>
        <v>0</v>
      </c>
      <c r="T466" s="326">
        <f t="shared" ca="1" si="873"/>
        <v>0</v>
      </c>
      <c r="U466" s="326">
        <f t="shared" ca="1" si="873"/>
        <v>0</v>
      </c>
      <c r="V466" s="326">
        <f t="shared" ca="1" si="873"/>
        <v>0</v>
      </c>
      <c r="W466" s="326">
        <f t="shared" ca="1" si="873"/>
        <v>0</v>
      </c>
      <c r="X466" s="326">
        <f t="shared" ca="1" si="873"/>
        <v>0</v>
      </c>
      <c r="Y466" s="326">
        <f t="shared" ca="1" si="873"/>
        <v>0</v>
      </c>
      <c r="Z466" s="326">
        <f t="shared" ca="1" si="873"/>
        <v>0</v>
      </c>
      <c r="AA466" s="326">
        <f t="shared" ca="1" si="873"/>
        <v>0</v>
      </c>
      <c r="AB466" s="326">
        <f t="shared" ca="1" si="873"/>
        <v>0</v>
      </c>
      <c r="AC466" s="326">
        <f t="shared" ca="1" si="873"/>
        <v>0</v>
      </c>
      <c r="AD466" s="326">
        <f t="shared" ca="1" si="873"/>
        <v>0</v>
      </c>
      <c r="AE466" s="326">
        <f t="shared" ca="1" si="873"/>
        <v>0</v>
      </c>
      <c r="AF466" s="326">
        <f t="shared" ca="1" si="873"/>
        <v>0</v>
      </c>
      <c r="AG466" s="326">
        <f t="shared" ca="1" si="873"/>
        <v>0</v>
      </c>
      <c r="AH466" s="326">
        <f t="shared" ca="1" si="873"/>
        <v>0</v>
      </c>
      <c r="AI466" s="326">
        <f t="shared" ca="1" si="873"/>
        <v>0</v>
      </c>
      <c r="AJ466" s="326">
        <f t="shared" ca="1" si="873"/>
        <v>0</v>
      </c>
      <c r="AK466" s="326">
        <f t="shared" ca="1" si="873"/>
        <v>0</v>
      </c>
      <c r="AL466" s="326">
        <f t="shared" ca="1" si="873"/>
        <v>0</v>
      </c>
      <c r="AM466" s="326">
        <f t="shared" ca="1" si="873"/>
        <v>0</v>
      </c>
      <c r="AN466" s="326">
        <f t="shared" ca="1" si="873"/>
        <v>0</v>
      </c>
      <c r="AO466" s="326">
        <f t="shared" ca="1" si="873"/>
        <v>0</v>
      </c>
      <c r="AP466" s="326">
        <f t="shared" ca="1" si="873"/>
        <v>0</v>
      </c>
      <c r="AQ466" s="326">
        <f t="shared" ca="1" si="873"/>
        <v>0</v>
      </c>
      <c r="AR466" s="326">
        <f t="shared" ca="1" si="873"/>
        <v>0</v>
      </c>
      <c r="AS466" s="326">
        <f t="shared" ca="1" si="873"/>
        <v>0</v>
      </c>
      <c r="AT466" s="326">
        <f t="shared" ca="1" si="873"/>
        <v>0</v>
      </c>
      <c r="AU466" s="326">
        <f t="shared" ca="1" si="873"/>
        <v>0</v>
      </c>
      <c r="AV466" s="326">
        <f t="shared" ca="1" si="873"/>
        <v>0</v>
      </c>
      <c r="AW466" s="326">
        <f t="shared" ca="1" si="873"/>
        <v>0</v>
      </c>
      <c r="AX466" s="326">
        <f t="shared" ca="1" si="873"/>
        <v>0</v>
      </c>
      <c r="AY466" s="326">
        <f t="shared" ca="1" si="873"/>
        <v>0</v>
      </c>
      <c r="AZ466" s="326">
        <f t="shared" ca="1" si="873"/>
        <v>0</v>
      </c>
      <c r="BA466" s="326">
        <f t="shared" ca="1" si="873"/>
        <v>0</v>
      </c>
      <c r="BB466" s="326">
        <f t="shared" ca="1" si="873"/>
        <v>0</v>
      </c>
      <c r="BC466" s="326">
        <f t="shared" ca="1" si="873"/>
        <v>0</v>
      </c>
      <c r="BD466" s="326">
        <f t="shared" ca="1" si="873"/>
        <v>0</v>
      </c>
      <c r="BE466" s="326">
        <f t="shared" ca="1" si="873"/>
        <v>0</v>
      </c>
      <c r="BF466" s="326">
        <f t="shared" ca="1" si="873"/>
        <v>0</v>
      </c>
      <c r="BG466" s="326">
        <f t="shared" ca="1" si="873"/>
        <v>0</v>
      </c>
      <c r="BH466" s="326">
        <f t="shared" ca="1" si="873"/>
        <v>0</v>
      </c>
      <c r="BI466" s="326">
        <f t="shared" ca="1" si="873"/>
        <v>0</v>
      </c>
      <c r="BJ466" s="326">
        <f t="shared" ca="1" si="873"/>
        <v>0</v>
      </c>
      <c r="BK466" s="326">
        <f t="shared" ca="1" si="873"/>
        <v>0</v>
      </c>
      <c r="BL466" s="326">
        <f t="shared" ca="1" si="873"/>
        <v>0</v>
      </c>
      <c r="BM466" s="326">
        <f t="shared" ca="1" si="873"/>
        <v>0</v>
      </c>
    </row>
    <row r="467" spans="3:65" x14ac:dyDescent="0.2">
      <c r="D467" s="331" t="str">
        <f>"Total "&amp;D441</f>
        <v>Total Interest Expense</v>
      </c>
      <c r="K467" s="346">
        <f t="shared" ca="1" si="848"/>
        <v>163151.77525543692</v>
      </c>
      <c r="L467" s="347">
        <f t="shared" ca="1" si="849"/>
        <v>307179.85660868487</v>
      </c>
      <c r="O467" s="348">
        <f ca="1">SUM(O442:O466)</f>
        <v>0</v>
      </c>
      <c r="P467" s="348">
        <f ca="1">SUM(P442:P466)</f>
        <v>19164.075137271539</v>
      </c>
      <c r="Q467" s="348">
        <f t="shared" ref="Q467" ca="1" si="874">SUM(Q442:Q466)</f>
        <v>16950.645339324947</v>
      </c>
      <c r="R467" s="348">
        <f t="shared" ref="R467" ca="1" si="875">SUM(R442:R466)</f>
        <v>16289.196801018697</v>
      </c>
      <c r="S467" s="348">
        <f t="shared" ref="S467" ca="1" si="876">SUM(S442:S466)</f>
        <v>15653.119661044388</v>
      </c>
      <c r="T467" s="348">
        <f t="shared" ref="T467" ca="1" si="877">SUM(T442:T466)</f>
        <v>15040.514716839749</v>
      </c>
      <c r="U467" s="348">
        <f t="shared" ref="U467" ca="1" si="878">SUM(U442:U466)</f>
        <v>14449.628858347287</v>
      </c>
      <c r="V467" s="348">
        <f t="shared" ref="V467" ca="1" si="879">SUM(V442:V466)</f>
        <v>13878.830719263513</v>
      </c>
      <c r="W467" s="348">
        <f t="shared" ref="W467" ca="1" si="880">SUM(W442:W466)</f>
        <v>13326.610677038927</v>
      </c>
      <c r="X467" s="348">
        <f t="shared" ref="X467" ca="1" si="881">SUM(X442:X466)</f>
        <v>12784.763202654462</v>
      </c>
      <c r="Y467" s="348">
        <f t="shared" ref="Y467" ca="1" si="882">SUM(Y442:Y466)</f>
        <v>12244.401002068704</v>
      </c>
      <c r="Z467" s="348">
        <f t="shared" ref="Z467" ca="1" si="883">SUM(Z442:Z466)</f>
        <v>11704.038801482942</v>
      </c>
      <c r="AA467" s="348">
        <f t="shared" ref="AA467" ca="1" si="884">SUM(AA442:AA466)</f>
        <v>11163.676600897181</v>
      </c>
      <c r="AB467" s="348">
        <f t="shared" ref="AB467" ca="1" si="885">SUM(AB442:AB466)</f>
        <v>10623.314400311419</v>
      </c>
      <c r="AC467" s="348">
        <f t="shared" ref="AC467" ca="1" si="886">SUM(AC442:AC466)</f>
        <v>10082.952199725658</v>
      </c>
      <c r="AD467" s="348">
        <f t="shared" ref="AD467" ca="1" si="887">SUM(AD442:AD466)</f>
        <v>9542.5899991398965</v>
      </c>
      <c r="AE467" s="348">
        <f t="shared" ref="AE467" ca="1" si="888">SUM(AE442:AE466)</f>
        <v>9002.227798554135</v>
      </c>
      <c r="AF467" s="348">
        <f t="shared" ref="AF467" ca="1" si="889">SUM(AF442:AF466)</f>
        <v>8461.8655979683754</v>
      </c>
      <c r="AG467" s="348">
        <f t="shared" ref="AG467" ca="1" si="890">SUM(AG442:AG466)</f>
        <v>7921.5033973826139</v>
      </c>
      <c r="AH467" s="348">
        <f t="shared" ref="AH467" ca="1" si="891">SUM(AH442:AH466)</f>
        <v>7381.1411967968525</v>
      </c>
      <c r="AI467" s="348">
        <f t="shared" ref="AI467" ca="1" si="892">SUM(AI442:AI466)</f>
        <v>6840.778996211091</v>
      </c>
      <c r="AJ467" s="348">
        <f t="shared" ref="AJ467" ca="1" si="893">SUM(AJ442:AJ466)</f>
        <v>6354.7388586565803</v>
      </c>
      <c r="AK467" s="348">
        <f t="shared" ref="AK467" ca="1" si="894">SUM(AK442:AK466)</f>
        <v>5977.3184984137752</v>
      </c>
      <c r="AL467" s="348">
        <f t="shared" ref="AL467" ca="1" si="895">SUM(AL442:AL466)</f>
        <v>5654.220201202219</v>
      </c>
      <c r="AM467" s="348">
        <f t="shared" ref="AM467" ca="1" si="896">SUM(AM442:AM466)</f>
        <v>5331.1219039906637</v>
      </c>
      <c r="AN467" s="348">
        <f t="shared" ref="AN467" ca="1" si="897">SUM(AN442:AN466)</f>
        <v>5008.0236067791084</v>
      </c>
      <c r="AO467" s="348">
        <f t="shared" ref="AO467" ca="1" si="898">SUM(AO442:AO466)</f>
        <v>4684.9253095675531</v>
      </c>
      <c r="AP467" s="348">
        <f t="shared" ref="AP467" ca="1" si="899">SUM(AP442:AP466)</f>
        <v>4361.8270123559978</v>
      </c>
      <c r="AQ467" s="348">
        <f t="shared" ref="AQ467" ca="1" si="900">SUM(AQ442:AQ466)</f>
        <v>4038.7287151444425</v>
      </c>
      <c r="AR467" s="348">
        <f t="shared" ref="AR467" ca="1" si="901">SUM(AR442:AR466)</f>
        <v>3715.6304179328877</v>
      </c>
      <c r="AS467" s="348">
        <f t="shared" ref="AS467" ca="1" si="902">SUM(AS442:AS466)</f>
        <v>3392.5321207213319</v>
      </c>
      <c r="AT467" s="348">
        <f t="shared" ref="AT467" ca="1" si="903">SUM(AT442:AT466)</f>
        <v>3069.4338235097766</v>
      </c>
      <c r="AU467" s="348">
        <f t="shared" ref="AU467" ca="1" si="904">SUM(AU442:AU466)</f>
        <v>2746.3355262982213</v>
      </c>
      <c r="AV467" s="348">
        <f t="shared" ref="AV467" ca="1" si="905">SUM(AV442:AV466)</f>
        <v>2423.237229086666</v>
      </c>
      <c r="AW467" s="348">
        <f t="shared" ref="AW467" ca="1" si="906">SUM(AW442:AW466)</f>
        <v>2100.1389318751108</v>
      </c>
      <c r="AX467" s="348">
        <f t="shared" ref="AX467" ca="1" si="907">SUM(AX442:AX466)</f>
        <v>1777.0406346635555</v>
      </c>
      <c r="AY467" s="348">
        <f t="shared" ref="AY467" ca="1" si="908">SUM(AY442:AY466)</f>
        <v>1453.9423374520002</v>
      </c>
      <c r="AZ467" s="348">
        <f t="shared" ref="AZ467" ca="1" si="909">SUM(AZ442:AZ466)</f>
        <v>1130.8440402404449</v>
      </c>
      <c r="BA467" s="348">
        <f t="shared" ref="BA467" ca="1" si="910">SUM(BA442:BA466)</f>
        <v>807.74574302888948</v>
      </c>
      <c r="BB467" s="348">
        <f t="shared" ref="BB467" ca="1" si="911">SUM(BB442:BB466)</f>
        <v>484.64744581733419</v>
      </c>
      <c r="BC467" s="348">
        <f t="shared" ref="BC467" ca="1" si="912">SUM(BC442:BC466)</f>
        <v>161.54914860578234</v>
      </c>
      <c r="BD467" s="348">
        <f t="shared" ref="BD467" ca="1" si="913">SUM(BD442:BD466)</f>
        <v>9.1469765447056013E-12</v>
      </c>
      <c r="BE467" s="348">
        <f t="shared" ref="BE467" ca="1" si="914">SUM(BE442:BE466)</f>
        <v>9.1469765447056013E-12</v>
      </c>
      <c r="BF467" s="348">
        <f t="shared" ref="BF467" ca="1" si="915">SUM(BF442:BF466)</f>
        <v>9.1469765447056013E-12</v>
      </c>
      <c r="BG467" s="348">
        <f t="shared" ref="BG467" ca="1" si="916">SUM(BG442:BG466)</f>
        <v>9.1469765447056013E-12</v>
      </c>
      <c r="BH467" s="348">
        <f t="shared" ref="BH467" ca="1" si="917">SUM(BH442:BH466)</f>
        <v>9.1469765447056013E-12</v>
      </c>
      <c r="BI467" s="348">
        <f t="shared" ref="BI467" ca="1" si="918">SUM(BI442:BI466)</f>
        <v>9.1469765447056013E-12</v>
      </c>
      <c r="BJ467" s="348">
        <f t="shared" ref="BJ467" ca="1" si="919">SUM(BJ442:BJ466)</f>
        <v>9.1469765447056013E-12</v>
      </c>
      <c r="BK467" s="348">
        <f t="shared" ref="BK467" ca="1" si="920">SUM(BK442:BK466)</f>
        <v>9.1469765447056013E-12</v>
      </c>
      <c r="BL467" s="348">
        <f t="shared" ref="BL467" ca="1" si="921">SUM(BL442:BL466)</f>
        <v>9.1469765447056013E-12</v>
      </c>
      <c r="BM467" s="348">
        <f t="shared" ref="BM467" ca="1" si="922">SUM(BM442:BM466)</f>
        <v>9.1469765447056013E-12</v>
      </c>
    </row>
    <row r="468" spans="3:65" s="326" customFormat="1" x14ac:dyDescent="0.2">
      <c r="D468" s="334"/>
      <c r="F468" s="335"/>
      <c r="G468" s="335"/>
    </row>
    <row r="469" spans="3:65" s="326" customFormat="1" x14ac:dyDescent="0.2">
      <c r="D469" s="334"/>
      <c r="F469" s="335"/>
      <c r="G469" s="335"/>
    </row>
    <row r="470" spans="3:65" x14ac:dyDescent="0.2">
      <c r="D470" s="323" t="s">
        <v>98</v>
      </c>
      <c r="E470" s="318"/>
      <c r="F470" s="291"/>
      <c r="G470" s="291"/>
      <c r="H470" s="304" t="s">
        <v>167</v>
      </c>
      <c r="I470" s="304" t="s">
        <v>99</v>
      </c>
      <c r="K470" s="321"/>
      <c r="L470" s="321"/>
      <c r="M470" s="321"/>
      <c r="O470" s="321"/>
      <c r="P470" s="321"/>
      <c r="Q470" s="321"/>
      <c r="R470" s="321"/>
      <c r="S470" s="321"/>
      <c r="T470" s="321"/>
      <c r="U470" s="321"/>
      <c r="V470" s="321"/>
      <c r="W470" s="321"/>
      <c r="X470" s="321"/>
      <c r="Y470" s="321"/>
      <c r="Z470" s="321"/>
      <c r="AA470" s="321"/>
      <c r="AB470" s="321"/>
      <c r="AC470" s="321"/>
      <c r="AD470" s="321"/>
      <c r="AE470" s="321"/>
      <c r="AF470" s="321"/>
      <c r="AG470" s="321"/>
      <c r="AH470" s="321"/>
      <c r="AI470" s="321"/>
      <c r="AJ470" s="321"/>
      <c r="AK470" s="321"/>
      <c r="AL470" s="321"/>
      <c r="AM470" s="321"/>
      <c r="AN470" s="321"/>
      <c r="AO470" s="321"/>
      <c r="AP470" s="321"/>
      <c r="AQ470" s="321"/>
      <c r="AR470" s="321"/>
      <c r="AS470" s="321"/>
      <c r="AT470" s="321"/>
      <c r="AU470" s="321"/>
      <c r="AV470" s="321"/>
      <c r="AW470" s="321"/>
      <c r="AX470" s="321"/>
      <c r="AY470" s="321"/>
      <c r="AZ470" s="321"/>
      <c r="BA470" s="321"/>
      <c r="BB470" s="321"/>
      <c r="BC470" s="321"/>
      <c r="BD470" s="321"/>
      <c r="BE470" s="321"/>
      <c r="BF470" s="321"/>
      <c r="BG470" s="321"/>
      <c r="BH470" s="321"/>
      <c r="BI470" s="321"/>
      <c r="BJ470" s="321"/>
      <c r="BK470" s="321"/>
      <c r="BL470" s="321"/>
      <c r="BM470" s="321"/>
    </row>
    <row r="471" spans="3:65" x14ac:dyDescent="0.2">
      <c r="C471" s="325">
        <f>C470+1</f>
        <v>1</v>
      </c>
      <c r="D471" s="303" t="str">
        <f>INDEX(D$59:D$83,$C471,1)</f>
        <v>CR Factors</v>
      </c>
      <c r="E471" s="350" t="str">
        <f t="shared" ref="E471:F495" si="923">INDEX(E$59:E$83,$C471,1)</f>
        <v>Capital</v>
      </c>
      <c r="F471" s="320">
        <f t="shared" si="923"/>
        <v>4</v>
      </c>
      <c r="G471" s="320"/>
      <c r="H471" s="362">
        <f>Assumptions!$C$27</f>
        <v>0.59615773215741585</v>
      </c>
      <c r="I471" s="362">
        <f>Assumptions!$D$27</f>
        <v>0.1055</v>
      </c>
      <c r="J471" s="363"/>
      <c r="K471" s="341">
        <f ca="1">SUMPRODUCT(O471:BM471,$O$7:$BM$7)</f>
        <v>487703.58620524383</v>
      </c>
      <c r="L471" s="342">
        <f ca="1">SUM(O471:BM471)</f>
        <v>918241.41933800781</v>
      </c>
      <c r="O471" s="326">
        <f ca="1">O410*$H471*$I471</f>
        <v>0</v>
      </c>
      <c r="P471" s="326">
        <f t="shared" ref="P471:BM471" ca="1" si="924">P410*$H471*$I471</f>
        <v>57286.4632096157</v>
      </c>
      <c r="Q471" s="326">
        <f t="shared" ca="1" si="924"/>
        <v>50669.939125939643</v>
      </c>
      <c r="R471" s="326">
        <f t="shared" ca="1" si="924"/>
        <v>48692.695398636562</v>
      </c>
      <c r="S471" s="326">
        <f t="shared" ca="1" si="924"/>
        <v>46791.293456898842</v>
      </c>
      <c r="T471" s="326">
        <f t="shared" ca="1" si="924"/>
        <v>44960.056084532524</v>
      </c>
      <c r="U471" s="326">
        <f t="shared" ca="1" si="924"/>
        <v>43193.742774281651</v>
      </c>
      <c r="V471" s="326">
        <f t="shared" ca="1" si="924"/>
        <v>41487.476943005262</v>
      </c>
      <c r="W471" s="326">
        <f t="shared" ca="1" si="924"/>
        <v>39836.745931677411</v>
      </c>
      <c r="X471" s="326">
        <f t="shared" ca="1" si="924"/>
        <v>38217.021254947293</v>
      </c>
      <c r="Y471" s="326">
        <f t="shared" ca="1" si="924"/>
        <v>36601.736452420148</v>
      </c>
      <c r="Z471" s="326">
        <f t="shared" ca="1" si="924"/>
        <v>34986.451649892988</v>
      </c>
      <c r="AA471" s="326">
        <f t="shared" ca="1" si="924"/>
        <v>33371.166847365836</v>
      </c>
      <c r="AB471" s="326">
        <f t="shared" ca="1" si="924"/>
        <v>31755.882044838683</v>
      </c>
      <c r="AC471" s="326">
        <f t="shared" ca="1" si="924"/>
        <v>30140.597242311531</v>
      </c>
      <c r="AD471" s="326">
        <f t="shared" ca="1" si="924"/>
        <v>28525.312439784375</v>
      </c>
      <c r="AE471" s="326">
        <f t="shared" ca="1" si="924"/>
        <v>26910.027637257223</v>
      </c>
      <c r="AF471" s="326">
        <f t="shared" ca="1" si="924"/>
        <v>25294.74283473007</v>
      </c>
      <c r="AG471" s="326">
        <f t="shared" ca="1" si="924"/>
        <v>23679.458032202918</v>
      </c>
      <c r="AH471" s="326">
        <f t="shared" ca="1" si="924"/>
        <v>22064.173229675769</v>
      </c>
      <c r="AI471" s="326">
        <f t="shared" ca="1" si="924"/>
        <v>20448.888427148613</v>
      </c>
      <c r="AJ471" s="326">
        <f t="shared" ca="1" si="924"/>
        <v>18995.986564733081</v>
      </c>
      <c r="AK471" s="326">
        <f t="shared" ca="1" si="924"/>
        <v>17867.777797717798</v>
      </c>
      <c r="AL471" s="326">
        <f t="shared" ca="1" si="924"/>
        <v>16901.951970814134</v>
      </c>
      <c r="AM471" s="326">
        <f t="shared" ca="1" si="924"/>
        <v>15936.126143910466</v>
      </c>
      <c r="AN471" s="326">
        <f t="shared" ca="1" si="924"/>
        <v>14970.300317006802</v>
      </c>
      <c r="AO471" s="326">
        <f t="shared" ca="1" si="924"/>
        <v>14004.474490103139</v>
      </c>
      <c r="AP471" s="326">
        <f t="shared" ca="1" si="924"/>
        <v>13038.648663199474</v>
      </c>
      <c r="AQ471" s="326">
        <f t="shared" ca="1" si="924"/>
        <v>12072.822836295809</v>
      </c>
      <c r="AR471" s="326">
        <f t="shared" ca="1" si="924"/>
        <v>11106.997009392146</v>
      </c>
      <c r="AS471" s="326">
        <f t="shared" ca="1" si="924"/>
        <v>10141.171182488481</v>
      </c>
      <c r="AT471" s="326">
        <f t="shared" ca="1" si="924"/>
        <v>9175.3453555848155</v>
      </c>
      <c r="AU471" s="326">
        <f t="shared" ca="1" si="924"/>
        <v>8209.5195286811504</v>
      </c>
      <c r="AV471" s="326">
        <f t="shared" ca="1" si="924"/>
        <v>7243.6937017774881</v>
      </c>
      <c r="AW471" s="326">
        <f t="shared" ca="1" si="924"/>
        <v>6277.867874873823</v>
      </c>
      <c r="AX471" s="326">
        <f t="shared" ca="1" si="924"/>
        <v>5312.0420479701579</v>
      </c>
      <c r="AY471" s="326">
        <f t="shared" ca="1" si="924"/>
        <v>4346.2162210664937</v>
      </c>
      <c r="AZ471" s="326">
        <f t="shared" ca="1" si="924"/>
        <v>3380.3903941628291</v>
      </c>
      <c r="BA471" s="326">
        <f t="shared" ca="1" si="924"/>
        <v>2414.5645672591645</v>
      </c>
      <c r="BB471" s="326">
        <f t="shared" ca="1" si="924"/>
        <v>1448.7387403555003</v>
      </c>
      <c r="BC471" s="326">
        <f t="shared" ca="1" si="924"/>
        <v>482.91291345184618</v>
      </c>
      <c r="BD471" s="326">
        <f t="shared" ca="1" si="924"/>
        <v>2.7342719727099686E-11</v>
      </c>
      <c r="BE471" s="326">
        <f t="shared" ca="1" si="924"/>
        <v>2.7342719727099686E-11</v>
      </c>
      <c r="BF471" s="326">
        <f t="shared" ca="1" si="924"/>
        <v>2.7342719727099686E-11</v>
      </c>
      <c r="BG471" s="326">
        <f t="shared" ca="1" si="924"/>
        <v>2.7342719727099686E-11</v>
      </c>
      <c r="BH471" s="326">
        <f t="shared" ca="1" si="924"/>
        <v>2.7342719727099686E-11</v>
      </c>
      <c r="BI471" s="326">
        <f t="shared" ca="1" si="924"/>
        <v>2.7342719727099686E-11</v>
      </c>
      <c r="BJ471" s="326">
        <f t="shared" ca="1" si="924"/>
        <v>2.7342719727099686E-11</v>
      </c>
      <c r="BK471" s="326">
        <f t="shared" ca="1" si="924"/>
        <v>2.7342719727099686E-11</v>
      </c>
      <c r="BL471" s="326">
        <f t="shared" ca="1" si="924"/>
        <v>2.7342719727099686E-11</v>
      </c>
      <c r="BM471" s="326">
        <f t="shared" ca="1" si="924"/>
        <v>2.7342719727099686E-11</v>
      </c>
    </row>
    <row r="472" spans="3:65" x14ac:dyDescent="0.2">
      <c r="C472" s="325">
        <f t="shared" ref="C472:C495" si="925">C471+1</f>
        <v>2</v>
      </c>
      <c r="D472" s="303" t="str">
        <f t="shared" ref="D472:D495" si="926">INDEX(D$59:D$83,$C472,1)</f>
        <v>item 2</v>
      </c>
      <c r="E472" s="350" t="str">
        <f t="shared" si="923"/>
        <v>Operating Expense</v>
      </c>
      <c r="F472" s="320">
        <f t="shared" si="923"/>
        <v>2</v>
      </c>
      <c r="G472" s="320"/>
      <c r="H472" s="362">
        <f>Assumptions!$C$27</f>
        <v>0.59615773215741585</v>
      </c>
      <c r="I472" s="362">
        <f>Assumptions!$D$27</f>
        <v>0.1055</v>
      </c>
      <c r="J472" s="363"/>
      <c r="K472" s="341">
        <f t="shared" ref="K472:K496" ca="1" si="927">SUMPRODUCT(O472:BM472,$O$7:$BM$7)</f>
        <v>0</v>
      </c>
      <c r="L472" s="342">
        <f t="shared" ref="L472:L496" ca="1" si="928">SUM(O472:BM472)</f>
        <v>0</v>
      </c>
      <c r="O472" s="326">
        <f t="shared" ref="O472:BM472" ca="1" si="929">O411*$H472*$I472</f>
        <v>0</v>
      </c>
      <c r="P472" s="326">
        <f t="shared" ca="1" si="929"/>
        <v>0</v>
      </c>
      <c r="Q472" s="326">
        <f t="shared" ca="1" si="929"/>
        <v>0</v>
      </c>
      <c r="R472" s="326">
        <f t="shared" ca="1" si="929"/>
        <v>0</v>
      </c>
      <c r="S472" s="326">
        <f t="shared" ca="1" si="929"/>
        <v>0</v>
      </c>
      <c r="T472" s="326">
        <f t="shared" ca="1" si="929"/>
        <v>0</v>
      </c>
      <c r="U472" s="326">
        <f t="shared" ca="1" si="929"/>
        <v>0</v>
      </c>
      <c r="V472" s="326">
        <f t="shared" ca="1" si="929"/>
        <v>0</v>
      </c>
      <c r="W472" s="326">
        <f t="shared" ca="1" si="929"/>
        <v>0</v>
      </c>
      <c r="X472" s="326">
        <f t="shared" ca="1" si="929"/>
        <v>0</v>
      </c>
      <c r="Y472" s="326">
        <f t="shared" ca="1" si="929"/>
        <v>0</v>
      </c>
      <c r="Z472" s="326">
        <f t="shared" ca="1" si="929"/>
        <v>0</v>
      </c>
      <c r="AA472" s="326">
        <f t="shared" ca="1" si="929"/>
        <v>0</v>
      </c>
      <c r="AB472" s="326">
        <f t="shared" ca="1" si="929"/>
        <v>0</v>
      </c>
      <c r="AC472" s="326">
        <f t="shared" ca="1" si="929"/>
        <v>0</v>
      </c>
      <c r="AD472" s="326">
        <f t="shared" ca="1" si="929"/>
        <v>0</v>
      </c>
      <c r="AE472" s="326">
        <f t="shared" ca="1" si="929"/>
        <v>0</v>
      </c>
      <c r="AF472" s="326">
        <f t="shared" ca="1" si="929"/>
        <v>0</v>
      </c>
      <c r="AG472" s="326">
        <f t="shared" ca="1" si="929"/>
        <v>0</v>
      </c>
      <c r="AH472" s="326">
        <f t="shared" ca="1" si="929"/>
        <v>0</v>
      </c>
      <c r="AI472" s="326">
        <f t="shared" ca="1" si="929"/>
        <v>0</v>
      </c>
      <c r="AJ472" s="326">
        <f t="shared" ca="1" si="929"/>
        <v>0</v>
      </c>
      <c r="AK472" s="326">
        <f t="shared" ca="1" si="929"/>
        <v>0</v>
      </c>
      <c r="AL472" s="326">
        <f t="shared" ca="1" si="929"/>
        <v>0</v>
      </c>
      <c r="AM472" s="326">
        <f t="shared" ca="1" si="929"/>
        <v>0</v>
      </c>
      <c r="AN472" s="326">
        <f t="shared" ca="1" si="929"/>
        <v>0</v>
      </c>
      <c r="AO472" s="326">
        <f t="shared" ca="1" si="929"/>
        <v>0</v>
      </c>
      <c r="AP472" s="326">
        <f t="shared" ca="1" si="929"/>
        <v>0</v>
      </c>
      <c r="AQ472" s="326">
        <f t="shared" ca="1" si="929"/>
        <v>0</v>
      </c>
      <c r="AR472" s="326">
        <f t="shared" ca="1" si="929"/>
        <v>0</v>
      </c>
      <c r="AS472" s="326">
        <f t="shared" ca="1" si="929"/>
        <v>0</v>
      </c>
      <c r="AT472" s="326">
        <f t="shared" ca="1" si="929"/>
        <v>0</v>
      </c>
      <c r="AU472" s="326">
        <f t="shared" ca="1" si="929"/>
        <v>0</v>
      </c>
      <c r="AV472" s="326">
        <f t="shared" ca="1" si="929"/>
        <v>0</v>
      </c>
      <c r="AW472" s="326">
        <f t="shared" ca="1" si="929"/>
        <v>0</v>
      </c>
      <c r="AX472" s="326">
        <f t="shared" ca="1" si="929"/>
        <v>0</v>
      </c>
      <c r="AY472" s="326">
        <f t="shared" ca="1" si="929"/>
        <v>0</v>
      </c>
      <c r="AZ472" s="326">
        <f t="shared" ca="1" si="929"/>
        <v>0</v>
      </c>
      <c r="BA472" s="326">
        <f t="shared" ca="1" si="929"/>
        <v>0</v>
      </c>
      <c r="BB472" s="326">
        <f t="shared" ca="1" si="929"/>
        <v>0</v>
      </c>
      <c r="BC472" s="326">
        <f t="shared" ca="1" si="929"/>
        <v>0</v>
      </c>
      <c r="BD472" s="326">
        <f t="shared" ca="1" si="929"/>
        <v>0</v>
      </c>
      <c r="BE472" s="326">
        <f t="shared" ca="1" si="929"/>
        <v>0</v>
      </c>
      <c r="BF472" s="326">
        <f t="shared" ca="1" si="929"/>
        <v>0</v>
      </c>
      <c r="BG472" s="326">
        <f t="shared" ca="1" si="929"/>
        <v>0</v>
      </c>
      <c r="BH472" s="326">
        <f t="shared" ca="1" si="929"/>
        <v>0</v>
      </c>
      <c r="BI472" s="326">
        <f t="shared" ca="1" si="929"/>
        <v>0</v>
      </c>
      <c r="BJ472" s="326">
        <f t="shared" ca="1" si="929"/>
        <v>0</v>
      </c>
      <c r="BK472" s="326">
        <f t="shared" ca="1" si="929"/>
        <v>0</v>
      </c>
      <c r="BL472" s="326">
        <f t="shared" ca="1" si="929"/>
        <v>0</v>
      </c>
      <c r="BM472" s="326">
        <f t="shared" ca="1" si="929"/>
        <v>0</v>
      </c>
    </row>
    <row r="473" spans="3:65" x14ac:dyDescent="0.2">
      <c r="C473" s="325">
        <f t="shared" si="925"/>
        <v>3</v>
      </c>
      <c r="D473" s="303" t="str">
        <f t="shared" si="926"/>
        <v>item 3</v>
      </c>
      <c r="E473" s="350" t="str">
        <f t="shared" si="923"/>
        <v>Operating Expense</v>
      </c>
      <c r="F473" s="320">
        <f t="shared" si="923"/>
        <v>2</v>
      </c>
      <c r="G473" s="320"/>
      <c r="H473" s="362">
        <f>Assumptions!$C$27</f>
        <v>0.59615773215741585</v>
      </c>
      <c r="I473" s="362">
        <f>Assumptions!$D$27</f>
        <v>0.1055</v>
      </c>
      <c r="J473" s="363"/>
      <c r="K473" s="341">
        <f t="shared" ca="1" si="927"/>
        <v>0</v>
      </c>
      <c r="L473" s="342">
        <f t="shared" ca="1" si="928"/>
        <v>0</v>
      </c>
      <c r="O473" s="326">
        <f t="shared" ref="O473:BM473" ca="1" si="930">O412*$H473*$I473</f>
        <v>0</v>
      </c>
      <c r="P473" s="326">
        <f t="shared" ca="1" si="930"/>
        <v>0</v>
      </c>
      <c r="Q473" s="326">
        <f t="shared" ca="1" si="930"/>
        <v>0</v>
      </c>
      <c r="R473" s="326">
        <f t="shared" ca="1" si="930"/>
        <v>0</v>
      </c>
      <c r="S473" s="326">
        <f t="shared" ca="1" si="930"/>
        <v>0</v>
      </c>
      <c r="T473" s="326">
        <f t="shared" ca="1" si="930"/>
        <v>0</v>
      </c>
      <c r="U473" s="326">
        <f t="shared" ca="1" si="930"/>
        <v>0</v>
      </c>
      <c r="V473" s="326">
        <f t="shared" ca="1" si="930"/>
        <v>0</v>
      </c>
      <c r="W473" s="326">
        <f t="shared" ca="1" si="930"/>
        <v>0</v>
      </c>
      <c r="X473" s="326">
        <f t="shared" ca="1" si="930"/>
        <v>0</v>
      </c>
      <c r="Y473" s="326">
        <f t="shared" ca="1" si="930"/>
        <v>0</v>
      </c>
      <c r="Z473" s="326">
        <f t="shared" ca="1" si="930"/>
        <v>0</v>
      </c>
      <c r="AA473" s="326">
        <f t="shared" ca="1" si="930"/>
        <v>0</v>
      </c>
      <c r="AB473" s="326">
        <f t="shared" ca="1" si="930"/>
        <v>0</v>
      </c>
      <c r="AC473" s="326">
        <f t="shared" ca="1" si="930"/>
        <v>0</v>
      </c>
      <c r="AD473" s="326">
        <f t="shared" ca="1" si="930"/>
        <v>0</v>
      </c>
      <c r="AE473" s="326">
        <f t="shared" ca="1" si="930"/>
        <v>0</v>
      </c>
      <c r="AF473" s="326">
        <f t="shared" ca="1" si="930"/>
        <v>0</v>
      </c>
      <c r="AG473" s="326">
        <f t="shared" ca="1" si="930"/>
        <v>0</v>
      </c>
      <c r="AH473" s="326">
        <f t="shared" ca="1" si="930"/>
        <v>0</v>
      </c>
      <c r="AI473" s="326">
        <f t="shared" ca="1" si="930"/>
        <v>0</v>
      </c>
      <c r="AJ473" s="326">
        <f t="shared" ca="1" si="930"/>
        <v>0</v>
      </c>
      <c r="AK473" s="326">
        <f t="shared" ca="1" si="930"/>
        <v>0</v>
      </c>
      <c r="AL473" s="326">
        <f t="shared" ca="1" si="930"/>
        <v>0</v>
      </c>
      <c r="AM473" s="326">
        <f t="shared" ca="1" si="930"/>
        <v>0</v>
      </c>
      <c r="AN473" s="326">
        <f t="shared" ca="1" si="930"/>
        <v>0</v>
      </c>
      <c r="AO473" s="326">
        <f t="shared" ca="1" si="930"/>
        <v>0</v>
      </c>
      <c r="AP473" s="326">
        <f t="shared" ca="1" si="930"/>
        <v>0</v>
      </c>
      <c r="AQ473" s="326">
        <f t="shared" ca="1" si="930"/>
        <v>0</v>
      </c>
      <c r="AR473" s="326">
        <f t="shared" ca="1" si="930"/>
        <v>0</v>
      </c>
      <c r="AS473" s="326">
        <f t="shared" ca="1" si="930"/>
        <v>0</v>
      </c>
      <c r="AT473" s="326">
        <f t="shared" ca="1" si="930"/>
        <v>0</v>
      </c>
      <c r="AU473" s="326">
        <f t="shared" ca="1" si="930"/>
        <v>0</v>
      </c>
      <c r="AV473" s="326">
        <f t="shared" ca="1" si="930"/>
        <v>0</v>
      </c>
      <c r="AW473" s="326">
        <f t="shared" ca="1" si="930"/>
        <v>0</v>
      </c>
      <c r="AX473" s="326">
        <f t="shared" ca="1" si="930"/>
        <v>0</v>
      </c>
      <c r="AY473" s="326">
        <f t="shared" ca="1" si="930"/>
        <v>0</v>
      </c>
      <c r="AZ473" s="326">
        <f t="shared" ca="1" si="930"/>
        <v>0</v>
      </c>
      <c r="BA473" s="326">
        <f t="shared" ca="1" si="930"/>
        <v>0</v>
      </c>
      <c r="BB473" s="326">
        <f t="shared" ca="1" si="930"/>
        <v>0</v>
      </c>
      <c r="BC473" s="326">
        <f t="shared" ca="1" si="930"/>
        <v>0</v>
      </c>
      <c r="BD473" s="326">
        <f t="shared" ca="1" si="930"/>
        <v>0</v>
      </c>
      <c r="BE473" s="326">
        <f t="shared" ca="1" si="930"/>
        <v>0</v>
      </c>
      <c r="BF473" s="326">
        <f t="shared" ca="1" si="930"/>
        <v>0</v>
      </c>
      <c r="BG473" s="326">
        <f t="shared" ca="1" si="930"/>
        <v>0</v>
      </c>
      <c r="BH473" s="326">
        <f t="shared" ca="1" si="930"/>
        <v>0</v>
      </c>
      <c r="BI473" s="326">
        <f t="shared" ca="1" si="930"/>
        <v>0</v>
      </c>
      <c r="BJ473" s="326">
        <f t="shared" ca="1" si="930"/>
        <v>0</v>
      </c>
      <c r="BK473" s="326">
        <f t="shared" ca="1" si="930"/>
        <v>0</v>
      </c>
      <c r="BL473" s="326">
        <f t="shared" ca="1" si="930"/>
        <v>0</v>
      </c>
      <c r="BM473" s="326">
        <f t="shared" ca="1" si="930"/>
        <v>0</v>
      </c>
    </row>
    <row r="474" spans="3:65" x14ac:dyDescent="0.2">
      <c r="C474" s="325">
        <f t="shared" si="925"/>
        <v>4</v>
      </c>
      <c r="D474" s="303" t="str">
        <f t="shared" si="926"/>
        <v>item 4</v>
      </c>
      <c r="E474" s="350" t="str">
        <f t="shared" si="923"/>
        <v>Operating Expense</v>
      </c>
      <c r="F474" s="320">
        <f t="shared" si="923"/>
        <v>2</v>
      </c>
      <c r="G474" s="320"/>
      <c r="H474" s="362">
        <f>Assumptions!$C$27</f>
        <v>0.59615773215741585</v>
      </c>
      <c r="I474" s="362">
        <f>Assumptions!$D$27</f>
        <v>0.1055</v>
      </c>
      <c r="J474" s="363"/>
      <c r="K474" s="341">
        <f t="shared" ca="1" si="927"/>
        <v>0</v>
      </c>
      <c r="L474" s="342">
        <f t="shared" ca="1" si="928"/>
        <v>0</v>
      </c>
      <c r="O474" s="326">
        <f t="shared" ref="O474:BM474" ca="1" si="931">O413*$H474*$I474</f>
        <v>0</v>
      </c>
      <c r="P474" s="326">
        <f t="shared" ca="1" si="931"/>
        <v>0</v>
      </c>
      <c r="Q474" s="326">
        <f t="shared" ca="1" si="931"/>
        <v>0</v>
      </c>
      <c r="R474" s="326">
        <f t="shared" ca="1" si="931"/>
        <v>0</v>
      </c>
      <c r="S474" s="326">
        <f t="shared" ca="1" si="931"/>
        <v>0</v>
      </c>
      <c r="T474" s="326">
        <f t="shared" ca="1" si="931"/>
        <v>0</v>
      </c>
      <c r="U474" s="326">
        <f t="shared" ca="1" si="931"/>
        <v>0</v>
      </c>
      <c r="V474" s="326">
        <f t="shared" ca="1" si="931"/>
        <v>0</v>
      </c>
      <c r="W474" s="326">
        <f t="shared" ca="1" si="931"/>
        <v>0</v>
      </c>
      <c r="X474" s="326">
        <f t="shared" ca="1" si="931"/>
        <v>0</v>
      </c>
      <c r="Y474" s="326">
        <f t="shared" ca="1" si="931"/>
        <v>0</v>
      </c>
      <c r="Z474" s="326">
        <f t="shared" ca="1" si="931"/>
        <v>0</v>
      </c>
      <c r="AA474" s="326">
        <f t="shared" ca="1" si="931"/>
        <v>0</v>
      </c>
      <c r="AB474" s="326">
        <f t="shared" ca="1" si="931"/>
        <v>0</v>
      </c>
      <c r="AC474" s="326">
        <f t="shared" ca="1" si="931"/>
        <v>0</v>
      </c>
      <c r="AD474" s="326">
        <f t="shared" ca="1" si="931"/>
        <v>0</v>
      </c>
      <c r="AE474" s="326">
        <f t="shared" ca="1" si="931"/>
        <v>0</v>
      </c>
      <c r="AF474" s="326">
        <f t="shared" ca="1" si="931"/>
        <v>0</v>
      </c>
      <c r="AG474" s="326">
        <f t="shared" ca="1" si="931"/>
        <v>0</v>
      </c>
      <c r="AH474" s="326">
        <f t="shared" ca="1" si="931"/>
        <v>0</v>
      </c>
      <c r="AI474" s="326">
        <f t="shared" ca="1" si="931"/>
        <v>0</v>
      </c>
      <c r="AJ474" s="326">
        <f t="shared" ca="1" si="931"/>
        <v>0</v>
      </c>
      <c r="AK474" s="326">
        <f t="shared" ca="1" si="931"/>
        <v>0</v>
      </c>
      <c r="AL474" s="326">
        <f t="shared" ca="1" si="931"/>
        <v>0</v>
      </c>
      <c r="AM474" s="326">
        <f t="shared" ca="1" si="931"/>
        <v>0</v>
      </c>
      <c r="AN474" s="326">
        <f t="shared" ca="1" si="931"/>
        <v>0</v>
      </c>
      <c r="AO474" s="326">
        <f t="shared" ca="1" si="931"/>
        <v>0</v>
      </c>
      <c r="AP474" s="326">
        <f t="shared" ca="1" si="931"/>
        <v>0</v>
      </c>
      <c r="AQ474" s="326">
        <f t="shared" ca="1" si="931"/>
        <v>0</v>
      </c>
      <c r="AR474" s="326">
        <f t="shared" ca="1" si="931"/>
        <v>0</v>
      </c>
      <c r="AS474" s="326">
        <f t="shared" ca="1" si="931"/>
        <v>0</v>
      </c>
      <c r="AT474" s="326">
        <f t="shared" ca="1" si="931"/>
        <v>0</v>
      </c>
      <c r="AU474" s="326">
        <f t="shared" ca="1" si="931"/>
        <v>0</v>
      </c>
      <c r="AV474" s="326">
        <f t="shared" ca="1" si="931"/>
        <v>0</v>
      </c>
      <c r="AW474" s="326">
        <f t="shared" ca="1" si="931"/>
        <v>0</v>
      </c>
      <c r="AX474" s="326">
        <f t="shared" ca="1" si="931"/>
        <v>0</v>
      </c>
      <c r="AY474" s="326">
        <f t="shared" ca="1" si="931"/>
        <v>0</v>
      </c>
      <c r="AZ474" s="326">
        <f t="shared" ca="1" si="931"/>
        <v>0</v>
      </c>
      <c r="BA474" s="326">
        <f t="shared" ca="1" si="931"/>
        <v>0</v>
      </c>
      <c r="BB474" s="326">
        <f t="shared" ca="1" si="931"/>
        <v>0</v>
      </c>
      <c r="BC474" s="326">
        <f t="shared" ca="1" si="931"/>
        <v>0</v>
      </c>
      <c r="BD474" s="326">
        <f t="shared" ca="1" si="931"/>
        <v>0</v>
      </c>
      <c r="BE474" s="326">
        <f t="shared" ca="1" si="931"/>
        <v>0</v>
      </c>
      <c r="BF474" s="326">
        <f t="shared" ca="1" si="931"/>
        <v>0</v>
      </c>
      <c r="BG474" s="326">
        <f t="shared" ca="1" si="931"/>
        <v>0</v>
      </c>
      <c r="BH474" s="326">
        <f t="shared" ca="1" si="931"/>
        <v>0</v>
      </c>
      <c r="BI474" s="326">
        <f t="shared" ca="1" si="931"/>
        <v>0</v>
      </c>
      <c r="BJ474" s="326">
        <f t="shared" ca="1" si="931"/>
        <v>0</v>
      </c>
      <c r="BK474" s="326">
        <f t="shared" ca="1" si="931"/>
        <v>0</v>
      </c>
      <c r="BL474" s="326">
        <f t="shared" ca="1" si="931"/>
        <v>0</v>
      </c>
      <c r="BM474" s="326">
        <f t="shared" ca="1" si="931"/>
        <v>0</v>
      </c>
    </row>
    <row r="475" spans="3:65" x14ac:dyDescent="0.2">
      <c r="C475" s="325">
        <f t="shared" si="925"/>
        <v>5</v>
      </c>
      <c r="D475" s="303" t="str">
        <f t="shared" si="926"/>
        <v>item 5</v>
      </c>
      <c r="E475" s="350" t="str">
        <f t="shared" si="923"/>
        <v>Operating Expense</v>
      </c>
      <c r="F475" s="320">
        <f t="shared" si="923"/>
        <v>2</v>
      </c>
      <c r="G475" s="320"/>
      <c r="H475" s="362">
        <f>Assumptions!$C$27</f>
        <v>0.59615773215741585</v>
      </c>
      <c r="I475" s="362">
        <f>Assumptions!$D$27</f>
        <v>0.1055</v>
      </c>
      <c r="J475" s="363"/>
      <c r="K475" s="341">
        <f t="shared" ca="1" si="927"/>
        <v>0</v>
      </c>
      <c r="L475" s="342">
        <f t="shared" ca="1" si="928"/>
        <v>0</v>
      </c>
      <c r="O475" s="326">
        <f t="shared" ref="O475:BM475" ca="1" si="932">O414*$H475*$I475</f>
        <v>0</v>
      </c>
      <c r="P475" s="326">
        <f t="shared" ca="1" si="932"/>
        <v>0</v>
      </c>
      <c r="Q475" s="326">
        <f t="shared" ca="1" si="932"/>
        <v>0</v>
      </c>
      <c r="R475" s="326">
        <f t="shared" ca="1" si="932"/>
        <v>0</v>
      </c>
      <c r="S475" s="326">
        <f t="shared" ca="1" si="932"/>
        <v>0</v>
      </c>
      <c r="T475" s="326">
        <f t="shared" ca="1" si="932"/>
        <v>0</v>
      </c>
      <c r="U475" s="326">
        <f t="shared" ca="1" si="932"/>
        <v>0</v>
      </c>
      <c r="V475" s="326">
        <f t="shared" ca="1" si="932"/>
        <v>0</v>
      </c>
      <c r="W475" s="326">
        <f t="shared" ca="1" si="932"/>
        <v>0</v>
      </c>
      <c r="X475" s="326">
        <f t="shared" ca="1" si="932"/>
        <v>0</v>
      </c>
      <c r="Y475" s="326">
        <f t="shared" ca="1" si="932"/>
        <v>0</v>
      </c>
      <c r="Z475" s="326">
        <f t="shared" ca="1" si="932"/>
        <v>0</v>
      </c>
      <c r="AA475" s="326">
        <f t="shared" ca="1" si="932"/>
        <v>0</v>
      </c>
      <c r="AB475" s="326">
        <f t="shared" ca="1" si="932"/>
        <v>0</v>
      </c>
      <c r="AC475" s="326">
        <f t="shared" ca="1" si="932"/>
        <v>0</v>
      </c>
      <c r="AD475" s="326">
        <f t="shared" ca="1" si="932"/>
        <v>0</v>
      </c>
      <c r="AE475" s="326">
        <f t="shared" ca="1" si="932"/>
        <v>0</v>
      </c>
      <c r="AF475" s="326">
        <f t="shared" ca="1" si="932"/>
        <v>0</v>
      </c>
      <c r="AG475" s="326">
        <f t="shared" ca="1" si="932"/>
        <v>0</v>
      </c>
      <c r="AH475" s="326">
        <f t="shared" ca="1" si="932"/>
        <v>0</v>
      </c>
      <c r="AI475" s="326">
        <f t="shared" ca="1" si="932"/>
        <v>0</v>
      </c>
      <c r="AJ475" s="326">
        <f t="shared" ca="1" si="932"/>
        <v>0</v>
      </c>
      <c r="AK475" s="326">
        <f t="shared" ca="1" si="932"/>
        <v>0</v>
      </c>
      <c r="AL475" s="326">
        <f t="shared" ca="1" si="932"/>
        <v>0</v>
      </c>
      <c r="AM475" s="326">
        <f t="shared" ca="1" si="932"/>
        <v>0</v>
      </c>
      <c r="AN475" s="326">
        <f t="shared" ca="1" si="932"/>
        <v>0</v>
      </c>
      <c r="AO475" s="326">
        <f t="shared" ca="1" si="932"/>
        <v>0</v>
      </c>
      <c r="AP475" s="326">
        <f t="shared" ca="1" si="932"/>
        <v>0</v>
      </c>
      <c r="AQ475" s="326">
        <f t="shared" ca="1" si="932"/>
        <v>0</v>
      </c>
      <c r="AR475" s="326">
        <f t="shared" ca="1" si="932"/>
        <v>0</v>
      </c>
      <c r="AS475" s="326">
        <f t="shared" ca="1" si="932"/>
        <v>0</v>
      </c>
      <c r="AT475" s="326">
        <f t="shared" ca="1" si="932"/>
        <v>0</v>
      </c>
      <c r="AU475" s="326">
        <f t="shared" ca="1" si="932"/>
        <v>0</v>
      </c>
      <c r="AV475" s="326">
        <f t="shared" ca="1" si="932"/>
        <v>0</v>
      </c>
      <c r="AW475" s="326">
        <f t="shared" ca="1" si="932"/>
        <v>0</v>
      </c>
      <c r="AX475" s="326">
        <f t="shared" ca="1" si="932"/>
        <v>0</v>
      </c>
      <c r="AY475" s="326">
        <f t="shared" ca="1" si="932"/>
        <v>0</v>
      </c>
      <c r="AZ475" s="326">
        <f t="shared" ca="1" si="932"/>
        <v>0</v>
      </c>
      <c r="BA475" s="326">
        <f t="shared" ca="1" si="932"/>
        <v>0</v>
      </c>
      <c r="BB475" s="326">
        <f t="shared" ca="1" si="932"/>
        <v>0</v>
      </c>
      <c r="BC475" s="326">
        <f t="shared" ca="1" si="932"/>
        <v>0</v>
      </c>
      <c r="BD475" s="326">
        <f t="shared" ca="1" si="932"/>
        <v>0</v>
      </c>
      <c r="BE475" s="326">
        <f t="shared" ca="1" si="932"/>
        <v>0</v>
      </c>
      <c r="BF475" s="326">
        <f t="shared" ca="1" si="932"/>
        <v>0</v>
      </c>
      <c r="BG475" s="326">
        <f t="shared" ca="1" si="932"/>
        <v>0</v>
      </c>
      <c r="BH475" s="326">
        <f t="shared" ca="1" si="932"/>
        <v>0</v>
      </c>
      <c r="BI475" s="326">
        <f t="shared" ca="1" si="932"/>
        <v>0</v>
      </c>
      <c r="BJ475" s="326">
        <f t="shared" ca="1" si="932"/>
        <v>0</v>
      </c>
      <c r="BK475" s="326">
        <f t="shared" ca="1" si="932"/>
        <v>0</v>
      </c>
      <c r="BL475" s="326">
        <f t="shared" ca="1" si="932"/>
        <v>0</v>
      </c>
      <c r="BM475" s="326">
        <f t="shared" ca="1" si="932"/>
        <v>0</v>
      </c>
    </row>
    <row r="476" spans="3:65" x14ac:dyDescent="0.2">
      <c r="C476" s="325">
        <f t="shared" si="925"/>
        <v>6</v>
      </c>
      <c r="D476" s="303" t="str">
        <f t="shared" si="926"/>
        <v>item 6</v>
      </c>
      <c r="E476" s="350" t="str">
        <f t="shared" si="923"/>
        <v>Operating Expense</v>
      </c>
      <c r="F476" s="320">
        <f t="shared" si="923"/>
        <v>2</v>
      </c>
      <c r="G476" s="320"/>
      <c r="H476" s="362">
        <f>Assumptions!$C$27</f>
        <v>0.59615773215741585</v>
      </c>
      <c r="I476" s="362">
        <f>Assumptions!$D$27</f>
        <v>0.1055</v>
      </c>
      <c r="J476" s="363"/>
      <c r="K476" s="341">
        <f t="shared" ca="1" si="927"/>
        <v>0</v>
      </c>
      <c r="L476" s="342">
        <f t="shared" ca="1" si="928"/>
        <v>0</v>
      </c>
      <c r="O476" s="326">
        <f t="shared" ref="O476:BM476" ca="1" si="933">O415*$H476*$I476</f>
        <v>0</v>
      </c>
      <c r="P476" s="326">
        <f t="shared" ca="1" si="933"/>
        <v>0</v>
      </c>
      <c r="Q476" s="326">
        <f t="shared" ca="1" si="933"/>
        <v>0</v>
      </c>
      <c r="R476" s="326">
        <f t="shared" ca="1" si="933"/>
        <v>0</v>
      </c>
      <c r="S476" s="326">
        <f t="shared" ca="1" si="933"/>
        <v>0</v>
      </c>
      <c r="T476" s="326">
        <f t="shared" ca="1" si="933"/>
        <v>0</v>
      </c>
      <c r="U476" s="326">
        <f t="shared" ca="1" si="933"/>
        <v>0</v>
      </c>
      <c r="V476" s="326">
        <f t="shared" ca="1" si="933"/>
        <v>0</v>
      </c>
      <c r="W476" s="326">
        <f t="shared" ca="1" si="933"/>
        <v>0</v>
      </c>
      <c r="X476" s="326">
        <f t="shared" ca="1" si="933"/>
        <v>0</v>
      </c>
      <c r="Y476" s="326">
        <f t="shared" ca="1" si="933"/>
        <v>0</v>
      </c>
      <c r="Z476" s="326">
        <f t="shared" ca="1" si="933"/>
        <v>0</v>
      </c>
      <c r="AA476" s="326">
        <f t="shared" ca="1" si="933"/>
        <v>0</v>
      </c>
      <c r="AB476" s="326">
        <f t="shared" ca="1" si="933"/>
        <v>0</v>
      </c>
      <c r="AC476" s="326">
        <f t="shared" ca="1" si="933"/>
        <v>0</v>
      </c>
      <c r="AD476" s="326">
        <f t="shared" ca="1" si="933"/>
        <v>0</v>
      </c>
      <c r="AE476" s="326">
        <f t="shared" ca="1" si="933"/>
        <v>0</v>
      </c>
      <c r="AF476" s="326">
        <f t="shared" ca="1" si="933"/>
        <v>0</v>
      </c>
      <c r="AG476" s="326">
        <f t="shared" ca="1" si="933"/>
        <v>0</v>
      </c>
      <c r="AH476" s="326">
        <f t="shared" ca="1" si="933"/>
        <v>0</v>
      </c>
      <c r="AI476" s="326">
        <f t="shared" ca="1" si="933"/>
        <v>0</v>
      </c>
      <c r="AJ476" s="326">
        <f t="shared" ca="1" si="933"/>
        <v>0</v>
      </c>
      <c r="AK476" s="326">
        <f t="shared" ca="1" si="933"/>
        <v>0</v>
      </c>
      <c r="AL476" s="326">
        <f t="shared" ca="1" si="933"/>
        <v>0</v>
      </c>
      <c r="AM476" s="326">
        <f t="shared" ca="1" si="933"/>
        <v>0</v>
      </c>
      <c r="AN476" s="326">
        <f t="shared" ca="1" si="933"/>
        <v>0</v>
      </c>
      <c r="AO476" s="326">
        <f t="shared" ca="1" si="933"/>
        <v>0</v>
      </c>
      <c r="AP476" s="326">
        <f t="shared" ca="1" si="933"/>
        <v>0</v>
      </c>
      <c r="AQ476" s="326">
        <f t="shared" ca="1" si="933"/>
        <v>0</v>
      </c>
      <c r="AR476" s="326">
        <f t="shared" ca="1" si="933"/>
        <v>0</v>
      </c>
      <c r="AS476" s="326">
        <f t="shared" ca="1" si="933"/>
        <v>0</v>
      </c>
      <c r="AT476" s="326">
        <f t="shared" ca="1" si="933"/>
        <v>0</v>
      </c>
      <c r="AU476" s="326">
        <f t="shared" ca="1" si="933"/>
        <v>0</v>
      </c>
      <c r="AV476" s="326">
        <f t="shared" ca="1" si="933"/>
        <v>0</v>
      </c>
      <c r="AW476" s="326">
        <f t="shared" ca="1" si="933"/>
        <v>0</v>
      </c>
      <c r="AX476" s="326">
        <f t="shared" ca="1" si="933"/>
        <v>0</v>
      </c>
      <c r="AY476" s="326">
        <f t="shared" ca="1" si="933"/>
        <v>0</v>
      </c>
      <c r="AZ476" s="326">
        <f t="shared" ca="1" si="933"/>
        <v>0</v>
      </c>
      <c r="BA476" s="326">
        <f t="shared" ca="1" si="933"/>
        <v>0</v>
      </c>
      <c r="BB476" s="326">
        <f t="shared" ca="1" si="933"/>
        <v>0</v>
      </c>
      <c r="BC476" s="326">
        <f t="shared" ca="1" si="933"/>
        <v>0</v>
      </c>
      <c r="BD476" s="326">
        <f t="shared" ca="1" si="933"/>
        <v>0</v>
      </c>
      <c r="BE476" s="326">
        <f t="shared" ca="1" si="933"/>
        <v>0</v>
      </c>
      <c r="BF476" s="326">
        <f t="shared" ca="1" si="933"/>
        <v>0</v>
      </c>
      <c r="BG476" s="326">
        <f t="shared" ca="1" si="933"/>
        <v>0</v>
      </c>
      <c r="BH476" s="326">
        <f t="shared" ca="1" si="933"/>
        <v>0</v>
      </c>
      <c r="BI476" s="326">
        <f t="shared" ca="1" si="933"/>
        <v>0</v>
      </c>
      <c r="BJ476" s="326">
        <f t="shared" ca="1" si="933"/>
        <v>0</v>
      </c>
      <c r="BK476" s="326">
        <f t="shared" ca="1" si="933"/>
        <v>0</v>
      </c>
      <c r="BL476" s="326">
        <f t="shared" ca="1" si="933"/>
        <v>0</v>
      </c>
      <c r="BM476" s="326">
        <f t="shared" ca="1" si="933"/>
        <v>0</v>
      </c>
    </row>
    <row r="477" spans="3:65" x14ac:dyDescent="0.2">
      <c r="C477" s="325">
        <f t="shared" si="925"/>
        <v>7</v>
      </c>
      <c r="D477" s="303" t="str">
        <f t="shared" si="926"/>
        <v>item 7</v>
      </c>
      <c r="E477" s="350" t="str">
        <f t="shared" si="923"/>
        <v>Operating Expense</v>
      </c>
      <c r="F477" s="320">
        <f t="shared" si="923"/>
        <v>2</v>
      </c>
      <c r="G477" s="320"/>
      <c r="H477" s="362">
        <f>Assumptions!$C$27</f>
        <v>0.59615773215741585</v>
      </c>
      <c r="I477" s="362">
        <f>Assumptions!$D$27</f>
        <v>0.1055</v>
      </c>
      <c r="J477" s="363"/>
      <c r="K477" s="341">
        <f t="shared" ca="1" si="927"/>
        <v>0</v>
      </c>
      <c r="L477" s="342">
        <f t="shared" ca="1" si="928"/>
        <v>0</v>
      </c>
      <c r="O477" s="326">
        <f t="shared" ref="O477:BM477" ca="1" si="934">O416*$H477*$I477</f>
        <v>0</v>
      </c>
      <c r="P477" s="326">
        <f t="shared" ca="1" si="934"/>
        <v>0</v>
      </c>
      <c r="Q477" s="326">
        <f t="shared" ca="1" si="934"/>
        <v>0</v>
      </c>
      <c r="R477" s="326">
        <f t="shared" ca="1" si="934"/>
        <v>0</v>
      </c>
      <c r="S477" s="326">
        <f t="shared" ca="1" si="934"/>
        <v>0</v>
      </c>
      <c r="T477" s="326">
        <f t="shared" ca="1" si="934"/>
        <v>0</v>
      </c>
      <c r="U477" s="326">
        <f t="shared" ca="1" si="934"/>
        <v>0</v>
      </c>
      <c r="V477" s="326">
        <f t="shared" ca="1" si="934"/>
        <v>0</v>
      </c>
      <c r="W477" s="326">
        <f t="shared" ca="1" si="934"/>
        <v>0</v>
      </c>
      <c r="X477" s="326">
        <f t="shared" ca="1" si="934"/>
        <v>0</v>
      </c>
      <c r="Y477" s="326">
        <f t="shared" ca="1" si="934"/>
        <v>0</v>
      </c>
      <c r="Z477" s="326">
        <f t="shared" ca="1" si="934"/>
        <v>0</v>
      </c>
      <c r="AA477" s="326">
        <f t="shared" ca="1" si="934"/>
        <v>0</v>
      </c>
      <c r="AB477" s="326">
        <f t="shared" ca="1" si="934"/>
        <v>0</v>
      </c>
      <c r="AC477" s="326">
        <f t="shared" ca="1" si="934"/>
        <v>0</v>
      </c>
      <c r="AD477" s="326">
        <f t="shared" ca="1" si="934"/>
        <v>0</v>
      </c>
      <c r="AE477" s="326">
        <f t="shared" ca="1" si="934"/>
        <v>0</v>
      </c>
      <c r="AF477" s="326">
        <f t="shared" ca="1" si="934"/>
        <v>0</v>
      </c>
      <c r="AG477" s="326">
        <f t="shared" ca="1" si="934"/>
        <v>0</v>
      </c>
      <c r="AH477" s="326">
        <f t="shared" ca="1" si="934"/>
        <v>0</v>
      </c>
      <c r="AI477" s="326">
        <f t="shared" ca="1" si="934"/>
        <v>0</v>
      </c>
      <c r="AJ477" s="326">
        <f t="shared" ca="1" si="934"/>
        <v>0</v>
      </c>
      <c r="AK477" s="326">
        <f t="shared" ca="1" si="934"/>
        <v>0</v>
      </c>
      <c r="AL477" s="326">
        <f t="shared" ca="1" si="934"/>
        <v>0</v>
      </c>
      <c r="AM477" s="326">
        <f t="shared" ca="1" si="934"/>
        <v>0</v>
      </c>
      <c r="AN477" s="326">
        <f t="shared" ca="1" si="934"/>
        <v>0</v>
      </c>
      <c r="AO477" s="326">
        <f t="shared" ca="1" si="934"/>
        <v>0</v>
      </c>
      <c r="AP477" s="326">
        <f t="shared" ca="1" si="934"/>
        <v>0</v>
      </c>
      <c r="AQ477" s="326">
        <f t="shared" ca="1" si="934"/>
        <v>0</v>
      </c>
      <c r="AR477" s="326">
        <f t="shared" ca="1" si="934"/>
        <v>0</v>
      </c>
      <c r="AS477" s="326">
        <f t="shared" ca="1" si="934"/>
        <v>0</v>
      </c>
      <c r="AT477" s="326">
        <f t="shared" ca="1" si="934"/>
        <v>0</v>
      </c>
      <c r="AU477" s="326">
        <f t="shared" ca="1" si="934"/>
        <v>0</v>
      </c>
      <c r="AV477" s="326">
        <f t="shared" ca="1" si="934"/>
        <v>0</v>
      </c>
      <c r="AW477" s="326">
        <f t="shared" ca="1" si="934"/>
        <v>0</v>
      </c>
      <c r="AX477" s="326">
        <f t="shared" ca="1" si="934"/>
        <v>0</v>
      </c>
      <c r="AY477" s="326">
        <f t="shared" ca="1" si="934"/>
        <v>0</v>
      </c>
      <c r="AZ477" s="326">
        <f t="shared" ca="1" si="934"/>
        <v>0</v>
      </c>
      <c r="BA477" s="326">
        <f t="shared" ca="1" si="934"/>
        <v>0</v>
      </c>
      <c r="BB477" s="326">
        <f t="shared" ca="1" si="934"/>
        <v>0</v>
      </c>
      <c r="BC477" s="326">
        <f t="shared" ca="1" si="934"/>
        <v>0</v>
      </c>
      <c r="BD477" s="326">
        <f t="shared" ca="1" si="934"/>
        <v>0</v>
      </c>
      <c r="BE477" s="326">
        <f t="shared" ca="1" si="934"/>
        <v>0</v>
      </c>
      <c r="BF477" s="326">
        <f t="shared" ca="1" si="934"/>
        <v>0</v>
      </c>
      <c r="BG477" s="326">
        <f t="shared" ca="1" si="934"/>
        <v>0</v>
      </c>
      <c r="BH477" s="326">
        <f t="shared" ca="1" si="934"/>
        <v>0</v>
      </c>
      <c r="BI477" s="326">
        <f t="shared" ca="1" si="934"/>
        <v>0</v>
      </c>
      <c r="BJ477" s="326">
        <f t="shared" ca="1" si="934"/>
        <v>0</v>
      </c>
      <c r="BK477" s="326">
        <f t="shared" ca="1" si="934"/>
        <v>0</v>
      </c>
      <c r="BL477" s="326">
        <f t="shared" ca="1" si="934"/>
        <v>0</v>
      </c>
      <c r="BM477" s="326">
        <f t="shared" ca="1" si="934"/>
        <v>0</v>
      </c>
    </row>
    <row r="478" spans="3:65" x14ac:dyDescent="0.2">
      <c r="C478" s="325">
        <f t="shared" si="925"/>
        <v>8</v>
      </c>
      <c r="D478" s="303" t="str">
        <f t="shared" si="926"/>
        <v>item 8</v>
      </c>
      <c r="E478" s="350" t="str">
        <f t="shared" si="923"/>
        <v>Operating Expense</v>
      </c>
      <c r="F478" s="320">
        <f t="shared" si="923"/>
        <v>2</v>
      </c>
      <c r="G478" s="320"/>
      <c r="H478" s="362">
        <f>Assumptions!$C$27</f>
        <v>0.59615773215741585</v>
      </c>
      <c r="I478" s="362">
        <f>Assumptions!$D$27</f>
        <v>0.1055</v>
      </c>
      <c r="J478" s="363"/>
      <c r="K478" s="341">
        <f t="shared" ca="1" si="927"/>
        <v>0</v>
      </c>
      <c r="L478" s="342">
        <f t="shared" ca="1" si="928"/>
        <v>0</v>
      </c>
      <c r="O478" s="326">
        <f t="shared" ref="O478:BM478" ca="1" si="935">O417*$H478*$I478</f>
        <v>0</v>
      </c>
      <c r="P478" s="326">
        <f t="shared" ca="1" si="935"/>
        <v>0</v>
      </c>
      <c r="Q478" s="326">
        <f t="shared" ca="1" si="935"/>
        <v>0</v>
      </c>
      <c r="R478" s="326">
        <f t="shared" ca="1" si="935"/>
        <v>0</v>
      </c>
      <c r="S478" s="326">
        <f t="shared" ca="1" si="935"/>
        <v>0</v>
      </c>
      <c r="T478" s="326">
        <f t="shared" ca="1" si="935"/>
        <v>0</v>
      </c>
      <c r="U478" s="326">
        <f t="shared" ca="1" si="935"/>
        <v>0</v>
      </c>
      <c r="V478" s="326">
        <f t="shared" ca="1" si="935"/>
        <v>0</v>
      </c>
      <c r="W478" s="326">
        <f t="shared" ca="1" si="935"/>
        <v>0</v>
      </c>
      <c r="X478" s="326">
        <f t="shared" ca="1" si="935"/>
        <v>0</v>
      </c>
      <c r="Y478" s="326">
        <f t="shared" ca="1" si="935"/>
        <v>0</v>
      </c>
      <c r="Z478" s="326">
        <f t="shared" ca="1" si="935"/>
        <v>0</v>
      </c>
      <c r="AA478" s="326">
        <f t="shared" ca="1" si="935"/>
        <v>0</v>
      </c>
      <c r="AB478" s="326">
        <f t="shared" ca="1" si="935"/>
        <v>0</v>
      </c>
      <c r="AC478" s="326">
        <f t="shared" ca="1" si="935"/>
        <v>0</v>
      </c>
      <c r="AD478" s="326">
        <f t="shared" ca="1" si="935"/>
        <v>0</v>
      </c>
      <c r="AE478" s="326">
        <f t="shared" ca="1" si="935"/>
        <v>0</v>
      </c>
      <c r="AF478" s="326">
        <f t="shared" ca="1" si="935"/>
        <v>0</v>
      </c>
      <c r="AG478" s="326">
        <f t="shared" ca="1" si="935"/>
        <v>0</v>
      </c>
      <c r="AH478" s="326">
        <f t="shared" ca="1" si="935"/>
        <v>0</v>
      </c>
      <c r="AI478" s="326">
        <f t="shared" ca="1" si="935"/>
        <v>0</v>
      </c>
      <c r="AJ478" s="326">
        <f t="shared" ca="1" si="935"/>
        <v>0</v>
      </c>
      <c r="AK478" s="326">
        <f t="shared" ca="1" si="935"/>
        <v>0</v>
      </c>
      <c r="AL478" s="326">
        <f t="shared" ca="1" si="935"/>
        <v>0</v>
      </c>
      <c r="AM478" s="326">
        <f t="shared" ca="1" si="935"/>
        <v>0</v>
      </c>
      <c r="AN478" s="326">
        <f t="shared" ca="1" si="935"/>
        <v>0</v>
      </c>
      <c r="AO478" s="326">
        <f t="shared" ca="1" si="935"/>
        <v>0</v>
      </c>
      <c r="AP478" s="326">
        <f t="shared" ca="1" si="935"/>
        <v>0</v>
      </c>
      <c r="AQ478" s="326">
        <f t="shared" ca="1" si="935"/>
        <v>0</v>
      </c>
      <c r="AR478" s="326">
        <f t="shared" ca="1" si="935"/>
        <v>0</v>
      </c>
      <c r="AS478" s="326">
        <f t="shared" ca="1" si="935"/>
        <v>0</v>
      </c>
      <c r="AT478" s="326">
        <f t="shared" ca="1" si="935"/>
        <v>0</v>
      </c>
      <c r="AU478" s="326">
        <f t="shared" ca="1" si="935"/>
        <v>0</v>
      </c>
      <c r="AV478" s="326">
        <f t="shared" ca="1" si="935"/>
        <v>0</v>
      </c>
      <c r="AW478" s="326">
        <f t="shared" ca="1" si="935"/>
        <v>0</v>
      </c>
      <c r="AX478" s="326">
        <f t="shared" ca="1" si="935"/>
        <v>0</v>
      </c>
      <c r="AY478" s="326">
        <f t="shared" ca="1" si="935"/>
        <v>0</v>
      </c>
      <c r="AZ478" s="326">
        <f t="shared" ca="1" si="935"/>
        <v>0</v>
      </c>
      <c r="BA478" s="326">
        <f t="shared" ca="1" si="935"/>
        <v>0</v>
      </c>
      <c r="BB478" s="326">
        <f t="shared" ca="1" si="935"/>
        <v>0</v>
      </c>
      <c r="BC478" s="326">
        <f t="shared" ca="1" si="935"/>
        <v>0</v>
      </c>
      <c r="BD478" s="326">
        <f t="shared" ca="1" si="935"/>
        <v>0</v>
      </c>
      <c r="BE478" s="326">
        <f t="shared" ca="1" si="935"/>
        <v>0</v>
      </c>
      <c r="BF478" s="326">
        <f t="shared" ca="1" si="935"/>
        <v>0</v>
      </c>
      <c r="BG478" s="326">
        <f t="shared" ca="1" si="935"/>
        <v>0</v>
      </c>
      <c r="BH478" s="326">
        <f t="shared" ca="1" si="935"/>
        <v>0</v>
      </c>
      <c r="BI478" s="326">
        <f t="shared" ca="1" si="935"/>
        <v>0</v>
      </c>
      <c r="BJ478" s="326">
        <f t="shared" ca="1" si="935"/>
        <v>0</v>
      </c>
      <c r="BK478" s="326">
        <f t="shared" ca="1" si="935"/>
        <v>0</v>
      </c>
      <c r="BL478" s="326">
        <f t="shared" ca="1" si="935"/>
        <v>0</v>
      </c>
      <c r="BM478" s="326">
        <f t="shared" ca="1" si="935"/>
        <v>0</v>
      </c>
    </row>
    <row r="479" spans="3:65" x14ac:dyDescent="0.2">
      <c r="C479" s="325">
        <f t="shared" si="925"/>
        <v>9</v>
      </c>
      <c r="D479" s="303" t="str">
        <f t="shared" si="926"/>
        <v>item 9</v>
      </c>
      <c r="E479" s="350" t="str">
        <f t="shared" si="923"/>
        <v>Operating Expense</v>
      </c>
      <c r="F479" s="320">
        <f t="shared" si="923"/>
        <v>2</v>
      </c>
      <c r="G479" s="320"/>
      <c r="H479" s="362">
        <f>Assumptions!$C$27</f>
        <v>0.59615773215741585</v>
      </c>
      <c r="I479" s="362">
        <f>Assumptions!$D$27</f>
        <v>0.1055</v>
      </c>
      <c r="J479" s="363"/>
      <c r="K479" s="341">
        <f t="shared" ca="1" si="927"/>
        <v>0</v>
      </c>
      <c r="L479" s="342">
        <f t="shared" ca="1" si="928"/>
        <v>0</v>
      </c>
      <c r="O479" s="326">
        <f t="shared" ref="O479:BM479" ca="1" si="936">O418*$H479*$I479</f>
        <v>0</v>
      </c>
      <c r="P479" s="326">
        <f t="shared" ca="1" si="936"/>
        <v>0</v>
      </c>
      <c r="Q479" s="326">
        <f t="shared" ca="1" si="936"/>
        <v>0</v>
      </c>
      <c r="R479" s="326">
        <f t="shared" ca="1" si="936"/>
        <v>0</v>
      </c>
      <c r="S479" s="326">
        <f t="shared" ca="1" si="936"/>
        <v>0</v>
      </c>
      <c r="T479" s="326">
        <f t="shared" ca="1" si="936"/>
        <v>0</v>
      </c>
      <c r="U479" s="326">
        <f t="shared" ca="1" si="936"/>
        <v>0</v>
      </c>
      <c r="V479" s="326">
        <f t="shared" ca="1" si="936"/>
        <v>0</v>
      </c>
      <c r="W479" s="326">
        <f t="shared" ca="1" si="936"/>
        <v>0</v>
      </c>
      <c r="X479" s="326">
        <f t="shared" ca="1" si="936"/>
        <v>0</v>
      </c>
      <c r="Y479" s="326">
        <f t="shared" ca="1" si="936"/>
        <v>0</v>
      </c>
      <c r="Z479" s="326">
        <f t="shared" ca="1" si="936"/>
        <v>0</v>
      </c>
      <c r="AA479" s="326">
        <f t="shared" ca="1" si="936"/>
        <v>0</v>
      </c>
      <c r="AB479" s="326">
        <f t="shared" ca="1" si="936"/>
        <v>0</v>
      </c>
      <c r="AC479" s="326">
        <f t="shared" ca="1" si="936"/>
        <v>0</v>
      </c>
      <c r="AD479" s="326">
        <f t="shared" ca="1" si="936"/>
        <v>0</v>
      </c>
      <c r="AE479" s="326">
        <f t="shared" ca="1" si="936"/>
        <v>0</v>
      </c>
      <c r="AF479" s="326">
        <f t="shared" ca="1" si="936"/>
        <v>0</v>
      </c>
      <c r="AG479" s="326">
        <f t="shared" ca="1" si="936"/>
        <v>0</v>
      </c>
      <c r="AH479" s="326">
        <f t="shared" ca="1" si="936"/>
        <v>0</v>
      </c>
      <c r="AI479" s="326">
        <f t="shared" ca="1" si="936"/>
        <v>0</v>
      </c>
      <c r="AJ479" s="326">
        <f t="shared" ca="1" si="936"/>
        <v>0</v>
      </c>
      <c r="AK479" s="326">
        <f t="shared" ca="1" si="936"/>
        <v>0</v>
      </c>
      <c r="AL479" s="326">
        <f t="shared" ca="1" si="936"/>
        <v>0</v>
      </c>
      <c r="AM479" s="326">
        <f t="shared" ca="1" si="936"/>
        <v>0</v>
      </c>
      <c r="AN479" s="326">
        <f t="shared" ca="1" si="936"/>
        <v>0</v>
      </c>
      <c r="AO479" s="326">
        <f t="shared" ca="1" si="936"/>
        <v>0</v>
      </c>
      <c r="AP479" s="326">
        <f t="shared" ca="1" si="936"/>
        <v>0</v>
      </c>
      <c r="AQ479" s="326">
        <f t="shared" ca="1" si="936"/>
        <v>0</v>
      </c>
      <c r="AR479" s="326">
        <f t="shared" ca="1" si="936"/>
        <v>0</v>
      </c>
      <c r="AS479" s="326">
        <f t="shared" ca="1" si="936"/>
        <v>0</v>
      </c>
      <c r="AT479" s="326">
        <f t="shared" ca="1" si="936"/>
        <v>0</v>
      </c>
      <c r="AU479" s="326">
        <f t="shared" ca="1" si="936"/>
        <v>0</v>
      </c>
      <c r="AV479" s="326">
        <f t="shared" ca="1" si="936"/>
        <v>0</v>
      </c>
      <c r="AW479" s="326">
        <f t="shared" ca="1" si="936"/>
        <v>0</v>
      </c>
      <c r="AX479" s="326">
        <f t="shared" ca="1" si="936"/>
        <v>0</v>
      </c>
      <c r="AY479" s="326">
        <f t="shared" ca="1" si="936"/>
        <v>0</v>
      </c>
      <c r="AZ479" s="326">
        <f t="shared" ca="1" si="936"/>
        <v>0</v>
      </c>
      <c r="BA479" s="326">
        <f t="shared" ca="1" si="936"/>
        <v>0</v>
      </c>
      <c r="BB479" s="326">
        <f t="shared" ca="1" si="936"/>
        <v>0</v>
      </c>
      <c r="BC479" s="326">
        <f t="shared" ca="1" si="936"/>
        <v>0</v>
      </c>
      <c r="BD479" s="326">
        <f t="shared" ca="1" si="936"/>
        <v>0</v>
      </c>
      <c r="BE479" s="326">
        <f t="shared" ca="1" si="936"/>
        <v>0</v>
      </c>
      <c r="BF479" s="326">
        <f t="shared" ca="1" si="936"/>
        <v>0</v>
      </c>
      <c r="BG479" s="326">
        <f t="shared" ca="1" si="936"/>
        <v>0</v>
      </c>
      <c r="BH479" s="326">
        <f t="shared" ca="1" si="936"/>
        <v>0</v>
      </c>
      <c r="BI479" s="326">
        <f t="shared" ca="1" si="936"/>
        <v>0</v>
      </c>
      <c r="BJ479" s="326">
        <f t="shared" ca="1" si="936"/>
        <v>0</v>
      </c>
      <c r="BK479" s="326">
        <f t="shared" ca="1" si="936"/>
        <v>0</v>
      </c>
      <c r="BL479" s="326">
        <f t="shared" ca="1" si="936"/>
        <v>0</v>
      </c>
      <c r="BM479" s="326">
        <f t="shared" ca="1" si="936"/>
        <v>0</v>
      </c>
    </row>
    <row r="480" spans="3:65" x14ac:dyDescent="0.2">
      <c r="C480" s="325">
        <f t="shared" si="925"/>
        <v>10</v>
      </c>
      <c r="D480" s="303" t="str">
        <f t="shared" si="926"/>
        <v>item 10</v>
      </c>
      <c r="E480" s="350" t="str">
        <f t="shared" si="923"/>
        <v>Operating Expense</v>
      </c>
      <c r="F480" s="320">
        <f t="shared" si="923"/>
        <v>2</v>
      </c>
      <c r="G480" s="320"/>
      <c r="H480" s="362">
        <f>Assumptions!$C$27</f>
        <v>0.59615773215741585</v>
      </c>
      <c r="I480" s="362">
        <f>Assumptions!$D$27</f>
        <v>0.1055</v>
      </c>
      <c r="J480" s="363"/>
      <c r="K480" s="341">
        <f t="shared" ca="1" si="927"/>
        <v>0</v>
      </c>
      <c r="L480" s="342">
        <f t="shared" ca="1" si="928"/>
        <v>0</v>
      </c>
      <c r="O480" s="326">
        <f t="shared" ref="O480:BM480" ca="1" si="937">O419*$H480*$I480</f>
        <v>0</v>
      </c>
      <c r="P480" s="326">
        <f t="shared" ca="1" si="937"/>
        <v>0</v>
      </c>
      <c r="Q480" s="326">
        <f t="shared" ca="1" si="937"/>
        <v>0</v>
      </c>
      <c r="R480" s="326">
        <f t="shared" ca="1" si="937"/>
        <v>0</v>
      </c>
      <c r="S480" s="326">
        <f t="shared" ca="1" si="937"/>
        <v>0</v>
      </c>
      <c r="T480" s="326">
        <f t="shared" ca="1" si="937"/>
        <v>0</v>
      </c>
      <c r="U480" s="326">
        <f t="shared" ca="1" si="937"/>
        <v>0</v>
      </c>
      <c r="V480" s="326">
        <f t="shared" ca="1" si="937"/>
        <v>0</v>
      </c>
      <c r="W480" s="326">
        <f t="shared" ca="1" si="937"/>
        <v>0</v>
      </c>
      <c r="X480" s="326">
        <f t="shared" ca="1" si="937"/>
        <v>0</v>
      </c>
      <c r="Y480" s="326">
        <f t="shared" ca="1" si="937"/>
        <v>0</v>
      </c>
      <c r="Z480" s="326">
        <f t="shared" ca="1" si="937"/>
        <v>0</v>
      </c>
      <c r="AA480" s="326">
        <f t="shared" ca="1" si="937"/>
        <v>0</v>
      </c>
      <c r="AB480" s="326">
        <f t="shared" ca="1" si="937"/>
        <v>0</v>
      </c>
      <c r="AC480" s="326">
        <f t="shared" ca="1" si="937"/>
        <v>0</v>
      </c>
      <c r="AD480" s="326">
        <f t="shared" ca="1" si="937"/>
        <v>0</v>
      </c>
      <c r="AE480" s="326">
        <f t="shared" ca="1" si="937"/>
        <v>0</v>
      </c>
      <c r="AF480" s="326">
        <f t="shared" ca="1" si="937"/>
        <v>0</v>
      </c>
      <c r="AG480" s="326">
        <f t="shared" ca="1" si="937"/>
        <v>0</v>
      </c>
      <c r="AH480" s="326">
        <f t="shared" ca="1" si="937"/>
        <v>0</v>
      </c>
      <c r="AI480" s="326">
        <f t="shared" ca="1" si="937"/>
        <v>0</v>
      </c>
      <c r="AJ480" s="326">
        <f t="shared" ca="1" si="937"/>
        <v>0</v>
      </c>
      <c r="AK480" s="326">
        <f t="shared" ca="1" si="937"/>
        <v>0</v>
      </c>
      <c r="AL480" s="326">
        <f t="shared" ca="1" si="937"/>
        <v>0</v>
      </c>
      <c r="AM480" s="326">
        <f t="shared" ca="1" si="937"/>
        <v>0</v>
      </c>
      <c r="AN480" s="326">
        <f t="shared" ca="1" si="937"/>
        <v>0</v>
      </c>
      <c r="AO480" s="326">
        <f t="shared" ca="1" si="937"/>
        <v>0</v>
      </c>
      <c r="AP480" s="326">
        <f t="shared" ca="1" si="937"/>
        <v>0</v>
      </c>
      <c r="AQ480" s="326">
        <f t="shared" ca="1" si="937"/>
        <v>0</v>
      </c>
      <c r="AR480" s="326">
        <f t="shared" ca="1" si="937"/>
        <v>0</v>
      </c>
      <c r="AS480" s="326">
        <f t="shared" ca="1" si="937"/>
        <v>0</v>
      </c>
      <c r="AT480" s="326">
        <f t="shared" ca="1" si="937"/>
        <v>0</v>
      </c>
      <c r="AU480" s="326">
        <f t="shared" ca="1" si="937"/>
        <v>0</v>
      </c>
      <c r="AV480" s="326">
        <f t="shared" ca="1" si="937"/>
        <v>0</v>
      </c>
      <c r="AW480" s="326">
        <f t="shared" ca="1" si="937"/>
        <v>0</v>
      </c>
      <c r="AX480" s="326">
        <f t="shared" ca="1" si="937"/>
        <v>0</v>
      </c>
      <c r="AY480" s="326">
        <f t="shared" ca="1" si="937"/>
        <v>0</v>
      </c>
      <c r="AZ480" s="326">
        <f t="shared" ca="1" si="937"/>
        <v>0</v>
      </c>
      <c r="BA480" s="326">
        <f t="shared" ca="1" si="937"/>
        <v>0</v>
      </c>
      <c r="BB480" s="326">
        <f t="shared" ca="1" si="937"/>
        <v>0</v>
      </c>
      <c r="BC480" s="326">
        <f t="shared" ca="1" si="937"/>
        <v>0</v>
      </c>
      <c r="BD480" s="326">
        <f t="shared" ca="1" si="937"/>
        <v>0</v>
      </c>
      <c r="BE480" s="326">
        <f t="shared" ca="1" si="937"/>
        <v>0</v>
      </c>
      <c r="BF480" s="326">
        <f t="shared" ca="1" si="937"/>
        <v>0</v>
      </c>
      <c r="BG480" s="326">
        <f t="shared" ca="1" si="937"/>
        <v>0</v>
      </c>
      <c r="BH480" s="326">
        <f t="shared" ca="1" si="937"/>
        <v>0</v>
      </c>
      <c r="BI480" s="326">
        <f t="shared" ca="1" si="937"/>
        <v>0</v>
      </c>
      <c r="BJ480" s="326">
        <f t="shared" ca="1" si="937"/>
        <v>0</v>
      </c>
      <c r="BK480" s="326">
        <f t="shared" ca="1" si="937"/>
        <v>0</v>
      </c>
      <c r="BL480" s="326">
        <f t="shared" ca="1" si="937"/>
        <v>0</v>
      </c>
      <c r="BM480" s="326">
        <f t="shared" ca="1" si="937"/>
        <v>0</v>
      </c>
    </row>
    <row r="481" spans="3:65" x14ac:dyDescent="0.2">
      <c r="C481" s="325">
        <f t="shared" si="925"/>
        <v>11</v>
      </c>
      <c r="D481" s="303" t="str">
        <f t="shared" si="926"/>
        <v>item 11</v>
      </c>
      <c r="E481" s="350" t="str">
        <f t="shared" si="923"/>
        <v>Operating Expense</v>
      </c>
      <c r="F481" s="320">
        <f t="shared" si="923"/>
        <v>2</v>
      </c>
      <c r="G481" s="320"/>
      <c r="H481" s="362">
        <f>Assumptions!$C$27</f>
        <v>0.59615773215741585</v>
      </c>
      <c r="I481" s="362">
        <f>Assumptions!$D$27</f>
        <v>0.1055</v>
      </c>
      <c r="J481" s="363"/>
      <c r="K481" s="341">
        <f t="shared" ca="1" si="927"/>
        <v>0</v>
      </c>
      <c r="L481" s="342">
        <f t="shared" ca="1" si="928"/>
        <v>0</v>
      </c>
      <c r="O481" s="326">
        <f t="shared" ref="O481:BM481" ca="1" si="938">O420*$H481*$I481</f>
        <v>0</v>
      </c>
      <c r="P481" s="326">
        <f t="shared" ca="1" si="938"/>
        <v>0</v>
      </c>
      <c r="Q481" s="326">
        <f t="shared" ca="1" si="938"/>
        <v>0</v>
      </c>
      <c r="R481" s="326">
        <f t="shared" ca="1" si="938"/>
        <v>0</v>
      </c>
      <c r="S481" s="326">
        <f t="shared" ca="1" si="938"/>
        <v>0</v>
      </c>
      <c r="T481" s="326">
        <f t="shared" ca="1" si="938"/>
        <v>0</v>
      </c>
      <c r="U481" s="326">
        <f t="shared" ca="1" si="938"/>
        <v>0</v>
      </c>
      <c r="V481" s="326">
        <f t="shared" ca="1" si="938"/>
        <v>0</v>
      </c>
      <c r="W481" s="326">
        <f t="shared" ca="1" si="938"/>
        <v>0</v>
      </c>
      <c r="X481" s="326">
        <f t="shared" ca="1" si="938"/>
        <v>0</v>
      </c>
      <c r="Y481" s="326">
        <f t="shared" ca="1" si="938"/>
        <v>0</v>
      </c>
      <c r="Z481" s="326">
        <f t="shared" ca="1" si="938"/>
        <v>0</v>
      </c>
      <c r="AA481" s="326">
        <f t="shared" ca="1" si="938"/>
        <v>0</v>
      </c>
      <c r="AB481" s="326">
        <f t="shared" ca="1" si="938"/>
        <v>0</v>
      </c>
      <c r="AC481" s="326">
        <f t="shared" ca="1" si="938"/>
        <v>0</v>
      </c>
      <c r="AD481" s="326">
        <f t="shared" ca="1" si="938"/>
        <v>0</v>
      </c>
      <c r="AE481" s="326">
        <f t="shared" ca="1" si="938"/>
        <v>0</v>
      </c>
      <c r="AF481" s="326">
        <f t="shared" ca="1" si="938"/>
        <v>0</v>
      </c>
      <c r="AG481" s="326">
        <f t="shared" ca="1" si="938"/>
        <v>0</v>
      </c>
      <c r="AH481" s="326">
        <f t="shared" ca="1" si="938"/>
        <v>0</v>
      </c>
      <c r="AI481" s="326">
        <f t="shared" ca="1" si="938"/>
        <v>0</v>
      </c>
      <c r="AJ481" s="326">
        <f t="shared" ca="1" si="938"/>
        <v>0</v>
      </c>
      <c r="AK481" s="326">
        <f t="shared" ca="1" si="938"/>
        <v>0</v>
      </c>
      <c r="AL481" s="326">
        <f t="shared" ca="1" si="938"/>
        <v>0</v>
      </c>
      <c r="AM481" s="326">
        <f t="shared" ca="1" si="938"/>
        <v>0</v>
      </c>
      <c r="AN481" s="326">
        <f t="shared" ca="1" si="938"/>
        <v>0</v>
      </c>
      <c r="AO481" s="326">
        <f t="shared" ca="1" si="938"/>
        <v>0</v>
      </c>
      <c r="AP481" s="326">
        <f t="shared" ca="1" si="938"/>
        <v>0</v>
      </c>
      <c r="AQ481" s="326">
        <f t="shared" ca="1" si="938"/>
        <v>0</v>
      </c>
      <c r="AR481" s="326">
        <f t="shared" ca="1" si="938"/>
        <v>0</v>
      </c>
      <c r="AS481" s="326">
        <f t="shared" ca="1" si="938"/>
        <v>0</v>
      </c>
      <c r="AT481" s="326">
        <f t="shared" ca="1" si="938"/>
        <v>0</v>
      </c>
      <c r="AU481" s="326">
        <f t="shared" ca="1" si="938"/>
        <v>0</v>
      </c>
      <c r="AV481" s="326">
        <f t="shared" ca="1" si="938"/>
        <v>0</v>
      </c>
      <c r="AW481" s="326">
        <f t="shared" ca="1" si="938"/>
        <v>0</v>
      </c>
      <c r="AX481" s="326">
        <f t="shared" ca="1" si="938"/>
        <v>0</v>
      </c>
      <c r="AY481" s="326">
        <f t="shared" ca="1" si="938"/>
        <v>0</v>
      </c>
      <c r="AZ481" s="326">
        <f t="shared" ca="1" si="938"/>
        <v>0</v>
      </c>
      <c r="BA481" s="326">
        <f t="shared" ca="1" si="938"/>
        <v>0</v>
      </c>
      <c r="BB481" s="326">
        <f t="shared" ca="1" si="938"/>
        <v>0</v>
      </c>
      <c r="BC481" s="326">
        <f t="shared" ca="1" si="938"/>
        <v>0</v>
      </c>
      <c r="BD481" s="326">
        <f t="shared" ca="1" si="938"/>
        <v>0</v>
      </c>
      <c r="BE481" s="326">
        <f t="shared" ca="1" si="938"/>
        <v>0</v>
      </c>
      <c r="BF481" s="326">
        <f t="shared" ca="1" si="938"/>
        <v>0</v>
      </c>
      <c r="BG481" s="326">
        <f t="shared" ca="1" si="938"/>
        <v>0</v>
      </c>
      <c r="BH481" s="326">
        <f t="shared" ca="1" si="938"/>
        <v>0</v>
      </c>
      <c r="BI481" s="326">
        <f t="shared" ca="1" si="938"/>
        <v>0</v>
      </c>
      <c r="BJ481" s="326">
        <f t="shared" ca="1" si="938"/>
        <v>0</v>
      </c>
      <c r="BK481" s="326">
        <f t="shared" ca="1" si="938"/>
        <v>0</v>
      </c>
      <c r="BL481" s="326">
        <f t="shared" ca="1" si="938"/>
        <v>0</v>
      </c>
      <c r="BM481" s="326">
        <f t="shared" ca="1" si="938"/>
        <v>0</v>
      </c>
    </row>
    <row r="482" spans="3:65" x14ac:dyDescent="0.2">
      <c r="C482" s="325">
        <f t="shared" si="925"/>
        <v>12</v>
      </c>
      <c r="D482" s="303" t="str">
        <f t="shared" si="926"/>
        <v>item 12</v>
      </c>
      <c r="E482" s="350" t="str">
        <f t="shared" si="923"/>
        <v>Operating Expense</v>
      </c>
      <c r="F482" s="320">
        <f t="shared" si="923"/>
        <v>2</v>
      </c>
      <c r="G482" s="320"/>
      <c r="H482" s="362">
        <f>Assumptions!$C$27</f>
        <v>0.59615773215741585</v>
      </c>
      <c r="I482" s="362">
        <f>Assumptions!$D$27</f>
        <v>0.1055</v>
      </c>
      <c r="J482" s="363"/>
      <c r="K482" s="341">
        <f t="shared" ca="1" si="927"/>
        <v>0</v>
      </c>
      <c r="L482" s="342">
        <f t="shared" ca="1" si="928"/>
        <v>0</v>
      </c>
      <c r="O482" s="326">
        <f t="shared" ref="O482:BM482" ca="1" si="939">O421*$H482*$I482</f>
        <v>0</v>
      </c>
      <c r="P482" s="326">
        <f t="shared" ca="1" si="939"/>
        <v>0</v>
      </c>
      <c r="Q482" s="326">
        <f t="shared" ca="1" si="939"/>
        <v>0</v>
      </c>
      <c r="R482" s="326">
        <f t="shared" ca="1" si="939"/>
        <v>0</v>
      </c>
      <c r="S482" s="326">
        <f t="shared" ca="1" si="939"/>
        <v>0</v>
      </c>
      <c r="T482" s="326">
        <f t="shared" ca="1" si="939"/>
        <v>0</v>
      </c>
      <c r="U482" s="326">
        <f t="shared" ca="1" si="939"/>
        <v>0</v>
      </c>
      <c r="V482" s="326">
        <f t="shared" ca="1" si="939"/>
        <v>0</v>
      </c>
      <c r="W482" s="326">
        <f t="shared" ca="1" si="939"/>
        <v>0</v>
      </c>
      <c r="X482" s="326">
        <f t="shared" ca="1" si="939"/>
        <v>0</v>
      </c>
      <c r="Y482" s="326">
        <f t="shared" ca="1" si="939"/>
        <v>0</v>
      </c>
      <c r="Z482" s="326">
        <f t="shared" ca="1" si="939"/>
        <v>0</v>
      </c>
      <c r="AA482" s="326">
        <f t="shared" ca="1" si="939"/>
        <v>0</v>
      </c>
      <c r="AB482" s="326">
        <f t="shared" ca="1" si="939"/>
        <v>0</v>
      </c>
      <c r="AC482" s="326">
        <f t="shared" ca="1" si="939"/>
        <v>0</v>
      </c>
      <c r="AD482" s="326">
        <f t="shared" ca="1" si="939"/>
        <v>0</v>
      </c>
      <c r="AE482" s="326">
        <f t="shared" ca="1" si="939"/>
        <v>0</v>
      </c>
      <c r="AF482" s="326">
        <f t="shared" ca="1" si="939"/>
        <v>0</v>
      </c>
      <c r="AG482" s="326">
        <f t="shared" ca="1" si="939"/>
        <v>0</v>
      </c>
      <c r="AH482" s="326">
        <f t="shared" ca="1" si="939"/>
        <v>0</v>
      </c>
      <c r="AI482" s="326">
        <f t="shared" ca="1" si="939"/>
        <v>0</v>
      </c>
      <c r="AJ482" s="326">
        <f t="shared" ca="1" si="939"/>
        <v>0</v>
      </c>
      <c r="AK482" s="326">
        <f t="shared" ca="1" si="939"/>
        <v>0</v>
      </c>
      <c r="AL482" s="326">
        <f t="shared" ca="1" si="939"/>
        <v>0</v>
      </c>
      <c r="AM482" s="326">
        <f t="shared" ca="1" si="939"/>
        <v>0</v>
      </c>
      <c r="AN482" s="326">
        <f t="shared" ca="1" si="939"/>
        <v>0</v>
      </c>
      <c r="AO482" s="326">
        <f t="shared" ca="1" si="939"/>
        <v>0</v>
      </c>
      <c r="AP482" s="326">
        <f t="shared" ca="1" si="939"/>
        <v>0</v>
      </c>
      <c r="AQ482" s="326">
        <f t="shared" ca="1" si="939"/>
        <v>0</v>
      </c>
      <c r="AR482" s="326">
        <f t="shared" ca="1" si="939"/>
        <v>0</v>
      </c>
      <c r="AS482" s="326">
        <f t="shared" ca="1" si="939"/>
        <v>0</v>
      </c>
      <c r="AT482" s="326">
        <f t="shared" ca="1" si="939"/>
        <v>0</v>
      </c>
      <c r="AU482" s="326">
        <f t="shared" ca="1" si="939"/>
        <v>0</v>
      </c>
      <c r="AV482" s="326">
        <f t="shared" ca="1" si="939"/>
        <v>0</v>
      </c>
      <c r="AW482" s="326">
        <f t="shared" ca="1" si="939"/>
        <v>0</v>
      </c>
      <c r="AX482" s="326">
        <f t="shared" ca="1" si="939"/>
        <v>0</v>
      </c>
      <c r="AY482" s="326">
        <f t="shared" ca="1" si="939"/>
        <v>0</v>
      </c>
      <c r="AZ482" s="326">
        <f t="shared" ca="1" si="939"/>
        <v>0</v>
      </c>
      <c r="BA482" s="326">
        <f t="shared" ca="1" si="939"/>
        <v>0</v>
      </c>
      <c r="BB482" s="326">
        <f t="shared" ca="1" si="939"/>
        <v>0</v>
      </c>
      <c r="BC482" s="326">
        <f t="shared" ca="1" si="939"/>
        <v>0</v>
      </c>
      <c r="BD482" s="326">
        <f t="shared" ca="1" si="939"/>
        <v>0</v>
      </c>
      <c r="BE482" s="326">
        <f t="shared" ca="1" si="939"/>
        <v>0</v>
      </c>
      <c r="BF482" s="326">
        <f t="shared" ca="1" si="939"/>
        <v>0</v>
      </c>
      <c r="BG482" s="326">
        <f t="shared" ca="1" si="939"/>
        <v>0</v>
      </c>
      <c r="BH482" s="326">
        <f t="shared" ca="1" si="939"/>
        <v>0</v>
      </c>
      <c r="BI482" s="326">
        <f t="shared" ca="1" si="939"/>
        <v>0</v>
      </c>
      <c r="BJ482" s="326">
        <f t="shared" ca="1" si="939"/>
        <v>0</v>
      </c>
      <c r="BK482" s="326">
        <f t="shared" ca="1" si="939"/>
        <v>0</v>
      </c>
      <c r="BL482" s="326">
        <f t="shared" ca="1" si="939"/>
        <v>0</v>
      </c>
      <c r="BM482" s="326">
        <f t="shared" ca="1" si="939"/>
        <v>0</v>
      </c>
    </row>
    <row r="483" spans="3:65" x14ac:dyDescent="0.2">
      <c r="C483" s="325">
        <f t="shared" si="925"/>
        <v>13</v>
      </c>
      <c r="D483" s="303" t="str">
        <f t="shared" si="926"/>
        <v>item 13</v>
      </c>
      <c r="E483" s="350" t="str">
        <f t="shared" si="923"/>
        <v>Operating Expense</v>
      </c>
      <c r="F483" s="320">
        <f t="shared" si="923"/>
        <v>2</v>
      </c>
      <c r="G483" s="320"/>
      <c r="H483" s="362">
        <f>Assumptions!$C$27</f>
        <v>0.59615773215741585</v>
      </c>
      <c r="I483" s="362">
        <f>Assumptions!$D$27</f>
        <v>0.1055</v>
      </c>
      <c r="J483" s="363"/>
      <c r="K483" s="341">
        <f t="shared" ca="1" si="927"/>
        <v>0</v>
      </c>
      <c r="L483" s="342">
        <f t="shared" ca="1" si="928"/>
        <v>0</v>
      </c>
      <c r="O483" s="326">
        <f t="shared" ref="O483:BM483" ca="1" si="940">O422*$H483*$I483</f>
        <v>0</v>
      </c>
      <c r="P483" s="326">
        <f t="shared" ca="1" si="940"/>
        <v>0</v>
      </c>
      <c r="Q483" s="326">
        <f t="shared" ca="1" si="940"/>
        <v>0</v>
      </c>
      <c r="R483" s="326">
        <f t="shared" ca="1" si="940"/>
        <v>0</v>
      </c>
      <c r="S483" s="326">
        <f t="shared" ca="1" si="940"/>
        <v>0</v>
      </c>
      <c r="T483" s="326">
        <f t="shared" ca="1" si="940"/>
        <v>0</v>
      </c>
      <c r="U483" s="326">
        <f t="shared" ca="1" si="940"/>
        <v>0</v>
      </c>
      <c r="V483" s="326">
        <f t="shared" ca="1" si="940"/>
        <v>0</v>
      </c>
      <c r="W483" s="326">
        <f t="shared" ca="1" si="940"/>
        <v>0</v>
      </c>
      <c r="X483" s="326">
        <f t="shared" ca="1" si="940"/>
        <v>0</v>
      </c>
      <c r="Y483" s="326">
        <f t="shared" ca="1" si="940"/>
        <v>0</v>
      </c>
      <c r="Z483" s="326">
        <f t="shared" ca="1" si="940"/>
        <v>0</v>
      </c>
      <c r="AA483" s="326">
        <f t="shared" ca="1" si="940"/>
        <v>0</v>
      </c>
      <c r="AB483" s="326">
        <f t="shared" ca="1" si="940"/>
        <v>0</v>
      </c>
      <c r="AC483" s="326">
        <f t="shared" ca="1" si="940"/>
        <v>0</v>
      </c>
      <c r="AD483" s="326">
        <f t="shared" ca="1" si="940"/>
        <v>0</v>
      </c>
      <c r="AE483" s="326">
        <f t="shared" ca="1" si="940"/>
        <v>0</v>
      </c>
      <c r="AF483" s="326">
        <f t="shared" ca="1" si="940"/>
        <v>0</v>
      </c>
      <c r="AG483" s="326">
        <f t="shared" ca="1" si="940"/>
        <v>0</v>
      </c>
      <c r="AH483" s="326">
        <f t="shared" ca="1" si="940"/>
        <v>0</v>
      </c>
      <c r="AI483" s="326">
        <f t="shared" ca="1" si="940"/>
        <v>0</v>
      </c>
      <c r="AJ483" s="326">
        <f t="shared" ca="1" si="940"/>
        <v>0</v>
      </c>
      <c r="AK483" s="326">
        <f t="shared" ca="1" si="940"/>
        <v>0</v>
      </c>
      <c r="AL483" s="326">
        <f t="shared" ca="1" si="940"/>
        <v>0</v>
      </c>
      <c r="AM483" s="326">
        <f t="shared" ca="1" si="940"/>
        <v>0</v>
      </c>
      <c r="AN483" s="326">
        <f t="shared" ca="1" si="940"/>
        <v>0</v>
      </c>
      <c r="AO483" s="326">
        <f t="shared" ca="1" si="940"/>
        <v>0</v>
      </c>
      <c r="AP483" s="326">
        <f t="shared" ca="1" si="940"/>
        <v>0</v>
      </c>
      <c r="AQ483" s="326">
        <f t="shared" ca="1" si="940"/>
        <v>0</v>
      </c>
      <c r="AR483" s="326">
        <f t="shared" ca="1" si="940"/>
        <v>0</v>
      </c>
      <c r="AS483" s="326">
        <f t="shared" ca="1" si="940"/>
        <v>0</v>
      </c>
      <c r="AT483" s="326">
        <f t="shared" ca="1" si="940"/>
        <v>0</v>
      </c>
      <c r="AU483" s="326">
        <f t="shared" ca="1" si="940"/>
        <v>0</v>
      </c>
      <c r="AV483" s="326">
        <f t="shared" ca="1" si="940"/>
        <v>0</v>
      </c>
      <c r="AW483" s="326">
        <f t="shared" ca="1" si="940"/>
        <v>0</v>
      </c>
      <c r="AX483" s="326">
        <f t="shared" ca="1" si="940"/>
        <v>0</v>
      </c>
      <c r="AY483" s="326">
        <f t="shared" ca="1" si="940"/>
        <v>0</v>
      </c>
      <c r="AZ483" s="326">
        <f t="shared" ca="1" si="940"/>
        <v>0</v>
      </c>
      <c r="BA483" s="326">
        <f t="shared" ca="1" si="940"/>
        <v>0</v>
      </c>
      <c r="BB483" s="326">
        <f t="shared" ca="1" si="940"/>
        <v>0</v>
      </c>
      <c r="BC483" s="326">
        <f t="shared" ca="1" si="940"/>
        <v>0</v>
      </c>
      <c r="BD483" s="326">
        <f t="shared" ca="1" si="940"/>
        <v>0</v>
      </c>
      <c r="BE483" s="326">
        <f t="shared" ca="1" si="940"/>
        <v>0</v>
      </c>
      <c r="BF483" s="326">
        <f t="shared" ca="1" si="940"/>
        <v>0</v>
      </c>
      <c r="BG483" s="326">
        <f t="shared" ca="1" si="940"/>
        <v>0</v>
      </c>
      <c r="BH483" s="326">
        <f t="shared" ca="1" si="940"/>
        <v>0</v>
      </c>
      <c r="BI483" s="326">
        <f t="shared" ca="1" si="940"/>
        <v>0</v>
      </c>
      <c r="BJ483" s="326">
        <f t="shared" ca="1" si="940"/>
        <v>0</v>
      </c>
      <c r="BK483" s="326">
        <f t="shared" ca="1" si="940"/>
        <v>0</v>
      </c>
      <c r="BL483" s="326">
        <f t="shared" ca="1" si="940"/>
        <v>0</v>
      </c>
      <c r="BM483" s="326">
        <f t="shared" ca="1" si="940"/>
        <v>0</v>
      </c>
    </row>
    <row r="484" spans="3:65" x14ac:dyDescent="0.2">
      <c r="C484" s="325">
        <f t="shared" si="925"/>
        <v>14</v>
      </c>
      <c r="D484" s="303" t="str">
        <f t="shared" si="926"/>
        <v>item 14</v>
      </c>
      <c r="E484" s="350" t="str">
        <f t="shared" si="923"/>
        <v>Operating Expense</v>
      </c>
      <c r="F484" s="320">
        <f t="shared" si="923"/>
        <v>2</v>
      </c>
      <c r="G484" s="320"/>
      <c r="H484" s="362">
        <f>Assumptions!$C$27</f>
        <v>0.59615773215741585</v>
      </c>
      <c r="I484" s="362">
        <f>Assumptions!$D$27</f>
        <v>0.1055</v>
      </c>
      <c r="J484" s="363"/>
      <c r="K484" s="341">
        <f t="shared" ca="1" si="927"/>
        <v>0</v>
      </c>
      <c r="L484" s="342">
        <f t="shared" ca="1" si="928"/>
        <v>0</v>
      </c>
      <c r="O484" s="326">
        <f t="shared" ref="O484:BM484" ca="1" si="941">O423*$H484*$I484</f>
        <v>0</v>
      </c>
      <c r="P484" s="326">
        <f t="shared" ca="1" si="941"/>
        <v>0</v>
      </c>
      <c r="Q484" s="326">
        <f t="shared" ca="1" si="941"/>
        <v>0</v>
      </c>
      <c r="R484" s="326">
        <f t="shared" ca="1" si="941"/>
        <v>0</v>
      </c>
      <c r="S484" s="326">
        <f t="shared" ca="1" si="941"/>
        <v>0</v>
      </c>
      <c r="T484" s="326">
        <f t="shared" ca="1" si="941"/>
        <v>0</v>
      </c>
      <c r="U484" s="326">
        <f t="shared" ca="1" si="941"/>
        <v>0</v>
      </c>
      <c r="V484" s="326">
        <f t="shared" ca="1" si="941"/>
        <v>0</v>
      </c>
      <c r="W484" s="326">
        <f t="shared" ca="1" si="941"/>
        <v>0</v>
      </c>
      <c r="X484" s="326">
        <f t="shared" ca="1" si="941"/>
        <v>0</v>
      </c>
      <c r="Y484" s="326">
        <f t="shared" ca="1" si="941"/>
        <v>0</v>
      </c>
      <c r="Z484" s="326">
        <f t="shared" ca="1" si="941"/>
        <v>0</v>
      </c>
      <c r="AA484" s="326">
        <f t="shared" ca="1" si="941"/>
        <v>0</v>
      </c>
      <c r="AB484" s="326">
        <f t="shared" ca="1" si="941"/>
        <v>0</v>
      </c>
      <c r="AC484" s="326">
        <f t="shared" ca="1" si="941"/>
        <v>0</v>
      </c>
      <c r="AD484" s="326">
        <f t="shared" ca="1" si="941"/>
        <v>0</v>
      </c>
      <c r="AE484" s="326">
        <f t="shared" ca="1" si="941"/>
        <v>0</v>
      </c>
      <c r="AF484" s="326">
        <f t="shared" ca="1" si="941"/>
        <v>0</v>
      </c>
      <c r="AG484" s="326">
        <f t="shared" ca="1" si="941"/>
        <v>0</v>
      </c>
      <c r="AH484" s="326">
        <f t="shared" ca="1" si="941"/>
        <v>0</v>
      </c>
      <c r="AI484" s="326">
        <f t="shared" ca="1" si="941"/>
        <v>0</v>
      </c>
      <c r="AJ484" s="326">
        <f t="shared" ca="1" si="941"/>
        <v>0</v>
      </c>
      <c r="AK484" s="326">
        <f t="shared" ca="1" si="941"/>
        <v>0</v>
      </c>
      <c r="AL484" s="326">
        <f t="shared" ca="1" si="941"/>
        <v>0</v>
      </c>
      <c r="AM484" s="326">
        <f t="shared" ca="1" si="941"/>
        <v>0</v>
      </c>
      <c r="AN484" s="326">
        <f t="shared" ca="1" si="941"/>
        <v>0</v>
      </c>
      <c r="AO484" s="326">
        <f t="shared" ca="1" si="941"/>
        <v>0</v>
      </c>
      <c r="AP484" s="326">
        <f t="shared" ca="1" si="941"/>
        <v>0</v>
      </c>
      <c r="AQ484" s="326">
        <f t="shared" ca="1" si="941"/>
        <v>0</v>
      </c>
      <c r="AR484" s="326">
        <f t="shared" ca="1" si="941"/>
        <v>0</v>
      </c>
      <c r="AS484" s="326">
        <f t="shared" ca="1" si="941"/>
        <v>0</v>
      </c>
      <c r="AT484" s="326">
        <f t="shared" ca="1" si="941"/>
        <v>0</v>
      </c>
      <c r="AU484" s="326">
        <f t="shared" ca="1" si="941"/>
        <v>0</v>
      </c>
      <c r="AV484" s="326">
        <f t="shared" ca="1" si="941"/>
        <v>0</v>
      </c>
      <c r="AW484" s="326">
        <f t="shared" ca="1" si="941"/>
        <v>0</v>
      </c>
      <c r="AX484" s="326">
        <f t="shared" ca="1" si="941"/>
        <v>0</v>
      </c>
      <c r="AY484" s="326">
        <f t="shared" ca="1" si="941"/>
        <v>0</v>
      </c>
      <c r="AZ484" s="326">
        <f t="shared" ca="1" si="941"/>
        <v>0</v>
      </c>
      <c r="BA484" s="326">
        <f t="shared" ca="1" si="941"/>
        <v>0</v>
      </c>
      <c r="BB484" s="326">
        <f t="shared" ca="1" si="941"/>
        <v>0</v>
      </c>
      <c r="BC484" s="326">
        <f t="shared" ca="1" si="941"/>
        <v>0</v>
      </c>
      <c r="BD484" s="326">
        <f t="shared" ca="1" si="941"/>
        <v>0</v>
      </c>
      <c r="BE484" s="326">
        <f t="shared" ca="1" si="941"/>
        <v>0</v>
      </c>
      <c r="BF484" s="326">
        <f t="shared" ca="1" si="941"/>
        <v>0</v>
      </c>
      <c r="BG484" s="326">
        <f t="shared" ca="1" si="941"/>
        <v>0</v>
      </c>
      <c r="BH484" s="326">
        <f t="shared" ca="1" si="941"/>
        <v>0</v>
      </c>
      <c r="BI484" s="326">
        <f t="shared" ca="1" si="941"/>
        <v>0</v>
      </c>
      <c r="BJ484" s="326">
        <f t="shared" ca="1" si="941"/>
        <v>0</v>
      </c>
      <c r="BK484" s="326">
        <f t="shared" ca="1" si="941"/>
        <v>0</v>
      </c>
      <c r="BL484" s="326">
        <f t="shared" ca="1" si="941"/>
        <v>0</v>
      </c>
      <c r="BM484" s="326">
        <f t="shared" ca="1" si="941"/>
        <v>0</v>
      </c>
    </row>
    <row r="485" spans="3:65" x14ac:dyDescent="0.2">
      <c r="C485" s="325">
        <f t="shared" si="925"/>
        <v>15</v>
      </c>
      <c r="D485" s="303" t="str">
        <f t="shared" si="926"/>
        <v>item 15</v>
      </c>
      <c r="E485" s="350" t="str">
        <f t="shared" si="923"/>
        <v>Operating Expense</v>
      </c>
      <c r="F485" s="320">
        <f t="shared" si="923"/>
        <v>2</v>
      </c>
      <c r="G485" s="320"/>
      <c r="H485" s="362">
        <f>Assumptions!$C$27</f>
        <v>0.59615773215741585</v>
      </c>
      <c r="I485" s="362">
        <f>Assumptions!$D$27</f>
        <v>0.1055</v>
      </c>
      <c r="J485" s="363"/>
      <c r="K485" s="341">
        <f t="shared" ca="1" si="927"/>
        <v>0</v>
      </c>
      <c r="L485" s="342">
        <f t="shared" ca="1" si="928"/>
        <v>0</v>
      </c>
      <c r="O485" s="326">
        <f t="shared" ref="O485:BM485" ca="1" si="942">O424*$H485*$I485</f>
        <v>0</v>
      </c>
      <c r="P485" s="326">
        <f t="shared" ca="1" si="942"/>
        <v>0</v>
      </c>
      <c r="Q485" s="326">
        <f t="shared" ca="1" si="942"/>
        <v>0</v>
      </c>
      <c r="R485" s="326">
        <f t="shared" ca="1" si="942"/>
        <v>0</v>
      </c>
      <c r="S485" s="326">
        <f t="shared" ca="1" si="942"/>
        <v>0</v>
      </c>
      <c r="T485" s="326">
        <f t="shared" ca="1" si="942"/>
        <v>0</v>
      </c>
      <c r="U485" s="326">
        <f t="shared" ca="1" si="942"/>
        <v>0</v>
      </c>
      <c r="V485" s="326">
        <f t="shared" ca="1" si="942"/>
        <v>0</v>
      </c>
      <c r="W485" s="326">
        <f t="shared" ca="1" si="942"/>
        <v>0</v>
      </c>
      <c r="X485" s="326">
        <f t="shared" ca="1" si="942"/>
        <v>0</v>
      </c>
      <c r="Y485" s="326">
        <f t="shared" ca="1" si="942"/>
        <v>0</v>
      </c>
      <c r="Z485" s="326">
        <f t="shared" ca="1" si="942"/>
        <v>0</v>
      </c>
      <c r="AA485" s="326">
        <f t="shared" ca="1" si="942"/>
        <v>0</v>
      </c>
      <c r="AB485" s="326">
        <f t="shared" ca="1" si="942"/>
        <v>0</v>
      </c>
      <c r="AC485" s="326">
        <f t="shared" ca="1" si="942"/>
        <v>0</v>
      </c>
      <c r="AD485" s="326">
        <f t="shared" ca="1" si="942"/>
        <v>0</v>
      </c>
      <c r="AE485" s="326">
        <f t="shared" ca="1" si="942"/>
        <v>0</v>
      </c>
      <c r="AF485" s="326">
        <f t="shared" ca="1" si="942"/>
        <v>0</v>
      </c>
      <c r="AG485" s="326">
        <f t="shared" ca="1" si="942"/>
        <v>0</v>
      </c>
      <c r="AH485" s="326">
        <f t="shared" ca="1" si="942"/>
        <v>0</v>
      </c>
      <c r="AI485" s="326">
        <f t="shared" ca="1" si="942"/>
        <v>0</v>
      </c>
      <c r="AJ485" s="326">
        <f t="shared" ca="1" si="942"/>
        <v>0</v>
      </c>
      <c r="AK485" s="326">
        <f t="shared" ca="1" si="942"/>
        <v>0</v>
      </c>
      <c r="AL485" s="326">
        <f t="shared" ca="1" si="942"/>
        <v>0</v>
      </c>
      <c r="AM485" s="326">
        <f t="shared" ca="1" si="942"/>
        <v>0</v>
      </c>
      <c r="AN485" s="326">
        <f t="shared" ca="1" si="942"/>
        <v>0</v>
      </c>
      <c r="AO485" s="326">
        <f t="shared" ca="1" si="942"/>
        <v>0</v>
      </c>
      <c r="AP485" s="326">
        <f t="shared" ca="1" si="942"/>
        <v>0</v>
      </c>
      <c r="AQ485" s="326">
        <f t="shared" ca="1" si="942"/>
        <v>0</v>
      </c>
      <c r="AR485" s="326">
        <f t="shared" ca="1" si="942"/>
        <v>0</v>
      </c>
      <c r="AS485" s="326">
        <f t="shared" ca="1" si="942"/>
        <v>0</v>
      </c>
      <c r="AT485" s="326">
        <f t="shared" ca="1" si="942"/>
        <v>0</v>
      </c>
      <c r="AU485" s="326">
        <f t="shared" ca="1" si="942"/>
        <v>0</v>
      </c>
      <c r="AV485" s="326">
        <f t="shared" ca="1" si="942"/>
        <v>0</v>
      </c>
      <c r="AW485" s="326">
        <f t="shared" ca="1" si="942"/>
        <v>0</v>
      </c>
      <c r="AX485" s="326">
        <f t="shared" ca="1" si="942"/>
        <v>0</v>
      </c>
      <c r="AY485" s="326">
        <f t="shared" ca="1" si="942"/>
        <v>0</v>
      </c>
      <c r="AZ485" s="326">
        <f t="shared" ca="1" si="942"/>
        <v>0</v>
      </c>
      <c r="BA485" s="326">
        <f t="shared" ca="1" si="942"/>
        <v>0</v>
      </c>
      <c r="BB485" s="326">
        <f t="shared" ca="1" si="942"/>
        <v>0</v>
      </c>
      <c r="BC485" s="326">
        <f t="shared" ca="1" si="942"/>
        <v>0</v>
      </c>
      <c r="BD485" s="326">
        <f t="shared" ca="1" si="942"/>
        <v>0</v>
      </c>
      <c r="BE485" s="326">
        <f t="shared" ca="1" si="942"/>
        <v>0</v>
      </c>
      <c r="BF485" s="326">
        <f t="shared" ca="1" si="942"/>
        <v>0</v>
      </c>
      <c r="BG485" s="326">
        <f t="shared" ca="1" si="942"/>
        <v>0</v>
      </c>
      <c r="BH485" s="326">
        <f t="shared" ca="1" si="942"/>
        <v>0</v>
      </c>
      <c r="BI485" s="326">
        <f t="shared" ca="1" si="942"/>
        <v>0</v>
      </c>
      <c r="BJ485" s="326">
        <f t="shared" ca="1" si="942"/>
        <v>0</v>
      </c>
      <c r="BK485" s="326">
        <f t="shared" ca="1" si="942"/>
        <v>0</v>
      </c>
      <c r="BL485" s="326">
        <f t="shared" ca="1" si="942"/>
        <v>0</v>
      </c>
      <c r="BM485" s="326">
        <f t="shared" ca="1" si="942"/>
        <v>0</v>
      </c>
    </row>
    <row r="486" spans="3:65" x14ac:dyDescent="0.2">
      <c r="C486" s="325">
        <f t="shared" si="925"/>
        <v>16</v>
      </c>
      <c r="D486" s="303" t="str">
        <f t="shared" si="926"/>
        <v>item 16</v>
      </c>
      <c r="E486" s="350" t="str">
        <f t="shared" si="923"/>
        <v>Operating Expense</v>
      </c>
      <c r="F486" s="320">
        <f t="shared" si="923"/>
        <v>2</v>
      </c>
      <c r="G486" s="320"/>
      <c r="H486" s="362">
        <f>Assumptions!$C$27</f>
        <v>0.59615773215741585</v>
      </c>
      <c r="I486" s="362">
        <f>Assumptions!$D$27</f>
        <v>0.1055</v>
      </c>
      <c r="J486" s="363"/>
      <c r="K486" s="341">
        <f t="shared" ca="1" si="927"/>
        <v>0</v>
      </c>
      <c r="L486" s="342">
        <f t="shared" ca="1" si="928"/>
        <v>0</v>
      </c>
      <c r="O486" s="326">
        <f t="shared" ref="O486:BM486" ca="1" si="943">O425*$H486*$I486</f>
        <v>0</v>
      </c>
      <c r="P486" s="326">
        <f t="shared" ca="1" si="943"/>
        <v>0</v>
      </c>
      <c r="Q486" s="326">
        <f t="shared" ca="1" si="943"/>
        <v>0</v>
      </c>
      <c r="R486" s="326">
        <f t="shared" ca="1" si="943"/>
        <v>0</v>
      </c>
      <c r="S486" s="326">
        <f t="shared" ca="1" si="943"/>
        <v>0</v>
      </c>
      <c r="T486" s="326">
        <f t="shared" ca="1" si="943"/>
        <v>0</v>
      </c>
      <c r="U486" s="326">
        <f t="shared" ca="1" si="943"/>
        <v>0</v>
      </c>
      <c r="V486" s="326">
        <f t="shared" ca="1" si="943"/>
        <v>0</v>
      </c>
      <c r="W486" s="326">
        <f t="shared" ca="1" si="943"/>
        <v>0</v>
      </c>
      <c r="X486" s="326">
        <f t="shared" ca="1" si="943"/>
        <v>0</v>
      </c>
      <c r="Y486" s="326">
        <f t="shared" ca="1" si="943"/>
        <v>0</v>
      </c>
      <c r="Z486" s="326">
        <f t="shared" ca="1" si="943"/>
        <v>0</v>
      </c>
      <c r="AA486" s="326">
        <f t="shared" ca="1" si="943"/>
        <v>0</v>
      </c>
      <c r="AB486" s="326">
        <f t="shared" ca="1" si="943"/>
        <v>0</v>
      </c>
      <c r="AC486" s="326">
        <f t="shared" ca="1" si="943"/>
        <v>0</v>
      </c>
      <c r="AD486" s="326">
        <f t="shared" ca="1" si="943"/>
        <v>0</v>
      </c>
      <c r="AE486" s="326">
        <f t="shared" ca="1" si="943"/>
        <v>0</v>
      </c>
      <c r="AF486" s="326">
        <f t="shared" ca="1" si="943"/>
        <v>0</v>
      </c>
      <c r="AG486" s="326">
        <f t="shared" ca="1" si="943"/>
        <v>0</v>
      </c>
      <c r="AH486" s="326">
        <f t="shared" ca="1" si="943"/>
        <v>0</v>
      </c>
      <c r="AI486" s="326">
        <f t="shared" ca="1" si="943"/>
        <v>0</v>
      </c>
      <c r="AJ486" s="326">
        <f t="shared" ca="1" si="943"/>
        <v>0</v>
      </c>
      <c r="AK486" s="326">
        <f t="shared" ca="1" si="943"/>
        <v>0</v>
      </c>
      <c r="AL486" s="326">
        <f t="shared" ca="1" si="943"/>
        <v>0</v>
      </c>
      <c r="AM486" s="326">
        <f t="shared" ca="1" si="943"/>
        <v>0</v>
      </c>
      <c r="AN486" s="326">
        <f t="shared" ca="1" si="943"/>
        <v>0</v>
      </c>
      <c r="AO486" s="326">
        <f t="shared" ca="1" si="943"/>
        <v>0</v>
      </c>
      <c r="AP486" s="326">
        <f t="shared" ca="1" si="943"/>
        <v>0</v>
      </c>
      <c r="AQ486" s="326">
        <f t="shared" ca="1" si="943"/>
        <v>0</v>
      </c>
      <c r="AR486" s="326">
        <f t="shared" ca="1" si="943"/>
        <v>0</v>
      </c>
      <c r="AS486" s="326">
        <f t="shared" ca="1" si="943"/>
        <v>0</v>
      </c>
      <c r="AT486" s="326">
        <f t="shared" ca="1" si="943"/>
        <v>0</v>
      </c>
      <c r="AU486" s="326">
        <f t="shared" ca="1" si="943"/>
        <v>0</v>
      </c>
      <c r="AV486" s="326">
        <f t="shared" ca="1" si="943"/>
        <v>0</v>
      </c>
      <c r="AW486" s="326">
        <f t="shared" ca="1" si="943"/>
        <v>0</v>
      </c>
      <c r="AX486" s="326">
        <f t="shared" ca="1" si="943"/>
        <v>0</v>
      </c>
      <c r="AY486" s="326">
        <f t="shared" ca="1" si="943"/>
        <v>0</v>
      </c>
      <c r="AZ486" s="326">
        <f t="shared" ca="1" si="943"/>
        <v>0</v>
      </c>
      <c r="BA486" s="326">
        <f t="shared" ca="1" si="943"/>
        <v>0</v>
      </c>
      <c r="BB486" s="326">
        <f t="shared" ca="1" si="943"/>
        <v>0</v>
      </c>
      <c r="BC486" s="326">
        <f t="shared" ca="1" si="943"/>
        <v>0</v>
      </c>
      <c r="BD486" s="326">
        <f t="shared" ca="1" si="943"/>
        <v>0</v>
      </c>
      <c r="BE486" s="326">
        <f t="shared" ca="1" si="943"/>
        <v>0</v>
      </c>
      <c r="BF486" s="326">
        <f t="shared" ca="1" si="943"/>
        <v>0</v>
      </c>
      <c r="BG486" s="326">
        <f t="shared" ca="1" si="943"/>
        <v>0</v>
      </c>
      <c r="BH486" s="326">
        <f t="shared" ca="1" si="943"/>
        <v>0</v>
      </c>
      <c r="BI486" s="326">
        <f t="shared" ca="1" si="943"/>
        <v>0</v>
      </c>
      <c r="BJ486" s="326">
        <f t="shared" ca="1" si="943"/>
        <v>0</v>
      </c>
      <c r="BK486" s="326">
        <f t="shared" ca="1" si="943"/>
        <v>0</v>
      </c>
      <c r="BL486" s="326">
        <f t="shared" ca="1" si="943"/>
        <v>0</v>
      </c>
      <c r="BM486" s="326">
        <f t="shared" ca="1" si="943"/>
        <v>0</v>
      </c>
    </row>
    <row r="487" spans="3:65" x14ac:dyDescent="0.2">
      <c r="C487" s="325">
        <f t="shared" si="925"/>
        <v>17</v>
      </c>
      <c r="D487" s="303" t="str">
        <f t="shared" si="926"/>
        <v>item 17</v>
      </c>
      <c r="E487" s="350" t="str">
        <f t="shared" si="923"/>
        <v>Operating Expense</v>
      </c>
      <c r="F487" s="320">
        <f t="shared" si="923"/>
        <v>2</v>
      </c>
      <c r="G487" s="320"/>
      <c r="H487" s="362">
        <f>Assumptions!$C$27</f>
        <v>0.59615773215741585</v>
      </c>
      <c r="I487" s="362">
        <f>Assumptions!$D$27</f>
        <v>0.1055</v>
      </c>
      <c r="J487" s="363"/>
      <c r="K487" s="341">
        <f t="shared" ca="1" si="927"/>
        <v>0</v>
      </c>
      <c r="L487" s="342">
        <f t="shared" ca="1" si="928"/>
        <v>0</v>
      </c>
      <c r="O487" s="326">
        <f t="shared" ref="O487:BM487" ca="1" si="944">O426*$H487*$I487</f>
        <v>0</v>
      </c>
      <c r="P487" s="326">
        <f t="shared" ca="1" si="944"/>
        <v>0</v>
      </c>
      <c r="Q487" s="326">
        <f t="shared" ca="1" si="944"/>
        <v>0</v>
      </c>
      <c r="R487" s="326">
        <f t="shared" ca="1" si="944"/>
        <v>0</v>
      </c>
      <c r="S487" s="326">
        <f t="shared" ca="1" si="944"/>
        <v>0</v>
      </c>
      <c r="T487" s="326">
        <f t="shared" ca="1" si="944"/>
        <v>0</v>
      </c>
      <c r="U487" s="326">
        <f t="shared" ca="1" si="944"/>
        <v>0</v>
      </c>
      <c r="V487" s="326">
        <f t="shared" ca="1" si="944"/>
        <v>0</v>
      </c>
      <c r="W487" s="326">
        <f t="shared" ca="1" si="944"/>
        <v>0</v>
      </c>
      <c r="X487" s="326">
        <f t="shared" ca="1" si="944"/>
        <v>0</v>
      </c>
      <c r="Y487" s="326">
        <f t="shared" ca="1" si="944"/>
        <v>0</v>
      </c>
      <c r="Z487" s="326">
        <f t="shared" ca="1" si="944"/>
        <v>0</v>
      </c>
      <c r="AA487" s="326">
        <f t="shared" ca="1" si="944"/>
        <v>0</v>
      </c>
      <c r="AB487" s="326">
        <f t="shared" ca="1" si="944"/>
        <v>0</v>
      </c>
      <c r="AC487" s="326">
        <f t="shared" ca="1" si="944"/>
        <v>0</v>
      </c>
      <c r="AD487" s="326">
        <f t="shared" ca="1" si="944"/>
        <v>0</v>
      </c>
      <c r="AE487" s="326">
        <f t="shared" ca="1" si="944"/>
        <v>0</v>
      </c>
      <c r="AF487" s="326">
        <f t="shared" ca="1" si="944"/>
        <v>0</v>
      </c>
      <c r="AG487" s="326">
        <f t="shared" ca="1" si="944"/>
        <v>0</v>
      </c>
      <c r="AH487" s="326">
        <f t="shared" ca="1" si="944"/>
        <v>0</v>
      </c>
      <c r="AI487" s="326">
        <f t="shared" ca="1" si="944"/>
        <v>0</v>
      </c>
      <c r="AJ487" s="326">
        <f t="shared" ca="1" si="944"/>
        <v>0</v>
      </c>
      <c r="AK487" s="326">
        <f t="shared" ca="1" si="944"/>
        <v>0</v>
      </c>
      <c r="AL487" s="326">
        <f t="shared" ca="1" si="944"/>
        <v>0</v>
      </c>
      <c r="AM487" s="326">
        <f t="shared" ca="1" si="944"/>
        <v>0</v>
      </c>
      <c r="AN487" s="326">
        <f t="shared" ca="1" si="944"/>
        <v>0</v>
      </c>
      <c r="AO487" s="326">
        <f t="shared" ca="1" si="944"/>
        <v>0</v>
      </c>
      <c r="AP487" s="326">
        <f t="shared" ca="1" si="944"/>
        <v>0</v>
      </c>
      <c r="AQ487" s="326">
        <f t="shared" ca="1" si="944"/>
        <v>0</v>
      </c>
      <c r="AR487" s="326">
        <f t="shared" ca="1" si="944"/>
        <v>0</v>
      </c>
      <c r="AS487" s="326">
        <f t="shared" ca="1" si="944"/>
        <v>0</v>
      </c>
      <c r="AT487" s="326">
        <f t="shared" ca="1" si="944"/>
        <v>0</v>
      </c>
      <c r="AU487" s="326">
        <f t="shared" ca="1" si="944"/>
        <v>0</v>
      </c>
      <c r="AV487" s="326">
        <f t="shared" ca="1" si="944"/>
        <v>0</v>
      </c>
      <c r="AW487" s="326">
        <f t="shared" ca="1" si="944"/>
        <v>0</v>
      </c>
      <c r="AX487" s="326">
        <f t="shared" ca="1" si="944"/>
        <v>0</v>
      </c>
      <c r="AY487" s="326">
        <f t="shared" ca="1" si="944"/>
        <v>0</v>
      </c>
      <c r="AZ487" s="326">
        <f t="shared" ca="1" si="944"/>
        <v>0</v>
      </c>
      <c r="BA487" s="326">
        <f t="shared" ca="1" si="944"/>
        <v>0</v>
      </c>
      <c r="BB487" s="326">
        <f t="shared" ca="1" si="944"/>
        <v>0</v>
      </c>
      <c r="BC487" s="326">
        <f t="shared" ca="1" si="944"/>
        <v>0</v>
      </c>
      <c r="BD487" s="326">
        <f t="shared" ca="1" si="944"/>
        <v>0</v>
      </c>
      <c r="BE487" s="326">
        <f t="shared" ca="1" si="944"/>
        <v>0</v>
      </c>
      <c r="BF487" s="326">
        <f t="shared" ca="1" si="944"/>
        <v>0</v>
      </c>
      <c r="BG487" s="326">
        <f t="shared" ca="1" si="944"/>
        <v>0</v>
      </c>
      <c r="BH487" s="326">
        <f t="shared" ca="1" si="944"/>
        <v>0</v>
      </c>
      <c r="BI487" s="326">
        <f t="shared" ca="1" si="944"/>
        <v>0</v>
      </c>
      <c r="BJ487" s="326">
        <f t="shared" ca="1" si="944"/>
        <v>0</v>
      </c>
      <c r="BK487" s="326">
        <f t="shared" ca="1" si="944"/>
        <v>0</v>
      </c>
      <c r="BL487" s="326">
        <f t="shared" ca="1" si="944"/>
        <v>0</v>
      </c>
      <c r="BM487" s="326">
        <f t="shared" ca="1" si="944"/>
        <v>0</v>
      </c>
    </row>
    <row r="488" spans="3:65" x14ac:dyDescent="0.2">
      <c r="C488" s="325">
        <f t="shared" si="925"/>
        <v>18</v>
      </c>
      <c r="D488" s="303" t="str">
        <f t="shared" si="926"/>
        <v>item 18</v>
      </c>
      <c r="E488" s="350" t="str">
        <f t="shared" si="923"/>
        <v>Operating Expense</v>
      </c>
      <c r="F488" s="320">
        <f t="shared" si="923"/>
        <v>2</v>
      </c>
      <c r="G488" s="320"/>
      <c r="H488" s="362">
        <f>Assumptions!$C$27</f>
        <v>0.59615773215741585</v>
      </c>
      <c r="I488" s="362">
        <f>Assumptions!$D$27</f>
        <v>0.1055</v>
      </c>
      <c r="J488" s="363"/>
      <c r="K488" s="341">
        <f t="shared" ca="1" si="927"/>
        <v>0</v>
      </c>
      <c r="L488" s="342">
        <f t="shared" ca="1" si="928"/>
        <v>0</v>
      </c>
      <c r="O488" s="326">
        <f t="shared" ref="O488:BM488" ca="1" si="945">O427*$H488*$I488</f>
        <v>0</v>
      </c>
      <c r="P488" s="326">
        <f t="shared" ca="1" si="945"/>
        <v>0</v>
      </c>
      <c r="Q488" s="326">
        <f t="shared" ca="1" si="945"/>
        <v>0</v>
      </c>
      <c r="R488" s="326">
        <f t="shared" ca="1" si="945"/>
        <v>0</v>
      </c>
      <c r="S488" s="326">
        <f t="shared" ca="1" si="945"/>
        <v>0</v>
      </c>
      <c r="T488" s="326">
        <f t="shared" ca="1" si="945"/>
        <v>0</v>
      </c>
      <c r="U488" s="326">
        <f t="shared" ca="1" si="945"/>
        <v>0</v>
      </c>
      <c r="V488" s="326">
        <f t="shared" ca="1" si="945"/>
        <v>0</v>
      </c>
      <c r="W488" s="326">
        <f t="shared" ca="1" si="945"/>
        <v>0</v>
      </c>
      <c r="X488" s="326">
        <f t="shared" ca="1" si="945"/>
        <v>0</v>
      </c>
      <c r="Y488" s="326">
        <f t="shared" ca="1" si="945"/>
        <v>0</v>
      </c>
      <c r="Z488" s="326">
        <f t="shared" ca="1" si="945"/>
        <v>0</v>
      </c>
      <c r="AA488" s="326">
        <f t="shared" ca="1" si="945"/>
        <v>0</v>
      </c>
      <c r="AB488" s="326">
        <f t="shared" ca="1" si="945"/>
        <v>0</v>
      </c>
      <c r="AC488" s="326">
        <f t="shared" ca="1" si="945"/>
        <v>0</v>
      </c>
      <c r="AD488" s="326">
        <f t="shared" ca="1" si="945"/>
        <v>0</v>
      </c>
      <c r="AE488" s="326">
        <f t="shared" ca="1" si="945"/>
        <v>0</v>
      </c>
      <c r="AF488" s="326">
        <f t="shared" ca="1" si="945"/>
        <v>0</v>
      </c>
      <c r="AG488" s="326">
        <f t="shared" ca="1" si="945"/>
        <v>0</v>
      </c>
      <c r="AH488" s="326">
        <f t="shared" ca="1" si="945"/>
        <v>0</v>
      </c>
      <c r="AI488" s="326">
        <f t="shared" ca="1" si="945"/>
        <v>0</v>
      </c>
      <c r="AJ488" s="326">
        <f t="shared" ca="1" si="945"/>
        <v>0</v>
      </c>
      <c r="AK488" s="326">
        <f t="shared" ca="1" si="945"/>
        <v>0</v>
      </c>
      <c r="AL488" s="326">
        <f t="shared" ca="1" si="945"/>
        <v>0</v>
      </c>
      <c r="AM488" s="326">
        <f t="shared" ca="1" si="945"/>
        <v>0</v>
      </c>
      <c r="AN488" s="326">
        <f t="shared" ca="1" si="945"/>
        <v>0</v>
      </c>
      <c r="AO488" s="326">
        <f t="shared" ca="1" si="945"/>
        <v>0</v>
      </c>
      <c r="AP488" s="326">
        <f t="shared" ca="1" si="945"/>
        <v>0</v>
      </c>
      <c r="AQ488" s="326">
        <f t="shared" ca="1" si="945"/>
        <v>0</v>
      </c>
      <c r="AR488" s="326">
        <f t="shared" ca="1" si="945"/>
        <v>0</v>
      </c>
      <c r="AS488" s="326">
        <f t="shared" ca="1" si="945"/>
        <v>0</v>
      </c>
      <c r="AT488" s="326">
        <f t="shared" ca="1" si="945"/>
        <v>0</v>
      </c>
      <c r="AU488" s="326">
        <f t="shared" ca="1" si="945"/>
        <v>0</v>
      </c>
      <c r="AV488" s="326">
        <f t="shared" ca="1" si="945"/>
        <v>0</v>
      </c>
      <c r="AW488" s="326">
        <f t="shared" ca="1" si="945"/>
        <v>0</v>
      </c>
      <c r="AX488" s="326">
        <f t="shared" ca="1" si="945"/>
        <v>0</v>
      </c>
      <c r="AY488" s="326">
        <f t="shared" ca="1" si="945"/>
        <v>0</v>
      </c>
      <c r="AZ488" s="326">
        <f t="shared" ca="1" si="945"/>
        <v>0</v>
      </c>
      <c r="BA488" s="326">
        <f t="shared" ca="1" si="945"/>
        <v>0</v>
      </c>
      <c r="BB488" s="326">
        <f t="shared" ca="1" si="945"/>
        <v>0</v>
      </c>
      <c r="BC488" s="326">
        <f t="shared" ca="1" si="945"/>
        <v>0</v>
      </c>
      <c r="BD488" s="326">
        <f t="shared" ca="1" si="945"/>
        <v>0</v>
      </c>
      <c r="BE488" s="326">
        <f t="shared" ca="1" si="945"/>
        <v>0</v>
      </c>
      <c r="BF488" s="326">
        <f t="shared" ca="1" si="945"/>
        <v>0</v>
      </c>
      <c r="BG488" s="326">
        <f t="shared" ca="1" si="945"/>
        <v>0</v>
      </c>
      <c r="BH488" s="326">
        <f t="shared" ca="1" si="945"/>
        <v>0</v>
      </c>
      <c r="BI488" s="326">
        <f t="shared" ca="1" si="945"/>
        <v>0</v>
      </c>
      <c r="BJ488" s="326">
        <f t="shared" ca="1" si="945"/>
        <v>0</v>
      </c>
      <c r="BK488" s="326">
        <f t="shared" ca="1" si="945"/>
        <v>0</v>
      </c>
      <c r="BL488" s="326">
        <f t="shared" ca="1" si="945"/>
        <v>0</v>
      </c>
      <c r="BM488" s="326">
        <f t="shared" ca="1" si="945"/>
        <v>0</v>
      </c>
    </row>
    <row r="489" spans="3:65" x14ac:dyDescent="0.2">
      <c r="C489" s="325">
        <f t="shared" si="925"/>
        <v>19</v>
      </c>
      <c r="D489" s="303" t="str">
        <f t="shared" si="926"/>
        <v>item 19</v>
      </c>
      <c r="E489" s="350" t="str">
        <f t="shared" si="923"/>
        <v>Operating Expense</v>
      </c>
      <c r="F489" s="320">
        <f t="shared" si="923"/>
        <v>2</v>
      </c>
      <c r="G489" s="320"/>
      <c r="H489" s="362">
        <f>Assumptions!$C$27</f>
        <v>0.59615773215741585</v>
      </c>
      <c r="I489" s="362">
        <f>Assumptions!$D$27</f>
        <v>0.1055</v>
      </c>
      <c r="J489" s="363"/>
      <c r="K489" s="341">
        <f t="shared" ca="1" si="927"/>
        <v>0</v>
      </c>
      <c r="L489" s="342">
        <f t="shared" ca="1" si="928"/>
        <v>0</v>
      </c>
      <c r="O489" s="326">
        <f t="shared" ref="O489:BM489" ca="1" si="946">O428*$H489*$I489</f>
        <v>0</v>
      </c>
      <c r="P489" s="326">
        <f t="shared" ca="1" si="946"/>
        <v>0</v>
      </c>
      <c r="Q489" s="326">
        <f t="shared" ca="1" si="946"/>
        <v>0</v>
      </c>
      <c r="R489" s="326">
        <f t="shared" ca="1" si="946"/>
        <v>0</v>
      </c>
      <c r="S489" s="326">
        <f t="shared" ca="1" si="946"/>
        <v>0</v>
      </c>
      <c r="T489" s="326">
        <f t="shared" ca="1" si="946"/>
        <v>0</v>
      </c>
      <c r="U489" s="326">
        <f t="shared" ca="1" si="946"/>
        <v>0</v>
      </c>
      <c r="V489" s="326">
        <f t="shared" ca="1" si="946"/>
        <v>0</v>
      </c>
      <c r="W489" s="326">
        <f t="shared" ca="1" si="946"/>
        <v>0</v>
      </c>
      <c r="X489" s="326">
        <f t="shared" ca="1" si="946"/>
        <v>0</v>
      </c>
      <c r="Y489" s="326">
        <f t="shared" ca="1" si="946"/>
        <v>0</v>
      </c>
      <c r="Z489" s="326">
        <f t="shared" ca="1" si="946"/>
        <v>0</v>
      </c>
      <c r="AA489" s="326">
        <f t="shared" ca="1" si="946"/>
        <v>0</v>
      </c>
      <c r="AB489" s="326">
        <f t="shared" ca="1" si="946"/>
        <v>0</v>
      </c>
      <c r="AC489" s="326">
        <f t="shared" ca="1" si="946"/>
        <v>0</v>
      </c>
      <c r="AD489" s="326">
        <f t="shared" ca="1" si="946"/>
        <v>0</v>
      </c>
      <c r="AE489" s="326">
        <f t="shared" ca="1" si="946"/>
        <v>0</v>
      </c>
      <c r="AF489" s="326">
        <f t="shared" ca="1" si="946"/>
        <v>0</v>
      </c>
      <c r="AG489" s="326">
        <f t="shared" ca="1" si="946"/>
        <v>0</v>
      </c>
      <c r="AH489" s="326">
        <f t="shared" ca="1" si="946"/>
        <v>0</v>
      </c>
      <c r="AI489" s="326">
        <f t="shared" ca="1" si="946"/>
        <v>0</v>
      </c>
      <c r="AJ489" s="326">
        <f t="shared" ca="1" si="946"/>
        <v>0</v>
      </c>
      <c r="AK489" s="326">
        <f t="shared" ca="1" si="946"/>
        <v>0</v>
      </c>
      <c r="AL489" s="326">
        <f t="shared" ca="1" si="946"/>
        <v>0</v>
      </c>
      <c r="AM489" s="326">
        <f t="shared" ca="1" si="946"/>
        <v>0</v>
      </c>
      <c r="AN489" s="326">
        <f t="shared" ca="1" si="946"/>
        <v>0</v>
      </c>
      <c r="AO489" s="326">
        <f t="shared" ca="1" si="946"/>
        <v>0</v>
      </c>
      <c r="AP489" s="326">
        <f t="shared" ca="1" si="946"/>
        <v>0</v>
      </c>
      <c r="AQ489" s="326">
        <f t="shared" ca="1" si="946"/>
        <v>0</v>
      </c>
      <c r="AR489" s="326">
        <f t="shared" ca="1" si="946"/>
        <v>0</v>
      </c>
      <c r="AS489" s="326">
        <f t="shared" ca="1" si="946"/>
        <v>0</v>
      </c>
      <c r="AT489" s="326">
        <f t="shared" ca="1" si="946"/>
        <v>0</v>
      </c>
      <c r="AU489" s="326">
        <f t="shared" ca="1" si="946"/>
        <v>0</v>
      </c>
      <c r="AV489" s="326">
        <f t="shared" ca="1" si="946"/>
        <v>0</v>
      </c>
      <c r="AW489" s="326">
        <f t="shared" ca="1" si="946"/>
        <v>0</v>
      </c>
      <c r="AX489" s="326">
        <f t="shared" ca="1" si="946"/>
        <v>0</v>
      </c>
      <c r="AY489" s="326">
        <f t="shared" ca="1" si="946"/>
        <v>0</v>
      </c>
      <c r="AZ489" s="326">
        <f t="shared" ca="1" si="946"/>
        <v>0</v>
      </c>
      <c r="BA489" s="326">
        <f t="shared" ca="1" si="946"/>
        <v>0</v>
      </c>
      <c r="BB489" s="326">
        <f t="shared" ca="1" si="946"/>
        <v>0</v>
      </c>
      <c r="BC489" s="326">
        <f t="shared" ca="1" si="946"/>
        <v>0</v>
      </c>
      <c r="BD489" s="326">
        <f t="shared" ca="1" si="946"/>
        <v>0</v>
      </c>
      <c r="BE489" s="326">
        <f t="shared" ca="1" si="946"/>
        <v>0</v>
      </c>
      <c r="BF489" s="326">
        <f t="shared" ca="1" si="946"/>
        <v>0</v>
      </c>
      <c r="BG489" s="326">
        <f t="shared" ca="1" si="946"/>
        <v>0</v>
      </c>
      <c r="BH489" s="326">
        <f t="shared" ca="1" si="946"/>
        <v>0</v>
      </c>
      <c r="BI489" s="326">
        <f t="shared" ca="1" si="946"/>
        <v>0</v>
      </c>
      <c r="BJ489" s="326">
        <f t="shared" ca="1" si="946"/>
        <v>0</v>
      </c>
      <c r="BK489" s="326">
        <f t="shared" ca="1" si="946"/>
        <v>0</v>
      </c>
      <c r="BL489" s="326">
        <f t="shared" ca="1" si="946"/>
        <v>0</v>
      </c>
      <c r="BM489" s="326">
        <f t="shared" ca="1" si="946"/>
        <v>0</v>
      </c>
    </row>
    <row r="490" spans="3:65" x14ac:dyDescent="0.2">
      <c r="C490" s="325">
        <f t="shared" si="925"/>
        <v>20</v>
      </c>
      <c r="D490" s="303" t="str">
        <f t="shared" si="926"/>
        <v>item 20</v>
      </c>
      <c r="E490" s="350" t="str">
        <f t="shared" si="923"/>
        <v>Operating Expense</v>
      </c>
      <c r="F490" s="320">
        <f t="shared" si="923"/>
        <v>2</v>
      </c>
      <c r="G490" s="320"/>
      <c r="H490" s="362">
        <f>Assumptions!$C$27</f>
        <v>0.59615773215741585</v>
      </c>
      <c r="I490" s="362">
        <f>Assumptions!$D$27</f>
        <v>0.1055</v>
      </c>
      <c r="J490" s="363"/>
      <c r="K490" s="341">
        <f t="shared" ca="1" si="927"/>
        <v>0</v>
      </c>
      <c r="L490" s="342">
        <f t="shared" ca="1" si="928"/>
        <v>0</v>
      </c>
      <c r="O490" s="326">
        <f t="shared" ref="O490:BM490" ca="1" si="947">O429*$H490*$I490</f>
        <v>0</v>
      </c>
      <c r="P490" s="326">
        <f t="shared" ca="1" si="947"/>
        <v>0</v>
      </c>
      <c r="Q490" s="326">
        <f t="shared" ca="1" si="947"/>
        <v>0</v>
      </c>
      <c r="R490" s="326">
        <f t="shared" ca="1" si="947"/>
        <v>0</v>
      </c>
      <c r="S490" s="326">
        <f t="shared" ca="1" si="947"/>
        <v>0</v>
      </c>
      <c r="T490" s="326">
        <f t="shared" ca="1" si="947"/>
        <v>0</v>
      </c>
      <c r="U490" s="326">
        <f t="shared" ca="1" si="947"/>
        <v>0</v>
      </c>
      <c r="V490" s="326">
        <f t="shared" ca="1" si="947"/>
        <v>0</v>
      </c>
      <c r="W490" s="326">
        <f t="shared" ca="1" si="947"/>
        <v>0</v>
      </c>
      <c r="X490" s="326">
        <f t="shared" ca="1" si="947"/>
        <v>0</v>
      </c>
      <c r="Y490" s="326">
        <f t="shared" ca="1" si="947"/>
        <v>0</v>
      </c>
      <c r="Z490" s="326">
        <f t="shared" ca="1" si="947"/>
        <v>0</v>
      </c>
      <c r="AA490" s="326">
        <f t="shared" ca="1" si="947"/>
        <v>0</v>
      </c>
      <c r="AB490" s="326">
        <f t="shared" ca="1" si="947"/>
        <v>0</v>
      </c>
      <c r="AC490" s="326">
        <f t="shared" ca="1" si="947"/>
        <v>0</v>
      </c>
      <c r="AD490" s="326">
        <f t="shared" ca="1" si="947"/>
        <v>0</v>
      </c>
      <c r="AE490" s="326">
        <f t="shared" ca="1" si="947"/>
        <v>0</v>
      </c>
      <c r="AF490" s="326">
        <f t="shared" ca="1" si="947"/>
        <v>0</v>
      </c>
      <c r="AG490" s="326">
        <f t="shared" ca="1" si="947"/>
        <v>0</v>
      </c>
      <c r="AH490" s="326">
        <f t="shared" ca="1" si="947"/>
        <v>0</v>
      </c>
      <c r="AI490" s="326">
        <f t="shared" ca="1" si="947"/>
        <v>0</v>
      </c>
      <c r="AJ490" s="326">
        <f t="shared" ca="1" si="947"/>
        <v>0</v>
      </c>
      <c r="AK490" s="326">
        <f t="shared" ca="1" si="947"/>
        <v>0</v>
      </c>
      <c r="AL490" s="326">
        <f t="shared" ca="1" si="947"/>
        <v>0</v>
      </c>
      <c r="AM490" s="326">
        <f t="shared" ca="1" si="947"/>
        <v>0</v>
      </c>
      <c r="AN490" s="326">
        <f t="shared" ca="1" si="947"/>
        <v>0</v>
      </c>
      <c r="AO490" s="326">
        <f t="shared" ca="1" si="947"/>
        <v>0</v>
      </c>
      <c r="AP490" s="326">
        <f t="shared" ca="1" si="947"/>
        <v>0</v>
      </c>
      <c r="AQ490" s="326">
        <f t="shared" ca="1" si="947"/>
        <v>0</v>
      </c>
      <c r="AR490" s="326">
        <f t="shared" ca="1" si="947"/>
        <v>0</v>
      </c>
      <c r="AS490" s="326">
        <f t="shared" ca="1" si="947"/>
        <v>0</v>
      </c>
      <c r="AT490" s="326">
        <f t="shared" ca="1" si="947"/>
        <v>0</v>
      </c>
      <c r="AU490" s="326">
        <f t="shared" ca="1" si="947"/>
        <v>0</v>
      </c>
      <c r="AV490" s="326">
        <f t="shared" ca="1" si="947"/>
        <v>0</v>
      </c>
      <c r="AW490" s="326">
        <f t="shared" ca="1" si="947"/>
        <v>0</v>
      </c>
      <c r="AX490" s="326">
        <f t="shared" ca="1" si="947"/>
        <v>0</v>
      </c>
      <c r="AY490" s="326">
        <f t="shared" ca="1" si="947"/>
        <v>0</v>
      </c>
      <c r="AZ490" s="326">
        <f t="shared" ca="1" si="947"/>
        <v>0</v>
      </c>
      <c r="BA490" s="326">
        <f t="shared" ca="1" si="947"/>
        <v>0</v>
      </c>
      <c r="BB490" s="326">
        <f t="shared" ca="1" si="947"/>
        <v>0</v>
      </c>
      <c r="BC490" s="326">
        <f t="shared" ca="1" si="947"/>
        <v>0</v>
      </c>
      <c r="BD490" s="326">
        <f t="shared" ca="1" si="947"/>
        <v>0</v>
      </c>
      <c r="BE490" s="326">
        <f t="shared" ca="1" si="947"/>
        <v>0</v>
      </c>
      <c r="BF490" s="326">
        <f t="shared" ca="1" si="947"/>
        <v>0</v>
      </c>
      <c r="BG490" s="326">
        <f t="shared" ca="1" si="947"/>
        <v>0</v>
      </c>
      <c r="BH490" s="326">
        <f t="shared" ca="1" si="947"/>
        <v>0</v>
      </c>
      <c r="BI490" s="326">
        <f t="shared" ca="1" si="947"/>
        <v>0</v>
      </c>
      <c r="BJ490" s="326">
        <f t="shared" ca="1" si="947"/>
        <v>0</v>
      </c>
      <c r="BK490" s="326">
        <f t="shared" ca="1" si="947"/>
        <v>0</v>
      </c>
      <c r="BL490" s="326">
        <f t="shared" ca="1" si="947"/>
        <v>0</v>
      </c>
      <c r="BM490" s="326">
        <f t="shared" ca="1" si="947"/>
        <v>0</v>
      </c>
    </row>
    <row r="491" spans="3:65" x14ac:dyDescent="0.2">
      <c r="C491" s="325">
        <f t="shared" si="925"/>
        <v>21</v>
      </c>
      <c r="D491" s="303" t="str">
        <f t="shared" si="926"/>
        <v>item 21</v>
      </c>
      <c r="E491" s="350" t="str">
        <f t="shared" si="923"/>
        <v>Operating Expense</v>
      </c>
      <c r="F491" s="320">
        <f t="shared" si="923"/>
        <v>2</v>
      </c>
      <c r="G491" s="320"/>
      <c r="H491" s="362">
        <f>Assumptions!$C$27</f>
        <v>0.59615773215741585</v>
      </c>
      <c r="I491" s="362">
        <f>Assumptions!$D$27</f>
        <v>0.1055</v>
      </c>
      <c r="J491" s="363"/>
      <c r="K491" s="341">
        <f t="shared" ca="1" si="927"/>
        <v>0</v>
      </c>
      <c r="L491" s="342">
        <f t="shared" ca="1" si="928"/>
        <v>0</v>
      </c>
      <c r="O491" s="326">
        <f t="shared" ref="O491:BM491" ca="1" si="948">O430*$H491*$I491</f>
        <v>0</v>
      </c>
      <c r="P491" s="326">
        <f t="shared" ca="1" si="948"/>
        <v>0</v>
      </c>
      <c r="Q491" s="326">
        <f t="shared" ca="1" si="948"/>
        <v>0</v>
      </c>
      <c r="R491" s="326">
        <f t="shared" ca="1" si="948"/>
        <v>0</v>
      </c>
      <c r="S491" s="326">
        <f t="shared" ca="1" si="948"/>
        <v>0</v>
      </c>
      <c r="T491" s="326">
        <f t="shared" ca="1" si="948"/>
        <v>0</v>
      </c>
      <c r="U491" s="326">
        <f t="shared" ca="1" si="948"/>
        <v>0</v>
      </c>
      <c r="V491" s="326">
        <f t="shared" ca="1" si="948"/>
        <v>0</v>
      </c>
      <c r="W491" s="326">
        <f t="shared" ca="1" si="948"/>
        <v>0</v>
      </c>
      <c r="X491" s="326">
        <f t="shared" ca="1" si="948"/>
        <v>0</v>
      </c>
      <c r="Y491" s="326">
        <f t="shared" ca="1" si="948"/>
        <v>0</v>
      </c>
      <c r="Z491" s="326">
        <f t="shared" ca="1" si="948"/>
        <v>0</v>
      </c>
      <c r="AA491" s="326">
        <f t="shared" ca="1" si="948"/>
        <v>0</v>
      </c>
      <c r="AB491" s="326">
        <f t="shared" ca="1" si="948"/>
        <v>0</v>
      </c>
      <c r="AC491" s="326">
        <f t="shared" ca="1" si="948"/>
        <v>0</v>
      </c>
      <c r="AD491" s="326">
        <f t="shared" ca="1" si="948"/>
        <v>0</v>
      </c>
      <c r="AE491" s="326">
        <f t="shared" ca="1" si="948"/>
        <v>0</v>
      </c>
      <c r="AF491" s="326">
        <f t="shared" ca="1" si="948"/>
        <v>0</v>
      </c>
      <c r="AG491" s="326">
        <f t="shared" ca="1" si="948"/>
        <v>0</v>
      </c>
      <c r="AH491" s="326">
        <f t="shared" ca="1" si="948"/>
        <v>0</v>
      </c>
      <c r="AI491" s="326">
        <f t="shared" ca="1" si="948"/>
        <v>0</v>
      </c>
      <c r="AJ491" s="326">
        <f t="shared" ca="1" si="948"/>
        <v>0</v>
      </c>
      <c r="AK491" s="326">
        <f t="shared" ca="1" si="948"/>
        <v>0</v>
      </c>
      <c r="AL491" s="326">
        <f t="shared" ca="1" si="948"/>
        <v>0</v>
      </c>
      <c r="AM491" s="326">
        <f t="shared" ca="1" si="948"/>
        <v>0</v>
      </c>
      <c r="AN491" s="326">
        <f t="shared" ca="1" si="948"/>
        <v>0</v>
      </c>
      <c r="AO491" s="326">
        <f t="shared" ca="1" si="948"/>
        <v>0</v>
      </c>
      <c r="AP491" s="326">
        <f t="shared" ca="1" si="948"/>
        <v>0</v>
      </c>
      <c r="AQ491" s="326">
        <f t="shared" ca="1" si="948"/>
        <v>0</v>
      </c>
      <c r="AR491" s="326">
        <f t="shared" ca="1" si="948"/>
        <v>0</v>
      </c>
      <c r="AS491" s="326">
        <f t="shared" ca="1" si="948"/>
        <v>0</v>
      </c>
      <c r="AT491" s="326">
        <f t="shared" ca="1" si="948"/>
        <v>0</v>
      </c>
      <c r="AU491" s="326">
        <f t="shared" ca="1" si="948"/>
        <v>0</v>
      </c>
      <c r="AV491" s="326">
        <f t="shared" ca="1" si="948"/>
        <v>0</v>
      </c>
      <c r="AW491" s="326">
        <f t="shared" ca="1" si="948"/>
        <v>0</v>
      </c>
      <c r="AX491" s="326">
        <f t="shared" ca="1" si="948"/>
        <v>0</v>
      </c>
      <c r="AY491" s="326">
        <f t="shared" ca="1" si="948"/>
        <v>0</v>
      </c>
      <c r="AZ491" s="326">
        <f t="shared" ca="1" si="948"/>
        <v>0</v>
      </c>
      <c r="BA491" s="326">
        <f t="shared" ca="1" si="948"/>
        <v>0</v>
      </c>
      <c r="BB491" s="326">
        <f t="shared" ca="1" si="948"/>
        <v>0</v>
      </c>
      <c r="BC491" s="326">
        <f t="shared" ca="1" si="948"/>
        <v>0</v>
      </c>
      <c r="BD491" s="326">
        <f t="shared" ca="1" si="948"/>
        <v>0</v>
      </c>
      <c r="BE491" s="326">
        <f t="shared" ca="1" si="948"/>
        <v>0</v>
      </c>
      <c r="BF491" s="326">
        <f t="shared" ca="1" si="948"/>
        <v>0</v>
      </c>
      <c r="BG491" s="326">
        <f t="shared" ca="1" si="948"/>
        <v>0</v>
      </c>
      <c r="BH491" s="326">
        <f t="shared" ca="1" si="948"/>
        <v>0</v>
      </c>
      <c r="BI491" s="326">
        <f t="shared" ca="1" si="948"/>
        <v>0</v>
      </c>
      <c r="BJ491" s="326">
        <f t="shared" ca="1" si="948"/>
        <v>0</v>
      </c>
      <c r="BK491" s="326">
        <f t="shared" ca="1" si="948"/>
        <v>0</v>
      </c>
      <c r="BL491" s="326">
        <f t="shared" ca="1" si="948"/>
        <v>0</v>
      </c>
      <c r="BM491" s="326">
        <f t="shared" ca="1" si="948"/>
        <v>0</v>
      </c>
    </row>
    <row r="492" spans="3:65" x14ac:dyDescent="0.2">
      <c r="C492" s="325">
        <f t="shared" si="925"/>
        <v>22</v>
      </c>
      <c r="D492" s="303" t="str">
        <f t="shared" si="926"/>
        <v>item 22</v>
      </c>
      <c r="E492" s="350" t="str">
        <f t="shared" si="923"/>
        <v>Operating Expense</v>
      </c>
      <c r="F492" s="320">
        <f t="shared" si="923"/>
        <v>2</v>
      </c>
      <c r="G492" s="320"/>
      <c r="H492" s="362">
        <f>Assumptions!$C$27</f>
        <v>0.59615773215741585</v>
      </c>
      <c r="I492" s="362">
        <f>Assumptions!$D$27</f>
        <v>0.1055</v>
      </c>
      <c r="J492" s="363"/>
      <c r="K492" s="341">
        <f t="shared" ca="1" si="927"/>
        <v>0</v>
      </c>
      <c r="L492" s="342">
        <f t="shared" ca="1" si="928"/>
        <v>0</v>
      </c>
      <c r="O492" s="326">
        <f t="shared" ref="O492:BM492" ca="1" si="949">O431*$H492*$I492</f>
        <v>0</v>
      </c>
      <c r="P492" s="326">
        <f t="shared" ca="1" si="949"/>
        <v>0</v>
      </c>
      <c r="Q492" s="326">
        <f t="shared" ca="1" si="949"/>
        <v>0</v>
      </c>
      <c r="R492" s="326">
        <f t="shared" ca="1" si="949"/>
        <v>0</v>
      </c>
      <c r="S492" s="326">
        <f t="shared" ca="1" si="949"/>
        <v>0</v>
      </c>
      <c r="T492" s="326">
        <f t="shared" ca="1" si="949"/>
        <v>0</v>
      </c>
      <c r="U492" s="326">
        <f t="shared" ca="1" si="949"/>
        <v>0</v>
      </c>
      <c r="V492" s="326">
        <f t="shared" ca="1" si="949"/>
        <v>0</v>
      </c>
      <c r="W492" s="326">
        <f t="shared" ca="1" si="949"/>
        <v>0</v>
      </c>
      <c r="X492" s="326">
        <f t="shared" ca="1" si="949"/>
        <v>0</v>
      </c>
      <c r="Y492" s="326">
        <f t="shared" ca="1" si="949"/>
        <v>0</v>
      </c>
      <c r="Z492" s="326">
        <f t="shared" ca="1" si="949"/>
        <v>0</v>
      </c>
      <c r="AA492" s="326">
        <f t="shared" ca="1" si="949"/>
        <v>0</v>
      </c>
      <c r="AB492" s="326">
        <f t="shared" ca="1" si="949"/>
        <v>0</v>
      </c>
      <c r="AC492" s="326">
        <f t="shared" ca="1" si="949"/>
        <v>0</v>
      </c>
      <c r="AD492" s="326">
        <f t="shared" ca="1" si="949"/>
        <v>0</v>
      </c>
      <c r="AE492" s="326">
        <f t="shared" ca="1" si="949"/>
        <v>0</v>
      </c>
      <c r="AF492" s="326">
        <f t="shared" ca="1" si="949"/>
        <v>0</v>
      </c>
      <c r="AG492" s="326">
        <f t="shared" ca="1" si="949"/>
        <v>0</v>
      </c>
      <c r="AH492" s="326">
        <f t="shared" ca="1" si="949"/>
        <v>0</v>
      </c>
      <c r="AI492" s="326">
        <f t="shared" ca="1" si="949"/>
        <v>0</v>
      </c>
      <c r="AJ492" s="326">
        <f t="shared" ca="1" si="949"/>
        <v>0</v>
      </c>
      <c r="AK492" s="326">
        <f t="shared" ca="1" si="949"/>
        <v>0</v>
      </c>
      <c r="AL492" s="326">
        <f t="shared" ca="1" si="949"/>
        <v>0</v>
      </c>
      <c r="AM492" s="326">
        <f t="shared" ca="1" si="949"/>
        <v>0</v>
      </c>
      <c r="AN492" s="326">
        <f t="shared" ca="1" si="949"/>
        <v>0</v>
      </c>
      <c r="AO492" s="326">
        <f t="shared" ca="1" si="949"/>
        <v>0</v>
      </c>
      <c r="AP492" s="326">
        <f t="shared" ca="1" si="949"/>
        <v>0</v>
      </c>
      <c r="AQ492" s="326">
        <f t="shared" ca="1" si="949"/>
        <v>0</v>
      </c>
      <c r="AR492" s="326">
        <f t="shared" ca="1" si="949"/>
        <v>0</v>
      </c>
      <c r="AS492" s="326">
        <f t="shared" ca="1" si="949"/>
        <v>0</v>
      </c>
      <c r="AT492" s="326">
        <f t="shared" ca="1" si="949"/>
        <v>0</v>
      </c>
      <c r="AU492" s="326">
        <f t="shared" ca="1" si="949"/>
        <v>0</v>
      </c>
      <c r="AV492" s="326">
        <f t="shared" ca="1" si="949"/>
        <v>0</v>
      </c>
      <c r="AW492" s="326">
        <f t="shared" ca="1" si="949"/>
        <v>0</v>
      </c>
      <c r="AX492" s="326">
        <f t="shared" ca="1" si="949"/>
        <v>0</v>
      </c>
      <c r="AY492" s="326">
        <f t="shared" ca="1" si="949"/>
        <v>0</v>
      </c>
      <c r="AZ492" s="326">
        <f t="shared" ca="1" si="949"/>
        <v>0</v>
      </c>
      <c r="BA492" s="326">
        <f t="shared" ca="1" si="949"/>
        <v>0</v>
      </c>
      <c r="BB492" s="326">
        <f t="shared" ca="1" si="949"/>
        <v>0</v>
      </c>
      <c r="BC492" s="326">
        <f t="shared" ca="1" si="949"/>
        <v>0</v>
      </c>
      <c r="BD492" s="326">
        <f t="shared" ca="1" si="949"/>
        <v>0</v>
      </c>
      <c r="BE492" s="326">
        <f t="shared" ca="1" si="949"/>
        <v>0</v>
      </c>
      <c r="BF492" s="326">
        <f t="shared" ca="1" si="949"/>
        <v>0</v>
      </c>
      <c r="BG492" s="326">
        <f t="shared" ca="1" si="949"/>
        <v>0</v>
      </c>
      <c r="BH492" s="326">
        <f t="shared" ca="1" si="949"/>
        <v>0</v>
      </c>
      <c r="BI492" s="326">
        <f t="shared" ca="1" si="949"/>
        <v>0</v>
      </c>
      <c r="BJ492" s="326">
        <f t="shared" ca="1" si="949"/>
        <v>0</v>
      </c>
      <c r="BK492" s="326">
        <f t="shared" ca="1" si="949"/>
        <v>0</v>
      </c>
      <c r="BL492" s="326">
        <f t="shared" ca="1" si="949"/>
        <v>0</v>
      </c>
      <c r="BM492" s="326">
        <f t="shared" ca="1" si="949"/>
        <v>0</v>
      </c>
    </row>
    <row r="493" spans="3:65" x14ac:dyDescent="0.2">
      <c r="C493" s="325">
        <f t="shared" si="925"/>
        <v>23</v>
      </c>
      <c r="D493" s="303" t="str">
        <f t="shared" si="926"/>
        <v>item 23</v>
      </c>
      <c r="E493" s="350" t="str">
        <f t="shared" si="923"/>
        <v>Operating Expense</v>
      </c>
      <c r="F493" s="320">
        <f t="shared" si="923"/>
        <v>2</v>
      </c>
      <c r="G493" s="320"/>
      <c r="H493" s="362">
        <f>Assumptions!$C$27</f>
        <v>0.59615773215741585</v>
      </c>
      <c r="I493" s="362">
        <f>Assumptions!$D$27</f>
        <v>0.1055</v>
      </c>
      <c r="J493" s="363"/>
      <c r="K493" s="341">
        <f t="shared" ca="1" si="927"/>
        <v>0</v>
      </c>
      <c r="L493" s="342">
        <f t="shared" ca="1" si="928"/>
        <v>0</v>
      </c>
      <c r="O493" s="326">
        <f t="shared" ref="O493:BM493" ca="1" si="950">O432*$H493*$I493</f>
        <v>0</v>
      </c>
      <c r="P493" s="326">
        <f t="shared" ca="1" si="950"/>
        <v>0</v>
      </c>
      <c r="Q493" s="326">
        <f t="shared" ca="1" si="950"/>
        <v>0</v>
      </c>
      <c r="R493" s="326">
        <f t="shared" ca="1" si="950"/>
        <v>0</v>
      </c>
      <c r="S493" s="326">
        <f t="shared" ca="1" si="950"/>
        <v>0</v>
      </c>
      <c r="T493" s="326">
        <f t="shared" ca="1" si="950"/>
        <v>0</v>
      </c>
      <c r="U493" s="326">
        <f t="shared" ca="1" si="950"/>
        <v>0</v>
      </c>
      <c r="V493" s="326">
        <f t="shared" ca="1" si="950"/>
        <v>0</v>
      </c>
      <c r="W493" s="326">
        <f t="shared" ca="1" si="950"/>
        <v>0</v>
      </c>
      <c r="X493" s="326">
        <f t="shared" ca="1" si="950"/>
        <v>0</v>
      </c>
      <c r="Y493" s="326">
        <f t="shared" ca="1" si="950"/>
        <v>0</v>
      </c>
      <c r="Z493" s="326">
        <f t="shared" ca="1" si="950"/>
        <v>0</v>
      </c>
      <c r="AA493" s="326">
        <f t="shared" ca="1" si="950"/>
        <v>0</v>
      </c>
      <c r="AB493" s="326">
        <f t="shared" ca="1" si="950"/>
        <v>0</v>
      </c>
      <c r="AC493" s="326">
        <f t="shared" ca="1" si="950"/>
        <v>0</v>
      </c>
      <c r="AD493" s="326">
        <f t="shared" ca="1" si="950"/>
        <v>0</v>
      </c>
      <c r="AE493" s="326">
        <f t="shared" ca="1" si="950"/>
        <v>0</v>
      </c>
      <c r="AF493" s="326">
        <f t="shared" ca="1" si="950"/>
        <v>0</v>
      </c>
      <c r="AG493" s="326">
        <f t="shared" ca="1" si="950"/>
        <v>0</v>
      </c>
      <c r="AH493" s="326">
        <f t="shared" ca="1" si="950"/>
        <v>0</v>
      </c>
      <c r="AI493" s="326">
        <f t="shared" ca="1" si="950"/>
        <v>0</v>
      </c>
      <c r="AJ493" s="326">
        <f t="shared" ca="1" si="950"/>
        <v>0</v>
      </c>
      <c r="AK493" s="326">
        <f t="shared" ca="1" si="950"/>
        <v>0</v>
      </c>
      <c r="AL493" s="326">
        <f t="shared" ca="1" si="950"/>
        <v>0</v>
      </c>
      <c r="AM493" s="326">
        <f t="shared" ca="1" si="950"/>
        <v>0</v>
      </c>
      <c r="AN493" s="326">
        <f t="shared" ca="1" si="950"/>
        <v>0</v>
      </c>
      <c r="AO493" s="326">
        <f t="shared" ca="1" si="950"/>
        <v>0</v>
      </c>
      <c r="AP493" s="326">
        <f t="shared" ca="1" si="950"/>
        <v>0</v>
      </c>
      <c r="AQ493" s="326">
        <f t="shared" ca="1" si="950"/>
        <v>0</v>
      </c>
      <c r="AR493" s="326">
        <f t="shared" ca="1" si="950"/>
        <v>0</v>
      </c>
      <c r="AS493" s="326">
        <f t="shared" ca="1" si="950"/>
        <v>0</v>
      </c>
      <c r="AT493" s="326">
        <f t="shared" ca="1" si="950"/>
        <v>0</v>
      </c>
      <c r="AU493" s="326">
        <f t="shared" ca="1" si="950"/>
        <v>0</v>
      </c>
      <c r="AV493" s="326">
        <f t="shared" ca="1" si="950"/>
        <v>0</v>
      </c>
      <c r="AW493" s="326">
        <f t="shared" ca="1" si="950"/>
        <v>0</v>
      </c>
      <c r="AX493" s="326">
        <f t="shared" ca="1" si="950"/>
        <v>0</v>
      </c>
      <c r="AY493" s="326">
        <f t="shared" ca="1" si="950"/>
        <v>0</v>
      </c>
      <c r="AZ493" s="326">
        <f t="shared" ca="1" si="950"/>
        <v>0</v>
      </c>
      <c r="BA493" s="326">
        <f t="shared" ca="1" si="950"/>
        <v>0</v>
      </c>
      <c r="BB493" s="326">
        <f t="shared" ca="1" si="950"/>
        <v>0</v>
      </c>
      <c r="BC493" s="326">
        <f t="shared" ca="1" si="950"/>
        <v>0</v>
      </c>
      <c r="BD493" s="326">
        <f t="shared" ca="1" si="950"/>
        <v>0</v>
      </c>
      <c r="BE493" s="326">
        <f t="shared" ca="1" si="950"/>
        <v>0</v>
      </c>
      <c r="BF493" s="326">
        <f t="shared" ca="1" si="950"/>
        <v>0</v>
      </c>
      <c r="BG493" s="326">
        <f t="shared" ca="1" si="950"/>
        <v>0</v>
      </c>
      <c r="BH493" s="326">
        <f t="shared" ca="1" si="950"/>
        <v>0</v>
      </c>
      <c r="BI493" s="326">
        <f t="shared" ca="1" si="950"/>
        <v>0</v>
      </c>
      <c r="BJ493" s="326">
        <f t="shared" ca="1" si="950"/>
        <v>0</v>
      </c>
      <c r="BK493" s="326">
        <f t="shared" ca="1" si="950"/>
        <v>0</v>
      </c>
      <c r="BL493" s="326">
        <f t="shared" ca="1" si="950"/>
        <v>0</v>
      </c>
      <c r="BM493" s="326">
        <f t="shared" ca="1" si="950"/>
        <v>0</v>
      </c>
    </row>
    <row r="494" spans="3:65" x14ac:dyDescent="0.2">
      <c r="C494" s="325">
        <f t="shared" si="925"/>
        <v>24</v>
      </c>
      <c r="D494" s="303" t="str">
        <f t="shared" si="926"/>
        <v>item 24</v>
      </c>
      <c r="E494" s="350" t="str">
        <f t="shared" si="923"/>
        <v>Operating Expense</v>
      </c>
      <c r="F494" s="320">
        <f t="shared" si="923"/>
        <v>2</v>
      </c>
      <c r="G494" s="320"/>
      <c r="H494" s="362">
        <f>Assumptions!$C$27</f>
        <v>0.59615773215741585</v>
      </c>
      <c r="I494" s="362">
        <f>Assumptions!$D$27</f>
        <v>0.1055</v>
      </c>
      <c r="J494" s="363"/>
      <c r="K494" s="341">
        <f t="shared" ca="1" si="927"/>
        <v>0</v>
      </c>
      <c r="L494" s="342">
        <f t="shared" ca="1" si="928"/>
        <v>0</v>
      </c>
      <c r="O494" s="326">
        <f t="shared" ref="O494:BM494" ca="1" si="951">O433*$H494*$I494</f>
        <v>0</v>
      </c>
      <c r="P494" s="326">
        <f t="shared" ca="1" si="951"/>
        <v>0</v>
      </c>
      <c r="Q494" s="326">
        <f t="shared" ca="1" si="951"/>
        <v>0</v>
      </c>
      <c r="R494" s="326">
        <f t="shared" ca="1" si="951"/>
        <v>0</v>
      </c>
      <c r="S494" s="326">
        <f t="shared" ca="1" si="951"/>
        <v>0</v>
      </c>
      <c r="T494" s="326">
        <f t="shared" ca="1" si="951"/>
        <v>0</v>
      </c>
      <c r="U494" s="326">
        <f t="shared" ca="1" si="951"/>
        <v>0</v>
      </c>
      <c r="V494" s="326">
        <f t="shared" ca="1" si="951"/>
        <v>0</v>
      </c>
      <c r="W494" s="326">
        <f t="shared" ca="1" si="951"/>
        <v>0</v>
      </c>
      <c r="X494" s="326">
        <f t="shared" ca="1" si="951"/>
        <v>0</v>
      </c>
      <c r="Y494" s="326">
        <f t="shared" ca="1" si="951"/>
        <v>0</v>
      </c>
      <c r="Z494" s="326">
        <f t="shared" ca="1" si="951"/>
        <v>0</v>
      </c>
      <c r="AA494" s="326">
        <f t="shared" ca="1" si="951"/>
        <v>0</v>
      </c>
      <c r="AB494" s="326">
        <f t="shared" ca="1" si="951"/>
        <v>0</v>
      </c>
      <c r="AC494" s="326">
        <f t="shared" ca="1" si="951"/>
        <v>0</v>
      </c>
      <c r="AD494" s="326">
        <f t="shared" ca="1" si="951"/>
        <v>0</v>
      </c>
      <c r="AE494" s="326">
        <f t="shared" ca="1" si="951"/>
        <v>0</v>
      </c>
      <c r="AF494" s="326">
        <f t="shared" ca="1" si="951"/>
        <v>0</v>
      </c>
      <c r="AG494" s="326">
        <f t="shared" ca="1" si="951"/>
        <v>0</v>
      </c>
      <c r="AH494" s="326">
        <f t="shared" ca="1" si="951"/>
        <v>0</v>
      </c>
      <c r="AI494" s="326">
        <f t="shared" ca="1" si="951"/>
        <v>0</v>
      </c>
      <c r="AJ494" s="326">
        <f t="shared" ca="1" si="951"/>
        <v>0</v>
      </c>
      <c r="AK494" s="326">
        <f t="shared" ca="1" si="951"/>
        <v>0</v>
      </c>
      <c r="AL494" s="326">
        <f t="shared" ca="1" si="951"/>
        <v>0</v>
      </c>
      <c r="AM494" s="326">
        <f t="shared" ca="1" si="951"/>
        <v>0</v>
      </c>
      <c r="AN494" s="326">
        <f t="shared" ca="1" si="951"/>
        <v>0</v>
      </c>
      <c r="AO494" s="326">
        <f t="shared" ca="1" si="951"/>
        <v>0</v>
      </c>
      <c r="AP494" s="326">
        <f t="shared" ca="1" si="951"/>
        <v>0</v>
      </c>
      <c r="AQ494" s="326">
        <f t="shared" ca="1" si="951"/>
        <v>0</v>
      </c>
      <c r="AR494" s="326">
        <f t="shared" ca="1" si="951"/>
        <v>0</v>
      </c>
      <c r="AS494" s="326">
        <f t="shared" ca="1" si="951"/>
        <v>0</v>
      </c>
      <c r="AT494" s="326">
        <f t="shared" ca="1" si="951"/>
        <v>0</v>
      </c>
      <c r="AU494" s="326">
        <f t="shared" ca="1" si="951"/>
        <v>0</v>
      </c>
      <c r="AV494" s="326">
        <f t="shared" ca="1" si="951"/>
        <v>0</v>
      </c>
      <c r="AW494" s="326">
        <f t="shared" ca="1" si="951"/>
        <v>0</v>
      </c>
      <c r="AX494" s="326">
        <f t="shared" ca="1" si="951"/>
        <v>0</v>
      </c>
      <c r="AY494" s="326">
        <f t="shared" ca="1" si="951"/>
        <v>0</v>
      </c>
      <c r="AZ494" s="326">
        <f t="shared" ca="1" si="951"/>
        <v>0</v>
      </c>
      <c r="BA494" s="326">
        <f t="shared" ca="1" si="951"/>
        <v>0</v>
      </c>
      <c r="BB494" s="326">
        <f t="shared" ca="1" si="951"/>
        <v>0</v>
      </c>
      <c r="BC494" s="326">
        <f t="shared" ca="1" si="951"/>
        <v>0</v>
      </c>
      <c r="BD494" s="326">
        <f t="shared" ca="1" si="951"/>
        <v>0</v>
      </c>
      <c r="BE494" s="326">
        <f t="shared" ca="1" si="951"/>
        <v>0</v>
      </c>
      <c r="BF494" s="326">
        <f t="shared" ca="1" si="951"/>
        <v>0</v>
      </c>
      <c r="BG494" s="326">
        <f t="shared" ca="1" si="951"/>
        <v>0</v>
      </c>
      <c r="BH494" s="326">
        <f t="shared" ca="1" si="951"/>
        <v>0</v>
      </c>
      <c r="BI494" s="326">
        <f t="shared" ca="1" si="951"/>
        <v>0</v>
      </c>
      <c r="BJ494" s="326">
        <f t="shared" ca="1" si="951"/>
        <v>0</v>
      </c>
      <c r="BK494" s="326">
        <f t="shared" ca="1" si="951"/>
        <v>0</v>
      </c>
      <c r="BL494" s="326">
        <f t="shared" ca="1" si="951"/>
        <v>0</v>
      </c>
      <c r="BM494" s="326">
        <f t="shared" ca="1" si="951"/>
        <v>0</v>
      </c>
    </row>
    <row r="495" spans="3:65" x14ac:dyDescent="0.2">
      <c r="C495" s="325">
        <f t="shared" si="925"/>
        <v>25</v>
      </c>
      <c r="D495" s="303" t="str">
        <f t="shared" si="926"/>
        <v>item 25</v>
      </c>
      <c r="E495" s="350" t="str">
        <f t="shared" si="923"/>
        <v>Operating Expense</v>
      </c>
      <c r="F495" s="320">
        <f t="shared" si="923"/>
        <v>2</v>
      </c>
      <c r="G495" s="320"/>
      <c r="H495" s="362">
        <f>Assumptions!$C$27</f>
        <v>0.59615773215741585</v>
      </c>
      <c r="I495" s="362">
        <f>Assumptions!$D$27</f>
        <v>0.1055</v>
      </c>
      <c r="J495" s="363"/>
      <c r="K495" s="344">
        <f t="shared" ca="1" si="927"/>
        <v>0</v>
      </c>
      <c r="L495" s="345">
        <f t="shared" ca="1" si="928"/>
        <v>0</v>
      </c>
      <c r="O495" s="326">
        <f t="shared" ref="O495:BM495" ca="1" si="952">O434*$H495*$I495</f>
        <v>0</v>
      </c>
      <c r="P495" s="326">
        <f t="shared" ca="1" si="952"/>
        <v>0</v>
      </c>
      <c r="Q495" s="326">
        <f t="shared" ca="1" si="952"/>
        <v>0</v>
      </c>
      <c r="R495" s="326">
        <f t="shared" ca="1" si="952"/>
        <v>0</v>
      </c>
      <c r="S495" s="326">
        <f t="shared" ca="1" si="952"/>
        <v>0</v>
      </c>
      <c r="T495" s="326">
        <f t="shared" ca="1" si="952"/>
        <v>0</v>
      </c>
      <c r="U495" s="326">
        <f t="shared" ca="1" si="952"/>
        <v>0</v>
      </c>
      <c r="V495" s="326">
        <f t="shared" ca="1" si="952"/>
        <v>0</v>
      </c>
      <c r="W495" s="326">
        <f t="shared" ca="1" si="952"/>
        <v>0</v>
      </c>
      <c r="X495" s="326">
        <f t="shared" ca="1" si="952"/>
        <v>0</v>
      </c>
      <c r="Y495" s="326">
        <f t="shared" ca="1" si="952"/>
        <v>0</v>
      </c>
      <c r="Z495" s="326">
        <f t="shared" ca="1" si="952"/>
        <v>0</v>
      </c>
      <c r="AA495" s="326">
        <f t="shared" ca="1" si="952"/>
        <v>0</v>
      </c>
      <c r="AB495" s="326">
        <f t="shared" ca="1" si="952"/>
        <v>0</v>
      </c>
      <c r="AC495" s="326">
        <f t="shared" ca="1" si="952"/>
        <v>0</v>
      </c>
      <c r="AD495" s="326">
        <f t="shared" ca="1" si="952"/>
        <v>0</v>
      </c>
      <c r="AE495" s="326">
        <f t="shared" ca="1" si="952"/>
        <v>0</v>
      </c>
      <c r="AF495" s="326">
        <f t="shared" ca="1" si="952"/>
        <v>0</v>
      </c>
      <c r="AG495" s="326">
        <f t="shared" ca="1" si="952"/>
        <v>0</v>
      </c>
      <c r="AH495" s="326">
        <f t="shared" ca="1" si="952"/>
        <v>0</v>
      </c>
      <c r="AI495" s="326">
        <f t="shared" ca="1" si="952"/>
        <v>0</v>
      </c>
      <c r="AJ495" s="326">
        <f t="shared" ca="1" si="952"/>
        <v>0</v>
      </c>
      <c r="AK495" s="326">
        <f t="shared" ca="1" si="952"/>
        <v>0</v>
      </c>
      <c r="AL495" s="326">
        <f t="shared" ca="1" si="952"/>
        <v>0</v>
      </c>
      <c r="AM495" s="326">
        <f t="shared" ca="1" si="952"/>
        <v>0</v>
      </c>
      <c r="AN495" s="326">
        <f t="shared" ca="1" si="952"/>
        <v>0</v>
      </c>
      <c r="AO495" s="326">
        <f t="shared" ca="1" si="952"/>
        <v>0</v>
      </c>
      <c r="AP495" s="326">
        <f t="shared" ca="1" si="952"/>
        <v>0</v>
      </c>
      <c r="AQ495" s="326">
        <f t="shared" ca="1" si="952"/>
        <v>0</v>
      </c>
      <c r="AR495" s="326">
        <f t="shared" ca="1" si="952"/>
        <v>0</v>
      </c>
      <c r="AS495" s="326">
        <f t="shared" ca="1" si="952"/>
        <v>0</v>
      </c>
      <c r="AT495" s="326">
        <f t="shared" ca="1" si="952"/>
        <v>0</v>
      </c>
      <c r="AU495" s="326">
        <f t="shared" ca="1" si="952"/>
        <v>0</v>
      </c>
      <c r="AV495" s="326">
        <f t="shared" ca="1" si="952"/>
        <v>0</v>
      </c>
      <c r="AW495" s="326">
        <f t="shared" ca="1" si="952"/>
        <v>0</v>
      </c>
      <c r="AX495" s="326">
        <f t="shared" ca="1" si="952"/>
        <v>0</v>
      </c>
      <c r="AY495" s="326">
        <f t="shared" ca="1" si="952"/>
        <v>0</v>
      </c>
      <c r="AZ495" s="326">
        <f t="shared" ca="1" si="952"/>
        <v>0</v>
      </c>
      <c r="BA495" s="326">
        <f t="shared" ca="1" si="952"/>
        <v>0</v>
      </c>
      <c r="BB495" s="326">
        <f t="shared" ca="1" si="952"/>
        <v>0</v>
      </c>
      <c r="BC495" s="326">
        <f t="shared" ca="1" si="952"/>
        <v>0</v>
      </c>
      <c r="BD495" s="326">
        <f t="shared" ca="1" si="952"/>
        <v>0</v>
      </c>
      <c r="BE495" s="326">
        <f t="shared" ca="1" si="952"/>
        <v>0</v>
      </c>
      <c r="BF495" s="326">
        <f t="shared" ca="1" si="952"/>
        <v>0</v>
      </c>
      <c r="BG495" s="326">
        <f t="shared" ca="1" si="952"/>
        <v>0</v>
      </c>
      <c r="BH495" s="326">
        <f t="shared" ca="1" si="952"/>
        <v>0</v>
      </c>
      <c r="BI495" s="326">
        <f t="shared" ca="1" si="952"/>
        <v>0</v>
      </c>
      <c r="BJ495" s="326">
        <f t="shared" ca="1" si="952"/>
        <v>0</v>
      </c>
      <c r="BK495" s="326">
        <f t="shared" ca="1" si="952"/>
        <v>0</v>
      </c>
      <c r="BL495" s="326">
        <f t="shared" ca="1" si="952"/>
        <v>0</v>
      </c>
      <c r="BM495" s="326">
        <f t="shared" ca="1" si="952"/>
        <v>0</v>
      </c>
    </row>
    <row r="496" spans="3:65" x14ac:dyDescent="0.2">
      <c r="D496" s="331" t="str">
        <f>"Total "&amp;D470</f>
        <v>Total After-Tax Return on Equity</v>
      </c>
      <c r="K496" s="346">
        <f t="shared" ca="1" si="927"/>
        <v>487703.58620524383</v>
      </c>
      <c r="L496" s="347">
        <f t="shared" ca="1" si="928"/>
        <v>918241.41933800781</v>
      </c>
      <c r="O496" s="348">
        <f ca="1">SUM(O471:O495)</f>
        <v>0</v>
      </c>
      <c r="P496" s="348">
        <f ca="1">SUM(P471:P495)</f>
        <v>57286.4632096157</v>
      </c>
      <c r="Q496" s="348">
        <f t="shared" ref="Q496" ca="1" si="953">SUM(Q471:Q495)</f>
        <v>50669.939125939643</v>
      </c>
      <c r="R496" s="348">
        <f t="shared" ref="R496" ca="1" si="954">SUM(R471:R495)</f>
        <v>48692.695398636562</v>
      </c>
      <c r="S496" s="348">
        <f t="shared" ref="S496" ca="1" si="955">SUM(S471:S495)</f>
        <v>46791.293456898842</v>
      </c>
      <c r="T496" s="348">
        <f t="shared" ref="T496" ca="1" si="956">SUM(T471:T495)</f>
        <v>44960.056084532524</v>
      </c>
      <c r="U496" s="348">
        <f t="shared" ref="U496" ca="1" si="957">SUM(U471:U495)</f>
        <v>43193.742774281651</v>
      </c>
      <c r="V496" s="348">
        <f t="shared" ref="V496" ca="1" si="958">SUM(V471:V495)</f>
        <v>41487.476943005262</v>
      </c>
      <c r="W496" s="348">
        <f t="shared" ref="W496" ca="1" si="959">SUM(W471:W495)</f>
        <v>39836.745931677411</v>
      </c>
      <c r="X496" s="348">
        <f t="shared" ref="X496" ca="1" si="960">SUM(X471:X495)</f>
        <v>38217.021254947293</v>
      </c>
      <c r="Y496" s="348">
        <f t="shared" ref="Y496" ca="1" si="961">SUM(Y471:Y495)</f>
        <v>36601.736452420148</v>
      </c>
      <c r="Z496" s="348">
        <f t="shared" ref="Z496" ca="1" si="962">SUM(Z471:Z495)</f>
        <v>34986.451649892988</v>
      </c>
      <c r="AA496" s="348">
        <f t="shared" ref="AA496" ca="1" si="963">SUM(AA471:AA495)</f>
        <v>33371.166847365836</v>
      </c>
      <c r="AB496" s="348">
        <f t="shared" ref="AB496" ca="1" si="964">SUM(AB471:AB495)</f>
        <v>31755.882044838683</v>
      </c>
      <c r="AC496" s="348">
        <f t="shared" ref="AC496" ca="1" si="965">SUM(AC471:AC495)</f>
        <v>30140.597242311531</v>
      </c>
      <c r="AD496" s="348">
        <f t="shared" ref="AD496" ca="1" si="966">SUM(AD471:AD495)</f>
        <v>28525.312439784375</v>
      </c>
      <c r="AE496" s="348">
        <f t="shared" ref="AE496" ca="1" si="967">SUM(AE471:AE495)</f>
        <v>26910.027637257223</v>
      </c>
      <c r="AF496" s="348">
        <f t="shared" ref="AF496" ca="1" si="968">SUM(AF471:AF495)</f>
        <v>25294.74283473007</v>
      </c>
      <c r="AG496" s="348">
        <f t="shared" ref="AG496" ca="1" si="969">SUM(AG471:AG495)</f>
        <v>23679.458032202918</v>
      </c>
      <c r="AH496" s="348">
        <f t="shared" ref="AH496" ca="1" si="970">SUM(AH471:AH495)</f>
        <v>22064.173229675769</v>
      </c>
      <c r="AI496" s="348">
        <f t="shared" ref="AI496" ca="1" si="971">SUM(AI471:AI495)</f>
        <v>20448.888427148613</v>
      </c>
      <c r="AJ496" s="348">
        <f t="shared" ref="AJ496" ca="1" si="972">SUM(AJ471:AJ495)</f>
        <v>18995.986564733081</v>
      </c>
      <c r="AK496" s="348">
        <f t="shared" ref="AK496" ca="1" si="973">SUM(AK471:AK495)</f>
        <v>17867.777797717798</v>
      </c>
      <c r="AL496" s="348">
        <f t="shared" ref="AL496" ca="1" si="974">SUM(AL471:AL495)</f>
        <v>16901.951970814134</v>
      </c>
      <c r="AM496" s="348">
        <f t="shared" ref="AM496" ca="1" si="975">SUM(AM471:AM495)</f>
        <v>15936.126143910466</v>
      </c>
      <c r="AN496" s="348">
        <f t="shared" ref="AN496" ca="1" si="976">SUM(AN471:AN495)</f>
        <v>14970.300317006802</v>
      </c>
      <c r="AO496" s="348">
        <f t="shared" ref="AO496" ca="1" si="977">SUM(AO471:AO495)</f>
        <v>14004.474490103139</v>
      </c>
      <c r="AP496" s="348">
        <f t="shared" ref="AP496" ca="1" si="978">SUM(AP471:AP495)</f>
        <v>13038.648663199474</v>
      </c>
      <c r="AQ496" s="348">
        <f t="shared" ref="AQ496" ca="1" si="979">SUM(AQ471:AQ495)</f>
        <v>12072.822836295809</v>
      </c>
      <c r="AR496" s="348">
        <f t="shared" ref="AR496" ca="1" si="980">SUM(AR471:AR495)</f>
        <v>11106.997009392146</v>
      </c>
      <c r="AS496" s="348">
        <f t="shared" ref="AS496" ca="1" si="981">SUM(AS471:AS495)</f>
        <v>10141.171182488481</v>
      </c>
      <c r="AT496" s="348">
        <f t="shared" ref="AT496" ca="1" si="982">SUM(AT471:AT495)</f>
        <v>9175.3453555848155</v>
      </c>
      <c r="AU496" s="348">
        <f t="shared" ref="AU496" ca="1" si="983">SUM(AU471:AU495)</f>
        <v>8209.5195286811504</v>
      </c>
      <c r="AV496" s="348">
        <f t="shared" ref="AV496" ca="1" si="984">SUM(AV471:AV495)</f>
        <v>7243.6937017774881</v>
      </c>
      <c r="AW496" s="348">
        <f t="shared" ref="AW496" ca="1" si="985">SUM(AW471:AW495)</f>
        <v>6277.867874873823</v>
      </c>
      <c r="AX496" s="348">
        <f t="shared" ref="AX496" ca="1" si="986">SUM(AX471:AX495)</f>
        <v>5312.0420479701579</v>
      </c>
      <c r="AY496" s="348">
        <f t="shared" ref="AY496" ca="1" si="987">SUM(AY471:AY495)</f>
        <v>4346.2162210664937</v>
      </c>
      <c r="AZ496" s="348">
        <f t="shared" ref="AZ496" ca="1" si="988">SUM(AZ471:AZ495)</f>
        <v>3380.3903941628291</v>
      </c>
      <c r="BA496" s="348">
        <f t="shared" ref="BA496" ca="1" si="989">SUM(BA471:BA495)</f>
        <v>2414.5645672591645</v>
      </c>
      <c r="BB496" s="348">
        <f t="shared" ref="BB496" ca="1" si="990">SUM(BB471:BB495)</f>
        <v>1448.7387403555003</v>
      </c>
      <c r="BC496" s="348">
        <f t="shared" ref="BC496" ca="1" si="991">SUM(BC471:BC495)</f>
        <v>482.91291345184618</v>
      </c>
      <c r="BD496" s="348">
        <f t="shared" ref="BD496" ca="1" si="992">SUM(BD471:BD495)</f>
        <v>2.7342719727099686E-11</v>
      </c>
      <c r="BE496" s="348">
        <f t="shared" ref="BE496" ca="1" si="993">SUM(BE471:BE495)</f>
        <v>2.7342719727099686E-11</v>
      </c>
      <c r="BF496" s="348">
        <f t="shared" ref="BF496" ca="1" si="994">SUM(BF471:BF495)</f>
        <v>2.7342719727099686E-11</v>
      </c>
      <c r="BG496" s="348">
        <f t="shared" ref="BG496" ca="1" si="995">SUM(BG471:BG495)</f>
        <v>2.7342719727099686E-11</v>
      </c>
      <c r="BH496" s="348">
        <f t="shared" ref="BH496" ca="1" si="996">SUM(BH471:BH495)</f>
        <v>2.7342719727099686E-11</v>
      </c>
      <c r="BI496" s="348">
        <f t="shared" ref="BI496" ca="1" si="997">SUM(BI471:BI495)</f>
        <v>2.7342719727099686E-11</v>
      </c>
      <c r="BJ496" s="348">
        <f t="shared" ref="BJ496" ca="1" si="998">SUM(BJ471:BJ495)</f>
        <v>2.7342719727099686E-11</v>
      </c>
      <c r="BK496" s="348">
        <f t="shared" ref="BK496" ca="1" si="999">SUM(BK471:BK495)</f>
        <v>2.7342719727099686E-11</v>
      </c>
      <c r="BL496" s="348">
        <f t="shared" ref="BL496" ca="1" si="1000">SUM(BL471:BL495)</f>
        <v>2.7342719727099686E-11</v>
      </c>
      <c r="BM496" s="348">
        <f t="shared" ref="BM496" ca="1" si="1001">SUM(BM471:BM495)</f>
        <v>2.7342719727099686E-11</v>
      </c>
    </row>
    <row r="497" spans="3:65" s="326" customFormat="1" x14ac:dyDescent="0.2">
      <c r="D497" s="334"/>
      <c r="F497" s="335"/>
      <c r="G497" s="335"/>
    </row>
    <row r="498" spans="3:65" s="326" customFormat="1" x14ac:dyDescent="0.2">
      <c r="D498" s="334"/>
      <c r="F498" s="335"/>
      <c r="G498" s="335"/>
    </row>
    <row r="499" spans="3:65" x14ac:dyDescent="0.2">
      <c r="D499" s="323" t="s">
        <v>100</v>
      </c>
      <c r="E499" s="318"/>
      <c r="F499" s="291"/>
      <c r="G499" s="291"/>
      <c r="H499" s="304" t="s">
        <v>78</v>
      </c>
      <c r="I499" s="304"/>
      <c r="K499" s="321"/>
      <c r="L499" s="321"/>
      <c r="M499" s="321"/>
      <c r="O499" s="321"/>
      <c r="P499" s="321"/>
      <c r="Q499" s="321"/>
      <c r="R499" s="321"/>
      <c r="S499" s="321"/>
      <c r="T499" s="321"/>
      <c r="U499" s="321"/>
      <c r="V499" s="321"/>
      <c r="W499" s="321"/>
      <c r="X499" s="321"/>
      <c r="Y499" s="321"/>
      <c r="Z499" s="321"/>
      <c r="AA499" s="321"/>
      <c r="AB499" s="321"/>
      <c r="AC499" s="321"/>
      <c r="AD499" s="321"/>
      <c r="AE499" s="321"/>
      <c r="AF499" s="321"/>
      <c r="AG499" s="321"/>
      <c r="AH499" s="321"/>
      <c r="AI499" s="321"/>
      <c r="AJ499" s="321"/>
      <c r="AK499" s="321"/>
      <c r="AL499" s="321"/>
      <c r="AM499" s="321"/>
      <c r="AN499" s="321"/>
      <c r="AO499" s="321"/>
      <c r="AP499" s="321"/>
      <c r="AQ499" s="321"/>
      <c r="AR499" s="321"/>
      <c r="AS499" s="321"/>
      <c r="AT499" s="321"/>
      <c r="AU499" s="321"/>
      <c r="AV499" s="321"/>
      <c r="AW499" s="321"/>
      <c r="AX499" s="321"/>
      <c r="AY499" s="321"/>
      <c r="AZ499" s="321"/>
      <c r="BA499" s="321"/>
      <c r="BB499" s="321"/>
      <c r="BC499" s="321"/>
      <c r="BD499" s="321"/>
      <c r="BE499" s="321"/>
      <c r="BF499" s="321"/>
      <c r="BG499" s="321"/>
      <c r="BH499" s="321"/>
      <c r="BI499" s="321"/>
      <c r="BJ499" s="321"/>
      <c r="BK499" s="321"/>
      <c r="BL499" s="321"/>
      <c r="BM499" s="321"/>
    </row>
    <row r="500" spans="3:65" x14ac:dyDescent="0.2">
      <c r="C500" s="325">
        <f>C499+1</f>
        <v>1</v>
      </c>
      <c r="D500" s="303" t="str">
        <f>INDEX(D$59:D$83,$C500,1)</f>
        <v>CR Factors</v>
      </c>
      <c r="E500" s="350" t="str">
        <f t="shared" ref="E500:F524" si="1002">INDEX(E$59:E$83,$C500,1)</f>
        <v>Capital</v>
      </c>
      <c r="F500" s="320">
        <f t="shared" si="1002"/>
        <v>4</v>
      </c>
      <c r="G500" s="320"/>
      <c r="H500" s="362">
        <f t="shared" ref="H500:H524" si="1003">Tax_Rate</f>
        <v>0.38574999999999998</v>
      </c>
      <c r="I500" s="362"/>
      <c r="J500" s="363"/>
      <c r="K500" s="341">
        <f ca="1">SUMPRODUCT(O500:BM500,$O$7:$BM$7)</f>
        <v>306278.64611912536</v>
      </c>
      <c r="L500" s="342">
        <f ca="1">SUM(O500:BM500)</f>
        <v>576657.10624279443</v>
      </c>
      <c r="O500" s="326">
        <f ca="1">O471*(1/(1-$H500)-1)</f>
        <v>0</v>
      </c>
      <c r="P500" s="326">
        <f t="shared" ref="P500:BM500" ca="1" si="1004">P471*(1/(1-$H500)-1)</f>
        <v>35975.992158094028</v>
      </c>
      <c r="Q500" s="326">
        <f t="shared" ca="1" si="1004"/>
        <v>31820.804261833488</v>
      </c>
      <c r="R500" s="326">
        <f t="shared" ca="1" si="1004"/>
        <v>30579.091982131144</v>
      </c>
      <c r="S500" s="326">
        <f t="shared" ca="1" si="1004"/>
        <v>29385.008467234398</v>
      </c>
      <c r="T500" s="326">
        <f t="shared" ca="1" si="1004"/>
        <v>28234.988416130927</v>
      </c>
      <c r="U500" s="326">
        <f t="shared" ca="1" si="1004"/>
        <v>27125.740781732435</v>
      </c>
      <c r="V500" s="326">
        <f t="shared" ca="1" si="1004"/>
        <v>26054.20306188731</v>
      </c>
      <c r="W500" s="326">
        <f t="shared" ca="1" si="1004"/>
        <v>25017.541299380649</v>
      </c>
      <c r="X500" s="326">
        <f t="shared" ca="1" si="1004"/>
        <v>24000.351565479723</v>
      </c>
      <c r="Y500" s="326">
        <f t="shared" ca="1" si="1004"/>
        <v>22985.950079806385</v>
      </c>
      <c r="Z500" s="326">
        <f t="shared" ca="1" si="1004"/>
        <v>21971.548594133044</v>
      </c>
      <c r="AA500" s="326">
        <f t="shared" ca="1" si="1004"/>
        <v>20957.147108459703</v>
      </c>
      <c r="AB500" s="326">
        <f t="shared" ca="1" si="1004"/>
        <v>19942.745622786362</v>
      </c>
      <c r="AC500" s="326">
        <f t="shared" ca="1" si="1004"/>
        <v>18928.344137113021</v>
      </c>
      <c r="AD500" s="326">
        <f t="shared" ca="1" si="1004"/>
        <v>17913.94265143968</v>
      </c>
      <c r="AE500" s="326">
        <f t="shared" ca="1" si="1004"/>
        <v>16899.541165766339</v>
      </c>
      <c r="AF500" s="326">
        <f t="shared" ca="1" si="1004"/>
        <v>15885.139680093</v>
      </c>
      <c r="AG500" s="326">
        <f t="shared" ca="1" si="1004"/>
        <v>14870.73819441966</v>
      </c>
      <c r="AH500" s="326">
        <f t="shared" ca="1" si="1004"/>
        <v>13856.336708746323</v>
      </c>
      <c r="AI500" s="326">
        <f t="shared" ca="1" si="1004"/>
        <v>12841.93522307298</v>
      </c>
      <c r="AJ500" s="326">
        <f t="shared" ca="1" si="1004"/>
        <v>11929.510488149428</v>
      </c>
      <c r="AK500" s="326">
        <f t="shared" ca="1" si="1004"/>
        <v>11220.993545738122</v>
      </c>
      <c r="AL500" s="326">
        <f t="shared" ca="1" si="1004"/>
        <v>10614.453354076602</v>
      </c>
      <c r="AM500" s="326">
        <f t="shared" ca="1" si="1004"/>
        <v>10007.91316241508</v>
      </c>
      <c r="AN500" s="326">
        <f t="shared" ca="1" si="1004"/>
        <v>9401.3729707535604</v>
      </c>
      <c r="AO500" s="326">
        <f t="shared" ca="1" si="1004"/>
        <v>8794.8327790920412</v>
      </c>
      <c r="AP500" s="326">
        <f t="shared" ca="1" si="1004"/>
        <v>8188.2925874305211</v>
      </c>
      <c r="AQ500" s="326">
        <f t="shared" ca="1" si="1004"/>
        <v>7581.7523957690009</v>
      </c>
      <c r="AR500" s="326">
        <f t="shared" ca="1" si="1004"/>
        <v>6975.2122041074817</v>
      </c>
      <c r="AS500" s="326">
        <f t="shared" ca="1" si="1004"/>
        <v>6368.6720124459616</v>
      </c>
      <c r="AT500" s="326">
        <f t="shared" ca="1" si="1004"/>
        <v>5762.1318207844415</v>
      </c>
      <c r="AU500" s="326">
        <f t="shared" ca="1" si="1004"/>
        <v>5155.5916291229205</v>
      </c>
      <c r="AV500" s="326">
        <f t="shared" ca="1" si="1004"/>
        <v>4549.0514374614022</v>
      </c>
      <c r="AW500" s="326">
        <f t="shared" ca="1" si="1004"/>
        <v>3942.5112457998821</v>
      </c>
      <c r="AX500" s="326">
        <f t="shared" ca="1" si="1004"/>
        <v>3335.9710541383615</v>
      </c>
      <c r="AY500" s="326">
        <f t="shared" ca="1" si="1004"/>
        <v>2729.4308624768419</v>
      </c>
      <c r="AZ500" s="326">
        <f t="shared" ca="1" si="1004"/>
        <v>2122.8906708153218</v>
      </c>
      <c r="BA500" s="326">
        <f t="shared" ca="1" si="1004"/>
        <v>1516.3504791538019</v>
      </c>
      <c r="BB500" s="326">
        <f t="shared" ca="1" si="1004"/>
        <v>909.8102874922821</v>
      </c>
      <c r="BC500" s="326">
        <f t="shared" ca="1" si="1004"/>
        <v>303.2700958307687</v>
      </c>
      <c r="BD500" s="326">
        <f t="shared" ca="1" si="1004"/>
        <v>1.7171272502610836E-11</v>
      </c>
      <c r="BE500" s="326">
        <f t="shared" ca="1" si="1004"/>
        <v>1.7171272502610836E-11</v>
      </c>
      <c r="BF500" s="326">
        <f t="shared" ca="1" si="1004"/>
        <v>1.7171272502610836E-11</v>
      </c>
      <c r="BG500" s="326">
        <f t="shared" ca="1" si="1004"/>
        <v>1.7171272502610836E-11</v>
      </c>
      <c r="BH500" s="326">
        <f t="shared" ca="1" si="1004"/>
        <v>1.7171272502610836E-11</v>
      </c>
      <c r="BI500" s="326">
        <f t="shared" ca="1" si="1004"/>
        <v>1.7171272502610836E-11</v>
      </c>
      <c r="BJ500" s="326">
        <f t="shared" ca="1" si="1004"/>
        <v>1.7171272502610836E-11</v>
      </c>
      <c r="BK500" s="326">
        <f t="shared" ca="1" si="1004"/>
        <v>1.7171272502610836E-11</v>
      </c>
      <c r="BL500" s="326">
        <f t="shared" ca="1" si="1004"/>
        <v>1.7171272502610836E-11</v>
      </c>
      <c r="BM500" s="326">
        <f t="shared" ca="1" si="1004"/>
        <v>1.7171272502610836E-11</v>
      </c>
    </row>
    <row r="501" spans="3:65" x14ac:dyDescent="0.2">
      <c r="C501" s="325">
        <f t="shared" ref="C501:C524" si="1005">C500+1</f>
        <v>2</v>
      </c>
      <c r="D501" s="303" t="str">
        <f t="shared" ref="D501:D524" si="1006">INDEX(D$59:D$83,$C501,1)</f>
        <v>item 2</v>
      </c>
      <c r="E501" s="350" t="str">
        <f t="shared" si="1002"/>
        <v>Operating Expense</v>
      </c>
      <c r="F501" s="320">
        <f t="shared" si="1002"/>
        <v>2</v>
      </c>
      <c r="G501" s="320"/>
      <c r="H501" s="362">
        <f t="shared" si="1003"/>
        <v>0.38574999999999998</v>
      </c>
      <c r="I501" s="362"/>
      <c r="J501" s="363"/>
      <c r="K501" s="341">
        <f t="shared" ref="K501:K525" ca="1" si="1007">SUMPRODUCT(O501:BM501,$O$7:$BM$7)</f>
        <v>0</v>
      </c>
      <c r="L501" s="342">
        <f t="shared" ref="L501:L525" ca="1" si="1008">SUM(O501:BM501)</f>
        <v>0</v>
      </c>
      <c r="O501" s="326">
        <f t="shared" ref="O501:BM501" ca="1" si="1009">O472*(1/(1-$H501)-1)</f>
        <v>0</v>
      </c>
      <c r="P501" s="326">
        <f t="shared" ca="1" si="1009"/>
        <v>0</v>
      </c>
      <c r="Q501" s="326">
        <f t="shared" ca="1" si="1009"/>
        <v>0</v>
      </c>
      <c r="R501" s="326">
        <f t="shared" ca="1" si="1009"/>
        <v>0</v>
      </c>
      <c r="S501" s="326">
        <f t="shared" ca="1" si="1009"/>
        <v>0</v>
      </c>
      <c r="T501" s="326">
        <f t="shared" ca="1" si="1009"/>
        <v>0</v>
      </c>
      <c r="U501" s="326">
        <f t="shared" ca="1" si="1009"/>
        <v>0</v>
      </c>
      <c r="V501" s="326">
        <f t="shared" ca="1" si="1009"/>
        <v>0</v>
      </c>
      <c r="W501" s="326">
        <f t="shared" ca="1" si="1009"/>
        <v>0</v>
      </c>
      <c r="X501" s="326">
        <f t="shared" ca="1" si="1009"/>
        <v>0</v>
      </c>
      <c r="Y501" s="326">
        <f t="shared" ca="1" si="1009"/>
        <v>0</v>
      </c>
      <c r="Z501" s="326">
        <f t="shared" ca="1" si="1009"/>
        <v>0</v>
      </c>
      <c r="AA501" s="326">
        <f t="shared" ca="1" si="1009"/>
        <v>0</v>
      </c>
      <c r="AB501" s="326">
        <f t="shared" ca="1" si="1009"/>
        <v>0</v>
      </c>
      <c r="AC501" s="326">
        <f t="shared" ca="1" si="1009"/>
        <v>0</v>
      </c>
      <c r="AD501" s="326">
        <f t="shared" ca="1" si="1009"/>
        <v>0</v>
      </c>
      <c r="AE501" s="326">
        <f t="shared" ca="1" si="1009"/>
        <v>0</v>
      </c>
      <c r="AF501" s="326">
        <f t="shared" ca="1" si="1009"/>
        <v>0</v>
      </c>
      <c r="AG501" s="326">
        <f t="shared" ca="1" si="1009"/>
        <v>0</v>
      </c>
      <c r="AH501" s="326">
        <f t="shared" ca="1" si="1009"/>
        <v>0</v>
      </c>
      <c r="AI501" s="326">
        <f t="shared" ca="1" si="1009"/>
        <v>0</v>
      </c>
      <c r="AJ501" s="326">
        <f t="shared" ca="1" si="1009"/>
        <v>0</v>
      </c>
      <c r="AK501" s="326">
        <f t="shared" ca="1" si="1009"/>
        <v>0</v>
      </c>
      <c r="AL501" s="326">
        <f t="shared" ca="1" si="1009"/>
        <v>0</v>
      </c>
      <c r="AM501" s="326">
        <f t="shared" ca="1" si="1009"/>
        <v>0</v>
      </c>
      <c r="AN501" s="326">
        <f t="shared" ca="1" si="1009"/>
        <v>0</v>
      </c>
      <c r="AO501" s="326">
        <f t="shared" ca="1" si="1009"/>
        <v>0</v>
      </c>
      <c r="AP501" s="326">
        <f t="shared" ca="1" si="1009"/>
        <v>0</v>
      </c>
      <c r="AQ501" s="326">
        <f t="shared" ca="1" si="1009"/>
        <v>0</v>
      </c>
      <c r="AR501" s="326">
        <f t="shared" ca="1" si="1009"/>
        <v>0</v>
      </c>
      <c r="AS501" s="326">
        <f t="shared" ca="1" si="1009"/>
        <v>0</v>
      </c>
      <c r="AT501" s="326">
        <f t="shared" ca="1" si="1009"/>
        <v>0</v>
      </c>
      <c r="AU501" s="326">
        <f t="shared" ca="1" si="1009"/>
        <v>0</v>
      </c>
      <c r="AV501" s="326">
        <f t="shared" ca="1" si="1009"/>
        <v>0</v>
      </c>
      <c r="AW501" s="326">
        <f t="shared" ca="1" si="1009"/>
        <v>0</v>
      </c>
      <c r="AX501" s="326">
        <f t="shared" ca="1" si="1009"/>
        <v>0</v>
      </c>
      <c r="AY501" s="326">
        <f t="shared" ca="1" si="1009"/>
        <v>0</v>
      </c>
      <c r="AZ501" s="326">
        <f t="shared" ca="1" si="1009"/>
        <v>0</v>
      </c>
      <c r="BA501" s="326">
        <f t="shared" ca="1" si="1009"/>
        <v>0</v>
      </c>
      <c r="BB501" s="326">
        <f t="shared" ca="1" si="1009"/>
        <v>0</v>
      </c>
      <c r="BC501" s="326">
        <f t="shared" ca="1" si="1009"/>
        <v>0</v>
      </c>
      <c r="BD501" s="326">
        <f t="shared" ca="1" si="1009"/>
        <v>0</v>
      </c>
      <c r="BE501" s="326">
        <f t="shared" ca="1" si="1009"/>
        <v>0</v>
      </c>
      <c r="BF501" s="326">
        <f t="shared" ca="1" si="1009"/>
        <v>0</v>
      </c>
      <c r="BG501" s="326">
        <f t="shared" ca="1" si="1009"/>
        <v>0</v>
      </c>
      <c r="BH501" s="326">
        <f t="shared" ca="1" si="1009"/>
        <v>0</v>
      </c>
      <c r="BI501" s="326">
        <f t="shared" ca="1" si="1009"/>
        <v>0</v>
      </c>
      <c r="BJ501" s="326">
        <f t="shared" ca="1" si="1009"/>
        <v>0</v>
      </c>
      <c r="BK501" s="326">
        <f t="shared" ca="1" si="1009"/>
        <v>0</v>
      </c>
      <c r="BL501" s="326">
        <f t="shared" ca="1" si="1009"/>
        <v>0</v>
      </c>
      <c r="BM501" s="326">
        <f t="shared" ca="1" si="1009"/>
        <v>0</v>
      </c>
    </row>
    <row r="502" spans="3:65" x14ac:dyDescent="0.2">
      <c r="C502" s="325">
        <f t="shared" si="1005"/>
        <v>3</v>
      </c>
      <c r="D502" s="303" t="str">
        <f t="shared" si="1006"/>
        <v>item 3</v>
      </c>
      <c r="E502" s="350" t="str">
        <f t="shared" si="1002"/>
        <v>Operating Expense</v>
      </c>
      <c r="F502" s="320">
        <f t="shared" si="1002"/>
        <v>2</v>
      </c>
      <c r="G502" s="320"/>
      <c r="H502" s="362">
        <f t="shared" si="1003"/>
        <v>0.38574999999999998</v>
      </c>
      <c r="I502" s="362"/>
      <c r="J502" s="363"/>
      <c r="K502" s="341">
        <f t="shared" ca="1" si="1007"/>
        <v>0</v>
      </c>
      <c r="L502" s="342">
        <f t="shared" ca="1" si="1008"/>
        <v>0</v>
      </c>
      <c r="O502" s="326">
        <f t="shared" ref="O502:BM502" ca="1" si="1010">O473*(1/(1-$H502)-1)</f>
        <v>0</v>
      </c>
      <c r="P502" s="326">
        <f t="shared" ca="1" si="1010"/>
        <v>0</v>
      </c>
      <c r="Q502" s="326">
        <f t="shared" ca="1" si="1010"/>
        <v>0</v>
      </c>
      <c r="R502" s="326">
        <f t="shared" ca="1" si="1010"/>
        <v>0</v>
      </c>
      <c r="S502" s="326">
        <f t="shared" ca="1" si="1010"/>
        <v>0</v>
      </c>
      <c r="T502" s="326">
        <f t="shared" ca="1" si="1010"/>
        <v>0</v>
      </c>
      <c r="U502" s="326">
        <f t="shared" ca="1" si="1010"/>
        <v>0</v>
      </c>
      <c r="V502" s="326">
        <f t="shared" ca="1" si="1010"/>
        <v>0</v>
      </c>
      <c r="W502" s="326">
        <f t="shared" ca="1" si="1010"/>
        <v>0</v>
      </c>
      <c r="X502" s="326">
        <f t="shared" ca="1" si="1010"/>
        <v>0</v>
      </c>
      <c r="Y502" s="326">
        <f t="shared" ca="1" si="1010"/>
        <v>0</v>
      </c>
      <c r="Z502" s="326">
        <f t="shared" ca="1" si="1010"/>
        <v>0</v>
      </c>
      <c r="AA502" s="326">
        <f t="shared" ca="1" si="1010"/>
        <v>0</v>
      </c>
      <c r="AB502" s="326">
        <f t="shared" ca="1" si="1010"/>
        <v>0</v>
      </c>
      <c r="AC502" s="326">
        <f t="shared" ca="1" si="1010"/>
        <v>0</v>
      </c>
      <c r="AD502" s="326">
        <f t="shared" ca="1" si="1010"/>
        <v>0</v>
      </c>
      <c r="AE502" s="326">
        <f t="shared" ca="1" si="1010"/>
        <v>0</v>
      </c>
      <c r="AF502" s="326">
        <f t="shared" ca="1" si="1010"/>
        <v>0</v>
      </c>
      <c r="AG502" s="326">
        <f t="shared" ca="1" si="1010"/>
        <v>0</v>
      </c>
      <c r="AH502" s="326">
        <f t="shared" ca="1" si="1010"/>
        <v>0</v>
      </c>
      <c r="AI502" s="326">
        <f t="shared" ca="1" si="1010"/>
        <v>0</v>
      </c>
      <c r="AJ502" s="326">
        <f t="shared" ca="1" si="1010"/>
        <v>0</v>
      </c>
      <c r="AK502" s="326">
        <f t="shared" ca="1" si="1010"/>
        <v>0</v>
      </c>
      <c r="AL502" s="326">
        <f t="shared" ca="1" si="1010"/>
        <v>0</v>
      </c>
      <c r="AM502" s="326">
        <f t="shared" ca="1" si="1010"/>
        <v>0</v>
      </c>
      <c r="AN502" s="326">
        <f t="shared" ca="1" si="1010"/>
        <v>0</v>
      </c>
      <c r="AO502" s="326">
        <f t="shared" ca="1" si="1010"/>
        <v>0</v>
      </c>
      <c r="AP502" s="326">
        <f t="shared" ca="1" si="1010"/>
        <v>0</v>
      </c>
      <c r="AQ502" s="326">
        <f t="shared" ca="1" si="1010"/>
        <v>0</v>
      </c>
      <c r="AR502" s="326">
        <f t="shared" ca="1" si="1010"/>
        <v>0</v>
      </c>
      <c r="AS502" s="326">
        <f t="shared" ca="1" si="1010"/>
        <v>0</v>
      </c>
      <c r="AT502" s="326">
        <f t="shared" ca="1" si="1010"/>
        <v>0</v>
      </c>
      <c r="AU502" s="326">
        <f t="shared" ca="1" si="1010"/>
        <v>0</v>
      </c>
      <c r="AV502" s="326">
        <f t="shared" ca="1" si="1010"/>
        <v>0</v>
      </c>
      <c r="AW502" s="326">
        <f t="shared" ca="1" si="1010"/>
        <v>0</v>
      </c>
      <c r="AX502" s="326">
        <f t="shared" ca="1" si="1010"/>
        <v>0</v>
      </c>
      <c r="AY502" s="326">
        <f t="shared" ca="1" si="1010"/>
        <v>0</v>
      </c>
      <c r="AZ502" s="326">
        <f t="shared" ca="1" si="1010"/>
        <v>0</v>
      </c>
      <c r="BA502" s="326">
        <f t="shared" ca="1" si="1010"/>
        <v>0</v>
      </c>
      <c r="BB502" s="326">
        <f t="shared" ca="1" si="1010"/>
        <v>0</v>
      </c>
      <c r="BC502" s="326">
        <f t="shared" ca="1" si="1010"/>
        <v>0</v>
      </c>
      <c r="BD502" s="326">
        <f t="shared" ca="1" si="1010"/>
        <v>0</v>
      </c>
      <c r="BE502" s="326">
        <f t="shared" ca="1" si="1010"/>
        <v>0</v>
      </c>
      <c r="BF502" s="326">
        <f t="shared" ca="1" si="1010"/>
        <v>0</v>
      </c>
      <c r="BG502" s="326">
        <f t="shared" ca="1" si="1010"/>
        <v>0</v>
      </c>
      <c r="BH502" s="326">
        <f t="shared" ca="1" si="1010"/>
        <v>0</v>
      </c>
      <c r="BI502" s="326">
        <f t="shared" ca="1" si="1010"/>
        <v>0</v>
      </c>
      <c r="BJ502" s="326">
        <f t="shared" ca="1" si="1010"/>
        <v>0</v>
      </c>
      <c r="BK502" s="326">
        <f t="shared" ca="1" si="1010"/>
        <v>0</v>
      </c>
      <c r="BL502" s="326">
        <f t="shared" ca="1" si="1010"/>
        <v>0</v>
      </c>
      <c r="BM502" s="326">
        <f t="shared" ca="1" si="1010"/>
        <v>0</v>
      </c>
    </row>
    <row r="503" spans="3:65" x14ac:dyDescent="0.2">
      <c r="C503" s="325">
        <f t="shared" si="1005"/>
        <v>4</v>
      </c>
      <c r="D503" s="303" t="str">
        <f t="shared" si="1006"/>
        <v>item 4</v>
      </c>
      <c r="E503" s="350" t="str">
        <f t="shared" si="1002"/>
        <v>Operating Expense</v>
      </c>
      <c r="F503" s="320">
        <f t="shared" si="1002"/>
        <v>2</v>
      </c>
      <c r="G503" s="320"/>
      <c r="H503" s="362">
        <f t="shared" si="1003"/>
        <v>0.38574999999999998</v>
      </c>
      <c r="I503" s="362"/>
      <c r="J503" s="363"/>
      <c r="K503" s="341">
        <f t="shared" ca="1" si="1007"/>
        <v>0</v>
      </c>
      <c r="L503" s="342">
        <f t="shared" ca="1" si="1008"/>
        <v>0</v>
      </c>
      <c r="O503" s="326">
        <f t="shared" ref="O503:BM503" ca="1" si="1011">O474*(1/(1-$H503)-1)</f>
        <v>0</v>
      </c>
      <c r="P503" s="326">
        <f t="shared" ca="1" si="1011"/>
        <v>0</v>
      </c>
      <c r="Q503" s="326">
        <f t="shared" ca="1" si="1011"/>
        <v>0</v>
      </c>
      <c r="R503" s="326">
        <f t="shared" ca="1" si="1011"/>
        <v>0</v>
      </c>
      <c r="S503" s="326">
        <f t="shared" ca="1" si="1011"/>
        <v>0</v>
      </c>
      <c r="T503" s="326">
        <f t="shared" ca="1" si="1011"/>
        <v>0</v>
      </c>
      <c r="U503" s="326">
        <f t="shared" ca="1" si="1011"/>
        <v>0</v>
      </c>
      <c r="V503" s="326">
        <f t="shared" ca="1" si="1011"/>
        <v>0</v>
      </c>
      <c r="W503" s="326">
        <f t="shared" ca="1" si="1011"/>
        <v>0</v>
      </c>
      <c r="X503" s="326">
        <f t="shared" ca="1" si="1011"/>
        <v>0</v>
      </c>
      <c r="Y503" s="326">
        <f t="shared" ca="1" si="1011"/>
        <v>0</v>
      </c>
      <c r="Z503" s="326">
        <f t="shared" ca="1" si="1011"/>
        <v>0</v>
      </c>
      <c r="AA503" s="326">
        <f t="shared" ca="1" si="1011"/>
        <v>0</v>
      </c>
      <c r="AB503" s="326">
        <f t="shared" ca="1" si="1011"/>
        <v>0</v>
      </c>
      <c r="AC503" s="326">
        <f t="shared" ca="1" si="1011"/>
        <v>0</v>
      </c>
      <c r="AD503" s="326">
        <f t="shared" ca="1" si="1011"/>
        <v>0</v>
      </c>
      <c r="AE503" s="326">
        <f t="shared" ca="1" si="1011"/>
        <v>0</v>
      </c>
      <c r="AF503" s="326">
        <f t="shared" ca="1" si="1011"/>
        <v>0</v>
      </c>
      <c r="AG503" s="326">
        <f t="shared" ca="1" si="1011"/>
        <v>0</v>
      </c>
      <c r="AH503" s="326">
        <f t="shared" ca="1" si="1011"/>
        <v>0</v>
      </c>
      <c r="AI503" s="326">
        <f t="shared" ca="1" si="1011"/>
        <v>0</v>
      </c>
      <c r="AJ503" s="326">
        <f t="shared" ca="1" si="1011"/>
        <v>0</v>
      </c>
      <c r="AK503" s="326">
        <f t="shared" ca="1" si="1011"/>
        <v>0</v>
      </c>
      <c r="AL503" s="326">
        <f t="shared" ca="1" si="1011"/>
        <v>0</v>
      </c>
      <c r="AM503" s="326">
        <f t="shared" ca="1" si="1011"/>
        <v>0</v>
      </c>
      <c r="AN503" s="326">
        <f t="shared" ca="1" si="1011"/>
        <v>0</v>
      </c>
      <c r="AO503" s="326">
        <f t="shared" ca="1" si="1011"/>
        <v>0</v>
      </c>
      <c r="AP503" s="326">
        <f t="shared" ca="1" si="1011"/>
        <v>0</v>
      </c>
      <c r="AQ503" s="326">
        <f t="shared" ca="1" si="1011"/>
        <v>0</v>
      </c>
      <c r="AR503" s="326">
        <f t="shared" ca="1" si="1011"/>
        <v>0</v>
      </c>
      <c r="AS503" s="326">
        <f t="shared" ca="1" si="1011"/>
        <v>0</v>
      </c>
      <c r="AT503" s="326">
        <f t="shared" ca="1" si="1011"/>
        <v>0</v>
      </c>
      <c r="AU503" s="326">
        <f t="shared" ca="1" si="1011"/>
        <v>0</v>
      </c>
      <c r="AV503" s="326">
        <f t="shared" ca="1" si="1011"/>
        <v>0</v>
      </c>
      <c r="AW503" s="326">
        <f t="shared" ca="1" si="1011"/>
        <v>0</v>
      </c>
      <c r="AX503" s="326">
        <f t="shared" ca="1" si="1011"/>
        <v>0</v>
      </c>
      <c r="AY503" s="326">
        <f t="shared" ca="1" si="1011"/>
        <v>0</v>
      </c>
      <c r="AZ503" s="326">
        <f t="shared" ca="1" si="1011"/>
        <v>0</v>
      </c>
      <c r="BA503" s="326">
        <f t="shared" ca="1" si="1011"/>
        <v>0</v>
      </c>
      <c r="BB503" s="326">
        <f t="shared" ca="1" si="1011"/>
        <v>0</v>
      </c>
      <c r="BC503" s="326">
        <f t="shared" ca="1" si="1011"/>
        <v>0</v>
      </c>
      <c r="BD503" s="326">
        <f t="shared" ca="1" si="1011"/>
        <v>0</v>
      </c>
      <c r="BE503" s="326">
        <f t="shared" ca="1" si="1011"/>
        <v>0</v>
      </c>
      <c r="BF503" s="326">
        <f t="shared" ca="1" si="1011"/>
        <v>0</v>
      </c>
      <c r="BG503" s="326">
        <f t="shared" ca="1" si="1011"/>
        <v>0</v>
      </c>
      <c r="BH503" s="326">
        <f t="shared" ca="1" si="1011"/>
        <v>0</v>
      </c>
      <c r="BI503" s="326">
        <f t="shared" ca="1" si="1011"/>
        <v>0</v>
      </c>
      <c r="BJ503" s="326">
        <f t="shared" ca="1" si="1011"/>
        <v>0</v>
      </c>
      <c r="BK503" s="326">
        <f t="shared" ca="1" si="1011"/>
        <v>0</v>
      </c>
      <c r="BL503" s="326">
        <f t="shared" ca="1" si="1011"/>
        <v>0</v>
      </c>
      <c r="BM503" s="326">
        <f t="shared" ca="1" si="1011"/>
        <v>0</v>
      </c>
    </row>
    <row r="504" spans="3:65" x14ac:dyDescent="0.2">
      <c r="C504" s="325">
        <f t="shared" si="1005"/>
        <v>5</v>
      </c>
      <c r="D504" s="303" t="str">
        <f t="shared" si="1006"/>
        <v>item 5</v>
      </c>
      <c r="E504" s="350" t="str">
        <f t="shared" si="1002"/>
        <v>Operating Expense</v>
      </c>
      <c r="F504" s="320">
        <f t="shared" si="1002"/>
        <v>2</v>
      </c>
      <c r="G504" s="320"/>
      <c r="H504" s="362">
        <f t="shared" si="1003"/>
        <v>0.38574999999999998</v>
      </c>
      <c r="I504" s="362"/>
      <c r="J504" s="363"/>
      <c r="K504" s="341">
        <f t="shared" ca="1" si="1007"/>
        <v>0</v>
      </c>
      <c r="L504" s="342">
        <f t="shared" ca="1" si="1008"/>
        <v>0</v>
      </c>
      <c r="O504" s="326">
        <f t="shared" ref="O504:BM504" ca="1" si="1012">O475*(1/(1-$H504)-1)</f>
        <v>0</v>
      </c>
      <c r="P504" s="326">
        <f t="shared" ca="1" si="1012"/>
        <v>0</v>
      </c>
      <c r="Q504" s="326">
        <f t="shared" ca="1" si="1012"/>
        <v>0</v>
      </c>
      <c r="R504" s="326">
        <f t="shared" ca="1" si="1012"/>
        <v>0</v>
      </c>
      <c r="S504" s="326">
        <f t="shared" ca="1" si="1012"/>
        <v>0</v>
      </c>
      <c r="T504" s="326">
        <f t="shared" ca="1" si="1012"/>
        <v>0</v>
      </c>
      <c r="U504" s="326">
        <f t="shared" ca="1" si="1012"/>
        <v>0</v>
      </c>
      <c r="V504" s="326">
        <f t="shared" ca="1" si="1012"/>
        <v>0</v>
      </c>
      <c r="W504" s="326">
        <f t="shared" ca="1" si="1012"/>
        <v>0</v>
      </c>
      <c r="X504" s="326">
        <f t="shared" ca="1" si="1012"/>
        <v>0</v>
      </c>
      <c r="Y504" s="326">
        <f t="shared" ca="1" si="1012"/>
        <v>0</v>
      </c>
      <c r="Z504" s="326">
        <f t="shared" ca="1" si="1012"/>
        <v>0</v>
      </c>
      <c r="AA504" s="326">
        <f t="shared" ca="1" si="1012"/>
        <v>0</v>
      </c>
      <c r="AB504" s="326">
        <f t="shared" ca="1" si="1012"/>
        <v>0</v>
      </c>
      <c r="AC504" s="326">
        <f t="shared" ca="1" si="1012"/>
        <v>0</v>
      </c>
      <c r="AD504" s="326">
        <f t="shared" ca="1" si="1012"/>
        <v>0</v>
      </c>
      <c r="AE504" s="326">
        <f t="shared" ca="1" si="1012"/>
        <v>0</v>
      </c>
      <c r="AF504" s="326">
        <f t="shared" ca="1" si="1012"/>
        <v>0</v>
      </c>
      <c r="AG504" s="326">
        <f t="shared" ca="1" si="1012"/>
        <v>0</v>
      </c>
      <c r="AH504" s="326">
        <f t="shared" ca="1" si="1012"/>
        <v>0</v>
      </c>
      <c r="AI504" s="326">
        <f t="shared" ca="1" si="1012"/>
        <v>0</v>
      </c>
      <c r="AJ504" s="326">
        <f t="shared" ca="1" si="1012"/>
        <v>0</v>
      </c>
      <c r="AK504" s="326">
        <f t="shared" ca="1" si="1012"/>
        <v>0</v>
      </c>
      <c r="AL504" s="326">
        <f t="shared" ca="1" si="1012"/>
        <v>0</v>
      </c>
      <c r="AM504" s="326">
        <f t="shared" ca="1" si="1012"/>
        <v>0</v>
      </c>
      <c r="AN504" s="326">
        <f t="shared" ca="1" si="1012"/>
        <v>0</v>
      </c>
      <c r="AO504" s="326">
        <f t="shared" ca="1" si="1012"/>
        <v>0</v>
      </c>
      <c r="AP504" s="326">
        <f t="shared" ca="1" si="1012"/>
        <v>0</v>
      </c>
      <c r="AQ504" s="326">
        <f t="shared" ca="1" si="1012"/>
        <v>0</v>
      </c>
      <c r="AR504" s="326">
        <f t="shared" ca="1" si="1012"/>
        <v>0</v>
      </c>
      <c r="AS504" s="326">
        <f t="shared" ca="1" si="1012"/>
        <v>0</v>
      </c>
      <c r="AT504" s="326">
        <f t="shared" ca="1" si="1012"/>
        <v>0</v>
      </c>
      <c r="AU504" s="326">
        <f t="shared" ca="1" si="1012"/>
        <v>0</v>
      </c>
      <c r="AV504" s="326">
        <f t="shared" ca="1" si="1012"/>
        <v>0</v>
      </c>
      <c r="AW504" s="326">
        <f t="shared" ca="1" si="1012"/>
        <v>0</v>
      </c>
      <c r="AX504" s="326">
        <f t="shared" ca="1" si="1012"/>
        <v>0</v>
      </c>
      <c r="AY504" s="326">
        <f t="shared" ca="1" si="1012"/>
        <v>0</v>
      </c>
      <c r="AZ504" s="326">
        <f t="shared" ca="1" si="1012"/>
        <v>0</v>
      </c>
      <c r="BA504" s="326">
        <f t="shared" ca="1" si="1012"/>
        <v>0</v>
      </c>
      <c r="BB504" s="326">
        <f t="shared" ca="1" si="1012"/>
        <v>0</v>
      </c>
      <c r="BC504" s="326">
        <f t="shared" ca="1" si="1012"/>
        <v>0</v>
      </c>
      <c r="BD504" s="326">
        <f t="shared" ca="1" si="1012"/>
        <v>0</v>
      </c>
      <c r="BE504" s="326">
        <f t="shared" ca="1" si="1012"/>
        <v>0</v>
      </c>
      <c r="BF504" s="326">
        <f t="shared" ca="1" si="1012"/>
        <v>0</v>
      </c>
      <c r="BG504" s="326">
        <f t="shared" ca="1" si="1012"/>
        <v>0</v>
      </c>
      <c r="BH504" s="326">
        <f t="shared" ca="1" si="1012"/>
        <v>0</v>
      </c>
      <c r="BI504" s="326">
        <f t="shared" ca="1" si="1012"/>
        <v>0</v>
      </c>
      <c r="BJ504" s="326">
        <f t="shared" ca="1" si="1012"/>
        <v>0</v>
      </c>
      <c r="BK504" s="326">
        <f t="shared" ca="1" si="1012"/>
        <v>0</v>
      </c>
      <c r="BL504" s="326">
        <f t="shared" ca="1" si="1012"/>
        <v>0</v>
      </c>
      <c r="BM504" s="326">
        <f t="shared" ca="1" si="1012"/>
        <v>0</v>
      </c>
    </row>
    <row r="505" spans="3:65" x14ac:dyDescent="0.2">
      <c r="C505" s="325">
        <f t="shared" si="1005"/>
        <v>6</v>
      </c>
      <c r="D505" s="303" t="str">
        <f t="shared" si="1006"/>
        <v>item 6</v>
      </c>
      <c r="E505" s="350" t="str">
        <f t="shared" si="1002"/>
        <v>Operating Expense</v>
      </c>
      <c r="F505" s="320">
        <f t="shared" si="1002"/>
        <v>2</v>
      </c>
      <c r="G505" s="320"/>
      <c r="H505" s="362">
        <f t="shared" si="1003"/>
        <v>0.38574999999999998</v>
      </c>
      <c r="I505" s="362"/>
      <c r="J505" s="363"/>
      <c r="K505" s="341">
        <f t="shared" ca="1" si="1007"/>
        <v>0</v>
      </c>
      <c r="L505" s="342">
        <f t="shared" ca="1" si="1008"/>
        <v>0</v>
      </c>
      <c r="O505" s="326">
        <f t="shared" ref="O505:BM505" ca="1" si="1013">O476*(1/(1-$H505)-1)</f>
        <v>0</v>
      </c>
      <c r="P505" s="326">
        <f t="shared" ca="1" si="1013"/>
        <v>0</v>
      </c>
      <c r="Q505" s="326">
        <f t="shared" ca="1" si="1013"/>
        <v>0</v>
      </c>
      <c r="R505" s="326">
        <f t="shared" ca="1" si="1013"/>
        <v>0</v>
      </c>
      <c r="S505" s="326">
        <f t="shared" ca="1" si="1013"/>
        <v>0</v>
      </c>
      <c r="T505" s="326">
        <f t="shared" ca="1" si="1013"/>
        <v>0</v>
      </c>
      <c r="U505" s="326">
        <f t="shared" ca="1" si="1013"/>
        <v>0</v>
      </c>
      <c r="V505" s="326">
        <f t="shared" ca="1" si="1013"/>
        <v>0</v>
      </c>
      <c r="W505" s="326">
        <f t="shared" ca="1" si="1013"/>
        <v>0</v>
      </c>
      <c r="X505" s="326">
        <f t="shared" ca="1" si="1013"/>
        <v>0</v>
      </c>
      <c r="Y505" s="326">
        <f t="shared" ca="1" si="1013"/>
        <v>0</v>
      </c>
      <c r="Z505" s="326">
        <f t="shared" ca="1" si="1013"/>
        <v>0</v>
      </c>
      <c r="AA505" s="326">
        <f t="shared" ca="1" si="1013"/>
        <v>0</v>
      </c>
      <c r="AB505" s="326">
        <f t="shared" ca="1" si="1013"/>
        <v>0</v>
      </c>
      <c r="AC505" s="326">
        <f t="shared" ca="1" si="1013"/>
        <v>0</v>
      </c>
      <c r="AD505" s="326">
        <f t="shared" ca="1" si="1013"/>
        <v>0</v>
      </c>
      <c r="AE505" s="326">
        <f t="shared" ca="1" si="1013"/>
        <v>0</v>
      </c>
      <c r="AF505" s="326">
        <f t="shared" ca="1" si="1013"/>
        <v>0</v>
      </c>
      <c r="AG505" s="326">
        <f t="shared" ca="1" si="1013"/>
        <v>0</v>
      </c>
      <c r="AH505" s="326">
        <f t="shared" ca="1" si="1013"/>
        <v>0</v>
      </c>
      <c r="AI505" s="326">
        <f t="shared" ca="1" si="1013"/>
        <v>0</v>
      </c>
      <c r="AJ505" s="326">
        <f t="shared" ca="1" si="1013"/>
        <v>0</v>
      </c>
      <c r="AK505" s="326">
        <f t="shared" ca="1" si="1013"/>
        <v>0</v>
      </c>
      <c r="AL505" s="326">
        <f t="shared" ca="1" si="1013"/>
        <v>0</v>
      </c>
      <c r="AM505" s="326">
        <f t="shared" ca="1" si="1013"/>
        <v>0</v>
      </c>
      <c r="AN505" s="326">
        <f t="shared" ca="1" si="1013"/>
        <v>0</v>
      </c>
      <c r="AO505" s="326">
        <f t="shared" ca="1" si="1013"/>
        <v>0</v>
      </c>
      <c r="AP505" s="326">
        <f t="shared" ca="1" si="1013"/>
        <v>0</v>
      </c>
      <c r="AQ505" s="326">
        <f t="shared" ca="1" si="1013"/>
        <v>0</v>
      </c>
      <c r="AR505" s="326">
        <f t="shared" ca="1" si="1013"/>
        <v>0</v>
      </c>
      <c r="AS505" s="326">
        <f t="shared" ca="1" si="1013"/>
        <v>0</v>
      </c>
      <c r="AT505" s="326">
        <f t="shared" ca="1" si="1013"/>
        <v>0</v>
      </c>
      <c r="AU505" s="326">
        <f t="shared" ca="1" si="1013"/>
        <v>0</v>
      </c>
      <c r="AV505" s="326">
        <f t="shared" ca="1" si="1013"/>
        <v>0</v>
      </c>
      <c r="AW505" s="326">
        <f t="shared" ca="1" si="1013"/>
        <v>0</v>
      </c>
      <c r="AX505" s="326">
        <f t="shared" ca="1" si="1013"/>
        <v>0</v>
      </c>
      <c r="AY505" s="326">
        <f t="shared" ca="1" si="1013"/>
        <v>0</v>
      </c>
      <c r="AZ505" s="326">
        <f t="shared" ca="1" si="1013"/>
        <v>0</v>
      </c>
      <c r="BA505" s="326">
        <f t="shared" ca="1" si="1013"/>
        <v>0</v>
      </c>
      <c r="BB505" s="326">
        <f t="shared" ca="1" si="1013"/>
        <v>0</v>
      </c>
      <c r="BC505" s="326">
        <f t="shared" ca="1" si="1013"/>
        <v>0</v>
      </c>
      <c r="BD505" s="326">
        <f t="shared" ca="1" si="1013"/>
        <v>0</v>
      </c>
      <c r="BE505" s="326">
        <f t="shared" ca="1" si="1013"/>
        <v>0</v>
      </c>
      <c r="BF505" s="326">
        <f t="shared" ca="1" si="1013"/>
        <v>0</v>
      </c>
      <c r="BG505" s="326">
        <f t="shared" ca="1" si="1013"/>
        <v>0</v>
      </c>
      <c r="BH505" s="326">
        <f t="shared" ca="1" si="1013"/>
        <v>0</v>
      </c>
      <c r="BI505" s="326">
        <f t="shared" ca="1" si="1013"/>
        <v>0</v>
      </c>
      <c r="BJ505" s="326">
        <f t="shared" ca="1" si="1013"/>
        <v>0</v>
      </c>
      <c r="BK505" s="326">
        <f t="shared" ca="1" si="1013"/>
        <v>0</v>
      </c>
      <c r="BL505" s="326">
        <f t="shared" ca="1" si="1013"/>
        <v>0</v>
      </c>
      <c r="BM505" s="326">
        <f t="shared" ca="1" si="1013"/>
        <v>0</v>
      </c>
    </row>
    <row r="506" spans="3:65" x14ac:dyDescent="0.2">
      <c r="C506" s="325">
        <f t="shared" si="1005"/>
        <v>7</v>
      </c>
      <c r="D506" s="303" t="str">
        <f t="shared" si="1006"/>
        <v>item 7</v>
      </c>
      <c r="E506" s="350" t="str">
        <f t="shared" si="1002"/>
        <v>Operating Expense</v>
      </c>
      <c r="F506" s="320">
        <f t="shared" si="1002"/>
        <v>2</v>
      </c>
      <c r="G506" s="320"/>
      <c r="H506" s="362">
        <f t="shared" si="1003"/>
        <v>0.38574999999999998</v>
      </c>
      <c r="I506" s="362"/>
      <c r="J506" s="363"/>
      <c r="K506" s="341">
        <f t="shared" ca="1" si="1007"/>
        <v>0</v>
      </c>
      <c r="L506" s="342">
        <f t="shared" ca="1" si="1008"/>
        <v>0</v>
      </c>
      <c r="O506" s="326">
        <f t="shared" ref="O506:BM506" ca="1" si="1014">O477*(1/(1-$H506)-1)</f>
        <v>0</v>
      </c>
      <c r="P506" s="326">
        <f t="shared" ca="1" si="1014"/>
        <v>0</v>
      </c>
      <c r="Q506" s="326">
        <f t="shared" ca="1" si="1014"/>
        <v>0</v>
      </c>
      <c r="R506" s="326">
        <f t="shared" ca="1" si="1014"/>
        <v>0</v>
      </c>
      <c r="S506" s="326">
        <f t="shared" ca="1" si="1014"/>
        <v>0</v>
      </c>
      <c r="T506" s="326">
        <f t="shared" ca="1" si="1014"/>
        <v>0</v>
      </c>
      <c r="U506" s="326">
        <f t="shared" ca="1" si="1014"/>
        <v>0</v>
      </c>
      <c r="V506" s="326">
        <f t="shared" ca="1" si="1014"/>
        <v>0</v>
      </c>
      <c r="W506" s="326">
        <f t="shared" ca="1" si="1014"/>
        <v>0</v>
      </c>
      <c r="X506" s="326">
        <f t="shared" ca="1" si="1014"/>
        <v>0</v>
      </c>
      <c r="Y506" s="326">
        <f t="shared" ca="1" si="1014"/>
        <v>0</v>
      </c>
      <c r="Z506" s="326">
        <f t="shared" ca="1" si="1014"/>
        <v>0</v>
      </c>
      <c r="AA506" s="326">
        <f t="shared" ca="1" si="1014"/>
        <v>0</v>
      </c>
      <c r="AB506" s="326">
        <f t="shared" ca="1" si="1014"/>
        <v>0</v>
      </c>
      <c r="AC506" s="326">
        <f t="shared" ca="1" si="1014"/>
        <v>0</v>
      </c>
      <c r="AD506" s="326">
        <f t="shared" ca="1" si="1014"/>
        <v>0</v>
      </c>
      <c r="AE506" s="326">
        <f t="shared" ca="1" si="1014"/>
        <v>0</v>
      </c>
      <c r="AF506" s="326">
        <f t="shared" ca="1" si="1014"/>
        <v>0</v>
      </c>
      <c r="AG506" s="326">
        <f t="shared" ca="1" si="1014"/>
        <v>0</v>
      </c>
      <c r="AH506" s="326">
        <f t="shared" ca="1" si="1014"/>
        <v>0</v>
      </c>
      <c r="AI506" s="326">
        <f t="shared" ca="1" si="1014"/>
        <v>0</v>
      </c>
      <c r="AJ506" s="326">
        <f t="shared" ca="1" si="1014"/>
        <v>0</v>
      </c>
      <c r="AK506" s="326">
        <f t="shared" ca="1" si="1014"/>
        <v>0</v>
      </c>
      <c r="AL506" s="326">
        <f t="shared" ca="1" si="1014"/>
        <v>0</v>
      </c>
      <c r="AM506" s="326">
        <f t="shared" ca="1" si="1014"/>
        <v>0</v>
      </c>
      <c r="AN506" s="326">
        <f t="shared" ca="1" si="1014"/>
        <v>0</v>
      </c>
      <c r="AO506" s="326">
        <f t="shared" ca="1" si="1014"/>
        <v>0</v>
      </c>
      <c r="AP506" s="326">
        <f t="shared" ca="1" si="1014"/>
        <v>0</v>
      </c>
      <c r="AQ506" s="326">
        <f t="shared" ca="1" si="1014"/>
        <v>0</v>
      </c>
      <c r="AR506" s="326">
        <f t="shared" ca="1" si="1014"/>
        <v>0</v>
      </c>
      <c r="AS506" s="326">
        <f t="shared" ca="1" si="1014"/>
        <v>0</v>
      </c>
      <c r="AT506" s="326">
        <f t="shared" ca="1" si="1014"/>
        <v>0</v>
      </c>
      <c r="AU506" s="326">
        <f t="shared" ca="1" si="1014"/>
        <v>0</v>
      </c>
      <c r="AV506" s="326">
        <f t="shared" ca="1" si="1014"/>
        <v>0</v>
      </c>
      <c r="AW506" s="326">
        <f t="shared" ca="1" si="1014"/>
        <v>0</v>
      </c>
      <c r="AX506" s="326">
        <f t="shared" ca="1" si="1014"/>
        <v>0</v>
      </c>
      <c r="AY506" s="326">
        <f t="shared" ca="1" si="1014"/>
        <v>0</v>
      </c>
      <c r="AZ506" s="326">
        <f t="shared" ca="1" si="1014"/>
        <v>0</v>
      </c>
      <c r="BA506" s="326">
        <f t="shared" ca="1" si="1014"/>
        <v>0</v>
      </c>
      <c r="BB506" s="326">
        <f t="shared" ca="1" si="1014"/>
        <v>0</v>
      </c>
      <c r="BC506" s="326">
        <f t="shared" ca="1" si="1014"/>
        <v>0</v>
      </c>
      <c r="BD506" s="326">
        <f t="shared" ca="1" si="1014"/>
        <v>0</v>
      </c>
      <c r="BE506" s="326">
        <f t="shared" ca="1" si="1014"/>
        <v>0</v>
      </c>
      <c r="BF506" s="326">
        <f t="shared" ca="1" si="1014"/>
        <v>0</v>
      </c>
      <c r="BG506" s="326">
        <f t="shared" ca="1" si="1014"/>
        <v>0</v>
      </c>
      <c r="BH506" s="326">
        <f t="shared" ca="1" si="1014"/>
        <v>0</v>
      </c>
      <c r="BI506" s="326">
        <f t="shared" ca="1" si="1014"/>
        <v>0</v>
      </c>
      <c r="BJ506" s="326">
        <f t="shared" ca="1" si="1014"/>
        <v>0</v>
      </c>
      <c r="BK506" s="326">
        <f t="shared" ca="1" si="1014"/>
        <v>0</v>
      </c>
      <c r="BL506" s="326">
        <f t="shared" ca="1" si="1014"/>
        <v>0</v>
      </c>
      <c r="BM506" s="326">
        <f t="shared" ca="1" si="1014"/>
        <v>0</v>
      </c>
    </row>
    <row r="507" spans="3:65" x14ac:dyDescent="0.2">
      <c r="C507" s="325">
        <f t="shared" si="1005"/>
        <v>8</v>
      </c>
      <c r="D507" s="303" t="str">
        <f t="shared" si="1006"/>
        <v>item 8</v>
      </c>
      <c r="E507" s="350" t="str">
        <f t="shared" si="1002"/>
        <v>Operating Expense</v>
      </c>
      <c r="F507" s="320">
        <f t="shared" si="1002"/>
        <v>2</v>
      </c>
      <c r="G507" s="320"/>
      <c r="H507" s="362">
        <f t="shared" si="1003"/>
        <v>0.38574999999999998</v>
      </c>
      <c r="I507" s="362"/>
      <c r="J507" s="363"/>
      <c r="K507" s="341">
        <f t="shared" ca="1" si="1007"/>
        <v>0</v>
      </c>
      <c r="L507" s="342">
        <f t="shared" ca="1" si="1008"/>
        <v>0</v>
      </c>
      <c r="O507" s="326">
        <f t="shared" ref="O507:BM507" ca="1" si="1015">O478*(1/(1-$H507)-1)</f>
        <v>0</v>
      </c>
      <c r="P507" s="326">
        <f t="shared" ca="1" si="1015"/>
        <v>0</v>
      </c>
      <c r="Q507" s="326">
        <f t="shared" ca="1" si="1015"/>
        <v>0</v>
      </c>
      <c r="R507" s="326">
        <f t="shared" ca="1" si="1015"/>
        <v>0</v>
      </c>
      <c r="S507" s="326">
        <f t="shared" ca="1" si="1015"/>
        <v>0</v>
      </c>
      <c r="T507" s="326">
        <f t="shared" ca="1" si="1015"/>
        <v>0</v>
      </c>
      <c r="U507" s="326">
        <f t="shared" ca="1" si="1015"/>
        <v>0</v>
      </c>
      <c r="V507" s="326">
        <f t="shared" ca="1" si="1015"/>
        <v>0</v>
      </c>
      <c r="W507" s="326">
        <f t="shared" ca="1" si="1015"/>
        <v>0</v>
      </c>
      <c r="X507" s="326">
        <f t="shared" ca="1" si="1015"/>
        <v>0</v>
      </c>
      <c r="Y507" s="326">
        <f t="shared" ca="1" si="1015"/>
        <v>0</v>
      </c>
      <c r="Z507" s="326">
        <f t="shared" ca="1" si="1015"/>
        <v>0</v>
      </c>
      <c r="AA507" s="326">
        <f t="shared" ca="1" si="1015"/>
        <v>0</v>
      </c>
      <c r="AB507" s="326">
        <f t="shared" ca="1" si="1015"/>
        <v>0</v>
      </c>
      <c r="AC507" s="326">
        <f t="shared" ca="1" si="1015"/>
        <v>0</v>
      </c>
      <c r="AD507" s="326">
        <f t="shared" ca="1" si="1015"/>
        <v>0</v>
      </c>
      <c r="AE507" s="326">
        <f t="shared" ca="1" si="1015"/>
        <v>0</v>
      </c>
      <c r="AF507" s="326">
        <f t="shared" ca="1" si="1015"/>
        <v>0</v>
      </c>
      <c r="AG507" s="326">
        <f t="shared" ca="1" si="1015"/>
        <v>0</v>
      </c>
      <c r="AH507" s="326">
        <f t="shared" ca="1" si="1015"/>
        <v>0</v>
      </c>
      <c r="AI507" s="326">
        <f t="shared" ca="1" si="1015"/>
        <v>0</v>
      </c>
      <c r="AJ507" s="326">
        <f t="shared" ca="1" si="1015"/>
        <v>0</v>
      </c>
      <c r="AK507" s="326">
        <f t="shared" ca="1" si="1015"/>
        <v>0</v>
      </c>
      <c r="AL507" s="326">
        <f t="shared" ca="1" si="1015"/>
        <v>0</v>
      </c>
      <c r="AM507" s="326">
        <f t="shared" ca="1" si="1015"/>
        <v>0</v>
      </c>
      <c r="AN507" s="326">
        <f t="shared" ca="1" si="1015"/>
        <v>0</v>
      </c>
      <c r="AO507" s="326">
        <f t="shared" ca="1" si="1015"/>
        <v>0</v>
      </c>
      <c r="AP507" s="326">
        <f t="shared" ca="1" si="1015"/>
        <v>0</v>
      </c>
      <c r="AQ507" s="326">
        <f t="shared" ca="1" si="1015"/>
        <v>0</v>
      </c>
      <c r="AR507" s="326">
        <f t="shared" ca="1" si="1015"/>
        <v>0</v>
      </c>
      <c r="AS507" s="326">
        <f t="shared" ca="1" si="1015"/>
        <v>0</v>
      </c>
      <c r="AT507" s="326">
        <f t="shared" ca="1" si="1015"/>
        <v>0</v>
      </c>
      <c r="AU507" s="326">
        <f t="shared" ca="1" si="1015"/>
        <v>0</v>
      </c>
      <c r="AV507" s="326">
        <f t="shared" ca="1" si="1015"/>
        <v>0</v>
      </c>
      <c r="AW507" s="326">
        <f t="shared" ca="1" si="1015"/>
        <v>0</v>
      </c>
      <c r="AX507" s="326">
        <f t="shared" ca="1" si="1015"/>
        <v>0</v>
      </c>
      <c r="AY507" s="326">
        <f t="shared" ca="1" si="1015"/>
        <v>0</v>
      </c>
      <c r="AZ507" s="326">
        <f t="shared" ca="1" si="1015"/>
        <v>0</v>
      </c>
      <c r="BA507" s="326">
        <f t="shared" ca="1" si="1015"/>
        <v>0</v>
      </c>
      <c r="BB507" s="326">
        <f t="shared" ca="1" si="1015"/>
        <v>0</v>
      </c>
      <c r="BC507" s="326">
        <f t="shared" ca="1" si="1015"/>
        <v>0</v>
      </c>
      <c r="BD507" s="326">
        <f t="shared" ca="1" si="1015"/>
        <v>0</v>
      </c>
      <c r="BE507" s="326">
        <f t="shared" ca="1" si="1015"/>
        <v>0</v>
      </c>
      <c r="BF507" s="326">
        <f t="shared" ca="1" si="1015"/>
        <v>0</v>
      </c>
      <c r="BG507" s="326">
        <f t="shared" ca="1" si="1015"/>
        <v>0</v>
      </c>
      <c r="BH507" s="326">
        <f t="shared" ca="1" si="1015"/>
        <v>0</v>
      </c>
      <c r="BI507" s="326">
        <f t="shared" ca="1" si="1015"/>
        <v>0</v>
      </c>
      <c r="BJ507" s="326">
        <f t="shared" ca="1" si="1015"/>
        <v>0</v>
      </c>
      <c r="BK507" s="326">
        <f t="shared" ca="1" si="1015"/>
        <v>0</v>
      </c>
      <c r="BL507" s="326">
        <f t="shared" ca="1" si="1015"/>
        <v>0</v>
      </c>
      <c r="BM507" s="326">
        <f t="shared" ca="1" si="1015"/>
        <v>0</v>
      </c>
    </row>
    <row r="508" spans="3:65" x14ac:dyDescent="0.2">
      <c r="C508" s="325">
        <f t="shared" si="1005"/>
        <v>9</v>
      </c>
      <c r="D508" s="303" t="str">
        <f t="shared" si="1006"/>
        <v>item 9</v>
      </c>
      <c r="E508" s="350" t="str">
        <f t="shared" si="1002"/>
        <v>Operating Expense</v>
      </c>
      <c r="F508" s="320">
        <f t="shared" si="1002"/>
        <v>2</v>
      </c>
      <c r="G508" s="320"/>
      <c r="H508" s="362">
        <f t="shared" si="1003"/>
        <v>0.38574999999999998</v>
      </c>
      <c r="I508" s="362"/>
      <c r="J508" s="363"/>
      <c r="K508" s="341">
        <f t="shared" ca="1" si="1007"/>
        <v>0</v>
      </c>
      <c r="L508" s="342">
        <f t="shared" ca="1" si="1008"/>
        <v>0</v>
      </c>
      <c r="O508" s="326">
        <f t="shared" ref="O508:BM508" ca="1" si="1016">O479*(1/(1-$H508)-1)</f>
        <v>0</v>
      </c>
      <c r="P508" s="326">
        <f t="shared" ca="1" si="1016"/>
        <v>0</v>
      </c>
      <c r="Q508" s="326">
        <f t="shared" ca="1" si="1016"/>
        <v>0</v>
      </c>
      <c r="R508" s="326">
        <f t="shared" ca="1" si="1016"/>
        <v>0</v>
      </c>
      <c r="S508" s="326">
        <f t="shared" ca="1" si="1016"/>
        <v>0</v>
      </c>
      <c r="T508" s="326">
        <f t="shared" ca="1" si="1016"/>
        <v>0</v>
      </c>
      <c r="U508" s="326">
        <f t="shared" ca="1" si="1016"/>
        <v>0</v>
      </c>
      <c r="V508" s="326">
        <f t="shared" ca="1" si="1016"/>
        <v>0</v>
      </c>
      <c r="W508" s="326">
        <f t="shared" ca="1" si="1016"/>
        <v>0</v>
      </c>
      <c r="X508" s="326">
        <f t="shared" ca="1" si="1016"/>
        <v>0</v>
      </c>
      <c r="Y508" s="326">
        <f t="shared" ca="1" si="1016"/>
        <v>0</v>
      </c>
      <c r="Z508" s="326">
        <f t="shared" ca="1" si="1016"/>
        <v>0</v>
      </c>
      <c r="AA508" s="326">
        <f t="shared" ca="1" si="1016"/>
        <v>0</v>
      </c>
      <c r="AB508" s="326">
        <f t="shared" ca="1" si="1016"/>
        <v>0</v>
      </c>
      <c r="AC508" s="326">
        <f t="shared" ca="1" si="1016"/>
        <v>0</v>
      </c>
      <c r="AD508" s="326">
        <f t="shared" ca="1" si="1016"/>
        <v>0</v>
      </c>
      <c r="AE508" s="326">
        <f t="shared" ca="1" si="1016"/>
        <v>0</v>
      </c>
      <c r="AF508" s="326">
        <f t="shared" ca="1" si="1016"/>
        <v>0</v>
      </c>
      <c r="AG508" s="326">
        <f t="shared" ca="1" si="1016"/>
        <v>0</v>
      </c>
      <c r="AH508" s="326">
        <f t="shared" ca="1" si="1016"/>
        <v>0</v>
      </c>
      <c r="AI508" s="326">
        <f t="shared" ca="1" si="1016"/>
        <v>0</v>
      </c>
      <c r="AJ508" s="326">
        <f t="shared" ca="1" si="1016"/>
        <v>0</v>
      </c>
      <c r="AK508" s="326">
        <f t="shared" ca="1" si="1016"/>
        <v>0</v>
      </c>
      <c r="AL508" s="326">
        <f t="shared" ca="1" si="1016"/>
        <v>0</v>
      </c>
      <c r="AM508" s="326">
        <f t="shared" ca="1" si="1016"/>
        <v>0</v>
      </c>
      <c r="AN508" s="326">
        <f t="shared" ca="1" si="1016"/>
        <v>0</v>
      </c>
      <c r="AO508" s="326">
        <f t="shared" ca="1" si="1016"/>
        <v>0</v>
      </c>
      <c r="AP508" s="326">
        <f t="shared" ca="1" si="1016"/>
        <v>0</v>
      </c>
      <c r="AQ508" s="326">
        <f t="shared" ca="1" si="1016"/>
        <v>0</v>
      </c>
      <c r="AR508" s="326">
        <f t="shared" ca="1" si="1016"/>
        <v>0</v>
      </c>
      <c r="AS508" s="326">
        <f t="shared" ca="1" si="1016"/>
        <v>0</v>
      </c>
      <c r="AT508" s="326">
        <f t="shared" ca="1" si="1016"/>
        <v>0</v>
      </c>
      <c r="AU508" s="326">
        <f t="shared" ca="1" si="1016"/>
        <v>0</v>
      </c>
      <c r="AV508" s="326">
        <f t="shared" ca="1" si="1016"/>
        <v>0</v>
      </c>
      <c r="AW508" s="326">
        <f t="shared" ca="1" si="1016"/>
        <v>0</v>
      </c>
      <c r="AX508" s="326">
        <f t="shared" ca="1" si="1016"/>
        <v>0</v>
      </c>
      <c r="AY508" s="326">
        <f t="shared" ca="1" si="1016"/>
        <v>0</v>
      </c>
      <c r="AZ508" s="326">
        <f t="shared" ca="1" si="1016"/>
        <v>0</v>
      </c>
      <c r="BA508" s="326">
        <f t="shared" ca="1" si="1016"/>
        <v>0</v>
      </c>
      <c r="BB508" s="326">
        <f t="shared" ca="1" si="1016"/>
        <v>0</v>
      </c>
      <c r="BC508" s="326">
        <f t="shared" ca="1" si="1016"/>
        <v>0</v>
      </c>
      <c r="BD508" s="326">
        <f t="shared" ca="1" si="1016"/>
        <v>0</v>
      </c>
      <c r="BE508" s="326">
        <f t="shared" ca="1" si="1016"/>
        <v>0</v>
      </c>
      <c r="BF508" s="326">
        <f t="shared" ca="1" si="1016"/>
        <v>0</v>
      </c>
      <c r="BG508" s="326">
        <f t="shared" ca="1" si="1016"/>
        <v>0</v>
      </c>
      <c r="BH508" s="326">
        <f t="shared" ca="1" si="1016"/>
        <v>0</v>
      </c>
      <c r="BI508" s="326">
        <f t="shared" ca="1" si="1016"/>
        <v>0</v>
      </c>
      <c r="BJ508" s="326">
        <f t="shared" ca="1" si="1016"/>
        <v>0</v>
      </c>
      <c r="BK508" s="326">
        <f t="shared" ca="1" si="1016"/>
        <v>0</v>
      </c>
      <c r="BL508" s="326">
        <f t="shared" ca="1" si="1016"/>
        <v>0</v>
      </c>
      <c r="BM508" s="326">
        <f t="shared" ca="1" si="1016"/>
        <v>0</v>
      </c>
    </row>
    <row r="509" spans="3:65" x14ac:dyDescent="0.2">
      <c r="C509" s="325">
        <f t="shared" si="1005"/>
        <v>10</v>
      </c>
      <c r="D509" s="303" t="str">
        <f t="shared" si="1006"/>
        <v>item 10</v>
      </c>
      <c r="E509" s="350" t="str">
        <f t="shared" si="1002"/>
        <v>Operating Expense</v>
      </c>
      <c r="F509" s="320">
        <f t="shared" si="1002"/>
        <v>2</v>
      </c>
      <c r="G509" s="320"/>
      <c r="H509" s="362">
        <f t="shared" si="1003"/>
        <v>0.38574999999999998</v>
      </c>
      <c r="I509" s="362"/>
      <c r="J509" s="363"/>
      <c r="K509" s="341">
        <f t="shared" ca="1" si="1007"/>
        <v>0</v>
      </c>
      <c r="L509" s="342">
        <f t="shared" ca="1" si="1008"/>
        <v>0</v>
      </c>
      <c r="O509" s="326">
        <f t="shared" ref="O509:BM509" ca="1" si="1017">O480*(1/(1-$H509)-1)</f>
        <v>0</v>
      </c>
      <c r="P509" s="326">
        <f t="shared" ca="1" si="1017"/>
        <v>0</v>
      </c>
      <c r="Q509" s="326">
        <f t="shared" ca="1" si="1017"/>
        <v>0</v>
      </c>
      <c r="R509" s="326">
        <f t="shared" ca="1" si="1017"/>
        <v>0</v>
      </c>
      <c r="S509" s="326">
        <f t="shared" ca="1" si="1017"/>
        <v>0</v>
      </c>
      <c r="T509" s="326">
        <f t="shared" ca="1" si="1017"/>
        <v>0</v>
      </c>
      <c r="U509" s="326">
        <f t="shared" ca="1" si="1017"/>
        <v>0</v>
      </c>
      <c r="V509" s="326">
        <f t="shared" ca="1" si="1017"/>
        <v>0</v>
      </c>
      <c r="W509" s="326">
        <f t="shared" ca="1" si="1017"/>
        <v>0</v>
      </c>
      <c r="X509" s="326">
        <f t="shared" ca="1" si="1017"/>
        <v>0</v>
      </c>
      <c r="Y509" s="326">
        <f t="shared" ca="1" si="1017"/>
        <v>0</v>
      </c>
      <c r="Z509" s="326">
        <f t="shared" ca="1" si="1017"/>
        <v>0</v>
      </c>
      <c r="AA509" s="326">
        <f t="shared" ca="1" si="1017"/>
        <v>0</v>
      </c>
      <c r="AB509" s="326">
        <f t="shared" ca="1" si="1017"/>
        <v>0</v>
      </c>
      <c r="AC509" s="326">
        <f t="shared" ca="1" si="1017"/>
        <v>0</v>
      </c>
      <c r="AD509" s="326">
        <f t="shared" ca="1" si="1017"/>
        <v>0</v>
      </c>
      <c r="AE509" s="326">
        <f t="shared" ca="1" si="1017"/>
        <v>0</v>
      </c>
      <c r="AF509" s="326">
        <f t="shared" ca="1" si="1017"/>
        <v>0</v>
      </c>
      <c r="AG509" s="326">
        <f t="shared" ca="1" si="1017"/>
        <v>0</v>
      </c>
      <c r="AH509" s="326">
        <f t="shared" ca="1" si="1017"/>
        <v>0</v>
      </c>
      <c r="AI509" s="326">
        <f t="shared" ca="1" si="1017"/>
        <v>0</v>
      </c>
      <c r="AJ509" s="326">
        <f t="shared" ca="1" si="1017"/>
        <v>0</v>
      </c>
      <c r="AK509" s="326">
        <f t="shared" ca="1" si="1017"/>
        <v>0</v>
      </c>
      <c r="AL509" s="326">
        <f t="shared" ca="1" si="1017"/>
        <v>0</v>
      </c>
      <c r="AM509" s="326">
        <f t="shared" ca="1" si="1017"/>
        <v>0</v>
      </c>
      <c r="AN509" s="326">
        <f t="shared" ca="1" si="1017"/>
        <v>0</v>
      </c>
      <c r="AO509" s="326">
        <f t="shared" ca="1" si="1017"/>
        <v>0</v>
      </c>
      <c r="AP509" s="326">
        <f t="shared" ca="1" si="1017"/>
        <v>0</v>
      </c>
      <c r="AQ509" s="326">
        <f t="shared" ca="1" si="1017"/>
        <v>0</v>
      </c>
      <c r="AR509" s="326">
        <f t="shared" ca="1" si="1017"/>
        <v>0</v>
      </c>
      <c r="AS509" s="326">
        <f t="shared" ca="1" si="1017"/>
        <v>0</v>
      </c>
      <c r="AT509" s="326">
        <f t="shared" ca="1" si="1017"/>
        <v>0</v>
      </c>
      <c r="AU509" s="326">
        <f t="shared" ca="1" si="1017"/>
        <v>0</v>
      </c>
      <c r="AV509" s="326">
        <f t="shared" ca="1" si="1017"/>
        <v>0</v>
      </c>
      <c r="AW509" s="326">
        <f t="shared" ca="1" si="1017"/>
        <v>0</v>
      </c>
      <c r="AX509" s="326">
        <f t="shared" ca="1" si="1017"/>
        <v>0</v>
      </c>
      <c r="AY509" s="326">
        <f t="shared" ca="1" si="1017"/>
        <v>0</v>
      </c>
      <c r="AZ509" s="326">
        <f t="shared" ca="1" si="1017"/>
        <v>0</v>
      </c>
      <c r="BA509" s="326">
        <f t="shared" ca="1" si="1017"/>
        <v>0</v>
      </c>
      <c r="BB509" s="326">
        <f t="shared" ca="1" si="1017"/>
        <v>0</v>
      </c>
      <c r="BC509" s="326">
        <f t="shared" ca="1" si="1017"/>
        <v>0</v>
      </c>
      <c r="BD509" s="326">
        <f t="shared" ca="1" si="1017"/>
        <v>0</v>
      </c>
      <c r="BE509" s="326">
        <f t="shared" ca="1" si="1017"/>
        <v>0</v>
      </c>
      <c r="BF509" s="326">
        <f t="shared" ca="1" si="1017"/>
        <v>0</v>
      </c>
      <c r="BG509" s="326">
        <f t="shared" ca="1" si="1017"/>
        <v>0</v>
      </c>
      <c r="BH509" s="326">
        <f t="shared" ca="1" si="1017"/>
        <v>0</v>
      </c>
      <c r="BI509" s="326">
        <f t="shared" ca="1" si="1017"/>
        <v>0</v>
      </c>
      <c r="BJ509" s="326">
        <f t="shared" ca="1" si="1017"/>
        <v>0</v>
      </c>
      <c r="BK509" s="326">
        <f t="shared" ca="1" si="1017"/>
        <v>0</v>
      </c>
      <c r="BL509" s="326">
        <f t="shared" ca="1" si="1017"/>
        <v>0</v>
      </c>
      <c r="BM509" s="326">
        <f t="shared" ca="1" si="1017"/>
        <v>0</v>
      </c>
    </row>
    <row r="510" spans="3:65" x14ac:dyDescent="0.2">
      <c r="C510" s="325">
        <f t="shared" si="1005"/>
        <v>11</v>
      </c>
      <c r="D510" s="303" t="str">
        <f t="shared" si="1006"/>
        <v>item 11</v>
      </c>
      <c r="E510" s="350" t="str">
        <f t="shared" si="1002"/>
        <v>Operating Expense</v>
      </c>
      <c r="F510" s="320">
        <f t="shared" si="1002"/>
        <v>2</v>
      </c>
      <c r="G510" s="320"/>
      <c r="H510" s="362">
        <f t="shared" si="1003"/>
        <v>0.38574999999999998</v>
      </c>
      <c r="I510" s="362"/>
      <c r="J510" s="363"/>
      <c r="K510" s="341">
        <f t="shared" ca="1" si="1007"/>
        <v>0</v>
      </c>
      <c r="L510" s="342">
        <f t="shared" ca="1" si="1008"/>
        <v>0</v>
      </c>
      <c r="O510" s="326">
        <f t="shared" ref="O510:BM510" ca="1" si="1018">O481*(1/(1-$H510)-1)</f>
        <v>0</v>
      </c>
      <c r="P510" s="326">
        <f t="shared" ca="1" si="1018"/>
        <v>0</v>
      </c>
      <c r="Q510" s="326">
        <f t="shared" ca="1" si="1018"/>
        <v>0</v>
      </c>
      <c r="R510" s="326">
        <f t="shared" ca="1" si="1018"/>
        <v>0</v>
      </c>
      <c r="S510" s="326">
        <f t="shared" ca="1" si="1018"/>
        <v>0</v>
      </c>
      <c r="T510" s="326">
        <f t="shared" ca="1" si="1018"/>
        <v>0</v>
      </c>
      <c r="U510" s="326">
        <f t="shared" ca="1" si="1018"/>
        <v>0</v>
      </c>
      <c r="V510" s="326">
        <f t="shared" ca="1" si="1018"/>
        <v>0</v>
      </c>
      <c r="W510" s="326">
        <f t="shared" ca="1" si="1018"/>
        <v>0</v>
      </c>
      <c r="X510" s="326">
        <f t="shared" ca="1" si="1018"/>
        <v>0</v>
      </c>
      <c r="Y510" s="326">
        <f t="shared" ca="1" si="1018"/>
        <v>0</v>
      </c>
      <c r="Z510" s="326">
        <f t="shared" ca="1" si="1018"/>
        <v>0</v>
      </c>
      <c r="AA510" s="326">
        <f t="shared" ca="1" si="1018"/>
        <v>0</v>
      </c>
      <c r="AB510" s="326">
        <f t="shared" ca="1" si="1018"/>
        <v>0</v>
      </c>
      <c r="AC510" s="326">
        <f t="shared" ca="1" si="1018"/>
        <v>0</v>
      </c>
      <c r="AD510" s="326">
        <f t="shared" ca="1" si="1018"/>
        <v>0</v>
      </c>
      <c r="AE510" s="326">
        <f t="shared" ca="1" si="1018"/>
        <v>0</v>
      </c>
      <c r="AF510" s="326">
        <f t="shared" ca="1" si="1018"/>
        <v>0</v>
      </c>
      <c r="AG510" s="326">
        <f t="shared" ca="1" si="1018"/>
        <v>0</v>
      </c>
      <c r="AH510" s="326">
        <f t="shared" ca="1" si="1018"/>
        <v>0</v>
      </c>
      <c r="AI510" s="326">
        <f t="shared" ca="1" si="1018"/>
        <v>0</v>
      </c>
      <c r="AJ510" s="326">
        <f t="shared" ca="1" si="1018"/>
        <v>0</v>
      </c>
      <c r="AK510" s="326">
        <f t="shared" ca="1" si="1018"/>
        <v>0</v>
      </c>
      <c r="AL510" s="326">
        <f t="shared" ca="1" si="1018"/>
        <v>0</v>
      </c>
      <c r="AM510" s="326">
        <f t="shared" ca="1" si="1018"/>
        <v>0</v>
      </c>
      <c r="AN510" s="326">
        <f t="shared" ca="1" si="1018"/>
        <v>0</v>
      </c>
      <c r="AO510" s="326">
        <f t="shared" ca="1" si="1018"/>
        <v>0</v>
      </c>
      <c r="AP510" s="326">
        <f t="shared" ca="1" si="1018"/>
        <v>0</v>
      </c>
      <c r="AQ510" s="326">
        <f t="shared" ca="1" si="1018"/>
        <v>0</v>
      </c>
      <c r="AR510" s="326">
        <f t="shared" ca="1" si="1018"/>
        <v>0</v>
      </c>
      <c r="AS510" s="326">
        <f t="shared" ca="1" si="1018"/>
        <v>0</v>
      </c>
      <c r="AT510" s="326">
        <f t="shared" ca="1" si="1018"/>
        <v>0</v>
      </c>
      <c r="AU510" s="326">
        <f t="shared" ca="1" si="1018"/>
        <v>0</v>
      </c>
      <c r="AV510" s="326">
        <f t="shared" ca="1" si="1018"/>
        <v>0</v>
      </c>
      <c r="AW510" s="326">
        <f t="shared" ca="1" si="1018"/>
        <v>0</v>
      </c>
      <c r="AX510" s="326">
        <f t="shared" ca="1" si="1018"/>
        <v>0</v>
      </c>
      <c r="AY510" s="326">
        <f t="shared" ca="1" si="1018"/>
        <v>0</v>
      </c>
      <c r="AZ510" s="326">
        <f t="shared" ca="1" si="1018"/>
        <v>0</v>
      </c>
      <c r="BA510" s="326">
        <f t="shared" ca="1" si="1018"/>
        <v>0</v>
      </c>
      <c r="BB510" s="326">
        <f t="shared" ca="1" si="1018"/>
        <v>0</v>
      </c>
      <c r="BC510" s="326">
        <f t="shared" ca="1" si="1018"/>
        <v>0</v>
      </c>
      <c r="BD510" s="326">
        <f t="shared" ca="1" si="1018"/>
        <v>0</v>
      </c>
      <c r="BE510" s="326">
        <f t="shared" ca="1" si="1018"/>
        <v>0</v>
      </c>
      <c r="BF510" s="326">
        <f t="shared" ca="1" si="1018"/>
        <v>0</v>
      </c>
      <c r="BG510" s="326">
        <f t="shared" ca="1" si="1018"/>
        <v>0</v>
      </c>
      <c r="BH510" s="326">
        <f t="shared" ca="1" si="1018"/>
        <v>0</v>
      </c>
      <c r="BI510" s="326">
        <f t="shared" ca="1" si="1018"/>
        <v>0</v>
      </c>
      <c r="BJ510" s="326">
        <f t="shared" ca="1" si="1018"/>
        <v>0</v>
      </c>
      <c r="BK510" s="326">
        <f t="shared" ca="1" si="1018"/>
        <v>0</v>
      </c>
      <c r="BL510" s="326">
        <f t="shared" ca="1" si="1018"/>
        <v>0</v>
      </c>
      <c r="BM510" s="326">
        <f t="shared" ca="1" si="1018"/>
        <v>0</v>
      </c>
    </row>
    <row r="511" spans="3:65" x14ac:dyDescent="0.2">
      <c r="C511" s="325">
        <f t="shared" si="1005"/>
        <v>12</v>
      </c>
      <c r="D511" s="303" t="str">
        <f t="shared" si="1006"/>
        <v>item 12</v>
      </c>
      <c r="E511" s="350" t="str">
        <f t="shared" si="1002"/>
        <v>Operating Expense</v>
      </c>
      <c r="F511" s="320">
        <f t="shared" si="1002"/>
        <v>2</v>
      </c>
      <c r="G511" s="320"/>
      <c r="H511" s="362">
        <f t="shared" si="1003"/>
        <v>0.38574999999999998</v>
      </c>
      <c r="I511" s="362"/>
      <c r="J511" s="363"/>
      <c r="K511" s="341">
        <f t="shared" ca="1" si="1007"/>
        <v>0</v>
      </c>
      <c r="L511" s="342">
        <f t="shared" ca="1" si="1008"/>
        <v>0</v>
      </c>
      <c r="O511" s="326">
        <f t="shared" ref="O511:BM511" ca="1" si="1019">O482*(1/(1-$H511)-1)</f>
        <v>0</v>
      </c>
      <c r="P511" s="326">
        <f t="shared" ca="1" si="1019"/>
        <v>0</v>
      </c>
      <c r="Q511" s="326">
        <f t="shared" ca="1" si="1019"/>
        <v>0</v>
      </c>
      <c r="R511" s="326">
        <f t="shared" ca="1" si="1019"/>
        <v>0</v>
      </c>
      <c r="S511" s="326">
        <f t="shared" ca="1" si="1019"/>
        <v>0</v>
      </c>
      <c r="T511" s="326">
        <f t="shared" ca="1" si="1019"/>
        <v>0</v>
      </c>
      <c r="U511" s="326">
        <f t="shared" ca="1" si="1019"/>
        <v>0</v>
      </c>
      <c r="V511" s="326">
        <f t="shared" ca="1" si="1019"/>
        <v>0</v>
      </c>
      <c r="W511" s="326">
        <f t="shared" ca="1" si="1019"/>
        <v>0</v>
      </c>
      <c r="X511" s="326">
        <f t="shared" ca="1" si="1019"/>
        <v>0</v>
      </c>
      <c r="Y511" s="326">
        <f t="shared" ca="1" si="1019"/>
        <v>0</v>
      </c>
      <c r="Z511" s="326">
        <f t="shared" ca="1" si="1019"/>
        <v>0</v>
      </c>
      <c r="AA511" s="326">
        <f t="shared" ca="1" si="1019"/>
        <v>0</v>
      </c>
      <c r="AB511" s="326">
        <f t="shared" ca="1" si="1019"/>
        <v>0</v>
      </c>
      <c r="AC511" s="326">
        <f t="shared" ca="1" si="1019"/>
        <v>0</v>
      </c>
      <c r="AD511" s="326">
        <f t="shared" ca="1" si="1019"/>
        <v>0</v>
      </c>
      <c r="AE511" s="326">
        <f t="shared" ca="1" si="1019"/>
        <v>0</v>
      </c>
      <c r="AF511" s="326">
        <f t="shared" ca="1" si="1019"/>
        <v>0</v>
      </c>
      <c r="AG511" s="326">
        <f t="shared" ca="1" si="1019"/>
        <v>0</v>
      </c>
      <c r="AH511" s="326">
        <f t="shared" ca="1" si="1019"/>
        <v>0</v>
      </c>
      <c r="AI511" s="326">
        <f t="shared" ca="1" si="1019"/>
        <v>0</v>
      </c>
      <c r="AJ511" s="326">
        <f t="shared" ca="1" si="1019"/>
        <v>0</v>
      </c>
      <c r="AK511" s="326">
        <f t="shared" ca="1" si="1019"/>
        <v>0</v>
      </c>
      <c r="AL511" s="326">
        <f t="shared" ca="1" si="1019"/>
        <v>0</v>
      </c>
      <c r="AM511" s="326">
        <f t="shared" ca="1" si="1019"/>
        <v>0</v>
      </c>
      <c r="AN511" s="326">
        <f t="shared" ca="1" si="1019"/>
        <v>0</v>
      </c>
      <c r="AO511" s="326">
        <f t="shared" ca="1" si="1019"/>
        <v>0</v>
      </c>
      <c r="AP511" s="326">
        <f t="shared" ca="1" si="1019"/>
        <v>0</v>
      </c>
      <c r="AQ511" s="326">
        <f t="shared" ca="1" si="1019"/>
        <v>0</v>
      </c>
      <c r="AR511" s="326">
        <f t="shared" ca="1" si="1019"/>
        <v>0</v>
      </c>
      <c r="AS511" s="326">
        <f t="shared" ca="1" si="1019"/>
        <v>0</v>
      </c>
      <c r="AT511" s="326">
        <f t="shared" ca="1" si="1019"/>
        <v>0</v>
      </c>
      <c r="AU511" s="326">
        <f t="shared" ca="1" si="1019"/>
        <v>0</v>
      </c>
      <c r="AV511" s="326">
        <f t="shared" ca="1" si="1019"/>
        <v>0</v>
      </c>
      <c r="AW511" s="326">
        <f t="shared" ca="1" si="1019"/>
        <v>0</v>
      </c>
      <c r="AX511" s="326">
        <f t="shared" ca="1" si="1019"/>
        <v>0</v>
      </c>
      <c r="AY511" s="326">
        <f t="shared" ca="1" si="1019"/>
        <v>0</v>
      </c>
      <c r="AZ511" s="326">
        <f t="shared" ca="1" si="1019"/>
        <v>0</v>
      </c>
      <c r="BA511" s="326">
        <f t="shared" ca="1" si="1019"/>
        <v>0</v>
      </c>
      <c r="BB511" s="326">
        <f t="shared" ca="1" si="1019"/>
        <v>0</v>
      </c>
      <c r="BC511" s="326">
        <f t="shared" ca="1" si="1019"/>
        <v>0</v>
      </c>
      <c r="BD511" s="326">
        <f t="shared" ca="1" si="1019"/>
        <v>0</v>
      </c>
      <c r="BE511" s="326">
        <f t="shared" ca="1" si="1019"/>
        <v>0</v>
      </c>
      <c r="BF511" s="326">
        <f t="shared" ca="1" si="1019"/>
        <v>0</v>
      </c>
      <c r="BG511" s="326">
        <f t="shared" ca="1" si="1019"/>
        <v>0</v>
      </c>
      <c r="BH511" s="326">
        <f t="shared" ca="1" si="1019"/>
        <v>0</v>
      </c>
      <c r="BI511" s="326">
        <f t="shared" ca="1" si="1019"/>
        <v>0</v>
      </c>
      <c r="BJ511" s="326">
        <f t="shared" ca="1" si="1019"/>
        <v>0</v>
      </c>
      <c r="BK511" s="326">
        <f t="shared" ca="1" si="1019"/>
        <v>0</v>
      </c>
      <c r="BL511" s="326">
        <f t="shared" ca="1" si="1019"/>
        <v>0</v>
      </c>
      <c r="BM511" s="326">
        <f t="shared" ca="1" si="1019"/>
        <v>0</v>
      </c>
    </row>
    <row r="512" spans="3:65" x14ac:dyDescent="0.2">
      <c r="C512" s="325">
        <f t="shared" si="1005"/>
        <v>13</v>
      </c>
      <c r="D512" s="303" t="str">
        <f t="shared" si="1006"/>
        <v>item 13</v>
      </c>
      <c r="E512" s="350" t="str">
        <f t="shared" si="1002"/>
        <v>Operating Expense</v>
      </c>
      <c r="F512" s="320">
        <f t="shared" si="1002"/>
        <v>2</v>
      </c>
      <c r="G512" s="320"/>
      <c r="H512" s="362">
        <f t="shared" si="1003"/>
        <v>0.38574999999999998</v>
      </c>
      <c r="I512" s="362"/>
      <c r="J512" s="363"/>
      <c r="K512" s="341">
        <f t="shared" ca="1" si="1007"/>
        <v>0</v>
      </c>
      <c r="L512" s="342">
        <f t="shared" ca="1" si="1008"/>
        <v>0</v>
      </c>
      <c r="O512" s="326">
        <f t="shared" ref="O512:BM512" ca="1" si="1020">O483*(1/(1-$H512)-1)</f>
        <v>0</v>
      </c>
      <c r="P512" s="326">
        <f t="shared" ca="1" si="1020"/>
        <v>0</v>
      </c>
      <c r="Q512" s="326">
        <f t="shared" ca="1" si="1020"/>
        <v>0</v>
      </c>
      <c r="R512" s="326">
        <f t="shared" ca="1" si="1020"/>
        <v>0</v>
      </c>
      <c r="S512" s="326">
        <f t="shared" ca="1" si="1020"/>
        <v>0</v>
      </c>
      <c r="T512" s="326">
        <f t="shared" ca="1" si="1020"/>
        <v>0</v>
      </c>
      <c r="U512" s="326">
        <f t="shared" ca="1" si="1020"/>
        <v>0</v>
      </c>
      <c r="V512" s="326">
        <f t="shared" ca="1" si="1020"/>
        <v>0</v>
      </c>
      <c r="W512" s="326">
        <f t="shared" ca="1" si="1020"/>
        <v>0</v>
      </c>
      <c r="X512" s="326">
        <f t="shared" ca="1" si="1020"/>
        <v>0</v>
      </c>
      <c r="Y512" s="326">
        <f t="shared" ca="1" si="1020"/>
        <v>0</v>
      </c>
      <c r="Z512" s="326">
        <f t="shared" ca="1" si="1020"/>
        <v>0</v>
      </c>
      <c r="AA512" s="326">
        <f t="shared" ca="1" si="1020"/>
        <v>0</v>
      </c>
      <c r="AB512" s="326">
        <f t="shared" ca="1" si="1020"/>
        <v>0</v>
      </c>
      <c r="AC512" s="326">
        <f t="shared" ca="1" si="1020"/>
        <v>0</v>
      </c>
      <c r="AD512" s="326">
        <f t="shared" ca="1" si="1020"/>
        <v>0</v>
      </c>
      <c r="AE512" s="326">
        <f t="shared" ca="1" si="1020"/>
        <v>0</v>
      </c>
      <c r="AF512" s="326">
        <f t="shared" ca="1" si="1020"/>
        <v>0</v>
      </c>
      <c r="AG512" s="326">
        <f t="shared" ca="1" si="1020"/>
        <v>0</v>
      </c>
      <c r="AH512" s="326">
        <f t="shared" ca="1" si="1020"/>
        <v>0</v>
      </c>
      <c r="AI512" s="326">
        <f t="shared" ca="1" si="1020"/>
        <v>0</v>
      </c>
      <c r="AJ512" s="326">
        <f t="shared" ca="1" si="1020"/>
        <v>0</v>
      </c>
      <c r="AK512" s="326">
        <f t="shared" ca="1" si="1020"/>
        <v>0</v>
      </c>
      <c r="AL512" s="326">
        <f t="shared" ca="1" si="1020"/>
        <v>0</v>
      </c>
      <c r="AM512" s="326">
        <f t="shared" ca="1" si="1020"/>
        <v>0</v>
      </c>
      <c r="AN512" s="326">
        <f t="shared" ca="1" si="1020"/>
        <v>0</v>
      </c>
      <c r="AO512" s="326">
        <f t="shared" ca="1" si="1020"/>
        <v>0</v>
      </c>
      <c r="AP512" s="326">
        <f t="shared" ca="1" si="1020"/>
        <v>0</v>
      </c>
      <c r="AQ512" s="326">
        <f t="shared" ca="1" si="1020"/>
        <v>0</v>
      </c>
      <c r="AR512" s="326">
        <f t="shared" ca="1" si="1020"/>
        <v>0</v>
      </c>
      <c r="AS512" s="326">
        <f t="shared" ca="1" si="1020"/>
        <v>0</v>
      </c>
      <c r="AT512" s="326">
        <f t="shared" ca="1" si="1020"/>
        <v>0</v>
      </c>
      <c r="AU512" s="326">
        <f t="shared" ca="1" si="1020"/>
        <v>0</v>
      </c>
      <c r="AV512" s="326">
        <f t="shared" ca="1" si="1020"/>
        <v>0</v>
      </c>
      <c r="AW512" s="326">
        <f t="shared" ca="1" si="1020"/>
        <v>0</v>
      </c>
      <c r="AX512" s="326">
        <f t="shared" ca="1" si="1020"/>
        <v>0</v>
      </c>
      <c r="AY512" s="326">
        <f t="shared" ca="1" si="1020"/>
        <v>0</v>
      </c>
      <c r="AZ512" s="326">
        <f t="shared" ca="1" si="1020"/>
        <v>0</v>
      </c>
      <c r="BA512" s="326">
        <f t="shared" ca="1" si="1020"/>
        <v>0</v>
      </c>
      <c r="BB512" s="326">
        <f t="shared" ca="1" si="1020"/>
        <v>0</v>
      </c>
      <c r="BC512" s="326">
        <f t="shared" ca="1" si="1020"/>
        <v>0</v>
      </c>
      <c r="BD512" s="326">
        <f t="shared" ca="1" si="1020"/>
        <v>0</v>
      </c>
      <c r="BE512" s="326">
        <f t="shared" ca="1" si="1020"/>
        <v>0</v>
      </c>
      <c r="BF512" s="326">
        <f t="shared" ca="1" si="1020"/>
        <v>0</v>
      </c>
      <c r="BG512" s="326">
        <f t="shared" ca="1" si="1020"/>
        <v>0</v>
      </c>
      <c r="BH512" s="326">
        <f t="shared" ca="1" si="1020"/>
        <v>0</v>
      </c>
      <c r="BI512" s="326">
        <f t="shared" ca="1" si="1020"/>
        <v>0</v>
      </c>
      <c r="BJ512" s="326">
        <f t="shared" ca="1" si="1020"/>
        <v>0</v>
      </c>
      <c r="BK512" s="326">
        <f t="shared" ca="1" si="1020"/>
        <v>0</v>
      </c>
      <c r="BL512" s="326">
        <f t="shared" ca="1" si="1020"/>
        <v>0</v>
      </c>
      <c r="BM512" s="326">
        <f t="shared" ca="1" si="1020"/>
        <v>0</v>
      </c>
    </row>
    <row r="513" spans="3:65" x14ac:dyDescent="0.2">
      <c r="C513" s="325">
        <f t="shared" si="1005"/>
        <v>14</v>
      </c>
      <c r="D513" s="303" t="str">
        <f t="shared" si="1006"/>
        <v>item 14</v>
      </c>
      <c r="E513" s="350" t="str">
        <f t="shared" si="1002"/>
        <v>Operating Expense</v>
      </c>
      <c r="F513" s="320">
        <f t="shared" si="1002"/>
        <v>2</v>
      </c>
      <c r="G513" s="320"/>
      <c r="H513" s="362">
        <f t="shared" si="1003"/>
        <v>0.38574999999999998</v>
      </c>
      <c r="I513" s="362"/>
      <c r="J513" s="363"/>
      <c r="K513" s="341">
        <f t="shared" ca="1" si="1007"/>
        <v>0</v>
      </c>
      <c r="L513" s="342">
        <f t="shared" ca="1" si="1008"/>
        <v>0</v>
      </c>
      <c r="O513" s="326">
        <f t="shared" ref="O513:BM513" ca="1" si="1021">O484*(1/(1-$H513)-1)</f>
        <v>0</v>
      </c>
      <c r="P513" s="326">
        <f t="shared" ca="1" si="1021"/>
        <v>0</v>
      </c>
      <c r="Q513" s="326">
        <f t="shared" ca="1" si="1021"/>
        <v>0</v>
      </c>
      <c r="R513" s="326">
        <f t="shared" ca="1" si="1021"/>
        <v>0</v>
      </c>
      <c r="S513" s="326">
        <f t="shared" ca="1" si="1021"/>
        <v>0</v>
      </c>
      <c r="T513" s="326">
        <f t="shared" ca="1" si="1021"/>
        <v>0</v>
      </c>
      <c r="U513" s="326">
        <f t="shared" ca="1" si="1021"/>
        <v>0</v>
      </c>
      <c r="V513" s="326">
        <f t="shared" ca="1" si="1021"/>
        <v>0</v>
      </c>
      <c r="W513" s="326">
        <f t="shared" ca="1" si="1021"/>
        <v>0</v>
      </c>
      <c r="X513" s="326">
        <f t="shared" ca="1" si="1021"/>
        <v>0</v>
      </c>
      <c r="Y513" s="326">
        <f t="shared" ca="1" si="1021"/>
        <v>0</v>
      </c>
      <c r="Z513" s="326">
        <f t="shared" ca="1" si="1021"/>
        <v>0</v>
      </c>
      <c r="AA513" s="326">
        <f t="shared" ca="1" si="1021"/>
        <v>0</v>
      </c>
      <c r="AB513" s="326">
        <f t="shared" ca="1" si="1021"/>
        <v>0</v>
      </c>
      <c r="AC513" s="326">
        <f t="shared" ca="1" si="1021"/>
        <v>0</v>
      </c>
      <c r="AD513" s="326">
        <f t="shared" ca="1" si="1021"/>
        <v>0</v>
      </c>
      <c r="AE513" s="326">
        <f t="shared" ca="1" si="1021"/>
        <v>0</v>
      </c>
      <c r="AF513" s="326">
        <f t="shared" ca="1" si="1021"/>
        <v>0</v>
      </c>
      <c r="AG513" s="326">
        <f t="shared" ca="1" si="1021"/>
        <v>0</v>
      </c>
      <c r="AH513" s="326">
        <f t="shared" ca="1" si="1021"/>
        <v>0</v>
      </c>
      <c r="AI513" s="326">
        <f t="shared" ca="1" si="1021"/>
        <v>0</v>
      </c>
      <c r="AJ513" s="326">
        <f t="shared" ca="1" si="1021"/>
        <v>0</v>
      </c>
      <c r="AK513" s="326">
        <f t="shared" ca="1" si="1021"/>
        <v>0</v>
      </c>
      <c r="AL513" s="326">
        <f t="shared" ca="1" si="1021"/>
        <v>0</v>
      </c>
      <c r="AM513" s="326">
        <f t="shared" ca="1" si="1021"/>
        <v>0</v>
      </c>
      <c r="AN513" s="326">
        <f t="shared" ca="1" si="1021"/>
        <v>0</v>
      </c>
      <c r="AO513" s="326">
        <f t="shared" ca="1" si="1021"/>
        <v>0</v>
      </c>
      <c r="AP513" s="326">
        <f t="shared" ca="1" si="1021"/>
        <v>0</v>
      </c>
      <c r="AQ513" s="326">
        <f t="shared" ca="1" si="1021"/>
        <v>0</v>
      </c>
      <c r="AR513" s="326">
        <f t="shared" ca="1" si="1021"/>
        <v>0</v>
      </c>
      <c r="AS513" s="326">
        <f t="shared" ca="1" si="1021"/>
        <v>0</v>
      </c>
      <c r="AT513" s="326">
        <f t="shared" ca="1" si="1021"/>
        <v>0</v>
      </c>
      <c r="AU513" s="326">
        <f t="shared" ca="1" si="1021"/>
        <v>0</v>
      </c>
      <c r="AV513" s="326">
        <f t="shared" ca="1" si="1021"/>
        <v>0</v>
      </c>
      <c r="AW513" s="326">
        <f t="shared" ca="1" si="1021"/>
        <v>0</v>
      </c>
      <c r="AX513" s="326">
        <f t="shared" ca="1" si="1021"/>
        <v>0</v>
      </c>
      <c r="AY513" s="326">
        <f t="shared" ca="1" si="1021"/>
        <v>0</v>
      </c>
      <c r="AZ513" s="326">
        <f t="shared" ca="1" si="1021"/>
        <v>0</v>
      </c>
      <c r="BA513" s="326">
        <f t="shared" ca="1" si="1021"/>
        <v>0</v>
      </c>
      <c r="BB513" s="326">
        <f t="shared" ca="1" si="1021"/>
        <v>0</v>
      </c>
      <c r="BC513" s="326">
        <f t="shared" ca="1" si="1021"/>
        <v>0</v>
      </c>
      <c r="BD513" s="326">
        <f t="shared" ca="1" si="1021"/>
        <v>0</v>
      </c>
      <c r="BE513" s="326">
        <f t="shared" ca="1" si="1021"/>
        <v>0</v>
      </c>
      <c r="BF513" s="326">
        <f t="shared" ca="1" si="1021"/>
        <v>0</v>
      </c>
      <c r="BG513" s="326">
        <f t="shared" ca="1" si="1021"/>
        <v>0</v>
      </c>
      <c r="BH513" s="326">
        <f t="shared" ca="1" si="1021"/>
        <v>0</v>
      </c>
      <c r="BI513" s="326">
        <f t="shared" ca="1" si="1021"/>
        <v>0</v>
      </c>
      <c r="BJ513" s="326">
        <f t="shared" ca="1" si="1021"/>
        <v>0</v>
      </c>
      <c r="BK513" s="326">
        <f t="shared" ca="1" si="1021"/>
        <v>0</v>
      </c>
      <c r="BL513" s="326">
        <f t="shared" ca="1" si="1021"/>
        <v>0</v>
      </c>
      <c r="BM513" s="326">
        <f t="shared" ca="1" si="1021"/>
        <v>0</v>
      </c>
    </row>
    <row r="514" spans="3:65" x14ac:dyDescent="0.2">
      <c r="C514" s="325">
        <f t="shared" si="1005"/>
        <v>15</v>
      </c>
      <c r="D514" s="303" t="str">
        <f t="shared" si="1006"/>
        <v>item 15</v>
      </c>
      <c r="E514" s="350" t="str">
        <f t="shared" si="1002"/>
        <v>Operating Expense</v>
      </c>
      <c r="F514" s="320">
        <f t="shared" si="1002"/>
        <v>2</v>
      </c>
      <c r="G514" s="320"/>
      <c r="H514" s="362">
        <f t="shared" si="1003"/>
        <v>0.38574999999999998</v>
      </c>
      <c r="I514" s="362"/>
      <c r="J514" s="363"/>
      <c r="K514" s="341">
        <f t="shared" ca="1" si="1007"/>
        <v>0</v>
      </c>
      <c r="L514" s="342">
        <f t="shared" ca="1" si="1008"/>
        <v>0</v>
      </c>
      <c r="O514" s="326">
        <f t="shared" ref="O514:BM514" ca="1" si="1022">O485*(1/(1-$H514)-1)</f>
        <v>0</v>
      </c>
      <c r="P514" s="326">
        <f t="shared" ca="1" si="1022"/>
        <v>0</v>
      </c>
      <c r="Q514" s="326">
        <f t="shared" ca="1" si="1022"/>
        <v>0</v>
      </c>
      <c r="R514" s="326">
        <f t="shared" ca="1" si="1022"/>
        <v>0</v>
      </c>
      <c r="S514" s="326">
        <f t="shared" ca="1" si="1022"/>
        <v>0</v>
      </c>
      <c r="T514" s="326">
        <f t="shared" ca="1" si="1022"/>
        <v>0</v>
      </c>
      <c r="U514" s="326">
        <f t="shared" ca="1" si="1022"/>
        <v>0</v>
      </c>
      <c r="V514" s="326">
        <f t="shared" ca="1" si="1022"/>
        <v>0</v>
      </c>
      <c r="W514" s="326">
        <f t="shared" ca="1" si="1022"/>
        <v>0</v>
      </c>
      <c r="X514" s="326">
        <f t="shared" ca="1" si="1022"/>
        <v>0</v>
      </c>
      <c r="Y514" s="326">
        <f t="shared" ca="1" si="1022"/>
        <v>0</v>
      </c>
      <c r="Z514" s="326">
        <f t="shared" ca="1" si="1022"/>
        <v>0</v>
      </c>
      <c r="AA514" s="326">
        <f t="shared" ca="1" si="1022"/>
        <v>0</v>
      </c>
      <c r="AB514" s="326">
        <f t="shared" ca="1" si="1022"/>
        <v>0</v>
      </c>
      <c r="AC514" s="326">
        <f t="shared" ca="1" si="1022"/>
        <v>0</v>
      </c>
      <c r="AD514" s="326">
        <f t="shared" ca="1" si="1022"/>
        <v>0</v>
      </c>
      <c r="AE514" s="326">
        <f t="shared" ca="1" si="1022"/>
        <v>0</v>
      </c>
      <c r="AF514" s="326">
        <f t="shared" ca="1" si="1022"/>
        <v>0</v>
      </c>
      <c r="AG514" s="326">
        <f t="shared" ca="1" si="1022"/>
        <v>0</v>
      </c>
      <c r="AH514" s="326">
        <f t="shared" ca="1" si="1022"/>
        <v>0</v>
      </c>
      <c r="AI514" s="326">
        <f t="shared" ca="1" si="1022"/>
        <v>0</v>
      </c>
      <c r="AJ514" s="326">
        <f t="shared" ca="1" si="1022"/>
        <v>0</v>
      </c>
      <c r="AK514" s="326">
        <f t="shared" ca="1" si="1022"/>
        <v>0</v>
      </c>
      <c r="AL514" s="326">
        <f t="shared" ca="1" si="1022"/>
        <v>0</v>
      </c>
      <c r="AM514" s="326">
        <f t="shared" ca="1" si="1022"/>
        <v>0</v>
      </c>
      <c r="AN514" s="326">
        <f t="shared" ca="1" si="1022"/>
        <v>0</v>
      </c>
      <c r="AO514" s="326">
        <f t="shared" ca="1" si="1022"/>
        <v>0</v>
      </c>
      <c r="AP514" s="326">
        <f t="shared" ca="1" si="1022"/>
        <v>0</v>
      </c>
      <c r="AQ514" s="326">
        <f t="shared" ca="1" si="1022"/>
        <v>0</v>
      </c>
      <c r="AR514" s="326">
        <f t="shared" ca="1" si="1022"/>
        <v>0</v>
      </c>
      <c r="AS514" s="326">
        <f t="shared" ca="1" si="1022"/>
        <v>0</v>
      </c>
      <c r="AT514" s="326">
        <f t="shared" ca="1" si="1022"/>
        <v>0</v>
      </c>
      <c r="AU514" s="326">
        <f t="shared" ca="1" si="1022"/>
        <v>0</v>
      </c>
      <c r="AV514" s="326">
        <f t="shared" ca="1" si="1022"/>
        <v>0</v>
      </c>
      <c r="AW514" s="326">
        <f t="shared" ca="1" si="1022"/>
        <v>0</v>
      </c>
      <c r="AX514" s="326">
        <f t="shared" ca="1" si="1022"/>
        <v>0</v>
      </c>
      <c r="AY514" s="326">
        <f t="shared" ca="1" si="1022"/>
        <v>0</v>
      </c>
      <c r="AZ514" s="326">
        <f t="shared" ca="1" si="1022"/>
        <v>0</v>
      </c>
      <c r="BA514" s="326">
        <f t="shared" ca="1" si="1022"/>
        <v>0</v>
      </c>
      <c r="BB514" s="326">
        <f t="shared" ca="1" si="1022"/>
        <v>0</v>
      </c>
      <c r="BC514" s="326">
        <f t="shared" ca="1" si="1022"/>
        <v>0</v>
      </c>
      <c r="BD514" s="326">
        <f t="shared" ca="1" si="1022"/>
        <v>0</v>
      </c>
      <c r="BE514" s="326">
        <f t="shared" ca="1" si="1022"/>
        <v>0</v>
      </c>
      <c r="BF514" s="326">
        <f t="shared" ca="1" si="1022"/>
        <v>0</v>
      </c>
      <c r="BG514" s="326">
        <f t="shared" ca="1" si="1022"/>
        <v>0</v>
      </c>
      <c r="BH514" s="326">
        <f t="shared" ca="1" si="1022"/>
        <v>0</v>
      </c>
      <c r="BI514" s="326">
        <f t="shared" ca="1" si="1022"/>
        <v>0</v>
      </c>
      <c r="BJ514" s="326">
        <f t="shared" ca="1" si="1022"/>
        <v>0</v>
      </c>
      <c r="BK514" s="326">
        <f t="shared" ca="1" si="1022"/>
        <v>0</v>
      </c>
      <c r="BL514" s="326">
        <f t="shared" ca="1" si="1022"/>
        <v>0</v>
      </c>
      <c r="BM514" s="326">
        <f t="shared" ca="1" si="1022"/>
        <v>0</v>
      </c>
    </row>
    <row r="515" spans="3:65" x14ac:dyDescent="0.2">
      <c r="C515" s="325">
        <f t="shared" si="1005"/>
        <v>16</v>
      </c>
      <c r="D515" s="303" t="str">
        <f t="shared" si="1006"/>
        <v>item 16</v>
      </c>
      <c r="E515" s="350" t="str">
        <f t="shared" si="1002"/>
        <v>Operating Expense</v>
      </c>
      <c r="F515" s="320">
        <f t="shared" si="1002"/>
        <v>2</v>
      </c>
      <c r="G515" s="320"/>
      <c r="H515" s="362">
        <f t="shared" si="1003"/>
        <v>0.38574999999999998</v>
      </c>
      <c r="I515" s="362"/>
      <c r="J515" s="363"/>
      <c r="K515" s="341">
        <f t="shared" ca="1" si="1007"/>
        <v>0</v>
      </c>
      <c r="L515" s="342">
        <f t="shared" ca="1" si="1008"/>
        <v>0</v>
      </c>
      <c r="O515" s="326">
        <f t="shared" ref="O515:BM515" ca="1" si="1023">O486*(1/(1-$H515)-1)</f>
        <v>0</v>
      </c>
      <c r="P515" s="326">
        <f t="shared" ca="1" si="1023"/>
        <v>0</v>
      </c>
      <c r="Q515" s="326">
        <f t="shared" ca="1" si="1023"/>
        <v>0</v>
      </c>
      <c r="R515" s="326">
        <f t="shared" ca="1" si="1023"/>
        <v>0</v>
      </c>
      <c r="S515" s="326">
        <f t="shared" ca="1" si="1023"/>
        <v>0</v>
      </c>
      <c r="T515" s="326">
        <f t="shared" ca="1" si="1023"/>
        <v>0</v>
      </c>
      <c r="U515" s="326">
        <f t="shared" ca="1" si="1023"/>
        <v>0</v>
      </c>
      <c r="V515" s="326">
        <f t="shared" ca="1" si="1023"/>
        <v>0</v>
      </c>
      <c r="W515" s="326">
        <f t="shared" ca="1" si="1023"/>
        <v>0</v>
      </c>
      <c r="X515" s="326">
        <f t="shared" ca="1" si="1023"/>
        <v>0</v>
      </c>
      <c r="Y515" s="326">
        <f t="shared" ca="1" si="1023"/>
        <v>0</v>
      </c>
      <c r="Z515" s="326">
        <f t="shared" ca="1" si="1023"/>
        <v>0</v>
      </c>
      <c r="AA515" s="326">
        <f t="shared" ca="1" si="1023"/>
        <v>0</v>
      </c>
      <c r="AB515" s="326">
        <f t="shared" ca="1" si="1023"/>
        <v>0</v>
      </c>
      <c r="AC515" s="326">
        <f t="shared" ca="1" si="1023"/>
        <v>0</v>
      </c>
      <c r="AD515" s="326">
        <f t="shared" ca="1" si="1023"/>
        <v>0</v>
      </c>
      <c r="AE515" s="326">
        <f t="shared" ca="1" si="1023"/>
        <v>0</v>
      </c>
      <c r="AF515" s="326">
        <f t="shared" ca="1" si="1023"/>
        <v>0</v>
      </c>
      <c r="AG515" s="326">
        <f t="shared" ca="1" si="1023"/>
        <v>0</v>
      </c>
      <c r="AH515" s="326">
        <f t="shared" ca="1" si="1023"/>
        <v>0</v>
      </c>
      <c r="AI515" s="326">
        <f t="shared" ca="1" si="1023"/>
        <v>0</v>
      </c>
      <c r="AJ515" s="326">
        <f t="shared" ca="1" si="1023"/>
        <v>0</v>
      </c>
      <c r="AK515" s="326">
        <f t="shared" ca="1" si="1023"/>
        <v>0</v>
      </c>
      <c r="AL515" s="326">
        <f t="shared" ca="1" si="1023"/>
        <v>0</v>
      </c>
      <c r="AM515" s="326">
        <f t="shared" ca="1" si="1023"/>
        <v>0</v>
      </c>
      <c r="AN515" s="326">
        <f t="shared" ca="1" si="1023"/>
        <v>0</v>
      </c>
      <c r="AO515" s="326">
        <f t="shared" ca="1" si="1023"/>
        <v>0</v>
      </c>
      <c r="AP515" s="326">
        <f t="shared" ca="1" si="1023"/>
        <v>0</v>
      </c>
      <c r="AQ515" s="326">
        <f t="shared" ca="1" si="1023"/>
        <v>0</v>
      </c>
      <c r="AR515" s="326">
        <f t="shared" ca="1" si="1023"/>
        <v>0</v>
      </c>
      <c r="AS515" s="326">
        <f t="shared" ca="1" si="1023"/>
        <v>0</v>
      </c>
      <c r="AT515" s="326">
        <f t="shared" ca="1" si="1023"/>
        <v>0</v>
      </c>
      <c r="AU515" s="326">
        <f t="shared" ca="1" si="1023"/>
        <v>0</v>
      </c>
      <c r="AV515" s="326">
        <f t="shared" ca="1" si="1023"/>
        <v>0</v>
      </c>
      <c r="AW515" s="326">
        <f t="shared" ca="1" si="1023"/>
        <v>0</v>
      </c>
      <c r="AX515" s="326">
        <f t="shared" ca="1" si="1023"/>
        <v>0</v>
      </c>
      <c r="AY515" s="326">
        <f t="shared" ca="1" si="1023"/>
        <v>0</v>
      </c>
      <c r="AZ515" s="326">
        <f t="shared" ca="1" si="1023"/>
        <v>0</v>
      </c>
      <c r="BA515" s="326">
        <f t="shared" ca="1" si="1023"/>
        <v>0</v>
      </c>
      <c r="BB515" s="326">
        <f t="shared" ca="1" si="1023"/>
        <v>0</v>
      </c>
      <c r="BC515" s="326">
        <f t="shared" ca="1" si="1023"/>
        <v>0</v>
      </c>
      <c r="BD515" s="326">
        <f t="shared" ca="1" si="1023"/>
        <v>0</v>
      </c>
      <c r="BE515" s="326">
        <f t="shared" ca="1" si="1023"/>
        <v>0</v>
      </c>
      <c r="BF515" s="326">
        <f t="shared" ca="1" si="1023"/>
        <v>0</v>
      </c>
      <c r="BG515" s="326">
        <f t="shared" ca="1" si="1023"/>
        <v>0</v>
      </c>
      <c r="BH515" s="326">
        <f t="shared" ca="1" si="1023"/>
        <v>0</v>
      </c>
      <c r="BI515" s="326">
        <f t="shared" ca="1" si="1023"/>
        <v>0</v>
      </c>
      <c r="BJ515" s="326">
        <f t="shared" ca="1" si="1023"/>
        <v>0</v>
      </c>
      <c r="BK515" s="326">
        <f t="shared" ca="1" si="1023"/>
        <v>0</v>
      </c>
      <c r="BL515" s="326">
        <f t="shared" ca="1" si="1023"/>
        <v>0</v>
      </c>
      <c r="BM515" s="326">
        <f t="shared" ca="1" si="1023"/>
        <v>0</v>
      </c>
    </row>
    <row r="516" spans="3:65" x14ac:dyDescent="0.2">
      <c r="C516" s="325">
        <f t="shared" si="1005"/>
        <v>17</v>
      </c>
      <c r="D516" s="303" t="str">
        <f t="shared" si="1006"/>
        <v>item 17</v>
      </c>
      <c r="E516" s="350" t="str">
        <f t="shared" si="1002"/>
        <v>Operating Expense</v>
      </c>
      <c r="F516" s="320">
        <f t="shared" si="1002"/>
        <v>2</v>
      </c>
      <c r="G516" s="320"/>
      <c r="H516" s="362">
        <f t="shared" si="1003"/>
        <v>0.38574999999999998</v>
      </c>
      <c r="I516" s="362"/>
      <c r="J516" s="363"/>
      <c r="K516" s="341">
        <f t="shared" ca="1" si="1007"/>
        <v>0</v>
      </c>
      <c r="L516" s="342">
        <f t="shared" ca="1" si="1008"/>
        <v>0</v>
      </c>
      <c r="O516" s="326">
        <f t="shared" ref="O516:BM516" ca="1" si="1024">O487*(1/(1-$H516)-1)</f>
        <v>0</v>
      </c>
      <c r="P516" s="326">
        <f t="shared" ca="1" si="1024"/>
        <v>0</v>
      </c>
      <c r="Q516" s="326">
        <f t="shared" ca="1" si="1024"/>
        <v>0</v>
      </c>
      <c r="R516" s="326">
        <f t="shared" ca="1" si="1024"/>
        <v>0</v>
      </c>
      <c r="S516" s="326">
        <f t="shared" ca="1" si="1024"/>
        <v>0</v>
      </c>
      <c r="T516" s="326">
        <f t="shared" ca="1" si="1024"/>
        <v>0</v>
      </c>
      <c r="U516" s="326">
        <f t="shared" ca="1" si="1024"/>
        <v>0</v>
      </c>
      <c r="V516" s="326">
        <f t="shared" ca="1" si="1024"/>
        <v>0</v>
      </c>
      <c r="W516" s="326">
        <f t="shared" ca="1" si="1024"/>
        <v>0</v>
      </c>
      <c r="X516" s="326">
        <f t="shared" ca="1" si="1024"/>
        <v>0</v>
      </c>
      <c r="Y516" s="326">
        <f t="shared" ca="1" si="1024"/>
        <v>0</v>
      </c>
      <c r="Z516" s="326">
        <f t="shared" ca="1" si="1024"/>
        <v>0</v>
      </c>
      <c r="AA516" s="326">
        <f t="shared" ca="1" si="1024"/>
        <v>0</v>
      </c>
      <c r="AB516" s="326">
        <f t="shared" ca="1" si="1024"/>
        <v>0</v>
      </c>
      <c r="AC516" s="326">
        <f t="shared" ca="1" si="1024"/>
        <v>0</v>
      </c>
      <c r="AD516" s="326">
        <f t="shared" ca="1" si="1024"/>
        <v>0</v>
      </c>
      <c r="AE516" s="326">
        <f t="shared" ca="1" si="1024"/>
        <v>0</v>
      </c>
      <c r="AF516" s="326">
        <f t="shared" ca="1" si="1024"/>
        <v>0</v>
      </c>
      <c r="AG516" s="326">
        <f t="shared" ca="1" si="1024"/>
        <v>0</v>
      </c>
      <c r="AH516" s="326">
        <f t="shared" ca="1" si="1024"/>
        <v>0</v>
      </c>
      <c r="AI516" s="326">
        <f t="shared" ca="1" si="1024"/>
        <v>0</v>
      </c>
      <c r="AJ516" s="326">
        <f t="shared" ca="1" si="1024"/>
        <v>0</v>
      </c>
      <c r="AK516" s="326">
        <f t="shared" ca="1" si="1024"/>
        <v>0</v>
      </c>
      <c r="AL516" s="326">
        <f t="shared" ca="1" si="1024"/>
        <v>0</v>
      </c>
      <c r="AM516" s="326">
        <f t="shared" ca="1" si="1024"/>
        <v>0</v>
      </c>
      <c r="AN516" s="326">
        <f t="shared" ca="1" si="1024"/>
        <v>0</v>
      </c>
      <c r="AO516" s="326">
        <f t="shared" ca="1" si="1024"/>
        <v>0</v>
      </c>
      <c r="AP516" s="326">
        <f t="shared" ca="1" si="1024"/>
        <v>0</v>
      </c>
      <c r="AQ516" s="326">
        <f t="shared" ca="1" si="1024"/>
        <v>0</v>
      </c>
      <c r="AR516" s="326">
        <f t="shared" ca="1" si="1024"/>
        <v>0</v>
      </c>
      <c r="AS516" s="326">
        <f t="shared" ca="1" si="1024"/>
        <v>0</v>
      </c>
      <c r="AT516" s="326">
        <f t="shared" ca="1" si="1024"/>
        <v>0</v>
      </c>
      <c r="AU516" s="326">
        <f t="shared" ca="1" si="1024"/>
        <v>0</v>
      </c>
      <c r="AV516" s="326">
        <f t="shared" ca="1" si="1024"/>
        <v>0</v>
      </c>
      <c r="AW516" s="326">
        <f t="shared" ca="1" si="1024"/>
        <v>0</v>
      </c>
      <c r="AX516" s="326">
        <f t="shared" ca="1" si="1024"/>
        <v>0</v>
      </c>
      <c r="AY516" s="326">
        <f t="shared" ca="1" si="1024"/>
        <v>0</v>
      </c>
      <c r="AZ516" s="326">
        <f t="shared" ca="1" si="1024"/>
        <v>0</v>
      </c>
      <c r="BA516" s="326">
        <f t="shared" ca="1" si="1024"/>
        <v>0</v>
      </c>
      <c r="BB516" s="326">
        <f t="shared" ca="1" si="1024"/>
        <v>0</v>
      </c>
      <c r="BC516" s="326">
        <f t="shared" ca="1" si="1024"/>
        <v>0</v>
      </c>
      <c r="BD516" s="326">
        <f t="shared" ca="1" si="1024"/>
        <v>0</v>
      </c>
      <c r="BE516" s="326">
        <f t="shared" ca="1" si="1024"/>
        <v>0</v>
      </c>
      <c r="BF516" s="326">
        <f t="shared" ca="1" si="1024"/>
        <v>0</v>
      </c>
      <c r="BG516" s="326">
        <f t="shared" ca="1" si="1024"/>
        <v>0</v>
      </c>
      <c r="BH516" s="326">
        <f t="shared" ca="1" si="1024"/>
        <v>0</v>
      </c>
      <c r="BI516" s="326">
        <f t="shared" ca="1" si="1024"/>
        <v>0</v>
      </c>
      <c r="BJ516" s="326">
        <f t="shared" ca="1" si="1024"/>
        <v>0</v>
      </c>
      <c r="BK516" s="326">
        <f t="shared" ca="1" si="1024"/>
        <v>0</v>
      </c>
      <c r="BL516" s="326">
        <f t="shared" ca="1" si="1024"/>
        <v>0</v>
      </c>
      <c r="BM516" s="326">
        <f t="shared" ca="1" si="1024"/>
        <v>0</v>
      </c>
    </row>
    <row r="517" spans="3:65" x14ac:dyDescent="0.2">
      <c r="C517" s="325">
        <f t="shared" si="1005"/>
        <v>18</v>
      </c>
      <c r="D517" s="303" t="str">
        <f t="shared" si="1006"/>
        <v>item 18</v>
      </c>
      <c r="E517" s="350" t="str">
        <f t="shared" si="1002"/>
        <v>Operating Expense</v>
      </c>
      <c r="F517" s="320">
        <f t="shared" si="1002"/>
        <v>2</v>
      </c>
      <c r="G517" s="320"/>
      <c r="H517" s="362">
        <f t="shared" si="1003"/>
        <v>0.38574999999999998</v>
      </c>
      <c r="I517" s="362"/>
      <c r="J517" s="363"/>
      <c r="K517" s="341">
        <f t="shared" ca="1" si="1007"/>
        <v>0</v>
      </c>
      <c r="L517" s="342">
        <f t="shared" ca="1" si="1008"/>
        <v>0</v>
      </c>
      <c r="O517" s="326">
        <f t="shared" ref="O517:BM517" ca="1" si="1025">O488*(1/(1-$H517)-1)</f>
        <v>0</v>
      </c>
      <c r="P517" s="326">
        <f t="shared" ca="1" si="1025"/>
        <v>0</v>
      </c>
      <c r="Q517" s="326">
        <f t="shared" ca="1" si="1025"/>
        <v>0</v>
      </c>
      <c r="R517" s="326">
        <f t="shared" ca="1" si="1025"/>
        <v>0</v>
      </c>
      <c r="S517" s="326">
        <f t="shared" ca="1" si="1025"/>
        <v>0</v>
      </c>
      <c r="T517" s="326">
        <f t="shared" ca="1" si="1025"/>
        <v>0</v>
      </c>
      <c r="U517" s="326">
        <f t="shared" ca="1" si="1025"/>
        <v>0</v>
      </c>
      <c r="V517" s="326">
        <f t="shared" ca="1" si="1025"/>
        <v>0</v>
      </c>
      <c r="W517" s="326">
        <f t="shared" ca="1" si="1025"/>
        <v>0</v>
      </c>
      <c r="X517" s="326">
        <f t="shared" ca="1" si="1025"/>
        <v>0</v>
      </c>
      <c r="Y517" s="326">
        <f t="shared" ca="1" si="1025"/>
        <v>0</v>
      </c>
      <c r="Z517" s="326">
        <f t="shared" ca="1" si="1025"/>
        <v>0</v>
      </c>
      <c r="AA517" s="326">
        <f t="shared" ca="1" si="1025"/>
        <v>0</v>
      </c>
      <c r="AB517" s="326">
        <f t="shared" ca="1" si="1025"/>
        <v>0</v>
      </c>
      <c r="AC517" s="326">
        <f t="shared" ca="1" si="1025"/>
        <v>0</v>
      </c>
      <c r="AD517" s="326">
        <f t="shared" ca="1" si="1025"/>
        <v>0</v>
      </c>
      <c r="AE517" s="326">
        <f t="shared" ca="1" si="1025"/>
        <v>0</v>
      </c>
      <c r="AF517" s="326">
        <f t="shared" ca="1" si="1025"/>
        <v>0</v>
      </c>
      <c r="AG517" s="326">
        <f t="shared" ca="1" si="1025"/>
        <v>0</v>
      </c>
      <c r="AH517" s="326">
        <f t="shared" ca="1" si="1025"/>
        <v>0</v>
      </c>
      <c r="AI517" s="326">
        <f t="shared" ca="1" si="1025"/>
        <v>0</v>
      </c>
      <c r="AJ517" s="326">
        <f t="shared" ca="1" si="1025"/>
        <v>0</v>
      </c>
      <c r="AK517" s="326">
        <f t="shared" ca="1" si="1025"/>
        <v>0</v>
      </c>
      <c r="AL517" s="326">
        <f t="shared" ca="1" si="1025"/>
        <v>0</v>
      </c>
      <c r="AM517" s="326">
        <f t="shared" ca="1" si="1025"/>
        <v>0</v>
      </c>
      <c r="AN517" s="326">
        <f t="shared" ca="1" si="1025"/>
        <v>0</v>
      </c>
      <c r="AO517" s="326">
        <f t="shared" ca="1" si="1025"/>
        <v>0</v>
      </c>
      <c r="AP517" s="326">
        <f t="shared" ca="1" si="1025"/>
        <v>0</v>
      </c>
      <c r="AQ517" s="326">
        <f t="shared" ca="1" si="1025"/>
        <v>0</v>
      </c>
      <c r="AR517" s="326">
        <f t="shared" ca="1" si="1025"/>
        <v>0</v>
      </c>
      <c r="AS517" s="326">
        <f t="shared" ca="1" si="1025"/>
        <v>0</v>
      </c>
      <c r="AT517" s="326">
        <f t="shared" ca="1" si="1025"/>
        <v>0</v>
      </c>
      <c r="AU517" s="326">
        <f t="shared" ca="1" si="1025"/>
        <v>0</v>
      </c>
      <c r="AV517" s="326">
        <f t="shared" ca="1" si="1025"/>
        <v>0</v>
      </c>
      <c r="AW517" s="326">
        <f t="shared" ca="1" si="1025"/>
        <v>0</v>
      </c>
      <c r="AX517" s="326">
        <f t="shared" ca="1" si="1025"/>
        <v>0</v>
      </c>
      <c r="AY517" s="326">
        <f t="shared" ca="1" si="1025"/>
        <v>0</v>
      </c>
      <c r="AZ517" s="326">
        <f t="shared" ca="1" si="1025"/>
        <v>0</v>
      </c>
      <c r="BA517" s="326">
        <f t="shared" ca="1" si="1025"/>
        <v>0</v>
      </c>
      <c r="BB517" s="326">
        <f t="shared" ca="1" si="1025"/>
        <v>0</v>
      </c>
      <c r="BC517" s="326">
        <f t="shared" ca="1" si="1025"/>
        <v>0</v>
      </c>
      <c r="BD517" s="326">
        <f t="shared" ca="1" si="1025"/>
        <v>0</v>
      </c>
      <c r="BE517" s="326">
        <f t="shared" ca="1" si="1025"/>
        <v>0</v>
      </c>
      <c r="BF517" s="326">
        <f t="shared" ca="1" si="1025"/>
        <v>0</v>
      </c>
      <c r="BG517" s="326">
        <f t="shared" ca="1" si="1025"/>
        <v>0</v>
      </c>
      <c r="BH517" s="326">
        <f t="shared" ca="1" si="1025"/>
        <v>0</v>
      </c>
      <c r="BI517" s="326">
        <f t="shared" ca="1" si="1025"/>
        <v>0</v>
      </c>
      <c r="BJ517" s="326">
        <f t="shared" ca="1" si="1025"/>
        <v>0</v>
      </c>
      <c r="BK517" s="326">
        <f t="shared" ca="1" si="1025"/>
        <v>0</v>
      </c>
      <c r="BL517" s="326">
        <f t="shared" ca="1" si="1025"/>
        <v>0</v>
      </c>
      <c r="BM517" s="326">
        <f t="shared" ca="1" si="1025"/>
        <v>0</v>
      </c>
    </row>
    <row r="518" spans="3:65" x14ac:dyDescent="0.2">
      <c r="C518" s="325">
        <f t="shared" si="1005"/>
        <v>19</v>
      </c>
      <c r="D518" s="303" t="str">
        <f t="shared" si="1006"/>
        <v>item 19</v>
      </c>
      <c r="E518" s="350" t="str">
        <f t="shared" si="1002"/>
        <v>Operating Expense</v>
      </c>
      <c r="F518" s="320">
        <f t="shared" si="1002"/>
        <v>2</v>
      </c>
      <c r="G518" s="320"/>
      <c r="H518" s="362">
        <f t="shared" si="1003"/>
        <v>0.38574999999999998</v>
      </c>
      <c r="I518" s="362"/>
      <c r="J518" s="363"/>
      <c r="K518" s="341">
        <f t="shared" ca="1" si="1007"/>
        <v>0</v>
      </c>
      <c r="L518" s="342">
        <f t="shared" ca="1" si="1008"/>
        <v>0</v>
      </c>
      <c r="O518" s="326">
        <f t="shared" ref="O518:BM518" ca="1" si="1026">O489*(1/(1-$H518)-1)</f>
        <v>0</v>
      </c>
      <c r="P518" s="326">
        <f t="shared" ca="1" si="1026"/>
        <v>0</v>
      </c>
      <c r="Q518" s="326">
        <f t="shared" ca="1" si="1026"/>
        <v>0</v>
      </c>
      <c r="R518" s="326">
        <f t="shared" ca="1" si="1026"/>
        <v>0</v>
      </c>
      <c r="S518" s="326">
        <f t="shared" ca="1" si="1026"/>
        <v>0</v>
      </c>
      <c r="T518" s="326">
        <f t="shared" ca="1" si="1026"/>
        <v>0</v>
      </c>
      <c r="U518" s="326">
        <f t="shared" ca="1" si="1026"/>
        <v>0</v>
      </c>
      <c r="V518" s="326">
        <f t="shared" ca="1" si="1026"/>
        <v>0</v>
      </c>
      <c r="W518" s="326">
        <f t="shared" ca="1" si="1026"/>
        <v>0</v>
      </c>
      <c r="X518" s="326">
        <f t="shared" ca="1" si="1026"/>
        <v>0</v>
      </c>
      <c r="Y518" s="326">
        <f t="shared" ca="1" si="1026"/>
        <v>0</v>
      </c>
      <c r="Z518" s="326">
        <f t="shared" ca="1" si="1026"/>
        <v>0</v>
      </c>
      <c r="AA518" s="326">
        <f t="shared" ca="1" si="1026"/>
        <v>0</v>
      </c>
      <c r="AB518" s="326">
        <f t="shared" ca="1" si="1026"/>
        <v>0</v>
      </c>
      <c r="AC518" s="326">
        <f t="shared" ca="1" si="1026"/>
        <v>0</v>
      </c>
      <c r="AD518" s="326">
        <f t="shared" ca="1" si="1026"/>
        <v>0</v>
      </c>
      <c r="AE518" s="326">
        <f t="shared" ca="1" si="1026"/>
        <v>0</v>
      </c>
      <c r="AF518" s="326">
        <f t="shared" ca="1" si="1026"/>
        <v>0</v>
      </c>
      <c r="AG518" s="326">
        <f t="shared" ca="1" si="1026"/>
        <v>0</v>
      </c>
      <c r="AH518" s="326">
        <f t="shared" ca="1" si="1026"/>
        <v>0</v>
      </c>
      <c r="AI518" s="326">
        <f t="shared" ca="1" si="1026"/>
        <v>0</v>
      </c>
      <c r="AJ518" s="326">
        <f t="shared" ca="1" si="1026"/>
        <v>0</v>
      </c>
      <c r="AK518" s="326">
        <f t="shared" ca="1" si="1026"/>
        <v>0</v>
      </c>
      <c r="AL518" s="326">
        <f t="shared" ca="1" si="1026"/>
        <v>0</v>
      </c>
      <c r="AM518" s="326">
        <f t="shared" ca="1" si="1026"/>
        <v>0</v>
      </c>
      <c r="AN518" s="326">
        <f t="shared" ca="1" si="1026"/>
        <v>0</v>
      </c>
      <c r="AO518" s="326">
        <f t="shared" ca="1" si="1026"/>
        <v>0</v>
      </c>
      <c r="AP518" s="326">
        <f t="shared" ca="1" si="1026"/>
        <v>0</v>
      </c>
      <c r="AQ518" s="326">
        <f t="shared" ca="1" si="1026"/>
        <v>0</v>
      </c>
      <c r="AR518" s="326">
        <f t="shared" ca="1" si="1026"/>
        <v>0</v>
      </c>
      <c r="AS518" s="326">
        <f t="shared" ca="1" si="1026"/>
        <v>0</v>
      </c>
      <c r="AT518" s="326">
        <f t="shared" ca="1" si="1026"/>
        <v>0</v>
      </c>
      <c r="AU518" s="326">
        <f t="shared" ca="1" si="1026"/>
        <v>0</v>
      </c>
      <c r="AV518" s="326">
        <f t="shared" ca="1" si="1026"/>
        <v>0</v>
      </c>
      <c r="AW518" s="326">
        <f t="shared" ca="1" si="1026"/>
        <v>0</v>
      </c>
      <c r="AX518" s="326">
        <f t="shared" ca="1" si="1026"/>
        <v>0</v>
      </c>
      <c r="AY518" s="326">
        <f t="shared" ca="1" si="1026"/>
        <v>0</v>
      </c>
      <c r="AZ518" s="326">
        <f t="shared" ca="1" si="1026"/>
        <v>0</v>
      </c>
      <c r="BA518" s="326">
        <f t="shared" ca="1" si="1026"/>
        <v>0</v>
      </c>
      <c r="BB518" s="326">
        <f t="shared" ca="1" si="1026"/>
        <v>0</v>
      </c>
      <c r="BC518" s="326">
        <f t="shared" ca="1" si="1026"/>
        <v>0</v>
      </c>
      <c r="BD518" s="326">
        <f t="shared" ca="1" si="1026"/>
        <v>0</v>
      </c>
      <c r="BE518" s="326">
        <f t="shared" ca="1" si="1026"/>
        <v>0</v>
      </c>
      <c r="BF518" s="326">
        <f t="shared" ca="1" si="1026"/>
        <v>0</v>
      </c>
      <c r="BG518" s="326">
        <f t="shared" ca="1" si="1026"/>
        <v>0</v>
      </c>
      <c r="BH518" s="326">
        <f t="shared" ca="1" si="1026"/>
        <v>0</v>
      </c>
      <c r="BI518" s="326">
        <f t="shared" ca="1" si="1026"/>
        <v>0</v>
      </c>
      <c r="BJ518" s="326">
        <f t="shared" ca="1" si="1026"/>
        <v>0</v>
      </c>
      <c r="BK518" s="326">
        <f t="shared" ca="1" si="1026"/>
        <v>0</v>
      </c>
      <c r="BL518" s="326">
        <f t="shared" ca="1" si="1026"/>
        <v>0</v>
      </c>
      <c r="BM518" s="326">
        <f t="shared" ca="1" si="1026"/>
        <v>0</v>
      </c>
    </row>
    <row r="519" spans="3:65" x14ac:dyDescent="0.2">
      <c r="C519" s="325">
        <f t="shared" si="1005"/>
        <v>20</v>
      </c>
      <c r="D519" s="303" t="str">
        <f t="shared" si="1006"/>
        <v>item 20</v>
      </c>
      <c r="E519" s="350" t="str">
        <f t="shared" si="1002"/>
        <v>Operating Expense</v>
      </c>
      <c r="F519" s="320">
        <f t="shared" si="1002"/>
        <v>2</v>
      </c>
      <c r="G519" s="320"/>
      <c r="H519" s="362">
        <f t="shared" si="1003"/>
        <v>0.38574999999999998</v>
      </c>
      <c r="I519" s="362"/>
      <c r="J519" s="363"/>
      <c r="K519" s="341">
        <f t="shared" ca="1" si="1007"/>
        <v>0</v>
      </c>
      <c r="L519" s="342">
        <f t="shared" ca="1" si="1008"/>
        <v>0</v>
      </c>
      <c r="O519" s="326">
        <f t="shared" ref="O519:BM519" ca="1" si="1027">O490*(1/(1-$H519)-1)</f>
        <v>0</v>
      </c>
      <c r="P519" s="326">
        <f t="shared" ca="1" si="1027"/>
        <v>0</v>
      </c>
      <c r="Q519" s="326">
        <f t="shared" ca="1" si="1027"/>
        <v>0</v>
      </c>
      <c r="R519" s="326">
        <f t="shared" ca="1" si="1027"/>
        <v>0</v>
      </c>
      <c r="S519" s="326">
        <f t="shared" ca="1" si="1027"/>
        <v>0</v>
      </c>
      <c r="T519" s="326">
        <f t="shared" ca="1" si="1027"/>
        <v>0</v>
      </c>
      <c r="U519" s="326">
        <f t="shared" ca="1" si="1027"/>
        <v>0</v>
      </c>
      <c r="V519" s="326">
        <f t="shared" ca="1" si="1027"/>
        <v>0</v>
      </c>
      <c r="W519" s="326">
        <f t="shared" ca="1" si="1027"/>
        <v>0</v>
      </c>
      <c r="X519" s="326">
        <f t="shared" ca="1" si="1027"/>
        <v>0</v>
      </c>
      <c r="Y519" s="326">
        <f t="shared" ca="1" si="1027"/>
        <v>0</v>
      </c>
      <c r="Z519" s="326">
        <f t="shared" ca="1" si="1027"/>
        <v>0</v>
      </c>
      <c r="AA519" s="326">
        <f t="shared" ca="1" si="1027"/>
        <v>0</v>
      </c>
      <c r="AB519" s="326">
        <f t="shared" ca="1" si="1027"/>
        <v>0</v>
      </c>
      <c r="AC519" s="326">
        <f t="shared" ca="1" si="1027"/>
        <v>0</v>
      </c>
      <c r="AD519" s="326">
        <f t="shared" ca="1" si="1027"/>
        <v>0</v>
      </c>
      <c r="AE519" s="326">
        <f t="shared" ca="1" si="1027"/>
        <v>0</v>
      </c>
      <c r="AF519" s="326">
        <f t="shared" ca="1" si="1027"/>
        <v>0</v>
      </c>
      <c r="AG519" s="326">
        <f t="shared" ca="1" si="1027"/>
        <v>0</v>
      </c>
      <c r="AH519" s="326">
        <f t="shared" ca="1" si="1027"/>
        <v>0</v>
      </c>
      <c r="AI519" s="326">
        <f t="shared" ca="1" si="1027"/>
        <v>0</v>
      </c>
      <c r="AJ519" s="326">
        <f t="shared" ca="1" si="1027"/>
        <v>0</v>
      </c>
      <c r="AK519" s="326">
        <f t="shared" ca="1" si="1027"/>
        <v>0</v>
      </c>
      <c r="AL519" s="326">
        <f t="shared" ca="1" si="1027"/>
        <v>0</v>
      </c>
      <c r="AM519" s="326">
        <f t="shared" ca="1" si="1027"/>
        <v>0</v>
      </c>
      <c r="AN519" s="326">
        <f t="shared" ca="1" si="1027"/>
        <v>0</v>
      </c>
      <c r="AO519" s="326">
        <f t="shared" ca="1" si="1027"/>
        <v>0</v>
      </c>
      <c r="AP519" s="326">
        <f t="shared" ca="1" si="1027"/>
        <v>0</v>
      </c>
      <c r="AQ519" s="326">
        <f t="shared" ca="1" si="1027"/>
        <v>0</v>
      </c>
      <c r="AR519" s="326">
        <f t="shared" ca="1" si="1027"/>
        <v>0</v>
      </c>
      <c r="AS519" s="326">
        <f t="shared" ca="1" si="1027"/>
        <v>0</v>
      </c>
      <c r="AT519" s="326">
        <f t="shared" ca="1" si="1027"/>
        <v>0</v>
      </c>
      <c r="AU519" s="326">
        <f t="shared" ca="1" si="1027"/>
        <v>0</v>
      </c>
      <c r="AV519" s="326">
        <f t="shared" ca="1" si="1027"/>
        <v>0</v>
      </c>
      <c r="AW519" s="326">
        <f t="shared" ca="1" si="1027"/>
        <v>0</v>
      </c>
      <c r="AX519" s="326">
        <f t="shared" ca="1" si="1027"/>
        <v>0</v>
      </c>
      <c r="AY519" s="326">
        <f t="shared" ca="1" si="1027"/>
        <v>0</v>
      </c>
      <c r="AZ519" s="326">
        <f t="shared" ca="1" si="1027"/>
        <v>0</v>
      </c>
      <c r="BA519" s="326">
        <f t="shared" ca="1" si="1027"/>
        <v>0</v>
      </c>
      <c r="BB519" s="326">
        <f t="shared" ca="1" si="1027"/>
        <v>0</v>
      </c>
      <c r="BC519" s="326">
        <f t="shared" ca="1" si="1027"/>
        <v>0</v>
      </c>
      <c r="BD519" s="326">
        <f t="shared" ca="1" si="1027"/>
        <v>0</v>
      </c>
      <c r="BE519" s="326">
        <f t="shared" ca="1" si="1027"/>
        <v>0</v>
      </c>
      <c r="BF519" s="326">
        <f t="shared" ca="1" si="1027"/>
        <v>0</v>
      </c>
      <c r="BG519" s="326">
        <f t="shared" ca="1" si="1027"/>
        <v>0</v>
      </c>
      <c r="BH519" s="326">
        <f t="shared" ca="1" si="1027"/>
        <v>0</v>
      </c>
      <c r="BI519" s="326">
        <f t="shared" ca="1" si="1027"/>
        <v>0</v>
      </c>
      <c r="BJ519" s="326">
        <f t="shared" ca="1" si="1027"/>
        <v>0</v>
      </c>
      <c r="BK519" s="326">
        <f t="shared" ca="1" si="1027"/>
        <v>0</v>
      </c>
      <c r="BL519" s="326">
        <f t="shared" ca="1" si="1027"/>
        <v>0</v>
      </c>
      <c r="BM519" s="326">
        <f t="shared" ca="1" si="1027"/>
        <v>0</v>
      </c>
    </row>
    <row r="520" spans="3:65" x14ac:dyDescent="0.2">
      <c r="C520" s="325">
        <f t="shared" si="1005"/>
        <v>21</v>
      </c>
      <c r="D520" s="303" t="str">
        <f t="shared" si="1006"/>
        <v>item 21</v>
      </c>
      <c r="E520" s="350" t="str">
        <f t="shared" si="1002"/>
        <v>Operating Expense</v>
      </c>
      <c r="F520" s="320">
        <f t="shared" si="1002"/>
        <v>2</v>
      </c>
      <c r="G520" s="320"/>
      <c r="H520" s="362">
        <f t="shared" si="1003"/>
        <v>0.38574999999999998</v>
      </c>
      <c r="I520" s="362"/>
      <c r="J520" s="363"/>
      <c r="K520" s="341">
        <f t="shared" ca="1" si="1007"/>
        <v>0</v>
      </c>
      <c r="L520" s="342">
        <f t="shared" ca="1" si="1008"/>
        <v>0</v>
      </c>
      <c r="O520" s="326">
        <f t="shared" ref="O520:BM520" ca="1" si="1028">O491*(1/(1-$H520)-1)</f>
        <v>0</v>
      </c>
      <c r="P520" s="326">
        <f t="shared" ca="1" si="1028"/>
        <v>0</v>
      </c>
      <c r="Q520" s="326">
        <f t="shared" ca="1" si="1028"/>
        <v>0</v>
      </c>
      <c r="R520" s="326">
        <f t="shared" ca="1" si="1028"/>
        <v>0</v>
      </c>
      <c r="S520" s="326">
        <f t="shared" ca="1" si="1028"/>
        <v>0</v>
      </c>
      <c r="T520" s="326">
        <f t="shared" ca="1" si="1028"/>
        <v>0</v>
      </c>
      <c r="U520" s="326">
        <f t="shared" ca="1" si="1028"/>
        <v>0</v>
      </c>
      <c r="V520" s="326">
        <f t="shared" ca="1" si="1028"/>
        <v>0</v>
      </c>
      <c r="W520" s="326">
        <f t="shared" ca="1" si="1028"/>
        <v>0</v>
      </c>
      <c r="X520" s="326">
        <f t="shared" ca="1" si="1028"/>
        <v>0</v>
      </c>
      <c r="Y520" s="326">
        <f t="shared" ca="1" si="1028"/>
        <v>0</v>
      </c>
      <c r="Z520" s="326">
        <f t="shared" ca="1" si="1028"/>
        <v>0</v>
      </c>
      <c r="AA520" s="326">
        <f t="shared" ca="1" si="1028"/>
        <v>0</v>
      </c>
      <c r="AB520" s="326">
        <f t="shared" ca="1" si="1028"/>
        <v>0</v>
      </c>
      <c r="AC520" s="326">
        <f t="shared" ca="1" si="1028"/>
        <v>0</v>
      </c>
      <c r="AD520" s="326">
        <f t="shared" ca="1" si="1028"/>
        <v>0</v>
      </c>
      <c r="AE520" s="326">
        <f t="shared" ca="1" si="1028"/>
        <v>0</v>
      </c>
      <c r="AF520" s="326">
        <f t="shared" ca="1" si="1028"/>
        <v>0</v>
      </c>
      <c r="AG520" s="326">
        <f t="shared" ca="1" si="1028"/>
        <v>0</v>
      </c>
      <c r="AH520" s="326">
        <f t="shared" ca="1" si="1028"/>
        <v>0</v>
      </c>
      <c r="AI520" s="326">
        <f t="shared" ca="1" si="1028"/>
        <v>0</v>
      </c>
      <c r="AJ520" s="326">
        <f t="shared" ca="1" si="1028"/>
        <v>0</v>
      </c>
      <c r="AK520" s="326">
        <f t="shared" ca="1" si="1028"/>
        <v>0</v>
      </c>
      <c r="AL520" s="326">
        <f t="shared" ca="1" si="1028"/>
        <v>0</v>
      </c>
      <c r="AM520" s="326">
        <f t="shared" ca="1" si="1028"/>
        <v>0</v>
      </c>
      <c r="AN520" s="326">
        <f t="shared" ca="1" si="1028"/>
        <v>0</v>
      </c>
      <c r="AO520" s="326">
        <f t="shared" ca="1" si="1028"/>
        <v>0</v>
      </c>
      <c r="AP520" s="326">
        <f t="shared" ca="1" si="1028"/>
        <v>0</v>
      </c>
      <c r="AQ520" s="326">
        <f t="shared" ca="1" si="1028"/>
        <v>0</v>
      </c>
      <c r="AR520" s="326">
        <f t="shared" ca="1" si="1028"/>
        <v>0</v>
      </c>
      <c r="AS520" s="326">
        <f t="shared" ca="1" si="1028"/>
        <v>0</v>
      </c>
      <c r="AT520" s="326">
        <f t="shared" ca="1" si="1028"/>
        <v>0</v>
      </c>
      <c r="AU520" s="326">
        <f t="shared" ca="1" si="1028"/>
        <v>0</v>
      </c>
      <c r="AV520" s="326">
        <f t="shared" ca="1" si="1028"/>
        <v>0</v>
      </c>
      <c r="AW520" s="326">
        <f t="shared" ca="1" si="1028"/>
        <v>0</v>
      </c>
      <c r="AX520" s="326">
        <f t="shared" ca="1" si="1028"/>
        <v>0</v>
      </c>
      <c r="AY520" s="326">
        <f t="shared" ca="1" si="1028"/>
        <v>0</v>
      </c>
      <c r="AZ520" s="326">
        <f t="shared" ca="1" si="1028"/>
        <v>0</v>
      </c>
      <c r="BA520" s="326">
        <f t="shared" ca="1" si="1028"/>
        <v>0</v>
      </c>
      <c r="BB520" s="326">
        <f t="shared" ca="1" si="1028"/>
        <v>0</v>
      </c>
      <c r="BC520" s="326">
        <f t="shared" ca="1" si="1028"/>
        <v>0</v>
      </c>
      <c r="BD520" s="326">
        <f t="shared" ca="1" si="1028"/>
        <v>0</v>
      </c>
      <c r="BE520" s="326">
        <f t="shared" ca="1" si="1028"/>
        <v>0</v>
      </c>
      <c r="BF520" s="326">
        <f t="shared" ca="1" si="1028"/>
        <v>0</v>
      </c>
      <c r="BG520" s="326">
        <f t="shared" ca="1" si="1028"/>
        <v>0</v>
      </c>
      <c r="BH520" s="326">
        <f t="shared" ca="1" si="1028"/>
        <v>0</v>
      </c>
      <c r="BI520" s="326">
        <f t="shared" ca="1" si="1028"/>
        <v>0</v>
      </c>
      <c r="BJ520" s="326">
        <f t="shared" ca="1" si="1028"/>
        <v>0</v>
      </c>
      <c r="BK520" s="326">
        <f t="shared" ca="1" si="1028"/>
        <v>0</v>
      </c>
      <c r="BL520" s="326">
        <f t="shared" ca="1" si="1028"/>
        <v>0</v>
      </c>
      <c r="BM520" s="326">
        <f t="shared" ca="1" si="1028"/>
        <v>0</v>
      </c>
    </row>
    <row r="521" spans="3:65" x14ac:dyDescent="0.2">
      <c r="C521" s="325">
        <f t="shared" si="1005"/>
        <v>22</v>
      </c>
      <c r="D521" s="303" t="str">
        <f t="shared" si="1006"/>
        <v>item 22</v>
      </c>
      <c r="E521" s="350" t="str">
        <f t="shared" si="1002"/>
        <v>Operating Expense</v>
      </c>
      <c r="F521" s="320">
        <f t="shared" si="1002"/>
        <v>2</v>
      </c>
      <c r="G521" s="320"/>
      <c r="H521" s="362">
        <f t="shared" si="1003"/>
        <v>0.38574999999999998</v>
      </c>
      <c r="I521" s="362"/>
      <c r="J521" s="363"/>
      <c r="K521" s="341">
        <f t="shared" ca="1" si="1007"/>
        <v>0</v>
      </c>
      <c r="L521" s="342">
        <f t="shared" ca="1" si="1008"/>
        <v>0</v>
      </c>
      <c r="O521" s="326">
        <f t="shared" ref="O521:BM521" ca="1" si="1029">O492*(1/(1-$H521)-1)</f>
        <v>0</v>
      </c>
      <c r="P521" s="326">
        <f t="shared" ca="1" si="1029"/>
        <v>0</v>
      </c>
      <c r="Q521" s="326">
        <f t="shared" ca="1" si="1029"/>
        <v>0</v>
      </c>
      <c r="R521" s="326">
        <f t="shared" ca="1" si="1029"/>
        <v>0</v>
      </c>
      <c r="S521" s="326">
        <f t="shared" ca="1" si="1029"/>
        <v>0</v>
      </c>
      <c r="T521" s="326">
        <f t="shared" ca="1" si="1029"/>
        <v>0</v>
      </c>
      <c r="U521" s="326">
        <f t="shared" ca="1" si="1029"/>
        <v>0</v>
      </c>
      <c r="V521" s="326">
        <f t="shared" ca="1" si="1029"/>
        <v>0</v>
      </c>
      <c r="W521" s="326">
        <f t="shared" ca="1" si="1029"/>
        <v>0</v>
      </c>
      <c r="X521" s="326">
        <f t="shared" ca="1" si="1029"/>
        <v>0</v>
      </c>
      <c r="Y521" s="326">
        <f t="shared" ca="1" si="1029"/>
        <v>0</v>
      </c>
      <c r="Z521" s="326">
        <f t="shared" ca="1" si="1029"/>
        <v>0</v>
      </c>
      <c r="AA521" s="326">
        <f t="shared" ca="1" si="1029"/>
        <v>0</v>
      </c>
      <c r="AB521" s="326">
        <f t="shared" ca="1" si="1029"/>
        <v>0</v>
      </c>
      <c r="AC521" s="326">
        <f t="shared" ca="1" si="1029"/>
        <v>0</v>
      </c>
      <c r="AD521" s="326">
        <f t="shared" ca="1" si="1029"/>
        <v>0</v>
      </c>
      <c r="AE521" s="326">
        <f t="shared" ca="1" si="1029"/>
        <v>0</v>
      </c>
      <c r="AF521" s="326">
        <f t="shared" ca="1" si="1029"/>
        <v>0</v>
      </c>
      <c r="AG521" s="326">
        <f t="shared" ca="1" si="1029"/>
        <v>0</v>
      </c>
      <c r="AH521" s="326">
        <f t="shared" ca="1" si="1029"/>
        <v>0</v>
      </c>
      <c r="AI521" s="326">
        <f t="shared" ca="1" si="1029"/>
        <v>0</v>
      </c>
      <c r="AJ521" s="326">
        <f t="shared" ca="1" si="1029"/>
        <v>0</v>
      </c>
      <c r="AK521" s="326">
        <f t="shared" ca="1" si="1029"/>
        <v>0</v>
      </c>
      <c r="AL521" s="326">
        <f t="shared" ca="1" si="1029"/>
        <v>0</v>
      </c>
      <c r="AM521" s="326">
        <f t="shared" ca="1" si="1029"/>
        <v>0</v>
      </c>
      <c r="AN521" s="326">
        <f t="shared" ca="1" si="1029"/>
        <v>0</v>
      </c>
      <c r="AO521" s="326">
        <f t="shared" ca="1" si="1029"/>
        <v>0</v>
      </c>
      <c r="AP521" s="326">
        <f t="shared" ca="1" si="1029"/>
        <v>0</v>
      </c>
      <c r="AQ521" s="326">
        <f t="shared" ca="1" si="1029"/>
        <v>0</v>
      </c>
      <c r="AR521" s="326">
        <f t="shared" ca="1" si="1029"/>
        <v>0</v>
      </c>
      <c r="AS521" s="326">
        <f t="shared" ca="1" si="1029"/>
        <v>0</v>
      </c>
      <c r="AT521" s="326">
        <f t="shared" ca="1" si="1029"/>
        <v>0</v>
      </c>
      <c r="AU521" s="326">
        <f t="shared" ca="1" si="1029"/>
        <v>0</v>
      </c>
      <c r="AV521" s="326">
        <f t="shared" ca="1" si="1029"/>
        <v>0</v>
      </c>
      <c r="AW521" s="326">
        <f t="shared" ca="1" si="1029"/>
        <v>0</v>
      </c>
      <c r="AX521" s="326">
        <f t="shared" ca="1" si="1029"/>
        <v>0</v>
      </c>
      <c r="AY521" s="326">
        <f t="shared" ca="1" si="1029"/>
        <v>0</v>
      </c>
      <c r="AZ521" s="326">
        <f t="shared" ca="1" si="1029"/>
        <v>0</v>
      </c>
      <c r="BA521" s="326">
        <f t="shared" ca="1" si="1029"/>
        <v>0</v>
      </c>
      <c r="BB521" s="326">
        <f t="shared" ca="1" si="1029"/>
        <v>0</v>
      </c>
      <c r="BC521" s="326">
        <f t="shared" ca="1" si="1029"/>
        <v>0</v>
      </c>
      <c r="BD521" s="326">
        <f t="shared" ca="1" si="1029"/>
        <v>0</v>
      </c>
      <c r="BE521" s="326">
        <f t="shared" ca="1" si="1029"/>
        <v>0</v>
      </c>
      <c r="BF521" s="326">
        <f t="shared" ca="1" si="1029"/>
        <v>0</v>
      </c>
      <c r="BG521" s="326">
        <f t="shared" ca="1" si="1029"/>
        <v>0</v>
      </c>
      <c r="BH521" s="326">
        <f t="shared" ca="1" si="1029"/>
        <v>0</v>
      </c>
      <c r="BI521" s="326">
        <f t="shared" ca="1" si="1029"/>
        <v>0</v>
      </c>
      <c r="BJ521" s="326">
        <f t="shared" ca="1" si="1029"/>
        <v>0</v>
      </c>
      <c r="BK521" s="326">
        <f t="shared" ca="1" si="1029"/>
        <v>0</v>
      </c>
      <c r="BL521" s="326">
        <f t="shared" ca="1" si="1029"/>
        <v>0</v>
      </c>
      <c r="BM521" s="326">
        <f t="shared" ca="1" si="1029"/>
        <v>0</v>
      </c>
    </row>
    <row r="522" spans="3:65" x14ac:dyDescent="0.2">
      <c r="C522" s="325">
        <f t="shared" si="1005"/>
        <v>23</v>
      </c>
      <c r="D522" s="303" t="str">
        <f t="shared" si="1006"/>
        <v>item 23</v>
      </c>
      <c r="E522" s="350" t="str">
        <f t="shared" si="1002"/>
        <v>Operating Expense</v>
      </c>
      <c r="F522" s="320">
        <f t="shared" si="1002"/>
        <v>2</v>
      </c>
      <c r="G522" s="320"/>
      <c r="H522" s="362">
        <f t="shared" si="1003"/>
        <v>0.38574999999999998</v>
      </c>
      <c r="I522" s="362"/>
      <c r="J522" s="363"/>
      <c r="K522" s="341">
        <f t="shared" ca="1" si="1007"/>
        <v>0</v>
      </c>
      <c r="L522" s="342">
        <f t="shared" ca="1" si="1008"/>
        <v>0</v>
      </c>
      <c r="O522" s="326">
        <f t="shared" ref="O522:BM522" ca="1" si="1030">O493*(1/(1-$H522)-1)</f>
        <v>0</v>
      </c>
      <c r="P522" s="326">
        <f t="shared" ca="1" si="1030"/>
        <v>0</v>
      </c>
      <c r="Q522" s="326">
        <f t="shared" ca="1" si="1030"/>
        <v>0</v>
      </c>
      <c r="R522" s="326">
        <f t="shared" ca="1" si="1030"/>
        <v>0</v>
      </c>
      <c r="S522" s="326">
        <f t="shared" ca="1" si="1030"/>
        <v>0</v>
      </c>
      <c r="T522" s="326">
        <f t="shared" ca="1" si="1030"/>
        <v>0</v>
      </c>
      <c r="U522" s="326">
        <f t="shared" ca="1" si="1030"/>
        <v>0</v>
      </c>
      <c r="V522" s="326">
        <f t="shared" ca="1" si="1030"/>
        <v>0</v>
      </c>
      <c r="W522" s="326">
        <f t="shared" ca="1" si="1030"/>
        <v>0</v>
      </c>
      <c r="X522" s="326">
        <f t="shared" ca="1" si="1030"/>
        <v>0</v>
      </c>
      <c r="Y522" s="326">
        <f t="shared" ca="1" si="1030"/>
        <v>0</v>
      </c>
      <c r="Z522" s="326">
        <f t="shared" ca="1" si="1030"/>
        <v>0</v>
      </c>
      <c r="AA522" s="326">
        <f t="shared" ca="1" si="1030"/>
        <v>0</v>
      </c>
      <c r="AB522" s="326">
        <f t="shared" ca="1" si="1030"/>
        <v>0</v>
      </c>
      <c r="AC522" s="326">
        <f t="shared" ca="1" si="1030"/>
        <v>0</v>
      </c>
      <c r="AD522" s="326">
        <f t="shared" ca="1" si="1030"/>
        <v>0</v>
      </c>
      <c r="AE522" s="326">
        <f t="shared" ca="1" si="1030"/>
        <v>0</v>
      </c>
      <c r="AF522" s="326">
        <f t="shared" ca="1" si="1030"/>
        <v>0</v>
      </c>
      <c r="AG522" s="326">
        <f t="shared" ca="1" si="1030"/>
        <v>0</v>
      </c>
      <c r="AH522" s="326">
        <f t="shared" ca="1" si="1030"/>
        <v>0</v>
      </c>
      <c r="AI522" s="326">
        <f t="shared" ca="1" si="1030"/>
        <v>0</v>
      </c>
      <c r="AJ522" s="326">
        <f t="shared" ca="1" si="1030"/>
        <v>0</v>
      </c>
      <c r="AK522" s="326">
        <f t="shared" ca="1" si="1030"/>
        <v>0</v>
      </c>
      <c r="AL522" s="326">
        <f t="shared" ca="1" si="1030"/>
        <v>0</v>
      </c>
      <c r="AM522" s="326">
        <f t="shared" ca="1" si="1030"/>
        <v>0</v>
      </c>
      <c r="AN522" s="326">
        <f t="shared" ca="1" si="1030"/>
        <v>0</v>
      </c>
      <c r="AO522" s="326">
        <f t="shared" ca="1" si="1030"/>
        <v>0</v>
      </c>
      <c r="AP522" s="326">
        <f t="shared" ca="1" si="1030"/>
        <v>0</v>
      </c>
      <c r="AQ522" s="326">
        <f t="shared" ca="1" si="1030"/>
        <v>0</v>
      </c>
      <c r="AR522" s="326">
        <f t="shared" ca="1" si="1030"/>
        <v>0</v>
      </c>
      <c r="AS522" s="326">
        <f t="shared" ca="1" si="1030"/>
        <v>0</v>
      </c>
      <c r="AT522" s="326">
        <f t="shared" ca="1" si="1030"/>
        <v>0</v>
      </c>
      <c r="AU522" s="326">
        <f t="shared" ca="1" si="1030"/>
        <v>0</v>
      </c>
      <c r="AV522" s="326">
        <f t="shared" ca="1" si="1030"/>
        <v>0</v>
      </c>
      <c r="AW522" s="326">
        <f t="shared" ca="1" si="1030"/>
        <v>0</v>
      </c>
      <c r="AX522" s="326">
        <f t="shared" ca="1" si="1030"/>
        <v>0</v>
      </c>
      <c r="AY522" s="326">
        <f t="shared" ca="1" si="1030"/>
        <v>0</v>
      </c>
      <c r="AZ522" s="326">
        <f t="shared" ca="1" si="1030"/>
        <v>0</v>
      </c>
      <c r="BA522" s="326">
        <f t="shared" ca="1" si="1030"/>
        <v>0</v>
      </c>
      <c r="BB522" s="326">
        <f t="shared" ca="1" si="1030"/>
        <v>0</v>
      </c>
      <c r="BC522" s="326">
        <f t="shared" ca="1" si="1030"/>
        <v>0</v>
      </c>
      <c r="BD522" s="326">
        <f t="shared" ca="1" si="1030"/>
        <v>0</v>
      </c>
      <c r="BE522" s="326">
        <f t="shared" ca="1" si="1030"/>
        <v>0</v>
      </c>
      <c r="BF522" s="326">
        <f t="shared" ca="1" si="1030"/>
        <v>0</v>
      </c>
      <c r="BG522" s="326">
        <f t="shared" ca="1" si="1030"/>
        <v>0</v>
      </c>
      <c r="BH522" s="326">
        <f t="shared" ca="1" si="1030"/>
        <v>0</v>
      </c>
      <c r="BI522" s="326">
        <f t="shared" ca="1" si="1030"/>
        <v>0</v>
      </c>
      <c r="BJ522" s="326">
        <f t="shared" ca="1" si="1030"/>
        <v>0</v>
      </c>
      <c r="BK522" s="326">
        <f t="shared" ca="1" si="1030"/>
        <v>0</v>
      </c>
      <c r="BL522" s="326">
        <f t="shared" ca="1" si="1030"/>
        <v>0</v>
      </c>
      <c r="BM522" s="326">
        <f t="shared" ca="1" si="1030"/>
        <v>0</v>
      </c>
    </row>
    <row r="523" spans="3:65" x14ac:dyDescent="0.2">
      <c r="C523" s="325">
        <f t="shared" si="1005"/>
        <v>24</v>
      </c>
      <c r="D523" s="303" t="str">
        <f t="shared" si="1006"/>
        <v>item 24</v>
      </c>
      <c r="E523" s="350" t="str">
        <f t="shared" si="1002"/>
        <v>Operating Expense</v>
      </c>
      <c r="F523" s="320">
        <f t="shared" si="1002"/>
        <v>2</v>
      </c>
      <c r="G523" s="320"/>
      <c r="H523" s="362">
        <f t="shared" si="1003"/>
        <v>0.38574999999999998</v>
      </c>
      <c r="I523" s="362"/>
      <c r="J523" s="363"/>
      <c r="K523" s="341">
        <f t="shared" ca="1" si="1007"/>
        <v>0</v>
      </c>
      <c r="L523" s="342">
        <f t="shared" ca="1" si="1008"/>
        <v>0</v>
      </c>
      <c r="O523" s="326">
        <f t="shared" ref="O523:BM523" ca="1" si="1031">O494*(1/(1-$H523)-1)</f>
        <v>0</v>
      </c>
      <c r="P523" s="326">
        <f t="shared" ca="1" si="1031"/>
        <v>0</v>
      </c>
      <c r="Q523" s="326">
        <f t="shared" ca="1" si="1031"/>
        <v>0</v>
      </c>
      <c r="R523" s="326">
        <f t="shared" ca="1" si="1031"/>
        <v>0</v>
      </c>
      <c r="S523" s="326">
        <f t="shared" ca="1" si="1031"/>
        <v>0</v>
      </c>
      <c r="T523" s="326">
        <f t="shared" ca="1" si="1031"/>
        <v>0</v>
      </c>
      <c r="U523" s="326">
        <f t="shared" ca="1" si="1031"/>
        <v>0</v>
      </c>
      <c r="V523" s="326">
        <f t="shared" ca="1" si="1031"/>
        <v>0</v>
      </c>
      <c r="W523" s="326">
        <f t="shared" ca="1" si="1031"/>
        <v>0</v>
      </c>
      <c r="X523" s="326">
        <f t="shared" ca="1" si="1031"/>
        <v>0</v>
      </c>
      <c r="Y523" s="326">
        <f t="shared" ca="1" si="1031"/>
        <v>0</v>
      </c>
      <c r="Z523" s="326">
        <f t="shared" ca="1" si="1031"/>
        <v>0</v>
      </c>
      <c r="AA523" s="326">
        <f t="shared" ca="1" si="1031"/>
        <v>0</v>
      </c>
      <c r="AB523" s="326">
        <f t="shared" ca="1" si="1031"/>
        <v>0</v>
      </c>
      <c r="AC523" s="326">
        <f t="shared" ca="1" si="1031"/>
        <v>0</v>
      </c>
      <c r="AD523" s="326">
        <f t="shared" ca="1" si="1031"/>
        <v>0</v>
      </c>
      <c r="AE523" s="326">
        <f t="shared" ca="1" si="1031"/>
        <v>0</v>
      </c>
      <c r="AF523" s="326">
        <f t="shared" ca="1" si="1031"/>
        <v>0</v>
      </c>
      <c r="AG523" s="326">
        <f t="shared" ca="1" si="1031"/>
        <v>0</v>
      </c>
      <c r="AH523" s="326">
        <f t="shared" ca="1" si="1031"/>
        <v>0</v>
      </c>
      <c r="AI523" s="326">
        <f t="shared" ca="1" si="1031"/>
        <v>0</v>
      </c>
      <c r="AJ523" s="326">
        <f t="shared" ca="1" si="1031"/>
        <v>0</v>
      </c>
      <c r="AK523" s="326">
        <f t="shared" ca="1" si="1031"/>
        <v>0</v>
      </c>
      <c r="AL523" s="326">
        <f t="shared" ca="1" si="1031"/>
        <v>0</v>
      </c>
      <c r="AM523" s="326">
        <f t="shared" ca="1" si="1031"/>
        <v>0</v>
      </c>
      <c r="AN523" s="326">
        <f t="shared" ca="1" si="1031"/>
        <v>0</v>
      </c>
      <c r="AO523" s="326">
        <f t="shared" ca="1" si="1031"/>
        <v>0</v>
      </c>
      <c r="AP523" s="326">
        <f t="shared" ca="1" si="1031"/>
        <v>0</v>
      </c>
      <c r="AQ523" s="326">
        <f t="shared" ca="1" si="1031"/>
        <v>0</v>
      </c>
      <c r="AR523" s="326">
        <f t="shared" ca="1" si="1031"/>
        <v>0</v>
      </c>
      <c r="AS523" s="326">
        <f t="shared" ca="1" si="1031"/>
        <v>0</v>
      </c>
      <c r="AT523" s="326">
        <f t="shared" ca="1" si="1031"/>
        <v>0</v>
      </c>
      <c r="AU523" s="326">
        <f t="shared" ca="1" si="1031"/>
        <v>0</v>
      </c>
      <c r="AV523" s="326">
        <f t="shared" ca="1" si="1031"/>
        <v>0</v>
      </c>
      <c r="AW523" s="326">
        <f t="shared" ca="1" si="1031"/>
        <v>0</v>
      </c>
      <c r="AX523" s="326">
        <f t="shared" ca="1" si="1031"/>
        <v>0</v>
      </c>
      <c r="AY523" s="326">
        <f t="shared" ca="1" si="1031"/>
        <v>0</v>
      </c>
      <c r="AZ523" s="326">
        <f t="shared" ca="1" si="1031"/>
        <v>0</v>
      </c>
      <c r="BA523" s="326">
        <f t="shared" ca="1" si="1031"/>
        <v>0</v>
      </c>
      <c r="BB523" s="326">
        <f t="shared" ca="1" si="1031"/>
        <v>0</v>
      </c>
      <c r="BC523" s="326">
        <f t="shared" ca="1" si="1031"/>
        <v>0</v>
      </c>
      <c r="BD523" s="326">
        <f t="shared" ca="1" si="1031"/>
        <v>0</v>
      </c>
      <c r="BE523" s="326">
        <f t="shared" ca="1" si="1031"/>
        <v>0</v>
      </c>
      <c r="BF523" s="326">
        <f t="shared" ca="1" si="1031"/>
        <v>0</v>
      </c>
      <c r="BG523" s="326">
        <f t="shared" ca="1" si="1031"/>
        <v>0</v>
      </c>
      <c r="BH523" s="326">
        <f t="shared" ca="1" si="1031"/>
        <v>0</v>
      </c>
      <c r="BI523" s="326">
        <f t="shared" ca="1" si="1031"/>
        <v>0</v>
      </c>
      <c r="BJ523" s="326">
        <f t="shared" ca="1" si="1031"/>
        <v>0</v>
      </c>
      <c r="BK523" s="326">
        <f t="shared" ca="1" si="1031"/>
        <v>0</v>
      </c>
      <c r="BL523" s="326">
        <f t="shared" ca="1" si="1031"/>
        <v>0</v>
      </c>
      <c r="BM523" s="326">
        <f t="shared" ca="1" si="1031"/>
        <v>0</v>
      </c>
    </row>
    <row r="524" spans="3:65" x14ac:dyDescent="0.2">
      <c r="C524" s="325">
        <f t="shared" si="1005"/>
        <v>25</v>
      </c>
      <c r="D524" s="303" t="str">
        <f t="shared" si="1006"/>
        <v>item 25</v>
      </c>
      <c r="E524" s="350" t="str">
        <f t="shared" si="1002"/>
        <v>Operating Expense</v>
      </c>
      <c r="F524" s="320">
        <f t="shared" si="1002"/>
        <v>2</v>
      </c>
      <c r="G524" s="320"/>
      <c r="H524" s="362">
        <f t="shared" si="1003"/>
        <v>0.38574999999999998</v>
      </c>
      <c r="I524" s="362"/>
      <c r="J524" s="363"/>
      <c r="K524" s="344">
        <f t="shared" ca="1" si="1007"/>
        <v>0</v>
      </c>
      <c r="L524" s="345">
        <f t="shared" ca="1" si="1008"/>
        <v>0</v>
      </c>
      <c r="O524" s="326">
        <f t="shared" ref="O524:BM524" ca="1" si="1032">O495*(1/(1-$H524)-1)</f>
        <v>0</v>
      </c>
      <c r="P524" s="326">
        <f t="shared" ca="1" si="1032"/>
        <v>0</v>
      </c>
      <c r="Q524" s="326">
        <f t="shared" ca="1" si="1032"/>
        <v>0</v>
      </c>
      <c r="R524" s="326">
        <f t="shared" ca="1" si="1032"/>
        <v>0</v>
      </c>
      <c r="S524" s="326">
        <f t="shared" ca="1" si="1032"/>
        <v>0</v>
      </c>
      <c r="T524" s="326">
        <f t="shared" ca="1" si="1032"/>
        <v>0</v>
      </c>
      <c r="U524" s="326">
        <f t="shared" ca="1" si="1032"/>
        <v>0</v>
      </c>
      <c r="V524" s="326">
        <f t="shared" ca="1" si="1032"/>
        <v>0</v>
      </c>
      <c r="W524" s="326">
        <f t="shared" ca="1" si="1032"/>
        <v>0</v>
      </c>
      <c r="X524" s="326">
        <f t="shared" ca="1" si="1032"/>
        <v>0</v>
      </c>
      <c r="Y524" s="326">
        <f t="shared" ca="1" si="1032"/>
        <v>0</v>
      </c>
      <c r="Z524" s="326">
        <f t="shared" ca="1" si="1032"/>
        <v>0</v>
      </c>
      <c r="AA524" s="326">
        <f t="shared" ca="1" si="1032"/>
        <v>0</v>
      </c>
      <c r="AB524" s="326">
        <f t="shared" ca="1" si="1032"/>
        <v>0</v>
      </c>
      <c r="AC524" s="326">
        <f t="shared" ca="1" si="1032"/>
        <v>0</v>
      </c>
      <c r="AD524" s="326">
        <f t="shared" ca="1" si="1032"/>
        <v>0</v>
      </c>
      <c r="AE524" s="326">
        <f t="shared" ca="1" si="1032"/>
        <v>0</v>
      </c>
      <c r="AF524" s="326">
        <f t="shared" ca="1" si="1032"/>
        <v>0</v>
      </c>
      <c r="AG524" s="326">
        <f t="shared" ca="1" si="1032"/>
        <v>0</v>
      </c>
      <c r="AH524" s="326">
        <f t="shared" ca="1" si="1032"/>
        <v>0</v>
      </c>
      <c r="AI524" s="326">
        <f t="shared" ca="1" si="1032"/>
        <v>0</v>
      </c>
      <c r="AJ524" s="326">
        <f t="shared" ca="1" si="1032"/>
        <v>0</v>
      </c>
      <c r="AK524" s="326">
        <f t="shared" ca="1" si="1032"/>
        <v>0</v>
      </c>
      <c r="AL524" s="326">
        <f t="shared" ca="1" si="1032"/>
        <v>0</v>
      </c>
      <c r="AM524" s="326">
        <f t="shared" ca="1" si="1032"/>
        <v>0</v>
      </c>
      <c r="AN524" s="326">
        <f t="shared" ca="1" si="1032"/>
        <v>0</v>
      </c>
      <c r="AO524" s="326">
        <f t="shared" ca="1" si="1032"/>
        <v>0</v>
      </c>
      <c r="AP524" s="326">
        <f t="shared" ca="1" si="1032"/>
        <v>0</v>
      </c>
      <c r="AQ524" s="326">
        <f t="shared" ca="1" si="1032"/>
        <v>0</v>
      </c>
      <c r="AR524" s="326">
        <f t="shared" ca="1" si="1032"/>
        <v>0</v>
      </c>
      <c r="AS524" s="326">
        <f t="shared" ca="1" si="1032"/>
        <v>0</v>
      </c>
      <c r="AT524" s="326">
        <f t="shared" ca="1" si="1032"/>
        <v>0</v>
      </c>
      <c r="AU524" s="326">
        <f t="shared" ca="1" si="1032"/>
        <v>0</v>
      </c>
      <c r="AV524" s="326">
        <f t="shared" ca="1" si="1032"/>
        <v>0</v>
      </c>
      <c r="AW524" s="326">
        <f t="shared" ca="1" si="1032"/>
        <v>0</v>
      </c>
      <c r="AX524" s="326">
        <f t="shared" ca="1" si="1032"/>
        <v>0</v>
      </c>
      <c r="AY524" s="326">
        <f t="shared" ca="1" si="1032"/>
        <v>0</v>
      </c>
      <c r="AZ524" s="326">
        <f t="shared" ca="1" si="1032"/>
        <v>0</v>
      </c>
      <c r="BA524" s="326">
        <f t="shared" ca="1" si="1032"/>
        <v>0</v>
      </c>
      <c r="BB524" s="326">
        <f t="shared" ca="1" si="1032"/>
        <v>0</v>
      </c>
      <c r="BC524" s="326">
        <f t="shared" ca="1" si="1032"/>
        <v>0</v>
      </c>
      <c r="BD524" s="326">
        <f t="shared" ca="1" si="1032"/>
        <v>0</v>
      </c>
      <c r="BE524" s="326">
        <f t="shared" ca="1" si="1032"/>
        <v>0</v>
      </c>
      <c r="BF524" s="326">
        <f t="shared" ca="1" si="1032"/>
        <v>0</v>
      </c>
      <c r="BG524" s="326">
        <f t="shared" ca="1" si="1032"/>
        <v>0</v>
      </c>
      <c r="BH524" s="326">
        <f t="shared" ca="1" si="1032"/>
        <v>0</v>
      </c>
      <c r="BI524" s="326">
        <f t="shared" ca="1" si="1032"/>
        <v>0</v>
      </c>
      <c r="BJ524" s="326">
        <f t="shared" ca="1" si="1032"/>
        <v>0</v>
      </c>
      <c r="BK524" s="326">
        <f t="shared" ca="1" si="1032"/>
        <v>0</v>
      </c>
      <c r="BL524" s="326">
        <f t="shared" ca="1" si="1032"/>
        <v>0</v>
      </c>
      <c r="BM524" s="326">
        <f t="shared" ca="1" si="1032"/>
        <v>0</v>
      </c>
    </row>
    <row r="525" spans="3:65" x14ac:dyDescent="0.2">
      <c r="D525" s="331" t="str">
        <f>"Total "&amp;D499</f>
        <v>Total Income Tax</v>
      </c>
      <c r="K525" s="346">
        <f t="shared" ca="1" si="1007"/>
        <v>306278.64611912536</v>
      </c>
      <c r="L525" s="347">
        <f t="shared" ca="1" si="1008"/>
        <v>576657.10624279443</v>
      </c>
      <c r="O525" s="348">
        <f ca="1">SUM(O500:O524)</f>
        <v>0</v>
      </c>
      <c r="P525" s="348">
        <f ca="1">SUM(P500:P524)</f>
        <v>35975.992158094028</v>
      </c>
      <c r="Q525" s="348">
        <f t="shared" ref="Q525" ca="1" si="1033">SUM(Q500:Q524)</f>
        <v>31820.804261833488</v>
      </c>
      <c r="R525" s="348">
        <f t="shared" ref="R525" ca="1" si="1034">SUM(R500:R524)</f>
        <v>30579.091982131144</v>
      </c>
      <c r="S525" s="348">
        <f t="shared" ref="S525" ca="1" si="1035">SUM(S500:S524)</f>
        <v>29385.008467234398</v>
      </c>
      <c r="T525" s="348">
        <f t="shared" ref="T525" ca="1" si="1036">SUM(T500:T524)</f>
        <v>28234.988416130927</v>
      </c>
      <c r="U525" s="348">
        <f t="shared" ref="U525" ca="1" si="1037">SUM(U500:U524)</f>
        <v>27125.740781732435</v>
      </c>
      <c r="V525" s="348">
        <f t="shared" ref="V525" ca="1" si="1038">SUM(V500:V524)</f>
        <v>26054.20306188731</v>
      </c>
      <c r="W525" s="348">
        <f t="shared" ref="W525" ca="1" si="1039">SUM(W500:W524)</f>
        <v>25017.541299380649</v>
      </c>
      <c r="X525" s="348">
        <f t="shared" ref="X525" ca="1" si="1040">SUM(X500:X524)</f>
        <v>24000.351565479723</v>
      </c>
      <c r="Y525" s="348">
        <f t="shared" ref="Y525" ca="1" si="1041">SUM(Y500:Y524)</f>
        <v>22985.950079806385</v>
      </c>
      <c r="Z525" s="348">
        <f t="shared" ref="Z525" ca="1" si="1042">SUM(Z500:Z524)</f>
        <v>21971.548594133044</v>
      </c>
      <c r="AA525" s="348">
        <f t="shared" ref="AA525" ca="1" si="1043">SUM(AA500:AA524)</f>
        <v>20957.147108459703</v>
      </c>
      <c r="AB525" s="348">
        <f t="shared" ref="AB525" ca="1" si="1044">SUM(AB500:AB524)</f>
        <v>19942.745622786362</v>
      </c>
      <c r="AC525" s="348">
        <f t="shared" ref="AC525" ca="1" si="1045">SUM(AC500:AC524)</f>
        <v>18928.344137113021</v>
      </c>
      <c r="AD525" s="348">
        <f t="shared" ref="AD525" ca="1" si="1046">SUM(AD500:AD524)</f>
        <v>17913.94265143968</v>
      </c>
      <c r="AE525" s="348">
        <f t="shared" ref="AE525" ca="1" si="1047">SUM(AE500:AE524)</f>
        <v>16899.541165766339</v>
      </c>
      <c r="AF525" s="348">
        <f t="shared" ref="AF525" ca="1" si="1048">SUM(AF500:AF524)</f>
        <v>15885.139680093</v>
      </c>
      <c r="AG525" s="348">
        <f t="shared" ref="AG525" ca="1" si="1049">SUM(AG500:AG524)</f>
        <v>14870.73819441966</v>
      </c>
      <c r="AH525" s="348">
        <f t="shared" ref="AH525" ca="1" si="1050">SUM(AH500:AH524)</f>
        <v>13856.336708746323</v>
      </c>
      <c r="AI525" s="348">
        <f t="shared" ref="AI525" ca="1" si="1051">SUM(AI500:AI524)</f>
        <v>12841.93522307298</v>
      </c>
      <c r="AJ525" s="348">
        <f t="shared" ref="AJ525" ca="1" si="1052">SUM(AJ500:AJ524)</f>
        <v>11929.510488149428</v>
      </c>
      <c r="AK525" s="348">
        <f t="shared" ref="AK525" ca="1" si="1053">SUM(AK500:AK524)</f>
        <v>11220.993545738122</v>
      </c>
      <c r="AL525" s="348">
        <f t="shared" ref="AL525" ca="1" si="1054">SUM(AL500:AL524)</f>
        <v>10614.453354076602</v>
      </c>
      <c r="AM525" s="348">
        <f t="shared" ref="AM525" ca="1" si="1055">SUM(AM500:AM524)</f>
        <v>10007.91316241508</v>
      </c>
      <c r="AN525" s="348">
        <f t="shared" ref="AN525" ca="1" si="1056">SUM(AN500:AN524)</f>
        <v>9401.3729707535604</v>
      </c>
      <c r="AO525" s="348">
        <f t="shared" ref="AO525" ca="1" si="1057">SUM(AO500:AO524)</f>
        <v>8794.8327790920412</v>
      </c>
      <c r="AP525" s="348">
        <f t="shared" ref="AP525" ca="1" si="1058">SUM(AP500:AP524)</f>
        <v>8188.2925874305211</v>
      </c>
      <c r="AQ525" s="348">
        <f t="shared" ref="AQ525" ca="1" si="1059">SUM(AQ500:AQ524)</f>
        <v>7581.7523957690009</v>
      </c>
      <c r="AR525" s="348">
        <f t="shared" ref="AR525" ca="1" si="1060">SUM(AR500:AR524)</f>
        <v>6975.2122041074817</v>
      </c>
      <c r="AS525" s="348">
        <f t="shared" ref="AS525" ca="1" si="1061">SUM(AS500:AS524)</f>
        <v>6368.6720124459616</v>
      </c>
      <c r="AT525" s="348">
        <f t="shared" ref="AT525" ca="1" si="1062">SUM(AT500:AT524)</f>
        <v>5762.1318207844415</v>
      </c>
      <c r="AU525" s="348">
        <f t="shared" ref="AU525" ca="1" si="1063">SUM(AU500:AU524)</f>
        <v>5155.5916291229205</v>
      </c>
      <c r="AV525" s="348">
        <f t="shared" ref="AV525" ca="1" si="1064">SUM(AV500:AV524)</f>
        <v>4549.0514374614022</v>
      </c>
      <c r="AW525" s="348">
        <f t="shared" ref="AW525" ca="1" si="1065">SUM(AW500:AW524)</f>
        <v>3942.5112457998821</v>
      </c>
      <c r="AX525" s="348">
        <f t="shared" ref="AX525" ca="1" si="1066">SUM(AX500:AX524)</f>
        <v>3335.9710541383615</v>
      </c>
      <c r="AY525" s="348">
        <f t="shared" ref="AY525" ca="1" si="1067">SUM(AY500:AY524)</f>
        <v>2729.4308624768419</v>
      </c>
      <c r="AZ525" s="348">
        <f t="shared" ref="AZ525" ca="1" si="1068">SUM(AZ500:AZ524)</f>
        <v>2122.8906708153218</v>
      </c>
      <c r="BA525" s="348">
        <f t="shared" ref="BA525" ca="1" si="1069">SUM(BA500:BA524)</f>
        <v>1516.3504791538019</v>
      </c>
      <c r="BB525" s="348">
        <f t="shared" ref="BB525" ca="1" si="1070">SUM(BB500:BB524)</f>
        <v>909.8102874922821</v>
      </c>
      <c r="BC525" s="348">
        <f t="shared" ref="BC525" ca="1" si="1071">SUM(BC500:BC524)</f>
        <v>303.2700958307687</v>
      </c>
      <c r="BD525" s="348">
        <f t="shared" ref="BD525" ca="1" si="1072">SUM(BD500:BD524)</f>
        <v>1.7171272502610836E-11</v>
      </c>
      <c r="BE525" s="348">
        <f t="shared" ref="BE525" ca="1" si="1073">SUM(BE500:BE524)</f>
        <v>1.7171272502610836E-11</v>
      </c>
      <c r="BF525" s="348">
        <f t="shared" ref="BF525" ca="1" si="1074">SUM(BF500:BF524)</f>
        <v>1.7171272502610836E-11</v>
      </c>
      <c r="BG525" s="348">
        <f t="shared" ref="BG525" ca="1" si="1075">SUM(BG500:BG524)</f>
        <v>1.7171272502610836E-11</v>
      </c>
      <c r="BH525" s="348">
        <f t="shared" ref="BH525" ca="1" si="1076">SUM(BH500:BH524)</f>
        <v>1.7171272502610836E-11</v>
      </c>
      <c r="BI525" s="348">
        <f t="shared" ref="BI525" ca="1" si="1077">SUM(BI500:BI524)</f>
        <v>1.7171272502610836E-11</v>
      </c>
      <c r="BJ525" s="348">
        <f t="shared" ref="BJ525" ca="1" si="1078">SUM(BJ500:BJ524)</f>
        <v>1.7171272502610836E-11</v>
      </c>
      <c r="BK525" s="348">
        <f t="shared" ref="BK525" ca="1" si="1079">SUM(BK500:BK524)</f>
        <v>1.7171272502610836E-11</v>
      </c>
      <c r="BL525" s="348">
        <f t="shared" ref="BL525" ca="1" si="1080">SUM(BL500:BL524)</f>
        <v>1.7171272502610836E-11</v>
      </c>
      <c r="BM525" s="348">
        <f t="shared" ref="BM525" ca="1" si="1081">SUM(BM500:BM524)</f>
        <v>1.7171272502610836E-11</v>
      </c>
    </row>
    <row r="526" spans="3:65" s="326" customFormat="1" x14ac:dyDescent="0.2">
      <c r="D526" s="334"/>
      <c r="F526" s="335"/>
      <c r="G526" s="335"/>
    </row>
    <row r="527" spans="3:65" s="326" customFormat="1" x14ac:dyDescent="0.2">
      <c r="D527" s="334"/>
      <c r="F527" s="335"/>
      <c r="G527" s="335"/>
    </row>
    <row r="528" spans="3:65" x14ac:dyDescent="0.2">
      <c r="D528" s="323" t="s">
        <v>101</v>
      </c>
      <c r="E528" s="318"/>
      <c r="F528" s="291"/>
      <c r="G528" s="291"/>
      <c r="H528" s="304" t="s">
        <v>102</v>
      </c>
      <c r="I528" s="304"/>
      <c r="K528" s="321"/>
      <c r="L528" s="321"/>
      <c r="M528" s="321"/>
      <c r="O528" s="321"/>
      <c r="P528" s="321"/>
      <c r="Q528" s="321"/>
      <c r="R528" s="321"/>
      <c r="S528" s="321"/>
      <c r="T528" s="321"/>
      <c r="U528" s="321"/>
      <c r="V528" s="321"/>
      <c r="W528" s="321"/>
      <c r="X528" s="321"/>
      <c r="Y528" s="321"/>
      <c r="Z528" s="321"/>
      <c r="AA528" s="321"/>
      <c r="AB528" s="321"/>
      <c r="AC528" s="321"/>
      <c r="AD528" s="321"/>
      <c r="AE528" s="321"/>
      <c r="AF528" s="321"/>
      <c r="AG528" s="321"/>
      <c r="AH528" s="321"/>
      <c r="AI528" s="321"/>
      <c r="AJ528" s="321"/>
      <c r="AK528" s="321"/>
      <c r="AL528" s="321"/>
      <c r="AM528" s="321"/>
      <c r="AN528" s="321"/>
      <c r="AO528" s="321"/>
      <c r="AP528" s="321"/>
      <c r="AQ528" s="321"/>
      <c r="AR528" s="321"/>
      <c r="AS528" s="321"/>
      <c r="AT528" s="321"/>
      <c r="AU528" s="321"/>
      <c r="AV528" s="321"/>
      <c r="AW528" s="321"/>
      <c r="AX528" s="321"/>
      <c r="AY528" s="321"/>
      <c r="AZ528" s="321"/>
      <c r="BA528" s="321"/>
      <c r="BB528" s="321"/>
      <c r="BC528" s="321"/>
      <c r="BD528" s="321"/>
      <c r="BE528" s="321"/>
      <c r="BF528" s="321"/>
      <c r="BG528" s="321"/>
      <c r="BH528" s="321"/>
      <c r="BI528" s="321"/>
      <c r="BJ528" s="321"/>
      <c r="BK528" s="321"/>
      <c r="BL528" s="321"/>
      <c r="BM528" s="321"/>
    </row>
    <row r="529" spans="3:65" x14ac:dyDescent="0.2">
      <c r="C529" s="325">
        <f>C528+1</f>
        <v>1</v>
      </c>
      <c r="D529" s="303" t="str">
        <f>INDEX(D$59:D$83,$C529,1)</f>
        <v>CR Factors</v>
      </c>
      <c r="E529" s="350" t="str">
        <f t="shared" ref="E529:F553" si="1082">INDEX(E$59:E$83,$C529,1)</f>
        <v>Capital</v>
      </c>
      <c r="F529" s="320">
        <f t="shared" si="1082"/>
        <v>4</v>
      </c>
      <c r="G529" s="320"/>
      <c r="H529" s="362">
        <f>Assumptions!$H$28</f>
        <v>0.12343275967614095</v>
      </c>
      <c r="I529" s="362"/>
      <c r="J529" s="363"/>
      <c r="K529" s="341">
        <f ca="1">SUMPRODUCT(O529:BM529,$O$7:$BM$7)</f>
        <v>957134.00757980591</v>
      </c>
      <c r="L529" s="342">
        <f ca="1">SUM(O529:BM529)</f>
        <v>1802078.3821894866</v>
      </c>
      <c r="O529" s="326">
        <f ca="1">O442+O471+O500</f>
        <v>0</v>
      </c>
      <c r="P529" s="326">
        <f t="shared" ref="P529:BM529" ca="1" si="1083">P442+P471+P500</f>
        <v>112426.53050498127</v>
      </c>
      <c r="Q529" s="326">
        <f t="shared" ca="1" si="1083"/>
        <v>99441.388727098078</v>
      </c>
      <c r="R529" s="326">
        <f t="shared" ca="1" si="1083"/>
        <v>95560.984181786407</v>
      </c>
      <c r="S529" s="326">
        <f t="shared" ca="1" si="1083"/>
        <v>91829.421585177624</v>
      </c>
      <c r="T529" s="326">
        <f t="shared" ca="1" si="1083"/>
        <v>88235.559217503207</v>
      </c>
      <c r="U529" s="326">
        <f t="shared" ca="1" si="1083"/>
        <v>84769.112414361371</v>
      </c>
      <c r="V529" s="326">
        <f t="shared" ca="1" si="1083"/>
        <v>81420.510724156076</v>
      </c>
      <c r="W529" s="326">
        <f t="shared" ca="1" si="1083"/>
        <v>78180.897908096988</v>
      </c>
      <c r="X529" s="326">
        <f t="shared" ca="1" si="1083"/>
        <v>75002.136023081475</v>
      </c>
      <c r="Y529" s="326">
        <f t="shared" ca="1" si="1083"/>
        <v>71832.087534295235</v>
      </c>
      <c r="Z529" s="326">
        <f t="shared" ca="1" si="1083"/>
        <v>68662.03904550898</v>
      </c>
      <c r="AA529" s="326">
        <f t="shared" ca="1" si="1083"/>
        <v>65491.990556722725</v>
      </c>
      <c r="AB529" s="326">
        <f t="shared" ca="1" si="1083"/>
        <v>62321.94206793647</v>
      </c>
      <c r="AC529" s="326">
        <f t="shared" ca="1" si="1083"/>
        <v>59151.893579150215</v>
      </c>
      <c r="AD529" s="326">
        <f t="shared" ca="1" si="1083"/>
        <v>55981.845090363946</v>
      </c>
      <c r="AE529" s="326">
        <f t="shared" ca="1" si="1083"/>
        <v>52811.796601577691</v>
      </c>
      <c r="AF529" s="326">
        <f t="shared" ca="1" si="1083"/>
        <v>49641.748112791443</v>
      </c>
      <c r="AG529" s="326">
        <f t="shared" ca="1" si="1083"/>
        <v>46471.699624005196</v>
      </c>
      <c r="AH529" s="326">
        <f t="shared" ca="1" si="1083"/>
        <v>43301.651135218941</v>
      </c>
      <c r="AI529" s="326">
        <f t="shared" ca="1" si="1083"/>
        <v>40131.602646432686</v>
      </c>
      <c r="AJ529" s="326">
        <f t="shared" ca="1" si="1083"/>
        <v>37280.235911539086</v>
      </c>
      <c r="AK529" s="326">
        <f t="shared" ca="1" si="1083"/>
        <v>35066.089841869696</v>
      </c>
      <c r="AL529" s="326">
        <f t="shared" ca="1" si="1083"/>
        <v>33170.625526092961</v>
      </c>
      <c r="AM529" s="326">
        <f t="shared" ca="1" si="1083"/>
        <v>31275.161210316208</v>
      </c>
      <c r="AN529" s="326">
        <f t="shared" ca="1" si="1083"/>
        <v>29379.696894539469</v>
      </c>
      <c r="AO529" s="326">
        <f t="shared" ca="1" si="1083"/>
        <v>27484.232578762734</v>
      </c>
      <c r="AP529" s="326">
        <f t="shared" ca="1" si="1083"/>
        <v>25588.768262985992</v>
      </c>
      <c r="AQ529" s="326">
        <f t="shared" ca="1" si="1083"/>
        <v>23693.30394720925</v>
      </c>
      <c r="AR529" s="326">
        <f t="shared" ca="1" si="1083"/>
        <v>21797.839631432515</v>
      </c>
      <c r="AS529" s="326">
        <f t="shared" ca="1" si="1083"/>
        <v>19902.375315655772</v>
      </c>
      <c r="AT529" s="326">
        <f t="shared" ca="1" si="1083"/>
        <v>18006.910999879034</v>
      </c>
      <c r="AU529" s="326">
        <f t="shared" ca="1" si="1083"/>
        <v>16111.446684102293</v>
      </c>
      <c r="AV529" s="326">
        <f t="shared" ca="1" si="1083"/>
        <v>14215.982368325556</v>
      </c>
      <c r="AW529" s="326">
        <f t="shared" ca="1" si="1083"/>
        <v>12320.518052548816</v>
      </c>
      <c r="AX529" s="326">
        <f t="shared" ca="1" si="1083"/>
        <v>10425.053736772075</v>
      </c>
      <c r="AY529" s="326">
        <f t="shared" ca="1" si="1083"/>
        <v>8529.5894209953367</v>
      </c>
      <c r="AZ529" s="326">
        <f t="shared" ca="1" si="1083"/>
        <v>6634.1251052185953</v>
      </c>
      <c r="BA529" s="326">
        <f t="shared" ca="1" si="1083"/>
        <v>4738.6607894418557</v>
      </c>
      <c r="BB529" s="326">
        <f t="shared" ca="1" si="1083"/>
        <v>2843.1964736651166</v>
      </c>
      <c r="BC529" s="326">
        <f t="shared" ca="1" si="1083"/>
        <v>947.73215788839718</v>
      </c>
      <c r="BD529" s="326">
        <f t="shared" ca="1" si="1083"/>
        <v>5.366096877441612E-11</v>
      </c>
      <c r="BE529" s="326">
        <f t="shared" ca="1" si="1083"/>
        <v>5.366096877441612E-11</v>
      </c>
      <c r="BF529" s="326">
        <f t="shared" ca="1" si="1083"/>
        <v>5.366096877441612E-11</v>
      </c>
      <c r="BG529" s="326">
        <f t="shared" ca="1" si="1083"/>
        <v>5.366096877441612E-11</v>
      </c>
      <c r="BH529" s="326">
        <f t="shared" ca="1" si="1083"/>
        <v>5.366096877441612E-11</v>
      </c>
      <c r="BI529" s="326">
        <f t="shared" ca="1" si="1083"/>
        <v>5.366096877441612E-11</v>
      </c>
      <c r="BJ529" s="326">
        <f t="shared" ca="1" si="1083"/>
        <v>5.366096877441612E-11</v>
      </c>
      <c r="BK529" s="326">
        <f t="shared" ca="1" si="1083"/>
        <v>5.366096877441612E-11</v>
      </c>
      <c r="BL529" s="326">
        <f t="shared" ca="1" si="1083"/>
        <v>5.366096877441612E-11</v>
      </c>
      <c r="BM529" s="326">
        <f t="shared" ca="1" si="1083"/>
        <v>5.366096877441612E-11</v>
      </c>
    </row>
    <row r="530" spans="3:65" x14ac:dyDescent="0.2">
      <c r="C530" s="325">
        <f t="shared" ref="C530:C553" si="1084">C529+1</f>
        <v>2</v>
      </c>
      <c r="D530" s="303" t="str">
        <f t="shared" ref="D530:D553" si="1085">INDEX(D$59:D$83,$C530,1)</f>
        <v>item 2</v>
      </c>
      <c r="E530" s="350" t="str">
        <f t="shared" si="1082"/>
        <v>Operating Expense</v>
      </c>
      <c r="F530" s="320">
        <f t="shared" si="1082"/>
        <v>2</v>
      </c>
      <c r="G530" s="320"/>
      <c r="H530" s="362">
        <f>Assumptions!$H$28</f>
        <v>0.12343275967614095</v>
      </c>
      <c r="I530" s="362"/>
      <c r="J530" s="363"/>
      <c r="K530" s="341">
        <f t="shared" ref="K530:K554" ca="1" si="1086">SUMPRODUCT(O530:BM530,$O$7:$BM$7)</f>
        <v>0</v>
      </c>
      <c r="L530" s="342">
        <f t="shared" ref="L530:L554" ca="1" si="1087">SUM(O530:BM530)</f>
        <v>0</v>
      </c>
      <c r="O530" s="326">
        <f t="shared" ref="O530:BM530" ca="1" si="1088">O443+O472+O501</f>
        <v>0</v>
      </c>
      <c r="P530" s="326">
        <f t="shared" ca="1" si="1088"/>
        <v>0</v>
      </c>
      <c r="Q530" s="326">
        <f t="shared" ca="1" si="1088"/>
        <v>0</v>
      </c>
      <c r="R530" s="326">
        <f t="shared" ca="1" si="1088"/>
        <v>0</v>
      </c>
      <c r="S530" s="326">
        <f t="shared" ca="1" si="1088"/>
        <v>0</v>
      </c>
      <c r="T530" s="326">
        <f t="shared" ca="1" si="1088"/>
        <v>0</v>
      </c>
      <c r="U530" s="326">
        <f t="shared" ca="1" si="1088"/>
        <v>0</v>
      </c>
      <c r="V530" s="326">
        <f t="shared" ca="1" si="1088"/>
        <v>0</v>
      </c>
      <c r="W530" s="326">
        <f t="shared" ca="1" si="1088"/>
        <v>0</v>
      </c>
      <c r="X530" s="326">
        <f t="shared" ca="1" si="1088"/>
        <v>0</v>
      </c>
      <c r="Y530" s="326">
        <f t="shared" ca="1" si="1088"/>
        <v>0</v>
      </c>
      <c r="Z530" s="326">
        <f t="shared" ca="1" si="1088"/>
        <v>0</v>
      </c>
      <c r="AA530" s="326">
        <f t="shared" ca="1" si="1088"/>
        <v>0</v>
      </c>
      <c r="AB530" s="326">
        <f t="shared" ca="1" si="1088"/>
        <v>0</v>
      </c>
      <c r="AC530" s="326">
        <f t="shared" ca="1" si="1088"/>
        <v>0</v>
      </c>
      <c r="AD530" s="326">
        <f t="shared" ca="1" si="1088"/>
        <v>0</v>
      </c>
      <c r="AE530" s="326">
        <f t="shared" ca="1" si="1088"/>
        <v>0</v>
      </c>
      <c r="AF530" s="326">
        <f t="shared" ca="1" si="1088"/>
        <v>0</v>
      </c>
      <c r="AG530" s="326">
        <f t="shared" ca="1" si="1088"/>
        <v>0</v>
      </c>
      <c r="AH530" s="326">
        <f t="shared" ca="1" si="1088"/>
        <v>0</v>
      </c>
      <c r="AI530" s="326">
        <f t="shared" ca="1" si="1088"/>
        <v>0</v>
      </c>
      <c r="AJ530" s="326">
        <f t="shared" ca="1" si="1088"/>
        <v>0</v>
      </c>
      <c r="AK530" s="326">
        <f t="shared" ca="1" si="1088"/>
        <v>0</v>
      </c>
      <c r="AL530" s="326">
        <f t="shared" ca="1" si="1088"/>
        <v>0</v>
      </c>
      <c r="AM530" s="326">
        <f t="shared" ca="1" si="1088"/>
        <v>0</v>
      </c>
      <c r="AN530" s="326">
        <f t="shared" ca="1" si="1088"/>
        <v>0</v>
      </c>
      <c r="AO530" s="326">
        <f t="shared" ca="1" si="1088"/>
        <v>0</v>
      </c>
      <c r="AP530" s="326">
        <f t="shared" ca="1" si="1088"/>
        <v>0</v>
      </c>
      <c r="AQ530" s="326">
        <f t="shared" ca="1" si="1088"/>
        <v>0</v>
      </c>
      <c r="AR530" s="326">
        <f t="shared" ca="1" si="1088"/>
        <v>0</v>
      </c>
      <c r="AS530" s="326">
        <f t="shared" ca="1" si="1088"/>
        <v>0</v>
      </c>
      <c r="AT530" s="326">
        <f t="shared" ca="1" si="1088"/>
        <v>0</v>
      </c>
      <c r="AU530" s="326">
        <f t="shared" ca="1" si="1088"/>
        <v>0</v>
      </c>
      <c r="AV530" s="326">
        <f t="shared" ca="1" si="1088"/>
        <v>0</v>
      </c>
      <c r="AW530" s="326">
        <f t="shared" ca="1" si="1088"/>
        <v>0</v>
      </c>
      <c r="AX530" s="326">
        <f t="shared" ca="1" si="1088"/>
        <v>0</v>
      </c>
      <c r="AY530" s="326">
        <f t="shared" ca="1" si="1088"/>
        <v>0</v>
      </c>
      <c r="AZ530" s="326">
        <f t="shared" ca="1" si="1088"/>
        <v>0</v>
      </c>
      <c r="BA530" s="326">
        <f t="shared" ca="1" si="1088"/>
        <v>0</v>
      </c>
      <c r="BB530" s="326">
        <f t="shared" ca="1" si="1088"/>
        <v>0</v>
      </c>
      <c r="BC530" s="326">
        <f t="shared" ca="1" si="1088"/>
        <v>0</v>
      </c>
      <c r="BD530" s="326">
        <f t="shared" ca="1" si="1088"/>
        <v>0</v>
      </c>
      <c r="BE530" s="326">
        <f t="shared" ca="1" si="1088"/>
        <v>0</v>
      </c>
      <c r="BF530" s="326">
        <f t="shared" ca="1" si="1088"/>
        <v>0</v>
      </c>
      <c r="BG530" s="326">
        <f t="shared" ca="1" si="1088"/>
        <v>0</v>
      </c>
      <c r="BH530" s="326">
        <f t="shared" ca="1" si="1088"/>
        <v>0</v>
      </c>
      <c r="BI530" s="326">
        <f t="shared" ca="1" si="1088"/>
        <v>0</v>
      </c>
      <c r="BJ530" s="326">
        <f t="shared" ca="1" si="1088"/>
        <v>0</v>
      </c>
      <c r="BK530" s="326">
        <f t="shared" ca="1" si="1088"/>
        <v>0</v>
      </c>
      <c r="BL530" s="326">
        <f t="shared" ca="1" si="1088"/>
        <v>0</v>
      </c>
      <c r="BM530" s="326">
        <f t="shared" ca="1" si="1088"/>
        <v>0</v>
      </c>
    </row>
    <row r="531" spans="3:65" x14ac:dyDescent="0.2">
      <c r="C531" s="325">
        <f t="shared" si="1084"/>
        <v>3</v>
      </c>
      <c r="D531" s="303" t="str">
        <f t="shared" si="1085"/>
        <v>item 3</v>
      </c>
      <c r="E531" s="350" t="str">
        <f t="shared" si="1082"/>
        <v>Operating Expense</v>
      </c>
      <c r="F531" s="320">
        <f t="shared" si="1082"/>
        <v>2</v>
      </c>
      <c r="G531" s="320"/>
      <c r="H531" s="362">
        <f>Assumptions!$H$28</f>
        <v>0.12343275967614095</v>
      </c>
      <c r="I531" s="362"/>
      <c r="J531" s="363"/>
      <c r="K531" s="341">
        <f t="shared" ca="1" si="1086"/>
        <v>0</v>
      </c>
      <c r="L531" s="342">
        <f t="shared" ca="1" si="1087"/>
        <v>0</v>
      </c>
      <c r="O531" s="326">
        <f ca="1">O444+O473+O502</f>
        <v>0</v>
      </c>
      <c r="P531" s="326">
        <f t="shared" ref="P531:BM531" ca="1" si="1089">P444+P473+P502</f>
        <v>0</v>
      </c>
      <c r="Q531" s="326">
        <f t="shared" ca="1" si="1089"/>
        <v>0</v>
      </c>
      <c r="R531" s="326">
        <f t="shared" ca="1" si="1089"/>
        <v>0</v>
      </c>
      <c r="S531" s="326">
        <f t="shared" ca="1" si="1089"/>
        <v>0</v>
      </c>
      <c r="T531" s="326">
        <f t="shared" ca="1" si="1089"/>
        <v>0</v>
      </c>
      <c r="U531" s="326">
        <f t="shared" ca="1" si="1089"/>
        <v>0</v>
      </c>
      <c r="V531" s="326">
        <f t="shared" ca="1" si="1089"/>
        <v>0</v>
      </c>
      <c r="W531" s="326">
        <f t="shared" ca="1" si="1089"/>
        <v>0</v>
      </c>
      <c r="X531" s="326">
        <f t="shared" ca="1" si="1089"/>
        <v>0</v>
      </c>
      <c r="Y531" s="326">
        <f t="shared" ca="1" si="1089"/>
        <v>0</v>
      </c>
      <c r="Z531" s="326">
        <f t="shared" ca="1" si="1089"/>
        <v>0</v>
      </c>
      <c r="AA531" s="326">
        <f t="shared" ca="1" si="1089"/>
        <v>0</v>
      </c>
      <c r="AB531" s="326">
        <f t="shared" ca="1" si="1089"/>
        <v>0</v>
      </c>
      <c r="AC531" s="326">
        <f t="shared" ca="1" si="1089"/>
        <v>0</v>
      </c>
      <c r="AD531" s="326">
        <f t="shared" ca="1" si="1089"/>
        <v>0</v>
      </c>
      <c r="AE531" s="326">
        <f t="shared" ca="1" si="1089"/>
        <v>0</v>
      </c>
      <c r="AF531" s="326">
        <f t="shared" ca="1" si="1089"/>
        <v>0</v>
      </c>
      <c r="AG531" s="326">
        <f t="shared" ca="1" si="1089"/>
        <v>0</v>
      </c>
      <c r="AH531" s="326">
        <f t="shared" ca="1" si="1089"/>
        <v>0</v>
      </c>
      <c r="AI531" s="326">
        <f t="shared" ca="1" si="1089"/>
        <v>0</v>
      </c>
      <c r="AJ531" s="326">
        <f t="shared" ca="1" si="1089"/>
        <v>0</v>
      </c>
      <c r="AK531" s="326">
        <f t="shared" ca="1" si="1089"/>
        <v>0</v>
      </c>
      <c r="AL531" s="326">
        <f t="shared" ca="1" si="1089"/>
        <v>0</v>
      </c>
      <c r="AM531" s="326">
        <f t="shared" ca="1" si="1089"/>
        <v>0</v>
      </c>
      <c r="AN531" s="326">
        <f t="shared" ca="1" si="1089"/>
        <v>0</v>
      </c>
      <c r="AO531" s="326">
        <f t="shared" ca="1" si="1089"/>
        <v>0</v>
      </c>
      <c r="AP531" s="326">
        <f t="shared" ca="1" si="1089"/>
        <v>0</v>
      </c>
      <c r="AQ531" s="326">
        <f t="shared" ca="1" si="1089"/>
        <v>0</v>
      </c>
      <c r="AR531" s="326">
        <f t="shared" ca="1" si="1089"/>
        <v>0</v>
      </c>
      <c r="AS531" s="326">
        <f t="shared" ca="1" si="1089"/>
        <v>0</v>
      </c>
      <c r="AT531" s="326">
        <f t="shared" ca="1" si="1089"/>
        <v>0</v>
      </c>
      <c r="AU531" s="326">
        <f t="shared" ca="1" si="1089"/>
        <v>0</v>
      </c>
      <c r="AV531" s="326">
        <f t="shared" ca="1" si="1089"/>
        <v>0</v>
      </c>
      <c r="AW531" s="326">
        <f t="shared" ca="1" si="1089"/>
        <v>0</v>
      </c>
      <c r="AX531" s="326">
        <f t="shared" ca="1" si="1089"/>
        <v>0</v>
      </c>
      <c r="AY531" s="326">
        <f t="shared" ca="1" si="1089"/>
        <v>0</v>
      </c>
      <c r="AZ531" s="326">
        <f t="shared" ca="1" si="1089"/>
        <v>0</v>
      </c>
      <c r="BA531" s="326">
        <f t="shared" ca="1" si="1089"/>
        <v>0</v>
      </c>
      <c r="BB531" s="326">
        <f t="shared" ca="1" si="1089"/>
        <v>0</v>
      </c>
      <c r="BC531" s="326">
        <f t="shared" ca="1" si="1089"/>
        <v>0</v>
      </c>
      <c r="BD531" s="326">
        <f t="shared" ca="1" si="1089"/>
        <v>0</v>
      </c>
      <c r="BE531" s="326">
        <f t="shared" ca="1" si="1089"/>
        <v>0</v>
      </c>
      <c r="BF531" s="326">
        <f t="shared" ca="1" si="1089"/>
        <v>0</v>
      </c>
      <c r="BG531" s="326">
        <f t="shared" ca="1" si="1089"/>
        <v>0</v>
      </c>
      <c r="BH531" s="326">
        <f t="shared" ca="1" si="1089"/>
        <v>0</v>
      </c>
      <c r="BI531" s="326">
        <f t="shared" ca="1" si="1089"/>
        <v>0</v>
      </c>
      <c r="BJ531" s="326">
        <f t="shared" ca="1" si="1089"/>
        <v>0</v>
      </c>
      <c r="BK531" s="326">
        <f t="shared" ca="1" si="1089"/>
        <v>0</v>
      </c>
      <c r="BL531" s="326">
        <f t="shared" ca="1" si="1089"/>
        <v>0</v>
      </c>
      <c r="BM531" s="326">
        <f t="shared" ca="1" si="1089"/>
        <v>0</v>
      </c>
    </row>
    <row r="532" spans="3:65" x14ac:dyDescent="0.2">
      <c r="C532" s="325">
        <f t="shared" si="1084"/>
        <v>4</v>
      </c>
      <c r="D532" s="303" t="str">
        <f t="shared" si="1085"/>
        <v>item 4</v>
      </c>
      <c r="E532" s="350" t="str">
        <f t="shared" si="1082"/>
        <v>Operating Expense</v>
      </c>
      <c r="F532" s="320">
        <f t="shared" si="1082"/>
        <v>2</v>
      </c>
      <c r="G532" s="320"/>
      <c r="H532" s="362">
        <f>Assumptions!$H$28</f>
        <v>0.12343275967614095</v>
      </c>
      <c r="I532" s="362"/>
      <c r="J532" s="363"/>
      <c r="K532" s="341">
        <f t="shared" ca="1" si="1086"/>
        <v>0</v>
      </c>
      <c r="L532" s="342">
        <f t="shared" ca="1" si="1087"/>
        <v>0</v>
      </c>
      <c r="O532" s="326">
        <f t="shared" ref="O532:BM532" ca="1" si="1090">O445+O474+O503</f>
        <v>0</v>
      </c>
      <c r="P532" s="326">
        <f t="shared" ca="1" si="1090"/>
        <v>0</v>
      </c>
      <c r="Q532" s="326">
        <f t="shared" ca="1" si="1090"/>
        <v>0</v>
      </c>
      <c r="R532" s="326">
        <f t="shared" ca="1" si="1090"/>
        <v>0</v>
      </c>
      <c r="S532" s="326">
        <f t="shared" ca="1" si="1090"/>
        <v>0</v>
      </c>
      <c r="T532" s="326">
        <f t="shared" ca="1" si="1090"/>
        <v>0</v>
      </c>
      <c r="U532" s="326">
        <f t="shared" ca="1" si="1090"/>
        <v>0</v>
      </c>
      <c r="V532" s="326">
        <f t="shared" ca="1" si="1090"/>
        <v>0</v>
      </c>
      <c r="W532" s="326">
        <f t="shared" ca="1" si="1090"/>
        <v>0</v>
      </c>
      <c r="X532" s="326">
        <f t="shared" ca="1" si="1090"/>
        <v>0</v>
      </c>
      <c r="Y532" s="326">
        <f t="shared" ca="1" si="1090"/>
        <v>0</v>
      </c>
      <c r="Z532" s="326">
        <f t="shared" ca="1" si="1090"/>
        <v>0</v>
      </c>
      <c r="AA532" s="326">
        <f t="shared" ca="1" si="1090"/>
        <v>0</v>
      </c>
      <c r="AB532" s="326">
        <f t="shared" ca="1" si="1090"/>
        <v>0</v>
      </c>
      <c r="AC532" s="326">
        <f t="shared" ca="1" si="1090"/>
        <v>0</v>
      </c>
      <c r="AD532" s="326">
        <f t="shared" ca="1" si="1090"/>
        <v>0</v>
      </c>
      <c r="AE532" s="326">
        <f t="shared" ca="1" si="1090"/>
        <v>0</v>
      </c>
      <c r="AF532" s="326">
        <f t="shared" ca="1" si="1090"/>
        <v>0</v>
      </c>
      <c r="AG532" s="326">
        <f t="shared" ca="1" si="1090"/>
        <v>0</v>
      </c>
      <c r="AH532" s="326">
        <f t="shared" ca="1" si="1090"/>
        <v>0</v>
      </c>
      <c r="AI532" s="326">
        <f t="shared" ca="1" si="1090"/>
        <v>0</v>
      </c>
      <c r="AJ532" s="326">
        <f t="shared" ca="1" si="1090"/>
        <v>0</v>
      </c>
      <c r="AK532" s="326">
        <f t="shared" ca="1" si="1090"/>
        <v>0</v>
      </c>
      <c r="AL532" s="326">
        <f t="shared" ca="1" si="1090"/>
        <v>0</v>
      </c>
      <c r="AM532" s="326">
        <f t="shared" ca="1" si="1090"/>
        <v>0</v>
      </c>
      <c r="AN532" s="326">
        <f t="shared" ca="1" si="1090"/>
        <v>0</v>
      </c>
      <c r="AO532" s="326">
        <f t="shared" ca="1" si="1090"/>
        <v>0</v>
      </c>
      <c r="AP532" s="326">
        <f t="shared" ca="1" si="1090"/>
        <v>0</v>
      </c>
      <c r="AQ532" s="326">
        <f t="shared" ca="1" si="1090"/>
        <v>0</v>
      </c>
      <c r="AR532" s="326">
        <f t="shared" ca="1" si="1090"/>
        <v>0</v>
      </c>
      <c r="AS532" s="326">
        <f t="shared" ca="1" si="1090"/>
        <v>0</v>
      </c>
      <c r="AT532" s="326">
        <f t="shared" ca="1" si="1090"/>
        <v>0</v>
      </c>
      <c r="AU532" s="326">
        <f t="shared" ca="1" si="1090"/>
        <v>0</v>
      </c>
      <c r="AV532" s="326">
        <f t="shared" ca="1" si="1090"/>
        <v>0</v>
      </c>
      <c r="AW532" s="326">
        <f t="shared" ca="1" si="1090"/>
        <v>0</v>
      </c>
      <c r="AX532" s="326">
        <f t="shared" ca="1" si="1090"/>
        <v>0</v>
      </c>
      <c r="AY532" s="326">
        <f t="shared" ca="1" si="1090"/>
        <v>0</v>
      </c>
      <c r="AZ532" s="326">
        <f t="shared" ca="1" si="1090"/>
        <v>0</v>
      </c>
      <c r="BA532" s="326">
        <f t="shared" ca="1" si="1090"/>
        <v>0</v>
      </c>
      <c r="BB532" s="326">
        <f t="shared" ca="1" si="1090"/>
        <v>0</v>
      </c>
      <c r="BC532" s="326">
        <f t="shared" ca="1" si="1090"/>
        <v>0</v>
      </c>
      <c r="BD532" s="326">
        <f t="shared" ca="1" si="1090"/>
        <v>0</v>
      </c>
      <c r="BE532" s="326">
        <f t="shared" ca="1" si="1090"/>
        <v>0</v>
      </c>
      <c r="BF532" s="326">
        <f t="shared" ca="1" si="1090"/>
        <v>0</v>
      </c>
      <c r="BG532" s="326">
        <f t="shared" ca="1" si="1090"/>
        <v>0</v>
      </c>
      <c r="BH532" s="326">
        <f t="shared" ca="1" si="1090"/>
        <v>0</v>
      </c>
      <c r="BI532" s="326">
        <f t="shared" ca="1" si="1090"/>
        <v>0</v>
      </c>
      <c r="BJ532" s="326">
        <f t="shared" ca="1" si="1090"/>
        <v>0</v>
      </c>
      <c r="BK532" s="326">
        <f t="shared" ca="1" si="1090"/>
        <v>0</v>
      </c>
      <c r="BL532" s="326">
        <f t="shared" ca="1" si="1090"/>
        <v>0</v>
      </c>
      <c r="BM532" s="326">
        <f t="shared" ca="1" si="1090"/>
        <v>0</v>
      </c>
    </row>
    <row r="533" spans="3:65" x14ac:dyDescent="0.2">
      <c r="C533" s="325">
        <f t="shared" si="1084"/>
        <v>5</v>
      </c>
      <c r="D533" s="303" t="str">
        <f t="shared" si="1085"/>
        <v>item 5</v>
      </c>
      <c r="E533" s="350" t="str">
        <f t="shared" si="1082"/>
        <v>Operating Expense</v>
      </c>
      <c r="F533" s="320">
        <f t="shared" si="1082"/>
        <v>2</v>
      </c>
      <c r="G533" s="320"/>
      <c r="H533" s="362">
        <f>Assumptions!$H$28</f>
        <v>0.12343275967614095</v>
      </c>
      <c r="I533" s="362"/>
      <c r="J533" s="363"/>
      <c r="K533" s="341">
        <f t="shared" ca="1" si="1086"/>
        <v>0</v>
      </c>
      <c r="L533" s="342">
        <f t="shared" ca="1" si="1087"/>
        <v>0</v>
      </c>
      <c r="O533" s="326">
        <f t="shared" ref="O533:BM533" ca="1" si="1091">O446+O475+O504</f>
        <v>0</v>
      </c>
      <c r="P533" s="326">
        <f t="shared" ca="1" si="1091"/>
        <v>0</v>
      </c>
      <c r="Q533" s="326">
        <f t="shared" ca="1" si="1091"/>
        <v>0</v>
      </c>
      <c r="R533" s="326">
        <f t="shared" ca="1" si="1091"/>
        <v>0</v>
      </c>
      <c r="S533" s="326">
        <f t="shared" ca="1" si="1091"/>
        <v>0</v>
      </c>
      <c r="T533" s="326">
        <f t="shared" ca="1" si="1091"/>
        <v>0</v>
      </c>
      <c r="U533" s="326">
        <f t="shared" ca="1" si="1091"/>
        <v>0</v>
      </c>
      <c r="V533" s="326">
        <f t="shared" ca="1" si="1091"/>
        <v>0</v>
      </c>
      <c r="W533" s="326">
        <f t="shared" ca="1" si="1091"/>
        <v>0</v>
      </c>
      <c r="X533" s="326">
        <f t="shared" ca="1" si="1091"/>
        <v>0</v>
      </c>
      <c r="Y533" s="326">
        <f t="shared" ca="1" si="1091"/>
        <v>0</v>
      </c>
      <c r="Z533" s="326">
        <f t="shared" ca="1" si="1091"/>
        <v>0</v>
      </c>
      <c r="AA533" s="326">
        <f t="shared" ca="1" si="1091"/>
        <v>0</v>
      </c>
      <c r="AB533" s="326">
        <f t="shared" ca="1" si="1091"/>
        <v>0</v>
      </c>
      <c r="AC533" s="326">
        <f t="shared" ca="1" si="1091"/>
        <v>0</v>
      </c>
      <c r="AD533" s="326">
        <f t="shared" ca="1" si="1091"/>
        <v>0</v>
      </c>
      <c r="AE533" s="326">
        <f t="shared" ca="1" si="1091"/>
        <v>0</v>
      </c>
      <c r="AF533" s="326">
        <f t="shared" ca="1" si="1091"/>
        <v>0</v>
      </c>
      <c r="AG533" s="326">
        <f t="shared" ca="1" si="1091"/>
        <v>0</v>
      </c>
      <c r="AH533" s="326">
        <f t="shared" ca="1" si="1091"/>
        <v>0</v>
      </c>
      <c r="AI533" s="326">
        <f t="shared" ca="1" si="1091"/>
        <v>0</v>
      </c>
      <c r="AJ533" s="326">
        <f t="shared" ca="1" si="1091"/>
        <v>0</v>
      </c>
      <c r="AK533" s="326">
        <f t="shared" ca="1" si="1091"/>
        <v>0</v>
      </c>
      <c r="AL533" s="326">
        <f t="shared" ca="1" si="1091"/>
        <v>0</v>
      </c>
      <c r="AM533" s="326">
        <f t="shared" ca="1" si="1091"/>
        <v>0</v>
      </c>
      <c r="AN533" s="326">
        <f t="shared" ca="1" si="1091"/>
        <v>0</v>
      </c>
      <c r="AO533" s="326">
        <f t="shared" ca="1" si="1091"/>
        <v>0</v>
      </c>
      <c r="AP533" s="326">
        <f t="shared" ca="1" si="1091"/>
        <v>0</v>
      </c>
      <c r="AQ533" s="326">
        <f t="shared" ca="1" si="1091"/>
        <v>0</v>
      </c>
      <c r="AR533" s="326">
        <f t="shared" ca="1" si="1091"/>
        <v>0</v>
      </c>
      <c r="AS533" s="326">
        <f t="shared" ca="1" si="1091"/>
        <v>0</v>
      </c>
      <c r="AT533" s="326">
        <f t="shared" ca="1" si="1091"/>
        <v>0</v>
      </c>
      <c r="AU533" s="326">
        <f t="shared" ca="1" si="1091"/>
        <v>0</v>
      </c>
      <c r="AV533" s="326">
        <f t="shared" ca="1" si="1091"/>
        <v>0</v>
      </c>
      <c r="AW533" s="326">
        <f t="shared" ca="1" si="1091"/>
        <v>0</v>
      </c>
      <c r="AX533" s="326">
        <f t="shared" ca="1" si="1091"/>
        <v>0</v>
      </c>
      <c r="AY533" s="326">
        <f t="shared" ca="1" si="1091"/>
        <v>0</v>
      </c>
      <c r="AZ533" s="326">
        <f t="shared" ca="1" si="1091"/>
        <v>0</v>
      </c>
      <c r="BA533" s="326">
        <f t="shared" ca="1" si="1091"/>
        <v>0</v>
      </c>
      <c r="BB533" s="326">
        <f t="shared" ca="1" si="1091"/>
        <v>0</v>
      </c>
      <c r="BC533" s="326">
        <f t="shared" ca="1" si="1091"/>
        <v>0</v>
      </c>
      <c r="BD533" s="326">
        <f t="shared" ca="1" si="1091"/>
        <v>0</v>
      </c>
      <c r="BE533" s="326">
        <f t="shared" ca="1" si="1091"/>
        <v>0</v>
      </c>
      <c r="BF533" s="326">
        <f t="shared" ca="1" si="1091"/>
        <v>0</v>
      </c>
      <c r="BG533" s="326">
        <f t="shared" ca="1" si="1091"/>
        <v>0</v>
      </c>
      <c r="BH533" s="326">
        <f t="shared" ca="1" si="1091"/>
        <v>0</v>
      </c>
      <c r="BI533" s="326">
        <f t="shared" ca="1" si="1091"/>
        <v>0</v>
      </c>
      <c r="BJ533" s="326">
        <f t="shared" ca="1" si="1091"/>
        <v>0</v>
      </c>
      <c r="BK533" s="326">
        <f t="shared" ca="1" si="1091"/>
        <v>0</v>
      </c>
      <c r="BL533" s="326">
        <f t="shared" ca="1" si="1091"/>
        <v>0</v>
      </c>
      <c r="BM533" s="326">
        <f t="shared" ca="1" si="1091"/>
        <v>0</v>
      </c>
    </row>
    <row r="534" spans="3:65" x14ac:dyDescent="0.2">
      <c r="C534" s="325">
        <f t="shared" si="1084"/>
        <v>6</v>
      </c>
      <c r="D534" s="303" t="str">
        <f t="shared" si="1085"/>
        <v>item 6</v>
      </c>
      <c r="E534" s="350" t="str">
        <f t="shared" si="1082"/>
        <v>Operating Expense</v>
      </c>
      <c r="F534" s="320">
        <f t="shared" si="1082"/>
        <v>2</v>
      </c>
      <c r="G534" s="320"/>
      <c r="H534" s="362">
        <f>Assumptions!$H$28</f>
        <v>0.12343275967614095</v>
      </c>
      <c r="I534" s="362"/>
      <c r="J534" s="363"/>
      <c r="K534" s="341">
        <f t="shared" ca="1" si="1086"/>
        <v>0</v>
      </c>
      <c r="L534" s="342">
        <f t="shared" ca="1" si="1087"/>
        <v>0</v>
      </c>
      <c r="O534" s="326">
        <f t="shared" ref="O534:BM534" ca="1" si="1092">O447+O476+O505</f>
        <v>0</v>
      </c>
      <c r="P534" s="326">
        <f t="shared" ca="1" si="1092"/>
        <v>0</v>
      </c>
      <c r="Q534" s="326">
        <f t="shared" ca="1" si="1092"/>
        <v>0</v>
      </c>
      <c r="R534" s="326">
        <f t="shared" ca="1" si="1092"/>
        <v>0</v>
      </c>
      <c r="S534" s="326">
        <f t="shared" ca="1" si="1092"/>
        <v>0</v>
      </c>
      <c r="T534" s="326">
        <f t="shared" ca="1" si="1092"/>
        <v>0</v>
      </c>
      <c r="U534" s="326">
        <f t="shared" ca="1" si="1092"/>
        <v>0</v>
      </c>
      <c r="V534" s="326">
        <f t="shared" ca="1" si="1092"/>
        <v>0</v>
      </c>
      <c r="W534" s="326">
        <f t="shared" ca="1" si="1092"/>
        <v>0</v>
      </c>
      <c r="X534" s="326">
        <f t="shared" ca="1" si="1092"/>
        <v>0</v>
      </c>
      <c r="Y534" s="326">
        <f t="shared" ca="1" si="1092"/>
        <v>0</v>
      </c>
      <c r="Z534" s="326">
        <f t="shared" ca="1" si="1092"/>
        <v>0</v>
      </c>
      <c r="AA534" s="326">
        <f t="shared" ca="1" si="1092"/>
        <v>0</v>
      </c>
      <c r="AB534" s="326">
        <f t="shared" ca="1" si="1092"/>
        <v>0</v>
      </c>
      <c r="AC534" s="326">
        <f t="shared" ca="1" si="1092"/>
        <v>0</v>
      </c>
      <c r="AD534" s="326">
        <f t="shared" ca="1" si="1092"/>
        <v>0</v>
      </c>
      <c r="AE534" s="326">
        <f t="shared" ca="1" si="1092"/>
        <v>0</v>
      </c>
      <c r="AF534" s="326">
        <f t="shared" ca="1" si="1092"/>
        <v>0</v>
      </c>
      <c r="AG534" s="326">
        <f t="shared" ca="1" si="1092"/>
        <v>0</v>
      </c>
      <c r="AH534" s="326">
        <f t="shared" ca="1" si="1092"/>
        <v>0</v>
      </c>
      <c r="AI534" s="326">
        <f t="shared" ca="1" si="1092"/>
        <v>0</v>
      </c>
      <c r="AJ534" s="326">
        <f t="shared" ca="1" si="1092"/>
        <v>0</v>
      </c>
      <c r="AK534" s="326">
        <f t="shared" ca="1" si="1092"/>
        <v>0</v>
      </c>
      <c r="AL534" s="326">
        <f t="shared" ca="1" si="1092"/>
        <v>0</v>
      </c>
      <c r="AM534" s="326">
        <f t="shared" ca="1" si="1092"/>
        <v>0</v>
      </c>
      <c r="AN534" s="326">
        <f t="shared" ca="1" si="1092"/>
        <v>0</v>
      </c>
      <c r="AO534" s="326">
        <f t="shared" ca="1" si="1092"/>
        <v>0</v>
      </c>
      <c r="AP534" s="326">
        <f t="shared" ca="1" si="1092"/>
        <v>0</v>
      </c>
      <c r="AQ534" s="326">
        <f t="shared" ca="1" si="1092"/>
        <v>0</v>
      </c>
      <c r="AR534" s="326">
        <f t="shared" ca="1" si="1092"/>
        <v>0</v>
      </c>
      <c r="AS534" s="326">
        <f t="shared" ca="1" si="1092"/>
        <v>0</v>
      </c>
      <c r="AT534" s="326">
        <f t="shared" ca="1" si="1092"/>
        <v>0</v>
      </c>
      <c r="AU534" s="326">
        <f t="shared" ca="1" si="1092"/>
        <v>0</v>
      </c>
      <c r="AV534" s="326">
        <f t="shared" ca="1" si="1092"/>
        <v>0</v>
      </c>
      <c r="AW534" s="326">
        <f t="shared" ca="1" si="1092"/>
        <v>0</v>
      </c>
      <c r="AX534" s="326">
        <f t="shared" ca="1" si="1092"/>
        <v>0</v>
      </c>
      <c r="AY534" s="326">
        <f t="shared" ca="1" si="1092"/>
        <v>0</v>
      </c>
      <c r="AZ534" s="326">
        <f t="shared" ca="1" si="1092"/>
        <v>0</v>
      </c>
      <c r="BA534" s="326">
        <f t="shared" ca="1" si="1092"/>
        <v>0</v>
      </c>
      <c r="BB534" s="326">
        <f t="shared" ca="1" si="1092"/>
        <v>0</v>
      </c>
      <c r="BC534" s="326">
        <f t="shared" ca="1" si="1092"/>
        <v>0</v>
      </c>
      <c r="BD534" s="326">
        <f t="shared" ca="1" si="1092"/>
        <v>0</v>
      </c>
      <c r="BE534" s="326">
        <f t="shared" ca="1" si="1092"/>
        <v>0</v>
      </c>
      <c r="BF534" s="326">
        <f t="shared" ca="1" si="1092"/>
        <v>0</v>
      </c>
      <c r="BG534" s="326">
        <f t="shared" ca="1" si="1092"/>
        <v>0</v>
      </c>
      <c r="BH534" s="326">
        <f t="shared" ca="1" si="1092"/>
        <v>0</v>
      </c>
      <c r="BI534" s="326">
        <f t="shared" ca="1" si="1092"/>
        <v>0</v>
      </c>
      <c r="BJ534" s="326">
        <f t="shared" ca="1" si="1092"/>
        <v>0</v>
      </c>
      <c r="BK534" s="326">
        <f t="shared" ca="1" si="1092"/>
        <v>0</v>
      </c>
      <c r="BL534" s="326">
        <f t="shared" ca="1" si="1092"/>
        <v>0</v>
      </c>
      <c r="BM534" s="326">
        <f t="shared" ca="1" si="1092"/>
        <v>0</v>
      </c>
    </row>
    <row r="535" spans="3:65" x14ac:dyDescent="0.2">
      <c r="C535" s="325">
        <f t="shared" si="1084"/>
        <v>7</v>
      </c>
      <c r="D535" s="303" t="str">
        <f t="shared" si="1085"/>
        <v>item 7</v>
      </c>
      <c r="E535" s="350" t="str">
        <f t="shared" si="1082"/>
        <v>Operating Expense</v>
      </c>
      <c r="F535" s="320">
        <f t="shared" si="1082"/>
        <v>2</v>
      </c>
      <c r="G535" s="320"/>
      <c r="H535" s="362">
        <f>Assumptions!$H$28</f>
        <v>0.12343275967614095</v>
      </c>
      <c r="I535" s="362"/>
      <c r="J535" s="363"/>
      <c r="K535" s="341">
        <f t="shared" ca="1" si="1086"/>
        <v>0</v>
      </c>
      <c r="L535" s="342">
        <f t="shared" ca="1" si="1087"/>
        <v>0</v>
      </c>
      <c r="O535" s="326">
        <f t="shared" ref="O535:BM535" ca="1" si="1093">O448+O477+O506</f>
        <v>0</v>
      </c>
      <c r="P535" s="326">
        <f t="shared" ca="1" si="1093"/>
        <v>0</v>
      </c>
      <c r="Q535" s="326">
        <f t="shared" ca="1" si="1093"/>
        <v>0</v>
      </c>
      <c r="R535" s="326">
        <f t="shared" ca="1" si="1093"/>
        <v>0</v>
      </c>
      <c r="S535" s="326">
        <f t="shared" ca="1" si="1093"/>
        <v>0</v>
      </c>
      <c r="T535" s="326">
        <f t="shared" ca="1" si="1093"/>
        <v>0</v>
      </c>
      <c r="U535" s="326">
        <f t="shared" ca="1" si="1093"/>
        <v>0</v>
      </c>
      <c r="V535" s="326">
        <f t="shared" ca="1" si="1093"/>
        <v>0</v>
      </c>
      <c r="W535" s="326">
        <f t="shared" ca="1" si="1093"/>
        <v>0</v>
      </c>
      <c r="X535" s="326">
        <f t="shared" ca="1" si="1093"/>
        <v>0</v>
      </c>
      <c r="Y535" s="326">
        <f t="shared" ca="1" si="1093"/>
        <v>0</v>
      </c>
      <c r="Z535" s="326">
        <f t="shared" ca="1" si="1093"/>
        <v>0</v>
      </c>
      <c r="AA535" s="326">
        <f t="shared" ca="1" si="1093"/>
        <v>0</v>
      </c>
      <c r="AB535" s="326">
        <f t="shared" ca="1" si="1093"/>
        <v>0</v>
      </c>
      <c r="AC535" s="326">
        <f t="shared" ca="1" si="1093"/>
        <v>0</v>
      </c>
      <c r="AD535" s="326">
        <f t="shared" ca="1" si="1093"/>
        <v>0</v>
      </c>
      <c r="AE535" s="326">
        <f t="shared" ca="1" si="1093"/>
        <v>0</v>
      </c>
      <c r="AF535" s="326">
        <f t="shared" ca="1" si="1093"/>
        <v>0</v>
      </c>
      <c r="AG535" s="326">
        <f t="shared" ca="1" si="1093"/>
        <v>0</v>
      </c>
      <c r="AH535" s="326">
        <f t="shared" ca="1" si="1093"/>
        <v>0</v>
      </c>
      <c r="AI535" s="326">
        <f t="shared" ca="1" si="1093"/>
        <v>0</v>
      </c>
      <c r="AJ535" s="326">
        <f t="shared" ca="1" si="1093"/>
        <v>0</v>
      </c>
      <c r="AK535" s="326">
        <f t="shared" ca="1" si="1093"/>
        <v>0</v>
      </c>
      <c r="AL535" s="326">
        <f t="shared" ca="1" si="1093"/>
        <v>0</v>
      </c>
      <c r="AM535" s="326">
        <f t="shared" ca="1" si="1093"/>
        <v>0</v>
      </c>
      <c r="AN535" s="326">
        <f t="shared" ca="1" si="1093"/>
        <v>0</v>
      </c>
      <c r="AO535" s="326">
        <f t="shared" ca="1" si="1093"/>
        <v>0</v>
      </c>
      <c r="AP535" s="326">
        <f t="shared" ca="1" si="1093"/>
        <v>0</v>
      </c>
      <c r="AQ535" s="326">
        <f t="shared" ca="1" si="1093"/>
        <v>0</v>
      </c>
      <c r="AR535" s="326">
        <f t="shared" ca="1" si="1093"/>
        <v>0</v>
      </c>
      <c r="AS535" s="326">
        <f t="shared" ca="1" si="1093"/>
        <v>0</v>
      </c>
      <c r="AT535" s="326">
        <f t="shared" ca="1" si="1093"/>
        <v>0</v>
      </c>
      <c r="AU535" s="326">
        <f t="shared" ca="1" si="1093"/>
        <v>0</v>
      </c>
      <c r="AV535" s="326">
        <f t="shared" ca="1" si="1093"/>
        <v>0</v>
      </c>
      <c r="AW535" s="326">
        <f t="shared" ca="1" si="1093"/>
        <v>0</v>
      </c>
      <c r="AX535" s="326">
        <f t="shared" ca="1" si="1093"/>
        <v>0</v>
      </c>
      <c r="AY535" s="326">
        <f t="shared" ca="1" si="1093"/>
        <v>0</v>
      </c>
      <c r="AZ535" s="326">
        <f t="shared" ca="1" si="1093"/>
        <v>0</v>
      </c>
      <c r="BA535" s="326">
        <f t="shared" ca="1" si="1093"/>
        <v>0</v>
      </c>
      <c r="BB535" s="326">
        <f t="shared" ca="1" si="1093"/>
        <v>0</v>
      </c>
      <c r="BC535" s="326">
        <f t="shared" ca="1" si="1093"/>
        <v>0</v>
      </c>
      <c r="BD535" s="326">
        <f t="shared" ca="1" si="1093"/>
        <v>0</v>
      </c>
      <c r="BE535" s="326">
        <f t="shared" ca="1" si="1093"/>
        <v>0</v>
      </c>
      <c r="BF535" s="326">
        <f t="shared" ca="1" si="1093"/>
        <v>0</v>
      </c>
      <c r="BG535" s="326">
        <f t="shared" ca="1" si="1093"/>
        <v>0</v>
      </c>
      <c r="BH535" s="326">
        <f t="shared" ca="1" si="1093"/>
        <v>0</v>
      </c>
      <c r="BI535" s="326">
        <f t="shared" ca="1" si="1093"/>
        <v>0</v>
      </c>
      <c r="BJ535" s="326">
        <f t="shared" ca="1" si="1093"/>
        <v>0</v>
      </c>
      <c r="BK535" s="326">
        <f t="shared" ca="1" si="1093"/>
        <v>0</v>
      </c>
      <c r="BL535" s="326">
        <f t="shared" ca="1" si="1093"/>
        <v>0</v>
      </c>
      <c r="BM535" s="326">
        <f t="shared" ca="1" si="1093"/>
        <v>0</v>
      </c>
    </row>
    <row r="536" spans="3:65" x14ac:dyDescent="0.2">
      <c r="C536" s="325">
        <f t="shared" si="1084"/>
        <v>8</v>
      </c>
      <c r="D536" s="303" t="str">
        <f t="shared" si="1085"/>
        <v>item 8</v>
      </c>
      <c r="E536" s="350" t="str">
        <f t="shared" si="1082"/>
        <v>Operating Expense</v>
      </c>
      <c r="F536" s="320">
        <f t="shared" si="1082"/>
        <v>2</v>
      </c>
      <c r="G536" s="320"/>
      <c r="H536" s="362">
        <f>Assumptions!$H$28</f>
        <v>0.12343275967614095</v>
      </c>
      <c r="I536" s="362"/>
      <c r="J536" s="363"/>
      <c r="K536" s="341">
        <f t="shared" ca="1" si="1086"/>
        <v>0</v>
      </c>
      <c r="L536" s="342">
        <f t="shared" ca="1" si="1087"/>
        <v>0</v>
      </c>
      <c r="O536" s="326">
        <f t="shared" ref="O536:BM536" ca="1" si="1094">O449+O478+O507</f>
        <v>0</v>
      </c>
      <c r="P536" s="326">
        <f t="shared" ca="1" si="1094"/>
        <v>0</v>
      </c>
      <c r="Q536" s="326">
        <f t="shared" ca="1" si="1094"/>
        <v>0</v>
      </c>
      <c r="R536" s="326">
        <f t="shared" ca="1" si="1094"/>
        <v>0</v>
      </c>
      <c r="S536" s="326">
        <f t="shared" ca="1" si="1094"/>
        <v>0</v>
      </c>
      <c r="T536" s="326">
        <f t="shared" ca="1" si="1094"/>
        <v>0</v>
      </c>
      <c r="U536" s="326">
        <f t="shared" ca="1" si="1094"/>
        <v>0</v>
      </c>
      <c r="V536" s="326">
        <f t="shared" ca="1" si="1094"/>
        <v>0</v>
      </c>
      <c r="W536" s="326">
        <f t="shared" ca="1" si="1094"/>
        <v>0</v>
      </c>
      <c r="X536" s="326">
        <f t="shared" ca="1" si="1094"/>
        <v>0</v>
      </c>
      <c r="Y536" s="326">
        <f t="shared" ca="1" si="1094"/>
        <v>0</v>
      </c>
      <c r="Z536" s="326">
        <f t="shared" ca="1" si="1094"/>
        <v>0</v>
      </c>
      <c r="AA536" s="326">
        <f t="shared" ca="1" si="1094"/>
        <v>0</v>
      </c>
      <c r="AB536" s="326">
        <f t="shared" ca="1" si="1094"/>
        <v>0</v>
      </c>
      <c r="AC536" s="326">
        <f t="shared" ca="1" si="1094"/>
        <v>0</v>
      </c>
      <c r="AD536" s="326">
        <f t="shared" ca="1" si="1094"/>
        <v>0</v>
      </c>
      <c r="AE536" s="326">
        <f t="shared" ca="1" si="1094"/>
        <v>0</v>
      </c>
      <c r="AF536" s="326">
        <f t="shared" ca="1" si="1094"/>
        <v>0</v>
      </c>
      <c r="AG536" s="326">
        <f t="shared" ca="1" si="1094"/>
        <v>0</v>
      </c>
      <c r="AH536" s="326">
        <f t="shared" ca="1" si="1094"/>
        <v>0</v>
      </c>
      <c r="AI536" s="326">
        <f t="shared" ca="1" si="1094"/>
        <v>0</v>
      </c>
      <c r="AJ536" s="326">
        <f t="shared" ca="1" si="1094"/>
        <v>0</v>
      </c>
      <c r="AK536" s="326">
        <f t="shared" ca="1" si="1094"/>
        <v>0</v>
      </c>
      <c r="AL536" s="326">
        <f t="shared" ca="1" si="1094"/>
        <v>0</v>
      </c>
      <c r="AM536" s="326">
        <f t="shared" ca="1" si="1094"/>
        <v>0</v>
      </c>
      <c r="AN536" s="326">
        <f t="shared" ca="1" si="1094"/>
        <v>0</v>
      </c>
      <c r="AO536" s="326">
        <f t="shared" ca="1" si="1094"/>
        <v>0</v>
      </c>
      <c r="AP536" s="326">
        <f t="shared" ca="1" si="1094"/>
        <v>0</v>
      </c>
      <c r="AQ536" s="326">
        <f t="shared" ca="1" si="1094"/>
        <v>0</v>
      </c>
      <c r="AR536" s="326">
        <f t="shared" ca="1" si="1094"/>
        <v>0</v>
      </c>
      <c r="AS536" s="326">
        <f t="shared" ca="1" si="1094"/>
        <v>0</v>
      </c>
      <c r="AT536" s="326">
        <f t="shared" ca="1" si="1094"/>
        <v>0</v>
      </c>
      <c r="AU536" s="326">
        <f t="shared" ca="1" si="1094"/>
        <v>0</v>
      </c>
      <c r="AV536" s="326">
        <f t="shared" ca="1" si="1094"/>
        <v>0</v>
      </c>
      <c r="AW536" s="326">
        <f t="shared" ca="1" si="1094"/>
        <v>0</v>
      </c>
      <c r="AX536" s="326">
        <f t="shared" ca="1" si="1094"/>
        <v>0</v>
      </c>
      <c r="AY536" s="326">
        <f t="shared" ca="1" si="1094"/>
        <v>0</v>
      </c>
      <c r="AZ536" s="326">
        <f t="shared" ca="1" si="1094"/>
        <v>0</v>
      </c>
      <c r="BA536" s="326">
        <f t="shared" ca="1" si="1094"/>
        <v>0</v>
      </c>
      <c r="BB536" s="326">
        <f t="shared" ca="1" si="1094"/>
        <v>0</v>
      </c>
      <c r="BC536" s="326">
        <f t="shared" ca="1" si="1094"/>
        <v>0</v>
      </c>
      <c r="BD536" s="326">
        <f t="shared" ca="1" si="1094"/>
        <v>0</v>
      </c>
      <c r="BE536" s="326">
        <f t="shared" ca="1" si="1094"/>
        <v>0</v>
      </c>
      <c r="BF536" s="326">
        <f t="shared" ca="1" si="1094"/>
        <v>0</v>
      </c>
      <c r="BG536" s="326">
        <f t="shared" ca="1" si="1094"/>
        <v>0</v>
      </c>
      <c r="BH536" s="326">
        <f t="shared" ca="1" si="1094"/>
        <v>0</v>
      </c>
      <c r="BI536" s="326">
        <f t="shared" ca="1" si="1094"/>
        <v>0</v>
      </c>
      <c r="BJ536" s="326">
        <f t="shared" ca="1" si="1094"/>
        <v>0</v>
      </c>
      <c r="BK536" s="326">
        <f t="shared" ca="1" si="1094"/>
        <v>0</v>
      </c>
      <c r="BL536" s="326">
        <f t="shared" ca="1" si="1094"/>
        <v>0</v>
      </c>
      <c r="BM536" s="326">
        <f t="shared" ca="1" si="1094"/>
        <v>0</v>
      </c>
    </row>
    <row r="537" spans="3:65" x14ac:dyDescent="0.2">
      <c r="C537" s="325">
        <f t="shared" si="1084"/>
        <v>9</v>
      </c>
      <c r="D537" s="303" t="str">
        <f t="shared" si="1085"/>
        <v>item 9</v>
      </c>
      <c r="E537" s="350" t="str">
        <f t="shared" si="1082"/>
        <v>Operating Expense</v>
      </c>
      <c r="F537" s="320">
        <f t="shared" si="1082"/>
        <v>2</v>
      </c>
      <c r="G537" s="320"/>
      <c r="H537" s="362">
        <f>Assumptions!$H$28</f>
        <v>0.12343275967614095</v>
      </c>
      <c r="I537" s="362"/>
      <c r="J537" s="363"/>
      <c r="K537" s="341">
        <f t="shared" ca="1" si="1086"/>
        <v>0</v>
      </c>
      <c r="L537" s="342">
        <f t="shared" ca="1" si="1087"/>
        <v>0</v>
      </c>
      <c r="O537" s="326">
        <f t="shared" ref="O537:BM537" ca="1" si="1095">O450+O479+O508</f>
        <v>0</v>
      </c>
      <c r="P537" s="326">
        <f t="shared" ca="1" si="1095"/>
        <v>0</v>
      </c>
      <c r="Q537" s="326">
        <f t="shared" ca="1" si="1095"/>
        <v>0</v>
      </c>
      <c r="R537" s="326">
        <f t="shared" ca="1" si="1095"/>
        <v>0</v>
      </c>
      <c r="S537" s="326">
        <f t="shared" ca="1" si="1095"/>
        <v>0</v>
      </c>
      <c r="T537" s="326">
        <f t="shared" ca="1" si="1095"/>
        <v>0</v>
      </c>
      <c r="U537" s="326">
        <f t="shared" ca="1" si="1095"/>
        <v>0</v>
      </c>
      <c r="V537" s="326">
        <f t="shared" ca="1" si="1095"/>
        <v>0</v>
      </c>
      <c r="W537" s="326">
        <f t="shared" ca="1" si="1095"/>
        <v>0</v>
      </c>
      <c r="X537" s="326">
        <f t="shared" ca="1" si="1095"/>
        <v>0</v>
      </c>
      <c r="Y537" s="326">
        <f t="shared" ca="1" si="1095"/>
        <v>0</v>
      </c>
      <c r="Z537" s="326">
        <f t="shared" ca="1" si="1095"/>
        <v>0</v>
      </c>
      <c r="AA537" s="326">
        <f t="shared" ca="1" si="1095"/>
        <v>0</v>
      </c>
      <c r="AB537" s="326">
        <f t="shared" ca="1" si="1095"/>
        <v>0</v>
      </c>
      <c r="AC537" s="326">
        <f t="shared" ca="1" si="1095"/>
        <v>0</v>
      </c>
      <c r="AD537" s="326">
        <f t="shared" ca="1" si="1095"/>
        <v>0</v>
      </c>
      <c r="AE537" s="326">
        <f t="shared" ca="1" si="1095"/>
        <v>0</v>
      </c>
      <c r="AF537" s="326">
        <f t="shared" ca="1" si="1095"/>
        <v>0</v>
      </c>
      <c r="AG537" s="326">
        <f t="shared" ca="1" si="1095"/>
        <v>0</v>
      </c>
      <c r="AH537" s="326">
        <f t="shared" ca="1" si="1095"/>
        <v>0</v>
      </c>
      <c r="AI537" s="326">
        <f t="shared" ca="1" si="1095"/>
        <v>0</v>
      </c>
      <c r="AJ537" s="326">
        <f t="shared" ca="1" si="1095"/>
        <v>0</v>
      </c>
      <c r="AK537" s="326">
        <f t="shared" ca="1" si="1095"/>
        <v>0</v>
      </c>
      <c r="AL537" s="326">
        <f t="shared" ca="1" si="1095"/>
        <v>0</v>
      </c>
      <c r="AM537" s="326">
        <f t="shared" ca="1" si="1095"/>
        <v>0</v>
      </c>
      <c r="AN537" s="326">
        <f t="shared" ca="1" si="1095"/>
        <v>0</v>
      </c>
      <c r="AO537" s="326">
        <f t="shared" ca="1" si="1095"/>
        <v>0</v>
      </c>
      <c r="AP537" s="326">
        <f t="shared" ca="1" si="1095"/>
        <v>0</v>
      </c>
      <c r="AQ537" s="326">
        <f t="shared" ca="1" si="1095"/>
        <v>0</v>
      </c>
      <c r="AR537" s="326">
        <f t="shared" ca="1" si="1095"/>
        <v>0</v>
      </c>
      <c r="AS537" s="326">
        <f t="shared" ca="1" si="1095"/>
        <v>0</v>
      </c>
      <c r="AT537" s="326">
        <f t="shared" ca="1" si="1095"/>
        <v>0</v>
      </c>
      <c r="AU537" s="326">
        <f t="shared" ca="1" si="1095"/>
        <v>0</v>
      </c>
      <c r="AV537" s="326">
        <f t="shared" ca="1" si="1095"/>
        <v>0</v>
      </c>
      <c r="AW537" s="326">
        <f t="shared" ca="1" si="1095"/>
        <v>0</v>
      </c>
      <c r="AX537" s="326">
        <f t="shared" ca="1" si="1095"/>
        <v>0</v>
      </c>
      <c r="AY537" s="326">
        <f t="shared" ca="1" si="1095"/>
        <v>0</v>
      </c>
      <c r="AZ537" s="326">
        <f t="shared" ca="1" si="1095"/>
        <v>0</v>
      </c>
      <c r="BA537" s="326">
        <f t="shared" ca="1" si="1095"/>
        <v>0</v>
      </c>
      <c r="BB537" s="326">
        <f t="shared" ca="1" si="1095"/>
        <v>0</v>
      </c>
      <c r="BC537" s="326">
        <f t="shared" ca="1" si="1095"/>
        <v>0</v>
      </c>
      <c r="BD537" s="326">
        <f t="shared" ca="1" si="1095"/>
        <v>0</v>
      </c>
      <c r="BE537" s="326">
        <f t="shared" ca="1" si="1095"/>
        <v>0</v>
      </c>
      <c r="BF537" s="326">
        <f t="shared" ca="1" si="1095"/>
        <v>0</v>
      </c>
      <c r="BG537" s="326">
        <f t="shared" ca="1" si="1095"/>
        <v>0</v>
      </c>
      <c r="BH537" s="326">
        <f t="shared" ca="1" si="1095"/>
        <v>0</v>
      </c>
      <c r="BI537" s="326">
        <f t="shared" ca="1" si="1095"/>
        <v>0</v>
      </c>
      <c r="BJ537" s="326">
        <f t="shared" ca="1" si="1095"/>
        <v>0</v>
      </c>
      <c r="BK537" s="326">
        <f t="shared" ca="1" si="1095"/>
        <v>0</v>
      </c>
      <c r="BL537" s="326">
        <f t="shared" ca="1" si="1095"/>
        <v>0</v>
      </c>
      <c r="BM537" s="326">
        <f t="shared" ca="1" si="1095"/>
        <v>0</v>
      </c>
    </row>
    <row r="538" spans="3:65" x14ac:dyDescent="0.2">
      <c r="C538" s="325">
        <f t="shared" si="1084"/>
        <v>10</v>
      </c>
      <c r="D538" s="303" t="str">
        <f t="shared" si="1085"/>
        <v>item 10</v>
      </c>
      <c r="E538" s="350" t="str">
        <f t="shared" si="1082"/>
        <v>Operating Expense</v>
      </c>
      <c r="F538" s="320">
        <f t="shared" si="1082"/>
        <v>2</v>
      </c>
      <c r="G538" s="320"/>
      <c r="H538" s="362">
        <f>Assumptions!$H$28</f>
        <v>0.12343275967614095</v>
      </c>
      <c r="I538" s="362"/>
      <c r="J538" s="363"/>
      <c r="K538" s="341">
        <f t="shared" ca="1" si="1086"/>
        <v>0</v>
      </c>
      <c r="L538" s="342">
        <f t="shared" ca="1" si="1087"/>
        <v>0</v>
      </c>
      <c r="O538" s="326">
        <f t="shared" ref="O538:BM538" ca="1" si="1096">O451+O480+O509</f>
        <v>0</v>
      </c>
      <c r="P538" s="326">
        <f t="shared" ca="1" si="1096"/>
        <v>0</v>
      </c>
      <c r="Q538" s="326">
        <f t="shared" ca="1" si="1096"/>
        <v>0</v>
      </c>
      <c r="R538" s="326">
        <f t="shared" ca="1" si="1096"/>
        <v>0</v>
      </c>
      <c r="S538" s="326">
        <f t="shared" ca="1" si="1096"/>
        <v>0</v>
      </c>
      <c r="T538" s="326">
        <f t="shared" ca="1" si="1096"/>
        <v>0</v>
      </c>
      <c r="U538" s="326">
        <f t="shared" ca="1" si="1096"/>
        <v>0</v>
      </c>
      <c r="V538" s="326">
        <f t="shared" ca="1" si="1096"/>
        <v>0</v>
      </c>
      <c r="W538" s="326">
        <f t="shared" ca="1" si="1096"/>
        <v>0</v>
      </c>
      <c r="X538" s="326">
        <f t="shared" ca="1" si="1096"/>
        <v>0</v>
      </c>
      <c r="Y538" s="326">
        <f t="shared" ca="1" si="1096"/>
        <v>0</v>
      </c>
      <c r="Z538" s="326">
        <f t="shared" ca="1" si="1096"/>
        <v>0</v>
      </c>
      <c r="AA538" s="326">
        <f t="shared" ca="1" si="1096"/>
        <v>0</v>
      </c>
      <c r="AB538" s="326">
        <f t="shared" ca="1" si="1096"/>
        <v>0</v>
      </c>
      <c r="AC538" s="326">
        <f t="shared" ca="1" si="1096"/>
        <v>0</v>
      </c>
      <c r="AD538" s="326">
        <f t="shared" ca="1" si="1096"/>
        <v>0</v>
      </c>
      <c r="AE538" s="326">
        <f t="shared" ca="1" si="1096"/>
        <v>0</v>
      </c>
      <c r="AF538" s="326">
        <f t="shared" ca="1" si="1096"/>
        <v>0</v>
      </c>
      <c r="AG538" s="326">
        <f t="shared" ca="1" si="1096"/>
        <v>0</v>
      </c>
      <c r="AH538" s="326">
        <f t="shared" ca="1" si="1096"/>
        <v>0</v>
      </c>
      <c r="AI538" s="326">
        <f t="shared" ca="1" si="1096"/>
        <v>0</v>
      </c>
      <c r="AJ538" s="326">
        <f t="shared" ca="1" si="1096"/>
        <v>0</v>
      </c>
      <c r="AK538" s="326">
        <f t="shared" ca="1" si="1096"/>
        <v>0</v>
      </c>
      <c r="AL538" s="326">
        <f t="shared" ca="1" si="1096"/>
        <v>0</v>
      </c>
      <c r="AM538" s="326">
        <f t="shared" ca="1" si="1096"/>
        <v>0</v>
      </c>
      <c r="AN538" s="326">
        <f t="shared" ca="1" si="1096"/>
        <v>0</v>
      </c>
      <c r="AO538" s="326">
        <f t="shared" ca="1" si="1096"/>
        <v>0</v>
      </c>
      <c r="AP538" s="326">
        <f t="shared" ca="1" si="1096"/>
        <v>0</v>
      </c>
      <c r="AQ538" s="326">
        <f t="shared" ca="1" si="1096"/>
        <v>0</v>
      </c>
      <c r="AR538" s="326">
        <f t="shared" ca="1" si="1096"/>
        <v>0</v>
      </c>
      <c r="AS538" s="326">
        <f t="shared" ca="1" si="1096"/>
        <v>0</v>
      </c>
      <c r="AT538" s="326">
        <f t="shared" ca="1" si="1096"/>
        <v>0</v>
      </c>
      <c r="AU538" s="326">
        <f t="shared" ca="1" si="1096"/>
        <v>0</v>
      </c>
      <c r="AV538" s="326">
        <f t="shared" ca="1" si="1096"/>
        <v>0</v>
      </c>
      <c r="AW538" s="326">
        <f t="shared" ca="1" si="1096"/>
        <v>0</v>
      </c>
      <c r="AX538" s="326">
        <f t="shared" ca="1" si="1096"/>
        <v>0</v>
      </c>
      <c r="AY538" s="326">
        <f t="shared" ca="1" si="1096"/>
        <v>0</v>
      </c>
      <c r="AZ538" s="326">
        <f t="shared" ca="1" si="1096"/>
        <v>0</v>
      </c>
      <c r="BA538" s="326">
        <f t="shared" ca="1" si="1096"/>
        <v>0</v>
      </c>
      <c r="BB538" s="326">
        <f t="shared" ca="1" si="1096"/>
        <v>0</v>
      </c>
      <c r="BC538" s="326">
        <f t="shared" ca="1" si="1096"/>
        <v>0</v>
      </c>
      <c r="BD538" s="326">
        <f t="shared" ca="1" si="1096"/>
        <v>0</v>
      </c>
      <c r="BE538" s="326">
        <f t="shared" ca="1" si="1096"/>
        <v>0</v>
      </c>
      <c r="BF538" s="326">
        <f t="shared" ca="1" si="1096"/>
        <v>0</v>
      </c>
      <c r="BG538" s="326">
        <f t="shared" ca="1" si="1096"/>
        <v>0</v>
      </c>
      <c r="BH538" s="326">
        <f t="shared" ca="1" si="1096"/>
        <v>0</v>
      </c>
      <c r="BI538" s="326">
        <f t="shared" ca="1" si="1096"/>
        <v>0</v>
      </c>
      <c r="BJ538" s="326">
        <f t="shared" ca="1" si="1096"/>
        <v>0</v>
      </c>
      <c r="BK538" s="326">
        <f t="shared" ca="1" si="1096"/>
        <v>0</v>
      </c>
      <c r="BL538" s="326">
        <f t="shared" ca="1" si="1096"/>
        <v>0</v>
      </c>
      <c r="BM538" s="326">
        <f t="shared" ca="1" si="1096"/>
        <v>0</v>
      </c>
    </row>
    <row r="539" spans="3:65" x14ac:dyDescent="0.2">
      <c r="C539" s="325">
        <f t="shared" si="1084"/>
        <v>11</v>
      </c>
      <c r="D539" s="303" t="str">
        <f t="shared" si="1085"/>
        <v>item 11</v>
      </c>
      <c r="E539" s="350" t="str">
        <f t="shared" si="1082"/>
        <v>Operating Expense</v>
      </c>
      <c r="F539" s="320">
        <f t="shared" si="1082"/>
        <v>2</v>
      </c>
      <c r="G539" s="320"/>
      <c r="H539" s="362">
        <f>Assumptions!$H$28</f>
        <v>0.12343275967614095</v>
      </c>
      <c r="I539" s="362"/>
      <c r="J539" s="363"/>
      <c r="K539" s="341">
        <f t="shared" ca="1" si="1086"/>
        <v>0</v>
      </c>
      <c r="L539" s="342">
        <f t="shared" ca="1" si="1087"/>
        <v>0</v>
      </c>
      <c r="O539" s="326">
        <f t="shared" ref="O539:BM539" ca="1" si="1097">O452+O481+O510</f>
        <v>0</v>
      </c>
      <c r="P539" s="326">
        <f t="shared" ca="1" si="1097"/>
        <v>0</v>
      </c>
      <c r="Q539" s="326">
        <f t="shared" ca="1" si="1097"/>
        <v>0</v>
      </c>
      <c r="R539" s="326">
        <f t="shared" ca="1" si="1097"/>
        <v>0</v>
      </c>
      <c r="S539" s="326">
        <f t="shared" ca="1" si="1097"/>
        <v>0</v>
      </c>
      <c r="T539" s="326">
        <f t="shared" ca="1" si="1097"/>
        <v>0</v>
      </c>
      <c r="U539" s="326">
        <f t="shared" ca="1" si="1097"/>
        <v>0</v>
      </c>
      <c r="V539" s="326">
        <f t="shared" ca="1" si="1097"/>
        <v>0</v>
      </c>
      <c r="W539" s="326">
        <f t="shared" ca="1" si="1097"/>
        <v>0</v>
      </c>
      <c r="X539" s="326">
        <f t="shared" ca="1" si="1097"/>
        <v>0</v>
      </c>
      <c r="Y539" s="326">
        <f t="shared" ca="1" si="1097"/>
        <v>0</v>
      </c>
      <c r="Z539" s="326">
        <f t="shared" ca="1" si="1097"/>
        <v>0</v>
      </c>
      <c r="AA539" s="326">
        <f t="shared" ca="1" si="1097"/>
        <v>0</v>
      </c>
      <c r="AB539" s="326">
        <f t="shared" ca="1" si="1097"/>
        <v>0</v>
      </c>
      <c r="AC539" s="326">
        <f t="shared" ca="1" si="1097"/>
        <v>0</v>
      </c>
      <c r="AD539" s="326">
        <f t="shared" ca="1" si="1097"/>
        <v>0</v>
      </c>
      <c r="AE539" s="326">
        <f t="shared" ca="1" si="1097"/>
        <v>0</v>
      </c>
      <c r="AF539" s="326">
        <f t="shared" ca="1" si="1097"/>
        <v>0</v>
      </c>
      <c r="AG539" s="326">
        <f t="shared" ca="1" si="1097"/>
        <v>0</v>
      </c>
      <c r="AH539" s="326">
        <f t="shared" ca="1" si="1097"/>
        <v>0</v>
      </c>
      <c r="AI539" s="326">
        <f t="shared" ca="1" si="1097"/>
        <v>0</v>
      </c>
      <c r="AJ539" s="326">
        <f t="shared" ca="1" si="1097"/>
        <v>0</v>
      </c>
      <c r="AK539" s="326">
        <f t="shared" ca="1" si="1097"/>
        <v>0</v>
      </c>
      <c r="AL539" s="326">
        <f t="shared" ca="1" si="1097"/>
        <v>0</v>
      </c>
      <c r="AM539" s="326">
        <f t="shared" ca="1" si="1097"/>
        <v>0</v>
      </c>
      <c r="AN539" s="326">
        <f t="shared" ca="1" si="1097"/>
        <v>0</v>
      </c>
      <c r="AO539" s="326">
        <f t="shared" ca="1" si="1097"/>
        <v>0</v>
      </c>
      <c r="AP539" s="326">
        <f t="shared" ca="1" si="1097"/>
        <v>0</v>
      </c>
      <c r="AQ539" s="326">
        <f t="shared" ca="1" si="1097"/>
        <v>0</v>
      </c>
      <c r="AR539" s="326">
        <f t="shared" ca="1" si="1097"/>
        <v>0</v>
      </c>
      <c r="AS539" s="326">
        <f t="shared" ca="1" si="1097"/>
        <v>0</v>
      </c>
      <c r="AT539" s="326">
        <f t="shared" ca="1" si="1097"/>
        <v>0</v>
      </c>
      <c r="AU539" s="326">
        <f t="shared" ca="1" si="1097"/>
        <v>0</v>
      </c>
      <c r="AV539" s="326">
        <f t="shared" ca="1" si="1097"/>
        <v>0</v>
      </c>
      <c r="AW539" s="326">
        <f t="shared" ca="1" si="1097"/>
        <v>0</v>
      </c>
      <c r="AX539" s="326">
        <f t="shared" ca="1" si="1097"/>
        <v>0</v>
      </c>
      <c r="AY539" s="326">
        <f t="shared" ca="1" si="1097"/>
        <v>0</v>
      </c>
      <c r="AZ539" s="326">
        <f t="shared" ca="1" si="1097"/>
        <v>0</v>
      </c>
      <c r="BA539" s="326">
        <f t="shared" ca="1" si="1097"/>
        <v>0</v>
      </c>
      <c r="BB539" s="326">
        <f t="shared" ca="1" si="1097"/>
        <v>0</v>
      </c>
      <c r="BC539" s="326">
        <f t="shared" ca="1" si="1097"/>
        <v>0</v>
      </c>
      <c r="BD539" s="326">
        <f t="shared" ca="1" si="1097"/>
        <v>0</v>
      </c>
      <c r="BE539" s="326">
        <f t="shared" ca="1" si="1097"/>
        <v>0</v>
      </c>
      <c r="BF539" s="326">
        <f t="shared" ca="1" si="1097"/>
        <v>0</v>
      </c>
      <c r="BG539" s="326">
        <f t="shared" ca="1" si="1097"/>
        <v>0</v>
      </c>
      <c r="BH539" s="326">
        <f t="shared" ca="1" si="1097"/>
        <v>0</v>
      </c>
      <c r="BI539" s="326">
        <f t="shared" ca="1" si="1097"/>
        <v>0</v>
      </c>
      <c r="BJ539" s="326">
        <f t="shared" ca="1" si="1097"/>
        <v>0</v>
      </c>
      <c r="BK539" s="326">
        <f t="shared" ca="1" si="1097"/>
        <v>0</v>
      </c>
      <c r="BL539" s="326">
        <f t="shared" ca="1" si="1097"/>
        <v>0</v>
      </c>
      <c r="BM539" s="326">
        <f t="shared" ca="1" si="1097"/>
        <v>0</v>
      </c>
    </row>
    <row r="540" spans="3:65" x14ac:dyDescent="0.2">
      <c r="C540" s="325">
        <f t="shared" si="1084"/>
        <v>12</v>
      </c>
      <c r="D540" s="303" t="str">
        <f t="shared" si="1085"/>
        <v>item 12</v>
      </c>
      <c r="E540" s="350" t="str">
        <f t="shared" si="1082"/>
        <v>Operating Expense</v>
      </c>
      <c r="F540" s="320">
        <f t="shared" si="1082"/>
        <v>2</v>
      </c>
      <c r="G540" s="320"/>
      <c r="H540" s="362">
        <f>Assumptions!$H$28</f>
        <v>0.12343275967614095</v>
      </c>
      <c r="I540" s="362"/>
      <c r="J540" s="363"/>
      <c r="K540" s="341">
        <f t="shared" ca="1" si="1086"/>
        <v>0</v>
      </c>
      <c r="L540" s="342">
        <f t="shared" ca="1" si="1087"/>
        <v>0</v>
      </c>
      <c r="O540" s="326">
        <f t="shared" ref="O540:BM540" ca="1" si="1098">O453+O482+O511</f>
        <v>0</v>
      </c>
      <c r="P540" s="326">
        <f t="shared" ca="1" si="1098"/>
        <v>0</v>
      </c>
      <c r="Q540" s="326">
        <f t="shared" ca="1" si="1098"/>
        <v>0</v>
      </c>
      <c r="R540" s="326">
        <f t="shared" ca="1" si="1098"/>
        <v>0</v>
      </c>
      <c r="S540" s="326">
        <f t="shared" ca="1" si="1098"/>
        <v>0</v>
      </c>
      <c r="T540" s="326">
        <f t="shared" ca="1" si="1098"/>
        <v>0</v>
      </c>
      <c r="U540" s="326">
        <f t="shared" ca="1" si="1098"/>
        <v>0</v>
      </c>
      <c r="V540" s="326">
        <f t="shared" ca="1" si="1098"/>
        <v>0</v>
      </c>
      <c r="W540" s="326">
        <f t="shared" ca="1" si="1098"/>
        <v>0</v>
      </c>
      <c r="X540" s="326">
        <f t="shared" ca="1" si="1098"/>
        <v>0</v>
      </c>
      <c r="Y540" s="326">
        <f t="shared" ca="1" si="1098"/>
        <v>0</v>
      </c>
      <c r="Z540" s="326">
        <f t="shared" ca="1" si="1098"/>
        <v>0</v>
      </c>
      <c r="AA540" s="326">
        <f t="shared" ca="1" si="1098"/>
        <v>0</v>
      </c>
      <c r="AB540" s="326">
        <f t="shared" ca="1" si="1098"/>
        <v>0</v>
      </c>
      <c r="AC540" s="326">
        <f t="shared" ca="1" si="1098"/>
        <v>0</v>
      </c>
      <c r="AD540" s="326">
        <f t="shared" ca="1" si="1098"/>
        <v>0</v>
      </c>
      <c r="AE540" s="326">
        <f t="shared" ca="1" si="1098"/>
        <v>0</v>
      </c>
      <c r="AF540" s="326">
        <f t="shared" ca="1" si="1098"/>
        <v>0</v>
      </c>
      <c r="AG540" s="326">
        <f t="shared" ca="1" si="1098"/>
        <v>0</v>
      </c>
      <c r="AH540" s="326">
        <f t="shared" ca="1" si="1098"/>
        <v>0</v>
      </c>
      <c r="AI540" s="326">
        <f t="shared" ca="1" si="1098"/>
        <v>0</v>
      </c>
      <c r="AJ540" s="326">
        <f t="shared" ca="1" si="1098"/>
        <v>0</v>
      </c>
      <c r="AK540" s="326">
        <f t="shared" ca="1" si="1098"/>
        <v>0</v>
      </c>
      <c r="AL540" s="326">
        <f t="shared" ca="1" si="1098"/>
        <v>0</v>
      </c>
      <c r="AM540" s="326">
        <f t="shared" ca="1" si="1098"/>
        <v>0</v>
      </c>
      <c r="AN540" s="326">
        <f t="shared" ca="1" si="1098"/>
        <v>0</v>
      </c>
      <c r="AO540" s="326">
        <f t="shared" ca="1" si="1098"/>
        <v>0</v>
      </c>
      <c r="AP540" s="326">
        <f t="shared" ca="1" si="1098"/>
        <v>0</v>
      </c>
      <c r="AQ540" s="326">
        <f t="shared" ca="1" si="1098"/>
        <v>0</v>
      </c>
      <c r="AR540" s="326">
        <f t="shared" ca="1" si="1098"/>
        <v>0</v>
      </c>
      <c r="AS540" s="326">
        <f t="shared" ca="1" si="1098"/>
        <v>0</v>
      </c>
      <c r="AT540" s="326">
        <f t="shared" ca="1" si="1098"/>
        <v>0</v>
      </c>
      <c r="AU540" s="326">
        <f t="shared" ca="1" si="1098"/>
        <v>0</v>
      </c>
      <c r="AV540" s="326">
        <f t="shared" ca="1" si="1098"/>
        <v>0</v>
      </c>
      <c r="AW540" s="326">
        <f t="shared" ca="1" si="1098"/>
        <v>0</v>
      </c>
      <c r="AX540" s="326">
        <f t="shared" ca="1" si="1098"/>
        <v>0</v>
      </c>
      <c r="AY540" s="326">
        <f t="shared" ca="1" si="1098"/>
        <v>0</v>
      </c>
      <c r="AZ540" s="326">
        <f t="shared" ca="1" si="1098"/>
        <v>0</v>
      </c>
      <c r="BA540" s="326">
        <f t="shared" ca="1" si="1098"/>
        <v>0</v>
      </c>
      <c r="BB540" s="326">
        <f t="shared" ca="1" si="1098"/>
        <v>0</v>
      </c>
      <c r="BC540" s="326">
        <f t="shared" ca="1" si="1098"/>
        <v>0</v>
      </c>
      <c r="BD540" s="326">
        <f t="shared" ca="1" si="1098"/>
        <v>0</v>
      </c>
      <c r="BE540" s="326">
        <f t="shared" ca="1" si="1098"/>
        <v>0</v>
      </c>
      <c r="BF540" s="326">
        <f t="shared" ca="1" si="1098"/>
        <v>0</v>
      </c>
      <c r="BG540" s="326">
        <f t="shared" ca="1" si="1098"/>
        <v>0</v>
      </c>
      <c r="BH540" s="326">
        <f t="shared" ca="1" si="1098"/>
        <v>0</v>
      </c>
      <c r="BI540" s="326">
        <f t="shared" ca="1" si="1098"/>
        <v>0</v>
      </c>
      <c r="BJ540" s="326">
        <f t="shared" ca="1" si="1098"/>
        <v>0</v>
      </c>
      <c r="BK540" s="326">
        <f t="shared" ca="1" si="1098"/>
        <v>0</v>
      </c>
      <c r="BL540" s="326">
        <f t="shared" ca="1" si="1098"/>
        <v>0</v>
      </c>
      <c r="BM540" s="326">
        <f t="shared" ca="1" si="1098"/>
        <v>0</v>
      </c>
    </row>
    <row r="541" spans="3:65" x14ac:dyDescent="0.2">
      <c r="C541" s="325">
        <f t="shared" si="1084"/>
        <v>13</v>
      </c>
      <c r="D541" s="303" t="str">
        <f t="shared" si="1085"/>
        <v>item 13</v>
      </c>
      <c r="E541" s="350" t="str">
        <f t="shared" si="1082"/>
        <v>Operating Expense</v>
      </c>
      <c r="F541" s="320">
        <f t="shared" si="1082"/>
        <v>2</v>
      </c>
      <c r="G541" s="320"/>
      <c r="H541" s="362">
        <f>Assumptions!$H$28</f>
        <v>0.12343275967614095</v>
      </c>
      <c r="I541" s="362"/>
      <c r="J541" s="363"/>
      <c r="K541" s="341">
        <f t="shared" ca="1" si="1086"/>
        <v>0</v>
      </c>
      <c r="L541" s="342">
        <f t="shared" ca="1" si="1087"/>
        <v>0</v>
      </c>
      <c r="O541" s="326">
        <f t="shared" ref="O541:BM541" ca="1" si="1099">O454+O483+O512</f>
        <v>0</v>
      </c>
      <c r="P541" s="326">
        <f t="shared" ca="1" si="1099"/>
        <v>0</v>
      </c>
      <c r="Q541" s="326">
        <f t="shared" ca="1" si="1099"/>
        <v>0</v>
      </c>
      <c r="R541" s="326">
        <f t="shared" ca="1" si="1099"/>
        <v>0</v>
      </c>
      <c r="S541" s="326">
        <f t="shared" ca="1" si="1099"/>
        <v>0</v>
      </c>
      <c r="T541" s="326">
        <f t="shared" ca="1" si="1099"/>
        <v>0</v>
      </c>
      <c r="U541" s="326">
        <f t="shared" ca="1" si="1099"/>
        <v>0</v>
      </c>
      <c r="V541" s="326">
        <f t="shared" ca="1" si="1099"/>
        <v>0</v>
      </c>
      <c r="W541" s="326">
        <f t="shared" ca="1" si="1099"/>
        <v>0</v>
      </c>
      <c r="X541" s="326">
        <f t="shared" ca="1" si="1099"/>
        <v>0</v>
      </c>
      <c r="Y541" s="326">
        <f t="shared" ca="1" si="1099"/>
        <v>0</v>
      </c>
      <c r="Z541" s="326">
        <f t="shared" ca="1" si="1099"/>
        <v>0</v>
      </c>
      <c r="AA541" s="326">
        <f t="shared" ca="1" si="1099"/>
        <v>0</v>
      </c>
      <c r="AB541" s="326">
        <f t="shared" ca="1" si="1099"/>
        <v>0</v>
      </c>
      <c r="AC541" s="326">
        <f t="shared" ca="1" si="1099"/>
        <v>0</v>
      </c>
      <c r="AD541" s="326">
        <f t="shared" ca="1" si="1099"/>
        <v>0</v>
      </c>
      <c r="AE541" s="326">
        <f t="shared" ca="1" si="1099"/>
        <v>0</v>
      </c>
      <c r="AF541" s="326">
        <f t="shared" ca="1" si="1099"/>
        <v>0</v>
      </c>
      <c r="AG541" s="326">
        <f t="shared" ca="1" si="1099"/>
        <v>0</v>
      </c>
      <c r="AH541" s="326">
        <f t="shared" ca="1" si="1099"/>
        <v>0</v>
      </c>
      <c r="AI541" s="326">
        <f t="shared" ca="1" si="1099"/>
        <v>0</v>
      </c>
      <c r="AJ541" s="326">
        <f t="shared" ca="1" si="1099"/>
        <v>0</v>
      </c>
      <c r="AK541" s="326">
        <f t="shared" ca="1" si="1099"/>
        <v>0</v>
      </c>
      <c r="AL541" s="326">
        <f t="shared" ca="1" si="1099"/>
        <v>0</v>
      </c>
      <c r="AM541" s="326">
        <f t="shared" ca="1" si="1099"/>
        <v>0</v>
      </c>
      <c r="AN541" s="326">
        <f t="shared" ca="1" si="1099"/>
        <v>0</v>
      </c>
      <c r="AO541" s="326">
        <f t="shared" ca="1" si="1099"/>
        <v>0</v>
      </c>
      <c r="AP541" s="326">
        <f t="shared" ca="1" si="1099"/>
        <v>0</v>
      </c>
      <c r="AQ541" s="326">
        <f t="shared" ca="1" si="1099"/>
        <v>0</v>
      </c>
      <c r="AR541" s="326">
        <f t="shared" ca="1" si="1099"/>
        <v>0</v>
      </c>
      <c r="AS541" s="326">
        <f t="shared" ca="1" si="1099"/>
        <v>0</v>
      </c>
      <c r="AT541" s="326">
        <f t="shared" ca="1" si="1099"/>
        <v>0</v>
      </c>
      <c r="AU541" s="326">
        <f t="shared" ca="1" si="1099"/>
        <v>0</v>
      </c>
      <c r="AV541" s="326">
        <f t="shared" ca="1" si="1099"/>
        <v>0</v>
      </c>
      <c r="AW541" s="326">
        <f t="shared" ca="1" si="1099"/>
        <v>0</v>
      </c>
      <c r="AX541" s="326">
        <f t="shared" ca="1" si="1099"/>
        <v>0</v>
      </c>
      <c r="AY541" s="326">
        <f t="shared" ca="1" si="1099"/>
        <v>0</v>
      </c>
      <c r="AZ541" s="326">
        <f t="shared" ca="1" si="1099"/>
        <v>0</v>
      </c>
      <c r="BA541" s="326">
        <f t="shared" ca="1" si="1099"/>
        <v>0</v>
      </c>
      <c r="BB541" s="326">
        <f t="shared" ca="1" si="1099"/>
        <v>0</v>
      </c>
      <c r="BC541" s="326">
        <f t="shared" ca="1" si="1099"/>
        <v>0</v>
      </c>
      <c r="BD541" s="326">
        <f t="shared" ca="1" si="1099"/>
        <v>0</v>
      </c>
      <c r="BE541" s="326">
        <f t="shared" ca="1" si="1099"/>
        <v>0</v>
      </c>
      <c r="BF541" s="326">
        <f t="shared" ca="1" si="1099"/>
        <v>0</v>
      </c>
      <c r="BG541" s="326">
        <f t="shared" ca="1" si="1099"/>
        <v>0</v>
      </c>
      <c r="BH541" s="326">
        <f t="shared" ca="1" si="1099"/>
        <v>0</v>
      </c>
      <c r="BI541" s="326">
        <f t="shared" ca="1" si="1099"/>
        <v>0</v>
      </c>
      <c r="BJ541" s="326">
        <f t="shared" ca="1" si="1099"/>
        <v>0</v>
      </c>
      <c r="BK541" s="326">
        <f t="shared" ca="1" si="1099"/>
        <v>0</v>
      </c>
      <c r="BL541" s="326">
        <f t="shared" ca="1" si="1099"/>
        <v>0</v>
      </c>
      <c r="BM541" s="326">
        <f t="shared" ca="1" si="1099"/>
        <v>0</v>
      </c>
    </row>
    <row r="542" spans="3:65" x14ac:dyDescent="0.2">
      <c r="C542" s="325">
        <f t="shared" si="1084"/>
        <v>14</v>
      </c>
      <c r="D542" s="303" t="str">
        <f t="shared" si="1085"/>
        <v>item 14</v>
      </c>
      <c r="E542" s="350" t="str">
        <f t="shared" si="1082"/>
        <v>Operating Expense</v>
      </c>
      <c r="F542" s="320">
        <f t="shared" si="1082"/>
        <v>2</v>
      </c>
      <c r="G542" s="320"/>
      <c r="H542" s="362">
        <f>Assumptions!$H$28</f>
        <v>0.12343275967614095</v>
      </c>
      <c r="I542" s="362"/>
      <c r="J542" s="363"/>
      <c r="K542" s="341">
        <f t="shared" ca="1" si="1086"/>
        <v>0</v>
      </c>
      <c r="L542" s="342">
        <f t="shared" ca="1" si="1087"/>
        <v>0</v>
      </c>
      <c r="O542" s="326">
        <f t="shared" ref="O542:BM542" ca="1" si="1100">O455+O484+O513</f>
        <v>0</v>
      </c>
      <c r="P542" s="326">
        <f t="shared" ca="1" si="1100"/>
        <v>0</v>
      </c>
      <c r="Q542" s="326">
        <f t="shared" ca="1" si="1100"/>
        <v>0</v>
      </c>
      <c r="R542" s="326">
        <f t="shared" ca="1" si="1100"/>
        <v>0</v>
      </c>
      <c r="S542" s="326">
        <f t="shared" ca="1" si="1100"/>
        <v>0</v>
      </c>
      <c r="T542" s="326">
        <f t="shared" ca="1" si="1100"/>
        <v>0</v>
      </c>
      <c r="U542" s="326">
        <f t="shared" ca="1" si="1100"/>
        <v>0</v>
      </c>
      <c r="V542" s="326">
        <f t="shared" ca="1" si="1100"/>
        <v>0</v>
      </c>
      <c r="W542" s="326">
        <f t="shared" ca="1" si="1100"/>
        <v>0</v>
      </c>
      <c r="X542" s="326">
        <f t="shared" ca="1" si="1100"/>
        <v>0</v>
      </c>
      <c r="Y542" s="326">
        <f t="shared" ca="1" si="1100"/>
        <v>0</v>
      </c>
      <c r="Z542" s="326">
        <f t="shared" ca="1" si="1100"/>
        <v>0</v>
      </c>
      <c r="AA542" s="326">
        <f t="shared" ca="1" si="1100"/>
        <v>0</v>
      </c>
      <c r="AB542" s="326">
        <f t="shared" ca="1" si="1100"/>
        <v>0</v>
      </c>
      <c r="AC542" s="326">
        <f t="shared" ca="1" si="1100"/>
        <v>0</v>
      </c>
      <c r="AD542" s="326">
        <f t="shared" ca="1" si="1100"/>
        <v>0</v>
      </c>
      <c r="AE542" s="326">
        <f t="shared" ca="1" si="1100"/>
        <v>0</v>
      </c>
      <c r="AF542" s="326">
        <f t="shared" ca="1" si="1100"/>
        <v>0</v>
      </c>
      <c r="AG542" s="326">
        <f t="shared" ca="1" si="1100"/>
        <v>0</v>
      </c>
      <c r="AH542" s="326">
        <f t="shared" ca="1" si="1100"/>
        <v>0</v>
      </c>
      <c r="AI542" s="326">
        <f t="shared" ca="1" si="1100"/>
        <v>0</v>
      </c>
      <c r="AJ542" s="326">
        <f t="shared" ca="1" si="1100"/>
        <v>0</v>
      </c>
      <c r="AK542" s="326">
        <f t="shared" ca="1" si="1100"/>
        <v>0</v>
      </c>
      <c r="AL542" s="326">
        <f t="shared" ca="1" si="1100"/>
        <v>0</v>
      </c>
      <c r="AM542" s="326">
        <f t="shared" ca="1" si="1100"/>
        <v>0</v>
      </c>
      <c r="AN542" s="326">
        <f t="shared" ca="1" si="1100"/>
        <v>0</v>
      </c>
      <c r="AO542" s="326">
        <f t="shared" ca="1" si="1100"/>
        <v>0</v>
      </c>
      <c r="AP542" s="326">
        <f t="shared" ca="1" si="1100"/>
        <v>0</v>
      </c>
      <c r="AQ542" s="326">
        <f t="shared" ca="1" si="1100"/>
        <v>0</v>
      </c>
      <c r="AR542" s="326">
        <f t="shared" ca="1" si="1100"/>
        <v>0</v>
      </c>
      <c r="AS542" s="326">
        <f t="shared" ca="1" si="1100"/>
        <v>0</v>
      </c>
      <c r="AT542" s="326">
        <f t="shared" ca="1" si="1100"/>
        <v>0</v>
      </c>
      <c r="AU542" s="326">
        <f t="shared" ca="1" si="1100"/>
        <v>0</v>
      </c>
      <c r="AV542" s="326">
        <f t="shared" ca="1" si="1100"/>
        <v>0</v>
      </c>
      <c r="AW542" s="326">
        <f t="shared" ca="1" si="1100"/>
        <v>0</v>
      </c>
      <c r="AX542" s="326">
        <f t="shared" ca="1" si="1100"/>
        <v>0</v>
      </c>
      <c r="AY542" s="326">
        <f t="shared" ca="1" si="1100"/>
        <v>0</v>
      </c>
      <c r="AZ542" s="326">
        <f t="shared" ca="1" si="1100"/>
        <v>0</v>
      </c>
      <c r="BA542" s="326">
        <f t="shared" ca="1" si="1100"/>
        <v>0</v>
      </c>
      <c r="BB542" s="326">
        <f t="shared" ca="1" si="1100"/>
        <v>0</v>
      </c>
      <c r="BC542" s="326">
        <f t="shared" ca="1" si="1100"/>
        <v>0</v>
      </c>
      <c r="BD542" s="326">
        <f t="shared" ca="1" si="1100"/>
        <v>0</v>
      </c>
      <c r="BE542" s="326">
        <f t="shared" ca="1" si="1100"/>
        <v>0</v>
      </c>
      <c r="BF542" s="326">
        <f t="shared" ca="1" si="1100"/>
        <v>0</v>
      </c>
      <c r="BG542" s="326">
        <f t="shared" ca="1" si="1100"/>
        <v>0</v>
      </c>
      <c r="BH542" s="326">
        <f t="shared" ca="1" si="1100"/>
        <v>0</v>
      </c>
      <c r="BI542" s="326">
        <f t="shared" ca="1" si="1100"/>
        <v>0</v>
      </c>
      <c r="BJ542" s="326">
        <f t="shared" ca="1" si="1100"/>
        <v>0</v>
      </c>
      <c r="BK542" s="326">
        <f t="shared" ca="1" si="1100"/>
        <v>0</v>
      </c>
      <c r="BL542" s="326">
        <f t="shared" ca="1" si="1100"/>
        <v>0</v>
      </c>
      <c r="BM542" s="326">
        <f t="shared" ca="1" si="1100"/>
        <v>0</v>
      </c>
    </row>
    <row r="543" spans="3:65" x14ac:dyDescent="0.2">
      <c r="C543" s="325">
        <f t="shared" si="1084"/>
        <v>15</v>
      </c>
      <c r="D543" s="303" t="str">
        <f t="shared" si="1085"/>
        <v>item 15</v>
      </c>
      <c r="E543" s="350" t="str">
        <f t="shared" si="1082"/>
        <v>Operating Expense</v>
      </c>
      <c r="F543" s="320">
        <f t="shared" si="1082"/>
        <v>2</v>
      </c>
      <c r="G543" s="320"/>
      <c r="H543" s="362">
        <f>Assumptions!$H$28</f>
        <v>0.12343275967614095</v>
      </c>
      <c r="I543" s="362"/>
      <c r="J543" s="363"/>
      <c r="K543" s="341">
        <f t="shared" ca="1" si="1086"/>
        <v>0</v>
      </c>
      <c r="L543" s="342">
        <f t="shared" ca="1" si="1087"/>
        <v>0</v>
      </c>
      <c r="O543" s="326">
        <f t="shared" ref="O543:BM543" ca="1" si="1101">O456+O485+O514</f>
        <v>0</v>
      </c>
      <c r="P543" s="326">
        <f t="shared" ca="1" si="1101"/>
        <v>0</v>
      </c>
      <c r="Q543" s="326">
        <f t="shared" ca="1" si="1101"/>
        <v>0</v>
      </c>
      <c r="R543" s="326">
        <f t="shared" ca="1" si="1101"/>
        <v>0</v>
      </c>
      <c r="S543" s="326">
        <f t="shared" ca="1" si="1101"/>
        <v>0</v>
      </c>
      <c r="T543" s="326">
        <f t="shared" ca="1" si="1101"/>
        <v>0</v>
      </c>
      <c r="U543" s="326">
        <f t="shared" ca="1" si="1101"/>
        <v>0</v>
      </c>
      <c r="V543" s="326">
        <f t="shared" ca="1" si="1101"/>
        <v>0</v>
      </c>
      <c r="W543" s="326">
        <f t="shared" ca="1" si="1101"/>
        <v>0</v>
      </c>
      <c r="X543" s="326">
        <f t="shared" ca="1" si="1101"/>
        <v>0</v>
      </c>
      <c r="Y543" s="326">
        <f t="shared" ca="1" si="1101"/>
        <v>0</v>
      </c>
      <c r="Z543" s="326">
        <f t="shared" ca="1" si="1101"/>
        <v>0</v>
      </c>
      <c r="AA543" s="326">
        <f t="shared" ca="1" si="1101"/>
        <v>0</v>
      </c>
      <c r="AB543" s="326">
        <f t="shared" ca="1" si="1101"/>
        <v>0</v>
      </c>
      <c r="AC543" s="326">
        <f t="shared" ca="1" si="1101"/>
        <v>0</v>
      </c>
      <c r="AD543" s="326">
        <f t="shared" ca="1" si="1101"/>
        <v>0</v>
      </c>
      <c r="AE543" s="326">
        <f t="shared" ca="1" si="1101"/>
        <v>0</v>
      </c>
      <c r="AF543" s="326">
        <f t="shared" ca="1" si="1101"/>
        <v>0</v>
      </c>
      <c r="AG543" s="326">
        <f t="shared" ca="1" si="1101"/>
        <v>0</v>
      </c>
      <c r="AH543" s="326">
        <f t="shared" ca="1" si="1101"/>
        <v>0</v>
      </c>
      <c r="AI543" s="326">
        <f t="shared" ca="1" si="1101"/>
        <v>0</v>
      </c>
      <c r="AJ543" s="326">
        <f t="shared" ca="1" si="1101"/>
        <v>0</v>
      </c>
      <c r="AK543" s="326">
        <f t="shared" ca="1" si="1101"/>
        <v>0</v>
      </c>
      <c r="AL543" s="326">
        <f t="shared" ca="1" si="1101"/>
        <v>0</v>
      </c>
      <c r="AM543" s="326">
        <f t="shared" ca="1" si="1101"/>
        <v>0</v>
      </c>
      <c r="AN543" s="326">
        <f t="shared" ca="1" si="1101"/>
        <v>0</v>
      </c>
      <c r="AO543" s="326">
        <f t="shared" ca="1" si="1101"/>
        <v>0</v>
      </c>
      <c r="AP543" s="326">
        <f t="shared" ca="1" si="1101"/>
        <v>0</v>
      </c>
      <c r="AQ543" s="326">
        <f t="shared" ca="1" si="1101"/>
        <v>0</v>
      </c>
      <c r="AR543" s="326">
        <f t="shared" ca="1" si="1101"/>
        <v>0</v>
      </c>
      <c r="AS543" s="326">
        <f t="shared" ca="1" si="1101"/>
        <v>0</v>
      </c>
      <c r="AT543" s="326">
        <f t="shared" ca="1" si="1101"/>
        <v>0</v>
      </c>
      <c r="AU543" s="326">
        <f t="shared" ca="1" si="1101"/>
        <v>0</v>
      </c>
      <c r="AV543" s="326">
        <f t="shared" ca="1" si="1101"/>
        <v>0</v>
      </c>
      <c r="AW543" s="326">
        <f t="shared" ca="1" si="1101"/>
        <v>0</v>
      </c>
      <c r="AX543" s="326">
        <f t="shared" ca="1" si="1101"/>
        <v>0</v>
      </c>
      <c r="AY543" s="326">
        <f t="shared" ca="1" si="1101"/>
        <v>0</v>
      </c>
      <c r="AZ543" s="326">
        <f t="shared" ca="1" si="1101"/>
        <v>0</v>
      </c>
      <c r="BA543" s="326">
        <f t="shared" ca="1" si="1101"/>
        <v>0</v>
      </c>
      <c r="BB543" s="326">
        <f t="shared" ca="1" si="1101"/>
        <v>0</v>
      </c>
      <c r="BC543" s="326">
        <f t="shared" ca="1" si="1101"/>
        <v>0</v>
      </c>
      <c r="BD543" s="326">
        <f t="shared" ca="1" si="1101"/>
        <v>0</v>
      </c>
      <c r="BE543" s="326">
        <f t="shared" ca="1" si="1101"/>
        <v>0</v>
      </c>
      <c r="BF543" s="326">
        <f t="shared" ca="1" si="1101"/>
        <v>0</v>
      </c>
      <c r="BG543" s="326">
        <f t="shared" ca="1" si="1101"/>
        <v>0</v>
      </c>
      <c r="BH543" s="326">
        <f t="shared" ca="1" si="1101"/>
        <v>0</v>
      </c>
      <c r="BI543" s="326">
        <f t="shared" ca="1" si="1101"/>
        <v>0</v>
      </c>
      <c r="BJ543" s="326">
        <f t="shared" ca="1" si="1101"/>
        <v>0</v>
      </c>
      <c r="BK543" s="326">
        <f t="shared" ca="1" si="1101"/>
        <v>0</v>
      </c>
      <c r="BL543" s="326">
        <f t="shared" ca="1" si="1101"/>
        <v>0</v>
      </c>
      <c r="BM543" s="326">
        <f t="shared" ca="1" si="1101"/>
        <v>0</v>
      </c>
    </row>
    <row r="544" spans="3:65" x14ac:dyDescent="0.2">
      <c r="C544" s="325">
        <f t="shared" si="1084"/>
        <v>16</v>
      </c>
      <c r="D544" s="303" t="str">
        <f t="shared" si="1085"/>
        <v>item 16</v>
      </c>
      <c r="E544" s="350" t="str">
        <f t="shared" si="1082"/>
        <v>Operating Expense</v>
      </c>
      <c r="F544" s="320">
        <f t="shared" si="1082"/>
        <v>2</v>
      </c>
      <c r="G544" s="320"/>
      <c r="H544" s="362">
        <f>Assumptions!$H$28</f>
        <v>0.12343275967614095</v>
      </c>
      <c r="I544" s="362"/>
      <c r="J544" s="363"/>
      <c r="K544" s="341">
        <f t="shared" ca="1" si="1086"/>
        <v>0</v>
      </c>
      <c r="L544" s="342">
        <f t="shared" ca="1" si="1087"/>
        <v>0</v>
      </c>
      <c r="O544" s="326">
        <f t="shared" ref="O544:BM544" ca="1" si="1102">O457+O486+O515</f>
        <v>0</v>
      </c>
      <c r="P544" s="326">
        <f t="shared" ca="1" si="1102"/>
        <v>0</v>
      </c>
      <c r="Q544" s="326">
        <f t="shared" ca="1" si="1102"/>
        <v>0</v>
      </c>
      <c r="R544" s="326">
        <f t="shared" ca="1" si="1102"/>
        <v>0</v>
      </c>
      <c r="S544" s="326">
        <f t="shared" ca="1" si="1102"/>
        <v>0</v>
      </c>
      <c r="T544" s="326">
        <f t="shared" ca="1" si="1102"/>
        <v>0</v>
      </c>
      <c r="U544" s="326">
        <f t="shared" ca="1" si="1102"/>
        <v>0</v>
      </c>
      <c r="V544" s="326">
        <f t="shared" ca="1" si="1102"/>
        <v>0</v>
      </c>
      <c r="W544" s="326">
        <f t="shared" ca="1" si="1102"/>
        <v>0</v>
      </c>
      <c r="X544" s="326">
        <f t="shared" ca="1" si="1102"/>
        <v>0</v>
      </c>
      <c r="Y544" s="326">
        <f t="shared" ca="1" si="1102"/>
        <v>0</v>
      </c>
      <c r="Z544" s="326">
        <f t="shared" ca="1" si="1102"/>
        <v>0</v>
      </c>
      <c r="AA544" s="326">
        <f t="shared" ca="1" si="1102"/>
        <v>0</v>
      </c>
      <c r="AB544" s="326">
        <f t="shared" ca="1" si="1102"/>
        <v>0</v>
      </c>
      <c r="AC544" s="326">
        <f t="shared" ca="1" si="1102"/>
        <v>0</v>
      </c>
      <c r="AD544" s="326">
        <f t="shared" ca="1" si="1102"/>
        <v>0</v>
      </c>
      <c r="AE544" s="326">
        <f t="shared" ca="1" si="1102"/>
        <v>0</v>
      </c>
      <c r="AF544" s="326">
        <f t="shared" ca="1" si="1102"/>
        <v>0</v>
      </c>
      <c r="AG544" s="326">
        <f t="shared" ca="1" si="1102"/>
        <v>0</v>
      </c>
      <c r="AH544" s="326">
        <f t="shared" ca="1" si="1102"/>
        <v>0</v>
      </c>
      <c r="AI544" s="326">
        <f t="shared" ca="1" si="1102"/>
        <v>0</v>
      </c>
      <c r="AJ544" s="326">
        <f t="shared" ca="1" si="1102"/>
        <v>0</v>
      </c>
      <c r="AK544" s="326">
        <f t="shared" ca="1" si="1102"/>
        <v>0</v>
      </c>
      <c r="AL544" s="326">
        <f t="shared" ca="1" si="1102"/>
        <v>0</v>
      </c>
      <c r="AM544" s="326">
        <f t="shared" ca="1" si="1102"/>
        <v>0</v>
      </c>
      <c r="AN544" s="326">
        <f t="shared" ca="1" si="1102"/>
        <v>0</v>
      </c>
      <c r="AO544" s="326">
        <f t="shared" ca="1" si="1102"/>
        <v>0</v>
      </c>
      <c r="AP544" s="326">
        <f t="shared" ca="1" si="1102"/>
        <v>0</v>
      </c>
      <c r="AQ544" s="326">
        <f t="shared" ca="1" si="1102"/>
        <v>0</v>
      </c>
      <c r="AR544" s="326">
        <f t="shared" ca="1" si="1102"/>
        <v>0</v>
      </c>
      <c r="AS544" s="326">
        <f t="shared" ca="1" si="1102"/>
        <v>0</v>
      </c>
      <c r="AT544" s="326">
        <f t="shared" ca="1" si="1102"/>
        <v>0</v>
      </c>
      <c r="AU544" s="326">
        <f t="shared" ca="1" si="1102"/>
        <v>0</v>
      </c>
      <c r="AV544" s="326">
        <f t="shared" ca="1" si="1102"/>
        <v>0</v>
      </c>
      <c r="AW544" s="326">
        <f t="shared" ca="1" si="1102"/>
        <v>0</v>
      </c>
      <c r="AX544" s="326">
        <f t="shared" ca="1" si="1102"/>
        <v>0</v>
      </c>
      <c r="AY544" s="326">
        <f t="shared" ca="1" si="1102"/>
        <v>0</v>
      </c>
      <c r="AZ544" s="326">
        <f t="shared" ca="1" si="1102"/>
        <v>0</v>
      </c>
      <c r="BA544" s="326">
        <f t="shared" ca="1" si="1102"/>
        <v>0</v>
      </c>
      <c r="BB544" s="326">
        <f t="shared" ca="1" si="1102"/>
        <v>0</v>
      </c>
      <c r="BC544" s="326">
        <f t="shared" ca="1" si="1102"/>
        <v>0</v>
      </c>
      <c r="BD544" s="326">
        <f t="shared" ca="1" si="1102"/>
        <v>0</v>
      </c>
      <c r="BE544" s="326">
        <f t="shared" ca="1" si="1102"/>
        <v>0</v>
      </c>
      <c r="BF544" s="326">
        <f t="shared" ca="1" si="1102"/>
        <v>0</v>
      </c>
      <c r="BG544" s="326">
        <f t="shared" ca="1" si="1102"/>
        <v>0</v>
      </c>
      <c r="BH544" s="326">
        <f t="shared" ca="1" si="1102"/>
        <v>0</v>
      </c>
      <c r="BI544" s="326">
        <f t="shared" ca="1" si="1102"/>
        <v>0</v>
      </c>
      <c r="BJ544" s="326">
        <f t="shared" ca="1" si="1102"/>
        <v>0</v>
      </c>
      <c r="BK544" s="326">
        <f t="shared" ca="1" si="1102"/>
        <v>0</v>
      </c>
      <c r="BL544" s="326">
        <f t="shared" ca="1" si="1102"/>
        <v>0</v>
      </c>
      <c r="BM544" s="326">
        <f t="shared" ca="1" si="1102"/>
        <v>0</v>
      </c>
    </row>
    <row r="545" spans="3:65" x14ac:dyDescent="0.2">
      <c r="C545" s="325">
        <f t="shared" si="1084"/>
        <v>17</v>
      </c>
      <c r="D545" s="303" t="str">
        <f t="shared" si="1085"/>
        <v>item 17</v>
      </c>
      <c r="E545" s="350" t="str">
        <f t="shared" si="1082"/>
        <v>Operating Expense</v>
      </c>
      <c r="F545" s="320">
        <f t="shared" si="1082"/>
        <v>2</v>
      </c>
      <c r="G545" s="320"/>
      <c r="H545" s="362">
        <f>Assumptions!$H$28</f>
        <v>0.12343275967614095</v>
      </c>
      <c r="I545" s="362"/>
      <c r="J545" s="363"/>
      <c r="K545" s="341">
        <f t="shared" ca="1" si="1086"/>
        <v>0</v>
      </c>
      <c r="L545" s="342">
        <f t="shared" ca="1" si="1087"/>
        <v>0</v>
      </c>
      <c r="O545" s="326">
        <f t="shared" ref="O545:BM545" ca="1" si="1103">O458+O487+O516</f>
        <v>0</v>
      </c>
      <c r="P545" s="326">
        <f t="shared" ca="1" si="1103"/>
        <v>0</v>
      </c>
      <c r="Q545" s="326">
        <f t="shared" ca="1" si="1103"/>
        <v>0</v>
      </c>
      <c r="R545" s="326">
        <f t="shared" ca="1" si="1103"/>
        <v>0</v>
      </c>
      <c r="S545" s="326">
        <f t="shared" ca="1" si="1103"/>
        <v>0</v>
      </c>
      <c r="T545" s="326">
        <f t="shared" ca="1" si="1103"/>
        <v>0</v>
      </c>
      <c r="U545" s="326">
        <f t="shared" ca="1" si="1103"/>
        <v>0</v>
      </c>
      <c r="V545" s="326">
        <f t="shared" ca="1" si="1103"/>
        <v>0</v>
      </c>
      <c r="W545" s="326">
        <f t="shared" ca="1" si="1103"/>
        <v>0</v>
      </c>
      <c r="X545" s="326">
        <f t="shared" ca="1" si="1103"/>
        <v>0</v>
      </c>
      <c r="Y545" s="326">
        <f t="shared" ca="1" si="1103"/>
        <v>0</v>
      </c>
      <c r="Z545" s="326">
        <f t="shared" ca="1" si="1103"/>
        <v>0</v>
      </c>
      <c r="AA545" s="326">
        <f t="shared" ca="1" si="1103"/>
        <v>0</v>
      </c>
      <c r="AB545" s="326">
        <f t="shared" ca="1" si="1103"/>
        <v>0</v>
      </c>
      <c r="AC545" s="326">
        <f t="shared" ca="1" si="1103"/>
        <v>0</v>
      </c>
      <c r="AD545" s="326">
        <f t="shared" ca="1" si="1103"/>
        <v>0</v>
      </c>
      <c r="AE545" s="326">
        <f t="shared" ca="1" si="1103"/>
        <v>0</v>
      </c>
      <c r="AF545" s="326">
        <f t="shared" ca="1" si="1103"/>
        <v>0</v>
      </c>
      <c r="AG545" s="326">
        <f t="shared" ca="1" si="1103"/>
        <v>0</v>
      </c>
      <c r="AH545" s="326">
        <f t="shared" ca="1" si="1103"/>
        <v>0</v>
      </c>
      <c r="AI545" s="326">
        <f t="shared" ca="1" si="1103"/>
        <v>0</v>
      </c>
      <c r="AJ545" s="326">
        <f t="shared" ca="1" si="1103"/>
        <v>0</v>
      </c>
      <c r="AK545" s="326">
        <f t="shared" ca="1" si="1103"/>
        <v>0</v>
      </c>
      <c r="AL545" s="326">
        <f t="shared" ca="1" si="1103"/>
        <v>0</v>
      </c>
      <c r="AM545" s="326">
        <f t="shared" ca="1" si="1103"/>
        <v>0</v>
      </c>
      <c r="AN545" s="326">
        <f t="shared" ca="1" si="1103"/>
        <v>0</v>
      </c>
      <c r="AO545" s="326">
        <f t="shared" ca="1" si="1103"/>
        <v>0</v>
      </c>
      <c r="AP545" s="326">
        <f t="shared" ca="1" si="1103"/>
        <v>0</v>
      </c>
      <c r="AQ545" s="326">
        <f t="shared" ca="1" si="1103"/>
        <v>0</v>
      </c>
      <c r="AR545" s="326">
        <f t="shared" ca="1" si="1103"/>
        <v>0</v>
      </c>
      <c r="AS545" s="326">
        <f t="shared" ca="1" si="1103"/>
        <v>0</v>
      </c>
      <c r="AT545" s="326">
        <f t="shared" ca="1" si="1103"/>
        <v>0</v>
      </c>
      <c r="AU545" s="326">
        <f t="shared" ca="1" si="1103"/>
        <v>0</v>
      </c>
      <c r="AV545" s="326">
        <f t="shared" ca="1" si="1103"/>
        <v>0</v>
      </c>
      <c r="AW545" s="326">
        <f t="shared" ca="1" si="1103"/>
        <v>0</v>
      </c>
      <c r="AX545" s="326">
        <f t="shared" ca="1" si="1103"/>
        <v>0</v>
      </c>
      <c r="AY545" s="326">
        <f t="shared" ca="1" si="1103"/>
        <v>0</v>
      </c>
      <c r="AZ545" s="326">
        <f t="shared" ca="1" si="1103"/>
        <v>0</v>
      </c>
      <c r="BA545" s="326">
        <f t="shared" ca="1" si="1103"/>
        <v>0</v>
      </c>
      <c r="BB545" s="326">
        <f t="shared" ca="1" si="1103"/>
        <v>0</v>
      </c>
      <c r="BC545" s="326">
        <f t="shared" ca="1" si="1103"/>
        <v>0</v>
      </c>
      <c r="BD545" s="326">
        <f t="shared" ca="1" si="1103"/>
        <v>0</v>
      </c>
      <c r="BE545" s="326">
        <f t="shared" ca="1" si="1103"/>
        <v>0</v>
      </c>
      <c r="BF545" s="326">
        <f t="shared" ca="1" si="1103"/>
        <v>0</v>
      </c>
      <c r="BG545" s="326">
        <f t="shared" ca="1" si="1103"/>
        <v>0</v>
      </c>
      <c r="BH545" s="326">
        <f t="shared" ca="1" si="1103"/>
        <v>0</v>
      </c>
      <c r="BI545" s="326">
        <f t="shared" ca="1" si="1103"/>
        <v>0</v>
      </c>
      <c r="BJ545" s="326">
        <f t="shared" ca="1" si="1103"/>
        <v>0</v>
      </c>
      <c r="BK545" s="326">
        <f t="shared" ca="1" si="1103"/>
        <v>0</v>
      </c>
      <c r="BL545" s="326">
        <f t="shared" ca="1" si="1103"/>
        <v>0</v>
      </c>
      <c r="BM545" s="326">
        <f t="shared" ca="1" si="1103"/>
        <v>0</v>
      </c>
    </row>
    <row r="546" spans="3:65" x14ac:dyDescent="0.2">
      <c r="C546" s="325">
        <f t="shared" si="1084"/>
        <v>18</v>
      </c>
      <c r="D546" s="303" t="str">
        <f t="shared" si="1085"/>
        <v>item 18</v>
      </c>
      <c r="E546" s="350" t="str">
        <f t="shared" si="1082"/>
        <v>Operating Expense</v>
      </c>
      <c r="F546" s="320">
        <f t="shared" si="1082"/>
        <v>2</v>
      </c>
      <c r="G546" s="320"/>
      <c r="H546" s="362">
        <f>Assumptions!$H$28</f>
        <v>0.12343275967614095</v>
      </c>
      <c r="I546" s="362"/>
      <c r="J546" s="363"/>
      <c r="K546" s="341">
        <f t="shared" ca="1" si="1086"/>
        <v>0</v>
      </c>
      <c r="L546" s="342">
        <f t="shared" ca="1" si="1087"/>
        <v>0</v>
      </c>
      <c r="O546" s="326">
        <f t="shared" ref="O546:BM546" ca="1" si="1104">O459+O488+O517</f>
        <v>0</v>
      </c>
      <c r="P546" s="326">
        <f t="shared" ca="1" si="1104"/>
        <v>0</v>
      </c>
      <c r="Q546" s="326">
        <f t="shared" ca="1" si="1104"/>
        <v>0</v>
      </c>
      <c r="R546" s="326">
        <f t="shared" ca="1" si="1104"/>
        <v>0</v>
      </c>
      <c r="S546" s="326">
        <f t="shared" ca="1" si="1104"/>
        <v>0</v>
      </c>
      <c r="T546" s="326">
        <f t="shared" ca="1" si="1104"/>
        <v>0</v>
      </c>
      <c r="U546" s="326">
        <f t="shared" ca="1" si="1104"/>
        <v>0</v>
      </c>
      <c r="V546" s="326">
        <f t="shared" ca="1" si="1104"/>
        <v>0</v>
      </c>
      <c r="W546" s="326">
        <f t="shared" ca="1" si="1104"/>
        <v>0</v>
      </c>
      <c r="X546" s="326">
        <f t="shared" ca="1" si="1104"/>
        <v>0</v>
      </c>
      <c r="Y546" s="326">
        <f t="shared" ca="1" si="1104"/>
        <v>0</v>
      </c>
      <c r="Z546" s="326">
        <f t="shared" ca="1" si="1104"/>
        <v>0</v>
      </c>
      <c r="AA546" s="326">
        <f t="shared" ca="1" si="1104"/>
        <v>0</v>
      </c>
      <c r="AB546" s="326">
        <f t="shared" ca="1" si="1104"/>
        <v>0</v>
      </c>
      <c r="AC546" s="326">
        <f t="shared" ca="1" si="1104"/>
        <v>0</v>
      </c>
      <c r="AD546" s="326">
        <f t="shared" ca="1" si="1104"/>
        <v>0</v>
      </c>
      <c r="AE546" s="326">
        <f t="shared" ca="1" si="1104"/>
        <v>0</v>
      </c>
      <c r="AF546" s="326">
        <f t="shared" ca="1" si="1104"/>
        <v>0</v>
      </c>
      <c r="AG546" s="326">
        <f t="shared" ca="1" si="1104"/>
        <v>0</v>
      </c>
      <c r="AH546" s="326">
        <f t="shared" ca="1" si="1104"/>
        <v>0</v>
      </c>
      <c r="AI546" s="326">
        <f t="shared" ca="1" si="1104"/>
        <v>0</v>
      </c>
      <c r="AJ546" s="326">
        <f t="shared" ca="1" si="1104"/>
        <v>0</v>
      </c>
      <c r="AK546" s="326">
        <f t="shared" ca="1" si="1104"/>
        <v>0</v>
      </c>
      <c r="AL546" s="326">
        <f t="shared" ca="1" si="1104"/>
        <v>0</v>
      </c>
      <c r="AM546" s="326">
        <f t="shared" ca="1" si="1104"/>
        <v>0</v>
      </c>
      <c r="AN546" s="326">
        <f t="shared" ca="1" si="1104"/>
        <v>0</v>
      </c>
      <c r="AO546" s="326">
        <f t="shared" ca="1" si="1104"/>
        <v>0</v>
      </c>
      <c r="AP546" s="326">
        <f t="shared" ca="1" si="1104"/>
        <v>0</v>
      </c>
      <c r="AQ546" s="326">
        <f t="shared" ca="1" si="1104"/>
        <v>0</v>
      </c>
      <c r="AR546" s="326">
        <f t="shared" ca="1" si="1104"/>
        <v>0</v>
      </c>
      <c r="AS546" s="326">
        <f t="shared" ca="1" si="1104"/>
        <v>0</v>
      </c>
      <c r="AT546" s="326">
        <f t="shared" ca="1" si="1104"/>
        <v>0</v>
      </c>
      <c r="AU546" s="326">
        <f t="shared" ca="1" si="1104"/>
        <v>0</v>
      </c>
      <c r="AV546" s="326">
        <f t="shared" ca="1" si="1104"/>
        <v>0</v>
      </c>
      <c r="AW546" s="326">
        <f t="shared" ca="1" si="1104"/>
        <v>0</v>
      </c>
      <c r="AX546" s="326">
        <f t="shared" ca="1" si="1104"/>
        <v>0</v>
      </c>
      <c r="AY546" s="326">
        <f t="shared" ca="1" si="1104"/>
        <v>0</v>
      </c>
      <c r="AZ546" s="326">
        <f t="shared" ca="1" si="1104"/>
        <v>0</v>
      </c>
      <c r="BA546" s="326">
        <f t="shared" ca="1" si="1104"/>
        <v>0</v>
      </c>
      <c r="BB546" s="326">
        <f t="shared" ca="1" si="1104"/>
        <v>0</v>
      </c>
      <c r="BC546" s="326">
        <f t="shared" ca="1" si="1104"/>
        <v>0</v>
      </c>
      <c r="BD546" s="326">
        <f t="shared" ca="1" si="1104"/>
        <v>0</v>
      </c>
      <c r="BE546" s="326">
        <f t="shared" ca="1" si="1104"/>
        <v>0</v>
      </c>
      <c r="BF546" s="326">
        <f t="shared" ca="1" si="1104"/>
        <v>0</v>
      </c>
      <c r="BG546" s="326">
        <f t="shared" ca="1" si="1104"/>
        <v>0</v>
      </c>
      <c r="BH546" s="326">
        <f t="shared" ca="1" si="1104"/>
        <v>0</v>
      </c>
      <c r="BI546" s="326">
        <f t="shared" ca="1" si="1104"/>
        <v>0</v>
      </c>
      <c r="BJ546" s="326">
        <f t="shared" ca="1" si="1104"/>
        <v>0</v>
      </c>
      <c r="BK546" s="326">
        <f t="shared" ca="1" si="1104"/>
        <v>0</v>
      </c>
      <c r="BL546" s="326">
        <f t="shared" ca="1" si="1104"/>
        <v>0</v>
      </c>
      <c r="BM546" s="326">
        <f t="shared" ca="1" si="1104"/>
        <v>0</v>
      </c>
    </row>
    <row r="547" spans="3:65" x14ac:dyDescent="0.2">
      <c r="C547" s="325">
        <f t="shared" si="1084"/>
        <v>19</v>
      </c>
      <c r="D547" s="303" t="str">
        <f t="shared" si="1085"/>
        <v>item 19</v>
      </c>
      <c r="E547" s="350" t="str">
        <f t="shared" si="1082"/>
        <v>Operating Expense</v>
      </c>
      <c r="F547" s="320">
        <f t="shared" si="1082"/>
        <v>2</v>
      </c>
      <c r="G547" s="320"/>
      <c r="H547" s="362">
        <f>Assumptions!$H$28</f>
        <v>0.12343275967614095</v>
      </c>
      <c r="I547" s="362"/>
      <c r="J547" s="363"/>
      <c r="K547" s="341">
        <f t="shared" ca="1" si="1086"/>
        <v>0</v>
      </c>
      <c r="L547" s="342">
        <f t="shared" ca="1" si="1087"/>
        <v>0</v>
      </c>
      <c r="O547" s="326">
        <f t="shared" ref="O547:BM547" ca="1" si="1105">O460+O489+O518</f>
        <v>0</v>
      </c>
      <c r="P547" s="326">
        <f t="shared" ca="1" si="1105"/>
        <v>0</v>
      </c>
      <c r="Q547" s="326">
        <f t="shared" ca="1" si="1105"/>
        <v>0</v>
      </c>
      <c r="R547" s="326">
        <f t="shared" ca="1" si="1105"/>
        <v>0</v>
      </c>
      <c r="S547" s="326">
        <f t="shared" ca="1" si="1105"/>
        <v>0</v>
      </c>
      <c r="T547" s="326">
        <f t="shared" ca="1" si="1105"/>
        <v>0</v>
      </c>
      <c r="U547" s="326">
        <f t="shared" ca="1" si="1105"/>
        <v>0</v>
      </c>
      <c r="V547" s="326">
        <f t="shared" ca="1" si="1105"/>
        <v>0</v>
      </c>
      <c r="W547" s="326">
        <f t="shared" ca="1" si="1105"/>
        <v>0</v>
      </c>
      <c r="X547" s="326">
        <f t="shared" ca="1" si="1105"/>
        <v>0</v>
      </c>
      <c r="Y547" s="326">
        <f t="shared" ca="1" si="1105"/>
        <v>0</v>
      </c>
      <c r="Z547" s="326">
        <f t="shared" ca="1" si="1105"/>
        <v>0</v>
      </c>
      <c r="AA547" s="326">
        <f t="shared" ca="1" si="1105"/>
        <v>0</v>
      </c>
      <c r="AB547" s="326">
        <f t="shared" ca="1" si="1105"/>
        <v>0</v>
      </c>
      <c r="AC547" s="326">
        <f t="shared" ca="1" si="1105"/>
        <v>0</v>
      </c>
      <c r="AD547" s="326">
        <f t="shared" ca="1" si="1105"/>
        <v>0</v>
      </c>
      <c r="AE547" s="326">
        <f t="shared" ca="1" si="1105"/>
        <v>0</v>
      </c>
      <c r="AF547" s="326">
        <f t="shared" ca="1" si="1105"/>
        <v>0</v>
      </c>
      <c r="AG547" s="326">
        <f t="shared" ca="1" si="1105"/>
        <v>0</v>
      </c>
      <c r="AH547" s="326">
        <f t="shared" ca="1" si="1105"/>
        <v>0</v>
      </c>
      <c r="AI547" s="326">
        <f t="shared" ca="1" si="1105"/>
        <v>0</v>
      </c>
      <c r="AJ547" s="326">
        <f t="shared" ca="1" si="1105"/>
        <v>0</v>
      </c>
      <c r="AK547" s="326">
        <f t="shared" ca="1" si="1105"/>
        <v>0</v>
      </c>
      <c r="AL547" s="326">
        <f t="shared" ca="1" si="1105"/>
        <v>0</v>
      </c>
      <c r="AM547" s="326">
        <f t="shared" ca="1" si="1105"/>
        <v>0</v>
      </c>
      <c r="AN547" s="326">
        <f t="shared" ca="1" si="1105"/>
        <v>0</v>
      </c>
      <c r="AO547" s="326">
        <f t="shared" ca="1" si="1105"/>
        <v>0</v>
      </c>
      <c r="AP547" s="326">
        <f t="shared" ca="1" si="1105"/>
        <v>0</v>
      </c>
      <c r="AQ547" s="326">
        <f t="shared" ca="1" si="1105"/>
        <v>0</v>
      </c>
      <c r="AR547" s="326">
        <f t="shared" ca="1" si="1105"/>
        <v>0</v>
      </c>
      <c r="AS547" s="326">
        <f t="shared" ca="1" si="1105"/>
        <v>0</v>
      </c>
      <c r="AT547" s="326">
        <f t="shared" ca="1" si="1105"/>
        <v>0</v>
      </c>
      <c r="AU547" s="326">
        <f t="shared" ca="1" si="1105"/>
        <v>0</v>
      </c>
      <c r="AV547" s="326">
        <f t="shared" ca="1" si="1105"/>
        <v>0</v>
      </c>
      <c r="AW547" s="326">
        <f t="shared" ca="1" si="1105"/>
        <v>0</v>
      </c>
      <c r="AX547" s="326">
        <f t="shared" ca="1" si="1105"/>
        <v>0</v>
      </c>
      <c r="AY547" s="326">
        <f t="shared" ca="1" si="1105"/>
        <v>0</v>
      </c>
      <c r="AZ547" s="326">
        <f t="shared" ca="1" si="1105"/>
        <v>0</v>
      </c>
      <c r="BA547" s="326">
        <f t="shared" ca="1" si="1105"/>
        <v>0</v>
      </c>
      <c r="BB547" s="326">
        <f t="shared" ca="1" si="1105"/>
        <v>0</v>
      </c>
      <c r="BC547" s="326">
        <f t="shared" ca="1" si="1105"/>
        <v>0</v>
      </c>
      <c r="BD547" s="326">
        <f t="shared" ca="1" si="1105"/>
        <v>0</v>
      </c>
      <c r="BE547" s="326">
        <f t="shared" ca="1" si="1105"/>
        <v>0</v>
      </c>
      <c r="BF547" s="326">
        <f t="shared" ca="1" si="1105"/>
        <v>0</v>
      </c>
      <c r="BG547" s="326">
        <f t="shared" ca="1" si="1105"/>
        <v>0</v>
      </c>
      <c r="BH547" s="326">
        <f t="shared" ca="1" si="1105"/>
        <v>0</v>
      </c>
      <c r="BI547" s="326">
        <f t="shared" ca="1" si="1105"/>
        <v>0</v>
      </c>
      <c r="BJ547" s="326">
        <f t="shared" ca="1" si="1105"/>
        <v>0</v>
      </c>
      <c r="BK547" s="326">
        <f t="shared" ca="1" si="1105"/>
        <v>0</v>
      </c>
      <c r="BL547" s="326">
        <f t="shared" ca="1" si="1105"/>
        <v>0</v>
      </c>
      <c r="BM547" s="326">
        <f t="shared" ca="1" si="1105"/>
        <v>0</v>
      </c>
    </row>
    <row r="548" spans="3:65" x14ac:dyDescent="0.2">
      <c r="C548" s="325">
        <f t="shared" si="1084"/>
        <v>20</v>
      </c>
      <c r="D548" s="303" t="str">
        <f t="shared" si="1085"/>
        <v>item 20</v>
      </c>
      <c r="E548" s="350" t="str">
        <f t="shared" si="1082"/>
        <v>Operating Expense</v>
      </c>
      <c r="F548" s="320">
        <f t="shared" si="1082"/>
        <v>2</v>
      </c>
      <c r="G548" s="320"/>
      <c r="H548" s="362">
        <f>Assumptions!$H$28</f>
        <v>0.12343275967614095</v>
      </c>
      <c r="I548" s="362"/>
      <c r="J548" s="363"/>
      <c r="K548" s="341">
        <f t="shared" ca="1" si="1086"/>
        <v>0</v>
      </c>
      <c r="L548" s="342">
        <f t="shared" ca="1" si="1087"/>
        <v>0</v>
      </c>
      <c r="O548" s="326">
        <f t="shared" ref="O548:BM548" ca="1" si="1106">O461+O490+O519</f>
        <v>0</v>
      </c>
      <c r="P548" s="326">
        <f t="shared" ca="1" si="1106"/>
        <v>0</v>
      </c>
      <c r="Q548" s="326">
        <f t="shared" ca="1" si="1106"/>
        <v>0</v>
      </c>
      <c r="R548" s="326">
        <f t="shared" ca="1" si="1106"/>
        <v>0</v>
      </c>
      <c r="S548" s="326">
        <f t="shared" ca="1" si="1106"/>
        <v>0</v>
      </c>
      <c r="T548" s="326">
        <f t="shared" ca="1" si="1106"/>
        <v>0</v>
      </c>
      <c r="U548" s="326">
        <f t="shared" ca="1" si="1106"/>
        <v>0</v>
      </c>
      <c r="V548" s="326">
        <f t="shared" ca="1" si="1106"/>
        <v>0</v>
      </c>
      <c r="W548" s="326">
        <f t="shared" ca="1" si="1106"/>
        <v>0</v>
      </c>
      <c r="X548" s="326">
        <f t="shared" ca="1" si="1106"/>
        <v>0</v>
      </c>
      <c r="Y548" s="326">
        <f t="shared" ca="1" si="1106"/>
        <v>0</v>
      </c>
      <c r="Z548" s="326">
        <f t="shared" ca="1" si="1106"/>
        <v>0</v>
      </c>
      <c r="AA548" s="326">
        <f t="shared" ca="1" si="1106"/>
        <v>0</v>
      </c>
      <c r="AB548" s="326">
        <f t="shared" ca="1" si="1106"/>
        <v>0</v>
      </c>
      <c r="AC548" s="326">
        <f t="shared" ca="1" si="1106"/>
        <v>0</v>
      </c>
      <c r="AD548" s="326">
        <f t="shared" ca="1" si="1106"/>
        <v>0</v>
      </c>
      <c r="AE548" s="326">
        <f t="shared" ca="1" si="1106"/>
        <v>0</v>
      </c>
      <c r="AF548" s="326">
        <f t="shared" ca="1" si="1106"/>
        <v>0</v>
      </c>
      <c r="AG548" s="326">
        <f t="shared" ca="1" si="1106"/>
        <v>0</v>
      </c>
      <c r="AH548" s="326">
        <f t="shared" ca="1" si="1106"/>
        <v>0</v>
      </c>
      <c r="AI548" s="326">
        <f t="shared" ca="1" si="1106"/>
        <v>0</v>
      </c>
      <c r="AJ548" s="326">
        <f t="shared" ca="1" si="1106"/>
        <v>0</v>
      </c>
      <c r="AK548" s="326">
        <f t="shared" ca="1" si="1106"/>
        <v>0</v>
      </c>
      <c r="AL548" s="326">
        <f t="shared" ca="1" si="1106"/>
        <v>0</v>
      </c>
      <c r="AM548" s="326">
        <f t="shared" ca="1" si="1106"/>
        <v>0</v>
      </c>
      <c r="AN548" s="326">
        <f t="shared" ca="1" si="1106"/>
        <v>0</v>
      </c>
      <c r="AO548" s="326">
        <f t="shared" ca="1" si="1106"/>
        <v>0</v>
      </c>
      <c r="AP548" s="326">
        <f t="shared" ca="1" si="1106"/>
        <v>0</v>
      </c>
      <c r="AQ548" s="326">
        <f t="shared" ca="1" si="1106"/>
        <v>0</v>
      </c>
      <c r="AR548" s="326">
        <f t="shared" ca="1" si="1106"/>
        <v>0</v>
      </c>
      <c r="AS548" s="326">
        <f t="shared" ca="1" si="1106"/>
        <v>0</v>
      </c>
      <c r="AT548" s="326">
        <f t="shared" ca="1" si="1106"/>
        <v>0</v>
      </c>
      <c r="AU548" s="326">
        <f t="shared" ca="1" si="1106"/>
        <v>0</v>
      </c>
      <c r="AV548" s="326">
        <f t="shared" ca="1" si="1106"/>
        <v>0</v>
      </c>
      <c r="AW548" s="326">
        <f t="shared" ca="1" si="1106"/>
        <v>0</v>
      </c>
      <c r="AX548" s="326">
        <f t="shared" ca="1" si="1106"/>
        <v>0</v>
      </c>
      <c r="AY548" s="326">
        <f t="shared" ca="1" si="1106"/>
        <v>0</v>
      </c>
      <c r="AZ548" s="326">
        <f t="shared" ca="1" si="1106"/>
        <v>0</v>
      </c>
      <c r="BA548" s="326">
        <f t="shared" ca="1" si="1106"/>
        <v>0</v>
      </c>
      <c r="BB548" s="326">
        <f t="shared" ca="1" si="1106"/>
        <v>0</v>
      </c>
      <c r="BC548" s="326">
        <f t="shared" ca="1" si="1106"/>
        <v>0</v>
      </c>
      <c r="BD548" s="326">
        <f t="shared" ca="1" si="1106"/>
        <v>0</v>
      </c>
      <c r="BE548" s="326">
        <f t="shared" ca="1" si="1106"/>
        <v>0</v>
      </c>
      <c r="BF548" s="326">
        <f t="shared" ca="1" si="1106"/>
        <v>0</v>
      </c>
      <c r="BG548" s="326">
        <f t="shared" ca="1" si="1106"/>
        <v>0</v>
      </c>
      <c r="BH548" s="326">
        <f t="shared" ca="1" si="1106"/>
        <v>0</v>
      </c>
      <c r="BI548" s="326">
        <f t="shared" ca="1" si="1106"/>
        <v>0</v>
      </c>
      <c r="BJ548" s="326">
        <f t="shared" ca="1" si="1106"/>
        <v>0</v>
      </c>
      <c r="BK548" s="326">
        <f t="shared" ca="1" si="1106"/>
        <v>0</v>
      </c>
      <c r="BL548" s="326">
        <f t="shared" ca="1" si="1106"/>
        <v>0</v>
      </c>
      <c r="BM548" s="326">
        <f t="shared" ca="1" si="1106"/>
        <v>0</v>
      </c>
    </row>
    <row r="549" spans="3:65" x14ac:dyDescent="0.2">
      <c r="C549" s="325">
        <f t="shared" si="1084"/>
        <v>21</v>
      </c>
      <c r="D549" s="303" t="str">
        <f t="shared" si="1085"/>
        <v>item 21</v>
      </c>
      <c r="E549" s="350" t="str">
        <f t="shared" si="1082"/>
        <v>Operating Expense</v>
      </c>
      <c r="F549" s="320">
        <f t="shared" si="1082"/>
        <v>2</v>
      </c>
      <c r="G549" s="320"/>
      <c r="H549" s="362">
        <f>Assumptions!$H$28</f>
        <v>0.12343275967614095</v>
      </c>
      <c r="I549" s="362"/>
      <c r="J549" s="363"/>
      <c r="K549" s="341">
        <f t="shared" ca="1" si="1086"/>
        <v>0</v>
      </c>
      <c r="L549" s="342">
        <f t="shared" ca="1" si="1087"/>
        <v>0</v>
      </c>
      <c r="O549" s="326">
        <f t="shared" ref="O549:BM549" ca="1" si="1107">O462+O491+O520</f>
        <v>0</v>
      </c>
      <c r="P549" s="326">
        <f t="shared" ca="1" si="1107"/>
        <v>0</v>
      </c>
      <c r="Q549" s="326">
        <f t="shared" ca="1" si="1107"/>
        <v>0</v>
      </c>
      <c r="R549" s="326">
        <f t="shared" ca="1" si="1107"/>
        <v>0</v>
      </c>
      <c r="S549" s="326">
        <f t="shared" ca="1" si="1107"/>
        <v>0</v>
      </c>
      <c r="T549" s="326">
        <f t="shared" ca="1" si="1107"/>
        <v>0</v>
      </c>
      <c r="U549" s="326">
        <f t="shared" ca="1" si="1107"/>
        <v>0</v>
      </c>
      <c r="V549" s="326">
        <f t="shared" ca="1" si="1107"/>
        <v>0</v>
      </c>
      <c r="W549" s="326">
        <f t="shared" ca="1" si="1107"/>
        <v>0</v>
      </c>
      <c r="X549" s="326">
        <f t="shared" ca="1" si="1107"/>
        <v>0</v>
      </c>
      <c r="Y549" s="326">
        <f t="shared" ca="1" si="1107"/>
        <v>0</v>
      </c>
      <c r="Z549" s="326">
        <f t="shared" ca="1" si="1107"/>
        <v>0</v>
      </c>
      <c r="AA549" s="326">
        <f t="shared" ca="1" si="1107"/>
        <v>0</v>
      </c>
      <c r="AB549" s="326">
        <f t="shared" ca="1" si="1107"/>
        <v>0</v>
      </c>
      <c r="AC549" s="326">
        <f t="shared" ca="1" si="1107"/>
        <v>0</v>
      </c>
      <c r="AD549" s="326">
        <f t="shared" ca="1" si="1107"/>
        <v>0</v>
      </c>
      <c r="AE549" s="326">
        <f t="shared" ca="1" si="1107"/>
        <v>0</v>
      </c>
      <c r="AF549" s="326">
        <f t="shared" ca="1" si="1107"/>
        <v>0</v>
      </c>
      <c r="AG549" s="326">
        <f t="shared" ca="1" si="1107"/>
        <v>0</v>
      </c>
      <c r="AH549" s="326">
        <f t="shared" ca="1" si="1107"/>
        <v>0</v>
      </c>
      <c r="AI549" s="326">
        <f t="shared" ca="1" si="1107"/>
        <v>0</v>
      </c>
      <c r="AJ549" s="326">
        <f t="shared" ca="1" si="1107"/>
        <v>0</v>
      </c>
      <c r="AK549" s="326">
        <f t="shared" ca="1" si="1107"/>
        <v>0</v>
      </c>
      <c r="AL549" s="326">
        <f t="shared" ca="1" si="1107"/>
        <v>0</v>
      </c>
      <c r="AM549" s="326">
        <f t="shared" ca="1" si="1107"/>
        <v>0</v>
      </c>
      <c r="AN549" s="326">
        <f t="shared" ca="1" si="1107"/>
        <v>0</v>
      </c>
      <c r="AO549" s="326">
        <f t="shared" ca="1" si="1107"/>
        <v>0</v>
      </c>
      <c r="AP549" s="326">
        <f t="shared" ca="1" si="1107"/>
        <v>0</v>
      </c>
      <c r="AQ549" s="326">
        <f t="shared" ca="1" si="1107"/>
        <v>0</v>
      </c>
      <c r="AR549" s="326">
        <f t="shared" ca="1" si="1107"/>
        <v>0</v>
      </c>
      <c r="AS549" s="326">
        <f t="shared" ca="1" si="1107"/>
        <v>0</v>
      </c>
      <c r="AT549" s="326">
        <f t="shared" ca="1" si="1107"/>
        <v>0</v>
      </c>
      <c r="AU549" s="326">
        <f t="shared" ca="1" si="1107"/>
        <v>0</v>
      </c>
      <c r="AV549" s="326">
        <f t="shared" ca="1" si="1107"/>
        <v>0</v>
      </c>
      <c r="AW549" s="326">
        <f t="shared" ca="1" si="1107"/>
        <v>0</v>
      </c>
      <c r="AX549" s="326">
        <f t="shared" ca="1" si="1107"/>
        <v>0</v>
      </c>
      <c r="AY549" s="326">
        <f t="shared" ca="1" si="1107"/>
        <v>0</v>
      </c>
      <c r="AZ549" s="326">
        <f t="shared" ca="1" si="1107"/>
        <v>0</v>
      </c>
      <c r="BA549" s="326">
        <f t="shared" ca="1" si="1107"/>
        <v>0</v>
      </c>
      <c r="BB549" s="326">
        <f t="shared" ca="1" si="1107"/>
        <v>0</v>
      </c>
      <c r="BC549" s="326">
        <f t="shared" ca="1" si="1107"/>
        <v>0</v>
      </c>
      <c r="BD549" s="326">
        <f t="shared" ca="1" si="1107"/>
        <v>0</v>
      </c>
      <c r="BE549" s="326">
        <f t="shared" ca="1" si="1107"/>
        <v>0</v>
      </c>
      <c r="BF549" s="326">
        <f t="shared" ca="1" si="1107"/>
        <v>0</v>
      </c>
      <c r="BG549" s="326">
        <f t="shared" ca="1" si="1107"/>
        <v>0</v>
      </c>
      <c r="BH549" s="326">
        <f t="shared" ca="1" si="1107"/>
        <v>0</v>
      </c>
      <c r="BI549" s="326">
        <f t="shared" ca="1" si="1107"/>
        <v>0</v>
      </c>
      <c r="BJ549" s="326">
        <f t="shared" ca="1" si="1107"/>
        <v>0</v>
      </c>
      <c r="BK549" s="326">
        <f t="shared" ca="1" si="1107"/>
        <v>0</v>
      </c>
      <c r="BL549" s="326">
        <f t="shared" ca="1" si="1107"/>
        <v>0</v>
      </c>
      <c r="BM549" s="326">
        <f t="shared" ca="1" si="1107"/>
        <v>0</v>
      </c>
    </row>
    <row r="550" spans="3:65" x14ac:dyDescent="0.2">
      <c r="C550" s="325">
        <f t="shared" si="1084"/>
        <v>22</v>
      </c>
      <c r="D550" s="303" t="str">
        <f t="shared" si="1085"/>
        <v>item 22</v>
      </c>
      <c r="E550" s="350" t="str">
        <f t="shared" si="1082"/>
        <v>Operating Expense</v>
      </c>
      <c r="F550" s="320">
        <f t="shared" si="1082"/>
        <v>2</v>
      </c>
      <c r="G550" s="320"/>
      <c r="H550" s="362">
        <f>Assumptions!$H$28</f>
        <v>0.12343275967614095</v>
      </c>
      <c r="I550" s="362"/>
      <c r="J550" s="363"/>
      <c r="K550" s="341">
        <f t="shared" ca="1" si="1086"/>
        <v>0</v>
      </c>
      <c r="L550" s="342">
        <f t="shared" ca="1" si="1087"/>
        <v>0</v>
      </c>
      <c r="O550" s="326">
        <f t="shared" ref="O550:BM550" ca="1" si="1108">O463+O492+O521</f>
        <v>0</v>
      </c>
      <c r="P550" s="326">
        <f t="shared" ca="1" si="1108"/>
        <v>0</v>
      </c>
      <c r="Q550" s="326">
        <f t="shared" ca="1" si="1108"/>
        <v>0</v>
      </c>
      <c r="R550" s="326">
        <f t="shared" ca="1" si="1108"/>
        <v>0</v>
      </c>
      <c r="S550" s="326">
        <f t="shared" ca="1" si="1108"/>
        <v>0</v>
      </c>
      <c r="T550" s="326">
        <f t="shared" ca="1" si="1108"/>
        <v>0</v>
      </c>
      <c r="U550" s="326">
        <f t="shared" ca="1" si="1108"/>
        <v>0</v>
      </c>
      <c r="V550" s="326">
        <f t="shared" ca="1" si="1108"/>
        <v>0</v>
      </c>
      <c r="W550" s="326">
        <f t="shared" ca="1" si="1108"/>
        <v>0</v>
      </c>
      <c r="X550" s="326">
        <f t="shared" ca="1" si="1108"/>
        <v>0</v>
      </c>
      <c r="Y550" s="326">
        <f t="shared" ca="1" si="1108"/>
        <v>0</v>
      </c>
      <c r="Z550" s="326">
        <f t="shared" ca="1" si="1108"/>
        <v>0</v>
      </c>
      <c r="AA550" s="326">
        <f t="shared" ca="1" si="1108"/>
        <v>0</v>
      </c>
      <c r="AB550" s="326">
        <f t="shared" ca="1" si="1108"/>
        <v>0</v>
      </c>
      <c r="AC550" s="326">
        <f t="shared" ca="1" si="1108"/>
        <v>0</v>
      </c>
      <c r="AD550" s="326">
        <f t="shared" ca="1" si="1108"/>
        <v>0</v>
      </c>
      <c r="AE550" s="326">
        <f t="shared" ca="1" si="1108"/>
        <v>0</v>
      </c>
      <c r="AF550" s="326">
        <f t="shared" ca="1" si="1108"/>
        <v>0</v>
      </c>
      <c r="AG550" s="326">
        <f t="shared" ca="1" si="1108"/>
        <v>0</v>
      </c>
      <c r="AH550" s="326">
        <f t="shared" ca="1" si="1108"/>
        <v>0</v>
      </c>
      <c r="AI550" s="326">
        <f t="shared" ca="1" si="1108"/>
        <v>0</v>
      </c>
      <c r="AJ550" s="326">
        <f t="shared" ca="1" si="1108"/>
        <v>0</v>
      </c>
      <c r="AK550" s="326">
        <f t="shared" ca="1" si="1108"/>
        <v>0</v>
      </c>
      <c r="AL550" s="326">
        <f t="shared" ca="1" si="1108"/>
        <v>0</v>
      </c>
      <c r="AM550" s="326">
        <f t="shared" ca="1" si="1108"/>
        <v>0</v>
      </c>
      <c r="AN550" s="326">
        <f t="shared" ca="1" si="1108"/>
        <v>0</v>
      </c>
      <c r="AO550" s="326">
        <f t="shared" ca="1" si="1108"/>
        <v>0</v>
      </c>
      <c r="AP550" s="326">
        <f t="shared" ca="1" si="1108"/>
        <v>0</v>
      </c>
      <c r="AQ550" s="326">
        <f t="shared" ca="1" si="1108"/>
        <v>0</v>
      </c>
      <c r="AR550" s="326">
        <f t="shared" ca="1" si="1108"/>
        <v>0</v>
      </c>
      <c r="AS550" s="326">
        <f t="shared" ca="1" si="1108"/>
        <v>0</v>
      </c>
      <c r="AT550" s="326">
        <f t="shared" ca="1" si="1108"/>
        <v>0</v>
      </c>
      <c r="AU550" s="326">
        <f t="shared" ca="1" si="1108"/>
        <v>0</v>
      </c>
      <c r="AV550" s="326">
        <f t="shared" ca="1" si="1108"/>
        <v>0</v>
      </c>
      <c r="AW550" s="326">
        <f t="shared" ca="1" si="1108"/>
        <v>0</v>
      </c>
      <c r="AX550" s="326">
        <f t="shared" ca="1" si="1108"/>
        <v>0</v>
      </c>
      <c r="AY550" s="326">
        <f t="shared" ca="1" si="1108"/>
        <v>0</v>
      </c>
      <c r="AZ550" s="326">
        <f t="shared" ca="1" si="1108"/>
        <v>0</v>
      </c>
      <c r="BA550" s="326">
        <f t="shared" ca="1" si="1108"/>
        <v>0</v>
      </c>
      <c r="BB550" s="326">
        <f t="shared" ca="1" si="1108"/>
        <v>0</v>
      </c>
      <c r="BC550" s="326">
        <f t="shared" ca="1" si="1108"/>
        <v>0</v>
      </c>
      <c r="BD550" s="326">
        <f t="shared" ca="1" si="1108"/>
        <v>0</v>
      </c>
      <c r="BE550" s="326">
        <f t="shared" ca="1" si="1108"/>
        <v>0</v>
      </c>
      <c r="BF550" s="326">
        <f t="shared" ca="1" si="1108"/>
        <v>0</v>
      </c>
      <c r="BG550" s="326">
        <f t="shared" ca="1" si="1108"/>
        <v>0</v>
      </c>
      <c r="BH550" s="326">
        <f t="shared" ca="1" si="1108"/>
        <v>0</v>
      </c>
      <c r="BI550" s="326">
        <f t="shared" ca="1" si="1108"/>
        <v>0</v>
      </c>
      <c r="BJ550" s="326">
        <f t="shared" ca="1" si="1108"/>
        <v>0</v>
      </c>
      <c r="BK550" s="326">
        <f t="shared" ca="1" si="1108"/>
        <v>0</v>
      </c>
      <c r="BL550" s="326">
        <f t="shared" ca="1" si="1108"/>
        <v>0</v>
      </c>
      <c r="BM550" s="326">
        <f t="shared" ca="1" si="1108"/>
        <v>0</v>
      </c>
    </row>
    <row r="551" spans="3:65" x14ac:dyDescent="0.2">
      <c r="C551" s="325">
        <f t="shared" si="1084"/>
        <v>23</v>
      </c>
      <c r="D551" s="303" t="str">
        <f t="shared" si="1085"/>
        <v>item 23</v>
      </c>
      <c r="E551" s="350" t="str">
        <f t="shared" si="1082"/>
        <v>Operating Expense</v>
      </c>
      <c r="F551" s="320">
        <f t="shared" si="1082"/>
        <v>2</v>
      </c>
      <c r="G551" s="320"/>
      <c r="H551" s="362">
        <f>Assumptions!$H$28</f>
        <v>0.12343275967614095</v>
      </c>
      <c r="I551" s="362"/>
      <c r="J551" s="363"/>
      <c r="K551" s="341">
        <f t="shared" ca="1" si="1086"/>
        <v>0</v>
      </c>
      <c r="L551" s="342">
        <f t="shared" ca="1" si="1087"/>
        <v>0</v>
      </c>
      <c r="O551" s="326">
        <f t="shared" ref="O551:BM551" ca="1" si="1109">O464+O493+O522</f>
        <v>0</v>
      </c>
      <c r="P551" s="326">
        <f t="shared" ca="1" si="1109"/>
        <v>0</v>
      </c>
      <c r="Q551" s="326">
        <f t="shared" ca="1" si="1109"/>
        <v>0</v>
      </c>
      <c r="R551" s="326">
        <f t="shared" ca="1" si="1109"/>
        <v>0</v>
      </c>
      <c r="S551" s="326">
        <f t="shared" ca="1" si="1109"/>
        <v>0</v>
      </c>
      <c r="T551" s="326">
        <f t="shared" ca="1" si="1109"/>
        <v>0</v>
      </c>
      <c r="U551" s="326">
        <f t="shared" ca="1" si="1109"/>
        <v>0</v>
      </c>
      <c r="V551" s="326">
        <f t="shared" ca="1" si="1109"/>
        <v>0</v>
      </c>
      <c r="W551" s="326">
        <f t="shared" ca="1" si="1109"/>
        <v>0</v>
      </c>
      <c r="X551" s="326">
        <f t="shared" ca="1" si="1109"/>
        <v>0</v>
      </c>
      <c r="Y551" s="326">
        <f t="shared" ca="1" si="1109"/>
        <v>0</v>
      </c>
      <c r="Z551" s="326">
        <f t="shared" ca="1" si="1109"/>
        <v>0</v>
      </c>
      <c r="AA551" s="326">
        <f t="shared" ca="1" si="1109"/>
        <v>0</v>
      </c>
      <c r="AB551" s="326">
        <f t="shared" ca="1" si="1109"/>
        <v>0</v>
      </c>
      <c r="AC551" s="326">
        <f t="shared" ca="1" si="1109"/>
        <v>0</v>
      </c>
      <c r="AD551" s="326">
        <f t="shared" ca="1" si="1109"/>
        <v>0</v>
      </c>
      <c r="AE551" s="326">
        <f t="shared" ca="1" si="1109"/>
        <v>0</v>
      </c>
      <c r="AF551" s="326">
        <f t="shared" ca="1" si="1109"/>
        <v>0</v>
      </c>
      <c r="AG551" s="326">
        <f t="shared" ca="1" si="1109"/>
        <v>0</v>
      </c>
      <c r="AH551" s="326">
        <f t="shared" ca="1" si="1109"/>
        <v>0</v>
      </c>
      <c r="AI551" s="326">
        <f t="shared" ca="1" si="1109"/>
        <v>0</v>
      </c>
      <c r="AJ551" s="326">
        <f t="shared" ca="1" si="1109"/>
        <v>0</v>
      </c>
      <c r="AK551" s="326">
        <f t="shared" ca="1" si="1109"/>
        <v>0</v>
      </c>
      <c r="AL551" s="326">
        <f t="shared" ca="1" si="1109"/>
        <v>0</v>
      </c>
      <c r="AM551" s="326">
        <f t="shared" ca="1" si="1109"/>
        <v>0</v>
      </c>
      <c r="AN551" s="326">
        <f t="shared" ca="1" si="1109"/>
        <v>0</v>
      </c>
      <c r="AO551" s="326">
        <f t="shared" ca="1" si="1109"/>
        <v>0</v>
      </c>
      <c r="AP551" s="326">
        <f t="shared" ca="1" si="1109"/>
        <v>0</v>
      </c>
      <c r="AQ551" s="326">
        <f t="shared" ca="1" si="1109"/>
        <v>0</v>
      </c>
      <c r="AR551" s="326">
        <f t="shared" ca="1" si="1109"/>
        <v>0</v>
      </c>
      <c r="AS551" s="326">
        <f t="shared" ca="1" si="1109"/>
        <v>0</v>
      </c>
      <c r="AT551" s="326">
        <f t="shared" ca="1" si="1109"/>
        <v>0</v>
      </c>
      <c r="AU551" s="326">
        <f t="shared" ca="1" si="1109"/>
        <v>0</v>
      </c>
      <c r="AV551" s="326">
        <f t="shared" ca="1" si="1109"/>
        <v>0</v>
      </c>
      <c r="AW551" s="326">
        <f t="shared" ca="1" si="1109"/>
        <v>0</v>
      </c>
      <c r="AX551" s="326">
        <f t="shared" ca="1" si="1109"/>
        <v>0</v>
      </c>
      <c r="AY551" s="326">
        <f t="shared" ca="1" si="1109"/>
        <v>0</v>
      </c>
      <c r="AZ551" s="326">
        <f t="shared" ca="1" si="1109"/>
        <v>0</v>
      </c>
      <c r="BA551" s="326">
        <f t="shared" ca="1" si="1109"/>
        <v>0</v>
      </c>
      <c r="BB551" s="326">
        <f t="shared" ca="1" si="1109"/>
        <v>0</v>
      </c>
      <c r="BC551" s="326">
        <f t="shared" ca="1" si="1109"/>
        <v>0</v>
      </c>
      <c r="BD551" s="326">
        <f t="shared" ca="1" si="1109"/>
        <v>0</v>
      </c>
      <c r="BE551" s="326">
        <f t="shared" ca="1" si="1109"/>
        <v>0</v>
      </c>
      <c r="BF551" s="326">
        <f t="shared" ca="1" si="1109"/>
        <v>0</v>
      </c>
      <c r="BG551" s="326">
        <f t="shared" ca="1" si="1109"/>
        <v>0</v>
      </c>
      <c r="BH551" s="326">
        <f t="shared" ca="1" si="1109"/>
        <v>0</v>
      </c>
      <c r="BI551" s="326">
        <f t="shared" ca="1" si="1109"/>
        <v>0</v>
      </c>
      <c r="BJ551" s="326">
        <f t="shared" ca="1" si="1109"/>
        <v>0</v>
      </c>
      <c r="BK551" s="326">
        <f t="shared" ca="1" si="1109"/>
        <v>0</v>
      </c>
      <c r="BL551" s="326">
        <f t="shared" ca="1" si="1109"/>
        <v>0</v>
      </c>
      <c r="BM551" s="326">
        <f t="shared" ca="1" si="1109"/>
        <v>0</v>
      </c>
    </row>
    <row r="552" spans="3:65" x14ac:dyDescent="0.2">
      <c r="C552" s="325">
        <f t="shared" si="1084"/>
        <v>24</v>
      </c>
      <c r="D552" s="303" t="str">
        <f t="shared" si="1085"/>
        <v>item 24</v>
      </c>
      <c r="E552" s="350" t="str">
        <f t="shared" si="1082"/>
        <v>Operating Expense</v>
      </c>
      <c r="F552" s="320">
        <f t="shared" si="1082"/>
        <v>2</v>
      </c>
      <c r="G552" s="320"/>
      <c r="H552" s="362">
        <f>Assumptions!$H$28</f>
        <v>0.12343275967614095</v>
      </c>
      <c r="I552" s="362"/>
      <c r="J552" s="363"/>
      <c r="K552" s="341">
        <f t="shared" ca="1" si="1086"/>
        <v>0</v>
      </c>
      <c r="L552" s="342">
        <f t="shared" ca="1" si="1087"/>
        <v>0</v>
      </c>
      <c r="O552" s="326">
        <f t="shared" ref="O552:BM552" ca="1" si="1110">O465+O494+O523</f>
        <v>0</v>
      </c>
      <c r="P552" s="326">
        <f t="shared" ca="1" si="1110"/>
        <v>0</v>
      </c>
      <c r="Q552" s="326">
        <f t="shared" ca="1" si="1110"/>
        <v>0</v>
      </c>
      <c r="R552" s="326">
        <f t="shared" ca="1" si="1110"/>
        <v>0</v>
      </c>
      <c r="S552" s="326">
        <f t="shared" ca="1" si="1110"/>
        <v>0</v>
      </c>
      <c r="T552" s="326">
        <f t="shared" ca="1" si="1110"/>
        <v>0</v>
      </c>
      <c r="U552" s="326">
        <f t="shared" ca="1" si="1110"/>
        <v>0</v>
      </c>
      <c r="V552" s="326">
        <f t="shared" ca="1" si="1110"/>
        <v>0</v>
      </c>
      <c r="W552" s="326">
        <f t="shared" ca="1" si="1110"/>
        <v>0</v>
      </c>
      <c r="X552" s="326">
        <f t="shared" ca="1" si="1110"/>
        <v>0</v>
      </c>
      <c r="Y552" s="326">
        <f t="shared" ca="1" si="1110"/>
        <v>0</v>
      </c>
      <c r="Z552" s="326">
        <f t="shared" ca="1" si="1110"/>
        <v>0</v>
      </c>
      <c r="AA552" s="326">
        <f t="shared" ca="1" si="1110"/>
        <v>0</v>
      </c>
      <c r="AB552" s="326">
        <f t="shared" ca="1" si="1110"/>
        <v>0</v>
      </c>
      <c r="AC552" s="326">
        <f t="shared" ca="1" si="1110"/>
        <v>0</v>
      </c>
      <c r="AD552" s="326">
        <f t="shared" ca="1" si="1110"/>
        <v>0</v>
      </c>
      <c r="AE552" s="326">
        <f t="shared" ca="1" si="1110"/>
        <v>0</v>
      </c>
      <c r="AF552" s="326">
        <f t="shared" ca="1" si="1110"/>
        <v>0</v>
      </c>
      <c r="AG552" s="326">
        <f t="shared" ca="1" si="1110"/>
        <v>0</v>
      </c>
      <c r="AH552" s="326">
        <f t="shared" ca="1" si="1110"/>
        <v>0</v>
      </c>
      <c r="AI552" s="326">
        <f t="shared" ca="1" si="1110"/>
        <v>0</v>
      </c>
      <c r="AJ552" s="326">
        <f t="shared" ca="1" si="1110"/>
        <v>0</v>
      </c>
      <c r="AK552" s="326">
        <f t="shared" ca="1" si="1110"/>
        <v>0</v>
      </c>
      <c r="AL552" s="326">
        <f t="shared" ca="1" si="1110"/>
        <v>0</v>
      </c>
      <c r="AM552" s="326">
        <f t="shared" ca="1" si="1110"/>
        <v>0</v>
      </c>
      <c r="AN552" s="326">
        <f t="shared" ca="1" si="1110"/>
        <v>0</v>
      </c>
      <c r="AO552" s="326">
        <f t="shared" ca="1" si="1110"/>
        <v>0</v>
      </c>
      <c r="AP552" s="326">
        <f t="shared" ca="1" si="1110"/>
        <v>0</v>
      </c>
      <c r="AQ552" s="326">
        <f t="shared" ca="1" si="1110"/>
        <v>0</v>
      </c>
      <c r="AR552" s="326">
        <f t="shared" ca="1" si="1110"/>
        <v>0</v>
      </c>
      <c r="AS552" s="326">
        <f t="shared" ca="1" si="1110"/>
        <v>0</v>
      </c>
      <c r="AT552" s="326">
        <f t="shared" ca="1" si="1110"/>
        <v>0</v>
      </c>
      <c r="AU552" s="326">
        <f t="shared" ca="1" si="1110"/>
        <v>0</v>
      </c>
      <c r="AV552" s="326">
        <f t="shared" ca="1" si="1110"/>
        <v>0</v>
      </c>
      <c r="AW552" s="326">
        <f t="shared" ca="1" si="1110"/>
        <v>0</v>
      </c>
      <c r="AX552" s="326">
        <f t="shared" ca="1" si="1110"/>
        <v>0</v>
      </c>
      <c r="AY552" s="326">
        <f t="shared" ca="1" si="1110"/>
        <v>0</v>
      </c>
      <c r="AZ552" s="326">
        <f t="shared" ca="1" si="1110"/>
        <v>0</v>
      </c>
      <c r="BA552" s="326">
        <f t="shared" ca="1" si="1110"/>
        <v>0</v>
      </c>
      <c r="BB552" s="326">
        <f t="shared" ca="1" si="1110"/>
        <v>0</v>
      </c>
      <c r="BC552" s="326">
        <f t="shared" ca="1" si="1110"/>
        <v>0</v>
      </c>
      <c r="BD552" s="326">
        <f t="shared" ca="1" si="1110"/>
        <v>0</v>
      </c>
      <c r="BE552" s="326">
        <f t="shared" ca="1" si="1110"/>
        <v>0</v>
      </c>
      <c r="BF552" s="326">
        <f t="shared" ca="1" si="1110"/>
        <v>0</v>
      </c>
      <c r="BG552" s="326">
        <f t="shared" ca="1" si="1110"/>
        <v>0</v>
      </c>
      <c r="BH552" s="326">
        <f t="shared" ca="1" si="1110"/>
        <v>0</v>
      </c>
      <c r="BI552" s="326">
        <f t="shared" ca="1" si="1110"/>
        <v>0</v>
      </c>
      <c r="BJ552" s="326">
        <f t="shared" ca="1" si="1110"/>
        <v>0</v>
      </c>
      <c r="BK552" s="326">
        <f t="shared" ca="1" si="1110"/>
        <v>0</v>
      </c>
      <c r="BL552" s="326">
        <f t="shared" ca="1" si="1110"/>
        <v>0</v>
      </c>
      <c r="BM552" s="326">
        <f t="shared" ca="1" si="1110"/>
        <v>0</v>
      </c>
    </row>
    <row r="553" spans="3:65" x14ac:dyDescent="0.2">
      <c r="C553" s="325">
        <f t="shared" si="1084"/>
        <v>25</v>
      </c>
      <c r="D553" s="303" t="str">
        <f t="shared" si="1085"/>
        <v>item 25</v>
      </c>
      <c r="E553" s="350" t="str">
        <f t="shared" si="1082"/>
        <v>Operating Expense</v>
      </c>
      <c r="F553" s="320">
        <f t="shared" si="1082"/>
        <v>2</v>
      </c>
      <c r="G553" s="320"/>
      <c r="H553" s="362">
        <f>Assumptions!$H$28</f>
        <v>0.12343275967614095</v>
      </c>
      <c r="I553" s="362"/>
      <c r="J553" s="363"/>
      <c r="K553" s="344">
        <f t="shared" ca="1" si="1086"/>
        <v>0</v>
      </c>
      <c r="L553" s="345">
        <f t="shared" ca="1" si="1087"/>
        <v>0</v>
      </c>
      <c r="O553" s="326">
        <f t="shared" ref="O553:BM553" ca="1" si="1111">O466+O495+O524</f>
        <v>0</v>
      </c>
      <c r="P553" s="326">
        <f t="shared" ca="1" si="1111"/>
        <v>0</v>
      </c>
      <c r="Q553" s="326">
        <f t="shared" ca="1" si="1111"/>
        <v>0</v>
      </c>
      <c r="R553" s="326">
        <f t="shared" ca="1" si="1111"/>
        <v>0</v>
      </c>
      <c r="S553" s="326">
        <f t="shared" ca="1" si="1111"/>
        <v>0</v>
      </c>
      <c r="T553" s="326">
        <f t="shared" ca="1" si="1111"/>
        <v>0</v>
      </c>
      <c r="U553" s="326">
        <f t="shared" ca="1" si="1111"/>
        <v>0</v>
      </c>
      <c r="V553" s="326">
        <f t="shared" ca="1" si="1111"/>
        <v>0</v>
      </c>
      <c r="W553" s="326">
        <f t="shared" ca="1" si="1111"/>
        <v>0</v>
      </c>
      <c r="X553" s="326">
        <f t="shared" ca="1" si="1111"/>
        <v>0</v>
      </c>
      <c r="Y553" s="326">
        <f t="shared" ca="1" si="1111"/>
        <v>0</v>
      </c>
      <c r="Z553" s="326">
        <f t="shared" ca="1" si="1111"/>
        <v>0</v>
      </c>
      <c r="AA553" s="326">
        <f t="shared" ca="1" si="1111"/>
        <v>0</v>
      </c>
      <c r="AB553" s="326">
        <f t="shared" ca="1" si="1111"/>
        <v>0</v>
      </c>
      <c r="AC553" s="326">
        <f t="shared" ca="1" si="1111"/>
        <v>0</v>
      </c>
      <c r="AD553" s="326">
        <f t="shared" ca="1" si="1111"/>
        <v>0</v>
      </c>
      <c r="AE553" s="326">
        <f t="shared" ca="1" si="1111"/>
        <v>0</v>
      </c>
      <c r="AF553" s="326">
        <f t="shared" ca="1" si="1111"/>
        <v>0</v>
      </c>
      <c r="AG553" s="326">
        <f t="shared" ca="1" si="1111"/>
        <v>0</v>
      </c>
      <c r="AH553" s="326">
        <f t="shared" ca="1" si="1111"/>
        <v>0</v>
      </c>
      <c r="AI553" s="326">
        <f t="shared" ca="1" si="1111"/>
        <v>0</v>
      </c>
      <c r="AJ553" s="326">
        <f t="shared" ca="1" si="1111"/>
        <v>0</v>
      </c>
      <c r="AK553" s="326">
        <f t="shared" ca="1" si="1111"/>
        <v>0</v>
      </c>
      <c r="AL553" s="326">
        <f t="shared" ca="1" si="1111"/>
        <v>0</v>
      </c>
      <c r="AM553" s="326">
        <f t="shared" ca="1" si="1111"/>
        <v>0</v>
      </c>
      <c r="AN553" s="326">
        <f t="shared" ca="1" si="1111"/>
        <v>0</v>
      </c>
      <c r="AO553" s="326">
        <f t="shared" ca="1" si="1111"/>
        <v>0</v>
      </c>
      <c r="AP553" s="326">
        <f t="shared" ca="1" si="1111"/>
        <v>0</v>
      </c>
      <c r="AQ553" s="326">
        <f t="shared" ca="1" si="1111"/>
        <v>0</v>
      </c>
      <c r="AR553" s="326">
        <f t="shared" ca="1" si="1111"/>
        <v>0</v>
      </c>
      <c r="AS553" s="326">
        <f t="shared" ca="1" si="1111"/>
        <v>0</v>
      </c>
      <c r="AT553" s="326">
        <f t="shared" ca="1" si="1111"/>
        <v>0</v>
      </c>
      <c r="AU553" s="326">
        <f t="shared" ca="1" si="1111"/>
        <v>0</v>
      </c>
      <c r="AV553" s="326">
        <f t="shared" ca="1" si="1111"/>
        <v>0</v>
      </c>
      <c r="AW553" s="326">
        <f t="shared" ca="1" si="1111"/>
        <v>0</v>
      </c>
      <c r="AX553" s="326">
        <f t="shared" ca="1" si="1111"/>
        <v>0</v>
      </c>
      <c r="AY553" s="326">
        <f t="shared" ca="1" si="1111"/>
        <v>0</v>
      </c>
      <c r="AZ553" s="326">
        <f t="shared" ca="1" si="1111"/>
        <v>0</v>
      </c>
      <c r="BA553" s="326">
        <f t="shared" ca="1" si="1111"/>
        <v>0</v>
      </c>
      <c r="BB553" s="326">
        <f t="shared" ca="1" si="1111"/>
        <v>0</v>
      </c>
      <c r="BC553" s="326">
        <f t="shared" ca="1" si="1111"/>
        <v>0</v>
      </c>
      <c r="BD553" s="326">
        <f t="shared" ca="1" si="1111"/>
        <v>0</v>
      </c>
      <c r="BE553" s="326">
        <f t="shared" ca="1" si="1111"/>
        <v>0</v>
      </c>
      <c r="BF553" s="326">
        <f t="shared" ca="1" si="1111"/>
        <v>0</v>
      </c>
      <c r="BG553" s="326">
        <f t="shared" ca="1" si="1111"/>
        <v>0</v>
      </c>
      <c r="BH553" s="326">
        <f t="shared" ca="1" si="1111"/>
        <v>0</v>
      </c>
      <c r="BI553" s="326">
        <f t="shared" ca="1" si="1111"/>
        <v>0</v>
      </c>
      <c r="BJ553" s="326">
        <f t="shared" ca="1" si="1111"/>
        <v>0</v>
      </c>
      <c r="BK553" s="326">
        <f t="shared" ca="1" si="1111"/>
        <v>0</v>
      </c>
      <c r="BL553" s="326">
        <f t="shared" ca="1" si="1111"/>
        <v>0</v>
      </c>
      <c r="BM553" s="326">
        <f t="shared" ca="1" si="1111"/>
        <v>0</v>
      </c>
    </row>
    <row r="554" spans="3:65" x14ac:dyDescent="0.2">
      <c r="D554" s="331" t="str">
        <f>"Total "&amp;D528</f>
        <v>Total Pre-Tax Return on Capital</v>
      </c>
      <c r="K554" s="346">
        <f t="shared" ca="1" si="1086"/>
        <v>957134.00757980591</v>
      </c>
      <c r="L554" s="347">
        <f t="shared" ca="1" si="1087"/>
        <v>1802078.3821894866</v>
      </c>
      <c r="O554" s="348">
        <f ca="1">SUM(O529:O553)</f>
        <v>0</v>
      </c>
      <c r="P554" s="348">
        <f ca="1">SUM(P529:P553)</f>
        <v>112426.53050498127</v>
      </c>
      <c r="Q554" s="348">
        <f t="shared" ref="Q554" ca="1" si="1112">SUM(Q529:Q553)</f>
        <v>99441.388727098078</v>
      </c>
      <c r="R554" s="348">
        <f t="shared" ref="R554" ca="1" si="1113">SUM(R529:R553)</f>
        <v>95560.984181786407</v>
      </c>
      <c r="S554" s="348">
        <f t="shared" ref="S554" ca="1" si="1114">SUM(S529:S553)</f>
        <v>91829.421585177624</v>
      </c>
      <c r="T554" s="348">
        <f t="shared" ref="T554" ca="1" si="1115">SUM(T529:T553)</f>
        <v>88235.559217503207</v>
      </c>
      <c r="U554" s="348">
        <f t="shared" ref="U554" ca="1" si="1116">SUM(U529:U553)</f>
        <v>84769.112414361371</v>
      </c>
      <c r="V554" s="348">
        <f t="shared" ref="V554" ca="1" si="1117">SUM(V529:V553)</f>
        <v>81420.510724156076</v>
      </c>
      <c r="W554" s="348">
        <f t="shared" ref="W554" ca="1" si="1118">SUM(W529:W553)</f>
        <v>78180.897908096988</v>
      </c>
      <c r="X554" s="348">
        <f t="shared" ref="X554" ca="1" si="1119">SUM(X529:X553)</f>
        <v>75002.136023081475</v>
      </c>
      <c r="Y554" s="348">
        <f t="shared" ref="Y554" ca="1" si="1120">SUM(Y529:Y553)</f>
        <v>71832.087534295235</v>
      </c>
      <c r="Z554" s="348">
        <f t="shared" ref="Z554" ca="1" si="1121">SUM(Z529:Z553)</f>
        <v>68662.03904550898</v>
      </c>
      <c r="AA554" s="348">
        <f t="shared" ref="AA554" ca="1" si="1122">SUM(AA529:AA553)</f>
        <v>65491.990556722725</v>
      </c>
      <c r="AB554" s="348">
        <f t="shared" ref="AB554" ca="1" si="1123">SUM(AB529:AB553)</f>
        <v>62321.94206793647</v>
      </c>
      <c r="AC554" s="348">
        <f t="shared" ref="AC554" ca="1" si="1124">SUM(AC529:AC553)</f>
        <v>59151.893579150215</v>
      </c>
      <c r="AD554" s="348">
        <f t="shared" ref="AD554" ca="1" si="1125">SUM(AD529:AD553)</f>
        <v>55981.845090363946</v>
      </c>
      <c r="AE554" s="348">
        <f t="shared" ref="AE554" ca="1" si="1126">SUM(AE529:AE553)</f>
        <v>52811.796601577691</v>
      </c>
      <c r="AF554" s="348">
        <f t="shared" ref="AF554" ca="1" si="1127">SUM(AF529:AF553)</f>
        <v>49641.748112791443</v>
      </c>
      <c r="AG554" s="348">
        <f t="shared" ref="AG554" ca="1" si="1128">SUM(AG529:AG553)</f>
        <v>46471.699624005196</v>
      </c>
      <c r="AH554" s="348">
        <f t="shared" ref="AH554" ca="1" si="1129">SUM(AH529:AH553)</f>
        <v>43301.651135218941</v>
      </c>
      <c r="AI554" s="348">
        <f t="shared" ref="AI554" ca="1" si="1130">SUM(AI529:AI553)</f>
        <v>40131.602646432686</v>
      </c>
      <c r="AJ554" s="348">
        <f t="shared" ref="AJ554" ca="1" si="1131">SUM(AJ529:AJ553)</f>
        <v>37280.235911539086</v>
      </c>
      <c r="AK554" s="348">
        <f t="shared" ref="AK554" ca="1" si="1132">SUM(AK529:AK553)</f>
        <v>35066.089841869696</v>
      </c>
      <c r="AL554" s="348">
        <f t="shared" ref="AL554" ca="1" si="1133">SUM(AL529:AL553)</f>
        <v>33170.625526092961</v>
      </c>
      <c r="AM554" s="348">
        <f t="shared" ref="AM554" ca="1" si="1134">SUM(AM529:AM553)</f>
        <v>31275.161210316208</v>
      </c>
      <c r="AN554" s="348">
        <f t="shared" ref="AN554" ca="1" si="1135">SUM(AN529:AN553)</f>
        <v>29379.696894539469</v>
      </c>
      <c r="AO554" s="348">
        <f t="shared" ref="AO554" ca="1" si="1136">SUM(AO529:AO553)</f>
        <v>27484.232578762734</v>
      </c>
      <c r="AP554" s="348">
        <f t="shared" ref="AP554" ca="1" si="1137">SUM(AP529:AP553)</f>
        <v>25588.768262985992</v>
      </c>
      <c r="AQ554" s="348">
        <f t="shared" ref="AQ554" ca="1" si="1138">SUM(AQ529:AQ553)</f>
        <v>23693.30394720925</v>
      </c>
      <c r="AR554" s="348">
        <f t="shared" ref="AR554" ca="1" si="1139">SUM(AR529:AR553)</f>
        <v>21797.839631432515</v>
      </c>
      <c r="AS554" s="348">
        <f t="shared" ref="AS554" ca="1" si="1140">SUM(AS529:AS553)</f>
        <v>19902.375315655772</v>
      </c>
      <c r="AT554" s="348">
        <f t="shared" ref="AT554" ca="1" si="1141">SUM(AT529:AT553)</f>
        <v>18006.910999879034</v>
      </c>
      <c r="AU554" s="348">
        <f t="shared" ref="AU554" ca="1" si="1142">SUM(AU529:AU553)</f>
        <v>16111.446684102293</v>
      </c>
      <c r="AV554" s="348">
        <f t="shared" ref="AV554" ca="1" si="1143">SUM(AV529:AV553)</f>
        <v>14215.982368325556</v>
      </c>
      <c r="AW554" s="348">
        <f t="shared" ref="AW554" ca="1" si="1144">SUM(AW529:AW553)</f>
        <v>12320.518052548816</v>
      </c>
      <c r="AX554" s="348">
        <f t="shared" ref="AX554" ca="1" si="1145">SUM(AX529:AX553)</f>
        <v>10425.053736772075</v>
      </c>
      <c r="AY554" s="348">
        <f t="shared" ref="AY554" ca="1" si="1146">SUM(AY529:AY553)</f>
        <v>8529.5894209953367</v>
      </c>
      <c r="AZ554" s="348">
        <f t="shared" ref="AZ554" ca="1" si="1147">SUM(AZ529:AZ553)</f>
        <v>6634.1251052185953</v>
      </c>
      <c r="BA554" s="348">
        <f t="shared" ref="BA554" ca="1" si="1148">SUM(BA529:BA553)</f>
        <v>4738.6607894418557</v>
      </c>
      <c r="BB554" s="348">
        <f t="shared" ref="BB554" ca="1" si="1149">SUM(BB529:BB553)</f>
        <v>2843.1964736651166</v>
      </c>
      <c r="BC554" s="348">
        <f t="shared" ref="BC554" ca="1" si="1150">SUM(BC529:BC553)</f>
        <v>947.73215788839718</v>
      </c>
      <c r="BD554" s="348">
        <f t="shared" ref="BD554" ca="1" si="1151">SUM(BD529:BD553)</f>
        <v>5.366096877441612E-11</v>
      </c>
      <c r="BE554" s="348">
        <f t="shared" ref="BE554" ca="1" si="1152">SUM(BE529:BE553)</f>
        <v>5.366096877441612E-11</v>
      </c>
      <c r="BF554" s="348">
        <f t="shared" ref="BF554" ca="1" si="1153">SUM(BF529:BF553)</f>
        <v>5.366096877441612E-11</v>
      </c>
      <c r="BG554" s="348">
        <f t="shared" ref="BG554" ca="1" si="1154">SUM(BG529:BG553)</f>
        <v>5.366096877441612E-11</v>
      </c>
      <c r="BH554" s="348">
        <f t="shared" ref="BH554" ca="1" si="1155">SUM(BH529:BH553)</f>
        <v>5.366096877441612E-11</v>
      </c>
      <c r="BI554" s="348">
        <f t="shared" ref="BI554" ca="1" si="1156">SUM(BI529:BI553)</f>
        <v>5.366096877441612E-11</v>
      </c>
      <c r="BJ554" s="348">
        <f t="shared" ref="BJ554" ca="1" si="1157">SUM(BJ529:BJ553)</f>
        <v>5.366096877441612E-11</v>
      </c>
      <c r="BK554" s="348">
        <f t="shared" ref="BK554" ca="1" si="1158">SUM(BK529:BK553)</f>
        <v>5.366096877441612E-11</v>
      </c>
      <c r="BL554" s="348">
        <f t="shared" ref="BL554" ca="1" si="1159">SUM(BL529:BL553)</f>
        <v>5.366096877441612E-11</v>
      </c>
      <c r="BM554" s="348">
        <f t="shared" ref="BM554" ca="1" si="1160">SUM(BM529:BM553)</f>
        <v>5.366096877441612E-11</v>
      </c>
    </row>
    <row r="555" spans="3:65" x14ac:dyDescent="0.2">
      <c r="D555" s="331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  <c r="AA555" s="364"/>
      <c r="AB555" s="364"/>
      <c r="AC555" s="364"/>
      <c r="AD555" s="364"/>
      <c r="AE555" s="364"/>
      <c r="AF555" s="364"/>
      <c r="AG555" s="364"/>
      <c r="AH555" s="364"/>
      <c r="AI555" s="364"/>
      <c r="AJ555" s="364"/>
      <c r="AK555" s="364"/>
      <c r="AL555" s="364"/>
      <c r="AM555" s="364"/>
      <c r="AN555" s="364"/>
      <c r="AO555" s="364"/>
      <c r="AP555" s="364"/>
      <c r="AQ555" s="364"/>
      <c r="AR555" s="364"/>
      <c r="AS555" s="364"/>
      <c r="AT555" s="364"/>
      <c r="AU555" s="364"/>
      <c r="AV555" s="364"/>
      <c r="AW555" s="364"/>
      <c r="AX555" s="364"/>
      <c r="AY555" s="364"/>
      <c r="AZ555" s="364"/>
      <c r="BA555" s="364"/>
      <c r="BB555" s="364"/>
      <c r="BC555" s="364"/>
      <c r="BD555" s="364"/>
      <c r="BE555" s="364"/>
      <c r="BF555" s="364"/>
      <c r="BG555" s="364"/>
      <c r="BH555" s="364"/>
      <c r="BI555" s="364"/>
      <c r="BJ555" s="364"/>
      <c r="BK555" s="364"/>
      <c r="BL555" s="364"/>
      <c r="BM555" s="364"/>
    </row>
    <row r="556" spans="3:65" s="326" customFormat="1" x14ac:dyDescent="0.2">
      <c r="D556" s="334" t="s">
        <v>103</v>
      </c>
      <c r="F556" s="335"/>
      <c r="G556" s="335"/>
      <c r="O556" s="326">
        <f ca="1">SUMPRODUCT(O$410:O$434,$H$529:$H$553)-O554</f>
        <v>0</v>
      </c>
      <c r="P556" s="326">
        <f t="shared" ref="P556:BM556" ca="1" si="1161">SUMPRODUCT(P$410:P$434,$H$529:$H$553)-P554</f>
        <v>0</v>
      </c>
      <c r="Q556" s="326">
        <f t="shared" ca="1" si="1161"/>
        <v>0</v>
      </c>
      <c r="R556" s="326">
        <f t="shared" ca="1" si="1161"/>
        <v>0</v>
      </c>
      <c r="S556" s="326">
        <f t="shared" ca="1" si="1161"/>
        <v>0</v>
      </c>
      <c r="T556" s="326">
        <f t="shared" ca="1" si="1161"/>
        <v>0</v>
      </c>
      <c r="U556" s="326">
        <f t="shared" ca="1" si="1161"/>
        <v>0</v>
      </c>
      <c r="V556" s="326">
        <f t="shared" ca="1" si="1161"/>
        <v>0</v>
      </c>
      <c r="W556" s="326">
        <f t="shared" ca="1" si="1161"/>
        <v>0</v>
      </c>
      <c r="X556" s="326">
        <f t="shared" ca="1" si="1161"/>
        <v>0</v>
      </c>
      <c r="Y556" s="326">
        <f t="shared" ca="1" si="1161"/>
        <v>0</v>
      </c>
      <c r="Z556" s="326">
        <f t="shared" ca="1" si="1161"/>
        <v>0</v>
      </c>
      <c r="AA556" s="326">
        <f t="shared" ca="1" si="1161"/>
        <v>0</v>
      </c>
      <c r="AB556" s="326">
        <f t="shared" ca="1" si="1161"/>
        <v>0</v>
      </c>
      <c r="AC556" s="326">
        <f t="shared" ca="1" si="1161"/>
        <v>0</v>
      </c>
      <c r="AD556" s="326">
        <f t="shared" ca="1" si="1161"/>
        <v>0</v>
      </c>
      <c r="AE556" s="326">
        <f t="shared" ca="1" si="1161"/>
        <v>0</v>
      </c>
      <c r="AF556" s="326">
        <f t="shared" ca="1" si="1161"/>
        <v>0</v>
      </c>
      <c r="AG556" s="326">
        <f t="shared" ca="1" si="1161"/>
        <v>0</v>
      </c>
      <c r="AH556" s="326">
        <f t="shared" ca="1" si="1161"/>
        <v>0</v>
      </c>
      <c r="AI556" s="326">
        <f t="shared" ca="1" si="1161"/>
        <v>0</v>
      </c>
      <c r="AJ556" s="326">
        <f t="shared" ca="1" si="1161"/>
        <v>0</v>
      </c>
      <c r="AK556" s="326">
        <f t="shared" ca="1" si="1161"/>
        <v>0</v>
      </c>
      <c r="AL556" s="326">
        <f t="shared" ca="1" si="1161"/>
        <v>0</v>
      </c>
      <c r="AM556" s="326">
        <f t="shared" ca="1" si="1161"/>
        <v>0</v>
      </c>
      <c r="AN556" s="326">
        <f t="shared" ca="1" si="1161"/>
        <v>0</v>
      </c>
      <c r="AO556" s="326">
        <f t="shared" ca="1" si="1161"/>
        <v>0</v>
      </c>
      <c r="AP556" s="326">
        <f t="shared" ca="1" si="1161"/>
        <v>0</v>
      </c>
      <c r="AQ556" s="326">
        <f t="shared" ca="1" si="1161"/>
        <v>0</v>
      </c>
      <c r="AR556" s="326">
        <f t="shared" ca="1" si="1161"/>
        <v>0</v>
      </c>
      <c r="AS556" s="326">
        <f t="shared" ca="1" si="1161"/>
        <v>0</v>
      </c>
      <c r="AT556" s="326">
        <f t="shared" ca="1" si="1161"/>
        <v>0</v>
      </c>
      <c r="AU556" s="326">
        <f t="shared" ca="1" si="1161"/>
        <v>0</v>
      </c>
      <c r="AV556" s="326">
        <f t="shared" ca="1" si="1161"/>
        <v>0</v>
      </c>
      <c r="AW556" s="326">
        <f t="shared" ca="1" si="1161"/>
        <v>0</v>
      </c>
      <c r="AX556" s="326">
        <f t="shared" ca="1" si="1161"/>
        <v>0</v>
      </c>
      <c r="AY556" s="326">
        <f t="shared" ca="1" si="1161"/>
        <v>0</v>
      </c>
      <c r="AZ556" s="326">
        <f t="shared" ca="1" si="1161"/>
        <v>0</v>
      </c>
      <c r="BA556" s="326">
        <f t="shared" ca="1" si="1161"/>
        <v>0</v>
      </c>
      <c r="BB556" s="326">
        <f t="shared" ca="1" si="1161"/>
        <v>0</v>
      </c>
      <c r="BC556" s="326">
        <f t="shared" ca="1" si="1161"/>
        <v>0</v>
      </c>
      <c r="BD556" s="326">
        <f t="shared" ca="1" si="1161"/>
        <v>0</v>
      </c>
      <c r="BE556" s="326">
        <f t="shared" ca="1" si="1161"/>
        <v>0</v>
      </c>
      <c r="BF556" s="326">
        <f t="shared" ca="1" si="1161"/>
        <v>0</v>
      </c>
      <c r="BG556" s="326">
        <f t="shared" ca="1" si="1161"/>
        <v>0</v>
      </c>
      <c r="BH556" s="326">
        <f t="shared" ca="1" si="1161"/>
        <v>0</v>
      </c>
      <c r="BI556" s="326">
        <f t="shared" ca="1" si="1161"/>
        <v>0</v>
      </c>
      <c r="BJ556" s="326">
        <f t="shared" ca="1" si="1161"/>
        <v>0</v>
      </c>
      <c r="BK556" s="326">
        <f t="shared" ca="1" si="1161"/>
        <v>0</v>
      </c>
      <c r="BL556" s="326">
        <f t="shared" ca="1" si="1161"/>
        <v>0</v>
      </c>
      <c r="BM556" s="326">
        <f t="shared" ca="1" si="1161"/>
        <v>0</v>
      </c>
    </row>
    <row r="557" spans="3:65" s="326" customFormat="1" x14ac:dyDescent="0.2">
      <c r="D557" s="334"/>
      <c r="F557" s="335"/>
      <c r="G557" s="335"/>
    </row>
    <row r="558" spans="3:65" s="326" customFormat="1" x14ac:dyDescent="0.2">
      <c r="D558" s="334"/>
      <c r="F558" s="335"/>
      <c r="G558" s="335"/>
    </row>
    <row r="559" spans="3:65" s="326" customFormat="1" x14ac:dyDescent="0.2">
      <c r="D559" s="334"/>
      <c r="F559" s="335"/>
      <c r="G559" s="335"/>
    </row>
    <row r="560" spans="3:65" s="315" customFormat="1" ht="15.75" x14ac:dyDescent="0.25">
      <c r="D560" s="297" t="s">
        <v>24</v>
      </c>
      <c r="F560" s="316"/>
      <c r="G560" s="316"/>
      <c r="O560" s="317"/>
      <c r="P560" s="317"/>
      <c r="Q560" s="317"/>
      <c r="R560" s="317"/>
    </row>
    <row r="561" spans="3:65" s="326" customFormat="1" x14ac:dyDescent="0.2">
      <c r="D561" s="334"/>
      <c r="F561" s="335"/>
      <c r="G561" s="335"/>
    </row>
    <row r="562" spans="3:65" s="326" customFormat="1" x14ac:dyDescent="0.2">
      <c r="D562" s="334"/>
      <c r="F562" s="335"/>
      <c r="G562" s="335"/>
    </row>
    <row r="563" spans="3:65" x14ac:dyDescent="0.2">
      <c r="D563" s="323" t="s">
        <v>25</v>
      </c>
      <c r="E563" s="318"/>
      <c r="F563" s="291"/>
      <c r="G563" s="291"/>
      <c r="H563" s="302" t="s">
        <v>248</v>
      </c>
      <c r="I563" s="336" t="s">
        <v>247</v>
      </c>
      <c r="J563" s="349" t="s">
        <v>243</v>
      </c>
      <c r="K563" s="321"/>
      <c r="L563" s="321"/>
      <c r="M563" s="321"/>
      <c r="O563" s="321"/>
      <c r="P563" s="321"/>
      <c r="Q563" s="321"/>
      <c r="R563" s="321"/>
      <c r="S563" s="321"/>
      <c r="T563" s="321"/>
      <c r="U563" s="321"/>
      <c r="V563" s="321"/>
      <c r="W563" s="321"/>
      <c r="X563" s="321"/>
      <c r="Y563" s="321"/>
      <c r="Z563" s="321"/>
      <c r="AA563" s="321"/>
      <c r="AB563" s="321"/>
      <c r="AC563" s="321"/>
      <c r="AD563" s="321"/>
      <c r="AE563" s="321"/>
      <c r="AF563" s="321"/>
      <c r="AG563" s="321"/>
      <c r="AH563" s="321"/>
      <c r="AI563" s="321"/>
      <c r="AJ563" s="321"/>
      <c r="AK563" s="321"/>
      <c r="AL563" s="321"/>
      <c r="AM563" s="321"/>
      <c r="AN563" s="321"/>
      <c r="AO563" s="321"/>
      <c r="AP563" s="321"/>
      <c r="AQ563" s="321"/>
      <c r="AR563" s="321"/>
      <c r="AS563" s="321"/>
      <c r="AT563" s="321"/>
      <c r="AU563" s="321"/>
      <c r="AV563" s="321"/>
      <c r="AW563" s="321"/>
      <c r="AX563" s="321"/>
      <c r="AY563" s="321"/>
      <c r="AZ563" s="321"/>
      <c r="BA563" s="321"/>
      <c r="BB563" s="321"/>
      <c r="BC563" s="321"/>
      <c r="BD563" s="321"/>
      <c r="BE563" s="321"/>
      <c r="BF563" s="321"/>
      <c r="BG563" s="321"/>
      <c r="BH563" s="321"/>
      <c r="BI563" s="321"/>
      <c r="BJ563" s="321"/>
      <c r="BK563" s="321"/>
      <c r="BL563" s="321"/>
      <c r="BM563" s="321"/>
    </row>
    <row r="564" spans="3:65" x14ac:dyDescent="0.2">
      <c r="C564" s="325">
        <f>C563+1</f>
        <v>1</v>
      </c>
      <c r="D564" s="303" t="str">
        <f>INDEX(D$59:D$83,$C564,1)</f>
        <v>CR Factors</v>
      </c>
      <c r="E564" s="350" t="str">
        <f t="shared" ref="E564:F588" si="1162">INDEX(E$59:E$83,$C564,1)</f>
        <v>Capital</v>
      </c>
      <c r="F564" s="320">
        <f t="shared" si="1162"/>
        <v>4</v>
      </c>
      <c r="G564" s="320"/>
      <c r="H564" s="425">
        <f>YEAR(I564)</f>
        <v>2019</v>
      </c>
      <c r="I564" s="416">
        <f t="shared" ref="I564:I588" si="1163">I178</f>
        <v>43466</v>
      </c>
      <c r="J564" s="327">
        <f t="shared" ref="J564:J588" si="1164">L1083</f>
        <v>0</v>
      </c>
      <c r="K564" s="341">
        <f>SUMPRODUCT(O564:BM564,$O$7:$BM$7)</f>
        <v>1037320.5864703963</v>
      </c>
      <c r="L564" s="342">
        <f>SUM(O564:BM564)</f>
        <v>1000000</v>
      </c>
      <c r="O564" s="326">
        <f>(SUM($N117:O117)-SUM($N564:N564)+$J564)*IF($F564&gt;=5,O$5&gt;=YEAR($I564),1)*($F564&gt;=3)</f>
        <v>0</v>
      </c>
      <c r="P564" s="326">
        <f>(SUM($N117:P117)-SUM($N564:O564)+$J564)*IF($F564&gt;=5,P$5&gt;=YEAR($I564),1)*($F564&gt;=3)</f>
        <v>1000000</v>
      </c>
      <c r="Q564" s="326">
        <f>(SUM($N117:Q117)-SUM($N564:P564)+$J564)*IF($F564&gt;=5,Q$5&gt;=YEAR($I564),1)*($F564&gt;=3)</f>
        <v>0</v>
      </c>
      <c r="R564" s="326">
        <f>(SUM($N117:R117)-SUM($N564:Q564)+$J564)*IF($F564&gt;=5,R$5&gt;=YEAR($I564),1)*($F564&gt;=3)</f>
        <v>0</v>
      </c>
      <c r="S564" s="326">
        <f>(SUM($N117:S117)-SUM($N564:R564)+$J564)*IF($F564&gt;=5,S$5&gt;=YEAR($I564),1)*($F564&gt;=3)</f>
        <v>0</v>
      </c>
      <c r="T564" s="326">
        <f>(SUM($N117:T117)-SUM($N564:S564)+$J564)*IF($F564&gt;=5,T$5&gt;=YEAR($I564),1)*($F564&gt;=3)</f>
        <v>0</v>
      </c>
      <c r="U564" s="326">
        <f>(SUM($N117:U117)-SUM($N564:T564)+$J564)*IF($F564&gt;=5,U$5&gt;=YEAR($I564),1)*($F564&gt;=3)</f>
        <v>0</v>
      </c>
      <c r="V564" s="326">
        <f>(SUM($N117:V117)-SUM($N564:U564)+$J564)*IF($F564&gt;=5,V$5&gt;=YEAR($I564),1)*($F564&gt;=3)</f>
        <v>0</v>
      </c>
      <c r="W564" s="326">
        <f>(SUM($N117:W117)-SUM($N564:V564)+$J564)*IF($F564&gt;=5,W$5&gt;=YEAR($I564),1)*($F564&gt;=3)</f>
        <v>0</v>
      </c>
      <c r="X564" s="326">
        <f>(SUM($N117:X117)-SUM($N564:W564)+$J564)*IF($F564&gt;=5,X$5&gt;=YEAR($I564),1)*($F564&gt;=3)</f>
        <v>0</v>
      </c>
      <c r="Y564" s="326">
        <f>(SUM($N117:Y117)-SUM($N564:X564)+$J564)*IF($F564&gt;=5,Y$5&gt;=YEAR($I564),1)*($F564&gt;=3)</f>
        <v>0</v>
      </c>
      <c r="Z564" s="326">
        <f>(SUM($N117:Z117)-SUM($N564:Y564)+$J564)*IF($F564&gt;=5,Z$5&gt;=YEAR($I564),1)*($F564&gt;=3)</f>
        <v>0</v>
      </c>
      <c r="AA564" s="326">
        <f>(SUM($N117:AA117)-SUM($N564:Z564)+$J564)*IF($F564&gt;=5,AA$5&gt;=YEAR($I564),1)*($F564&gt;=3)</f>
        <v>0</v>
      </c>
      <c r="AB564" s="326">
        <f>(SUM($N117:AB117)-SUM($N564:AA564)+$J564)*IF($F564&gt;=5,AB$5&gt;=YEAR($I564),1)*($F564&gt;=3)</f>
        <v>0</v>
      </c>
      <c r="AC564" s="326">
        <f>(SUM($N117:AC117)-SUM($N564:AB564)+$J564)*IF($F564&gt;=5,AC$5&gt;=YEAR($I564),1)*($F564&gt;=3)</f>
        <v>0</v>
      </c>
      <c r="AD564" s="326">
        <f>(SUM($N117:AD117)-SUM($N564:AC564)+$J564)*IF($F564&gt;=5,AD$5&gt;=YEAR($I564),1)*($F564&gt;=3)</f>
        <v>0</v>
      </c>
      <c r="AE564" s="326">
        <f>(SUM($N117:AE117)-SUM($N564:AD564)+$J564)*IF($F564&gt;=5,AE$5&gt;=YEAR($I564),1)*($F564&gt;=3)</f>
        <v>0</v>
      </c>
      <c r="AF564" s="326">
        <f>(SUM($N117:AF117)-SUM($N564:AE564)+$J564)*IF($F564&gt;=5,AF$5&gt;=YEAR($I564),1)*($F564&gt;=3)</f>
        <v>0</v>
      </c>
      <c r="AG564" s="326">
        <f>(SUM($N117:AG117)-SUM($N564:AF564)+$J564)*IF($F564&gt;=5,AG$5&gt;=YEAR($I564),1)*($F564&gt;=3)</f>
        <v>0</v>
      </c>
      <c r="AH564" s="326">
        <f>(SUM($N117:AH117)-SUM($N564:AG564)+$J564)*IF($F564&gt;=5,AH$5&gt;=YEAR($I564),1)*($F564&gt;=3)</f>
        <v>0</v>
      </c>
      <c r="AI564" s="326">
        <f>(SUM($N117:AI117)-SUM($N564:AH564)+$J564)*IF($F564&gt;=5,AI$5&gt;=YEAR($I564),1)*($F564&gt;=3)</f>
        <v>0</v>
      </c>
      <c r="AJ564" s="326">
        <f>(SUM($N117:AJ117)-SUM($N564:AI564)+$J564)*IF($F564&gt;=5,AJ$5&gt;=YEAR($I564),1)*($F564&gt;=3)</f>
        <v>0</v>
      </c>
      <c r="AK564" s="326">
        <f>(SUM($N117:AK117)-SUM($N564:AJ564)+$J564)*IF($F564&gt;=5,AK$5&gt;=YEAR($I564),1)*($F564&gt;=3)</f>
        <v>0</v>
      </c>
      <c r="AL564" s="326">
        <f>(SUM($N117:AL117)-SUM($N564:AK564)+$J564)*IF($F564&gt;=5,AL$5&gt;=YEAR($I564),1)*($F564&gt;=3)</f>
        <v>0</v>
      </c>
      <c r="AM564" s="326">
        <f>(SUM($N117:AM117)-SUM($N564:AL564)+$J564)*IF($F564&gt;=5,AM$5&gt;=YEAR($I564),1)*($F564&gt;=3)</f>
        <v>0</v>
      </c>
      <c r="AN564" s="326">
        <f>(SUM($N117:AN117)-SUM($N564:AM564)+$J564)*IF($F564&gt;=5,AN$5&gt;=YEAR($I564),1)*($F564&gt;=3)</f>
        <v>0</v>
      </c>
      <c r="AO564" s="326">
        <f>(SUM($N117:AO117)-SUM($N564:AN564)+$J564)*IF($F564&gt;=5,AO$5&gt;=YEAR($I564),1)*($F564&gt;=3)</f>
        <v>0</v>
      </c>
      <c r="AP564" s="326">
        <f>(SUM($N117:AP117)-SUM($N564:AO564)+$J564)*IF($F564&gt;=5,AP$5&gt;=YEAR($I564),1)*($F564&gt;=3)</f>
        <v>0</v>
      </c>
      <c r="AQ564" s="326">
        <f>(SUM($N117:AQ117)-SUM($N564:AP564)+$J564)*IF($F564&gt;=5,AQ$5&gt;=YEAR($I564),1)*($F564&gt;=3)</f>
        <v>0</v>
      </c>
      <c r="AR564" s="326">
        <f>(SUM($N117:AR117)-SUM($N564:AQ564)+$J564)*IF($F564&gt;=5,AR$5&gt;=YEAR($I564),1)*($F564&gt;=3)</f>
        <v>0</v>
      </c>
      <c r="AS564" s="326">
        <f>(SUM($N117:AS117)-SUM($N564:AR564)+$J564)*IF($F564&gt;=5,AS$5&gt;=YEAR($I564),1)*($F564&gt;=3)</f>
        <v>0</v>
      </c>
      <c r="AT564" s="326">
        <f>(SUM($N117:AT117)-SUM($N564:AS564)+$J564)*IF($F564&gt;=5,AT$5&gt;=YEAR($I564),1)*($F564&gt;=3)</f>
        <v>0</v>
      </c>
      <c r="AU564" s="326">
        <f>(SUM($N117:AU117)-SUM($N564:AT564)+$J564)*IF($F564&gt;=5,AU$5&gt;=YEAR($I564),1)*($F564&gt;=3)</f>
        <v>0</v>
      </c>
      <c r="AV564" s="326">
        <f>(SUM($N117:AV117)-SUM($N564:AU564)+$J564)*IF($F564&gt;=5,AV$5&gt;=YEAR($I564),1)*($F564&gt;=3)</f>
        <v>0</v>
      </c>
      <c r="AW564" s="326">
        <f>(SUM($N117:AW117)-SUM($N564:AV564)+$J564)*IF($F564&gt;=5,AW$5&gt;=YEAR($I564),1)*($F564&gt;=3)</f>
        <v>0</v>
      </c>
      <c r="AX564" s="326">
        <f>(SUM($N117:AX117)-SUM($N564:AW564)+$J564)*IF($F564&gt;=5,AX$5&gt;=YEAR($I564),1)*($F564&gt;=3)</f>
        <v>0</v>
      </c>
      <c r="AY564" s="326">
        <f>(SUM($N117:AY117)-SUM($N564:AX564)+$J564)*IF($F564&gt;=5,AY$5&gt;=YEAR($I564),1)*($F564&gt;=3)</f>
        <v>0</v>
      </c>
      <c r="AZ564" s="326">
        <f>(SUM($N117:AZ117)-SUM($N564:AY564)+$J564)*IF($F564&gt;=5,AZ$5&gt;=YEAR($I564),1)*($F564&gt;=3)</f>
        <v>0</v>
      </c>
      <c r="BA564" s="326">
        <f>(SUM($N117:BA117)-SUM($N564:AZ564)+$J564)*IF($F564&gt;=5,BA$5&gt;=YEAR($I564),1)*($F564&gt;=3)</f>
        <v>0</v>
      </c>
      <c r="BB564" s="326">
        <f>(SUM($N117:BB117)-SUM($N564:BA564)+$J564)*IF($F564&gt;=5,BB$5&gt;=YEAR($I564),1)*($F564&gt;=3)</f>
        <v>0</v>
      </c>
      <c r="BC564" s="326">
        <f>(SUM($N117:BC117)-SUM($N564:BB564)+$J564)*IF($F564&gt;=5,BC$5&gt;=YEAR($I564),1)*($F564&gt;=3)</f>
        <v>0</v>
      </c>
      <c r="BD564" s="326">
        <f>(SUM($N117:BD117)-SUM($N564:BC564)+$J564)*IF($F564&gt;=5,BD$5&gt;=YEAR($I564),1)*($F564&gt;=3)</f>
        <v>0</v>
      </c>
      <c r="BE564" s="326">
        <f>(SUM($N117:BE117)-SUM($N564:BD564)+$J564)*IF($F564&gt;=5,BE$5&gt;=YEAR($I564),1)*($F564&gt;=3)</f>
        <v>0</v>
      </c>
      <c r="BF564" s="326">
        <f>(SUM($N117:BF117)-SUM($N564:BE564)+$J564)*IF($F564&gt;=5,BF$5&gt;=YEAR($I564),1)*($F564&gt;=3)</f>
        <v>0</v>
      </c>
      <c r="BG564" s="326">
        <f>(SUM($N117:BG117)-SUM($N564:BF564)+$J564)*IF($F564&gt;=5,BG$5&gt;=YEAR($I564),1)*($F564&gt;=3)</f>
        <v>0</v>
      </c>
      <c r="BH564" s="326">
        <f>(SUM($N117:BH117)-SUM($N564:BG564)+$J564)*IF($F564&gt;=5,BH$5&gt;=YEAR($I564),1)*($F564&gt;=3)</f>
        <v>0</v>
      </c>
      <c r="BI564" s="326">
        <f>(SUM($N117:BI117)-SUM($N564:BH564)+$J564)*IF($F564&gt;=5,BI$5&gt;=YEAR($I564),1)*($F564&gt;=3)</f>
        <v>0</v>
      </c>
      <c r="BJ564" s="326">
        <f>(SUM($N117:BJ117)-SUM($N564:BI564)+$J564)*IF($F564&gt;=5,BJ$5&gt;=YEAR($I564),1)*($F564&gt;=3)</f>
        <v>0</v>
      </c>
      <c r="BK564" s="326">
        <f>(SUM($N117:BK117)-SUM($N564:BJ564)+$J564)*IF($F564&gt;=5,BK$5&gt;=YEAR($I564),1)*($F564&gt;=3)</f>
        <v>0</v>
      </c>
      <c r="BL564" s="326">
        <f>(SUM($N117:BL117)-SUM($N564:BK564)+$J564)*IF($F564&gt;=5,BL$5&gt;=YEAR($I564),1)*($F564&gt;=3)</f>
        <v>0</v>
      </c>
      <c r="BM564" s="326">
        <f>(SUM($N117:BM117)-SUM($N564:BL564)+$J564)*IF($F564&gt;=5,BM$5&gt;=YEAR($I564),1)*($F564&gt;=3)</f>
        <v>0</v>
      </c>
    </row>
    <row r="565" spans="3:65" x14ac:dyDescent="0.2">
      <c r="C565" s="325">
        <f t="shared" ref="C565:C588" si="1165">C564+1</f>
        <v>2</v>
      </c>
      <c r="D565" s="303" t="str">
        <f t="shared" ref="D565:D588" si="1166">INDEX(D$59:D$83,$C565,1)</f>
        <v>item 2</v>
      </c>
      <c r="E565" s="350" t="str">
        <f t="shared" si="1162"/>
        <v>Operating Expense</v>
      </c>
      <c r="F565" s="320">
        <f t="shared" si="1162"/>
        <v>2</v>
      </c>
      <c r="G565" s="320"/>
      <c r="H565" s="425">
        <f t="shared" ref="H565:H588" si="1167">YEAR(I565)</f>
        <v>2017</v>
      </c>
      <c r="I565" s="416">
        <f t="shared" si="1163"/>
        <v>43100</v>
      </c>
      <c r="J565" s="327">
        <f t="shared" si="1164"/>
        <v>0</v>
      </c>
      <c r="K565" s="341">
        <f t="shared" ref="K565:K589" si="1168">SUMPRODUCT(O565:BM565,$O$7:$BM$7)</f>
        <v>0</v>
      </c>
      <c r="L565" s="342">
        <f t="shared" ref="L565:L589" si="1169">SUM(O565:BM565)</f>
        <v>0</v>
      </c>
      <c r="O565" s="326">
        <f>(SUM($N118:O118)-SUM($N565:N565)+$J565)*IF($F565&gt;=5,O$5&gt;=YEAR($I565),1)*($F565&gt;=3)</f>
        <v>0</v>
      </c>
      <c r="P565" s="326">
        <f>(SUM($N118:P118)-SUM($N565:O565)+$J565)*IF($F565&gt;=5,P$5&gt;=YEAR($I565),1)*($F565&gt;=3)</f>
        <v>0</v>
      </c>
      <c r="Q565" s="326">
        <f>(SUM($N118:Q118)-SUM($N565:P565)+$J565)*IF($F565&gt;=5,Q$5&gt;=YEAR($I565),1)*($F565&gt;=3)</f>
        <v>0</v>
      </c>
      <c r="R565" s="326">
        <f>(SUM($N118:R118)-SUM($N565:Q565)+$J565)*IF($F565&gt;=5,R$5&gt;=YEAR($I565),1)*($F565&gt;=3)</f>
        <v>0</v>
      </c>
      <c r="S565" s="326">
        <f>(SUM($N118:S118)-SUM($N565:R565)+$J565)*IF($F565&gt;=5,S$5&gt;=YEAR($I565),1)*($F565&gt;=3)</f>
        <v>0</v>
      </c>
      <c r="T565" s="326">
        <f>(SUM($N118:T118)-SUM($N565:S565)+$J565)*IF($F565&gt;=5,T$5&gt;=YEAR($I565),1)*($F565&gt;=3)</f>
        <v>0</v>
      </c>
      <c r="U565" s="326">
        <f>(SUM($N118:U118)-SUM($N565:T565)+$J565)*IF($F565&gt;=5,U$5&gt;=YEAR($I565),1)*($F565&gt;=3)</f>
        <v>0</v>
      </c>
      <c r="V565" s="326">
        <f>(SUM($N118:V118)-SUM($N565:U565)+$J565)*IF($F565&gt;=5,V$5&gt;=YEAR($I565),1)*($F565&gt;=3)</f>
        <v>0</v>
      </c>
      <c r="W565" s="326">
        <f>(SUM($N118:W118)-SUM($N565:V565)+$J565)*IF($F565&gt;=5,W$5&gt;=YEAR($I565),1)*($F565&gt;=3)</f>
        <v>0</v>
      </c>
      <c r="X565" s="326">
        <f>(SUM($N118:X118)-SUM($N565:W565)+$J565)*IF($F565&gt;=5,X$5&gt;=YEAR($I565),1)*($F565&gt;=3)</f>
        <v>0</v>
      </c>
      <c r="Y565" s="326">
        <f>(SUM($N118:Y118)-SUM($N565:X565)+$J565)*IF($F565&gt;=5,Y$5&gt;=YEAR($I565),1)*($F565&gt;=3)</f>
        <v>0</v>
      </c>
      <c r="Z565" s="326">
        <f>(SUM($N118:Z118)-SUM($N565:Y565)+$J565)*IF($F565&gt;=5,Z$5&gt;=YEAR($I565),1)*($F565&gt;=3)</f>
        <v>0</v>
      </c>
      <c r="AA565" s="326">
        <f>(SUM($N118:AA118)-SUM($N565:Z565)+$J565)*IF($F565&gt;=5,AA$5&gt;=YEAR($I565),1)*($F565&gt;=3)</f>
        <v>0</v>
      </c>
      <c r="AB565" s="326">
        <f>(SUM($N118:AB118)-SUM($N565:AA565)+$J565)*IF($F565&gt;=5,AB$5&gt;=YEAR($I565),1)*($F565&gt;=3)</f>
        <v>0</v>
      </c>
      <c r="AC565" s="326">
        <f>(SUM($N118:AC118)-SUM($N565:AB565)+$J565)*IF($F565&gt;=5,AC$5&gt;=YEAR($I565),1)*($F565&gt;=3)</f>
        <v>0</v>
      </c>
      <c r="AD565" s="326">
        <f>(SUM($N118:AD118)-SUM($N565:AC565)+$J565)*IF($F565&gt;=5,AD$5&gt;=YEAR($I565),1)*($F565&gt;=3)</f>
        <v>0</v>
      </c>
      <c r="AE565" s="326">
        <f>(SUM($N118:AE118)-SUM($N565:AD565)+$J565)*IF($F565&gt;=5,AE$5&gt;=YEAR($I565),1)*($F565&gt;=3)</f>
        <v>0</v>
      </c>
      <c r="AF565" s="326">
        <f>(SUM($N118:AF118)-SUM($N565:AE565)+$J565)*IF($F565&gt;=5,AF$5&gt;=YEAR($I565),1)*($F565&gt;=3)</f>
        <v>0</v>
      </c>
      <c r="AG565" s="326">
        <f>(SUM($N118:AG118)-SUM($N565:AF565)+$J565)*IF($F565&gt;=5,AG$5&gt;=YEAR($I565),1)*($F565&gt;=3)</f>
        <v>0</v>
      </c>
      <c r="AH565" s="326">
        <f>(SUM($N118:AH118)-SUM($N565:AG565)+$J565)*IF($F565&gt;=5,AH$5&gt;=YEAR($I565),1)*($F565&gt;=3)</f>
        <v>0</v>
      </c>
      <c r="AI565" s="326">
        <f>(SUM($N118:AI118)-SUM($N565:AH565)+$J565)*IF($F565&gt;=5,AI$5&gt;=YEAR($I565),1)*($F565&gt;=3)</f>
        <v>0</v>
      </c>
      <c r="AJ565" s="326">
        <f>(SUM($N118:AJ118)-SUM($N565:AI565)+$J565)*IF($F565&gt;=5,AJ$5&gt;=YEAR($I565),1)*($F565&gt;=3)</f>
        <v>0</v>
      </c>
      <c r="AK565" s="326">
        <f>(SUM($N118:AK118)-SUM($N565:AJ565)+$J565)*IF($F565&gt;=5,AK$5&gt;=YEAR($I565),1)*($F565&gt;=3)</f>
        <v>0</v>
      </c>
      <c r="AL565" s="326">
        <f>(SUM($N118:AL118)-SUM($N565:AK565)+$J565)*IF($F565&gt;=5,AL$5&gt;=YEAR($I565),1)*($F565&gt;=3)</f>
        <v>0</v>
      </c>
      <c r="AM565" s="326">
        <f>(SUM($N118:AM118)-SUM($N565:AL565)+$J565)*IF($F565&gt;=5,AM$5&gt;=YEAR($I565),1)*($F565&gt;=3)</f>
        <v>0</v>
      </c>
      <c r="AN565" s="326">
        <f>(SUM($N118:AN118)-SUM($N565:AM565)+$J565)*IF($F565&gt;=5,AN$5&gt;=YEAR($I565),1)*($F565&gt;=3)</f>
        <v>0</v>
      </c>
      <c r="AO565" s="326">
        <f>(SUM($N118:AO118)-SUM($N565:AN565)+$J565)*IF($F565&gt;=5,AO$5&gt;=YEAR($I565),1)*($F565&gt;=3)</f>
        <v>0</v>
      </c>
      <c r="AP565" s="326">
        <f>(SUM($N118:AP118)-SUM($N565:AO565)+$J565)*IF($F565&gt;=5,AP$5&gt;=YEAR($I565),1)*($F565&gt;=3)</f>
        <v>0</v>
      </c>
      <c r="AQ565" s="326">
        <f>(SUM($N118:AQ118)-SUM($N565:AP565)+$J565)*IF($F565&gt;=5,AQ$5&gt;=YEAR($I565),1)*($F565&gt;=3)</f>
        <v>0</v>
      </c>
      <c r="AR565" s="326">
        <f>(SUM($N118:AR118)-SUM($N565:AQ565)+$J565)*IF($F565&gt;=5,AR$5&gt;=YEAR($I565),1)*($F565&gt;=3)</f>
        <v>0</v>
      </c>
      <c r="AS565" s="326">
        <f>(SUM($N118:AS118)-SUM($N565:AR565)+$J565)*IF($F565&gt;=5,AS$5&gt;=YEAR($I565),1)*($F565&gt;=3)</f>
        <v>0</v>
      </c>
      <c r="AT565" s="326">
        <f>(SUM($N118:AT118)-SUM($N565:AS565)+$J565)*IF($F565&gt;=5,AT$5&gt;=YEAR($I565),1)*($F565&gt;=3)</f>
        <v>0</v>
      </c>
      <c r="AU565" s="326">
        <f>(SUM($N118:AU118)-SUM($N565:AT565)+$J565)*IF($F565&gt;=5,AU$5&gt;=YEAR($I565),1)*($F565&gt;=3)</f>
        <v>0</v>
      </c>
      <c r="AV565" s="326">
        <f>(SUM($N118:AV118)-SUM($N565:AU565)+$J565)*IF($F565&gt;=5,AV$5&gt;=YEAR($I565),1)*($F565&gt;=3)</f>
        <v>0</v>
      </c>
      <c r="AW565" s="326">
        <f>(SUM($N118:AW118)-SUM($N565:AV565)+$J565)*IF($F565&gt;=5,AW$5&gt;=YEAR($I565),1)*($F565&gt;=3)</f>
        <v>0</v>
      </c>
      <c r="AX565" s="326">
        <f>(SUM($N118:AX118)-SUM($N565:AW565)+$J565)*IF($F565&gt;=5,AX$5&gt;=YEAR($I565),1)*($F565&gt;=3)</f>
        <v>0</v>
      </c>
      <c r="AY565" s="326">
        <f>(SUM($N118:AY118)-SUM($N565:AX565)+$J565)*IF($F565&gt;=5,AY$5&gt;=YEAR($I565),1)*($F565&gt;=3)</f>
        <v>0</v>
      </c>
      <c r="AZ565" s="326">
        <f>(SUM($N118:AZ118)-SUM($N565:AY565)+$J565)*IF($F565&gt;=5,AZ$5&gt;=YEAR($I565),1)*($F565&gt;=3)</f>
        <v>0</v>
      </c>
      <c r="BA565" s="326">
        <f>(SUM($N118:BA118)-SUM($N565:AZ565)+$J565)*IF($F565&gt;=5,BA$5&gt;=YEAR($I565),1)*($F565&gt;=3)</f>
        <v>0</v>
      </c>
      <c r="BB565" s="326">
        <f>(SUM($N118:BB118)-SUM($N565:BA565)+$J565)*IF($F565&gt;=5,BB$5&gt;=YEAR($I565),1)*($F565&gt;=3)</f>
        <v>0</v>
      </c>
      <c r="BC565" s="326">
        <f>(SUM($N118:BC118)-SUM($N565:BB565)+$J565)*IF($F565&gt;=5,BC$5&gt;=YEAR($I565),1)*($F565&gt;=3)</f>
        <v>0</v>
      </c>
      <c r="BD565" s="326">
        <f>(SUM($N118:BD118)-SUM($N565:BC565)+$J565)*IF($F565&gt;=5,BD$5&gt;=YEAR($I565),1)*($F565&gt;=3)</f>
        <v>0</v>
      </c>
      <c r="BE565" s="326">
        <f>(SUM($N118:BE118)-SUM($N565:BD565)+$J565)*IF($F565&gt;=5,BE$5&gt;=YEAR($I565),1)*($F565&gt;=3)</f>
        <v>0</v>
      </c>
      <c r="BF565" s="326">
        <f>(SUM($N118:BF118)-SUM($N565:BE565)+$J565)*IF($F565&gt;=5,BF$5&gt;=YEAR($I565),1)*($F565&gt;=3)</f>
        <v>0</v>
      </c>
      <c r="BG565" s="326">
        <f>(SUM($N118:BG118)-SUM($N565:BF565)+$J565)*IF($F565&gt;=5,BG$5&gt;=YEAR($I565),1)*($F565&gt;=3)</f>
        <v>0</v>
      </c>
      <c r="BH565" s="326">
        <f>(SUM($N118:BH118)-SUM($N565:BG565)+$J565)*IF($F565&gt;=5,BH$5&gt;=YEAR($I565),1)*($F565&gt;=3)</f>
        <v>0</v>
      </c>
      <c r="BI565" s="326">
        <f>(SUM($N118:BI118)-SUM($N565:BH565)+$J565)*IF($F565&gt;=5,BI$5&gt;=YEAR($I565),1)*($F565&gt;=3)</f>
        <v>0</v>
      </c>
      <c r="BJ565" s="326">
        <f>(SUM($N118:BJ118)-SUM($N565:BI565)+$J565)*IF($F565&gt;=5,BJ$5&gt;=YEAR($I565),1)*($F565&gt;=3)</f>
        <v>0</v>
      </c>
      <c r="BK565" s="326">
        <f>(SUM($N118:BK118)-SUM($N565:BJ565)+$J565)*IF($F565&gt;=5,BK$5&gt;=YEAR($I565),1)*($F565&gt;=3)</f>
        <v>0</v>
      </c>
      <c r="BL565" s="326">
        <f>(SUM($N118:BL118)-SUM($N565:BK565)+$J565)*IF($F565&gt;=5,BL$5&gt;=YEAR($I565),1)*($F565&gt;=3)</f>
        <v>0</v>
      </c>
      <c r="BM565" s="326">
        <f>(SUM($N118:BM118)-SUM($N565:BL565)+$J565)*IF($F565&gt;=5,BM$5&gt;=YEAR($I565),1)*($F565&gt;=3)</f>
        <v>0</v>
      </c>
    </row>
    <row r="566" spans="3:65" x14ac:dyDescent="0.2">
      <c r="C566" s="325">
        <f t="shared" si="1165"/>
        <v>3</v>
      </c>
      <c r="D566" s="303" t="str">
        <f t="shared" si="1166"/>
        <v>item 3</v>
      </c>
      <c r="E566" s="350" t="str">
        <f t="shared" si="1162"/>
        <v>Operating Expense</v>
      </c>
      <c r="F566" s="320">
        <f t="shared" si="1162"/>
        <v>2</v>
      </c>
      <c r="G566" s="320"/>
      <c r="H566" s="425">
        <f t="shared" si="1167"/>
        <v>2017</v>
      </c>
      <c r="I566" s="416">
        <f t="shared" si="1163"/>
        <v>43100</v>
      </c>
      <c r="J566" s="327">
        <f t="shared" si="1164"/>
        <v>0</v>
      </c>
      <c r="K566" s="341">
        <f t="shared" si="1168"/>
        <v>0</v>
      </c>
      <c r="L566" s="342">
        <f t="shared" si="1169"/>
        <v>0</v>
      </c>
      <c r="O566" s="326">
        <f>(SUM($N119:O119)-SUM($N566:N566)+$J566)*IF($F566&gt;=5,O$5&gt;=YEAR($I566),1)*($F566&gt;=3)</f>
        <v>0</v>
      </c>
      <c r="P566" s="326">
        <f>(SUM($N119:P119)-SUM($N566:O566)+$J566)*IF($F566&gt;=5,P$5&gt;=YEAR($I566),1)*($F566&gt;=3)</f>
        <v>0</v>
      </c>
      <c r="Q566" s="326">
        <f>(SUM($N119:Q119)-SUM($N566:P566)+$J566)*IF($F566&gt;=5,Q$5&gt;=YEAR($I566),1)*($F566&gt;=3)</f>
        <v>0</v>
      </c>
      <c r="R566" s="326">
        <f>(SUM($N119:R119)-SUM($N566:Q566)+$J566)*IF($F566&gt;=5,R$5&gt;=YEAR($I566),1)*($F566&gt;=3)</f>
        <v>0</v>
      </c>
      <c r="S566" s="326">
        <f>(SUM($N119:S119)-SUM($N566:R566)+$J566)*IF($F566&gt;=5,S$5&gt;=YEAR($I566),1)*($F566&gt;=3)</f>
        <v>0</v>
      </c>
      <c r="T566" s="326">
        <f>(SUM($N119:T119)-SUM($N566:S566)+$J566)*IF($F566&gt;=5,T$5&gt;=YEAR($I566),1)*($F566&gt;=3)</f>
        <v>0</v>
      </c>
      <c r="U566" s="326">
        <f>(SUM($N119:U119)-SUM($N566:T566)+$J566)*IF($F566&gt;=5,U$5&gt;=YEAR($I566),1)*($F566&gt;=3)</f>
        <v>0</v>
      </c>
      <c r="V566" s="326">
        <f>(SUM($N119:V119)-SUM($N566:U566)+$J566)*IF($F566&gt;=5,V$5&gt;=YEAR($I566),1)*($F566&gt;=3)</f>
        <v>0</v>
      </c>
      <c r="W566" s="326">
        <f>(SUM($N119:W119)-SUM($N566:V566)+$J566)*IF($F566&gt;=5,W$5&gt;=YEAR($I566),1)*($F566&gt;=3)</f>
        <v>0</v>
      </c>
      <c r="X566" s="326">
        <f>(SUM($N119:X119)-SUM($N566:W566)+$J566)*IF($F566&gt;=5,X$5&gt;=YEAR($I566),1)*($F566&gt;=3)</f>
        <v>0</v>
      </c>
      <c r="Y566" s="326">
        <f>(SUM($N119:Y119)-SUM($N566:X566)+$J566)*IF($F566&gt;=5,Y$5&gt;=YEAR($I566),1)*($F566&gt;=3)</f>
        <v>0</v>
      </c>
      <c r="Z566" s="326">
        <f>(SUM($N119:Z119)-SUM($N566:Y566)+$J566)*IF($F566&gt;=5,Z$5&gt;=YEAR($I566),1)*($F566&gt;=3)</f>
        <v>0</v>
      </c>
      <c r="AA566" s="326">
        <f>(SUM($N119:AA119)-SUM($N566:Z566)+$J566)*IF($F566&gt;=5,AA$5&gt;=YEAR($I566),1)*($F566&gt;=3)</f>
        <v>0</v>
      </c>
      <c r="AB566" s="326">
        <f>(SUM($N119:AB119)-SUM($N566:AA566)+$J566)*IF($F566&gt;=5,AB$5&gt;=YEAR($I566),1)*($F566&gt;=3)</f>
        <v>0</v>
      </c>
      <c r="AC566" s="326">
        <f>(SUM($N119:AC119)-SUM($N566:AB566)+$J566)*IF($F566&gt;=5,AC$5&gt;=YEAR($I566),1)*($F566&gt;=3)</f>
        <v>0</v>
      </c>
      <c r="AD566" s="326">
        <f>(SUM($N119:AD119)-SUM($N566:AC566)+$J566)*IF($F566&gt;=5,AD$5&gt;=YEAR($I566),1)*($F566&gt;=3)</f>
        <v>0</v>
      </c>
      <c r="AE566" s="326">
        <f>(SUM($N119:AE119)-SUM($N566:AD566)+$J566)*IF($F566&gt;=5,AE$5&gt;=YEAR($I566),1)*($F566&gt;=3)</f>
        <v>0</v>
      </c>
      <c r="AF566" s="326">
        <f>(SUM($N119:AF119)-SUM($N566:AE566)+$J566)*IF($F566&gt;=5,AF$5&gt;=YEAR($I566),1)*($F566&gt;=3)</f>
        <v>0</v>
      </c>
      <c r="AG566" s="326">
        <f>(SUM($N119:AG119)-SUM($N566:AF566)+$J566)*IF($F566&gt;=5,AG$5&gt;=YEAR($I566),1)*($F566&gt;=3)</f>
        <v>0</v>
      </c>
      <c r="AH566" s="326">
        <f>(SUM($N119:AH119)-SUM($N566:AG566)+$J566)*IF($F566&gt;=5,AH$5&gt;=YEAR($I566),1)*($F566&gt;=3)</f>
        <v>0</v>
      </c>
      <c r="AI566" s="326">
        <f>(SUM($N119:AI119)-SUM($N566:AH566)+$J566)*IF($F566&gt;=5,AI$5&gt;=YEAR($I566),1)*($F566&gt;=3)</f>
        <v>0</v>
      </c>
      <c r="AJ566" s="326">
        <f>(SUM($N119:AJ119)-SUM($N566:AI566)+$J566)*IF($F566&gt;=5,AJ$5&gt;=YEAR($I566),1)*($F566&gt;=3)</f>
        <v>0</v>
      </c>
      <c r="AK566" s="326">
        <f>(SUM($N119:AK119)-SUM($N566:AJ566)+$J566)*IF($F566&gt;=5,AK$5&gt;=YEAR($I566),1)*($F566&gt;=3)</f>
        <v>0</v>
      </c>
      <c r="AL566" s="326">
        <f>(SUM($N119:AL119)-SUM($N566:AK566)+$J566)*IF($F566&gt;=5,AL$5&gt;=YEAR($I566),1)*($F566&gt;=3)</f>
        <v>0</v>
      </c>
      <c r="AM566" s="326">
        <f>(SUM($N119:AM119)-SUM($N566:AL566)+$J566)*IF($F566&gt;=5,AM$5&gt;=YEAR($I566),1)*($F566&gt;=3)</f>
        <v>0</v>
      </c>
      <c r="AN566" s="326">
        <f>(SUM($N119:AN119)-SUM($N566:AM566)+$J566)*IF($F566&gt;=5,AN$5&gt;=YEAR($I566),1)*($F566&gt;=3)</f>
        <v>0</v>
      </c>
      <c r="AO566" s="326">
        <f>(SUM($N119:AO119)-SUM($N566:AN566)+$J566)*IF($F566&gt;=5,AO$5&gt;=YEAR($I566),1)*($F566&gt;=3)</f>
        <v>0</v>
      </c>
      <c r="AP566" s="326">
        <f>(SUM($N119:AP119)-SUM($N566:AO566)+$J566)*IF($F566&gt;=5,AP$5&gt;=YEAR($I566),1)*($F566&gt;=3)</f>
        <v>0</v>
      </c>
      <c r="AQ566" s="326">
        <f>(SUM($N119:AQ119)-SUM($N566:AP566)+$J566)*IF($F566&gt;=5,AQ$5&gt;=YEAR($I566),1)*($F566&gt;=3)</f>
        <v>0</v>
      </c>
      <c r="AR566" s="326">
        <f>(SUM($N119:AR119)-SUM($N566:AQ566)+$J566)*IF($F566&gt;=5,AR$5&gt;=YEAR($I566),1)*($F566&gt;=3)</f>
        <v>0</v>
      </c>
      <c r="AS566" s="326">
        <f>(SUM($N119:AS119)-SUM($N566:AR566)+$J566)*IF($F566&gt;=5,AS$5&gt;=YEAR($I566),1)*($F566&gt;=3)</f>
        <v>0</v>
      </c>
      <c r="AT566" s="326">
        <f>(SUM($N119:AT119)-SUM($N566:AS566)+$J566)*IF($F566&gt;=5,AT$5&gt;=YEAR($I566),1)*($F566&gt;=3)</f>
        <v>0</v>
      </c>
      <c r="AU566" s="326">
        <f>(SUM($N119:AU119)-SUM($N566:AT566)+$J566)*IF($F566&gt;=5,AU$5&gt;=YEAR($I566),1)*($F566&gt;=3)</f>
        <v>0</v>
      </c>
      <c r="AV566" s="326">
        <f>(SUM($N119:AV119)-SUM($N566:AU566)+$J566)*IF($F566&gt;=5,AV$5&gt;=YEAR($I566),1)*($F566&gt;=3)</f>
        <v>0</v>
      </c>
      <c r="AW566" s="326">
        <f>(SUM($N119:AW119)-SUM($N566:AV566)+$J566)*IF($F566&gt;=5,AW$5&gt;=YEAR($I566),1)*($F566&gt;=3)</f>
        <v>0</v>
      </c>
      <c r="AX566" s="326">
        <f>(SUM($N119:AX119)-SUM($N566:AW566)+$J566)*IF($F566&gt;=5,AX$5&gt;=YEAR($I566),1)*($F566&gt;=3)</f>
        <v>0</v>
      </c>
      <c r="AY566" s="326">
        <f>(SUM($N119:AY119)-SUM($N566:AX566)+$J566)*IF($F566&gt;=5,AY$5&gt;=YEAR($I566),1)*($F566&gt;=3)</f>
        <v>0</v>
      </c>
      <c r="AZ566" s="326">
        <f>(SUM($N119:AZ119)-SUM($N566:AY566)+$J566)*IF($F566&gt;=5,AZ$5&gt;=YEAR($I566),1)*($F566&gt;=3)</f>
        <v>0</v>
      </c>
      <c r="BA566" s="326">
        <f>(SUM($N119:BA119)-SUM($N566:AZ566)+$J566)*IF($F566&gt;=5,BA$5&gt;=YEAR($I566),1)*($F566&gt;=3)</f>
        <v>0</v>
      </c>
      <c r="BB566" s="326">
        <f>(SUM($N119:BB119)-SUM($N566:BA566)+$J566)*IF($F566&gt;=5,BB$5&gt;=YEAR($I566),1)*($F566&gt;=3)</f>
        <v>0</v>
      </c>
      <c r="BC566" s="326">
        <f>(SUM($N119:BC119)-SUM($N566:BB566)+$J566)*IF($F566&gt;=5,BC$5&gt;=YEAR($I566),1)*($F566&gt;=3)</f>
        <v>0</v>
      </c>
      <c r="BD566" s="326">
        <f>(SUM($N119:BD119)-SUM($N566:BC566)+$J566)*IF($F566&gt;=5,BD$5&gt;=YEAR($I566),1)*($F566&gt;=3)</f>
        <v>0</v>
      </c>
      <c r="BE566" s="326">
        <f>(SUM($N119:BE119)-SUM($N566:BD566)+$J566)*IF($F566&gt;=5,BE$5&gt;=YEAR($I566),1)*($F566&gt;=3)</f>
        <v>0</v>
      </c>
      <c r="BF566" s="326">
        <f>(SUM($N119:BF119)-SUM($N566:BE566)+$J566)*IF($F566&gt;=5,BF$5&gt;=YEAR($I566),1)*($F566&gt;=3)</f>
        <v>0</v>
      </c>
      <c r="BG566" s="326">
        <f>(SUM($N119:BG119)-SUM($N566:BF566)+$J566)*IF($F566&gt;=5,BG$5&gt;=YEAR($I566),1)*($F566&gt;=3)</f>
        <v>0</v>
      </c>
      <c r="BH566" s="326">
        <f>(SUM($N119:BH119)-SUM($N566:BG566)+$J566)*IF($F566&gt;=5,BH$5&gt;=YEAR($I566),1)*($F566&gt;=3)</f>
        <v>0</v>
      </c>
      <c r="BI566" s="326">
        <f>(SUM($N119:BI119)-SUM($N566:BH566)+$J566)*IF($F566&gt;=5,BI$5&gt;=YEAR($I566),1)*($F566&gt;=3)</f>
        <v>0</v>
      </c>
      <c r="BJ566" s="326">
        <f>(SUM($N119:BJ119)-SUM($N566:BI566)+$J566)*IF($F566&gt;=5,BJ$5&gt;=YEAR($I566),1)*($F566&gt;=3)</f>
        <v>0</v>
      </c>
      <c r="BK566" s="326">
        <f>(SUM($N119:BK119)-SUM($N566:BJ566)+$J566)*IF($F566&gt;=5,BK$5&gt;=YEAR($I566),1)*($F566&gt;=3)</f>
        <v>0</v>
      </c>
      <c r="BL566" s="326">
        <f>(SUM($N119:BL119)-SUM($N566:BK566)+$J566)*IF($F566&gt;=5,BL$5&gt;=YEAR($I566),1)*($F566&gt;=3)</f>
        <v>0</v>
      </c>
      <c r="BM566" s="326">
        <f>(SUM($N119:BM119)-SUM($N566:BL566)+$J566)*IF($F566&gt;=5,BM$5&gt;=YEAR($I566),1)*($F566&gt;=3)</f>
        <v>0</v>
      </c>
    </row>
    <row r="567" spans="3:65" x14ac:dyDescent="0.2">
      <c r="C567" s="325">
        <f t="shared" si="1165"/>
        <v>4</v>
      </c>
      <c r="D567" s="303" t="str">
        <f t="shared" si="1166"/>
        <v>item 4</v>
      </c>
      <c r="E567" s="350" t="str">
        <f t="shared" si="1162"/>
        <v>Operating Expense</v>
      </c>
      <c r="F567" s="320">
        <f t="shared" si="1162"/>
        <v>2</v>
      </c>
      <c r="G567" s="320"/>
      <c r="H567" s="425">
        <f t="shared" si="1167"/>
        <v>2017</v>
      </c>
      <c r="I567" s="416">
        <f t="shared" si="1163"/>
        <v>43100</v>
      </c>
      <c r="J567" s="327">
        <f t="shared" si="1164"/>
        <v>0</v>
      </c>
      <c r="K567" s="341">
        <f t="shared" si="1168"/>
        <v>0</v>
      </c>
      <c r="L567" s="342">
        <f t="shared" si="1169"/>
        <v>0</v>
      </c>
      <c r="O567" s="326">
        <f>(SUM($N120:O120)-SUM($N567:N567)+$J567)*IF($F567&gt;=5,O$5&gt;=YEAR($I567),1)*($F567&gt;=3)</f>
        <v>0</v>
      </c>
      <c r="P567" s="326">
        <f>(SUM($N120:P120)-SUM($N567:O567)+$J567)*IF($F567&gt;=5,P$5&gt;=YEAR($I567),1)*($F567&gt;=3)</f>
        <v>0</v>
      </c>
      <c r="Q567" s="326">
        <f>(SUM($N120:Q120)-SUM($N567:P567)+$J567)*IF($F567&gt;=5,Q$5&gt;=YEAR($I567),1)*($F567&gt;=3)</f>
        <v>0</v>
      </c>
      <c r="R567" s="326">
        <f>(SUM($N120:R120)-SUM($N567:Q567)+$J567)*IF($F567&gt;=5,R$5&gt;=YEAR($I567),1)*($F567&gt;=3)</f>
        <v>0</v>
      </c>
      <c r="S567" s="326">
        <f>(SUM($N120:S120)-SUM($N567:R567)+$J567)*IF($F567&gt;=5,S$5&gt;=YEAR($I567),1)*($F567&gt;=3)</f>
        <v>0</v>
      </c>
      <c r="T567" s="326">
        <f>(SUM($N120:T120)-SUM($N567:S567)+$J567)*IF($F567&gt;=5,T$5&gt;=YEAR($I567),1)*($F567&gt;=3)</f>
        <v>0</v>
      </c>
      <c r="U567" s="326">
        <f>(SUM($N120:U120)-SUM($N567:T567)+$J567)*IF($F567&gt;=5,U$5&gt;=YEAR($I567),1)*($F567&gt;=3)</f>
        <v>0</v>
      </c>
      <c r="V567" s="326">
        <f>(SUM($N120:V120)-SUM($N567:U567)+$J567)*IF($F567&gt;=5,V$5&gt;=YEAR($I567),1)*($F567&gt;=3)</f>
        <v>0</v>
      </c>
      <c r="W567" s="326">
        <f>(SUM($N120:W120)-SUM($N567:V567)+$J567)*IF($F567&gt;=5,W$5&gt;=YEAR($I567),1)*($F567&gt;=3)</f>
        <v>0</v>
      </c>
      <c r="X567" s="326">
        <f>(SUM($N120:X120)-SUM($N567:W567)+$J567)*IF($F567&gt;=5,X$5&gt;=YEAR($I567),1)*($F567&gt;=3)</f>
        <v>0</v>
      </c>
      <c r="Y567" s="326">
        <f>(SUM($N120:Y120)-SUM($N567:X567)+$J567)*IF($F567&gt;=5,Y$5&gt;=YEAR($I567),1)*($F567&gt;=3)</f>
        <v>0</v>
      </c>
      <c r="Z567" s="326">
        <f>(SUM($N120:Z120)-SUM($N567:Y567)+$J567)*IF($F567&gt;=5,Z$5&gt;=YEAR($I567),1)*($F567&gt;=3)</f>
        <v>0</v>
      </c>
      <c r="AA567" s="326">
        <f>(SUM($N120:AA120)-SUM($N567:Z567)+$J567)*IF($F567&gt;=5,AA$5&gt;=YEAR($I567),1)*($F567&gt;=3)</f>
        <v>0</v>
      </c>
      <c r="AB567" s="326">
        <f>(SUM($N120:AB120)-SUM($N567:AA567)+$J567)*IF($F567&gt;=5,AB$5&gt;=YEAR($I567),1)*($F567&gt;=3)</f>
        <v>0</v>
      </c>
      <c r="AC567" s="326">
        <f>(SUM($N120:AC120)-SUM($N567:AB567)+$J567)*IF($F567&gt;=5,AC$5&gt;=YEAR($I567),1)*($F567&gt;=3)</f>
        <v>0</v>
      </c>
      <c r="AD567" s="326">
        <f>(SUM($N120:AD120)-SUM($N567:AC567)+$J567)*IF($F567&gt;=5,AD$5&gt;=YEAR($I567),1)*($F567&gt;=3)</f>
        <v>0</v>
      </c>
      <c r="AE567" s="326">
        <f>(SUM($N120:AE120)-SUM($N567:AD567)+$J567)*IF($F567&gt;=5,AE$5&gt;=YEAR($I567),1)*($F567&gt;=3)</f>
        <v>0</v>
      </c>
      <c r="AF567" s="326">
        <f>(SUM($N120:AF120)-SUM($N567:AE567)+$J567)*IF($F567&gt;=5,AF$5&gt;=YEAR($I567),1)*($F567&gt;=3)</f>
        <v>0</v>
      </c>
      <c r="AG567" s="326">
        <f>(SUM($N120:AG120)-SUM($N567:AF567)+$J567)*IF($F567&gt;=5,AG$5&gt;=YEAR($I567),1)*($F567&gt;=3)</f>
        <v>0</v>
      </c>
      <c r="AH567" s="326">
        <f>(SUM($N120:AH120)-SUM($N567:AG567)+$J567)*IF($F567&gt;=5,AH$5&gt;=YEAR($I567),1)*($F567&gt;=3)</f>
        <v>0</v>
      </c>
      <c r="AI567" s="326">
        <f>(SUM($N120:AI120)-SUM($N567:AH567)+$J567)*IF($F567&gt;=5,AI$5&gt;=YEAR($I567),1)*($F567&gt;=3)</f>
        <v>0</v>
      </c>
      <c r="AJ567" s="326">
        <f>(SUM($N120:AJ120)-SUM($N567:AI567)+$J567)*IF($F567&gt;=5,AJ$5&gt;=YEAR($I567),1)*($F567&gt;=3)</f>
        <v>0</v>
      </c>
      <c r="AK567" s="326">
        <f>(SUM($N120:AK120)-SUM($N567:AJ567)+$J567)*IF($F567&gt;=5,AK$5&gt;=YEAR($I567),1)*($F567&gt;=3)</f>
        <v>0</v>
      </c>
      <c r="AL567" s="326">
        <f>(SUM($N120:AL120)-SUM($N567:AK567)+$J567)*IF($F567&gt;=5,AL$5&gt;=YEAR($I567),1)*($F567&gt;=3)</f>
        <v>0</v>
      </c>
      <c r="AM567" s="326">
        <f>(SUM($N120:AM120)-SUM($N567:AL567)+$J567)*IF($F567&gt;=5,AM$5&gt;=YEAR($I567),1)*($F567&gt;=3)</f>
        <v>0</v>
      </c>
      <c r="AN567" s="326">
        <f>(SUM($N120:AN120)-SUM($N567:AM567)+$J567)*IF($F567&gt;=5,AN$5&gt;=YEAR($I567),1)*($F567&gt;=3)</f>
        <v>0</v>
      </c>
      <c r="AO567" s="326">
        <f>(SUM($N120:AO120)-SUM($N567:AN567)+$J567)*IF($F567&gt;=5,AO$5&gt;=YEAR($I567),1)*($F567&gt;=3)</f>
        <v>0</v>
      </c>
      <c r="AP567" s="326">
        <f>(SUM($N120:AP120)-SUM($N567:AO567)+$J567)*IF($F567&gt;=5,AP$5&gt;=YEAR($I567),1)*($F567&gt;=3)</f>
        <v>0</v>
      </c>
      <c r="AQ567" s="326">
        <f>(SUM($N120:AQ120)-SUM($N567:AP567)+$J567)*IF($F567&gt;=5,AQ$5&gt;=YEAR($I567),1)*($F567&gt;=3)</f>
        <v>0</v>
      </c>
      <c r="AR567" s="326">
        <f>(SUM($N120:AR120)-SUM($N567:AQ567)+$J567)*IF($F567&gt;=5,AR$5&gt;=YEAR($I567),1)*($F567&gt;=3)</f>
        <v>0</v>
      </c>
      <c r="AS567" s="326">
        <f>(SUM($N120:AS120)-SUM($N567:AR567)+$J567)*IF($F567&gt;=5,AS$5&gt;=YEAR($I567),1)*($F567&gt;=3)</f>
        <v>0</v>
      </c>
      <c r="AT567" s="326">
        <f>(SUM($N120:AT120)-SUM($N567:AS567)+$J567)*IF($F567&gt;=5,AT$5&gt;=YEAR($I567),1)*($F567&gt;=3)</f>
        <v>0</v>
      </c>
      <c r="AU567" s="326">
        <f>(SUM($N120:AU120)-SUM($N567:AT567)+$J567)*IF($F567&gt;=5,AU$5&gt;=YEAR($I567),1)*($F567&gt;=3)</f>
        <v>0</v>
      </c>
      <c r="AV567" s="326">
        <f>(SUM($N120:AV120)-SUM($N567:AU567)+$J567)*IF($F567&gt;=5,AV$5&gt;=YEAR($I567),1)*($F567&gt;=3)</f>
        <v>0</v>
      </c>
      <c r="AW567" s="326">
        <f>(SUM($N120:AW120)-SUM($N567:AV567)+$J567)*IF($F567&gt;=5,AW$5&gt;=YEAR($I567),1)*($F567&gt;=3)</f>
        <v>0</v>
      </c>
      <c r="AX567" s="326">
        <f>(SUM($N120:AX120)-SUM($N567:AW567)+$J567)*IF($F567&gt;=5,AX$5&gt;=YEAR($I567),1)*($F567&gt;=3)</f>
        <v>0</v>
      </c>
      <c r="AY567" s="326">
        <f>(SUM($N120:AY120)-SUM($N567:AX567)+$J567)*IF($F567&gt;=5,AY$5&gt;=YEAR($I567),1)*($F567&gt;=3)</f>
        <v>0</v>
      </c>
      <c r="AZ567" s="326">
        <f>(SUM($N120:AZ120)-SUM($N567:AY567)+$J567)*IF($F567&gt;=5,AZ$5&gt;=YEAR($I567),1)*($F567&gt;=3)</f>
        <v>0</v>
      </c>
      <c r="BA567" s="326">
        <f>(SUM($N120:BA120)-SUM($N567:AZ567)+$J567)*IF($F567&gt;=5,BA$5&gt;=YEAR($I567),1)*($F567&gt;=3)</f>
        <v>0</v>
      </c>
      <c r="BB567" s="326">
        <f>(SUM($N120:BB120)-SUM($N567:BA567)+$J567)*IF($F567&gt;=5,BB$5&gt;=YEAR($I567),1)*($F567&gt;=3)</f>
        <v>0</v>
      </c>
      <c r="BC567" s="326">
        <f>(SUM($N120:BC120)-SUM($N567:BB567)+$J567)*IF($F567&gt;=5,BC$5&gt;=YEAR($I567),1)*($F567&gt;=3)</f>
        <v>0</v>
      </c>
      <c r="BD567" s="326">
        <f>(SUM($N120:BD120)-SUM($N567:BC567)+$J567)*IF($F567&gt;=5,BD$5&gt;=YEAR($I567),1)*($F567&gt;=3)</f>
        <v>0</v>
      </c>
      <c r="BE567" s="326">
        <f>(SUM($N120:BE120)-SUM($N567:BD567)+$J567)*IF($F567&gt;=5,BE$5&gt;=YEAR($I567),1)*($F567&gt;=3)</f>
        <v>0</v>
      </c>
      <c r="BF567" s="326">
        <f>(SUM($N120:BF120)-SUM($N567:BE567)+$J567)*IF($F567&gt;=5,BF$5&gt;=YEAR($I567),1)*($F567&gt;=3)</f>
        <v>0</v>
      </c>
      <c r="BG567" s="326">
        <f>(SUM($N120:BG120)-SUM($N567:BF567)+$J567)*IF($F567&gt;=5,BG$5&gt;=YEAR($I567),1)*($F567&gt;=3)</f>
        <v>0</v>
      </c>
      <c r="BH567" s="326">
        <f>(SUM($N120:BH120)-SUM($N567:BG567)+$J567)*IF($F567&gt;=5,BH$5&gt;=YEAR($I567),1)*($F567&gt;=3)</f>
        <v>0</v>
      </c>
      <c r="BI567" s="326">
        <f>(SUM($N120:BI120)-SUM($N567:BH567)+$J567)*IF($F567&gt;=5,BI$5&gt;=YEAR($I567),1)*($F567&gt;=3)</f>
        <v>0</v>
      </c>
      <c r="BJ567" s="326">
        <f>(SUM($N120:BJ120)-SUM($N567:BI567)+$J567)*IF($F567&gt;=5,BJ$5&gt;=YEAR($I567),1)*($F567&gt;=3)</f>
        <v>0</v>
      </c>
      <c r="BK567" s="326">
        <f>(SUM($N120:BK120)-SUM($N567:BJ567)+$J567)*IF($F567&gt;=5,BK$5&gt;=YEAR($I567),1)*($F567&gt;=3)</f>
        <v>0</v>
      </c>
      <c r="BL567" s="326">
        <f>(SUM($N120:BL120)-SUM($N567:BK567)+$J567)*IF($F567&gt;=5,BL$5&gt;=YEAR($I567),1)*($F567&gt;=3)</f>
        <v>0</v>
      </c>
      <c r="BM567" s="326">
        <f>(SUM($N120:BM120)-SUM($N567:BL567)+$J567)*IF($F567&gt;=5,BM$5&gt;=YEAR($I567),1)*($F567&gt;=3)</f>
        <v>0</v>
      </c>
    </row>
    <row r="568" spans="3:65" x14ac:dyDescent="0.2">
      <c r="C568" s="325">
        <f t="shared" si="1165"/>
        <v>5</v>
      </c>
      <c r="D568" s="303" t="str">
        <f t="shared" si="1166"/>
        <v>item 5</v>
      </c>
      <c r="E568" s="350" t="str">
        <f t="shared" si="1162"/>
        <v>Operating Expense</v>
      </c>
      <c r="F568" s="320">
        <f t="shared" si="1162"/>
        <v>2</v>
      </c>
      <c r="G568" s="320"/>
      <c r="H568" s="425">
        <f t="shared" si="1167"/>
        <v>2017</v>
      </c>
      <c r="I568" s="416">
        <f t="shared" si="1163"/>
        <v>43100</v>
      </c>
      <c r="J568" s="327">
        <f t="shared" si="1164"/>
        <v>0</v>
      </c>
      <c r="K568" s="341">
        <f t="shared" si="1168"/>
        <v>0</v>
      </c>
      <c r="L568" s="342">
        <f t="shared" si="1169"/>
        <v>0</v>
      </c>
      <c r="O568" s="326">
        <f>(SUM($N121:O121)-SUM($N568:N568)+$J568)*IF($F568&gt;=5,O$5&gt;=YEAR($I568),1)*($F568&gt;=3)</f>
        <v>0</v>
      </c>
      <c r="P568" s="326">
        <f>(SUM($N121:P121)-SUM($N568:O568)+$J568)*IF($F568&gt;=5,P$5&gt;=YEAR($I568),1)*($F568&gt;=3)</f>
        <v>0</v>
      </c>
      <c r="Q568" s="326">
        <f>(SUM($N121:Q121)-SUM($N568:P568)+$J568)*IF($F568&gt;=5,Q$5&gt;=YEAR($I568),1)*($F568&gt;=3)</f>
        <v>0</v>
      </c>
      <c r="R568" s="326">
        <f>(SUM($N121:R121)-SUM($N568:Q568)+$J568)*IF($F568&gt;=5,R$5&gt;=YEAR($I568),1)*($F568&gt;=3)</f>
        <v>0</v>
      </c>
      <c r="S568" s="326">
        <f>(SUM($N121:S121)-SUM($N568:R568)+$J568)*IF($F568&gt;=5,S$5&gt;=YEAR($I568),1)*($F568&gt;=3)</f>
        <v>0</v>
      </c>
      <c r="T568" s="326">
        <f>(SUM($N121:T121)-SUM($N568:S568)+$J568)*IF($F568&gt;=5,T$5&gt;=YEAR($I568),1)*($F568&gt;=3)</f>
        <v>0</v>
      </c>
      <c r="U568" s="326">
        <f>(SUM($N121:U121)-SUM($N568:T568)+$J568)*IF($F568&gt;=5,U$5&gt;=YEAR($I568),1)*($F568&gt;=3)</f>
        <v>0</v>
      </c>
      <c r="V568" s="326">
        <f>(SUM($N121:V121)-SUM($N568:U568)+$J568)*IF($F568&gt;=5,V$5&gt;=YEAR($I568),1)*($F568&gt;=3)</f>
        <v>0</v>
      </c>
      <c r="W568" s="326">
        <f>(SUM($N121:W121)-SUM($N568:V568)+$J568)*IF($F568&gt;=5,W$5&gt;=YEAR($I568),1)*($F568&gt;=3)</f>
        <v>0</v>
      </c>
      <c r="X568" s="326">
        <f>(SUM($N121:X121)-SUM($N568:W568)+$J568)*IF($F568&gt;=5,X$5&gt;=YEAR($I568),1)*($F568&gt;=3)</f>
        <v>0</v>
      </c>
      <c r="Y568" s="326">
        <f>(SUM($N121:Y121)-SUM($N568:X568)+$J568)*IF($F568&gt;=5,Y$5&gt;=YEAR($I568),1)*($F568&gt;=3)</f>
        <v>0</v>
      </c>
      <c r="Z568" s="326">
        <f>(SUM($N121:Z121)-SUM($N568:Y568)+$J568)*IF($F568&gt;=5,Z$5&gt;=YEAR($I568),1)*($F568&gt;=3)</f>
        <v>0</v>
      </c>
      <c r="AA568" s="326">
        <f>(SUM($N121:AA121)-SUM($N568:Z568)+$J568)*IF($F568&gt;=5,AA$5&gt;=YEAR($I568),1)*($F568&gt;=3)</f>
        <v>0</v>
      </c>
      <c r="AB568" s="326">
        <f>(SUM($N121:AB121)-SUM($N568:AA568)+$J568)*IF($F568&gt;=5,AB$5&gt;=YEAR($I568),1)*($F568&gt;=3)</f>
        <v>0</v>
      </c>
      <c r="AC568" s="326">
        <f>(SUM($N121:AC121)-SUM($N568:AB568)+$J568)*IF($F568&gt;=5,AC$5&gt;=YEAR($I568),1)*($F568&gt;=3)</f>
        <v>0</v>
      </c>
      <c r="AD568" s="326">
        <f>(SUM($N121:AD121)-SUM($N568:AC568)+$J568)*IF($F568&gt;=5,AD$5&gt;=YEAR($I568),1)*($F568&gt;=3)</f>
        <v>0</v>
      </c>
      <c r="AE568" s="326">
        <f>(SUM($N121:AE121)-SUM($N568:AD568)+$J568)*IF($F568&gt;=5,AE$5&gt;=YEAR($I568),1)*($F568&gt;=3)</f>
        <v>0</v>
      </c>
      <c r="AF568" s="326">
        <f>(SUM($N121:AF121)-SUM($N568:AE568)+$J568)*IF($F568&gt;=5,AF$5&gt;=YEAR($I568),1)*($F568&gt;=3)</f>
        <v>0</v>
      </c>
      <c r="AG568" s="326">
        <f>(SUM($N121:AG121)-SUM($N568:AF568)+$J568)*IF($F568&gt;=5,AG$5&gt;=YEAR($I568),1)*($F568&gt;=3)</f>
        <v>0</v>
      </c>
      <c r="AH568" s="326">
        <f>(SUM($N121:AH121)-SUM($N568:AG568)+$J568)*IF($F568&gt;=5,AH$5&gt;=YEAR($I568),1)*($F568&gt;=3)</f>
        <v>0</v>
      </c>
      <c r="AI568" s="326">
        <f>(SUM($N121:AI121)-SUM($N568:AH568)+$J568)*IF($F568&gt;=5,AI$5&gt;=YEAR($I568),1)*($F568&gt;=3)</f>
        <v>0</v>
      </c>
      <c r="AJ568" s="326">
        <f>(SUM($N121:AJ121)-SUM($N568:AI568)+$J568)*IF($F568&gt;=5,AJ$5&gt;=YEAR($I568),1)*($F568&gt;=3)</f>
        <v>0</v>
      </c>
      <c r="AK568" s="326">
        <f>(SUM($N121:AK121)-SUM($N568:AJ568)+$J568)*IF($F568&gt;=5,AK$5&gt;=YEAR($I568),1)*($F568&gt;=3)</f>
        <v>0</v>
      </c>
      <c r="AL568" s="326">
        <f>(SUM($N121:AL121)-SUM($N568:AK568)+$J568)*IF($F568&gt;=5,AL$5&gt;=YEAR($I568),1)*($F568&gt;=3)</f>
        <v>0</v>
      </c>
      <c r="AM568" s="326">
        <f>(SUM($N121:AM121)-SUM($N568:AL568)+$J568)*IF($F568&gt;=5,AM$5&gt;=YEAR($I568),1)*($F568&gt;=3)</f>
        <v>0</v>
      </c>
      <c r="AN568" s="326">
        <f>(SUM($N121:AN121)-SUM($N568:AM568)+$J568)*IF($F568&gt;=5,AN$5&gt;=YEAR($I568),1)*($F568&gt;=3)</f>
        <v>0</v>
      </c>
      <c r="AO568" s="326">
        <f>(SUM($N121:AO121)-SUM($N568:AN568)+$J568)*IF($F568&gt;=5,AO$5&gt;=YEAR($I568),1)*($F568&gt;=3)</f>
        <v>0</v>
      </c>
      <c r="AP568" s="326">
        <f>(SUM($N121:AP121)-SUM($N568:AO568)+$J568)*IF($F568&gt;=5,AP$5&gt;=YEAR($I568),1)*($F568&gt;=3)</f>
        <v>0</v>
      </c>
      <c r="AQ568" s="326">
        <f>(SUM($N121:AQ121)-SUM($N568:AP568)+$J568)*IF($F568&gt;=5,AQ$5&gt;=YEAR($I568),1)*($F568&gt;=3)</f>
        <v>0</v>
      </c>
      <c r="AR568" s="326">
        <f>(SUM($N121:AR121)-SUM($N568:AQ568)+$J568)*IF($F568&gt;=5,AR$5&gt;=YEAR($I568),1)*($F568&gt;=3)</f>
        <v>0</v>
      </c>
      <c r="AS568" s="326">
        <f>(SUM($N121:AS121)-SUM($N568:AR568)+$J568)*IF($F568&gt;=5,AS$5&gt;=YEAR($I568),1)*($F568&gt;=3)</f>
        <v>0</v>
      </c>
      <c r="AT568" s="326">
        <f>(SUM($N121:AT121)-SUM($N568:AS568)+$J568)*IF($F568&gt;=5,AT$5&gt;=YEAR($I568),1)*($F568&gt;=3)</f>
        <v>0</v>
      </c>
      <c r="AU568" s="326">
        <f>(SUM($N121:AU121)-SUM($N568:AT568)+$J568)*IF($F568&gt;=5,AU$5&gt;=YEAR($I568),1)*($F568&gt;=3)</f>
        <v>0</v>
      </c>
      <c r="AV568" s="326">
        <f>(SUM($N121:AV121)-SUM($N568:AU568)+$J568)*IF($F568&gt;=5,AV$5&gt;=YEAR($I568),1)*($F568&gt;=3)</f>
        <v>0</v>
      </c>
      <c r="AW568" s="326">
        <f>(SUM($N121:AW121)-SUM($N568:AV568)+$J568)*IF($F568&gt;=5,AW$5&gt;=YEAR($I568),1)*($F568&gt;=3)</f>
        <v>0</v>
      </c>
      <c r="AX568" s="326">
        <f>(SUM($N121:AX121)-SUM($N568:AW568)+$J568)*IF($F568&gt;=5,AX$5&gt;=YEAR($I568),1)*($F568&gt;=3)</f>
        <v>0</v>
      </c>
      <c r="AY568" s="326">
        <f>(SUM($N121:AY121)-SUM($N568:AX568)+$J568)*IF($F568&gt;=5,AY$5&gt;=YEAR($I568),1)*($F568&gt;=3)</f>
        <v>0</v>
      </c>
      <c r="AZ568" s="326">
        <f>(SUM($N121:AZ121)-SUM($N568:AY568)+$J568)*IF($F568&gt;=5,AZ$5&gt;=YEAR($I568),1)*($F568&gt;=3)</f>
        <v>0</v>
      </c>
      <c r="BA568" s="326">
        <f>(SUM($N121:BA121)-SUM($N568:AZ568)+$J568)*IF($F568&gt;=5,BA$5&gt;=YEAR($I568),1)*($F568&gt;=3)</f>
        <v>0</v>
      </c>
      <c r="BB568" s="326">
        <f>(SUM($N121:BB121)-SUM($N568:BA568)+$J568)*IF($F568&gt;=5,BB$5&gt;=YEAR($I568),1)*($F568&gt;=3)</f>
        <v>0</v>
      </c>
      <c r="BC568" s="326">
        <f>(SUM($N121:BC121)-SUM($N568:BB568)+$J568)*IF($F568&gt;=5,BC$5&gt;=YEAR($I568),1)*($F568&gt;=3)</f>
        <v>0</v>
      </c>
      <c r="BD568" s="326">
        <f>(SUM($N121:BD121)-SUM($N568:BC568)+$J568)*IF($F568&gt;=5,BD$5&gt;=YEAR($I568),1)*($F568&gt;=3)</f>
        <v>0</v>
      </c>
      <c r="BE568" s="326">
        <f>(SUM($N121:BE121)-SUM($N568:BD568)+$J568)*IF($F568&gt;=5,BE$5&gt;=YEAR($I568),1)*($F568&gt;=3)</f>
        <v>0</v>
      </c>
      <c r="BF568" s="326">
        <f>(SUM($N121:BF121)-SUM($N568:BE568)+$J568)*IF($F568&gt;=5,BF$5&gt;=YEAR($I568),1)*($F568&gt;=3)</f>
        <v>0</v>
      </c>
      <c r="BG568" s="326">
        <f>(SUM($N121:BG121)-SUM($N568:BF568)+$J568)*IF($F568&gt;=5,BG$5&gt;=YEAR($I568),1)*($F568&gt;=3)</f>
        <v>0</v>
      </c>
      <c r="BH568" s="326">
        <f>(SUM($N121:BH121)-SUM($N568:BG568)+$J568)*IF($F568&gt;=5,BH$5&gt;=YEAR($I568),1)*($F568&gt;=3)</f>
        <v>0</v>
      </c>
      <c r="BI568" s="326">
        <f>(SUM($N121:BI121)-SUM($N568:BH568)+$J568)*IF($F568&gt;=5,BI$5&gt;=YEAR($I568),1)*($F568&gt;=3)</f>
        <v>0</v>
      </c>
      <c r="BJ568" s="326">
        <f>(SUM($N121:BJ121)-SUM($N568:BI568)+$J568)*IF($F568&gt;=5,BJ$5&gt;=YEAR($I568),1)*($F568&gt;=3)</f>
        <v>0</v>
      </c>
      <c r="BK568" s="326">
        <f>(SUM($N121:BK121)-SUM($N568:BJ568)+$J568)*IF($F568&gt;=5,BK$5&gt;=YEAR($I568),1)*($F568&gt;=3)</f>
        <v>0</v>
      </c>
      <c r="BL568" s="326">
        <f>(SUM($N121:BL121)-SUM($N568:BK568)+$J568)*IF($F568&gt;=5,BL$5&gt;=YEAR($I568),1)*($F568&gt;=3)</f>
        <v>0</v>
      </c>
      <c r="BM568" s="326">
        <f>(SUM($N121:BM121)-SUM($N568:BL568)+$J568)*IF($F568&gt;=5,BM$5&gt;=YEAR($I568),1)*($F568&gt;=3)</f>
        <v>0</v>
      </c>
    </row>
    <row r="569" spans="3:65" x14ac:dyDescent="0.2">
      <c r="C569" s="325">
        <f t="shared" si="1165"/>
        <v>6</v>
      </c>
      <c r="D569" s="303" t="str">
        <f t="shared" si="1166"/>
        <v>item 6</v>
      </c>
      <c r="E569" s="350" t="str">
        <f t="shared" si="1162"/>
        <v>Operating Expense</v>
      </c>
      <c r="F569" s="320">
        <f t="shared" si="1162"/>
        <v>2</v>
      </c>
      <c r="G569" s="320"/>
      <c r="H569" s="425">
        <f t="shared" si="1167"/>
        <v>2017</v>
      </c>
      <c r="I569" s="416">
        <f t="shared" si="1163"/>
        <v>43100</v>
      </c>
      <c r="J569" s="327">
        <f t="shared" si="1164"/>
        <v>0</v>
      </c>
      <c r="K569" s="341">
        <f t="shared" si="1168"/>
        <v>0</v>
      </c>
      <c r="L569" s="342">
        <f t="shared" si="1169"/>
        <v>0</v>
      </c>
      <c r="O569" s="326">
        <f>(SUM($N122:O122)-SUM($N569:N569)+$J569)*IF($F569&gt;=5,O$5&gt;=YEAR($I569),1)*($F569&gt;=3)</f>
        <v>0</v>
      </c>
      <c r="P569" s="326">
        <f>(SUM($N122:P122)-SUM($N569:O569)+$J569)*IF($F569&gt;=5,P$5&gt;=YEAR($I569),1)*($F569&gt;=3)</f>
        <v>0</v>
      </c>
      <c r="Q569" s="326">
        <f>(SUM($N122:Q122)-SUM($N569:P569)+$J569)*IF($F569&gt;=5,Q$5&gt;=YEAR($I569),1)*($F569&gt;=3)</f>
        <v>0</v>
      </c>
      <c r="R569" s="326">
        <f>(SUM($N122:R122)-SUM($N569:Q569)+$J569)*IF($F569&gt;=5,R$5&gt;=YEAR($I569),1)*($F569&gt;=3)</f>
        <v>0</v>
      </c>
      <c r="S569" s="326">
        <f>(SUM($N122:S122)-SUM($N569:R569)+$J569)*IF($F569&gt;=5,S$5&gt;=YEAR($I569),1)*($F569&gt;=3)</f>
        <v>0</v>
      </c>
      <c r="T569" s="326">
        <f>(SUM($N122:T122)-SUM($N569:S569)+$J569)*IF($F569&gt;=5,T$5&gt;=YEAR($I569),1)*($F569&gt;=3)</f>
        <v>0</v>
      </c>
      <c r="U569" s="326">
        <f>(SUM($N122:U122)-SUM($N569:T569)+$J569)*IF($F569&gt;=5,U$5&gt;=YEAR($I569),1)*($F569&gt;=3)</f>
        <v>0</v>
      </c>
      <c r="V569" s="326">
        <f>(SUM($N122:V122)-SUM($N569:U569)+$J569)*IF($F569&gt;=5,V$5&gt;=YEAR($I569),1)*($F569&gt;=3)</f>
        <v>0</v>
      </c>
      <c r="W569" s="326">
        <f>(SUM($N122:W122)-SUM($N569:V569)+$J569)*IF($F569&gt;=5,W$5&gt;=YEAR($I569),1)*($F569&gt;=3)</f>
        <v>0</v>
      </c>
      <c r="X569" s="326">
        <f>(SUM($N122:X122)-SUM($N569:W569)+$J569)*IF($F569&gt;=5,X$5&gt;=YEAR($I569),1)*($F569&gt;=3)</f>
        <v>0</v>
      </c>
      <c r="Y569" s="326">
        <f>(SUM($N122:Y122)-SUM($N569:X569)+$J569)*IF($F569&gt;=5,Y$5&gt;=YEAR($I569),1)*($F569&gt;=3)</f>
        <v>0</v>
      </c>
      <c r="Z569" s="326">
        <f>(SUM($N122:Z122)-SUM($N569:Y569)+$J569)*IF($F569&gt;=5,Z$5&gt;=YEAR($I569),1)*($F569&gt;=3)</f>
        <v>0</v>
      </c>
      <c r="AA569" s="326">
        <f>(SUM($N122:AA122)-SUM($N569:Z569)+$J569)*IF($F569&gt;=5,AA$5&gt;=YEAR($I569),1)*($F569&gt;=3)</f>
        <v>0</v>
      </c>
      <c r="AB569" s="326">
        <f>(SUM($N122:AB122)-SUM($N569:AA569)+$J569)*IF($F569&gt;=5,AB$5&gt;=YEAR($I569),1)*($F569&gt;=3)</f>
        <v>0</v>
      </c>
      <c r="AC569" s="326">
        <f>(SUM($N122:AC122)-SUM($N569:AB569)+$J569)*IF($F569&gt;=5,AC$5&gt;=YEAR($I569),1)*($F569&gt;=3)</f>
        <v>0</v>
      </c>
      <c r="AD569" s="326">
        <f>(SUM($N122:AD122)-SUM($N569:AC569)+$J569)*IF($F569&gt;=5,AD$5&gt;=YEAR($I569),1)*($F569&gt;=3)</f>
        <v>0</v>
      </c>
      <c r="AE569" s="326">
        <f>(SUM($N122:AE122)-SUM($N569:AD569)+$J569)*IF($F569&gt;=5,AE$5&gt;=YEAR($I569),1)*($F569&gt;=3)</f>
        <v>0</v>
      </c>
      <c r="AF569" s="326">
        <f>(SUM($N122:AF122)-SUM($N569:AE569)+$J569)*IF($F569&gt;=5,AF$5&gt;=YEAR($I569),1)*($F569&gt;=3)</f>
        <v>0</v>
      </c>
      <c r="AG569" s="326">
        <f>(SUM($N122:AG122)-SUM($N569:AF569)+$J569)*IF($F569&gt;=5,AG$5&gt;=YEAR($I569),1)*($F569&gt;=3)</f>
        <v>0</v>
      </c>
      <c r="AH569" s="326">
        <f>(SUM($N122:AH122)-SUM($N569:AG569)+$J569)*IF($F569&gt;=5,AH$5&gt;=YEAR($I569),1)*($F569&gt;=3)</f>
        <v>0</v>
      </c>
      <c r="AI569" s="326">
        <f>(SUM($N122:AI122)-SUM($N569:AH569)+$J569)*IF($F569&gt;=5,AI$5&gt;=YEAR($I569),1)*($F569&gt;=3)</f>
        <v>0</v>
      </c>
      <c r="AJ569" s="326">
        <f>(SUM($N122:AJ122)-SUM($N569:AI569)+$J569)*IF($F569&gt;=5,AJ$5&gt;=YEAR($I569),1)*($F569&gt;=3)</f>
        <v>0</v>
      </c>
      <c r="AK569" s="326">
        <f>(SUM($N122:AK122)-SUM($N569:AJ569)+$J569)*IF($F569&gt;=5,AK$5&gt;=YEAR($I569),1)*($F569&gt;=3)</f>
        <v>0</v>
      </c>
      <c r="AL569" s="326">
        <f>(SUM($N122:AL122)-SUM($N569:AK569)+$J569)*IF($F569&gt;=5,AL$5&gt;=YEAR($I569),1)*($F569&gt;=3)</f>
        <v>0</v>
      </c>
      <c r="AM569" s="326">
        <f>(SUM($N122:AM122)-SUM($N569:AL569)+$J569)*IF($F569&gt;=5,AM$5&gt;=YEAR($I569),1)*($F569&gt;=3)</f>
        <v>0</v>
      </c>
      <c r="AN569" s="326">
        <f>(SUM($N122:AN122)-SUM($N569:AM569)+$J569)*IF($F569&gt;=5,AN$5&gt;=YEAR($I569),1)*($F569&gt;=3)</f>
        <v>0</v>
      </c>
      <c r="AO569" s="326">
        <f>(SUM($N122:AO122)-SUM($N569:AN569)+$J569)*IF($F569&gt;=5,AO$5&gt;=YEAR($I569),1)*($F569&gt;=3)</f>
        <v>0</v>
      </c>
      <c r="AP569" s="326">
        <f>(SUM($N122:AP122)-SUM($N569:AO569)+$J569)*IF($F569&gt;=5,AP$5&gt;=YEAR($I569),1)*($F569&gt;=3)</f>
        <v>0</v>
      </c>
      <c r="AQ569" s="326">
        <f>(SUM($N122:AQ122)-SUM($N569:AP569)+$J569)*IF($F569&gt;=5,AQ$5&gt;=YEAR($I569),1)*($F569&gt;=3)</f>
        <v>0</v>
      </c>
      <c r="AR569" s="326">
        <f>(SUM($N122:AR122)-SUM($N569:AQ569)+$J569)*IF($F569&gt;=5,AR$5&gt;=YEAR($I569),1)*($F569&gt;=3)</f>
        <v>0</v>
      </c>
      <c r="AS569" s="326">
        <f>(SUM($N122:AS122)-SUM($N569:AR569)+$J569)*IF($F569&gt;=5,AS$5&gt;=YEAR($I569),1)*($F569&gt;=3)</f>
        <v>0</v>
      </c>
      <c r="AT569" s="326">
        <f>(SUM($N122:AT122)-SUM($N569:AS569)+$J569)*IF($F569&gt;=5,AT$5&gt;=YEAR($I569),1)*($F569&gt;=3)</f>
        <v>0</v>
      </c>
      <c r="AU569" s="326">
        <f>(SUM($N122:AU122)-SUM($N569:AT569)+$J569)*IF($F569&gt;=5,AU$5&gt;=YEAR($I569),1)*($F569&gt;=3)</f>
        <v>0</v>
      </c>
      <c r="AV569" s="326">
        <f>(SUM($N122:AV122)-SUM($N569:AU569)+$J569)*IF($F569&gt;=5,AV$5&gt;=YEAR($I569),1)*($F569&gt;=3)</f>
        <v>0</v>
      </c>
      <c r="AW569" s="326">
        <f>(SUM($N122:AW122)-SUM($N569:AV569)+$J569)*IF($F569&gt;=5,AW$5&gt;=YEAR($I569),1)*($F569&gt;=3)</f>
        <v>0</v>
      </c>
      <c r="AX569" s="326">
        <f>(SUM($N122:AX122)-SUM($N569:AW569)+$J569)*IF($F569&gt;=5,AX$5&gt;=YEAR($I569),1)*($F569&gt;=3)</f>
        <v>0</v>
      </c>
      <c r="AY569" s="326">
        <f>(SUM($N122:AY122)-SUM($N569:AX569)+$J569)*IF($F569&gt;=5,AY$5&gt;=YEAR($I569),1)*($F569&gt;=3)</f>
        <v>0</v>
      </c>
      <c r="AZ569" s="326">
        <f>(SUM($N122:AZ122)-SUM($N569:AY569)+$J569)*IF($F569&gt;=5,AZ$5&gt;=YEAR($I569),1)*($F569&gt;=3)</f>
        <v>0</v>
      </c>
      <c r="BA569" s="326">
        <f>(SUM($N122:BA122)-SUM($N569:AZ569)+$J569)*IF($F569&gt;=5,BA$5&gt;=YEAR($I569),1)*($F569&gt;=3)</f>
        <v>0</v>
      </c>
      <c r="BB569" s="326">
        <f>(SUM($N122:BB122)-SUM($N569:BA569)+$J569)*IF($F569&gt;=5,BB$5&gt;=YEAR($I569),1)*($F569&gt;=3)</f>
        <v>0</v>
      </c>
      <c r="BC569" s="326">
        <f>(SUM($N122:BC122)-SUM($N569:BB569)+$J569)*IF($F569&gt;=5,BC$5&gt;=YEAR($I569),1)*($F569&gt;=3)</f>
        <v>0</v>
      </c>
      <c r="BD569" s="326">
        <f>(SUM($N122:BD122)-SUM($N569:BC569)+$J569)*IF($F569&gt;=5,BD$5&gt;=YEAR($I569),1)*($F569&gt;=3)</f>
        <v>0</v>
      </c>
      <c r="BE569" s="326">
        <f>(SUM($N122:BE122)-SUM($N569:BD569)+$J569)*IF($F569&gt;=5,BE$5&gt;=YEAR($I569),1)*($F569&gt;=3)</f>
        <v>0</v>
      </c>
      <c r="BF569" s="326">
        <f>(SUM($N122:BF122)-SUM($N569:BE569)+$J569)*IF($F569&gt;=5,BF$5&gt;=YEAR($I569),1)*($F569&gt;=3)</f>
        <v>0</v>
      </c>
      <c r="BG569" s="326">
        <f>(SUM($N122:BG122)-SUM($N569:BF569)+$J569)*IF($F569&gt;=5,BG$5&gt;=YEAR($I569),1)*($F569&gt;=3)</f>
        <v>0</v>
      </c>
      <c r="BH569" s="326">
        <f>(SUM($N122:BH122)-SUM($N569:BG569)+$J569)*IF($F569&gt;=5,BH$5&gt;=YEAR($I569),1)*($F569&gt;=3)</f>
        <v>0</v>
      </c>
      <c r="BI569" s="326">
        <f>(SUM($N122:BI122)-SUM($N569:BH569)+$J569)*IF($F569&gt;=5,BI$5&gt;=YEAR($I569),1)*($F569&gt;=3)</f>
        <v>0</v>
      </c>
      <c r="BJ569" s="326">
        <f>(SUM($N122:BJ122)-SUM($N569:BI569)+$J569)*IF($F569&gt;=5,BJ$5&gt;=YEAR($I569),1)*($F569&gt;=3)</f>
        <v>0</v>
      </c>
      <c r="BK569" s="326">
        <f>(SUM($N122:BK122)-SUM($N569:BJ569)+$J569)*IF($F569&gt;=5,BK$5&gt;=YEAR($I569),1)*($F569&gt;=3)</f>
        <v>0</v>
      </c>
      <c r="BL569" s="326">
        <f>(SUM($N122:BL122)-SUM($N569:BK569)+$J569)*IF($F569&gt;=5,BL$5&gt;=YEAR($I569),1)*($F569&gt;=3)</f>
        <v>0</v>
      </c>
      <c r="BM569" s="326">
        <f>(SUM($N122:BM122)-SUM($N569:BL569)+$J569)*IF($F569&gt;=5,BM$5&gt;=YEAR($I569),1)*($F569&gt;=3)</f>
        <v>0</v>
      </c>
    </row>
    <row r="570" spans="3:65" x14ac:dyDescent="0.2">
      <c r="C570" s="325">
        <f t="shared" si="1165"/>
        <v>7</v>
      </c>
      <c r="D570" s="303" t="str">
        <f t="shared" si="1166"/>
        <v>item 7</v>
      </c>
      <c r="E570" s="350" t="str">
        <f t="shared" si="1162"/>
        <v>Operating Expense</v>
      </c>
      <c r="F570" s="320">
        <f t="shared" si="1162"/>
        <v>2</v>
      </c>
      <c r="G570" s="320"/>
      <c r="H570" s="425">
        <f t="shared" si="1167"/>
        <v>2017</v>
      </c>
      <c r="I570" s="416">
        <f t="shared" si="1163"/>
        <v>43100</v>
      </c>
      <c r="J570" s="327">
        <f t="shared" si="1164"/>
        <v>0</v>
      </c>
      <c r="K570" s="341">
        <f t="shared" si="1168"/>
        <v>0</v>
      </c>
      <c r="L570" s="342">
        <f t="shared" si="1169"/>
        <v>0</v>
      </c>
      <c r="O570" s="326">
        <f>(SUM($N123:O123)-SUM($N570:N570)+$J570)*IF($F570&gt;=5,O$5&gt;=YEAR($I570),1)*($F570&gt;=3)</f>
        <v>0</v>
      </c>
      <c r="P570" s="326">
        <f>(SUM($N123:P123)-SUM($N570:O570)+$J570)*IF($F570&gt;=5,P$5&gt;=YEAR($I570),1)*($F570&gt;=3)</f>
        <v>0</v>
      </c>
      <c r="Q570" s="326">
        <f>(SUM($N123:Q123)-SUM($N570:P570)+$J570)*IF($F570&gt;=5,Q$5&gt;=YEAR($I570),1)*($F570&gt;=3)</f>
        <v>0</v>
      </c>
      <c r="R570" s="326">
        <f>(SUM($N123:R123)-SUM($N570:Q570)+$J570)*IF($F570&gt;=5,R$5&gt;=YEAR($I570),1)*($F570&gt;=3)</f>
        <v>0</v>
      </c>
      <c r="S570" s="326">
        <f>(SUM($N123:S123)-SUM($N570:R570)+$J570)*IF($F570&gt;=5,S$5&gt;=YEAR($I570),1)*($F570&gt;=3)</f>
        <v>0</v>
      </c>
      <c r="T570" s="326">
        <f>(SUM($N123:T123)-SUM($N570:S570)+$J570)*IF($F570&gt;=5,T$5&gt;=YEAR($I570),1)*($F570&gt;=3)</f>
        <v>0</v>
      </c>
      <c r="U570" s="326">
        <f>(SUM($N123:U123)-SUM($N570:T570)+$J570)*IF($F570&gt;=5,U$5&gt;=YEAR($I570),1)*($F570&gt;=3)</f>
        <v>0</v>
      </c>
      <c r="V570" s="326">
        <f>(SUM($N123:V123)-SUM($N570:U570)+$J570)*IF($F570&gt;=5,V$5&gt;=YEAR($I570),1)*($F570&gt;=3)</f>
        <v>0</v>
      </c>
      <c r="W570" s="326">
        <f>(SUM($N123:W123)-SUM($N570:V570)+$J570)*IF($F570&gt;=5,W$5&gt;=YEAR($I570),1)*($F570&gt;=3)</f>
        <v>0</v>
      </c>
      <c r="X570" s="326">
        <f>(SUM($N123:X123)-SUM($N570:W570)+$J570)*IF($F570&gt;=5,X$5&gt;=YEAR($I570),1)*($F570&gt;=3)</f>
        <v>0</v>
      </c>
      <c r="Y570" s="326">
        <f>(SUM($N123:Y123)-SUM($N570:X570)+$J570)*IF($F570&gt;=5,Y$5&gt;=YEAR($I570),1)*($F570&gt;=3)</f>
        <v>0</v>
      </c>
      <c r="Z570" s="326">
        <f>(SUM($N123:Z123)-SUM($N570:Y570)+$J570)*IF($F570&gt;=5,Z$5&gt;=YEAR($I570),1)*($F570&gt;=3)</f>
        <v>0</v>
      </c>
      <c r="AA570" s="326">
        <f>(SUM($N123:AA123)-SUM($N570:Z570)+$J570)*IF($F570&gt;=5,AA$5&gt;=YEAR($I570),1)*($F570&gt;=3)</f>
        <v>0</v>
      </c>
      <c r="AB570" s="326">
        <f>(SUM($N123:AB123)-SUM($N570:AA570)+$J570)*IF($F570&gt;=5,AB$5&gt;=YEAR($I570),1)*($F570&gt;=3)</f>
        <v>0</v>
      </c>
      <c r="AC570" s="326">
        <f>(SUM($N123:AC123)-SUM($N570:AB570)+$J570)*IF($F570&gt;=5,AC$5&gt;=YEAR($I570),1)*($F570&gt;=3)</f>
        <v>0</v>
      </c>
      <c r="AD570" s="326">
        <f>(SUM($N123:AD123)-SUM($N570:AC570)+$J570)*IF($F570&gt;=5,AD$5&gt;=YEAR($I570),1)*($F570&gt;=3)</f>
        <v>0</v>
      </c>
      <c r="AE570" s="326">
        <f>(SUM($N123:AE123)-SUM($N570:AD570)+$J570)*IF($F570&gt;=5,AE$5&gt;=YEAR($I570),1)*($F570&gt;=3)</f>
        <v>0</v>
      </c>
      <c r="AF570" s="326">
        <f>(SUM($N123:AF123)-SUM($N570:AE570)+$J570)*IF($F570&gt;=5,AF$5&gt;=YEAR($I570),1)*($F570&gt;=3)</f>
        <v>0</v>
      </c>
      <c r="AG570" s="326">
        <f>(SUM($N123:AG123)-SUM($N570:AF570)+$J570)*IF($F570&gt;=5,AG$5&gt;=YEAR($I570),1)*($F570&gt;=3)</f>
        <v>0</v>
      </c>
      <c r="AH570" s="326">
        <f>(SUM($N123:AH123)-SUM($N570:AG570)+$J570)*IF($F570&gt;=5,AH$5&gt;=YEAR($I570),1)*($F570&gt;=3)</f>
        <v>0</v>
      </c>
      <c r="AI570" s="326">
        <f>(SUM($N123:AI123)-SUM($N570:AH570)+$J570)*IF($F570&gt;=5,AI$5&gt;=YEAR($I570),1)*($F570&gt;=3)</f>
        <v>0</v>
      </c>
      <c r="AJ570" s="326">
        <f>(SUM($N123:AJ123)-SUM($N570:AI570)+$J570)*IF($F570&gt;=5,AJ$5&gt;=YEAR($I570),1)*($F570&gt;=3)</f>
        <v>0</v>
      </c>
      <c r="AK570" s="326">
        <f>(SUM($N123:AK123)-SUM($N570:AJ570)+$J570)*IF($F570&gt;=5,AK$5&gt;=YEAR($I570),1)*($F570&gt;=3)</f>
        <v>0</v>
      </c>
      <c r="AL570" s="326">
        <f>(SUM($N123:AL123)-SUM($N570:AK570)+$J570)*IF($F570&gt;=5,AL$5&gt;=YEAR($I570),1)*($F570&gt;=3)</f>
        <v>0</v>
      </c>
      <c r="AM570" s="326">
        <f>(SUM($N123:AM123)-SUM($N570:AL570)+$J570)*IF($F570&gt;=5,AM$5&gt;=YEAR($I570),1)*($F570&gt;=3)</f>
        <v>0</v>
      </c>
      <c r="AN570" s="326">
        <f>(SUM($N123:AN123)-SUM($N570:AM570)+$J570)*IF($F570&gt;=5,AN$5&gt;=YEAR($I570),1)*($F570&gt;=3)</f>
        <v>0</v>
      </c>
      <c r="AO570" s="326">
        <f>(SUM($N123:AO123)-SUM($N570:AN570)+$J570)*IF($F570&gt;=5,AO$5&gt;=YEAR($I570),1)*($F570&gt;=3)</f>
        <v>0</v>
      </c>
      <c r="AP570" s="326">
        <f>(SUM($N123:AP123)-SUM($N570:AO570)+$J570)*IF($F570&gt;=5,AP$5&gt;=YEAR($I570),1)*($F570&gt;=3)</f>
        <v>0</v>
      </c>
      <c r="AQ570" s="326">
        <f>(SUM($N123:AQ123)-SUM($N570:AP570)+$J570)*IF($F570&gt;=5,AQ$5&gt;=YEAR($I570),1)*($F570&gt;=3)</f>
        <v>0</v>
      </c>
      <c r="AR570" s="326">
        <f>(SUM($N123:AR123)-SUM($N570:AQ570)+$J570)*IF($F570&gt;=5,AR$5&gt;=YEAR($I570),1)*($F570&gt;=3)</f>
        <v>0</v>
      </c>
      <c r="AS570" s="326">
        <f>(SUM($N123:AS123)-SUM($N570:AR570)+$J570)*IF($F570&gt;=5,AS$5&gt;=YEAR($I570),1)*($F570&gt;=3)</f>
        <v>0</v>
      </c>
      <c r="AT570" s="326">
        <f>(SUM($N123:AT123)-SUM($N570:AS570)+$J570)*IF($F570&gt;=5,AT$5&gt;=YEAR($I570),1)*($F570&gt;=3)</f>
        <v>0</v>
      </c>
      <c r="AU570" s="326">
        <f>(SUM($N123:AU123)-SUM($N570:AT570)+$J570)*IF($F570&gt;=5,AU$5&gt;=YEAR($I570),1)*($F570&gt;=3)</f>
        <v>0</v>
      </c>
      <c r="AV570" s="326">
        <f>(SUM($N123:AV123)-SUM($N570:AU570)+$J570)*IF($F570&gt;=5,AV$5&gt;=YEAR($I570),1)*($F570&gt;=3)</f>
        <v>0</v>
      </c>
      <c r="AW570" s="326">
        <f>(SUM($N123:AW123)-SUM($N570:AV570)+$J570)*IF($F570&gt;=5,AW$5&gt;=YEAR($I570),1)*($F570&gt;=3)</f>
        <v>0</v>
      </c>
      <c r="AX570" s="326">
        <f>(SUM($N123:AX123)-SUM($N570:AW570)+$J570)*IF($F570&gt;=5,AX$5&gt;=YEAR($I570),1)*($F570&gt;=3)</f>
        <v>0</v>
      </c>
      <c r="AY570" s="326">
        <f>(SUM($N123:AY123)-SUM($N570:AX570)+$J570)*IF($F570&gt;=5,AY$5&gt;=YEAR($I570),1)*($F570&gt;=3)</f>
        <v>0</v>
      </c>
      <c r="AZ570" s="326">
        <f>(SUM($N123:AZ123)-SUM($N570:AY570)+$J570)*IF($F570&gt;=5,AZ$5&gt;=YEAR($I570),1)*($F570&gt;=3)</f>
        <v>0</v>
      </c>
      <c r="BA570" s="326">
        <f>(SUM($N123:BA123)-SUM($N570:AZ570)+$J570)*IF($F570&gt;=5,BA$5&gt;=YEAR($I570),1)*($F570&gt;=3)</f>
        <v>0</v>
      </c>
      <c r="BB570" s="326">
        <f>(SUM($N123:BB123)-SUM($N570:BA570)+$J570)*IF($F570&gt;=5,BB$5&gt;=YEAR($I570),1)*($F570&gt;=3)</f>
        <v>0</v>
      </c>
      <c r="BC570" s="326">
        <f>(SUM($N123:BC123)-SUM($N570:BB570)+$J570)*IF($F570&gt;=5,BC$5&gt;=YEAR($I570),1)*($F570&gt;=3)</f>
        <v>0</v>
      </c>
      <c r="BD570" s="326">
        <f>(SUM($N123:BD123)-SUM($N570:BC570)+$J570)*IF($F570&gt;=5,BD$5&gt;=YEAR($I570),1)*($F570&gt;=3)</f>
        <v>0</v>
      </c>
      <c r="BE570" s="326">
        <f>(SUM($N123:BE123)-SUM($N570:BD570)+$J570)*IF($F570&gt;=5,BE$5&gt;=YEAR($I570),1)*($F570&gt;=3)</f>
        <v>0</v>
      </c>
      <c r="BF570" s="326">
        <f>(SUM($N123:BF123)-SUM($N570:BE570)+$J570)*IF($F570&gt;=5,BF$5&gt;=YEAR($I570),1)*($F570&gt;=3)</f>
        <v>0</v>
      </c>
      <c r="BG570" s="326">
        <f>(SUM($N123:BG123)-SUM($N570:BF570)+$J570)*IF($F570&gt;=5,BG$5&gt;=YEAR($I570),1)*($F570&gt;=3)</f>
        <v>0</v>
      </c>
      <c r="BH570" s="326">
        <f>(SUM($N123:BH123)-SUM($N570:BG570)+$J570)*IF($F570&gt;=5,BH$5&gt;=YEAR($I570),1)*($F570&gt;=3)</f>
        <v>0</v>
      </c>
      <c r="BI570" s="326">
        <f>(SUM($N123:BI123)-SUM($N570:BH570)+$J570)*IF($F570&gt;=5,BI$5&gt;=YEAR($I570),1)*($F570&gt;=3)</f>
        <v>0</v>
      </c>
      <c r="BJ570" s="326">
        <f>(SUM($N123:BJ123)-SUM($N570:BI570)+$J570)*IF($F570&gt;=5,BJ$5&gt;=YEAR($I570),1)*($F570&gt;=3)</f>
        <v>0</v>
      </c>
      <c r="BK570" s="326">
        <f>(SUM($N123:BK123)-SUM($N570:BJ570)+$J570)*IF($F570&gt;=5,BK$5&gt;=YEAR($I570),1)*($F570&gt;=3)</f>
        <v>0</v>
      </c>
      <c r="BL570" s="326">
        <f>(SUM($N123:BL123)-SUM($N570:BK570)+$J570)*IF($F570&gt;=5,BL$5&gt;=YEAR($I570),1)*($F570&gt;=3)</f>
        <v>0</v>
      </c>
      <c r="BM570" s="326">
        <f>(SUM($N123:BM123)-SUM($N570:BL570)+$J570)*IF($F570&gt;=5,BM$5&gt;=YEAR($I570),1)*($F570&gt;=3)</f>
        <v>0</v>
      </c>
    </row>
    <row r="571" spans="3:65" x14ac:dyDescent="0.2">
      <c r="C571" s="325">
        <f t="shared" si="1165"/>
        <v>8</v>
      </c>
      <c r="D571" s="303" t="str">
        <f t="shared" si="1166"/>
        <v>item 8</v>
      </c>
      <c r="E571" s="350" t="str">
        <f t="shared" si="1162"/>
        <v>Operating Expense</v>
      </c>
      <c r="F571" s="320">
        <f t="shared" si="1162"/>
        <v>2</v>
      </c>
      <c r="G571" s="320"/>
      <c r="H571" s="425">
        <f t="shared" si="1167"/>
        <v>2017</v>
      </c>
      <c r="I571" s="416">
        <f t="shared" si="1163"/>
        <v>43100</v>
      </c>
      <c r="J571" s="327">
        <f t="shared" si="1164"/>
        <v>0</v>
      </c>
      <c r="K571" s="341">
        <f t="shared" si="1168"/>
        <v>0</v>
      </c>
      <c r="L571" s="342">
        <f t="shared" si="1169"/>
        <v>0</v>
      </c>
      <c r="O571" s="326">
        <f>(SUM($N124:O124)-SUM($N571:N571)+$J571)*IF($F571&gt;=5,O$5&gt;=YEAR($I571),1)*($F571&gt;=3)</f>
        <v>0</v>
      </c>
      <c r="P571" s="326">
        <f>(SUM($N124:P124)-SUM($N571:O571)+$J571)*IF($F571&gt;=5,P$5&gt;=YEAR($I571),1)*($F571&gt;=3)</f>
        <v>0</v>
      </c>
      <c r="Q571" s="326">
        <f>(SUM($N124:Q124)-SUM($N571:P571)+$J571)*IF($F571&gt;=5,Q$5&gt;=YEAR($I571),1)*($F571&gt;=3)</f>
        <v>0</v>
      </c>
      <c r="R571" s="326">
        <f>(SUM($N124:R124)-SUM($N571:Q571)+$J571)*IF($F571&gt;=5,R$5&gt;=YEAR($I571),1)*($F571&gt;=3)</f>
        <v>0</v>
      </c>
      <c r="S571" s="326">
        <f>(SUM($N124:S124)-SUM($N571:R571)+$J571)*IF($F571&gt;=5,S$5&gt;=YEAR($I571),1)*($F571&gt;=3)</f>
        <v>0</v>
      </c>
      <c r="T571" s="326">
        <f>(SUM($N124:T124)-SUM($N571:S571)+$J571)*IF($F571&gt;=5,T$5&gt;=YEAR($I571),1)*($F571&gt;=3)</f>
        <v>0</v>
      </c>
      <c r="U571" s="326">
        <f>(SUM($N124:U124)-SUM($N571:T571)+$J571)*IF($F571&gt;=5,U$5&gt;=YEAR($I571),1)*($F571&gt;=3)</f>
        <v>0</v>
      </c>
      <c r="V571" s="326">
        <f>(SUM($N124:V124)-SUM($N571:U571)+$J571)*IF($F571&gt;=5,V$5&gt;=YEAR($I571),1)*($F571&gt;=3)</f>
        <v>0</v>
      </c>
      <c r="W571" s="326">
        <f>(SUM($N124:W124)-SUM($N571:V571)+$J571)*IF($F571&gt;=5,W$5&gt;=YEAR($I571),1)*($F571&gt;=3)</f>
        <v>0</v>
      </c>
      <c r="X571" s="326">
        <f>(SUM($N124:X124)-SUM($N571:W571)+$J571)*IF($F571&gt;=5,X$5&gt;=YEAR($I571),1)*($F571&gt;=3)</f>
        <v>0</v>
      </c>
      <c r="Y571" s="326">
        <f>(SUM($N124:Y124)-SUM($N571:X571)+$J571)*IF($F571&gt;=5,Y$5&gt;=YEAR($I571),1)*($F571&gt;=3)</f>
        <v>0</v>
      </c>
      <c r="Z571" s="326">
        <f>(SUM($N124:Z124)-SUM($N571:Y571)+$J571)*IF($F571&gt;=5,Z$5&gt;=YEAR($I571),1)*($F571&gt;=3)</f>
        <v>0</v>
      </c>
      <c r="AA571" s="326">
        <f>(SUM($N124:AA124)-SUM($N571:Z571)+$J571)*IF($F571&gt;=5,AA$5&gt;=YEAR($I571),1)*($F571&gt;=3)</f>
        <v>0</v>
      </c>
      <c r="AB571" s="326">
        <f>(SUM($N124:AB124)-SUM($N571:AA571)+$J571)*IF($F571&gt;=5,AB$5&gt;=YEAR($I571),1)*($F571&gt;=3)</f>
        <v>0</v>
      </c>
      <c r="AC571" s="326">
        <f>(SUM($N124:AC124)-SUM($N571:AB571)+$J571)*IF($F571&gt;=5,AC$5&gt;=YEAR($I571),1)*($F571&gt;=3)</f>
        <v>0</v>
      </c>
      <c r="AD571" s="326">
        <f>(SUM($N124:AD124)-SUM($N571:AC571)+$J571)*IF($F571&gt;=5,AD$5&gt;=YEAR($I571),1)*($F571&gt;=3)</f>
        <v>0</v>
      </c>
      <c r="AE571" s="326">
        <f>(SUM($N124:AE124)-SUM($N571:AD571)+$J571)*IF($F571&gt;=5,AE$5&gt;=YEAR($I571),1)*($F571&gt;=3)</f>
        <v>0</v>
      </c>
      <c r="AF571" s="326">
        <f>(SUM($N124:AF124)-SUM($N571:AE571)+$J571)*IF($F571&gt;=5,AF$5&gt;=YEAR($I571),1)*($F571&gt;=3)</f>
        <v>0</v>
      </c>
      <c r="AG571" s="326">
        <f>(SUM($N124:AG124)-SUM($N571:AF571)+$J571)*IF($F571&gt;=5,AG$5&gt;=YEAR($I571),1)*($F571&gt;=3)</f>
        <v>0</v>
      </c>
      <c r="AH571" s="326">
        <f>(SUM($N124:AH124)-SUM($N571:AG571)+$J571)*IF($F571&gt;=5,AH$5&gt;=YEAR($I571),1)*($F571&gt;=3)</f>
        <v>0</v>
      </c>
      <c r="AI571" s="326">
        <f>(SUM($N124:AI124)-SUM($N571:AH571)+$J571)*IF($F571&gt;=5,AI$5&gt;=YEAR($I571),1)*($F571&gt;=3)</f>
        <v>0</v>
      </c>
      <c r="AJ571" s="326">
        <f>(SUM($N124:AJ124)-SUM($N571:AI571)+$J571)*IF($F571&gt;=5,AJ$5&gt;=YEAR($I571),1)*($F571&gt;=3)</f>
        <v>0</v>
      </c>
      <c r="AK571" s="326">
        <f>(SUM($N124:AK124)-SUM($N571:AJ571)+$J571)*IF($F571&gt;=5,AK$5&gt;=YEAR($I571),1)*($F571&gt;=3)</f>
        <v>0</v>
      </c>
      <c r="AL571" s="326">
        <f>(SUM($N124:AL124)-SUM($N571:AK571)+$J571)*IF($F571&gt;=5,AL$5&gt;=YEAR($I571),1)*($F571&gt;=3)</f>
        <v>0</v>
      </c>
      <c r="AM571" s="326">
        <f>(SUM($N124:AM124)-SUM($N571:AL571)+$J571)*IF($F571&gt;=5,AM$5&gt;=YEAR($I571),1)*($F571&gt;=3)</f>
        <v>0</v>
      </c>
      <c r="AN571" s="326">
        <f>(SUM($N124:AN124)-SUM($N571:AM571)+$J571)*IF($F571&gt;=5,AN$5&gt;=YEAR($I571),1)*($F571&gt;=3)</f>
        <v>0</v>
      </c>
      <c r="AO571" s="326">
        <f>(SUM($N124:AO124)-SUM($N571:AN571)+$J571)*IF($F571&gt;=5,AO$5&gt;=YEAR($I571),1)*($F571&gt;=3)</f>
        <v>0</v>
      </c>
      <c r="AP571" s="326">
        <f>(SUM($N124:AP124)-SUM($N571:AO571)+$J571)*IF($F571&gt;=5,AP$5&gt;=YEAR($I571),1)*($F571&gt;=3)</f>
        <v>0</v>
      </c>
      <c r="AQ571" s="326">
        <f>(SUM($N124:AQ124)-SUM($N571:AP571)+$J571)*IF($F571&gt;=5,AQ$5&gt;=YEAR($I571),1)*($F571&gt;=3)</f>
        <v>0</v>
      </c>
      <c r="AR571" s="326">
        <f>(SUM($N124:AR124)-SUM($N571:AQ571)+$J571)*IF($F571&gt;=5,AR$5&gt;=YEAR($I571),1)*($F571&gt;=3)</f>
        <v>0</v>
      </c>
      <c r="AS571" s="326">
        <f>(SUM($N124:AS124)-SUM($N571:AR571)+$J571)*IF($F571&gt;=5,AS$5&gt;=YEAR($I571),1)*($F571&gt;=3)</f>
        <v>0</v>
      </c>
      <c r="AT571" s="326">
        <f>(SUM($N124:AT124)-SUM($N571:AS571)+$J571)*IF($F571&gt;=5,AT$5&gt;=YEAR($I571),1)*($F571&gt;=3)</f>
        <v>0</v>
      </c>
      <c r="AU571" s="326">
        <f>(SUM($N124:AU124)-SUM($N571:AT571)+$J571)*IF($F571&gt;=5,AU$5&gt;=YEAR($I571),1)*($F571&gt;=3)</f>
        <v>0</v>
      </c>
      <c r="AV571" s="326">
        <f>(SUM($N124:AV124)-SUM($N571:AU571)+$J571)*IF($F571&gt;=5,AV$5&gt;=YEAR($I571),1)*($F571&gt;=3)</f>
        <v>0</v>
      </c>
      <c r="AW571" s="326">
        <f>(SUM($N124:AW124)-SUM($N571:AV571)+$J571)*IF($F571&gt;=5,AW$5&gt;=YEAR($I571),1)*($F571&gt;=3)</f>
        <v>0</v>
      </c>
      <c r="AX571" s="326">
        <f>(SUM($N124:AX124)-SUM($N571:AW571)+$J571)*IF($F571&gt;=5,AX$5&gt;=YEAR($I571),1)*($F571&gt;=3)</f>
        <v>0</v>
      </c>
      <c r="AY571" s="326">
        <f>(SUM($N124:AY124)-SUM($N571:AX571)+$J571)*IF($F571&gt;=5,AY$5&gt;=YEAR($I571),1)*($F571&gt;=3)</f>
        <v>0</v>
      </c>
      <c r="AZ571" s="326">
        <f>(SUM($N124:AZ124)-SUM($N571:AY571)+$J571)*IF($F571&gt;=5,AZ$5&gt;=YEAR($I571),1)*($F571&gt;=3)</f>
        <v>0</v>
      </c>
      <c r="BA571" s="326">
        <f>(SUM($N124:BA124)-SUM($N571:AZ571)+$J571)*IF($F571&gt;=5,BA$5&gt;=YEAR($I571),1)*($F571&gt;=3)</f>
        <v>0</v>
      </c>
      <c r="BB571" s="326">
        <f>(SUM($N124:BB124)-SUM($N571:BA571)+$J571)*IF($F571&gt;=5,BB$5&gt;=YEAR($I571),1)*($F571&gt;=3)</f>
        <v>0</v>
      </c>
      <c r="BC571" s="326">
        <f>(SUM($N124:BC124)-SUM($N571:BB571)+$J571)*IF($F571&gt;=5,BC$5&gt;=YEAR($I571),1)*($F571&gt;=3)</f>
        <v>0</v>
      </c>
      <c r="BD571" s="326">
        <f>(SUM($N124:BD124)-SUM($N571:BC571)+$J571)*IF($F571&gt;=5,BD$5&gt;=YEAR($I571),1)*($F571&gt;=3)</f>
        <v>0</v>
      </c>
      <c r="BE571" s="326">
        <f>(SUM($N124:BE124)-SUM($N571:BD571)+$J571)*IF($F571&gt;=5,BE$5&gt;=YEAR($I571),1)*($F571&gt;=3)</f>
        <v>0</v>
      </c>
      <c r="BF571" s="326">
        <f>(SUM($N124:BF124)-SUM($N571:BE571)+$J571)*IF($F571&gt;=5,BF$5&gt;=YEAR($I571),1)*($F571&gt;=3)</f>
        <v>0</v>
      </c>
      <c r="BG571" s="326">
        <f>(SUM($N124:BG124)-SUM($N571:BF571)+$J571)*IF($F571&gt;=5,BG$5&gt;=YEAR($I571),1)*($F571&gt;=3)</f>
        <v>0</v>
      </c>
      <c r="BH571" s="326">
        <f>(SUM($N124:BH124)-SUM($N571:BG571)+$J571)*IF($F571&gt;=5,BH$5&gt;=YEAR($I571),1)*($F571&gt;=3)</f>
        <v>0</v>
      </c>
      <c r="BI571" s="326">
        <f>(SUM($N124:BI124)-SUM($N571:BH571)+$J571)*IF($F571&gt;=5,BI$5&gt;=YEAR($I571),1)*($F571&gt;=3)</f>
        <v>0</v>
      </c>
      <c r="BJ571" s="326">
        <f>(SUM($N124:BJ124)-SUM($N571:BI571)+$J571)*IF($F571&gt;=5,BJ$5&gt;=YEAR($I571),1)*($F571&gt;=3)</f>
        <v>0</v>
      </c>
      <c r="BK571" s="326">
        <f>(SUM($N124:BK124)-SUM($N571:BJ571)+$J571)*IF($F571&gt;=5,BK$5&gt;=YEAR($I571),1)*($F571&gt;=3)</f>
        <v>0</v>
      </c>
      <c r="BL571" s="326">
        <f>(SUM($N124:BL124)-SUM($N571:BK571)+$J571)*IF($F571&gt;=5,BL$5&gt;=YEAR($I571),1)*($F571&gt;=3)</f>
        <v>0</v>
      </c>
      <c r="BM571" s="326">
        <f>(SUM($N124:BM124)-SUM($N571:BL571)+$J571)*IF($F571&gt;=5,BM$5&gt;=YEAR($I571),1)*($F571&gt;=3)</f>
        <v>0</v>
      </c>
    </row>
    <row r="572" spans="3:65" x14ac:dyDescent="0.2">
      <c r="C572" s="325">
        <f t="shared" si="1165"/>
        <v>9</v>
      </c>
      <c r="D572" s="303" t="str">
        <f t="shared" si="1166"/>
        <v>item 9</v>
      </c>
      <c r="E572" s="350" t="str">
        <f t="shared" si="1162"/>
        <v>Operating Expense</v>
      </c>
      <c r="F572" s="320">
        <f t="shared" si="1162"/>
        <v>2</v>
      </c>
      <c r="G572" s="320"/>
      <c r="H572" s="425">
        <f t="shared" si="1167"/>
        <v>2017</v>
      </c>
      <c r="I572" s="416">
        <f t="shared" si="1163"/>
        <v>43100</v>
      </c>
      <c r="J572" s="327">
        <f t="shared" si="1164"/>
        <v>0</v>
      </c>
      <c r="K572" s="341">
        <f t="shared" si="1168"/>
        <v>0</v>
      </c>
      <c r="L572" s="342">
        <f t="shared" si="1169"/>
        <v>0</v>
      </c>
      <c r="O572" s="326">
        <f>(SUM($N125:O125)-SUM($N572:N572)+$J572)*IF($F572&gt;=5,O$5&gt;=YEAR($I572),1)*($F572&gt;=3)</f>
        <v>0</v>
      </c>
      <c r="P572" s="326">
        <f>(SUM($N125:P125)-SUM($N572:O572)+$J572)*IF($F572&gt;=5,P$5&gt;=YEAR($I572),1)*($F572&gt;=3)</f>
        <v>0</v>
      </c>
      <c r="Q572" s="326">
        <f>(SUM($N125:Q125)-SUM($N572:P572)+$J572)*IF($F572&gt;=5,Q$5&gt;=YEAR($I572),1)*($F572&gt;=3)</f>
        <v>0</v>
      </c>
      <c r="R572" s="326">
        <f>(SUM($N125:R125)-SUM($N572:Q572)+$J572)*IF($F572&gt;=5,R$5&gt;=YEAR($I572),1)*($F572&gt;=3)</f>
        <v>0</v>
      </c>
      <c r="S572" s="326">
        <f>(SUM($N125:S125)-SUM($N572:R572)+$J572)*IF($F572&gt;=5,S$5&gt;=YEAR($I572),1)*($F572&gt;=3)</f>
        <v>0</v>
      </c>
      <c r="T572" s="326">
        <f>(SUM($N125:T125)-SUM($N572:S572)+$J572)*IF($F572&gt;=5,T$5&gt;=YEAR($I572),1)*($F572&gt;=3)</f>
        <v>0</v>
      </c>
      <c r="U572" s="326">
        <f>(SUM($N125:U125)-SUM($N572:T572)+$J572)*IF($F572&gt;=5,U$5&gt;=YEAR($I572),1)*($F572&gt;=3)</f>
        <v>0</v>
      </c>
      <c r="V572" s="326">
        <f>(SUM($N125:V125)-SUM($N572:U572)+$J572)*IF($F572&gt;=5,V$5&gt;=YEAR($I572),1)*($F572&gt;=3)</f>
        <v>0</v>
      </c>
      <c r="W572" s="326">
        <f>(SUM($N125:W125)-SUM($N572:V572)+$J572)*IF($F572&gt;=5,W$5&gt;=YEAR($I572),1)*($F572&gt;=3)</f>
        <v>0</v>
      </c>
      <c r="X572" s="326">
        <f>(SUM($N125:X125)-SUM($N572:W572)+$J572)*IF($F572&gt;=5,X$5&gt;=YEAR($I572),1)*($F572&gt;=3)</f>
        <v>0</v>
      </c>
      <c r="Y572" s="326">
        <f>(SUM($N125:Y125)-SUM($N572:X572)+$J572)*IF($F572&gt;=5,Y$5&gt;=YEAR($I572),1)*($F572&gt;=3)</f>
        <v>0</v>
      </c>
      <c r="Z572" s="326">
        <f>(SUM($N125:Z125)-SUM($N572:Y572)+$J572)*IF($F572&gt;=5,Z$5&gt;=YEAR($I572),1)*($F572&gt;=3)</f>
        <v>0</v>
      </c>
      <c r="AA572" s="326">
        <f>(SUM($N125:AA125)-SUM($N572:Z572)+$J572)*IF($F572&gt;=5,AA$5&gt;=YEAR($I572),1)*($F572&gt;=3)</f>
        <v>0</v>
      </c>
      <c r="AB572" s="326">
        <f>(SUM($N125:AB125)-SUM($N572:AA572)+$J572)*IF($F572&gt;=5,AB$5&gt;=YEAR($I572),1)*($F572&gt;=3)</f>
        <v>0</v>
      </c>
      <c r="AC572" s="326">
        <f>(SUM($N125:AC125)-SUM($N572:AB572)+$J572)*IF($F572&gt;=5,AC$5&gt;=YEAR($I572),1)*($F572&gt;=3)</f>
        <v>0</v>
      </c>
      <c r="AD572" s="326">
        <f>(SUM($N125:AD125)-SUM($N572:AC572)+$J572)*IF($F572&gt;=5,AD$5&gt;=YEAR($I572),1)*($F572&gt;=3)</f>
        <v>0</v>
      </c>
      <c r="AE572" s="326">
        <f>(SUM($N125:AE125)-SUM($N572:AD572)+$J572)*IF($F572&gt;=5,AE$5&gt;=YEAR($I572),1)*($F572&gt;=3)</f>
        <v>0</v>
      </c>
      <c r="AF572" s="326">
        <f>(SUM($N125:AF125)-SUM($N572:AE572)+$J572)*IF($F572&gt;=5,AF$5&gt;=YEAR($I572),1)*($F572&gt;=3)</f>
        <v>0</v>
      </c>
      <c r="AG572" s="326">
        <f>(SUM($N125:AG125)-SUM($N572:AF572)+$J572)*IF($F572&gt;=5,AG$5&gt;=YEAR($I572),1)*($F572&gt;=3)</f>
        <v>0</v>
      </c>
      <c r="AH572" s="326">
        <f>(SUM($N125:AH125)-SUM($N572:AG572)+$J572)*IF($F572&gt;=5,AH$5&gt;=YEAR($I572),1)*($F572&gt;=3)</f>
        <v>0</v>
      </c>
      <c r="AI572" s="326">
        <f>(SUM($N125:AI125)-SUM($N572:AH572)+$J572)*IF($F572&gt;=5,AI$5&gt;=YEAR($I572),1)*($F572&gt;=3)</f>
        <v>0</v>
      </c>
      <c r="AJ572" s="326">
        <f>(SUM($N125:AJ125)-SUM($N572:AI572)+$J572)*IF($F572&gt;=5,AJ$5&gt;=YEAR($I572),1)*($F572&gt;=3)</f>
        <v>0</v>
      </c>
      <c r="AK572" s="326">
        <f>(SUM($N125:AK125)-SUM($N572:AJ572)+$J572)*IF($F572&gt;=5,AK$5&gt;=YEAR($I572),1)*($F572&gt;=3)</f>
        <v>0</v>
      </c>
      <c r="AL572" s="326">
        <f>(SUM($N125:AL125)-SUM($N572:AK572)+$J572)*IF($F572&gt;=5,AL$5&gt;=YEAR($I572),1)*($F572&gt;=3)</f>
        <v>0</v>
      </c>
      <c r="AM572" s="326">
        <f>(SUM($N125:AM125)-SUM($N572:AL572)+$J572)*IF($F572&gt;=5,AM$5&gt;=YEAR($I572),1)*($F572&gt;=3)</f>
        <v>0</v>
      </c>
      <c r="AN572" s="326">
        <f>(SUM($N125:AN125)-SUM($N572:AM572)+$J572)*IF($F572&gt;=5,AN$5&gt;=YEAR($I572),1)*($F572&gt;=3)</f>
        <v>0</v>
      </c>
      <c r="AO572" s="326">
        <f>(SUM($N125:AO125)-SUM($N572:AN572)+$J572)*IF($F572&gt;=5,AO$5&gt;=YEAR($I572),1)*($F572&gt;=3)</f>
        <v>0</v>
      </c>
      <c r="AP572" s="326">
        <f>(SUM($N125:AP125)-SUM($N572:AO572)+$J572)*IF($F572&gt;=5,AP$5&gt;=YEAR($I572),1)*($F572&gt;=3)</f>
        <v>0</v>
      </c>
      <c r="AQ572" s="326">
        <f>(SUM($N125:AQ125)-SUM($N572:AP572)+$J572)*IF($F572&gt;=5,AQ$5&gt;=YEAR($I572),1)*($F572&gt;=3)</f>
        <v>0</v>
      </c>
      <c r="AR572" s="326">
        <f>(SUM($N125:AR125)-SUM($N572:AQ572)+$J572)*IF($F572&gt;=5,AR$5&gt;=YEAR($I572),1)*($F572&gt;=3)</f>
        <v>0</v>
      </c>
      <c r="AS572" s="326">
        <f>(SUM($N125:AS125)-SUM($N572:AR572)+$J572)*IF($F572&gt;=5,AS$5&gt;=YEAR($I572),1)*($F572&gt;=3)</f>
        <v>0</v>
      </c>
      <c r="AT572" s="326">
        <f>(SUM($N125:AT125)-SUM($N572:AS572)+$J572)*IF($F572&gt;=5,AT$5&gt;=YEAR($I572),1)*($F572&gt;=3)</f>
        <v>0</v>
      </c>
      <c r="AU572" s="326">
        <f>(SUM($N125:AU125)-SUM($N572:AT572)+$J572)*IF($F572&gt;=5,AU$5&gt;=YEAR($I572),1)*($F572&gt;=3)</f>
        <v>0</v>
      </c>
      <c r="AV572" s="326">
        <f>(SUM($N125:AV125)-SUM($N572:AU572)+$J572)*IF($F572&gt;=5,AV$5&gt;=YEAR($I572),1)*($F572&gt;=3)</f>
        <v>0</v>
      </c>
      <c r="AW572" s="326">
        <f>(SUM($N125:AW125)-SUM($N572:AV572)+$J572)*IF($F572&gt;=5,AW$5&gt;=YEAR($I572),1)*($F572&gt;=3)</f>
        <v>0</v>
      </c>
      <c r="AX572" s="326">
        <f>(SUM($N125:AX125)-SUM($N572:AW572)+$J572)*IF($F572&gt;=5,AX$5&gt;=YEAR($I572),1)*($F572&gt;=3)</f>
        <v>0</v>
      </c>
      <c r="AY572" s="326">
        <f>(SUM($N125:AY125)-SUM($N572:AX572)+$J572)*IF($F572&gt;=5,AY$5&gt;=YEAR($I572),1)*($F572&gt;=3)</f>
        <v>0</v>
      </c>
      <c r="AZ572" s="326">
        <f>(SUM($N125:AZ125)-SUM($N572:AY572)+$J572)*IF($F572&gt;=5,AZ$5&gt;=YEAR($I572),1)*($F572&gt;=3)</f>
        <v>0</v>
      </c>
      <c r="BA572" s="326">
        <f>(SUM($N125:BA125)-SUM($N572:AZ572)+$J572)*IF($F572&gt;=5,BA$5&gt;=YEAR($I572),1)*($F572&gt;=3)</f>
        <v>0</v>
      </c>
      <c r="BB572" s="326">
        <f>(SUM($N125:BB125)-SUM($N572:BA572)+$J572)*IF($F572&gt;=5,BB$5&gt;=YEAR($I572),1)*($F572&gt;=3)</f>
        <v>0</v>
      </c>
      <c r="BC572" s="326">
        <f>(SUM($N125:BC125)-SUM($N572:BB572)+$J572)*IF($F572&gt;=5,BC$5&gt;=YEAR($I572),1)*($F572&gt;=3)</f>
        <v>0</v>
      </c>
      <c r="BD572" s="326">
        <f>(SUM($N125:BD125)-SUM($N572:BC572)+$J572)*IF($F572&gt;=5,BD$5&gt;=YEAR($I572),1)*($F572&gt;=3)</f>
        <v>0</v>
      </c>
      <c r="BE572" s="326">
        <f>(SUM($N125:BE125)-SUM($N572:BD572)+$J572)*IF($F572&gt;=5,BE$5&gt;=YEAR($I572),1)*($F572&gt;=3)</f>
        <v>0</v>
      </c>
      <c r="BF572" s="326">
        <f>(SUM($N125:BF125)-SUM($N572:BE572)+$J572)*IF($F572&gt;=5,BF$5&gt;=YEAR($I572),1)*($F572&gt;=3)</f>
        <v>0</v>
      </c>
      <c r="BG572" s="326">
        <f>(SUM($N125:BG125)-SUM($N572:BF572)+$J572)*IF($F572&gt;=5,BG$5&gt;=YEAR($I572),1)*($F572&gt;=3)</f>
        <v>0</v>
      </c>
      <c r="BH572" s="326">
        <f>(SUM($N125:BH125)-SUM($N572:BG572)+$J572)*IF($F572&gt;=5,BH$5&gt;=YEAR($I572),1)*($F572&gt;=3)</f>
        <v>0</v>
      </c>
      <c r="BI572" s="326">
        <f>(SUM($N125:BI125)-SUM($N572:BH572)+$J572)*IF($F572&gt;=5,BI$5&gt;=YEAR($I572),1)*($F572&gt;=3)</f>
        <v>0</v>
      </c>
      <c r="BJ572" s="326">
        <f>(SUM($N125:BJ125)-SUM($N572:BI572)+$J572)*IF($F572&gt;=5,BJ$5&gt;=YEAR($I572),1)*($F572&gt;=3)</f>
        <v>0</v>
      </c>
      <c r="BK572" s="326">
        <f>(SUM($N125:BK125)-SUM($N572:BJ572)+$J572)*IF($F572&gt;=5,BK$5&gt;=YEAR($I572),1)*($F572&gt;=3)</f>
        <v>0</v>
      </c>
      <c r="BL572" s="326">
        <f>(SUM($N125:BL125)-SUM($N572:BK572)+$J572)*IF($F572&gt;=5,BL$5&gt;=YEAR($I572),1)*($F572&gt;=3)</f>
        <v>0</v>
      </c>
      <c r="BM572" s="326">
        <f>(SUM($N125:BM125)-SUM($N572:BL572)+$J572)*IF($F572&gt;=5,BM$5&gt;=YEAR($I572),1)*($F572&gt;=3)</f>
        <v>0</v>
      </c>
    </row>
    <row r="573" spans="3:65" x14ac:dyDescent="0.2">
      <c r="C573" s="325">
        <f t="shared" si="1165"/>
        <v>10</v>
      </c>
      <c r="D573" s="303" t="str">
        <f t="shared" si="1166"/>
        <v>item 10</v>
      </c>
      <c r="E573" s="350" t="str">
        <f t="shared" si="1162"/>
        <v>Operating Expense</v>
      </c>
      <c r="F573" s="320">
        <f t="shared" si="1162"/>
        <v>2</v>
      </c>
      <c r="G573" s="320"/>
      <c r="H573" s="425">
        <f t="shared" si="1167"/>
        <v>2017</v>
      </c>
      <c r="I573" s="416">
        <f t="shared" si="1163"/>
        <v>43100</v>
      </c>
      <c r="J573" s="327">
        <f t="shared" si="1164"/>
        <v>0</v>
      </c>
      <c r="K573" s="341">
        <f t="shared" si="1168"/>
        <v>0</v>
      </c>
      <c r="L573" s="342">
        <f t="shared" si="1169"/>
        <v>0</v>
      </c>
      <c r="O573" s="326">
        <f>(SUM($N126:O126)-SUM($N573:N573)+$J573)*IF($F573&gt;=5,O$5&gt;=YEAR($I573),1)*($F573&gt;=3)</f>
        <v>0</v>
      </c>
      <c r="P573" s="326">
        <f>(SUM($N126:P126)-SUM($N573:O573)+$J573)*IF($F573&gt;=5,P$5&gt;=YEAR($I573),1)*($F573&gt;=3)</f>
        <v>0</v>
      </c>
      <c r="Q573" s="326">
        <f>(SUM($N126:Q126)-SUM($N573:P573)+$J573)*IF($F573&gt;=5,Q$5&gt;=YEAR($I573),1)*($F573&gt;=3)</f>
        <v>0</v>
      </c>
      <c r="R573" s="326">
        <f>(SUM($N126:R126)-SUM($N573:Q573)+$J573)*IF($F573&gt;=5,R$5&gt;=YEAR($I573),1)*($F573&gt;=3)</f>
        <v>0</v>
      </c>
      <c r="S573" s="326">
        <f>(SUM($N126:S126)-SUM($N573:R573)+$J573)*IF($F573&gt;=5,S$5&gt;=YEAR($I573),1)*($F573&gt;=3)</f>
        <v>0</v>
      </c>
      <c r="T573" s="326">
        <f>(SUM($N126:T126)-SUM($N573:S573)+$J573)*IF($F573&gt;=5,T$5&gt;=YEAR($I573),1)*($F573&gt;=3)</f>
        <v>0</v>
      </c>
      <c r="U573" s="326">
        <f>(SUM($N126:U126)-SUM($N573:T573)+$J573)*IF($F573&gt;=5,U$5&gt;=YEAR($I573),1)*($F573&gt;=3)</f>
        <v>0</v>
      </c>
      <c r="V573" s="326">
        <f>(SUM($N126:V126)-SUM($N573:U573)+$J573)*IF($F573&gt;=5,V$5&gt;=YEAR($I573),1)*($F573&gt;=3)</f>
        <v>0</v>
      </c>
      <c r="W573" s="326">
        <f>(SUM($N126:W126)-SUM($N573:V573)+$J573)*IF($F573&gt;=5,W$5&gt;=YEAR($I573),1)*($F573&gt;=3)</f>
        <v>0</v>
      </c>
      <c r="X573" s="326">
        <f>(SUM($N126:X126)-SUM($N573:W573)+$J573)*IF($F573&gt;=5,X$5&gt;=YEAR($I573),1)*($F573&gt;=3)</f>
        <v>0</v>
      </c>
      <c r="Y573" s="326">
        <f>(SUM($N126:Y126)-SUM($N573:X573)+$J573)*IF($F573&gt;=5,Y$5&gt;=YEAR($I573),1)*($F573&gt;=3)</f>
        <v>0</v>
      </c>
      <c r="Z573" s="326">
        <f>(SUM($N126:Z126)-SUM($N573:Y573)+$J573)*IF($F573&gt;=5,Z$5&gt;=YEAR($I573),1)*($F573&gt;=3)</f>
        <v>0</v>
      </c>
      <c r="AA573" s="326">
        <f>(SUM($N126:AA126)-SUM($N573:Z573)+$J573)*IF($F573&gt;=5,AA$5&gt;=YEAR($I573),1)*($F573&gt;=3)</f>
        <v>0</v>
      </c>
      <c r="AB573" s="326">
        <f>(SUM($N126:AB126)-SUM($N573:AA573)+$J573)*IF($F573&gt;=5,AB$5&gt;=YEAR($I573),1)*($F573&gt;=3)</f>
        <v>0</v>
      </c>
      <c r="AC573" s="326">
        <f>(SUM($N126:AC126)-SUM($N573:AB573)+$J573)*IF($F573&gt;=5,AC$5&gt;=YEAR($I573),1)*($F573&gt;=3)</f>
        <v>0</v>
      </c>
      <c r="AD573" s="326">
        <f>(SUM($N126:AD126)-SUM($N573:AC573)+$J573)*IF($F573&gt;=5,AD$5&gt;=YEAR($I573),1)*($F573&gt;=3)</f>
        <v>0</v>
      </c>
      <c r="AE573" s="326">
        <f>(SUM($N126:AE126)-SUM($N573:AD573)+$J573)*IF($F573&gt;=5,AE$5&gt;=YEAR($I573),1)*($F573&gt;=3)</f>
        <v>0</v>
      </c>
      <c r="AF573" s="326">
        <f>(SUM($N126:AF126)-SUM($N573:AE573)+$J573)*IF($F573&gt;=5,AF$5&gt;=YEAR($I573),1)*($F573&gt;=3)</f>
        <v>0</v>
      </c>
      <c r="AG573" s="326">
        <f>(SUM($N126:AG126)-SUM($N573:AF573)+$J573)*IF($F573&gt;=5,AG$5&gt;=YEAR($I573),1)*($F573&gt;=3)</f>
        <v>0</v>
      </c>
      <c r="AH573" s="326">
        <f>(SUM($N126:AH126)-SUM($N573:AG573)+$J573)*IF($F573&gt;=5,AH$5&gt;=YEAR($I573),1)*($F573&gt;=3)</f>
        <v>0</v>
      </c>
      <c r="AI573" s="326">
        <f>(SUM($N126:AI126)-SUM($N573:AH573)+$J573)*IF($F573&gt;=5,AI$5&gt;=YEAR($I573),1)*($F573&gt;=3)</f>
        <v>0</v>
      </c>
      <c r="AJ573" s="326">
        <f>(SUM($N126:AJ126)-SUM($N573:AI573)+$J573)*IF($F573&gt;=5,AJ$5&gt;=YEAR($I573),1)*($F573&gt;=3)</f>
        <v>0</v>
      </c>
      <c r="AK573" s="326">
        <f>(SUM($N126:AK126)-SUM($N573:AJ573)+$J573)*IF($F573&gt;=5,AK$5&gt;=YEAR($I573),1)*($F573&gt;=3)</f>
        <v>0</v>
      </c>
      <c r="AL573" s="326">
        <f>(SUM($N126:AL126)-SUM($N573:AK573)+$J573)*IF($F573&gt;=5,AL$5&gt;=YEAR($I573),1)*($F573&gt;=3)</f>
        <v>0</v>
      </c>
      <c r="AM573" s="326">
        <f>(SUM($N126:AM126)-SUM($N573:AL573)+$J573)*IF($F573&gt;=5,AM$5&gt;=YEAR($I573),1)*($F573&gt;=3)</f>
        <v>0</v>
      </c>
      <c r="AN573" s="326">
        <f>(SUM($N126:AN126)-SUM($N573:AM573)+$J573)*IF($F573&gt;=5,AN$5&gt;=YEAR($I573),1)*($F573&gt;=3)</f>
        <v>0</v>
      </c>
      <c r="AO573" s="326">
        <f>(SUM($N126:AO126)-SUM($N573:AN573)+$J573)*IF($F573&gt;=5,AO$5&gt;=YEAR($I573),1)*($F573&gt;=3)</f>
        <v>0</v>
      </c>
      <c r="AP573" s="326">
        <f>(SUM($N126:AP126)-SUM($N573:AO573)+$J573)*IF($F573&gt;=5,AP$5&gt;=YEAR($I573),1)*($F573&gt;=3)</f>
        <v>0</v>
      </c>
      <c r="AQ573" s="326">
        <f>(SUM($N126:AQ126)-SUM($N573:AP573)+$J573)*IF($F573&gt;=5,AQ$5&gt;=YEAR($I573),1)*($F573&gt;=3)</f>
        <v>0</v>
      </c>
      <c r="AR573" s="326">
        <f>(SUM($N126:AR126)-SUM($N573:AQ573)+$J573)*IF($F573&gt;=5,AR$5&gt;=YEAR($I573),1)*($F573&gt;=3)</f>
        <v>0</v>
      </c>
      <c r="AS573" s="326">
        <f>(SUM($N126:AS126)-SUM($N573:AR573)+$J573)*IF($F573&gt;=5,AS$5&gt;=YEAR($I573),1)*($F573&gt;=3)</f>
        <v>0</v>
      </c>
      <c r="AT573" s="326">
        <f>(SUM($N126:AT126)-SUM($N573:AS573)+$J573)*IF($F573&gt;=5,AT$5&gt;=YEAR($I573),1)*($F573&gt;=3)</f>
        <v>0</v>
      </c>
      <c r="AU573" s="326">
        <f>(SUM($N126:AU126)-SUM($N573:AT573)+$J573)*IF($F573&gt;=5,AU$5&gt;=YEAR($I573),1)*($F573&gt;=3)</f>
        <v>0</v>
      </c>
      <c r="AV573" s="326">
        <f>(SUM($N126:AV126)-SUM($N573:AU573)+$J573)*IF($F573&gt;=5,AV$5&gt;=YEAR($I573),1)*($F573&gt;=3)</f>
        <v>0</v>
      </c>
      <c r="AW573" s="326">
        <f>(SUM($N126:AW126)-SUM($N573:AV573)+$J573)*IF($F573&gt;=5,AW$5&gt;=YEAR($I573),1)*($F573&gt;=3)</f>
        <v>0</v>
      </c>
      <c r="AX573" s="326">
        <f>(SUM($N126:AX126)-SUM($N573:AW573)+$J573)*IF($F573&gt;=5,AX$5&gt;=YEAR($I573),1)*($F573&gt;=3)</f>
        <v>0</v>
      </c>
      <c r="AY573" s="326">
        <f>(SUM($N126:AY126)-SUM($N573:AX573)+$J573)*IF($F573&gt;=5,AY$5&gt;=YEAR($I573),1)*($F573&gt;=3)</f>
        <v>0</v>
      </c>
      <c r="AZ573" s="326">
        <f>(SUM($N126:AZ126)-SUM($N573:AY573)+$J573)*IF($F573&gt;=5,AZ$5&gt;=YEAR($I573),1)*($F573&gt;=3)</f>
        <v>0</v>
      </c>
      <c r="BA573" s="326">
        <f>(SUM($N126:BA126)-SUM($N573:AZ573)+$J573)*IF($F573&gt;=5,BA$5&gt;=YEAR($I573),1)*($F573&gt;=3)</f>
        <v>0</v>
      </c>
      <c r="BB573" s="326">
        <f>(SUM($N126:BB126)-SUM($N573:BA573)+$J573)*IF($F573&gt;=5,BB$5&gt;=YEAR($I573),1)*($F573&gt;=3)</f>
        <v>0</v>
      </c>
      <c r="BC573" s="326">
        <f>(SUM($N126:BC126)-SUM($N573:BB573)+$J573)*IF($F573&gt;=5,BC$5&gt;=YEAR($I573),1)*($F573&gt;=3)</f>
        <v>0</v>
      </c>
      <c r="BD573" s="326">
        <f>(SUM($N126:BD126)-SUM($N573:BC573)+$J573)*IF($F573&gt;=5,BD$5&gt;=YEAR($I573),1)*($F573&gt;=3)</f>
        <v>0</v>
      </c>
      <c r="BE573" s="326">
        <f>(SUM($N126:BE126)-SUM($N573:BD573)+$J573)*IF($F573&gt;=5,BE$5&gt;=YEAR($I573),1)*($F573&gt;=3)</f>
        <v>0</v>
      </c>
      <c r="BF573" s="326">
        <f>(SUM($N126:BF126)-SUM($N573:BE573)+$J573)*IF($F573&gt;=5,BF$5&gt;=YEAR($I573),1)*($F573&gt;=3)</f>
        <v>0</v>
      </c>
      <c r="BG573" s="326">
        <f>(SUM($N126:BG126)-SUM($N573:BF573)+$J573)*IF($F573&gt;=5,BG$5&gt;=YEAR($I573),1)*($F573&gt;=3)</f>
        <v>0</v>
      </c>
      <c r="BH573" s="326">
        <f>(SUM($N126:BH126)-SUM($N573:BG573)+$J573)*IF($F573&gt;=5,BH$5&gt;=YEAR($I573),1)*($F573&gt;=3)</f>
        <v>0</v>
      </c>
      <c r="BI573" s="326">
        <f>(SUM($N126:BI126)-SUM($N573:BH573)+$J573)*IF($F573&gt;=5,BI$5&gt;=YEAR($I573),1)*($F573&gt;=3)</f>
        <v>0</v>
      </c>
      <c r="BJ573" s="326">
        <f>(SUM($N126:BJ126)-SUM($N573:BI573)+$J573)*IF($F573&gt;=5,BJ$5&gt;=YEAR($I573),1)*($F573&gt;=3)</f>
        <v>0</v>
      </c>
      <c r="BK573" s="326">
        <f>(SUM($N126:BK126)-SUM($N573:BJ573)+$J573)*IF($F573&gt;=5,BK$5&gt;=YEAR($I573),1)*($F573&gt;=3)</f>
        <v>0</v>
      </c>
      <c r="BL573" s="326">
        <f>(SUM($N126:BL126)-SUM($N573:BK573)+$J573)*IF($F573&gt;=5,BL$5&gt;=YEAR($I573),1)*($F573&gt;=3)</f>
        <v>0</v>
      </c>
      <c r="BM573" s="326">
        <f>(SUM($N126:BM126)-SUM($N573:BL573)+$J573)*IF($F573&gt;=5,BM$5&gt;=YEAR($I573),1)*($F573&gt;=3)</f>
        <v>0</v>
      </c>
    </row>
    <row r="574" spans="3:65" x14ac:dyDescent="0.2">
      <c r="C574" s="325">
        <f t="shared" si="1165"/>
        <v>11</v>
      </c>
      <c r="D574" s="303" t="str">
        <f t="shared" si="1166"/>
        <v>item 11</v>
      </c>
      <c r="E574" s="350" t="str">
        <f t="shared" si="1162"/>
        <v>Operating Expense</v>
      </c>
      <c r="F574" s="320">
        <f t="shared" si="1162"/>
        <v>2</v>
      </c>
      <c r="G574" s="320"/>
      <c r="H574" s="425">
        <f t="shared" si="1167"/>
        <v>2017</v>
      </c>
      <c r="I574" s="416">
        <f t="shared" si="1163"/>
        <v>43100</v>
      </c>
      <c r="J574" s="327">
        <f t="shared" si="1164"/>
        <v>0</v>
      </c>
      <c r="K574" s="341">
        <f t="shared" si="1168"/>
        <v>0</v>
      </c>
      <c r="L574" s="342">
        <f t="shared" si="1169"/>
        <v>0</v>
      </c>
      <c r="O574" s="326">
        <f>(SUM($N127:O127)-SUM($N574:N574)+$J574)*IF($F574&gt;=5,O$5&gt;=YEAR($I574),1)*($F574&gt;=3)</f>
        <v>0</v>
      </c>
      <c r="P574" s="326">
        <f>(SUM($N127:P127)-SUM($N574:O574)+$J574)*IF($F574&gt;=5,P$5&gt;=YEAR($I574),1)*($F574&gt;=3)</f>
        <v>0</v>
      </c>
      <c r="Q574" s="326">
        <f>(SUM($N127:Q127)-SUM($N574:P574)+$J574)*IF($F574&gt;=5,Q$5&gt;=YEAR($I574),1)*($F574&gt;=3)</f>
        <v>0</v>
      </c>
      <c r="R574" s="326">
        <f>(SUM($N127:R127)-SUM($N574:Q574)+$J574)*IF($F574&gt;=5,R$5&gt;=YEAR($I574),1)*($F574&gt;=3)</f>
        <v>0</v>
      </c>
      <c r="S574" s="326">
        <f>(SUM($N127:S127)-SUM($N574:R574)+$J574)*IF($F574&gt;=5,S$5&gt;=YEAR($I574),1)*($F574&gt;=3)</f>
        <v>0</v>
      </c>
      <c r="T574" s="326">
        <f>(SUM($N127:T127)-SUM($N574:S574)+$J574)*IF($F574&gt;=5,T$5&gt;=YEAR($I574),1)*($F574&gt;=3)</f>
        <v>0</v>
      </c>
      <c r="U574" s="326">
        <f>(SUM($N127:U127)-SUM($N574:T574)+$J574)*IF($F574&gt;=5,U$5&gt;=YEAR($I574),1)*($F574&gt;=3)</f>
        <v>0</v>
      </c>
      <c r="V574" s="326">
        <f>(SUM($N127:V127)-SUM($N574:U574)+$J574)*IF($F574&gt;=5,V$5&gt;=YEAR($I574),1)*($F574&gt;=3)</f>
        <v>0</v>
      </c>
      <c r="W574" s="326">
        <f>(SUM($N127:W127)-SUM($N574:V574)+$J574)*IF($F574&gt;=5,W$5&gt;=YEAR($I574),1)*($F574&gt;=3)</f>
        <v>0</v>
      </c>
      <c r="X574" s="326">
        <f>(SUM($N127:X127)-SUM($N574:W574)+$J574)*IF($F574&gt;=5,X$5&gt;=YEAR($I574),1)*($F574&gt;=3)</f>
        <v>0</v>
      </c>
      <c r="Y574" s="326">
        <f>(SUM($N127:Y127)-SUM($N574:X574)+$J574)*IF($F574&gt;=5,Y$5&gt;=YEAR($I574),1)*($F574&gt;=3)</f>
        <v>0</v>
      </c>
      <c r="Z574" s="326">
        <f>(SUM($N127:Z127)-SUM($N574:Y574)+$J574)*IF($F574&gt;=5,Z$5&gt;=YEAR($I574),1)*($F574&gt;=3)</f>
        <v>0</v>
      </c>
      <c r="AA574" s="326">
        <f>(SUM($N127:AA127)-SUM($N574:Z574)+$J574)*IF($F574&gt;=5,AA$5&gt;=YEAR($I574),1)*($F574&gt;=3)</f>
        <v>0</v>
      </c>
      <c r="AB574" s="326">
        <f>(SUM($N127:AB127)-SUM($N574:AA574)+$J574)*IF($F574&gt;=5,AB$5&gt;=YEAR($I574),1)*($F574&gt;=3)</f>
        <v>0</v>
      </c>
      <c r="AC574" s="326">
        <f>(SUM($N127:AC127)-SUM($N574:AB574)+$J574)*IF($F574&gt;=5,AC$5&gt;=YEAR($I574),1)*($F574&gt;=3)</f>
        <v>0</v>
      </c>
      <c r="AD574" s="326">
        <f>(SUM($N127:AD127)-SUM($N574:AC574)+$J574)*IF($F574&gt;=5,AD$5&gt;=YEAR($I574),1)*($F574&gt;=3)</f>
        <v>0</v>
      </c>
      <c r="AE574" s="326">
        <f>(SUM($N127:AE127)-SUM($N574:AD574)+$J574)*IF($F574&gt;=5,AE$5&gt;=YEAR($I574),1)*($F574&gt;=3)</f>
        <v>0</v>
      </c>
      <c r="AF574" s="326">
        <f>(SUM($N127:AF127)-SUM($N574:AE574)+$J574)*IF($F574&gt;=5,AF$5&gt;=YEAR($I574),1)*($F574&gt;=3)</f>
        <v>0</v>
      </c>
      <c r="AG574" s="326">
        <f>(SUM($N127:AG127)-SUM($N574:AF574)+$J574)*IF($F574&gt;=5,AG$5&gt;=YEAR($I574),1)*($F574&gt;=3)</f>
        <v>0</v>
      </c>
      <c r="AH574" s="326">
        <f>(SUM($N127:AH127)-SUM($N574:AG574)+$J574)*IF($F574&gt;=5,AH$5&gt;=YEAR($I574),1)*($F574&gt;=3)</f>
        <v>0</v>
      </c>
      <c r="AI574" s="326">
        <f>(SUM($N127:AI127)-SUM($N574:AH574)+$J574)*IF($F574&gt;=5,AI$5&gt;=YEAR($I574),1)*($F574&gt;=3)</f>
        <v>0</v>
      </c>
      <c r="AJ574" s="326">
        <f>(SUM($N127:AJ127)-SUM($N574:AI574)+$J574)*IF($F574&gt;=5,AJ$5&gt;=YEAR($I574),1)*($F574&gt;=3)</f>
        <v>0</v>
      </c>
      <c r="AK574" s="326">
        <f>(SUM($N127:AK127)-SUM($N574:AJ574)+$J574)*IF($F574&gt;=5,AK$5&gt;=YEAR($I574),1)*($F574&gt;=3)</f>
        <v>0</v>
      </c>
      <c r="AL574" s="326">
        <f>(SUM($N127:AL127)-SUM($N574:AK574)+$J574)*IF($F574&gt;=5,AL$5&gt;=YEAR($I574),1)*($F574&gt;=3)</f>
        <v>0</v>
      </c>
      <c r="AM574" s="326">
        <f>(SUM($N127:AM127)-SUM($N574:AL574)+$J574)*IF($F574&gt;=5,AM$5&gt;=YEAR($I574),1)*($F574&gt;=3)</f>
        <v>0</v>
      </c>
      <c r="AN574" s="326">
        <f>(SUM($N127:AN127)-SUM($N574:AM574)+$J574)*IF($F574&gt;=5,AN$5&gt;=YEAR($I574),1)*($F574&gt;=3)</f>
        <v>0</v>
      </c>
      <c r="AO574" s="326">
        <f>(SUM($N127:AO127)-SUM($N574:AN574)+$J574)*IF($F574&gt;=5,AO$5&gt;=YEAR($I574),1)*($F574&gt;=3)</f>
        <v>0</v>
      </c>
      <c r="AP574" s="326">
        <f>(SUM($N127:AP127)-SUM($N574:AO574)+$J574)*IF($F574&gt;=5,AP$5&gt;=YEAR($I574),1)*($F574&gt;=3)</f>
        <v>0</v>
      </c>
      <c r="AQ574" s="326">
        <f>(SUM($N127:AQ127)-SUM($N574:AP574)+$J574)*IF($F574&gt;=5,AQ$5&gt;=YEAR($I574),1)*($F574&gt;=3)</f>
        <v>0</v>
      </c>
      <c r="AR574" s="326">
        <f>(SUM($N127:AR127)-SUM($N574:AQ574)+$J574)*IF($F574&gt;=5,AR$5&gt;=YEAR($I574),1)*($F574&gt;=3)</f>
        <v>0</v>
      </c>
      <c r="AS574" s="326">
        <f>(SUM($N127:AS127)-SUM($N574:AR574)+$J574)*IF($F574&gt;=5,AS$5&gt;=YEAR($I574),1)*($F574&gt;=3)</f>
        <v>0</v>
      </c>
      <c r="AT574" s="326">
        <f>(SUM($N127:AT127)-SUM($N574:AS574)+$J574)*IF($F574&gt;=5,AT$5&gt;=YEAR($I574),1)*($F574&gt;=3)</f>
        <v>0</v>
      </c>
      <c r="AU574" s="326">
        <f>(SUM($N127:AU127)-SUM($N574:AT574)+$J574)*IF($F574&gt;=5,AU$5&gt;=YEAR($I574),1)*($F574&gt;=3)</f>
        <v>0</v>
      </c>
      <c r="AV574" s="326">
        <f>(SUM($N127:AV127)-SUM($N574:AU574)+$J574)*IF($F574&gt;=5,AV$5&gt;=YEAR($I574),1)*($F574&gt;=3)</f>
        <v>0</v>
      </c>
      <c r="AW574" s="326">
        <f>(SUM($N127:AW127)-SUM($N574:AV574)+$J574)*IF($F574&gt;=5,AW$5&gt;=YEAR($I574),1)*($F574&gt;=3)</f>
        <v>0</v>
      </c>
      <c r="AX574" s="326">
        <f>(SUM($N127:AX127)-SUM($N574:AW574)+$J574)*IF($F574&gt;=5,AX$5&gt;=YEAR($I574),1)*($F574&gt;=3)</f>
        <v>0</v>
      </c>
      <c r="AY574" s="326">
        <f>(SUM($N127:AY127)-SUM($N574:AX574)+$J574)*IF($F574&gt;=5,AY$5&gt;=YEAR($I574),1)*($F574&gt;=3)</f>
        <v>0</v>
      </c>
      <c r="AZ574" s="326">
        <f>(SUM($N127:AZ127)-SUM($N574:AY574)+$J574)*IF($F574&gt;=5,AZ$5&gt;=YEAR($I574),1)*($F574&gt;=3)</f>
        <v>0</v>
      </c>
      <c r="BA574" s="326">
        <f>(SUM($N127:BA127)-SUM($N574:AZ574)+$J574)*IF($F574&gt;=5,BA$5&gt;=YEAR($I574),1)*($F574&gt;=3)</f>
        <v>0</v>
      </c>
      <c r="BB574" s="326">
        <f>(SUM($N127:BB127)-SUM($N574:BA574)+$J574)*IF($F574&gt;=5,BB$5&gt;=YEAR($I574),1)*($F574&gt;=3)</f>
        <v>0</v>
      </c>
      <c r="BC574" s="326">
        <f>(SUM($N127:BC127)-SUM($N574:BB574)+$J574)*IF($F574&gt;=5,BC$5&gt;=YEAR($I574),1)*($F574&gt;=3)</f>
        <v>0</v>
      </c>
      <c r="BD574" s="326">
        <f>(SUM($N127:BD127)-SUM($N574:BC574)+$J574)*IF($F574&gt;=5,BD$5&gt;=YEAR($I574),1)*($F574&gt;=3)</f>
        <v>0</v>
      </c>
      <c r="BE574" s="326">
        <f>(SUM($N127:BE127)-SUM($N574:BD574)+$J574)*IF($F574&gt;=5,BE$5&gt;=YEAR($I574),1)*($F574&gt;=3)</f>
        <v>0</v>
      </c>
      <c r="BF574" s="326">
        <f>(SUM($N127:BF127)-SUM($N574:BE574)+$J574)*IF($F574&gt;=5,BF$5&gt;=YEAR($I574),1)*($F574&gt;=3)</f>
        <v>0</v>
      </c>
      <c r="BG574" s="326">
        <f>(SUM($N127:BG127)-SUM($N574:BF574)+$J574)*IF($F574&gt;=5,BG$5&gt;=YEAR($I574),1)*($F574&gt;=3)</f>
        <v>0</v>
      </c>
      <c r="BH574" s="326">
        <f>(SUM($N127:BH127)-SUM($N574:BG574)+$J574)*IF($F574&gt;=5,BH$5&gt;=YEAR($I574),1)*($F574&gt;=3)</f>
        <v>0</v>
      </c>
      <c r="BI574" s="326">
        <f>(SUM($N127:BI127)-SUM($N574:BH574)+$J574)*IF($F574&gt;=5,BI$5&gt;=YEAR($I574),1)*($F574&gt;=3)</f>
        <v>0</v>
      </c>
      <c r="BJ574" s="326">
        <f>(SUM($N127:BJ127)-SUM($N574:BI574)+$J574)*IF($F574&gt;=5,BJ$5&gt;=YEAR($I574),1)*($F574&gt;=3)</f>
        <v>0</v>
      </c>
      <c r="BK574" s="326">
        <f>(SUM($N127:BK127)-SUM($N574:BJ574)+$J574)*IF($F574&gt;=5,BK$5&gt;=YEAR($I574),1)*($F574&gt;=3)</f>
        <v>0</v>
      </c>
      <c r="BL574" s="326">
        <f>(SUM($N127:BL127)-SUM($N574:BK574)+$J574)*IF($F574&gt;=5,BL$5&gt;=YEAR($I574),1)*($F574&gt;=3)</f>
        <v>0</v>
      </c>
      <c r="BM574" s="326">
        <f>(SUM($N127:BM127)-SUM($N574:BL574)+$J574)*IF($F574&gt;=5,BM$5&gt;=YEAR($I574),1)*($F574&gt;=3)</f>
        <v>0</v>
      </c>
    </row>
    <row r="575" spans="3:65" x14ac:dyDescent="0.2">
      <c r="C575" s="325">
        <f t="shared" si="1165"/>
        <v>12</v>
      </c>
      <c r="D575" s="303" t="str">
        <f t="shared" si="1166"/>
        <v>item 12</v>
      </c>
      <c r="E575" s="350" t="str">
        <f t="shared" si="1162"/>
        <v>Operating Expense</v>
      </c>
      <c r="F575" s="320">
        <f t="shared" si="1162"/>
        <v>2</v>
      </c>
      <c r="G575" s="320"/>
      <c r="H575" s="425">
        <f t="shared" si="1167"/>
        <v>2017</v>
      </c>
      <c r="I575" s="416">
        <f t="shared" si="1163"/>
        <v>43100</v>
      </c>
      <c r="J575" s="327">
        <f t="shared" si="1164"/>
        <v>0</v>
      </c>
      <c r="K575" s="341">
        <f t="shared" si="1168"/>
        <v>0</v>
      </c>
      <c r="L575" s="342">
        <f t="shared" si="1169"/>
        <v>0</v>
      </c>
      <c r="O575" s="326">
        <f>(SUM($N128:O128)-SUM($N575:N575)+$J575)*IF($F575&gt;=5,O$5&gt;=YEAR($I575),1)*($F575&gt;=3)</f>
        <v>0</v>
      </c>
      <c r="P575" s="326">
        <f>(SUM($N128:P128)-SUM($N575:O575)+$J575)*IF($F575&gt;=5,P$5&gt;=YEAR($I575),1)*($F575&gt;=3)</f>
        <v>0</v>
      </c>
      <c r="Q575" s="326">
        <f>(SUM($N128:Q128)-SUM($N575:P575)+$J575)*IF($F575&gt;=5,Q$5&gt;=YEAR($I575),1)*($F575&gt;=3)</f>
        <v>0</v>
      </c>
      <c r="R575" s="326">
        <f>(SUM($N128:R128)-SUM($N575:Q575)+$J575)*IF($F575&gt;=5,R$5&gt;=YEAR($I575),1)*($F575&gt;=3)</f>
        <v>0</v>
      </c>
      <c r="S575" s="326">
        <f>(SUM($N128:S128)-SUM($N575:R575)+$J575)*IF($F575&gt;=5,S$5&gt;=YEAR($I575),1)*($F575&gt;=3)</f>
        <v>0</v>
      </c>
      <c r="T575" s="326">
        <f>(SUM($N128:T128)-SUM($N575:S575)+$J575)*IF($F575&gt;=5,T$5&gt;=YEAR($I575),1)*($F575&gt;=3)</f>
        <v>0</v>
      </c>
      <c r="U575" s="326">
        <f>(SUM($N128:U128)-SUM($N575:T575)+$J575)*IF($F575&gt;=5,U$5&gt;=YEAR($I575),1)*($F575&gt;=3)</f>
        <v>0</v>
      </c>
      <c r="V575" s="326">
        <f>(SUM($N128:V128)-SUM($N575:U575)+$J575)*IF($F575&gt;=5,V$5&gt;=YEAR($I575),1)*($F575&gt;=3)</f>
        <v>0</v>
      </c>
      <c r="W575" s="326">
        <f>(SUM($N128:W128)-SUM($N575:V575)+$J575)*IF($F575&gt;=5,W$5&gt;=YEAR($I575),1)*($F575&gt;=3)</f>
        <v>0</v>
      </c>
      <c r="X575" s="326">
        <f>(SUM($N128:X128)-SUM($N575:W575)+$J575)*IF($F575&gt;=5,X$5&gt;=YEAR($I575),1)*($F575&gt;=3)</f>
        <v>0</v>
      </c>
      <c r="Y575" s="326">
        <f>(SUM($N128:Y128)-SUM($N575:X575)+$J575)*IF($F575&gt;=5,Y$5&gt;=YEAR($I575),1)*($F575&gt;=3)</f>
        <v>0</v>
      </c>
      <c r="Z575" s="326">
        <f>(SUM($N128:Z128)-SUM($N575:Y575)+$J575)*IF($F575&gt;=5,Z$5&gt;=YEAR($I575),1)*($F575&gt;=3)</f>
        <v>0</v>
      </c>
      <c r="AA575" s="326">
        <f>(SUM($N128:AA128)-SUM($N575:Z575)+$J575)*IF($F575&gt;=5,AA$5&gt;=YEAR($I575),1)*($F575&gt;=3)</f>
        <v>0</v>
      </c>
      <c r="AB575" s="326">
        <f>(SUM($N128:AB128)-SUM($N575:AA575)+$J575)*IF($F575&gt;=5,AB$5&gt;=YEAR($I575),1)*($F575&gt;=3)</f>
        <v>0</v>
      </c>
      <c r="AC575" s="326">
        <f>(SUM($N128:AC128)-SUM($N575:AB575)+$J575)*IF($F575&gt;=5,AC$5&gt;=YEAR($I575),1)*($F575&gt;=3)</f>
        <v>0</v>
      </c>
      <c r="AD575" s="326">
        <f>(SUM($N128:AD128)-SUM($N575:AC575)+$J575)*IF($F575&gt;=5,AD$5&gt;=YEAR($I575),1)*($F575&gt;=3)</f>
        <v>0</v>
      </c>
      <c r="AE575" s="326">
        <f>(SUM($N128:AE128)-SUM($N575:AD575)+$J575)*IF($F575&gt;=5,AE$5&gt;=YEAR($I575),1)*($F575&gt;=3)</f>
        <v>0</v>
      </c>
      <c r="AF575" s="326">
        <f>(SUM($N128:AF128)-SUM($N575:AE575)+$J575)*IF($F575&gt;=5,AF$5&gt;=YEAR($I575),1)*($F575&gt;=3)</f>
        <v>0</v>
      </c>
      <c r="AG575" s="326">
        <f>(SUM($N128:AG128)-SUM($N575:AF575)+$J575)*IF($F575&gt;=5,AG$5&gt;=YEAR($I575),1)*($F575&gt;=3)</f>
        <v>0</v>
      </c>
      <c r="AH575" s="326">
        <f>(SUM($N128:AH128)-SUM($N575:AG575)+$J575)*IF($F575&gt;=5,AH$5&gt;=YEAR($I575),1)*($F575&gt;=3)</f>
        <v>0</v>
      </c>
      <c r="AI575" s="326">
        <f>(SUM($N128:AI128)-SUM($N575:AH575)+$J575)*IF($F575&gt;=5,AI$5&gt;=YEAR($I575),1)*($F575&gt;=3)</f>
        <v>0</v>
      </c>
      <c r="AJ575" s="326">
        <f>(SUM($N128:AJ128)-SUM($N575:AI575)+$J575)*IF($F575&gt;=5,AJ$5&gt;=YEAR($I575),1)*($F575&gt;=3)</f>
        <v>0</v>
      </c>
      <c r="AK575" s="326">
        <f>(SUM($N128:AK128)-SUM($N575:AJ575)+$J575)*IF($F575&gt;=5,AK$5&gt;=YEAR($I575),1)*($F575&gt;=3)</f>
        <v>0</v>
      </c>
      <c r="AL575" s="326">
        <f>(SUM($N128:AL128)-SUM($N575:AK575)+$J575)*IF($F575&gt;=5,AL$5&gt;=YEAR($I575),1)*($F575&gt;=3)</f>
        <v>0</v>
      </c>
      <c r="AM575" s="326">
        <f>(SUM($N128:AM128)-SUM($N575:AL575)+$J575)*IF($F575&gt;=5,AM$5&gt;=YEAR($I575),1)*($F575&gt;=3)</f>
        <v>0</v>
      </c>
      <c r="AN575" s="326">
        <f>(SUM($N128:AN128)-SUM($N575:AM575)+$J575)*IF($F575&gt;=5,AN$5&gt;=YEAR($I575),1)*($F575&gt;=3)</f>
        <v>0</v>
      </c>
      <c r="AO575" s="326">
        <f>(SUM($N128:AO128)-SUM($N575:AN575)+$J575)*IF($F575&gt;=5,AO$5&gt;=YEAR($I575),1)*($F575&gt;=3)</f>
        <v>0</v>
      </c>
      <c r="AP575" s="326">
        <f>(SUM($N128:AP128)-SUM($N575:AO575)+$J575)*IF($F575&gt;=5,AP$5&gt;=YEAR($I575),1)*($F575&gt;=3)</f>
        <v>0</v>
      </c>
      <c r="AQ575" s="326">
        <f>(SUM($N128:AQ128)-SUM($N575:AP575)+$J575)*IF($F575&gt;=5,AQ$5&gt;=YEAR($I575),1)*($F575&gt;=3)</f>
        <v>0</v>
      </c>
      <c r="AR575" s="326">
        <f>(SUM($N128:AR128)-SUM($N575:AQ575)+$J575)*IF($F575&gt;=5,AR$5&gt;=YEAR($I575),1)*($F575&gt;=3)</f>
        <v>0</v>
      </c>
      <c r="AS575" s="326">
        <f>(SUM($N128:AS128)-SUM($N575:AR575)+$J575)*IF($F575&gt;=5,AS$5&gt;=YEAR($I575),1)*($F575&gt;=3)</f>
        <v>0</v>
      </c>
      <c r="AT575" s="326">
        <f>(SUM($N128:AT128)-SUM($N575:AS575)+$J575)*IF($F575&gt;=5,AT$5&gt;=YEAR($I575),1)*($F575&gt;=3)</f>
        <v>0</v>
      </c>
      <c r="AU575" s="326">
        <f>(SUM($N128:AU128)-SUM($N575:AT575)+$J575)*IF($F575&gt;=5,AU$5&gt;=YEAR($I575),1)*($F575&gt;=3)</f>
        <v>0</v>
      </c>
      <c r="AV575" s="326">
        <f>(SUM($N128:AV128)-SUM($N575:AU575)+$J575)*IF($F575&gt;=5,AV$5&gt;=YEAR($I575),1)*($F575&gt;=3)</f>
        <v>0</v>
      </c>
      <c r="AW575" s="326">
        <f>(SUM($N128:AW128)-SUM($N575:AV575)+$J575)*IF($F575&gt;=5,AW$5&gt;=YEAR($I575),1)*($F575&gt;=3)</f>
        <v>0</v>
      </c>
      <c r="AX575" s="326">
        <f>(SUM($N128:AX128)-SUM($N575:AW575)+$J575)*IF($F575&gt;=5,AX$5&gt;=YEAR($I575),1)*($F575&gt;=3)</f>
        <v>0</v>
      </c>
      <c r="AY575" s="326">
        <f>(SUM($N128:AY128)-SUM($N575:AX575)+$J575)*IF($F575&gt;=5,AY$5&gt;=YEAR($I575),1)*($F575&gt;=3)</f>
        <v>0</v>
      </c>
      <c r="AZ575" s="326">
        <f>(SUM($N128:AZ128)-SUM($N575:AY575)+$J575)*IF($F575&gt;=5,AZ$5&gt;=YEAR($I575),1)*($F575&gt;=3)</f>
        <v>0</v>
      </c>
      <c r="BA575" s="326">
        <f>(SUM($N128:BA128)-SUM($N575:AZ575)+$J575)*IF($F575&gt;=5,BA$5&gt;=YEAR($I575),1)*($F575&gt;=3)</f>
        <v>0</v>
      </c>
      <c r="BB575" s="326">
        <f>(SUM($N128:BB128)-SUM($N575:BA575)+$J575)*IF($F575&gt;=5,BB$5&gt;=YEAR($I575),1)*($F575&gt;=3)</f>
        <v>0</v>
      </c>
      <c r="BC575" s="326">
        <f>(SUM($N128:BC128)-SUM($N575:BB575)+$J575)*IF($F575&gt;=5,BC$5&gt;=YEAR($I575),1)*($F575&gt;=3)</f>
        <v>0</v>
      </c>
      <c r="BD575" s="326">
        <f>(SUM($N128:BD128)-SUM($N575:BC575)+$J575)*IF($F575&gt;=5,BD$5&gt;=YEAR($I575),1)*($F575&gt;=3)</f>
        <v>0</v>
      </c>
      <c r="BE575" s="326">
        <f>(SUM($N128:BE128)-SUM($N575:BD575)+$J575)*IF($F575&gt;=5,BE$5&gt;=YEAR($I575),1)*($F575&gt;=3)</f>
        <v>0</v>
      </c>
      <c r="BF575" s="326">
        <f>(SUM($N128:BF128)-SUM($N575:BE575)+$J575)*IF($F575&gt;=5,BF$5&gt;=YEAR($I575),1)*($F575&gt;=3)</f>
        <v>0</v>
      </c>
      <c r="BG575" s="326">
        <f>(SUM($N128:BG128)-SUM($N575:BF575)+$J575)*IF($F575&gt;=5,BG$5&gt;=YEAR($I575),1)*($F575&gt;=3)</f>
        <v>0</v>
      </c>
      <c r="BH575" s="326">
        <f>(SUM($N128:BH128)-SUM($N575:BG575)+$J575)*IF($F575&gt;=5,BH$5&gt;=YEAR($I575),1)*($F575&gt;=3)</f>
        <v>0</v>
      </c>
      <c r="BI575" s="326">
        <f>(SUM($N128:BI128)-SUM($N575:BH575)+$J575)*IF($F575&gt;=5,BI$5&gt;=YEAR($I575),1)*($F575&gt;=3)</f>
        <v>0</v>
      </c>
      <c r="BJ575" s="326">
        <f>(SUM($N128:BJ128)-SUM($N575:BI575)+$J575)*IF($F575&gt;=5,BJ$5&gt;=YEAR($I575),1)*($F575&gt;=3)</f>
        <v>0</v>
      </c>
      <c r="BK575" s="326">
        <f>(SUM($N128:BK128)-SUM($N575:BJ575)+$J575)*IF($F575&gt;=5,BK$5&gt;=YEAR($I575),1)*($F575&gt;=3)</f>
        <v>0</v>
      </c>
      <c r="BL575" s="326">
        <f>(SUM($N128:BL128)-SUM($N575:BK575)+$J575)*IF($F575&gt;=5,BL$5&gt;=YEAR($I575),1)*($F575&gt;=3)</f>
        <v>0</v>
      </c>
      <c r="BM575" s="326">
        <f>(SUM($N128:BM128)-SUM($N575:BL575)+$J575)*IF($F575&gt;=5,BM$5&gt;=YEAR($I575),1)*($F575&gt;=3)</f>
        <v>0</v>
      </c>
    </row>
    <row r="576" spans="3:65" x14ac:dyDescent="0.2">
      <c r="C576" s="325">
        <f t="shared" si="1165"/>
        <v>13</v>
      </c>
      <c r="D576" s="303" t="str">
        <f t="shared" si="1166"/>
        <v>item 13</v>
      </c>
      <c r="E576" s="350" t="str">
        <f t="shared" si="1162"/>
        <v>Operating Expense</v>
      </c>
      <c r="F576" s="320">
        <f t="shared" si="1162"/>
        <v>2</v>
      </c>
      <c r="G576" s="320"/>
      <c r="H576" s="425">
        <f t="shared" si="1167"/>
        <v>2017</v>
      </c>
      <c r="I576" s="416">
        <f t="shared" si="1163"/>
        <v>43100</v>
      </c>
      <c r="J576" s="327">
        <f t="shared" si="1164"/>
        <v>0</v>
      </c>
      <c r="K576" s="341">
        <f t="shared" si="1168"/>
        <v>0</v>
      </c>
      <c r="L576" s="342">
        <f t="shared" si="1169"/>
        <v>0</v>
      </c>
      <c r="O576" s="326">
        <f>(SUM($N129:O129)-SUM($N576:N576)+$J576)*IF($F576&gt;=5,O$5&gt;=YEAR($I576),1)*($F576&gt;=3)</f>
        <v>0</v>
      </c>
      <c r="P576" s="326">
        <f>(SUM($N129:P129)-SUM($N576:O576)+$J576)*IF($F576&gt;=5,P$5&gt;=YEAR($I576),1)*($F576&gt;=3)</f>
        <v>0</v>
      </c>
      <c r="Q576" s="326">
        <f>(SUM($N129:Q129)-SUM($N576:P576)+$J576)*IF($F576&gt;=5,Q$5&gt;=YEAR($I576),1)*($F576&gt;=3)</f>
        <v>0</v>
      </c>
      <c r="R576" s="326">
        <f>(SUM($N129:R129)-SUM($N576:Q576)+$J576)*IF($F576&gt;=5,R$5&gt;=YEAR($I576),1)*($F576&gt;=3)</f>
        <v>0</v>
      </c>
      <c r="S576" s="326">
        <f>(SUM($N129:S129)-SUM($N576:R576)+$J576)*IF($F576&gt;=5,S$5&gt;=YEAR($I576),1)*($F576&gt;=3)</f>
        <v>0</v>
      </c>
      <c r="T576" s="326">
        <f>(SUM($N129:T129)-SUM($N576:S576)+$J576)*IF($F576&gt;=5,T$5&gt;=YEAR($I576),1)*($F576&gt;=3)</f>
        <v>0</v>
      </c>
      <c r="U576" s="326">
        <f>(SUM($N129:U129)-SUM($N576:T576)+$J576)*IF($F576&gt;=5,U$5&gt;=YEAR($I576),1)*($F576&gt;=3)</f>
        <v>0</v>
      </c>
      <c r="V576" s="326">
        <f>(SUM($N129:V129)-SUM($N576:U576)+$J576)*IF($F576&gt;=5,V$5&gt;=YEAR($I576),1)*($F576&gt;=3)</f>
        <v>0</v>
      </c>
      <c r="W576" s="326">
        <f>(SUM($N129:W129)-SUM($N576:V576)+$J576)*IF($F576&gt;=5,W$5&gt;=YEAR($I576),1)*($F576&gt;=3)</f>
        <v>0</v>
      </c>
      <c r="X576" s="326">
        <f>(SUM($N129:X129)-SUM($N576:W576)+$J576)*IF($F576&gt;=5,X$5&gt;=YEAR($I576),1)*($F576&gt;=3)</f>
        <v>0</v>
      </c>
      <c r="Y576" s="326">
        <f>(SUM($N129:Y129)-SUM($N576:X576)+$J576)*IF($F576&gt;=5,Y$5&gt;=YEAR($I576),1)*($F576&gt;=3)</f>
        <v>0</v>
      </c>
      <c r="Z576" s="326">
        <f>(SUM($N129:Z129)-SUM($N576:Y576)+$J576)*IF($F576&gt;=5,Z$5&gt;=YEAR($I576),1)*($F576&gt;=3)</f>
        <v>0</v>
      </c>
      <c r="AA576" s="326">
        <f>(SUM($N129:AA129)-SUM($N576:Z576)+$J576)*IF($F576&gt;=5,AA$5&gt;=YEAR($I576),1)*($F576&gt;=3)</f>
        <v>0</v>
      </c>
      <c r="AB576" s="326">
        <f>(SUM($N129:AB129)-SUM($N576:AA576)+$J576)*IF($F576&gt;=5,AB$5&gt;=YEAR($I576),1)*($F576&gt;=3)</f>
        <v>0</v>
      </c>
      <c r="AC576" s="326">
        <f>(SUM($N129:AC129)-SUM($N576:AB576)+$J576)*IF($F576&gt;=5,AC$5&gt;=YEAR($I576),1)*($F576&gt;=3)</f>
        <v>0</v>
      </c>
      <c r="AD576" s="326">
        <f>(SUM($N129:AD129)-SUM($N576:AC576)+$J576)*IF($F576&gt;=5,AD$5&gt;=YEAR($I576),1)*($F576&gt;=3)</f>
        <v>0</v>
      </c>
      <c r="AE576" s="326">
        <f>(SUM($N129:AE129)-SUM($N576:AD576)+$J576)*IF($F576&gt;=5,AE$5&gt;=YEAR($I576),1)*($F576&gt;=3)</f>
        <v>0</v>
      </c>
      <c r="AF576" s="326">
        <f>(SUM($N129:AF129)-SUM($N576:AE576)+$J576)*IF($F576&gt;=5,AF$5&gt;=YEAR($I576),1)*($F576&gt;=3)</f>
        <v>0</v>
      </c>
      <c r="AG576" s="326">
        <f>(SUM($N129:AG129)-SUM($N576:AF576)+$J576)*IF($F576&gt;=5,AG$5&gt;=YEAR($I576),1)*($F576&gt;=3)</f>
        <v>0</v>
      </c>
      <c r="AH576" s="326">
        <f>(SUM($N129:AH129)-SUM($N576:AG576)+$J576)*IF($F576&gt;=5,AH$5&gt;=YEAR($I576),1)*($F576&gt;=3)</f>
        <v>0</v>
      </c>
      <c r="AI576" s="326">
        <f>(SUM($N129:AI129)-SUM($N576:AH576)+$J576)*IF($F576&gt;=5,AI$5&gt;=YEAR($I576),1)*($F576&gt;=3)</f>
        <v>0</v>
      </c>
      <c r="AJ576" s="326">
        <f>(SUM($N129:AJ129)-SUM($N576:AI576)+$J576)*IF($F576&gt;=5,AJ$5&gt;=YEAR($I576),1)*($F576&gt;=3)</f>
        <v>0</v>
      </c>
      <c r="AK576" s="326">
        <f>(SUM($N129:AK129)-SUM($N576:AJ576)+$J576)*IF($F576&gt;=5,AK$5&gt;=YEAR($I576),1)*($F576&gt;=3)</f>
        <v>0</v>
      </c>
      <c r="AL576" s="326">
        <f>(SUM($N129:AL129)-SUM($N576:AK576)+$J576)*IF($F576&gt;=5,AL$5&gt;=YEAR($I576),1)*($F576&gt;=3)</f>
        <v>0</v>
      </c>
      <c r="AM576" s="326">
        <f>(SUM($N129:AM129)-SUM($N576:AL576)+$J576)*IF($F576&gt;=5,AM$5&gt;=YEAR($I576),1)*($F576&gt;=3)</f>
        <v>0</v>
      </c>
      <c r="AN576" s="326">
        <f>(SUM($N129:AN129)-SUM($N576:AM576)+$J576)*IF($F576&gt;=5,AN$5&gt;=YEAR($I576),1)*($F576&gt;=3)</f>
        <v>0</v>
      </c>
      <c r="AO576" s="326">
        <f>(SUM($N129:AO129)-SUM($N576:AN576)+$J576)*IF($F576&gt;=5,AO$5&gt;=YEAR($I576),1)*($F576&gt;=3)</f>
        <v>0</v>
      </c>
      <c r="AP576" s="326">
        <f>(SUM($N129:AP129)-SUM($N576:AO576)+$J576)*IF($F576&gt;=5,AP$5&gt;=YEAR($I576),1)*($F576&gt;=3)</f>
        <v>0</v>
      </c>
      <c r="AQ576" s="326">
        <f>(SUM($N129:AQ129)-SUM($N576:AP576)+$J576)*IF($F576&gt;=5,AQ$5&gt;=YEAR($I576),1)*($F576&gt;=3)</f>
        <v>0</v>
      </c>
      <c r="AR576" s="326">
        <f>(SUM($N129:AR129)-SUM($N576:AQ576)+$J576)*IF($F576&gt;=5,AR$5&gt;=YEAR($I576),1)*($F576&gt;=3)</f>
        <v>0</v>
      </c>
      <c r="AS576" s="326">
        <f>(SUM($N129:AS129)-SUM($N576:AR576)+$J576)*IF($F576&gt;=5,AS$5&gt;=YEAR($I576),1)*($F576&gt;=3)</f>
        <v>0</v>
      </c>
      <c r="AT576" s="326">
        <f>(SUM($N129:AT129)-SUM($N576:AS576)+$J576)*IF($F576&gt;=5,AT$5&gt;=YEAR($I576),1)*($F576&gt;=3)</f>
        <v>0</v>
      </c>
      <c r="AU576" s="326">
        <f>(SUM($N129:AU129)-SUM($N576:AT576)+$J576)*IF($F576&gt;=5,AU$5&gt;=YEAR($I576),1)*($F576&gt;=3)</f>
        <v>0</v>
      </c>
      <c r="AV576" s="326">
        <f>(SUM($N129:AV129)-SUM($N576:AU576)+$J576)*IF($F576&gt;=5,AV$5&gt;=YEAR($I576),1)*($F576&gt;=3)</f>
        <v>0</v>
      </c>
      <c r="AW576" s="326">
        <f>(SUM($N129:AW129)-SUM($N576:AV576)+$J576)*IF($F576&gt;=5,AW$5&gt;=YEAR($I576),1)*($F576&gt;=3)</f>
        <v>0</v>
      </c>
      <c r="AX576" s="326">
        <f>(SUM($N129:AX129)-SUM($N576:AW576)+$J576)*IF($F576&gt;=5,AX$5&gt;=YEAR($I576),1)*($F576&gt;=3)</f>
        <v>0</v>
      </c>
      <c r="AY576" s="326">
        <f>(SUM($N129:AY129)-SUM($N576:AX576)+$J576)*IF($F576&gt;=5,AY$5&gt;=YEAR($I576),1)*($F576&gt;=3)</f>
        <v>0</v>
      </c>
      <c r="AZ576" s="326">
        <f>(SUM($N129:AZ129)-SUM($N576:AY576)+$J576)*IF($F576&gt;=5,AZ$5&gt;=YEAR($I576),1)*($F576&gt;=3)</f>
        <v>0</v>
      </c>
      <c r="BA576" s="326">
        <f>(SUM($N129:BA129)-SUM($N576:AZ576)+$J576)*IF($F576&gt;=5,BA$5&gt;=YEAR($I576),1)*($F576&gt;=3)</f>
        <v>0</v>
      </c>
      <c r="BB576" s="326">
        <f>(SUM($N129:BB129)-SUM($N576:BA576)+$J576)*IF($F576&gt;=5,BB$5&gt;=YEAR($I576),1)*($F576&gt;=3)</f>
        <v>0</v>
      </c>
      <c r="BC576" s="326">
        <f>(SUM($N129:BC129)-SUM($N576:BB576)+$J576)*IF($F576&gt;=5,BC$5&gt;=YEAR($I576),1)*($F576&gt;=3)</f>
        <v>0</v>
      </c>
      <c r="BD576" s="326">
        <f>(SUM($N129:BD129)-SUM($N576:BC576)+$J576)*IF($F576&gt;=5,BD$5&gt;=YEAR($I576),1)*($F576&gt;=3)</f>
        <v>0</v>
      </c>
      <c r="BE576" s="326">
        <f>(SUM($N129:BE129)-SUM($N576:BD576)+$J576)*IF($F576&gt;=5,BE$5&gt;=YEAR($I576),1)*($F576&gt;=3)</f>
        <v>0</v>
      </c>
      <c r="BF576" s="326">
        <f>(SUM($N129:BF129)-SUM($N576:BE576)+$J576)*IF($F576&gt;=5,BF$5&gt;=YEAR($I576),1)*($F576&gt;=3)</f>
        <v>0</v>
      </c>
      <c r="BG576" s="326">
        <f>(SUM($N129:BG129)-SUM($N576:BF576)+$J576)*IF($F576&gt;=5,BG$5&gt;=YEAR($I576),1)*($F576&gt;=3)</f>
        <v>0</v>
      </c>
      <c r="BH576" s="326">
        <f>(SUM($N129:BH129)-SUM($N576:BG576)+$J576)*IF($F576&gt;=5,BH$5&gt;=YEAR($I576),1)*($F576&gt;=3)</f>
        <v>0</v>
      </c>
      <c r="BI576" s="326">
        <f>(SUM($N129:BI129)-SUM($N576:BH576)+$J576)*IF($F576&gt;=5,BI$5&gt;=YEAR($I576),1)*($F576&gt;=3)</f>
        <v>0</v>
      </c>
      <c r="BJ576" s="326">
        <f>(SUM($N129:BJ129)-SUM($N576:BI576)+$J576)*IF($F576&gt;=5,BJ$5&gt;=YEAR($I576),1)*($F576&gt;=3)</f>
        <v>0</v>
      </c>
      <c r="BK576" s="326">
        <f>(SUM($N129:BK129)-SUM($N576:BJ576)+$J576)*IF($F576&gt;=5,BK$5&gt;=YEAR($I576),1)*($F576&gt;=3)</f>
        <v>0</v>
      </c>
      <c r="BL576" s="326">
        <f>(SUM($N129:BL129)-SUM($N576:BK576)+$J576)*IF($F576&gt;=5,BL$5&gt;=YEAR($I576),1)*($F576&gt;=3)</f>
        <v>0</v>
      </c>
      <c r="BM576" s="326">
        <f>(SUM($N129:BM129)-SUM($N576:BL576)+$J576)*IF($F576&gt;=5,BM$5&gt;=YEAR($I576),1)*($F576&gt;=3)</f>
        <v>0</v>
      </c>
    </row>
    <row r="577" spans="3:65" x14ac:dyDescent="0.2">
      <c r="C577" s="325">
        <f t="shared" si="1165"/>
        <v>14</v>
      </c>
      <c r="D577" s="303" t="str">
        <f t="shared" si="1166"/>
        <v>item 14</v>
      </c>
      <c r="E577" s="350" t="str">
        <f t="shared" si="1162"/>
        <v>Operating Expense</v>
      </c>
      <c r="F577" s="320">
        <f t="shared" si="1162"/>
        <v>2</v>
      </c>
      <c r="G577" s="320"/>
      <c r="H577" s="425">
        <f t="shared" si="1167"/>
        <v>2017</v>
      </c>
      <c r="I577" s="416">
        <f t="shared" si="1163"/>
        <v>43100</v>
      </c>
      <c r="J577" s="327">
        <f t="shared" si="1164"/>
        <v>0</v>
      </c>
      <c r="K577" s="341">
        <f t="shared" si="1168"/>
        <v>0</v>
      </c>
      <c r="L577" s="342">
        <f t="shared" si="1169"/>
        <v>0</v>
      </c>
      <c r="O577" s="326">
        <f>(SUM($N130:O130)-SUM($N577:N577)+$J577)*IF($F577&gt;=5,O$5&gt;=YEAR($I577),1)*($F577&gt;=3)</f>
        <v>0</v>
      </c>
      <c r="P577" s="326">
        <f>(SUM($N130:P130)-SUM($N577:O577)+$J577)*IF($F577&gt;=5,P$5&gt;=YEAR($I577),1)*($F577&gt;=3)</f>
        <v>0</v>
      </c>
      <c r="Q577" s="326">
        <f>(SUM($N130:Q130)-SUM($N577:P577)+$J577)*IF($F577&gt;=5,Q$5&gt;=YEAR($I577),1)*($F577&gt;=3)</f>
        <v>0</v>
      </c>
      <c r="R577" s="326">
        <f>(SUM($N130:R130)-SUM($N577:Q577)+$J577)*IF($F577&gt;=5,R$5&gt;=YEAR($I577),1)*($F577&gt;=3)</f>
        <v>0</v>
      </c>
      <c r="S577" s="326">
        <f>(SUM($N130:S130)-SUM($N577:R577)+$J577)*IF($F577&gt;=5,S$5&gt;=YEAR($I577),1)*($F577&gt;=3)</f>
        <v>0</v>
      </c>
      <c r="T577" s="326">
        <f>(SUM($N130:T130)-SUM($N577:S577)+$J577)*IF($F577&gt;=5,T$5&gt;=YEAR($I577),1)*($F577&gt;=3)</f>
        <v>0</v>
      </c>
      <c r="U577" s="326">
        <f>(SUM($N130:U130)-SUM($N577:T577)+$J577)*IF($F577&gt;=5,U$5&gt;=YEAR($I577),1)*($F577&gt;=3)</f>
        <v>0</v>
      </c>
      <c r="V577" s="326">
        <f>(SUM($N130:V130)-SUM($N577:U577)+$J577)*IF($F577&gt;=5,V$5&gt;=YEAR($I577),1)*($F577&gt;=3)</f>
        <v>0</v>
      </c>
      <c r="W577" s="326">
        <f>(SUM($N130:W130)-SUM($N577:V577)+$J577)*IF($F577&gt;=5,W$5&gt;=YEAR($I577),1)*($F577&gt;=3)</f>
        <v>0</v>
      </c>
      <c r="X577" s="326">
        <f>(SUM($N130:X130)-SUM($N577:W577)+$J577)*IF($F577&gt;=5,X$5&gt;=YEAR($I577),1)*($F577&gt;=3)</f>
        <v>0</v>
      </c>
      <c r="Y577" s="326">
        <f>(SUM($N130:Y130)-SUM($N577:X577)+$J577)*IF($F577&gt;=5,Y$5&gt;=YEAR($I577),1)*($F577&gt;=3)</f>
        <v>0</v>
      </c>
      <c r="Z577" s="326">
        <f>(SUM($N130:Z130)-SUM($N577:Y577)+$J577)*IF($F577&gt;=5,Z$5&gt;=YEAR($I577),1)*($F577&gt;=3)</f>
        <v>0</v>
      </c>
      <c r="AA577" s="326">
        <f>(SUM($N130:AA130)-SUM($N577:Z577)+$J577)*IF($F577&gt;=5,AA$5&gt;=YEAR($I577),1)*($F577&gt;=3)</f>
        <v>0</v>
      </c>
      <c r="AB577" s="326">
        <f>(SUM($N130:AB130)-SUM($N577:AA577)+$J577)*IF($F577&gt;=5,AB$5&gt;=YEAR($I577),1)*($F577&gt;=3)</f>
        <v>0</v>
      </c>
      <c r="AC577" s="326">
        <f>(SUM($N130:AC130)-SUM($N577:AB577)+$J577)*IF($F577&gt;=5,AC$5&gt;=YEAR($I577),1)*($F577&gt;=3)</f>
        <v>0</v>
      </c>
      <c r="AD577" s="326">
        <f>(SUM($N130:AD130)-SUM($N577:AC577)+$J577)*IF($F577&gt;=5,AD$5&gt;=YEAR($I577),1)*($F577&gt;=3)</f>
        <v>0</v>
      </c>
      <c r="AE577" s="326">
        <f>(SUM($N130:AE130)-SUM($N577:AD577)+$J577)*IF($F577&gt;=5,AE$5&gt;=YEAR($I577),1)*($F577&gt;=3)</f>
        <v>0</v>
      </c>
      <c r="AF577" s="326">
        <f>(SUM($N130:AF130)-SUM($N577:AE577)+$J577)*IF($F577&gt;=5,AF$5&gt;=YEAR($I577),1)*($F577&gt;=3)</f>
        <v>0</v>
      </c>
      <c r="AG577" s="326">
        <f>(SUM($N130:AG130)-SUM($N577:AF577)+$J577)*IF($F577&gt;=5,AG$5&gt;=YEAR($I577),1)*($F577&gt;=3)</f>
        <v>0</v>
      </c>
      <c r="AH577" s="326">
        <f>(SUM($N130:AH130)-SUM($N577:AG577)+$J577)*IF($F577&gt;=5,AH$5&gt;=YEAR($I577),1)*($F577&gt;=3)</f>
        <v>0</v>
      </c>
      <c r="AI577" s="326">
        <f>(SUM($N130:AI130)-SUM($N577:AH577)+$J577)*IF($F577&gt;=5,AI$5&gt;=YEAR($I577),1)*($F577&gt;=3)</f>
        <v>0</v>
      </c>
      <c r="AJ577" s="326">
        <f>(SUM($N130:AJ130)-SUM($N577:AI577)+$J577)*IF($F577&gt;=5,AJ$5&gt;=YEAR($I577),1)*($F577&gt;=3)</f>
        <v>0</v>
      </c>
      <c r="AK577" s="326">
        <f>(SUM($N130:AK130)-SUM($N577:AJ577)+$J577)*IF($F577&gt;=5,AK$5&gt;=YEAR($I577),1)*($F577&gt;=3)</f>
        <v>0</v>
      </c>
      <c r="AL577" s="326">
        <f>(SUM($N130:AL130)-SUM($N577:AK577)+$J577)*IF($F577&gt;=5,AL$5&gt;=YEAR($I577),1)*($F577&gt;=3)</f>
        <v>0</v>
      </c>
      <c r="AM577" s="326">
        <f>(SUM($N130:AM130)-SUM($N577:AL577)+$J577)*IF($F577&gt;=5,AM$5&gt;=YEAR($I577),1)*($F577&gt;=3)</f>
        <v>0</v>
      </c>
      <c r="AN577" s="326">
        <f>(SUM($N130:AN130)-SUM($N577:AM577)+$J577)*IF($F577&gt;=5,AN$5&gt;=YEAR($I577),1)*($F577&gt;=3)</f>
        <v>0</v>
      </c>
      <c r="AO577" s="326">
        <f>(SUM($N130:AO130)-SUM($N577:AN577)+$J577)*IF($F577&gt;=5,AO$5&gt;=YEAR($I577),1)*($F577&gt;=3)</f>
        <v>0</v>
      </c>
      <c r="AP577" s="326">
        <f>(SUM($N130:AP130)-SUM($N577:AO577)+$J577)*IF($F577&gt;=5,AP$5&gt;=YEAR($I577),1)*($F577&gt;=3)</f>
        <v>0</v>
      </c>
      <c r="AQ577" s="326">
        <f>(SUM($N130:AQ130)-SUM($N577:AP577)+$J577)*IF($F577&gt;=5,AQ$5&gt;=YEAR($I577),1)*($F577&gt;=3)</f>
        <v>0</v>
      </c>
      <c r="AR577" s="326">
        <f>(SUM($N130:AR130)-SUM($N577:AQ577)+$J577)*IF($F577&gt;=5,AR$5&gt;=YEAR($I577),1)*($F577&gt;=3)</f>
        <v>0</v>
      </c>
      <c r="AS577" s="326">
        <f>(SUM($N130:AS130)-SUM($N577:AR577)+$J577)*IF($F577&gt;=5,AS$5&gt;=YEAR($I577),1)*($F577&gt;=3)</f>
        <v>0</v>
      </c>
      <c r="AT577" s="326">
        <f>(SUM($N130:AT130)-SUM($N577:AS577)+$J577)*IF($F577&gt;=5,AT$5&gt;=YEAR($I577),1)*($F577&gt;=3)</f>
        <v>0</v>
      </c>
      <c r="AU577" s="326">
        <f>(SUM($N130:AU130)-SUM($N577:AT577)+$J577)*IF($F577&gt;=5,AU$5&gt;=YEAR($I577),1)*($F577&gt;=3)</f>
        <v>0</v>
      </c>
      <c r="AV577" s="326">
        <f>(SUM($N130:AV130)-SUM($N577:AU577)+$J577)*IF($F577&gt;=5,AV$5&gt;=YEAR($I577),1)*($F577&gt;=3)</f>
        <v>0</v>
      </c>
      <c r="AW577" s="326">
        <f>(SUM($N130:AW130)-SUM($N577:AV577)+$J577)*IF($F577&gt;=5,AW$5&gt;=YEAR($I577),1)*($F577&gt;=3)</f>
        <v>0</v>
      </c>
      <c r="AX577" s="326">
        <f>(SUM($N130:AX130)-SUM($N577:AW577)+$J577)*IF($F577&gt;=5,AX$5&gt;=YEAR($I577),1)*($F577&gt;=3)</f>
        <v>0</v>
      </c>
      <c r="AY577" s="326">
        <f>(SUM($N130:AY130)-SUM($N577:AX577)+$J577)*IF($F577&gt;=5,AY$5&gt;=YEAR($I577),1)*($F577&gt;=3)</f>
        <v>0</v>
      </c>
      <c r="AZ577" s="326">
        <f>(SUM($N130:AZ130)-SUM($N577:AY577)+$J577)*IF($F577&gt;=5,AZ$5&gt;=YEAR($I577),1)*($F577&gt;=3)</f>
        <v>0</v>
      </c>
      <c r="BA577" s="326">
        <f>(SUM($N130:BA130)-SUM($N577:AZ577)+$J577)*IF($F577&gt;=5,BA$5&gt;=YEAR($I577),1)*($F577&gt;=3)</f>
        <v>0</v>
      </c>
      <c r="BB577" s="326">
        <f>(SUM($N130:BB130)-SUM($N577:BA577)+$J577)*IF($F577&gt;=5,BB$5&gt;=YEAR($I577),1)*($F577&gt;=3)</f>
        <v>0</v>
      </c>
      <c r="BC577" s="326">
        <f>(SUM($N130:BC130)-SUM($N577:BB577)+$J577)*IF($F577&gt;=5,BC$5&gt;=YEAR($I577),1)*($F577&gt;=3)</f>
        <v>0</v>
      </c>
      <c r="BD577" s="326">
        <f>(SUM($N130:BD130)-SUM($N577:BC577)+$J577)*IF($F577&gt;=5,BD$5&gt;=YEAR($I577),1)*($F577&gt;=3)</f>
        <v>0</v>
      </c>
      <c r="BE577" s="326">
        <f>(SUM($N130:BE130)-SUM($N577:BD577)+$J577)*IF($F577&gt;=5,BE$5&gt;=YEAR($I577),1)*($F577&gt;=3)</f>
        <v>0</v>
      </c>
      <c r="BF577" s="326">
        <f>(SUM($N130:BF130)-SUM($N577:BE577)+$J577)*IF($F577&gt;=5,BF$5&gt;=YEAR($I577),1)*($F577&gt;=3)</f>
        <v>0</v>
      </c>
      <c r="BG577" s="326">
        <f>(SUM($N130:BG130)-SUM($N577:BF577)+$J577)*IF($F577&gt;=5,BG$5&gt;=YEAR($I577),1)*($F577&gt;=3)</f>
        <v>0</v>
      </c>
      <c r="BH577" s="326">
        <f>(SUM($N130:BH130)-SUM($N577:BG577)+$J577)*IF($F577&gt;=5,BH$5&gt;=YEAR($I577),1)*($F577&gt;=3)</f>
        <v>0</v>
      </c>
      <c r="BI577" s="326">
        <f>(SUM($N130:BI130)-SUM($N577:BH577)+$J577)*IF($F577&gt;=5,BI$5&gt;=YEAR($I577),1)*($F577&gt;=3)</f>
        <v>0</v>
      </c>
      <c r="BJ577" s="326">
        <f>(SUM($N130:BJ130)-SUM($N577:BI577)+$J577)*IF($F577&gt;=5,BJ$5&gt;=YEAR($I577),1)*($F577&gt;=3)</f>
        <v>0</v>
      </c>
      <c r="BK577" s="326">
        <f>(SUM($N130:BK130)-SUM($N577:BJ577)+$J577)*IF($F577&gt;=5,BK$5&gt;=YEAR($I577),1)*($F577&gt;=3)</f>
        <v>0</v>
      </c>
      <c r="BL577" s="326">
        <f>(SUM($N130:BL130)-SUM($N577:BK577)+$J577)*IF($F577&gt;=5,BL$5&gt;=YEAR($I577),1)*($F577&gt;=3)</f>
        <v>0</v>
      </c>
      <c r="BM577" s="326">
        <f>(SUM($N130:BM130)-SUM($N577:BL577)+$J577)*IF($F577&gt;=5,BM$5&gt;=YEAR($I577),1)*($F577&gt;=3)</f>
        <v>0</v>
      </c>
    </row>
    <row r="578" spans="3:65" x14ac:dyDescent="0.2">
      <c r="C578" s="325">
        <f t="shared" si="1165"/>
        <v>15</v>
      </c>
      <c r="D578" s="303" t="str">
        <f t="shared" si="1166"/>
        <v>item 15</v>
      </c>
      <c r="E578" s="350" t="str">
        <f t="shared" si="1162"/>
        <v>Operating Expense</v>
      </c>
      <c r="F578" s="320">
        <f t="shared" si="1162"/>
        <v>2</v>
      </c>
      <c r="G578" s="320"/>
      <c r="H578" s="425">
        <f t="shared" si="1167"/>
        <v>2017</v>
      </c>
      <c r="I578" s="416">
        <f t="shared" si="1163"/>
        <v>43100</v>
      </c>
      <c r="J578" s="327">
        <f t="shared" si="1164"/>
        <v>0</v>
      </c>
      <c r="K578" s="341">
        <f t="shared" si="1168"/>
        <v>0</v>
      </c>
      <c r="L578" s="342">
        <f t="shared" si="1169"/>
        <v>0</v>
      </c>
      <c r="O578" s="326">
        <f>(SUM($N131:O131)-SUM($N578:N578)+$J578)*IF($F578&gt;=5,O$5&gt;=YEAR($I578),1)*($F578&gt;=3)</f>
        <v>0</v>
      </c>
      <c r="P578" s="326">
        <f>(SUM($N131:P131)-SUM($N578:O578)+$J578)*IF($F578&gt;=5,P$5&gt;=YEAR($I578),1)*($F578&gt;=3)</f>
        <v>0</v>
      </c>
      <c r="Q578" s="326">
        <f>(SUM($N131:Q131)-SUM($N578:P578)+$J578)*IF($F578&gt;=5,Q$5&gt;=YEAR($I578),1)*($F578&gt;=3)</f>
        <v>0</v>
      </c>
      <c r="R578" s="326">
        <f>(SUM($N131:R131)-SUM($N578:Q578)+$J578)*IF($F578&gt;=5,R$5&gt;=YEAR($I578),1)*($F578&gt;=3)</f>
        <v>0</v>
      </c>
      <c r="S578" s="326">
        <f>(SUM($N131:S131)-SUM($N578:R578)+$J578)*IF($F578&gt;=5,S$5&gt;=YEAR($I578),1)*($F578&gt;=3)</f>
        <v>0</v>
      </c>
      <c r="T578" s="326">
        <f>(SUM($N131:T131)-SUM($N578:S578)+$J578)*IF($F578&gt;=5,T$5&gt;=YEAR($I578),1)*($F578&gt;=3)</f>
        <v>0</v>
      </c>
      <c r="U578" s="326">
        <f>(SUM($N131:U131)-SUM($N578:T578)+$J578)*IF($F578&gt;=5,U$5&gt;=YEAR($I578),1)*($F578&gt;=3)</f>
        <v>0</v>
      </c>
      <c r="V578" s="326">
        <f>(SUM($N131:V131)-SUM($N578:U578)+$J578)*IF($F578&gt;=5,V$5&gt;=YEAR($I578),1)*($F578&gt;=3)</f>
        <v>0</v>
      </c>
      <c r="W578" s="326">
        <f>(SUM($N131:W131)-SUM($N578:V578)+$J578)*IF($F578&gt;=5,W$5&gt;=YEAR($I578),1)*($F578&gt;=3)</f>
        <v>0</v>
      </c>
      <c r="X578" s="326">
        <f>(SUM($N131:X131)-SUM($N578:W578)+$J578)*IF($F578&gt;=5,X$5&gt;=YEAR($I578),1)*($F578&gt;=3)</f>
        <v>0</v>
      </c>
      <c r="Y578" s="326">
        <f>(SUM($N131:Y131)-SUM($N578:X578)+$J578)*IF($F578&gt;=5,Y$5&gt;=YEAR($I578),1)*($F578&gt;=3)</f>
        <v>0</v>
      </c>
      <c r="Z578" s="326">
        <f>(SUM($N131:Z131)-SUM($N578:Y578)+$J578)*IF($F578&gt;=5,Z$5&gt;=YEAR($I578),1)*($F578&gt;=3)</f>
        <v>0</v>
      </c>
      <c r="AA578" s="326">
        <f>(SUM($N131:AA131)-SUM($N578:Z578)+$J578)*IF($F578&gt;=5,AA$5&gt;=YEAR($I578),1)*($F578&gt;=3)</f>
        <v>0</v>
      </c>
      <c r="AB578" s="326">
        <f>(SUM($N131:AB131)-SUM($N578:AA578)+$J578)*IF($F578&gt;=5,AB$5&gt;=YEAR($I578),1)*($F578&gt;=3)</f>
        <v>0</v>
      </c>
      <c r="AC578" s="326">
        <f>(SUM($N131:AC131)-SUM($N578:AB578)+$J578)*IF($F578&gt;=5,AC$5&gt;=YEAR($I578),1)*($F578&gt;=3)</f>
        <v>0</v>
      </c>
      <c r="AD578" s="326">
        <f>(SUM($N131:AD131)-SUM($N578:AC578)+$J578)*IF($F578&gt;=5,AD$5&gt;=YEAR($I578),1)*($F578&gt;=3)</f>
        <v>0</v>
      </c>
      <c r="AE578" s="326">
        <f>(SUM($N131:AE131)-SUM($N578:AD578)+$J578)*IF($F578&gt;=5,AE$5&gt;=YEAR($I578),1)*($F578&gt;=3)</f>
        <v>0</v>
      </c>
      <c r="AF578" s="326">
        <f>(SUM($N131:AF131)-SUM($N578:AE578)+$J578)*IF($F578&gt;=5,AF$5&gt;=YEAR($I578),1)*($F578&gt;=3)</f>
        <v>0</v>
      </c>
      <c r="AG578" s="326">
        <f>(SUM($N131:AG131)-SUM($N578:AF578)+$J578)*IF($F578&gt;=5,AG$5&gt;=YEAR($I578),1)*($F578&gt;=3)</f>
        <v>0</v>
      </c>
      <c r="AH578" s="326">
        <f>(SUM($N131:AH131)-SUM($N578:AG578)+$J578)*IF($F578&gt;=5,AH$5&gt;=YEAR($I578),1)*($F578&gt;=3)</f>
        <v>0</v>
      </c>
      <c r="AI578" s="326">
        <f>(SUM($N131:AI131)-SUM($N578:AH578)+$J578)*IF($F578&gt;=5,AI$5&gt;=YEAR($I578),1)*($F578&gt;=3)</f>
        <v>0</v>
      </c>
      <c r="AJ578" s="326">
        <f>(SUM($N131:AJ131)-SUM($N578:AI578)+$J578)*IF($F578&gt;=5,AJ$5&gt;=YEAR($I578),1)*($F578&gt;=3)</f>
        <v>0</v>
      </c>
      <c r="AK578" s="326">
        <f>(SUM($N131:AK131)-SUM($N578:AJ578)+$J578)*IF($F578&gt;=5,AK$5&gt;=YEAR($I578),1)*($F578&gt;=3)</f>
        <v>0</v>
      </c>
      <c r="AL578" s="326">
        <f>(SUM($N131:AL131)-SUM($N578:AK578)+$J578)*IF($F578&gt;=5,AL$5&gt;=YEAR($I578),1)*($F578&gt;=3)</f>
        <v>0</v>
      </c>
      <c r="AM578" s="326">
        <f>(SUM($N131:AM131)-SUM($N578:AL578)+$J578)*IF($F578&gt;=5,AM$5&gt;=YEAR($I578),1)*($F578&gt;=3)</f>
        <v>0</v>
      </c>
      <c r="AN578" s="326">
        <f>(SUM($N131:AN131)-SUM($N578:AM578)+$J578)*IF($F578&gt;=5,AN$5&gt;=YEAR($I578),1)*($F578&gt;=3)</f>
        <v>0</v>
      </c>
      <c r="AO578" s="326">
        <f>(SUM($N131:AO131)-SUM($N578:AN578)+$J578)*IF($F578&gt;=5,AO$5&gt;=YEAR($I578),1)*($F578&gt;=3)</f>
        <v>0</v>
      </c>
      <c r="AP578" s="326">
        <f>(SUM($N131:AP131)-SUM($N578:AO578)+$J578)*IF($F578&gt;=5,AP$5&gt;=YEAR($I578),1)*($F578&gt;=3)</f>
        <v>0</v>
      </c>
      <c r="AQ578" s="326">
        <f>(SUM($N131:AQ131)-SUM($N578:AP578)+$J578)*IF($F578&gt;=5,AQ$5&gt;=YEAR($I578),1)*($F578&gt;=3)</f>
        <v>0</v>
      </c>
      <c r="AR578" s="326">
        <f>(SUM($N131:AR131)-SUM($N578:AQ578)+$J578)*IF($F578&gt;=5,AR$5&gt;=YEAR($I578),1)*($F578&gt;=3)</f>
        <v>0</v>
      </c>
      <c r="AS578" s="326">
        <f>(SUM($N131:AS131)-SUM($N578:AR578)+$J578)*IF($F578&gt;=5,AS$5&gt;=YEAR($I578),1)*($F578&gt;=3)</f>
        <v>0</v>
      </c>
      <c r="AT578" s="326">
        <f>(SUM($N131:AT131)-SUM($N578:AS578)+$J578)*IF($F578&gt;=5,AT$5&gt;=YEAR($I578),1)*($F578&gt;=3)</f>
        <v>0</v>
      </c>
      <c r="AU578" s="326">
        <f>(SUM($N131:AU131)-SUM($N578:AT578)+$J578)*IF($F578&gt;=5,AU$5&gt;=YEAR($I578),1)*($F578&gt;=3)</f>
        <v>0</v>
      </c>
      <c r="AV578" s="326">
        <f>(SUM($N131:AV131)-SUM($N578:AU578)+$J578)*IF($F578&gt;=5,AV$5&gt;=YEAR($I578),1)*($F578&gt;=3)</f>
        <v>0</v>
      </c>
      <c r="AW578" s="326">
        <f>(SUM($N131:AW131)-SUM($N578:AV578)+$J578)*IF($F578&gt;=5,AW$5&gt;=YEAR($I578),1)*($F578&gt;=3)</f>
        <v>0</v>
      </c>
      <c r="AX578" s="326">
        <f>(SUM($N131:AX131)-SUM($N578:AW578)+$J578)*IF($F578&gt;=5,AX$5&gt;=YEAR($I578),1)*($F578&gt;=3)</f>
        <v>0</v>
      </c>
      <c r="AY578" s="326">
        <f>(SUM($N131:AY131)-SUM($N578:AX578)+$J578)*IF($F578&gt;=5,AY$5&gt;=YEAR($I578),1)*($F578&gt;=3)</f>
        <v>0</v>
      </c>
      <c r="AZ578" s="326">
        <f>(SUM($N131:AZ131)-SUM($N578:AY578)+$J578)*IF($F578&gt;=5,AZ$5&gt;=YEAR($I578),1)*($F578&gt;=3)</f>
        <v>0</v>
      </c>
      <c r="BA578" s="326">
        <f>(SUM($N131:BA131)-SUM($N578:AZ578)+$J578)*IF($F578&gt;=5,BA$5&gt;=YEAR($I578),1)*($F578&gt;=3)</f>
        <v>0</v>
      </c>
      <c r="BB578" s="326">
        <f>(SUM($N131:BB131)-SUM($N578:BA578)+$J578)*IF($F578&gt;=5,BB$5&gt;=YEAR($I578),1)*($F578&gt;=3)</f>
        <v>0</v>
      </c>
      <c r="BC578" s="326">
        <f>(SUM($N131:BC131)-SUM($N578:BB578)+$J578)*IF($F578&gt;=5,BC$5&gt;=YEAR($I578),1)*($F578&gt;=3)</f>
        <v>0</v>
      </c>
      <c r="BD578" s="326">
        <f>(SUM($N131:BD131)-SUM($N578:BC578)+$J578)*IF($F578&gt;=5,BD$5&gt;=YEAR($I578),1)*($F578&gt;=3)</f>
        <v>0</v>
      </c>
      <c r="BE578" s="326">
        <f>(SUM($N131:BE131)-SUM($N578:BD578)+$J578)*IF($F578&gt;=5,BE$5&gt;=YEAR($I578),1)*($F578&gt;=3)</f>
        <v>0</v>
      </c>
      <c r="BF578" s="326">
        <f>(SUM($N131:BF131)-SUM($N578:BE578)+$J578)*IF($F578&gt;=5,BF$5&gt;=YEAR($I578),1)*($F578&gt;=3)</f>
        <v>0</v>
      </c>
      <c r="BG578" s="326">
        <f>(SUM($N131:BG131)-SUM($N578:BF578)+$J578)*IF($F578&gt;=5,BG$5&gt;=YEAR($I578),1)*($F578&gt;=3)</f>
        <v>0</v>
      </c>
      <c r="BH578" s="326">
        <f>(SUM($N131:BH131)-SUM($N578:BG578)+$J578)*IF($F578&gt;=5,BH$5&gt;=YEAR($I578),1)*($F578&gt;=3)</f>
        <v>0</v>
      </c>
      <c r="BI578" s="326">
        <f>(SUM($N131:BI131)-SUM($N578:BH578)+$J578)*IF($F578&gt;=5,BI$5&gt;=YEAR($I578),1)*($F578&gt;=3)</f>
        <v>0</v>
      </c>
      <c r="BJ578" s="326">
        <f>(SUM($N131:BJ131)-SUM($N578:BI578)+$J578)*IF($F578&gt;=5,BJ$5&gt;=YEAR($I578),1)*($F578&gt;=3)</f>
        <v>0</v>
      </c>
      <c r="BK578" s="326">
        <f>(SUM($N131:BK131)-SUM($N578:BJ578)+$J578)*IF($F578&gt;=5,BK$5&gt;=YEAR($I578),1)*($F578&gt;=3)</f>
        <v>0</v>
      </c>
      <c r="BL578" s="326">
        <f>(SUM($N131:BL131)-SUM($N578:BK578)+$J578)*IF($F578&gt;=5,BL$5&gt;=YEAR($I578),1)*($F578&gt;=3)</f>
        <v>0</v>
      </c>
      <c r="BM578" s="326">
        <f>(SUM($N131:BM131)-SUM($N578:BL578)+$J578)*IF($F578&gt;=5,BM$5&gt;=YEAR($I578),1)*($F578&gt;=3)</f>
        <v>0</v>
      </c>
    </row>
    <row r="579" spans="3:65" x14ac:dyDescent="0.2">
      <c r="C579" s="325">
        <f t="shared" si="1165"/>
        <v>16</v>
      </c>
      <c r="D579" s="303" t="str">
        <f t="shared" si="1166"/>
        <v>item 16</v>
      </c>
      <c r="E579" s="350" t="str">
        <f t="shared" si="1162"/>
        <v>Operating Expense</v>
      </c>
      <c r="F579" s="320">
        <f t="shared" si="1162"/>
        <v>2</v>
      </c>
      <c r="G579" s="320"/>
      <c r="H579" s="425">
        <f t="shared" si="1167"/>
        <v>2017</v>
      </c>
      <c r="I579" s="416">
        <f t="shared" si="1163"/>
        <v>43100</v>
      </c>
      <c r="J579" s="327">
        <f t="shared" si="1164"/>
        <v>0</v>
      </c>
      <c r="K579" s="341">
        <f t="shared" si="1168"/>
        <v>0</v>
      </c>
      <c r="L579" s="342">
        <f t="shared" si="1169"/>
        <v>0</v>
      </c>
      <c r="O579" s="326">
        <f>(SUM($N132:O132)-SUM($N579:N579)+$J579)*IF($F579&gt;=5,O$5&gt;=YEAR($I579),1)*($F579&gt;=3)</f>
        <v>0</v>
      </c>
      <c r="P579" s="326">
        <f>(SUM($N132:P132)-SUM($N579:O579)+$J579)*IF($F579&gt;=5,P$5&gt;=YEAR($I579),1)*($F579&gt;=3)</f>
        <v>0</v>
      </c>
      <c r="Q579" s="326">
        <f>(SUM($N132:Q132)-SUM($N579:P579)+$J579)*IF($F579&gt;=5,Q$5&gt;=YEAR($I579),1)*($F579&gt;=3)</f>
        <v>0</v>
      </c>
      <c r="R579" s="326">
        <f>(SUM($N132:R132)-SUM($N579:Q579)+$J579)*IF($F579&gt;=5,R$5&gt;=YEAR($I579),1)*($F579&gt;=3)</f>
        <v>0</v>
      </c>
      <c r="S579" s="326">
        <f>(SUM($N132:S132)-SUM($N579:R579)+$J579)*IF($F579&gt;=5,S$5&gt;=YEAR($I579),1)*($F579&gt;=3)</f>
        <v>0</v>
      </c>
      <c r="T579" s="326">
        <f>(SUM($N132:T132)-SUM($N579:S579)+$J579)*IF($F579&gt;=5,T$5&gt;=YEAR($I579),1)*($F579&gt;=3)</f>
        <v>0</v>
      </c>
      <c r="U579" s="326">
        <f>(SUM($N132:U132)-SUM($N579:T579)+$J579)*IF($F579&gt;=5,U$5&gt;=YEAR($I579),1)*($F579&gt;=3)</f>
        <v>0</v>
      </c>
      <c r="V579" s="326">
        <f>(SUM($N132:V132)-SUM($N579:U579)+$J579)*IF($F579&gt;=5,V$5&gt;=YEAR($I579),1)*($F579&gt;=3)</f>
        <v>0</v>
      </c>
      <c r="W579" s="326">
        <f>(SUM($N132:W132)-SUM($N579:V579)+$J579)*IF($F579&gt;=5,W$5&gt;=YEAR($I579),1)*($F579&gt;=3)</f>
        <v>0</v>
      </c>
      <c r="X579" s="326">
        <f>(SUM($N132:X132)-SUM($N579:W579)+$J579)*IF($F579&gt;=5,X$5&gt;=YEAR($I579),1)*($F579&gt;=3)</f>
        <v>0</v>
      </c>
      <c r="Y579" s="326">
        <f>(SUM($N132:Y132)-SUM($N579:X579)+$J579)*IF($F579&gt;=5,Y$5&gt;=YEAR($I579),1)*($F579&gt;=3)</f>
        <v>0</v>
      </c>
      <c r="Z579" s="326">
        <f>(SUM($N132:Z132)-SUM($N579:Y579)+$J579)*IF($F579&gt;=5,Z$5&gt;=YEAR($I579),1)*($F579&gt;=3)</f>
        <v>0</v>
      </c>
      <c r="AA579" s="326">
        <f>(SUM($N132:AA132)-SUM($N579:Z579)+$J579)*IF($F579&gt;=5,AA$5&gt;=YEAR($I579),1)*($F579&gt;=3)</f>
        <v>0</v>
      </c>
      <c r="AB579" s="326">
        <f>(SUM($N132:AB132)-SUM($N579:AA579)+$J579)*IF($F579&gt;=5,AB$5&gt;=YEAR($I579),1)*($F579&gt;=3)</f>
        <v>0</v>
      </c>
      <c r="AC579" s="326">
        <f>(SUM($N132:AC132)-SUM($N579:AB579)+$J579)*IF($F579&gt;=5,AC$5&gt;=YEAR($I579),1)*($F579&gt;=3)</f>
        <v>0</v>
      </c>
      <c r="AD579" s="326">
        <f>(SUM($N132:AD132)-SUM($N579:AC579)+$J579)*IF($F579&gt;=5,AD$5&gt;=YEAR($I579),1)*($F579&gt;=3)</f>
        <v>0</v>
      </c>
      <c r="AE579" s="326">
        <f>(SUM($N132:AE132)-SUM($N579:AD579)+$J579)*IF($F579&gt;=5,AE$5&gt;=YEAR($I579),1)*($F579&gt;=3)</f>
        <v>0</v>
      </c>
      <c r="AF579" s="326">
        <f>(SUM($N132:AF132)-SUM($N579:AE579)+$J579)*IF($F579&gt;=5,AF$5&gt;=YEAR($I579),1)*($F579&gt;=3)</f>
        <v>0</v>
      </c>
      <c r="AG579" s="326">
        <f>(SUM($N132:AG132)-SUM($N579:AF579)+$J579)*IF($F579&gt;=5,AG$5&gt;=YEAR($I579),1)*($F579&gt;=3)</f>
        <v>0</v>
      </c>
      <c r="AH579" s="326">
        <f>(SUM($N132:AH132)-SUM($N579:AG579)+$J579)*IF($F579&gt;=5,AH$5&gt;=YEAR($I579),1)*($F579&gt;=3)</f>
        <v>0</v>
      </c>
      <c r="AI579" s="326">
        <f>(SUM($N132:AI132)-SUM($N579:AH579)+$J579)*IF($F579&gt;=5,AI$5&gt;=YEAR($I579),1)*($F579&gt;=3)</f>
        <v>0</v>
      </c>
      <c r="AJ579" s="326">
        <f>(SUM($N132:AJ132)-SUM($N579:AI579)+$J579)*IF($F579&gt;=5,AJ$5&gt;=YEAR($I579),1)*($F579&gt;=3)</f>
        <v>0</v>
      </c>
      <c r="AK579" s="326">
        <f>(SUM($N132:AK132)-SUM($N579:AJ579)+$J579)*IF($F579&gt;=5,AK$5&gt;=YEAR($I579),1)*($F579&gt;=3)</f>
        <v>0</v>
      </c>
      <c r="AL579" s="326">
        <f>(SUM($N132:AL132)-SUM($N579:AK579)+$J579)*IF($F579&gt;=5,AL$5&gt;=YEAR($I579),1)*($F579&gt;=3)</f>
        <v>0</v>
      </c>
      <c r="AM579" s="326">
        <f>(SUM($N132:AM132)-SUM($N579:AL579)+$J579)*IF($F579&gt;=5,AM$5&gt;=YEAR($I579),1)*($F579&gt;=3)</f>
        <v>0</v>
      </c>
      <c r="AN579" s="326">
        <f>(SUM($N132:AN132)-SUM($N579:AM579)+$J579)*IF($F579&gt;=5,AN$5&gt;=YEAR($I579),1)*($F579&gt;=3)</f>
        <v>0</v>
      </c>
      <c r="AO579" s="326">
        <f>(SUM($N132:AO132)-SUM($N579:AN579)+$J579)*IF($F579&gt;=5,AO$5&gt;=YEAR($I579),1)*($F579&gt;=3)</f>
        <v>0</v>
      </c>
      <c r="AP579" s="326">
        <f>(SUM($N132:AP132)-SUM($N579:AO579)+$J579)*IF($F579&gt;=5,AP$5&gt;=YEAR($I579),1)*($F579&gt;=3)</f>
        <v>0</v>
      </c>
      <c r="AQ579" s="326">
        <f>(SUM($N132:AQ132)-SUM($N579:AP579)+$J579)*IF($F579&gt;=5,AQ$5&gt;=YEAR($I579),1)*($F579&gt;=3)</f>
        <v>0</v>
      </c>
      <c r="AR579" s="326">
        <f>(SUM($N132:AR132)-SUM($N579:AQ579)+$J579)*IF($F579&gt;=5,AR$5&gt;=YEAR($I579),1)*($F579&gt;=3)</f>
        <v>0</v>
      </c>
      <c r="AS579" s="326">
        <f>(SUM($N132:AS132)-SUM($N579:AR579)+$J579)*IF($F579&gt;=5,AS$5&gt;=YEAR($I579),1)*($F579&gt;=3)</f>
        <v>0</v>
      </c>
      <c r="AT579" s="326">
        <f>(SUM($N132:AT132)-SUM($N579:AS579)+$J579)*IF($F579&gt;=5,AT$5&gt;=YEAR($I579),1)*($F579&gt;=3)</f>
        <v>0</v>
      </c>
      <c r="AU579" s="326">
        <f>(SUM($N132:AU132)-SUM($N579:AT579)+$J579)*IF($F579&gt;=5,AU$5&gt;=YEAR($I579),1)*($F579&gt;=3)</f>
        <v>0</v>
      </c>
      <c r="AV579" s="326">
        <f>(SUM($N132:AV132)-SUM($N579:AU579)+$J579)*IF($F579&gt;=5,AV$5&gt;=YEAR($I579),1)*($F579&gt;=3)</f>
        <v>0</v>
      </c>
      <c r="AW579" s="326">
        <f>(SUM($N132:AW132)-SUM($N579:AV579)+$J579)*IF($F579&gt;=5,AW$5&gt;=YEAR($I579),1)*($F579&gt;=3)</f>
        <v>0</v>
      </c>
      <c r="AX579" s="326">
        <f>(SUM($N132:AX132)-SUM($N579:AW579)+$J579)*IF($F579&gt;=5,AX$5&gt;=YEAR($I579),1)*($F579&gt;=3)</f>
        <v>0</v>
      </c>
      <c r="AY579" s="326">
        <f>(SUM($N132:AY132)-SUM($N579:AX579)+$J579)*IF($F579&gt;=5,AY$5&gt;=YEAR($I579),1)*($F579&gt;=3)</f>
        <v>0</v>
      </c>
      <c r="AZ579" s="326">
        <f>(SUM($N132:AZ132)-SUM($N579:AY579)+$J579)*IF($F579&gt;=5,AZ$5&gt;=YEAR($I579),1)*($F579&gt;=3)</f>
        <v>0</v>
      </c>
      <c r="BA579" s="326">
        <f>(SUM($N132:BA132)-SUM($N579:AZ579)+$J579)*IF($F579&gt;=5,BA$5&gt;=YEAR($I579),1)*($F579&gt;=3)</f>
        <v>0</v>
      </c>
      <c r="BB579" s="326">
        <f>(SUM($N132:BB132)-SUM($N579:BA579)+$J579)*IF($F579&gt;=5,BB$5&gt;=YEAR($I579),1)*($F579&gt;=3)</f>
        <v>0</v>
      </c>
      <c r="BC579" s="326">
        <f>(SUM($N132:BC132)-SUM($N579:BB579)+$J579)*IF($F579&gt;=5,BC$5&gt;=YEAR($I579),1)*($F579&gt;=3)</f>
        <v>0</v>
      </c>
      <c r="BD579" s="326">
        <f>(SUM($N132:BD132)-SUM($N579:BC579)+$J579)*IF($F579&gt;=5,BD$5&gt;=YEAR($I579),1)*($F579&gt;=3)</f>
        <v>0</v>
      </c>
      <c r="BE579" s="326">
        <f>(SUM($N132:BE132)-SUM($N579:BD579)+$J579)*IF($F579&gt;=5,BE$5&gt;=YEAR($I579),1)*($F579&gt;=3)</f>
        <v>0</v>
      </c>
      <c r="BF579" s="326">
        <f>(SUM($N132:BF132)-SUM($N579:BE579)+$J579)*IF($F579&gt;=5,BF$5&gt;=YEAR($I579),1)*($F579&gt;=3)</f>
        <v>0</v>
      </c>
      <c r="BG579" s="326">
        <f>(SUM($N132:BG132)-SUM($N579:BF579)+$J579)*IF($F579&gt;=5,BG$5&gt;=YEAR($I579),1)*($F579&gt;=3)</f>
        <v>0</v>
      </c>
      <c r="BH579" s="326">
        <f>(SUM($N132:BH132)-SUM($N579:BG579)+$J579)*IF($F579&gt;=5,BH$5&gt;=YEAR($I579),1)*($F579&gt;=3)</f>
        <v>0</v>
      </c>
      <c r="BI579" s="326">
        <f>(SUM($N132:BI132)-SUM($N579:BH579)+$J579)*IF($F579&gt;=5,BI$5&gt;=YEAR($I579),1)*($F579&gt;=3)</f>
        <v>0</v>
      </c>
      <c r="BJ579" s="326">
        <f>(SUM($N132:BJ132)-SUM($N579:BI579)+$J579)*IF($F579&gt;=5,BJ$5&gt;=YEAR($I579),1)*($F579&gt;=3)</f>
        <v>0</v>
      </c>
      <c r="BK579" s="326">
        <f>(SUM($N132:BK132)-SUM($N579:BJ579)+$J579)*IF($F579&gt;=5,BK$5&gt;=YEAR($I579),1)*($F579&gt;=3)</f>
        <v>0</v>
      </c>
      <c r="BL579" s="326">
        <f>(SUM($N132:BL132)-SUM($N579:BK579)+$J579)*IF($F579&gt;=5,BL$5&gt;=YEAR($I579),1)*($F579&gt;=3)</f>
        <v>0</v>
      </c>
      <c r="BM579" s="326">
        <f>(SUM($N132:BM132)-SUM($N579:BL579)+$J579)*IF($F579&gt;=5,BM$5&gt;=YEAR($I579),1)*($F579&gt;=3)</f>
        <v>0</v>
      </c>
    </row>
    <row r="580" spans="3:65" x14ac:dyDescent="0.2">
      <c r="C580" s="325">
        <f t="shared" si="1165"/>
        <v>17</v>
      </c>
      <c r="D580" s="303" t="str">
        <f t="shared" si="1166"/>
        <v>item 17</v>
      </c>
      <c r="E580" s="350" t="str">
        <f t="shared" si="1162"/>
        <v>Operating Expense</v>
      </c>
      <c r="F580" s="320">
        <f t="shared" si="1162"/>
        <v>2</v>
      </c>
      <c r="G580" s="320"/>
      <c r="H580" s="425">
        <f t="shared" si="1167"/>
        <v>2017</v>
      </c>
      <c r="I580" s="416">
        <f t="shared" si="1163"/>
        <v>43100</v>
      </c>
      <c r="J580" s="327">
        <f t="shared" si="1164"/>
        <v>0</v>
      </c>
      <c r="K580" s="341">
        <f t="shared" si="1168"/>
        <v>0</v>
      </c>
      <c r="L580" s="342">
        <f t="shared" si="1169"/>
        <v>0</v>
      </c>
      <c r="O580" s="326">
        <f>(SUM($N133:O133)-SUM($N580:N580)+$J580)*IF($F580&gt;=5,O$5&gt;=YEAR($I580),1)*($F580&gt;=3)</f>
        <v>0</v>
      </c>
      <c r="P580" s="326">
        <f>(SUM($N133:P133)-SUM($N580:O580)+$J580)*IF($F580&gt;=5,P$5&gt;=YEAR($I580),1)*($F580&gt;=3)</f>
        <v>0</v>
      </c>
      <c r="Q580" s="326">
        <f>(SUM($N133:Q133)-SUM($N580:P580)+$J580)*IF($F580&gt;=5,Q$5&gt;=YEAR($I580),1)*($F580&gt;=3)</f>
        <v>0</v>
      </c>
      <c r="R580" s="326">
        <f>(SUM($N133:R133)-SUM($N580:Q580)+$J580)*IF($F580&gt;=5,R$5&gt;=YEAR($I580),1)*($F580&gt;=3)</f>
        <v>0</v>
      </c>
      <c r="S580" s="326">
        <f>(SUM($N133:S133)-SUM($N580:R580)+$J580)*IF($F580&gt;=5,S$5&gt;=YEAR($I580),1)*($F580&gt;=3)</f>
        <v>0</v>
      </c>
      <c r="T580" s="326">
        <f>(SUM($N133:T133)-SUM($N580:S580)+$J580)*IF($F580&gt;=5,T$5&gt;=YEAR($I580),1)*($F580&gt;=3)</f>
        <v>0</v>
      </c>
      <c r="U580" s="326">
        <f>(SUM($N133:U133)-SUM($N580:T580)+$J580)*IF($F580&gt;=5,U$5&gt;=YEAR($I580),1)*($F580&gt;=3)</f>
        <v>0</v>
      </c>
      <c r="V580" s="326">
        <f>(SUM($N133:V133)-SUM($N580:U580)+$J580)*IF($F580&gt;=5,V$5&gt;=YEAR($I580),1)*($F580&gt;=3)</f>
        <v>0</v>
      </c>
      <c r="W580" s="326">
        <f>(SUM($N133:W133)-SUM($N580:V580)+$J580)*IF($F580&gt;=5,W$5&gt;=YEAR($I580),1)*($F580&gt;=3)</f>
        <v>0</v>
      </c>
      <c r="X580" s="326">
        <f>(SUM($N133:X133)-SUM($N580:W580)+$J580)*IF($F580&gt;=5,X$5&gt;=YEAR($I580),1)*($F580&gt;=3)</f>
        <v>0</v>
      </c>
      <c r="Y580" s="326">
        <f>(SUM($N133:Y133)-SUM($N580:X580)+$J580)*IF($F580&gt;=5,Y$5&gt;=YEAR($I580),1)*($F580&gt;=3)</f>
        <v>0</v>
      </c>
      <c r="Z580" s="326">
        <f>(SUM($N133:Z133)-SUM($N580:Y580)+$J580)*IF($F580&gt;=5,Z$5&gt;=YEAR($I580),1)*($F580&gt;=3)</f>
        <v>0</v>
      </c>
      <c r="AA580" s="326">
        <f>(SUM($N133:AA133)-SUM($N580:Z580)+$J580)*IF($F580&gt;=5,AA$5&gt;=YEAR($I580),1)*($F580&gt;=3)</f>
        <v>0</v>
      </c>
      <c r="AB580" s="326">
        <f>(SUM($N133:AB133)-SUM($N580:AA580)+$J580)*IF($F580&gt;=5,AB$5&gt;=YEAR($I580),1)*($F580&gt;=3)</f>
        <v>0</v>
      </c>
      <c r="AC580" s="326">
        <f>(SUM($N133:AC133)-SUM($N580:AB580)+$J580)*IF($F580&gt;=5,AC$5&gt;=YEAR($I580),1)*($F580&gt;=3)</f>
        <v>0</v>
      </c>
      <c r="AD580" s="326">
        <f>(SUM($N133:AD133)-SUM($N580:AC580)+$J580)*IF($F580&gt;=5,AD$5&gt;=YEAR($I580),1)*($F580&gt;=3)</f>
        <v>0</v>
      </c>
      <c r="AE580" s="326">
        <f>(SUM($N133:AE133)-SUM($N580:AD580)+$J580)*IF($F580&gt;=5,AE$5&gt;=YEAR($I580),1)*($F580&gt;=3)</f>
        <v>0</v>
      </c>
      <c r="AF580" s="326">
        <f>(SUM($N133:AF133)-SUM($N580:AE580)+$J580)*IF($F580&gt;=5,AF$5&gt;=YEAR($I580),1)*($F580&gt;=3)</f>
        <v>0</v>
      </c>
      <c r="AG580" s="326">
        <f>(SUM($N133:AG133)-SUM($N580:AF580)+$J580)*IF($F580&gt;=5,AG$5&gt;=YEAR($I580),1)*($F580&gt;=3)</f>
        <v>0</v>
      </c>
      <c r="AH580" s="326">
        <f>(SUM($N133:AH133)-SUM($N580:AG580)+$J580)*IF($F580&gt;=5,AH$5&gt;=YEAR($I580),1)*($F580&gt;=3)</f>
        <v>0</v>
      </c>
      <c r="AI580" s="326">
        <f>(SUM($N133:AI133)-SUM($N580:AH580)+$J580)*IF($F580&gt;=5,AI$5&gt;=YEAR($I580),1)*($F580&gt;=3)</f>
        <v>0</v>
      </c>
      <c r="AJ580" s="326">
        <f>(SUM($N133:AJ133)-SUM($N580:AI580)+$J580)*IF($F580&gt;=5,AJ$5&gt;=YEAR($I580),1)*($F580&gt;=3)</f>
        <v>0</v>
      </c>
      <c r="AK580" s="326">
        <f>(SUM($N133:AK133)-SUM($N580:AJ580)+$J580)*IF($F580&gt;=5,AK$5&gt;=YEAR($I580),1)*($F580&gt;=3)</f>
        <v>0</v>
      </c>
      <c r="AL580" s="326">
        <f>(SUM($N133:AL133)-SUM($N580:AK580)+$J580)*IF($F580&gt;=5,AL$5&gt;=YEAR($I580),1)*($F580&gt;=3)</f>
        <v>0</v>
      </c>
      <c r="AM580" s="326">
        <f>(SUM($N133:AM133)-SUM($N580:AL580)+$J580)*IF($F580&gt;=5,AM$5&gt;=YEAR($I580),1)*($F580&gt;=3)</f>
        <v>0</v>
      </c>
      <c r="AN580" s="326">
        <f>(SUM($N133:AN133)-SUM($N580:AM580)+$J580)*IF($F580&gt;=5,AN$5&gt;=YEAR($I580),1)*($F580&gt;=3)</f>
        <v>0</v>
      </c>
      <c r="AO580" s="326">
        <f>(SUM($N133:AO133)-SUM($N580:AN580)+$J580)*IF($F580&gt;=5,AO$5&gt;=YEAR($I580),1)*($F580&gt;=3)</f>
        <v>0</v>
      </c>
      <c r="AP580" s="326">
        <f>(SUM($N133:AP133)-SUM($N580:AO580)+$J580)*IF($F580&gt;=5,AP$5&gt;=YEAR($I580),1)*($F580&gt;=3)</f>
        <v>0</v>
      </c>
      <c r="AQ580" s="326">
        <f>(SUM($N133:AQ133)-SUM($N580:AP580)+$J580)*IF($F580&gt;=5,AQ$5&gt;=YEAR($I580),1)*($F580&gt;=3)</f>
        <v>0</v>
      </c>
      <c r="AR580" s="326">
        <f>(SUM($N133:AR133)-SUM($N580:AQ580)+$J580)*IF($F580&gt;=5,AR$5&gt;=YEAR($I580),1)*($F580&gt;=3)</f>
        <v>0</v>
      </c>
      <c r="AS580" s="326">
        <f>(SUM($N133:AS133)-SUM($N580:AR580)+$J580)*IF($F580&gt;=5,AS$5&gt;=YEAR($I580),1)*($F580&gt;=3)</f>
        <v>0</v>
      </c>
      <c r="AT580" s="326">
        <f>(SUM($N133:AT133)-SUM($N580:AS580)+$J580)*IF($F580&gt;=5,AT$5&gt;=YEAR($I580),1)*($F580&gt;=3)</f>
        <v>0</v>
      </c>
      <c r="AU580" s="326">
        <f>(SUM($N133:AU133)-SUM($N580:AT580)+$J580)*IF($F580&gt;=5,AU$5&gt;=YEAR($I580),1)*($F580&gt;=3)</f>
        <v>0</v>
      </c>
      <c r="AV580" s="326">
        <f>(SUM($N133:AV133)-SUM($N580:AU580)+$J580)*IF($F580&gt;=5,AV$5&gt;=YEAR($I580),1)*($F580&gt;=3)</f>
        <v>0</v>
      </c>
      <c r="AW580" s="326">
        <f>(SUM($N133:AW133)-SUM($N580:AV580)+$J580)*IF($F580&gt;=5,AW$5&gt;=YEAR($I580),1)*($F580&gt;=3)</f>
        <v>0</v>
      </c>
      <c r="AX580" s="326">
        <f>(SUM($N133:AX133)-SUM($N580:AW580)+$J580)*IF($F580&gt;=5,AX$5&gt;=YEAR($I580),1)*($F580&gt;=3)</f>
        <v>0</v>
      </c>
      <c r="AY580" s="326">
        <f>(SUM($N133:AY133)-SUM($N580:AX580)+$J580)*IF($F580&gt;=5,AY$5&gt;=YEAR($I580),1)*($F580&gt;=3)</f>
        <v>0</v>
      </c>
      <c r="AZ580" s="326">
        <f>(SUM($N133:AZ133)-SUM($N580:AY580)+$J580)*IF($F580&gt;=5,AZ$5&gt;=YEAR($I580),1)*($F580&gt;=3)</f>
        <v>0</v>
      </c>
      <c r="BA580" s="326">
        <f>(SUM($N133:BA133)-SUM($N580:AZ580)+$J580)*IF($F580&gt;=5,BA$5&gt;=YEAR($I580),1)*($F580&gt;=3)</f>
        <v>0</v>
      </c>
      <c r="BB580" s="326">
        <f>(SUM($N133:BB133)-SUM($N580:BA580)+$J580)*IF($F580&gt;=5,BB$5&gt;=YEAR($I580),1)*($F580&gt;=3)</f>
        <v>0</v>
      </c>
      <c r="BC580" s="326">
        <f>(SUM($N133:BC133)-SUM($N580:BB580)+$J580)*IF($F580&gt;=5,BC$5&gt;=YEAR($I580),1)*($F580&gt;=3)</f>
        <v>0</v>
      </c>
      <c r="BD580" s="326">
        <f>(SUM($N133:BD133)-SUM($N580:BC580)+$J580)*IF($F580&gt;=5,BD$5&gt;=YEAR($I580),1)*($F580&gt;=3)</f>
        <v>0</v>
      </c>
      <c r="BE580" s="326">
        <f>(SUM($N133:BE133)-SUM($N580:BD580)+$J580)*IF($F580&gt;=5,BE$5&gt;=YEAR($I580),1)*($F580&gt;=3)</f>
        <v>0</v>
      </c>
      <c r="BF580" s="326">
        <f>(SUM($N133:BF133)-SUM($N580:BE580)+$J580)*IF($F580&gt;=5,BF$5&gt;=YEAR($I580),1)*($F580&gt;=3)</f>
        <v>0</v>
      </c>
      <c r="BG580" s="326">
        <f>(SUM($N133:BG133)-SUM($N580:BF580)+$J580)*IF($F580&gt;=5,BG$5&gt;=YEAR($I580),1)*($F580&gt;=3)</f>
        <v>0</v>
      </c>
      <c r="BH580" s="326">
        <f>(SUM($N133:BH133)-SUM($N580:BG580)+$J580)*IF($F580&gt;=5,BH$5&gt;=YEAR($I580),1)*($F580&gt;=3)</f>
        <v>0</v>
      </c>
      <c r="BI580" s="326">
        <f>(SUM($N133:BI133)-SUM($N580:BH580)+$J580)*IF($F580&gt;=5,BI$5&gt;=YEAR($I580),1)*($F580&gt;=3)</f>
        <v>0</v>
      </c>
      <c r="BJ580" s="326">
        <f>(SUM($N133:BJ133)-SUM($N580:BI580)+$J580)*IF($F580&gt;=5,BJ$5&gt;=YEAR($I580),1)*($F580&gt;=3)</f>
        <v>0</v>
      </c>
      <c r="BK580" s="326">
        <f>(SUM($N133:BK133)-SUM($N580:BJ580)+$J580)*IF($F580&gt;=5,BK$5&gt;=YEAR($I580),1)*($F580&gt;=3)</f>
        <v>0</v>
      </c>
      <c r="BL580" s="326">
        <f>(SUM($N133:BL133)-SUM($N580:BK580)+$J580)*IF($F580&gt;=5,BL$5&gt;=YEAR($I580),1)*($F580&gt;=3)</f>
        <v>0</v>
      </c>
      <c r="BM580" s="326">
        <f>(SUM($N133:BM133)-SUM($N580:BL580)+$J580)*IF($F580&gt;=5,BM$5&gt;=YEAR($I580),1)*($F580&gt;=3)</f>
        <v>0</v>
      </c>
    </row>
    <row r="581" spans="3:65" x14ac:dyDescent="0.2">
      <c r="C581" s="325">
        <f t="shared" si="1165"/>
        <v>18</v>
      </c>
      <c r="D581" s="303" t="str">
        <f t="shared" si="1166"/>
        <v>item 18</v>
      </c>
      <c r="E581" s="350" t="str">
        <f t="shared" si="1162"/>
        <v>Operating Expense</v>
      </c>
      <c r="F581" s="320">
        <f t="shared" si="1162"/>
        <v>2</v>
      </c>
      <c r="G581" s="320"/>
      <c r="H581" s="425">
        <f t="shared" si="1167"/>
        <v>2017</v>
      </c>
      <c r="I581" s="416">
        <f t="shared" si="1163"/>
        <v>43100</v>
      </c>
      <c r="J581" s="327">
        <f t="shared" si="1164"/>
        <v>0</v>
      </c>
      <c r="K581" s="341">
        <f t="shared" si="1168"/>
        <v>0</v>
      </c>
      <c r="L581" s="342">
        <f t="shared" si="1169"/>
        <v>0</v>
      </c>
      <c r="O581" s="326">
        <f>(SUM($N134:O134)-SUM($N581:N581)+$J581)*IF($F581&gt;=5,O$5&gt;=YEAR($I581),1)*($F581&gt;=3)</f>
        <v>0</v>
      </c>
      <c r="P581" s="326">
        <f>(SUM($N134:P134)-SUM($N581:O581)+$J581)*IF($F581&gt;=5,P$5&gt;=YEAR($I581),1)*($F581&gt;=3)</f>
        <v>0</v>
      </c>
      <c r="Q581" s="326">
        <f>(SUM($N134:Q134)-SUM($N581:P581)+$J581)*IF($F581&gt;=5,Q$5&gt;=YEAR($I581),1)*($F581&gt;=3)</f>
        <v>0</v>
      </c>
      <c r="R581" s="326">
        <f>(SUM($N134:R134)-SUM($N581:Q581)+$J581)*IF($F581&gt;=5,R$5&gt;=YEAR($I581),1)*($F581&gt;=3)</f>
        <v>0</v>
      </c>
      <c r="S581" s="326">
        <f>(SUM($N134:S134)-SUM($N581:R581)+$J581)*IF($F581&gt;=5,S$5&gt;=YEAR($I581),1)*($F581&gt;=3)</f>
        <v>0</v>
      </c>
      <c r="T581" s="326">
        <f>(SUM($N134:T134)-SUM($N581:S581)+$J581)*IF($F581&gt;=5,T$5&gt;=YEAR($I581),1)*($F581&gt;=3)</f>
        <v>0</v>
      </c>
      <c r="U581" s="326">
        <f>(SUM($N134:U134)-SUM($N581:T581)+$J581)*IF($F581&gt;=5,U$5&gt;=YEAR($I581),1)*($F581&gt;=3)</f>
        <v>0</v>
      </c>
      <c r="V581" s="326">
        <f>(SUM($N134:V134)-SUM($N581:U581)+$J581)*IF($F581&gt;=5,V$5&gt;=YEAR($I581),1)*($F581&gt;=3)</f>
        <v>0</v>
      </c>
      <c r="W581" s="326">
        <f>(SUM($N134:W134)-SUM($N581:V581)+$J581)*IF($F581&gt;=5,W$5&gt;=YEAR($I581),1)*($F581&gt;=3)</f>
        <v>0</v>
      </c>
      <c r="X581" s="326">
        <f>(SUM($N134:X134)-SUM($N581:W581)+$J581)*IF($F581&gt;=5,X$5&gt;=YEAR($I581),1)*($F581&gt;=3)</f>
        <v>0</v>
      </c>
      <c r="Y581" s="326">
        <f>(SUM($N134:Y134)-SUM($N581:X581)+$J581)*IF($F581&gt;=5,Y$5&gt;=YEAR($I581),1)*($F581&gt;=3)</f>
        <v>0</v>
      </c>
      <c r="Z581" s="326">
        <f>(SUM($N134:Z134)-SUM($N581:Y581)+$J581)*IF($F581&gt;=5,Z$5&gt;=YEAR($I581),1)*($F581&gt;=3)</f>
        <v>0</v>
      </c>
      <c r="AA581" s="326">
        <f>(SUM($N134:AA134)-SUM($N581:Z581)+$J581)*IF($F581&gt;=5,AA$5&gt;=YEAR($I581),1)*($F581&gt;=3)</f>
        <v>0</v>
      </c>
      <c r="AB581" s="326">
        <f>(SUM($N134:AB134)-SUM($N581:AA581)+$J581)*IF($F581&gt;=5,AB$5&gt;=YEAR($I581),1)*($F581&gt;=3)</f>
        <v>0</v>
      </c>
      <c r="AC581" s="326">
        <f>(SUM($N134:AC134)-SUM($N581:AB581)+$J581)*IF($F581&gt;=5,AC$5&gt;=YEAR($I581),1)*($F581&gt;=3)</f>
        <v>0</v>
      </c>
      <c r="AD581" s="326">
        <f>(SUM($N134:AD134)-SUM($N581:AC581)+$J581)*IF($F581&gt;=5,AD$5&gt;=YEAR($I581),1)*($F581&gt;=3)</f>
        <v>0</v>
      </c>
      <c r="AE581" s="326">
        <f>(SUM($N134:AE134)-SUM($N581:AD581)+$J581)*IF($F581&gt;=5,AE$5&gt;=YEAR($I581),1)*($F581&gt;=3)</f>
        <v>0</v>
      </c>
      <c r="AF581" s="326">
        <f>(SUM($N134:AF134)-SUM($N581:AE581)+$J581)*IF($F581&gt;=5,AF$5&gt;=YEAR($I581),1)*($F581&gt;=3)</f>
        <v>0</v>
      </c>
      <c r="AG581" s="326">
        <f>(SUM($N134:AG134)-SUM($N581:AF581)+$J581)*IF($F581&gt;=5,AG$5&gt;=YEAR($I581),1)*($F581&gt;=3)</f>
        <v>0</v>
      </c>
      <c r="AH581" s="326">
        <f>(SUM($N134:AH134)-SUM($N581:AG581)+$J581)*IF($F581&gt;=5,AH$5&gt;=YEAR($I581),1)*($F581&gt;=3)</f>
        <v>0</v>
      </c>
      <c r="AI581" s="326">
        <f>(SUM($N134:AI134)-SUM($N581:AH581)+$J581)*IF($F581&gt;=5,AI$5&gt;=YEAR($I581),1)*($F581&gt;=3)</f>
        <v>0</v>
      </c>
      <c r="AJ581" s="326">
        <f>(SUM($N134:AJ134)-SUM($N581:AI581)+$J581)*IF($F581&gt;=5,AJ$5&gt;=YEAR($I581),1)*($F581&gt;=3)</f>
        <v>0</v>
      </c>
      <c r="AK581" s="326">
        <f>(SUM($N134:AK134)-SUM($N581:AJ581)+$J581)*IF($F581&gt;=5,AK$5&gt;=YEAR($I581),1)*($F581&gt;=3)</f>
        <v>0</v>
      </c>
      <c r="AL581" s="326">
        <f>(SUM($N134:AL134)-SUM($N581:AK581)+$J581)*IF($F581&gt;=5,AL$5&gt;=YEAR($I581),1)*($F581&gt;=3)</f>
        <v>0</v>
      </c>
      <c r="AM581" s="326">
        <f>(SUM($N134:AM134)-SUM($N581:AL581)+$J581)*IF($F581&gt;=5,AM$5&gt;=YEAR($I581),1)*($F581&gt;=3)</f>
        <v>0</v>
      </c>
      <c r="AN581" s="326">
        <f>(SUM($N134:AN134)-SUM($N581:AM581)+$J581)*IF($F581&gt;=5,AN$5&gt;=YEAR($I581),1)*($F581&gt;=3)</f>
        <v>0</v>
      </c>
      <c r="AO581" s="326">
        <f>(SUM($N134:AO134)-SUM($N581:AN581)+$J581)*IF($F581&gt;=5,AO$5&gt;=YEAR($I581),1)*($F581&gt;=3)</f>
        <v>0</v>
      </c>
      <c r="AP581" s="326">
        <f>(SUM($N134:AP134)-SUM($N581:AO581)+$J581)*IF($F581&gt;=5,AP$5&gt;=YEAR($I581),1)*($F581&gt;=3)</f>
        <v>0</v>
      </c>
      <c r="AQ581" s="326">
        <f>(SUM($N134:AQ134)-SUM($N581:AP581)+$J581)*IF($F581&gt;=5,AQ$5&gt;=YEAR($I581),1)*($F581&gt;=3)</f>
        <v>0</v>
      </c>
      <c r="AR581" s="326">
        <f>(SUM($N134:AR134)-SUM($N581:AQ581)+$J581)*IF($F581&gt;=5,AR$5&gt;=YEAR($I581),1)*($F581&gt;=3)</f>
        <v>0</v>
      </c>
      <c r="AS581" s="326">
        <f>(SUM($N134:AS134)-SUM($N581:AR581)+$J581)*IF($F581&gt;=5,AS$5&gt;=YEAR($I581),1)*($F581&gt;=3)</f>
        <v>0</v>
      </c>
      <c r="AT581" s="326">
        <f>(SUM($N134:AT134)-SUM($N581:AS581)+$J581)*IF($F581&gt;=5,AT$5&gt;=YEAR($I581),1)*($F581&gt;=3)</f>
        <v>0</v>
      </c>
      <c r="AU581" s="326">
        <f>(SUM($N134:AU134)-SUM($N581:AT581)+$J581)*IF($F581&gt;=5,AU$5&gt;=YEAR($I581),1)*($F581&gt;=3)</f>
        <v>0</v>
      </c>
      <c r="AV581" s="326">
        <f>(SUM($N134:AV134)-SUM($N581:AU581)+$J581)*IF($F581&gt;=5,AV$5&gt;=YEAR($I581),1)*($F581&gt;=3)</f>
        <v>0</v>
      </c>
      <c r="AW581" s="326">
        <f>(SUM($N134:AW134)-SUM($N581:AV581)+$J581)*IF($F581&gt;=5,AW$5&gt;=YEAR($I581),1)*($F581&gt;=3)</f>
        <v>0</v>
      </c>
      <c r="AX581" s="326">
        <f>(SUM($N134:AX134)-SUM($N581:AW581)+$J581)*IF($F581&gt;=5,AX$5&gt;=YEAR($I581),1)*($F581&gt;=3)</f>
        <v>0</v>
      </c>
      <c r="AY581" s="326">
        <f>(SUM($N134:AY134)-SUM($N581:AX581)+$J581)*IF($F581&gt;=5,AY$5&gt;=YEAR($I581),1)*($F581&gt;=3)</f>
        <v>0</v>
      </c>
      <c r="AZ581" s="326">
        <f>(SUM($N134:AZ134)-SUM($N581:AY581)+$J581)*IF($F581&gt;=5,AZ$5&gt;=YEAR($I581),1)*($F581&gt;=3)</f>
        <v>0</v>
      </c>
      <c r="BA581" s="326">
        <f>(SUM($N134:BA134)-SUM($N581:AZ581)+$J581)*IF($F581&gt;=5,BA$5&gt;=YEAR($I581),1)*($F581&gt;=3)</f>
        <v>0</v>
      </c>
      <c r="BB581" s="326">
        <f>(SUM($N134:BB134)-SUM($N581:BA581)+$J581)*IF($F581&gt;=5,BB$5&gt;=YEAR($I581),1)*($F581&gt;=3)</f>
        <v>0</v>
      </c>
      <c r="BC581" s="326">
        <f>(SUM($N134:BC134)-SUM($N581:BB581)+$J581)*IF($F581&gt;=5,BC$5&gt;=YEAR($I581),1)*($F581&gt;=3)</f>
        <v>0</v>
      </c>
      <c r="BD581" s="326">
        <f>(SUM($N134:BD134)-SUM($N581:BC581)+$J581)*IF($F581&gt;=5,BD$5&gt;=YEAR($I581),1)*($F581&gt;=3)</f>
        <v>0</v>
      </c>
      <c r="BE581" s="326">
        <f>(SUM($N134:BE134)-SUM($N581:BD581)+$J581)*IF($F581&gt;=5,BE$5&gt;=YEAR($I581),1)*($F581&gt;=3)</f>
        <v>0</v>
      </c>
      <c r="BF581" s="326">
        <f>(SUM($N134:BF134)-SUM($N581:BE581)+$J581)*IF($F581&gt;=5,BF$5&gt;=YEAR($I581),1)*($F581&gt;=3)</f>
        <v>0</v>
      </c>
      <c r="BG581" s="326">
        <f>(SUM($N134:BG134)-SUM($N581:BF581)+$J581)*IF($F581&gt;=5,BG$5&gt;=YEAR($I581),1)*($F581&gt;=3)</f>
        <v>0</v>
      </c>
      <c r="BH581" s="326">
        <f>(SUM($N134:BH134)-SUM($N581:BG581)+$J581)*IF($F581&gt;=5,BH$5&gt;=YEAR($I581),1)*($F581&gt;=3)</f>
        <v>0</v>
      </c>
      <c r="BI581" s="326">
        <f>(SUM($N134:BI134)-SUM($N581:BH581)+$J581)*IF($F581&gt;=5,BI$5&gt;=YEAR($I581),1)*($F581&gt;=3)</f>
        <v>0</v>
      </c>
      <c r="BJ581" s="326">
        <f>(SUM($N134:BJ134)-SUM($N581:BI581)+$J581)*IF($F581&gt;=5,BJ$5&gt;=YEAR($I581),1)*($F581&gt;=3)</f>
        <v>0</v>
      </c>
      <c r="BK581" s="326">
        <f>(SUM($N134:BK134)-SUM($N581:BJ581)+$J581)*IF($F581&gt;=5,BK$5&gt;=YEAR($I581),1)*($F581&gt;=3)</f>
        <v>0</v>
      </c>
      <c r="BL581" s="326">
        <f>(SUM($N134:BL134)-SUM($N581:BK581)+$J581)*IF($F581&gt;=5,BL$5&gt;=YEAR($I581),1)*($F581&gt;=3)</f>
        <v>0</v>
      </c>
      <c r="BM581" s="326">
        <f>(SUM($N134:BM134)-SUM($N581:BL581)+$J581)*IF($F581&gt;=5,BM$5&gt;=YEAR($I581),1)*($F581&gt;=3)</f>
        <v>0</v>
      </c>
    </row>
    <row r="582" spans="3:65" x14ac:dyDescent="0.2">
      <c r="C582" s="325">
        <f t="shared" si="1165"/>
        <v>19</v>
      </c>
      <c r="D582" s="303" t="str">
        <f t="shared" si="1166"/>
        <v>item 19</v>
      </c>
      <c r="E582" s="350" t="str">
        <f t="shared" si="1162"/>
        <v>Operating Expense</v>
      </c>
      <c r="F582" s="320">
        <f t="shared" si="1162"/>
        <v>2</v>
      </c>
      <c r="G582" s="320"/>
      <c r="H582" s="425">
        <f t="shared" si="1167"/>
        <v>2017</v>
      </c>
      <c r="I582" s="416">
        <f t="shared" si="1163"/>
        <v>43100</v>
      </c>
      <c r="J582" s="327">
        <f t="shared" si="1164"/>
        <v>0</v>
      </c>
      <c r="K582" s="341">
        <f t="shared" si="1168"/>
        <v>0</v>
      </c>
      <c r="L582" s="342">
        <f t="shared" si="1169"/>
        <v>0</v>
      </c>
      <c r="O582" s="326">
        <f>(SUM($N135:O135)-SUM($N582:N582)+$J582)*IF($F582&gt;=5,O$5&gt;=YEAR($I582),1)*($F582&gt;=3)</f>
        <v>0</v>
      </c>
      <c r="P582" s="326">
        <f>(SUM($N135:P135)-SUM($N582:O582)+$J582)*IF($F582&gt;=5,P$5&gt;=YEAR($I582),1)*($F582&gt;=3)</f>
        <v>0</v>
      </c>
      <c r="Q582" s="326">
        <f>(SUM($N135:Q135)-SUM($N582:P582)+$J582)*IF($F582&gt;=5,Q$5&gt;=YEAR($I582),1)*($F582&gt;=3)</f>
        <v>0</v>
      </c>
      <c r="R582" s="326">
        <f>(SUM($N135:R135)-SUM($N582:Q582)+$J582)*IF($F582&gt;=5,R$5&gt;=YEAR($I582),1)*($F582&gt;=3)</f>
        <v>0</v>
      </c>
      <c r="S582" s="326">
        <f>(SUM($N135:S135)-SUM($N582:R582)+$J582)*IF($F582&gt;=5,S$5&gt;=YEAR($I582),1)*($F582&gt;=3)</f>
        <v>0</v>
      </c>
      <c r="T582" s="326">
        <f>(SUM($N135:T135)-SUM($N582:S582)+$J582)*IF($F582&gt;=5,T$5&gt;=YEAR($I582),1)*($F582&gt;=3)</f>
        <v>0</v>
      </c>
      <c r="U582" s="326">
        <f>(SUM($N135:U135)-SUM($N582:T582)+$J582)*IF($F582&gt;=5,U$5&gt;=YEAR($I582),1)*($F582&gt;=3)</f>
        <v>0</v>
      </c>
      <c r="V582" s="326">
        <f>(SUM($N135:V135)-SUM($N582:U582)+$J582)*IF($F582&gt;=5,V$5&gt;=YEAR($I582),1)*($F582&gt;=3)</f>
        <v>0</v>
      </c>
      <c r="W582" s="326">
        <f>(SUM($N135:W135)-SUM($N582:V582)+$J582)*IF($F582&gt;=5,W$5&gt;=YEAR($I582),1)*($F582&gt;=3)</f>
        <v>0</v>
      </c>
      <c r="X582" s="326">
        <f>(SUM($N135:X135)-SUM($N582:W582)+$J582)*IF($F582&gt;=5,X$5&gt;=YEAR($I582),1)*($F582&gt;=3)</f>
        <v>0</v>
      </c>
      <c r="Y582" s="326">
        <f>(SUM($N135:Y135)-SUM($N582:X582)+$J582)*IF($F582&gt;=5,Y$5&gt;=YEAR($I582),1)*($F582&gt;=3)</f>
        <v>0</v>
      </c>
      <c r="Z582" s="326">
        <f>(SUM($N135:Z135)-SUM($N582:Y582)+$J582)*IF($F582&gt;=5,Z$5&gt;=YEAR($I582),1)*($F582&gt;=3)</f>
        <v>0</v>
      </c>
      <c r="AA582" s="326">
        <f>(SUM($N135:AA135)-SUM($N582:Z582)+$J582)*IF($F582&gt;=5,AA$5&gt;=YEAR($I582),1)*($F582&gt;=3)</f>
        <v>0</v>
      </c>
      <c r="AB582" s="326">
        <f>(SUM($N135:AB135)-SUM($N582:AA582)+$J582)*IF($F582&gt;=5,AB$5&gt;=YEAR($I582),1)*($F582&gt;=3)</f>
        <v>0</v>
      </c>
      <c r="AC582" s="326">
        <f>(SUM($N135:AC135)-SUM($N582:AB582)+$J582)*IF($F582&gt;=5,AC$5&gt;=YEAR($I582),1)*($F582&gt;=3)</f>
        <v>0</v>
      </c>
      <c r="AD582" s="326">
        <f>(SUM($N135:AD135)-SUM($N582:AC582)+$J582)*IF($F582&gt;=5,AD$5&gt;=YEAR($I582),1)*($F582&gt;=3)</f>
        <v>0</v>
      </c>
      <c r="AE582" s="326">
        <f>(SUM($N135:AE135)-SUM($N582:AD582)+$J582)*IF($F582&gt;=5,AE$5&gt;=YEAR($I582),1)*($F582&gt;=3)</f>
        <v>0</v>
      </c>
      <c r="AF582" s="326">
        <f>(SUM($N135:AF135)-SUM($N582:AE582)+$J582)*IF($F582&gt;=5,AF$5&gt;=YEAR($I582),1)*($F582&gt;=3)</f>
        <v>0</v>
      </c>
      <c r="AG582" s="326">
        <f>(SUM($N135:AG135)-SUM($N582:AF582)+$J582)*IF($F582&gt;=5,AG$5&gt;=YEAR($I582),1)*($F582&gt;=3)</f>
        <v>0</v>
      </c>
      <c r="AH582" s="326">
        <f>(SUM($N135:AH135)-SUM($N582:AG582)+$J582)*IF($F582&gt;=5,AH$5&gt;=YEAR($I582),1)*($F582&gt;=3)</f>
        <v>0</v>
      </c>
      <c r="AI582" s="326">
        <f>(SUM($N135:AI135)-SUM($N582:AH582)+$J582)*IF($F582&gt;=5,AI$5&gt;=YEAR($I582),1)*($F582&gt;=3)</f>
        <v>0</v>
      </c>
      <c r="AJ582" s="326">
        <f>(SUM($N135:AJ135)-SUM($N582:AI582)+$J582)*IF($F582&gt;=5,AJ$5&gt;=YEAR($I582),1)*($F582&gt;=3)</f>
        <v>0</v>
      </c>
      <c r="AK582" s="326">
        <f>(SUM($N135:AK135)-SUM($N582:AJ582)+$J582)*IF($F582&gt;=5,AK$5&gt;=YEAR($I582),1)*($F582&gt;=3)</f>
        <v>0</v>
      </c>
      <c r="AL582" s="326">
        <f>(SUM($N135:AL135)-SUM($N582:AK582)+$J582)*IF($F582&gt;=5,AL$5&gt;=YEAR($I582),1)*($F582&gt;=3)</f>
        <v>0</v>
      </c>
      <c r="AM582" s="326">
        <f>(SUM($N135:AM135)-SUM($N582:AL582)+$J582)*IF($F582&gt;=5,AM$5&gt;=YEAR($I582),1)*($F582&gt;=3)</f>
        <v>0</v>
      </c>
      <c r="AN582" s="326">
        <f>(SUM($N135:AN135)-SUM($N582:AM582)+$J582)*IF($F582&gt;=5,AN$5&gt;=YEAR($I582),1)*($F582&gt;=3)</f>
        <v>0</v>
      </c>
      <c r="AO582" s="326">
        <f>(SUM($N135:AO135)-SUM($N582:AN582)+$J582)*IF($F582&gt;=5,AO$5&gt;=YEAR($I582),1)*($F582&gt;=3)</f>
        <v>0</v>
      </c>
      <c r="AP582" s="326">
        <f>(SUM($N135:AP135)-SUM($N582:AO582)+$J582)*IF($F582&gt;=5,AP$5&gt;=YEAR($I582),1)*($F582&gt;=3)</f>
        <v>0</v>
      </c>
      <c r="AQ582" s="326">
        <f>(SUM($N135:AQ135)-SUM($N582:AP582)+$J582)*IF($F582&gt;=5,AQ$5&gt;=YEAR($I582),1)*($F582&gt;=3)</f>
        <v>0</v>
      </c>
      <c r="AR582" s="326">
        <f>(SUM($N135:AR135)-SUM($N582:AQ582)+$J582)*IF($F582&gt;=5,AR$5&gt;=YEAR($I582),1)*($F582&gt;=3)</f>
        <v>0</v>
      </c>
      <c r="AS582" s="326">
        <f>(SUM($N135:AS135)-SUM($N582:AR582)+$J582)*IF($F582&gt;=5,AS$5&gt;=YEAR($I582),1)*($F582&gt;=3)</f>
        <v>0</v>
      </c>
      <c r="AT582" s="326">
        <f>(SUM($N135:AT135)-SUM($N582:AS582)+$J582)*IF($F582&gt;=5,AT$5&gt;=YEAR($I582),1)*($F582&gt;=3)</f>
        <v>0</v>
      </c>
      <c r="AU582" s="326">
        <f>(SUM($N135:AU135)-SUM($N582:AT582)+$J582)*IF($F582&gt;=5,AU$5&gt;=YEAR($I582),1)*($F582&gt;=3)</f>
        <v>0</v>
      </c>
      <c r="AV582" s="326">
        <f>(SUM($N135:AV135)-SUM($N582:AU582)+$J582)*IF($F582&gt;=5,AV$5&gt;=YEAR($I582),1)*($F582&gt;=3)</f>
        <v>0</v>
      </c>
      <c r="AW582" s="326">
        <f>(SUM($N135:AW135)-SUM($N582:AV582)+$J582)*IF($F582&gt;=5,AW$5&gt;=YEAR($I582),1)*($F582&gt;=3)</f>
        <v>0</v>
      </c>
      <c r="AX582" s="326">
        <f>(SUM($N135:AX135)-SUM($N582:AW582)+$J582)*IF($F582&gt;=5,AX$5&gt;=YEAR($I582),1)*($F582&gt;=3)</f>
        <v>0</v>
      </c>
      <c r="AY582" s="326">
        <f>(SUM($N135:AY135)-SUM($N582:AX582)+$J582)*IF($F582&gt;=5,AY$5&gt;=YEAR($I582),1)*($F582&gt;=3)</f>
        <v>0</v>
      </c>
      <c r="AZ582" s="326">
        <f>(SUM($N135:AZ135)-SUM($N582:AY582)+$J582)*IF($F582&gt;=5,AZ$5&gt;=YEAR($I582),1)*($F582&gt;=3)</f>
        <v>0</v>
      </c>
      <c r="BA582" s="326">
        <f>(SUM($N135:BA135)-SUM($N582:AZ582)+$J582)*IF($F582&gt;=5,BA$5&gt;=YEAR($I582),1)*($F582&gt;=3)</f>
        <v>0</v>
      </c>
      <c r="BB582" s="326">
        <f>(SUM($N135:BB135)-SUM($N582:BA582)+$J582)*IF($F582&gt;=5,BB$5&gt;=YEAR($I582),1)*($F582&gt;=3)</f>
        <v>0</v>
      </c>
      <c r="BC582" s="326">
        <f>(SUM($N135:BC135)-SUM($N582:BB582)+$J582)*IF($F582&gt;=5,BC$5&gt;=YEAR($I582),1)*($F582&gt;=3)</f>
        <v>0</v>
      </c>
      <c r="BD582" s="326">
        <f>(SUM($N135:BD135)-SUM($N582:BC582)+$J582)*IF($F582&gt;=5,BD$5&gt;=YEAR($I582),1)*($F582&gt;=3)</f>
        <v>0</v>
      </c>
      <c r="BE582" s="326">
        <f>(SUM($N135:BE135)-SUM($N582:BD582)+$J582)*IF($F582&gt;=5,BE$5&gt;=YEAR($I582),1)*($F582&gt;=3)</f>
        <v>0</v>
      </c>
      <c r="BF582" s="326">
        <f>(SUM($N135:BF135)-SUM($N582:BE582)+$J582)*IF($F582&gt;=5,BF$5&gt;=YEAR($I582),1)*($F582&gt;=3)</f>
        <v>0</v>
      </c>
      <c r="BG582" s="326">
        <f>(SUM($N135:BG135)-SUM($N582:BF582)+$J582)*IF($F582&gt;=5,BG$5&gt;=YEAR($I582),1)*($F582&gt;=3)</f>
        <v>0</v>
      </c>
      <c r="BH582" s="326">
        <f>(SUM($N135:BH135)-SUM($N582:BG582)+$J582)*IF($F582&gt;=5,BH$5&gt;=YEAR($I582),1)*($F582&gt;=3)</f>
        <v>0</v>
      </c>
      <c r="BI582" s="326">
        <f>(SUM($N135:BI135)-SUM($N582:BH582)+$J582)*IF($F582&gt;=5,BI$5&gt;=YEAR($I582),1)*($F582&gt;=3)</f>
        <v>0</v>
      </c>
      <c r="BJ582" s="326">
        <f>(SUM($N135:BJ135)-SUM($N582:BI582)+$J582)*IF($F582&gt;=5,BJ$5&gt;=YEAR($I582),1)*($F582&gt;=3)</f>
        <v>0</v>
      </c>
      <c r="BK582" s="326">
        <f>(SUM($N135:BK135)-SUM($N582:BJ582)+$J582)*IF($F582&gt;=5,BK$5&gt;=YEAR($I582),1)*($F582&gt;=3)</f>
        <v>0</v>
      </c>
      <c r="BL582" s="326">
        <f>(SUM($N135:BL135)-SUM($N582:BK582)+$J582)*IF($F582&gt;=5,BL$5&gt;=YEAR($I582),1)*($F582&gt;=3)</f>
        <v>0</v>
      </c>
      <c r="BM582" s="326">
        <f>(SUM($N135:BM135)-SUM($N582:BL582)+$J582)*IF($F582&gt;=5,BM$5&gt;=YEAR($I582),1)*($F582&gt;=3)</f>
        <v>0</v>
      </c>
    </row>
    <row r="583" spans="3:65" x14ac:dyDescent="0.2">
      <c r="C583" s="325">
        <f t="shared" si="1165"/>
        <v>20</v>
      </c>
      <c r="D583" s="303" t="str">
        <f t="shared" si="1166"/>
        <v>item 20</v>
      </c>
      <c r="E583" s="350" t="str">
        <f t="shared" si="1162"/>
        <v>Operating Expense</v>
      </c>
      <c r="F583" s="320">
        <f t="shared" si="1162"/>
        <v>2</v>
      </c>
      <c r="G583" s="320"/>
      <c r="H583" s="425">
        <f t="shared" si="1167"/>
        <v>2017</v>
      </c>
      <c r="I583" s="416">
        <f t="shared" si="1163"/>
        <v>43100</v>
      </c>
      <c r="J583" s="327">
        <f t="shared" si="1164"/>
        <v>0</v>
      </c>
      <c r="K583" s="341">
        <f t="shared" si="1168"/>
        <v>0</v>
      </c>
      <c r="L583" s="342">
        <f t="shared" si="1169"/>
        <v>0</v>
      </c>
      <c r="O583" s="326">
        <f>(SUM($N136:O136)-SUM($N583:N583)+$J583)*IF($F583&gt;=5,O$5&gt;=YEAR($I583),1)*($F583&gt;=3)</f>
        <v>0</v>
      </c>
      <c r="P583" s="326">
        <f>(SUM($N136:P136)-SUM($N583:O583)+$J583)*IF($F583&gt;=5,P$5&gt;=YEAR($I583),1)*($F583&gt;=3)</f>
        <v>0</v>
      </c>
      <c r="Q583" s="326">
        <f>(SUM($N136:Q136)-SUM($N583:P583)+$J583)*IF($F583&gt;=5,Q$5&gt;=YEAR($I583),1)*($F583&gt;=3)</f>
        <v>0</v>
      </c>
      <c r="R583" s="326">
        <f>(SUM($N136:R136)-SUM($N583:Q583)+$J583)*IF($F583&gt;=5,R$5&gt;=YEAR($I583),1)*($F583&gt;=3)</f>
        <v>0</v>
      </c>
      <c r="S583" s="326">
        <f>(SUM($N136:S136)-SUM($N583:R583)+$J583)*IF($F583&gt;=5,S$5&gt;=YEAR($I583),1)*($F583&gt;=3)</f>
        <v>0</v>
      </c>
      <c r="T583" s="326">
        <f>(SUM($N136:T136)-SUM($N583:S583)+$J583)*IF($F583&gt;=5,T$5&gt;=YEAR($I583),1)*($F583&gt;=3)</f>
        <v>0</v>
      </c>
      <c r="U583" s="326">
        <f>(SUM($N136:U136)-SUM($N583:T583)+$J583)*IF($F583&gt;=5,U$5&gt;=YEAR($I583),1)*($F583&gt;=3)</f>
        <v>0</v>
      </c>
      <c r="V583" s="326">
        <f>(SUM($N136:V136)-SUM($N583:U583)+$J583)*IF($F583&gt;=5,V$5&gt;=YEAR($I583),1)*($F583&gt;=3)</f>
        <v>0</v>
      </c>
      <c r="W583" s="326">
        <f>(SUM($N136:W136)-SUM($N583:V583)+$J583)*IF($F583&gt;=5,W$5&gt;=YEAR($I583),1)*($F583&gt;=3)</f>
        <v>0</v>
      </c>
      <c r="X583" s="326">
        <f>(SUM($N136:X136)-SUM($N583:W583)+$J583)*IF($F583&gt;=5,X$5&gt;=YEAR($I583),1)*($F583&gt;=3)</f>
        <v>0</v>
      </c>
      <c r="Y583" s="326">
        <f>(SUM($N136:Y136)-SUM($N583:X583)+$J583)*IF($F583&gt;=5,Y$5&gt;=YEAR($I583),1)*($F583&gt;=3)</f>
        <v>0</v>
      </c>
      <c r="Z583" s="326">
        <f>(SUM($N136:Z136)-SUM($N583:Y583)+$J583)*IF($F583&gt;=5,Z$5&gt;=YEAR($I583),1)*($F583&gt;=3)</f>
        <v>0</v>
      </c>
      <c r="AA583" s="326">
        <f>(SUM($N136:AA136)-SUM($N583:Z583)+$J583)*IF($F583&gt;=5,AA$5&gt;=YEAR($I583),1)*($F583&gt;=3)</f>
        <v>0</v>
      </c>
      <c r="AB583" s="326">
        <f>(SUM($N136:AB136)-SUM($N583:AA583)+$J583)*IF($F583&gt;=5,AB$5&gt;=YEAR($I583),1)*($F583&gt;=3)</f>
        <v>0</v>
      </c>
      <c r="AC583" s="326">
        <f>(SUM($N136:AC136)-SUM($N583:AB583)+$J583)*IF($F583&gt;=5,AC$5&gt;=YEAR($I583),1)*($F583&gt;=3)</f>
        <v>0</v>
      </c>
      <c r="AD583" s="326">
        <f>(SUM($N136:AD136)-SUM($N583:AC583)+$J583)*IF($F583&gt;=5,AD$5&gt;=YEAR($I583),1)*($F583&gt;=3)</f>
        <v>0</v>
      </c>
      <c r="AE583" s="326">
        <f>(SUM($N136:AE136)-SUM($N583:AD583)+$J583)*IF($F583&gt;=5,AE$5&gt;=YEAR($I583),1)*($F583&gt;=3)</f>
        <v>0</v>
      </c>
      <c r="AF583" s="326">
        <f>(SUM($N136:AF136)-SUM($N583:AE583)+$J583)*IF($F583&gt;=5,AF$5&gt;=YEAR($I583),1)*($F583&gt;=3)</f>
        <v>0</v>
      </c>
      <c r="AG583" s="326">
        <f>(SUM($N136:AG136)-SUM($N583:AF583)+$J583)*IF($F583&gt;=5,AG$5&gt;=YEAR($I583),1)*($F583&gt;=3)</f>
        <v>0</v>
      </c>
      <c r="AH583" s="326">
        <f>(SUM($N136:AH136)-SUM($N583:AG583)+$J583)*IF($F583&gt;=5,AH$5&gt;=YEAR($I583),1)*($F583&gt;=3)</f>
        <v>0</v>
      </c>
      <c r="AI583" s="326">
        <f>(SUM($N136:AI136)-SUM($N583:AH583)+$J583)*IF($F583&gt;=5,AI$5&gt;=YEAR($I583),1)*($F583&gt;=3)</f>
        <v>0</v>
      </c>
      <c r="AJ583" s="326">
        <f>(SUM($N136:AJ136)-SUM($N583:AI583)+$J583)*IF($F583&gt;=5,AJ$5&gt;=YEAR($I583),1)*($F583&gt;=3)</f>
        <v>0</v>
      </c>
      <c r="AK583" s="326">
        <f>(SUM($N136:AK136)-SUM($N583:AJ583)+$J583)*IF($F583&gt;=5,AK$5&gt;=YEAR($I583),1)*($F583&gt;=3)</f>
        <v>0</v>
      </c>
      <c r="AL583" s="326">
        <f>(SUM($N136:AL136)-SUM($N583:AK583)+$J583)*IF($F583&gt;=5,AL$5&gt;=YEAR($I583),1)*($F583&gt;=3)</f>
        <v>0</v>
      </c>
      <c r="AM583" s="326">
        <f>(SUM($N136:AM136)-SUM($N583:AL583)+$J583)*IF($F583&gt;=5,AM$5&gt;=YEAR($I583),1)*($F583&gt;=3)</f>
        <v>0</v>
      </c>
      <c r="AN583" s="326">
        <f>(SUM($N136:AN136)-SUM($N583:AM583)+$J583)*IF($F583&gt;=5,AN$5&gt;=YEAR($I583),1)*($F583&gt;=3)</f>
        <v>0</v>
      </c>
      <c r="AO583" s="326">
        <f>(SUM($N136:AO136)-SUM($N583:AN583)+$J583)*IF($F583&gt;=5,AO$5&gt;=YEAR($I583),1)*($F583&gt;=3)</f>
        <v>0</v>
      </c>
      <c r="AP583" s="326">
        <f>(SUM($N136:AP136)-SUM($N583:AO583)+$J583)*IF($F583&gt;=5,AP$5&gt;=YEAR($I583),1)*($F583&gt;=3)</f>
        <v>0</v>
      </c>
      <c r="AQ583" s="326">
        <f>(SUM($N136:AQ136)-SUM($N583:AP583)+$J583)*IF($F583&gt;=5,AQ$5&gt;=YEAR($I583),1)*($F583&gt;=3)</f>
        <v>0</v>
      </c>
      <c r="AR583" s="326">
        <f>(SUM($N136:AR136)-SUM($N583:AQ583)+$J583)*IF($F583&gt;=5,AR$5&gt;=YEAR($I583),1)*($F583&gt;=3)</f>
        <v>0</v>
      </c>
      <c r="AS583" s="326">
        <f>(SUM($N136:AS136)-SUM($N583:AR583)+$J583)*IF($F583&gt;=5,AS$5&gt;=YEAR($I583),1)*($F583&gt;=3)</f>
        <v>0</v>
      </c>
      <c r="AT583" s="326">
        <f>(SUM($N136:AT136)-SUM($N583:AS583)+$J583)*IF($F583&gt;=5,AT$5&gt;=YEAR($I583),1)*($F583&gt;=3)</f>
        <v>0</v>
      </c>
      <c r="AU583" s="326">
        <f>(SUM($N136:AU136)-SUM($N583:AT583)+$J583)*IF($F583&gt;=5,AU$5&gt;=YEAR($I583),1)*($F583&gt;=3)</f>
        <v>0</v>
      </c>
      <c r="AV583" s="326">
        <f>(SUM($N136:AV136)-SUM($N583:AU583)+$J583)*IF($F583&gt;=5,AV$5&gt;=YEAR($I583),1)*($F583&gt;=3)</f>
        <v>0</v>
      </c>
      <c r="AW583" s="326">
        <f>(SUM($N136:AW136)-SUM($N583:AV583)+$J583)*IF($F583&gt;=5,AW$5&gt;=YEAR($I583),1)*($F583&gt;=3)</f>
        <v>0</v>
      </c>
      <c r="AX583" s="326">
        <f>(SUM($N136:AX136)-SUM($N583:AW583)+$J583)*IF($F583&gt;=5,AX$5&gt;=YEAR($I583),1)*($F583&gt;=3)</f>
        <v>0</v>
      </c>
      <c r="AY583" s="326">
        <f>(SUM($N136:AY136)-SUM($N583:AX583)+$J583)*IF($F583&gt;=5,AY$5&gt;=YEAR($I583),1)*($F583&gt;=3)</f>
        <v>0</v>
      </c>
      <c r="AZ583" s="326">
        <f>(SUM($N136:AZ136)-SUM($N583:AY583)+$J583)*IF($F583&gt;=5,AZ$5&gt;=YEAR($I583),1)*($F583&gt;=3)</f>
        <v>0</v>
      </c>
      <c r="BA583" s="326">
        <f>(SUM($N136:BA136)-SUM($N583:AZ583)+$J583)*IF($F583&gt;=5,BA$5&gt;=YEAR($I583),1)*($F583&gt;=3)</f>
        <v>0</v>
      </c>
      <c r="BB583" s="326">
        <f>(SUM($N136:BB136)-SUM($N583:BA583)+$J583)*IF($F583&gt;=5,BB$5&gt;=YEAR($I583),1)*($F583&gt;=3)</f>
        <v>0</v>
      </c>
      <c r="BC583" s="326">
        <f>(SUM($N136:BC136)-SUM($N583:BB583)+$J583)*IF($F583&gt;=5,BC$5&gt;=YEAR($I583),1)*($F583&gt;=3)</f>
        <v>0</v>
      </c>
      <c r="BD583" s="326">
        <f>(SUM($N136:BD136)-SUM($N583:BC583)+$J583)*IF($F583&gt;=5,BD$5&gt;=YEAR($I583),1)*($F583&gt;=3)</f>
        <v>0</v>
      </c>
      <c r="BE583" s="326">
        <f>(SUM($N136:BE136)-SUM($N583:BD583)+$J583)*IF($F583&gt;=5,BE$5&gt;=YEAR($I583),1)*($F583&gt;=3)</f>
        <v>0</v>
      </c>
      <c r="BF583" s="326">
        <f>(SUM($N136:BF136)-SUM($N583:BE583)+$J583)*IF($F583&gt;=5,BF$5&gt;=YEAR($I583),1)*($F583&gt;=3)</f>
        <v>0</v>
      </c>
      <c r="BG583" s="326">
        <f>(SUM($N136:BG136)-SUM($N583:BF583)+$J583)*IF($F583&gt;=5,BG$5&gt;=YEAR($I583),1)*($F583&gt;=3)</f>
        <v>0</v>
      </c>
      <c r="BH583" s="326">
        <f>(SUM($N136:BH136)-SUM($N583:BG583)+$J583)*IF($F583&gt;=5,BH$5&gt;=YEAR($I583),1)*($F583&gt;=3)</f>
        <v>0</v>
      </c>
      <c r="BI583" s="326">
        <f>(SUM($N136:BI136)-SUM($N583:BH583)+$J583)*IF($F583&gt;=5,BI$5&gt;=YEAR($I583),1)*($F583&gt;=3)</f>
        <v>0</v>
      </c>
      <c r="BJ583" s="326">
        <f>(SUM($N136:BJ136)-SUM($N583:BI583)+$J583)*IF($F583&gt;=5,BJ$5&gt;=YEAR($I583),1)*($F583&gt;=3)</f>
        <v>0</v>
      </c>
      <c r="BK583" s="326">
        <f>(SUM($N136:BK136)-SUM($N583:BJ583)+$J583)*IF($F583&gt;=5,BK$5&gt;=YEAR($I583),1)*($F583&gt;=3)</f>
        <v>0</v>
      </c>
      <c r="BL583" s="326">
        <f>(SUM($N136:BL136)-SUM($N583:BK583)+$J583)*IF($F583&gt;=5,BL$5&gt;=YEAR($I583),1)*($F583&gt;=3)</f>
        <v>0</v>
      </c>
      <c r="BM583" s="326">
        <f>(SUM($N136:BM136)-SUM($N583:BL583)+$J583)*IF($F583&gt;=5,BM$5&gt;=YEAR($I583),1)*($F583&gt;=3)</f>
        <v>0</v>
      </c>
    </row>
    <row r="584" spans="3:65" x14ac:dyDescent="0.2">
      <c r="C584" s="325">
        <f t="shared" si="1165"/>
        <v>21</v>
      </c>
      <c r="D584" s="303" t="str">
        <f t="shared" si="1166"/>
        <v>item 21</v>
      </c>
      <c r="E584" s="350" t="str">
        <f t="shared" si="1162"/>
        <v>Operating Expense</v>
      </c>
      <c r="F584" s="320">
        <f t="shared" si="1162"/>
        <v>2</v>
      </c>
      <c r="G584" s="320"/>
      <c r="H584" s="425">
        <f t="shared" si="1167"/>
        <v>2017</v>
      </c>
      <c r="I584" s="416">
        <f t="shared" si="1163"/>
        <v>43100</v>
      </c>
      <c r="J584" s="327">
        <f t="shared" si="1164"/>
        <v>0</v>
      </c>
      <c r="K584" s="341">
        <f t="shared" si="1168"/>
        <v>0</v>
      </c>
      <c r="L584" s="342">
        <f t="shared" si="1169"/>
        <v>0</v>
      </c>
      <c r="O584" s="326">
        <f>(SUM($N137:O137)-SUM($N584:N584)+$J584)*IF($F584&gt;=5,O$5&gt;=YEAR($I584),1)*($F584&gt;=3)</f>
        <v>0</v>
      </c>
      <c r="P584" s="326">
        <f>(SUM($N137:P137)-SUM($N584:O584)+$J584)*IF($F584&gt;=5,P$5&gt;=YEAR($I584),1)*($F584&gt;=3)</f>
        <v>0</v>
      </c>
      <c r="Q584" s="326">
        <f>(SUM($N137:Q137)-SUM($N584:P584)+$J584)*IF($F584&gt;=5,Q$5&gt;=YEAR($I584),1)*($F584&gt;=3)</f>
        <v>0</v>
      </c>
      <c r="R584" s="326">
        <f>(SUM($N137:R137)-SUM($N584:Q584)+$J584)*IF($F584&gt;=5,R$5&gt;=YEAR($I584),1)*($F584&gt;=3)</f>
        <v>0</v>
      </c>
      <c r="S584" s="326">
        <f>(SUM($N137:S137)-SUM($N584:R584)+$J584)*IF($F584&gt;=5,S$5&gt;=YEAR($I584),1)*($F584&gt;=3)</f>
        <v>0</v>
      </c>
      <c r="T584" s="326">
        <f>(SUM($N137:T137)-SUM($N584:S584)+$J584)*IF($F584&gt;=5,T$5&gt;=YEAR($I584),1)*($F584&gt;=3)</f>
        <v>0</v>
      </c>
      <c r="U584" s="326">
        <f>(SUM($N137:U137)-SUM($N584:T584)+$J584)*IF($F584&gt;=5,U$5&gt;=YEAR($I584),1)*($F584&gt;=3)</f>
        <v>0</v>
      </c>
      <c r="V584" s="326">
        <f>(SUM($N137:V137)-SUM($N584:U584)+$J584)*IF($F584&gt;=5,V$5&gt;=YEAR($I584),1)*($F584&gt;=3)</f>
        <v>0</v>
      </c>
      <c r="W584" s="326">
        <f>(SUM($N137:W137)-SUM($N584:V584)+$J584)*IF($F584&gt;=5,W$5&gt;=YEAR($I584),1)*($F584&gt;=3)</f>
        <v>0</v>
      </c>
      <c r="X584" s="326">
        <f>(SUM($N137:X137)-SUM($N584:W584)+$J584)*IF($F584&gt;=5,X$5&gt;=YEAR($I584),1)*($F584&gt;=3)</f>
        <v>0</v>
      </c>
      <c r="Y584" s="326">
        <f>(SUM($N137:Y137)-SUM($N584:X584)+$J584)*IF($F584&gt;=5,Y$5&gt;=YEAR($I584),1)*($F584&gt;=3)</f>
        <v>0</v>
      </c>
      <c r="Z584" s="326">
        <f>(SUM($N137:Z137)-SUM($N584:Y584)+$J584)*IF($F584&gt;=5,Z$5&gt;=YEAR($I584),1)*($F584&gt;=3)</f>
        <v>0</v>
      </c>
      <c r="AA584" s="326">
        <f>(SUM($N137:AA137)-SUM($N584:Z584)+$J584)*IF($F584&gt;=5,AA$5&gt;=YEAR($I584),1)*($F584&gt;=3)</f>
        <v>0</v>
      </c>
      <c r="AB584" s="326">
        <f>(SUM($N137:AB137)-SUM($N584:AA584)+$J584)*IF($F584&gt;=5,AB$5&gt;=YEAR($I584),1)*($F584&gt;=3)</f>
        <v>0</v>
      </c>
      <c r="AC584" s="326">
        <f>(SUM($N137:AC137)-SUM($N584:AB584)+$J584)*IF($F584&gt;=5,AC$5&gt;=YEAR($I584),1)*($F584&gt;=3)</f>
        <v>0</v>
      </c>
      <c r="AD584" s="326">
        <f>(SUM($N137:AD137)-SUM($N584:AC584)+$J584)*IF($F584&gt;=5,AD$5&gt;=YEAR($I584),1)*($F584&gt;=3)</f>
        <v>0</v>
      </c>
      <c r="AE584" s="326">
        <f>(SUM($N137:AE137)-SUM($N584:AD584)+$J584)*IF($F584&gt;=5,AE$5&gt;=YEAR($I584),1)*($F584&gt;=3)</f>
        <v>0</v>
      </c>
      <c r="AF584" s="326">
        <f>(SUM($N137:AF137)-SUM($N584:AE584)+$J584)*IF($F584&gt;=5,AF$5&gt;=YEAR($I584),1)*($F584&gt;=3)</f>
        <v>0</v>
      </c>
      <c r="AG584" s="326">
        <f>(SUM($N137:AG137)-SUM($N584:AF584)+$J584)*IF($F584&gt;=5,AG$5&gt;=YEAR($I584),1)*($F584&gt;=3)</f>
        <v>0</v>
      </c>
      <c r="AH584" s="326">
        <f>(SUM($N137:AH137)-SUM($N584:AG584)+$J584)*IF($F584&gt;=5,AH$5&gt;=YEAR($I584),1)*($F584&gt;=3)</f>
        <v>0</v>
      </c>
      <c r="AI584" s="326">
        <f>(SUM($N137:AI137)-SUM($N584:AH584)+$J584)*IF($F584&gt;=5,AI$5&gt;=YEAR($I584),1)*($F584&gt;=3)</f>
        <v>0</v>
      </c>
      <c r="AJ584" s="326">
        <f>(SUM($N137:AJ137)-SUM($N584:AI584)+$J584)*IF($F584&gt;=5,AJ$5&gt;=YEAR($I584),1)*($F584&gt;=3)</f>
        <v>0</v>
      </c>
      <c r="AK584" s="326">
        <f>(SUM($N137:AK137)-SUM($N584:AJ584)+$J584)*IF($F584&gt;=5,AK$5&gt;=YEAR($I584),1)*($F584&gt;=3)</f>
        <v>0</v>
      </c>
      <c r="AL584" s="326">
        <f>(SUM($N137:AL137)-SUM($N584:AK584)+$J584)*IF($F584&gt;=5,AL$5&gt;=YEAR($I584),1)*($F584&gt;=3)</f>
        <v>0</v>
      </c>
      <c r="AM584" s="326">
        <f>(SUM($N137:AM137)-SUM($N584:AL584)+$J584)*IF($F584&gt;=5,AM$5&gt;=YEAR($I584),1)*($F584&gt;=3)</f>
        <v>0</v>
      </c>
      <c r="AN584" s="326">
        <f>(SUM($N137:AN137)-SUM($N584:AM584)+$J584)*IF($F584&gt;=5,AN$5&gt;=YEAR($I584),1)*($F584&gt;=3)</f>
        <v>0</v>
      </c>
      <c r="AO584" s="326">
        <f>(SUM($N137:AO137)-SUM($N584:AN584)+$J584)*IF($F584&gt;=5,AO$5&gt;=YEAR($I584),1)*($F584&gt;=3)</f>
        <v>0</v>
      </c>
      <c r="AP584" s="326">
        <f>(SUM($N137:AP137)-SUM($N584:AO584)+$J584)*IF($F584&gt;=5,AP$5&gt;=YEAR($I584),1)*($F584&gt;=3)</f>
        <v>0</v>
      </c>
      <c r="AQ584" s="326">
        <f>(SUM($N137:AQ137)-SUM($N584:AP584)+$J584)*IF($F584&gt;=5,AQ$5&gt;=YEAR($I584),1)*($F584&gt;=3)</f>
        <v>0</v>
      </c>
      <c r="AR584" s="326">
        <f>(SUM($N137:AR137)-SUM($N584:AQ584)+$J584)*IF($F584&gt;=5,AR$5&gt;=YEAR($I584),1)*($F584&gt;=3)</f>
        <v>0</v>
      </c>
      <c r="AS584" s="326">
        <f>(SUM($N137:AS137)-SUM($N584:AR584)+$J584)*IF($F584&gt;=5,AS$5&gt;=YEAR($I584),1)*($F584&gt;=3)</f>
        <v>0</v>
      </c>
      <c r="AT584" s="326">
        <f>(SUM($N137:AT137)-SUM($N584:AS584)+$J584)*IF($F584&gt;=5,AT$5&gt;=YEAR($I584),1)*($F584&gt;=3)</f>
        <v>0</v>
      </c>
      <c r="AU584" s="326">
        <f>(SUM($N137:AU137)-SUM($N584:AT584)+$J584)*IF($F584&gt;=5,AU$5&gt;=YEAR($I584),1)*($F584&gt;=3)</f>
        <v>0</v>
      </c>
      <c r="AV584" s="326">
        <f>(SUM($N137:AV137)-SUM($N584:AU584)+$J584)*IF($F584&gt;=5,AV$5&gt;=YEAR($I584),1)*($F584&gt;=3)</f>
        <v>0</v>
      </c>
      <c r="AW584" s="326">
        <f>(SUM($N137:AW137)-SUM($N584:AV584)+$J584)*IF($F584&gt;=5,AW$5&gt;=YEAR($I584),1)*($F584&gt;=3)</f>
        <v>0</v>
      </c>
      <c r="AX584" s="326">
        <f>(SUM($N137:AX137)-SUM($N584:AW584)+$J584)*IF($F584&gt;=5,AX$5&gt;=YEAR($I584),1)*($F584&gt;=3)</f>
        <v>0</v>
      </c>
      <c r="AY584" s="326">
        <f>(SUM($N137:AY137)-SUM($N584:AX584)+$J584)*IF($F584&gt;=5,AY$5&gt;=YEAR($I584),1)*($F584&gt;=3)</f>
        <v>0</v>
      </c>
      <c r="AZ584" s="326">
        <f>(SUM($N137:AZ137)-SUM($N584:AY584)+$J584)*IF($F584&gt;=5,AZ$5&gt;=YEAR($I584),1)*($F584&gt;=3)</f>
        <v>0</v>
      </c>
      <c r="BA584" s="326">
        <f>(SUM($N137:BA137)-SUM($N584:AZ584)+$J584)*IF($F584&gt;=5,BA$5&gt;=YEAR($I584),1)*($F584&gt;=3)</f>
        <v>0</v>
      </c>
      <c r="BB584" s="326">
        <f>(SUM($N137:BB137)-SUM($N584:BA584)+$J584)*IF($F584&gt;=5,BB$5&gt;=YEAR($I584),1)*($F584&gt;=3)</f>
        <v>0</v>
      </c>
      <c r="BC584" s="326">
        <f>(SUM($N137:BC137)-SUM($N584:BB584)+$J584)*IF($F584&gt;=5,BC$5&gt;=YEAR($I584),1)*($F584&gt;=3)</f>
        <v>0</v>
      </c>
      <c r="BD584" s="326">
        <f>(SUM($N137:BD137)-SUM($N584:BC584)+$J584)*IF($F584&gt;=5,BD$5&gt;=YEAR($I584),1)*($F584&gt;=3)</f>
        <v>0</v>
      </c>
      <c r="BE584" s="326">
        <f>(SUM($N137:BE137)-SUM($N584:BD584)+$J584)*IF($F584&gt;=5,BE$5&gt;=YEAR($I584),1)*($F584&gt;=3)</f>
        <v>0</v>
      </c>
      <c r="BF584" s="326">
        <f>(SUM($N137:BF137)-SUM($N584:BE584)+$J584)*IF($F584&gt;=5,BF$5&gt;=YEAR($I584),1)*($F584&gt;=3)</f>
        <v>0</v>
      </c>
      <c r="BG584" s="326">
        <f>(SUM($N137:BG137)-SUM($N584:BF584)+$J584)*IF($F584&gt;=5,BG$5&gt;=YEAR($I584),1)*($F584&gt;=3)</f>
        <v>0</v>
      </c>
      <c r="BH584" s="326">
        <f>(SUM($N137:BH137)-SUM($N584:BG584)+$J584)*IF($F584&gt;=5,BH$5&gt;=YEAR($I584),1)*($F584&gt;=3)</f>
        <v>0</v>
      </c>
      <c r="BI584" s="326">
        <f>(SUM($N137:BI137)-SUM($N584:BH584)+$J584)*IF($F584&gt;=5,BI$5&gt;=YEAR($I584),1)*($F584&gt;=3)</f>
        <v>0</v>
      </c>
      <c r="BJ584" s="326">
        <f>(SUM($N137:BJ137)-SUM($N584:BI584)+$J584)*IF($F584&gt;=5,BJ$5&gt;=YEAR($I584),1)*($F584&gt;=3)</f>
        <v>0</v>
      </c>
      <c r="BK584" s="326">
        <f>(SUM($N137:BK137)-SUM($N584:BJ584)+$J584)*IF($F584&gt;=5,BK$5&gt;=YEAR($I584),1)*($F584&gt;=3)</f>
        <v>0</v>
      </c>
      <c r="BL584" s="326">
        <f>(SUM($N137:BL137)-SUM($N584:BK584)+$J584)*IF($F584&gt;=5,BL$5&gt;=YEAR($I584),1)*($F584&gt;=3)</f>
        <v>0</v>
      </c>
      <c r="BM584" s="326">
        <f>(SUM($N137:BM137)-SUM($N584:BL584)+$J584)*IF($F584&gt;=5,BM$5&gt;=YEAR($I584),1)*($F584&gt;=3)</f>
        <v>0</v>
      </c>
    </row>
    <row r="585" spans="3:65" x14ac:dyDescent="0.2">
      <c r="C585" s="325">
        <f t="shared" si="1165"/>
        <v>22</v>
      </c>
      <c r="D585" s="303" t="str">
        <f t="shared" si="1166"/>
        <v>item 22</v>
      </c>
      <c r="E585" s="350" t="str">
        <f t="shared" si="1162"/>
        <v>Operating Expense</v>
      </c>
      <c r="F585" s="320">
        <f t="shared" si="1162"/>
        <v>2</v>
      </c>
      <c r="G585" s="320"/>
      <c r="H585" s="425">
        <f t="shared" si="1167"/>
        <v>2017</v>
      </c>
      <c r="I585" s="416">
        <f t="shared" si="1163"/>
        <v>43100</v>
      </c>
      <c r="J585" s="327">
        <f t="shared" si="1164"/>
        <v>0</v>
      </c>
      <c r="K585" s="341">
        <f t="shared" si="1168"/>
        <v>0</v>
      </c>
      <c r="L585" s="342">
        <f t="shared" si="1169"/>
        <v>0</v>
      </c>
      <c r="O585" s="326">
        <f>(SUM($N138:O138)-SUM($N585:N585)+$J585)*IF($F585&gt;=5,O$5&gt;=YEAR($I585),1)*($F585&gt;=3)</f>
        <v>0</v>
      </c>
      <c r="P585" s="326">
        <f>(SUM($N138:P138)-SUM($N585:O585)+$J585)*IF($F585&gt;=5,P$5&gt;=YEAR($I585),1)*($F585&gt;=3)</f>
        <v>0</v>
      </c>
      <c r="Q585" s="326">
        <f>(SUM($N138:Q138)-SUM($N585:P585)+$J585)*IF($F585&gt;=5,Q$5&gt;=YEAR($I585),1)*($F585&gt;=3)</f>
        <v>0</v>
      </c>
      <c r="R585" s="326">
        <f>(SUM($N138:R138)-SUM($N585:Q585)+$J585)*IF($F585&gt;=5,R$5&gt;=YEAR($I585),1)*($F585&gt;=3)</f>
        <v>0</v>
      </c>
      <c r="S585" s="326">
        <f>(SUM($N138:S138)-SUM($N585:R585)+$J585)*IF($F585&gt;=5,S$5&gt;=YEAR($I585),1)*($F585&gt;=3)</f>
        <v>0</v>
      </c>
      <c r="T585" s="326">
        <f>(SUM($N138:T138)-SUM($N585:S585)+$J585)*IF($F585&gt;=5,T$5&gt;=YEAR($I585),1)*($F585&gt;=3)</f>
        <v>0</v>
      </c>
      <c r="U585" s="326">
        <f>(SUM($N138:U138)-SUM($N585:T585)+$J585)*IF($F585&gt;=5,U$5&gt;=YEAR($I585),1)*($F585&gt;=3)</f>
        <v>0</v>
      </c>
      <c r="V585" s="326">
        <f>(SUM($N138:V138)-SUM($N585:U585)+$J585)*IF($F585&gt;=5,V$5&gt;=YEAR($I585),1)*($F585&gt;=3)</f>
        <v>0</v>
      </c>
      <c r="W585" s="326">
        <f>(SUM($N138:W138)-SUM($N585:V585)+$J585)*IF($F585&gt;=5,W$5&gt;=YEAR($I585),1)*($F585&gt;=3)</f>
        <v>0</v>
      </c>
      <c r="X585" s="326">
        <f>(SUM($N138:X138)-SUM($N585:W585)+$J585)*IF($F585&gt;=5,X$5&gt;=YEAR($I585),1)*($F585&gt;=3)</f>
        <v>0</v>
      </c>
      <c r="Y585" s="326">
        <f>(SUM($N138:Y138)-SUM($N585:X585)+$J585)*IF($F585&gt;=5,Y$5&gt;=YEAR($I585),1)*($F585&gt;=3)</f>
        <v>0</v>
      </c>
      <c r="Z585" s="326">
        <f>(SUM($N138:Z138)-SUM($N585:Y585)+$J585)*IF($F585&gt;=5,Z$5&gt;=YEAR($I585),1)*($F585&gt;=3)</f>
        <v>0</v>
      </c>
      <c r="AA585" s="326">
        <f>(SUM($N138:AA138)-SUM($N585:Z585)+$J585)*IF($F585&gt;=5,AA$5&gt;=YEAR($I585),1)*($F585&gt;=3)</f>
        <v>0</v>
      </c>
      <c r="AB585" s="326">
        <f>(SUM($N138:AB138)-SUM($N585:AA585)+$J585)*IF($F585&gt;=5,AB$5&gt;=YEAR($I585),1)*($F585&gt;=3)</f>
        <v>0</v>
      </c>
      <c r="AC585" s="326">
        <f>(SUM($N138:AC138)-SUM($N585:AB585)+$J585)*IF($F585&gt;=5,AC$5&gt;=YEAR($I585),1)*($F585&gt;=3)</f>
        <v>0</v>
      </c>
      <c r="AD585" s="326">
        <f>(SUM($N138:AD138)-SUM($N585:AC585)+$J585)*IF($F585&gt;=5,AD$5&gt;=YEAR($I585),1)*($F585&gt;=3)</f>
        <v>0</v>
      </c>
      <c r="AE585" s="326">
        <f>(SUM($N138:AE138)-SUM($N585:AD585)+$J585)*IF($F585&gt;=5,AE$5&gt;=YEAR($I585),1)*($F585&gt;=3)</f>
        <v>0</v>
      </c>
      <c r="AF585" s="326">
        <f>(SUM($N138:AF138)-SUM($N585:AE585)+$J585)*IF($F585&gt;=5,AF$5&gt;=YEAR($I585),1)*($F585&gt;=3)</f>
        <v>0</v>
      </c>
      <c r="AG585" s="326">
        <f>(SUM($N138:AG138)-SUM($N585:AF585)+$J585)*IF($F585&gt;=5,AG$5&gt;=YEAR($I585),1)*($F585&gt;=3)</f>
        <v>0</v>
      </c>
      <c r="AH585" s="326">
        <f>(SUM($N138:AH138)-SUM($N585:AG585)+$J585)*IF($F585&gt;=5,AH$5&gt;=YEAR($I585),1)*($F585&gt;=3)</f>
        <v>0</v>
      </c>
      <c r="AI585" s="326">
        <f>(SUM($N138:AI138)-SUM($N585:AH585)+$J585)*IF($F585&gt;=5,AI$5&gt;=YEAR($I585),1)*($F585&gt;=3)</f>
        <v>0</v>
      </c>
      <c r="AJ585" s="326">
        <f>(SUM($N138:AJ138)-SUM($N585:AI585)+$J585)*IF($F585&gt;=5,AJ$5&gt;=YEAR($I585),1)*($F585&gt;=3)</f>
        <v>0</v>
      </c>
      <c r="AK585" s="326">
        <f>(SUM($N138:AK138)-SUM($N585:AJ585)+$J585)*IF($F585&gt;=5,AK$5&gt;=YEAR($I585),1)*($F585&gt;=3)</f>
        <v>0</v>
      </c>
      <c r="AL585" s="326">
        <f>(SUM($N138:AL138)-SUM($N585:AK585)+$J585)*IF($F585&gt;=5,AL$5&gt;=YEAR($I585),1)*($F585&gt;=3)</f>
        <v>0</v>
      </c>
      <c r="AM585" s="326">
        <f>(SUM($N138:AM138)-SUM($N585:AL585)+$J585)*IF($F585&gt;=5,AM$5&gt;=YEAR($I585),1)*($F585&gt;=3)</f>
        <v>0</v>
      </c>
      <c r="AN585" s="326">
        <f>(SUM($N138:AN138)-SUM($N585:AM585)+$J585)*IF($F585&gt;=5,AN$5&gt;=YEAR($I585),1)*($F585&gt;=3)</f>
        <v>0</v>
      </c>
      <c r="AO585" s="326">
        <f>(SUM($N138:AO138)-SUM($N585:AN585)+$J585)*IF($F585&gt;=5,AO$5&gt;=YEAR($I585),1)*($F585&gt;=3)</f>
        <v>0</v>
      </c>
      <c r="AP585" s="326">
        <f>(SUM($N138:AP138)-SUM($N585:AO585)+$J585)*IF($F585&gt;=5,AP$5&gt;=YEAR($I585),1)*($F585&gt;=3)</f>
        <v>0</v>
      </c>
      <c r="AQ585" s="326">
        <f>(SUM($N138:AQ138)-SUM($N585:AP585)+$J585)*IF($F585&gt;=5,AQ$5&gt;=YEAR($I585),1)*($F585&gt;=3)</f>
        <v>0</v>
      </c>
      <c r="AR585" s="326">
        <f>(SUM($N138:AR138)-SUM($N585:AQ585)+$J585)*IF($F585&gt;=5,AR$5&gt;=YEAR($I585),1)*($F585&gt;=3)</f>
        <v>0</v>
      </c>
      <c r="AS585" s="326">
        <f>(SUM($N138:AS138)-SUM($N585:AR585)+$J585)*IF($F585&gt;=5,AS$5&gt;=YEAR($I585),1)*($F585&gt;=3)</f>
        <v>0</v>
      </c>
      <c r="AT585" s="326">
        <f>(SUM($N138:AT138)-SUM($N585:AS585)+$J585)*IF($F585&gt;=5,AT$5&gt;=YEAR($I585),1)*($F585&gt;=3)</f>
        <v>0</v>
      </c>
      <c r="AU585" s="326">
        <f>(SUM($N138:AU138)-SUM($N585:AT585)+$J585)*IF($F585&gt;=5,AU$5&gt;=YEAR($I585),1)*($F585&gt;=3)</f>
        <v>0</v>
      </c>
      <c r="AV585" s="326">
        <f>(SUM($N138:AV138)-SUM($N585:AU585)+$J585)*IF($F585&gt;=5,AV$5&gt;=YEAR($I585),1)*($F585&gt;=3)</f>
        <v>0</v>
      </c>
      <c r="AW585" s="326">
        <f>(SUM($N138:AW138)-SUM($N585:AV585)+$J585)*IF($F585&gt;=5,AW$5&gt;=YEAR($I585),1)*($F585&gt;=3)</f>
        <v>0</v>
      </c>
      <c r="AX585" s="326">
        <f>(SUM($N138:AX138)-SUM($N585:AW585)+$J585)*IF($F585&gt;=5,AX$5&gt;=YEAR($I585),1)*($F585&gt;=3)</f>
        <v>0</v>
      </c>
      <c r="AY585" s="326">
        <f>(SUM($N138:AY138)-SUM($N585:AX585)+$J585)*IF($F585&gt;=5,AY$5&gt;=YEAR($I585),1)*($F585&gt;=3)</f>
        <v>0</v>
      </c>
      <c r="AZ585" s="326">
        <f>(SUM($N138:AZ138)-SUM($N585:AY585)+$J585)*IF($F585&gt;=5,AZ$5&gt;=YEAR($I585),1)*($F585&gt;=3)</f>
        <v>0</v>
      </c>
      <c r="BA585" s="326">
        <f>(SUM($N138:BA138)-SUM($N585:AZ585)+$J585)*IF($F585&gt;=5,BA$5&gt;=YEAR($I585),1)*($F585&gt;=3)</f>
        <v>0</v>
      </c>
      <c r="BB585" s="326">
        <f>(SUM($N138:BB138)-SUM($N585:BA585)+$J585)*IF($F585&gt;=5,BB$5&gt;=YEAR($I585),1)*($F585&gt;=3)</f>
        <v>0</v>
      </c>
      <c r="BC585" s="326">
        <f>(SUM($N138:BC138)-SUM($N585:BB585)+$J585)*IF($F585&gt;=5,BC$5&gt;=YEAR($I585),1)*($F585&gt;=3)</f>
        <v>0</v>
      </c>
      <c r="BD585" s="326">
        <f>(SUM($N138:BD138)-SUM($N585:BC585)+$J585)*IF($F585&gt;=5,BD$5&gt;=YEAR($I585),1)*($F585&gt;=3)</f>
        <v>0</v>
      </c>
      <c r="BE585" s="326">
        <f>(SUM($N138:BE138)-SUM($N585:BD585)+$J585)*IF($F585&gt;=5,BE$5&gt;=YEAR($I585),1)*($F585&gt;=3)</f>
        <v>0</v>
      </c>
      <c r="BF585" s="326">
        <f>(SUM($N138:BF138)-SUM($N585:BE585)+$J585)*IF($F585&gt;=5,BF$5&gt;=YEAR($I585),1)*($F585&gt;=3)</f>
        <v>0</v>
      </c>
      <c r="BG585" s="326">
        <f>(SUM($N138:BG138)-SUM($N585:BF585)+$J585)*IF($F585&gt;=5,BG$5&gt;=YEAR($I585),1)*($F585&gt;=3)</f>
        <v>0</v>
      </c>
      <c r="BH585" s="326">
        <f>(SUM($N138:BH138)-SUM($N585:BG585)+$J585)*IF($F585&gt;=5,BH$5&gt;=YEAR($I585),1)*($F585&gt;=3)</f>
        <v>0</v>
      </c>
      <c r="BI585" s="326">
        <f>(SUM($N138:BI138)-SUM($N585:BH585)+$J585)*IF($F585&gt;=5,BI$5&gt;=YEAR($I585),1)*($F585&gt;=3)</f>
        <v>0</v>
      </c>
      <c r="BJ585" s="326">
        <f>(SUM($N138:BJ138)-SUM($N585:BI585)+$J585)*IF($F585&gt;=5,BJ$5&gt;=YEAR($I585),1)*($F585&gt;=3)</f>
        <v>0</v>
      </c>
      <c r="BK585" s="326">
        <f>(SUM($N138:BK138)-SUM($N585:BJ585)+$J585)*IF($F585&gt;=5,BK$5&gt;=YEAR($I585),1)*($F585&gt;=3)</f>
        <v>0</v>
      </c>
      <c r="BL585" s="326">
        <f>(SUM($N138:BL138)-SUM($N585:BK585)+$J585)*IF($F585&gt;=5,BL$5&gt;=YEAR($I585),1)*($F585&gt;=3)</f>
        <v>0</v>
      </c>
      <c r="BM585" s="326">
        <f>(SUM($N138:BM138)-SUM($N585:BL585)+$J585)*IF($F585&gt;=5,BM$5&gt;=YEAR($I585),1)*($F585&gt;=3)</f>
        <v>0</v>
      </c>
    </row>
    <row r="586" spans="3:65" x14ac:dyDescent="0.2">
      <c r="C586" s="325">
        <f t="shared" si="1165"/>
        <v>23</v>
      </c>
      <c r="D586" s="303" t="str">
        <f t="shared" si="1166"/>
        <v>item 23</v>
      </c>
      <c r="E586" s="350" t="str">
        <f t="shared" si="1162"/>
        <v>Operating Expense</v>
      </c>
      <c r="F586" s="320">
        <f t="shared" si="1162"/>
        <v>2</v>
      </c>
      <c r="G586" s="320"/>
      <c r="H586" s="425">
        <f t="shared" si="1167"/>
        <v>2017</v>
      </c>
      <c r="I586" s="416">
        <f t="shared" si="1163"/>
        <v>43100</v>
      </c>
      <c r="J586" s="327">
        <f t="shared" si="1164"/>
        <v>0</v>
      </c>
      <c r="K586" s="341">
        <f t="shared" si="1168"/>
        <v>0</v>
      </c>
      <c r="L586" s="342">
        <f t="shared" si="1169"/>
        <v>0</v>
      </c>
      <c r="O586" s="326">
        <f>(SUM($N139:O139)-SUM($N586:N586)+$J586)*IF($F586&gt;=5,O$5&gt;=YEAR($I586),1)*($F586&gt;=3)</f>
        <v>0</v>
      </c>
      <c r="P586" s="326">
        <f>(SUM($N139:P139)-SUM($N586:O586)+$J586)*IF($F586&gt;=5,P$5&gt;=YEAR($I586),1)*($F586&gt;=3)</f>
        <v>0</v>
      </c>
      <c r="Q586" s="326">
        <f>(SUM($N139:Q139)-SUM($N586:P586)+$J586)*IF($F586&gt;=5,Q$5&gt;=YEAR($I586),1)*($F586&gt;=3)</f>
        <v>0</v>
      </c>
      <c r="R586" s="326">
        <f>(SUM($N139:R139)-SUM($N586:Q586)+$J586)*IF($F586&gt;=5,R$5&gt;=YEAR($I586),1)*($F586&gt;=3)</f>
        <v>0</v>
      </c>
      <c r="S586" s="326">
        <f>(SUM($N139:S139)-SUM($N586:R586)+$J586)*IF($F586&gt;=5,S$5&gt;=YEAR($I586),1)*($F586&gt;=3)</f>
        <v>0</v>
      </c>
      <c r="T586" s="326">
        <f>(SUM($N139:T139)-SUM($N586:S586)+$J586)*IF($F586&gt;=5,T$5&gt;=YEAR($I586),1)*($F586&gt;=3)</f>
        <v>0</v>
      </c>
      <c r="U586" s="326">
        <f>(SUM($N139:U139)-SUM($N586:T586)+$J586)*IF($F586&gt;=5,U$5&gt;=YEAR($I586),1)*($F586&gt;=3)</f>
        <v>0</v>
      </c>
      <c r="V586" s="326">
        <f>(SUM($N139:V139)-SUM($N586:U586)+$J586)*IF($F586&gt;=5,V$5&gt;=YEAR($I586),1)*($F586&gt;=3)</f>
        <v>0</v>
      </c>
      <c r="W586" s="326">
        <f>(SUM($N139:W139)-SUM($N586:V586)+$J586)*IF($F586&gt;=5,W$5&gt;=YEAR($I586),1)*($F586&gt;=3)</f>
        <v>0</v>
      </c>
      <c r="X586" s="326">
        <f>(SUM($N139:X139)-SUM($N586:W586)+$J586)*IF($F586&gt;=5,X$5&gt;=YEAR($I586),1)*($F586&gt;=3)</f>
        <v>0</v>
      </c>
      <c r="Y586" s="326">
        <f>(SUM($N139:Y139)-SUM($N586:X586)+$J586)*IF($F586&gt;=5,Y$5&gt;=YEAR($I586),1)*($F586&gt;=3)</f>
        <v>0</v>
      </c>
      <c r="Z586" s="326">
        <f>(SUM($N139:Z139)-SUM($N586:Y586)+$J586)*IF($F586&gt;=5,Z$5&gt;=YEAR($I586),1)*($F586&gt;=3)</f>
        <v>0</v>
      </c>
      <c r="AA586" s="326">
        <f>(SUM($N139:AA139)-SUM($N586:Z586)+$J586)*IF($F586&gt;=5,AA$5&gt;=YEAR($I586),1)*($F586&gt;=3)</f>
        <v>0</v>
      </c>
      <c r="AB586" s="326">
        <f>(SUM($N139:AB139)-SUM($N586:AA586)+$J586)*IF($F586&gt;=5,AB$5&gt;=YEAR($I586),1)*($F586&gt;=3)</f>
        <v>0</v>
      </c>
      <c r="AC586" s="326">
        <f>(SUM($N139:AC139)-SUM($N586:AB586)+$J586)*IF($F586&gt;=5,AC$5&gt;=YEAR($I586),1)*($F586&gt;=3)</f>
        <v>0</v>
      </c>
      <c r="AD586" s="326">
        <f>(SUM($N139:AD139)-SUM($N586:AC586)+$J586)*IF($F586&gt;=5,AD$5&gt;=YEAR($I586),1)*($F586&gt;=3)</f>
        <v>0</v>
      </c>
      <c r="AE586" s="326">
        <f>(SUM($N139:AE139)-SUM($N586:AD586)+$J586)*IF($F586&gt;=5,AE$5&gt;=YEAR($I586),1)*($F586&gt;=3)</f>
        <v>0</v>
      </c>
      <c r="AF586" s="326">
        <f>(SUM($N139:AF139)-SUM($N586:AE586)+$J586)*IF($F586&gt;=5,AF$5&gt;=YEAR($I586),1)*($F586&gt;=3)</f>
        <v>0</v>
      </c>
      <c r="AG586" s="326">
        <f>(SUM($N139:AG139)-SUM($N586:AF586)+$J586)*IF($F586&gt;=5,AG$5&gt;=YEAR($I586),1)*($F586&gt;=3)</f>
        <v>0</v>
      </c>
      <c r="AH586" s="326">
        <f>(SUM($N139:AH139)-SUM($N586:AG586)+$J586)*IF($F586&gt;=5,AH$5&gt;=YEAR($I586),1)*($F586&gt;=3)</f>
        <v>0</v>
      </c>
      <c r="AI586" s="326">
        <f>(SUM($N139:AI139)-SUM($N586:AH586)+$J586)*IF($F586&gt;=5,AI$5&gt;=YEAR($I586),1)*($F586&gt;=3)</f>
        <v>0</v>
      </c>
      <c r="AJ586" s="326">
        <f>(SUM($N139:AJ139)-SUM($N586:AI586)+$J586)*IF($F586&gt;=5,AJ$5&gt;=YEAR($I586),1)*($F586&gt;=3)</f>
        <v>0</v>
      </c>
      <c r="AK586" s="326">
        <f>(SUM($N139:AK139)-SUM($N586:AJ586)+$J586)*IF($F586&gt;=5,AK$5&gt;=YEAR($I586),1)*($F586&gt;=3)</f>
        <v>0</v>
      </c>
      <c r="AL586" s="326">
        <f>(SUM($N139:AL139)-SUM($N586:AK586)+$J586)*IF($F586&gt;=5,AL$5&gt;=YEAR($I586),1)*($F586&gt;=3)</f>
        <v>0</v>
      </c>
      <c r="AM586" s="326">
        <f>(SUM($N139:AM139)-SUM($N586:AL586)+$J586)*IF($F586&gt;=5,AM$5&gt;=YEAR($I586),1)*($F586&gt;=3)</f>
        <v>0</v>
      </c>
      <c r="AN586" s="326">
        <f>(SUM($N139:AN139)-SUM($N586:AM586)+$J586)*IF($F586&gt;=5,AN$5&gt;=YEAR($I586),1)*($F586&gt;=3)</f>
        <v>0</v>
      </c>
      <c r="AO586" s="326">
        <f>(SUM($N139:AO139)-SUM($N586:AN586)+$J586)*IF($F586&gt;=5,AO$5&gt;=YEAR($I586),1)*($F586&gt;=3)</f>
        <v>0</v>
      </c>
      <c r="AP586" s="326">
        <f>(SUM($N139:AP139)-SUM($N586:AO586)+$J586)*IF($F586&gt;=5,AP$5&gt;=YEAR($I586),1)*($F586&gt;=3)</f>
        <v>0</v>
      </c>
      <c r="AQ586" s="326">
        <f>(SUM($N139:AQ139)-SUM($N586:AP586)+$J586)*IF($F586&gt;=5,AQ$5&gt;=YEAR($I586),1)*($F586&gt;=3)</f>
        <v>0</v>
      </c>
      <c r="AR586" s="326">
        <f>(SUM($N139:AR139)-SUM($N586:AQ586)+$J586)*IF($F586&gt;=5,AR$5&gt;=YEAR($I586),1)*($F586&gt;=3)</f>
        <v>0</v>
      </c>
      <c r="AS586" s="326">
        <f>(SUM($N139:AS139)-SUM($N586:AR586)+$J586)*IF($F586&gt;=5,AS$5&gt;=YEAR($I586),1)*($F586&gt;=3)</f>
        <v>0</v>
      </c>
      <c r="AT586" s="326">
        <f>(SUM($N139:AT139)-SUM($N586:AS586)+$J586)*IF($F586&gt;=5,AT$5&gt;=YEAR($I586),1)*($F586&gt;=3)</f>
        <v>0</v>
      </c>
      <c r="AU586" s="326">
        <f>(SUM($N139:AU139)-SUM($N586:AT586)+$J586)*IF($F586&gt;=5,AU$5&gt;=YEAR($I586),1)*($F586&gt;=3)</f>
        <v>0</v>
      </c>
      <c r="AV586" s="326">
        <f>(SUM($N139:AV139)-SUM($N586:AU586)+$J586)*IF($F586&gt;=5,AV$5&gt;=YEAR($I586),1)*($F586&gt;=3)</f>
        <v>0</v>
      </c>
      <c r="AW586" s="326">
        <f>(SUM($N139:AW139)-SUM($N586:AV586)+$J586)*IF($F586&gt;=5,AW$5&gt;=YEAR($I586),1)*($F586&gt;=3)</f>
        <v>0</v>
      </c>
      <c r="AX586" s="326">
        <f>(SUM($N139:AX139)-SUM($N586:AW586)+$J586)*IF($F586&gt;=5,AX$5&gt;=YEAR($I586),1)*($F586&gt;=3)</f>
        <v>0</v>
      </c>
      <c r="AY586" s="326">
        <f>(SUM($N139:AY139)-SUM($N586:AX586)+$J586)*IF($F586&gt;=5,AY$5&gt;=YEAR($I586),1)*($F586&gt;=3)</f>
        <v>0</v>
      </c>
      <c r="AZ586" s="326">
        <f>(SUM($N139:AZ139)-SUM($N586:AY586)+$J586)*IF($F586&gt;=5,AZ$5&gt;=YEAR($I586),1)*($F586&gt;=3)</f>
        <v>0</v>
      </c>
      <c r="BA586" s="326">
        <f>(SUM($N139:BA139)-SUM($N586:AZ586)+$J586)*IF($F586&gt;=5,BA$5&gt;=YEAR($I586),1)*($F586&gt;=3)</f>
        <v>0</v>
      </c>
      <c r="BB586" s="326">
        <f>(SUM($N139:BB139)-SUM($N586:BA586)+$J586)*IF($F586&gt;=5,BB$5&gt;=YEAR($I586),1)*($F586&gt;=3)</f>
        <v>0</v>
      </c>
      <c r="BC586" s="326">
        <f>(SUM($N139:BC139)-SUM($N586:BB586)+$J586)*IF($F586&gt;=5,BC$5&gt;=YEAR($I586),1)*($F586&gt;=3)</f>
        <v>0</v>
      </c>
      <c r="BD586" s="326">
        <f>(SUM($N139:BD139)-SUM($N586:BC586)+$J586)*IF($F586&gt;=5,BD$5&gt;=YEAR($I586),1)*($F586&gt;=3)</f>
        <v>0</v>
      </c>
      <c r="BE586" s="326">
        <f>(SUM($N139:BE139)-SUM($N586:BD586)+$J586)*IF($F586&gt;=5,BE$5&gt;=YEAR($I586),1)*($F586&gt;=3)</f>
        <v>0</v>
      </c>
      <c r="BF586" s="326">
        <f>(SUM($N139:BF139)-SUM($N586:BE586)+$J586)*IF($F586&gt;=5,BF$5&gt;=YEAR($I586),1)*($F586&gt;=3)</f>
        <v>0</v>
      </c>
      <c r="BG586" s="326">
        <f>(SUM($N139:BG139)-SUM($N586:BF586)+$J586)*IF($F586&gt;=5,BG$5&gt;=YEAR($I586),1)*($F586&gt;=3)</f>
        <v>0</v>
      </c>
      <c r="BH586" s="326">
        <f>(SUM($N139:BH139)-SUM($N586:BG586)+$J586)*IF($F586&gt;=5,BH$5&gt;=YEAR($I586),1)*($F586&gt;=3)</f>
        <v>0</v>
      </c>
      <c r="BI586" s="326">
        <f>(SUM($N139:BI139)-SUM($N586:BH586)+$J586)*IF($F586&gt;=5,BI$5&gt;=YEAR($I586),1)*($F586&gt;=3)</f>
        <v>0</v>
      </c>
      <c r="BJ586" s="326">
        <f>(SUM($N139:BJ139)-SUM($N586:BI586)+$J586)*IF($F586&gt;=5,BJ$5&gt;=YEAR($I586),1)*($F586&gt;=3)</f>
        <v>0</v>
      </c>
      <c r="BK586" s="326">
        <f>(SUM($N139:BK139)-SUM($N586:BJ586)+$J586)*IF($F586&gt;=5,BK$5&gt;=YEAR($I586),1)*($F586&gt;=3)</f>
        <v>0</v>
      </c>
      <c r="BL586" s="326">
        <f>(SUM($N139:BL139)-SUM($N586:BK586)+$J586)*IF($F586&gt;=5,BL$5&gt;=YEAR($I586),1)*($F586&gt;=3)</f>
        <v>0</v>
      </c>
      <c r="BM586" s="326">
        <f>(SUM($N139:BM139)-SUM($N586:BL586)+$J586)*IF($F586&gt;=5,BM$5&gt;=YEAR($I586),1)*($F586&gt;=3)</f>
        <v>0</v>
      </c>
    </row>
    <row r="587" spans="3:65" x14ac:dyDescent="0.2">
      <c r="C587" s="325">
        <f t="shared" si="1165"/>
        <v>24</v>
      </c>
      <c r="D587" s="303" t="str">
        <f t="shared" si="1166"/>
        <v>item 24</v>
      </c>
      <c r="E587" s="350" t="str">
        <f t="shared" si="1162"/>
        <v>Operating Expense</v>
      </c>
      <c r="F587" s="320">
        <f t="shared" si="1162"/>
        <v>2</v>
      </c>
      <c r="G587" s="320"/>
      <c r="H587" s="425">
        <f t="shared" si="1167"/>
        <v>2017</v>
      </c>
      <c r="I587" s="416">
        <f t="shared" si="1163"/>
        <v>43100</v>
      </c>
      <c r="J587" s="327">
        <f t="shared" si="1164"/>
        <v>0</v>
      </c>
      <c r="K587" s="341">
        <f t="shared" si="1168"/>
        <v>0</v>
      </c>
      <c r="L587" s="342">
        <f t="shared" si="1169"/>
        <v>0</v>
      </c>
      <c r="O587" s="326">
        <f>(SUM($N140:O140)-SUM($N587:N587)+$J587)*IF($F587&gt;=5,O$5&gt;=YEAR($I587),1)*($F587&gt;=3)</f>
        <v>0</v>
      </c>
      <c r="P587" s="326">
        <f>(SUM($N140:P140)-SUM($N587:O587)+$J587)*IF($F587&gt;=5,P$5&gt;=YEAR($I587),1)*($F587&gt;=3)</f>
        <v>0</v>
      </c>
      <c r="Q587" s="326">
        <f>(SUM($N140:Q140)-SUM($N587:P587)+$J587)*IF($F587&gt;=5,Q$5&gt;=YEAR($I587),1)*($F587&gt;=3)</f>
        <v>0</v>
      </c>
      <c r="R587" s="326">
        <f>(SUM($N140:R140)-SUM($N587:Q587)+$J587)*IF($F587&gt;=5,R$5&gt;=YEAR($I587),1)*($F587&gt;=3)</f>
        <v>0</v>
      </c>
      <c r="S587" s="326">
        <f>(SUM($N140:S140)-SUM($N587:R587)+$J587)*IF($F587&gt;=5,S$5&gt;=YEAR($I587),1)*($F587&gt;=3)</f>
        <v>0</v>
      </c>
      <c r="T587" s="326">
        <f>(SUM($N140:T140)-SUM($N587:S587)+$J587)*IF($F587&gt;=5,T$5&gt;=YEAR($I587),1)*($F587&gt;=3)</f>
        <v>0</v>
      </c>
      <c r="U587" s="326">
        <f>(SUM($N140:U140)-SUM($N587:T587)+$J587)*IF($F587&gt;=5,U$5&gt;=YEAR($I587),1)*($F587&gt;=3)</f>
        <v>0</v>
      </c>
      <c r="V587" s="326">
        <f>(SUM($N140:V140)-SUM($N587:U587)+$J587)*IF($F587&gt;=5,V$5&gt;=YEAR($I587),1)*($F587&gt;=3)</f>
        <v>0</v>
      </c>
      <c r="W587" s="326">
        <f>(SUM($N140:W140)-SUM($N587:V587)+$J587)*IF($F587&gt;=5,W$5&gt;=YEAR($I587),1)*($F587&gt;=3)</f>
        <v>0</v>
      </c>
      <c r="X587" s="326">
        <f>(SUM($N140:X140)-SUM($N587:W587)+$J587)*IF($F587&gt;=5,X$5&gt;=YEAR($I587),1)*($F587&gt;=3)</f>
        <v>0</v>
      </c>
      <c r="Y587" s="326">
        <f>(SUM($N140:Y140)-SUM($N587:X587)+$J587)*IF($F587&gt;=5,Y$5&gt;=YEAR($I587),1)*($F587&gt;=3)</f>
        <v>0</v>
      </c>
      <c r="Z587" s="326">
        <f>(SUM($N140:Z140)-SUM($N587:Y587)+$J587)*IF($F587&gt;=5,Z$5&gt;=YEAR($I587),1)*($F587&gt;=3)</f>
        <v>0</v>
      </c>
      <c r="AA587" s="326">
        <f>(SUM($N140:AA140)-SUM($N587:Z587)+$J587)*IF($F587&gt;=5,AA$5&gt;=YEAR($I587),1)*($F587&gt;=3)</f>
        <v>0</v>
      </c>
      <c r="AB587" s="326">
        <f>(SUM($N140:AB140)-SUM($N587:AA587)+$J587)*IF($F587&gt;=5,AB$5&gt;=YEAR($I587),1)*($F587&gt;=3)</f>
        <v>0</v>
      </c>
      <c r="AC587" s="326">
        <f>(SUM($N140:AC140)-SUM($N587:AB587)+$J587)*IF($F587&gt;=5,AC$5&gt;=YEAR($I587),1)*($F587&gt;=3)</f>
        <v>0</v>
      </c>
      <c r="AD587" s="326">
        <f>(SUM($N140:AD140)-SUM($N587:AC587)+$J587)*IF($F587&gt;=5,AD$5&gt;=YEAR($I587),1)*($F587&gt;=3)</f>
        <v>0</v>
      </c>
      <c r="AE587" s="326">
        <f>(SUM($N140:AE140)-SUM($N587:AD587)+$J587)*IF($F587&gt;=5,AE$5&gt;=YEAR($I587),1)*($F587&gt;=3)</f>
        <v>0</v>
      </c>
      <c r="AF587" s="326">
        <f>(SUM($N140:AF140)-SUM($N587:AE587)+$J587)*IF($F587&gt;=5,AF$5&gt;=YEAR($I587),1)*($F587&gt;=3)</f>
        <v>0</v>
      </c>
      <c r="AG587" s="326">
        <f>(SUM($N140:AG140)-SUM($N587:AF587)+$J587)*IF($F587&gt;=5,AG$5&gt;=YEAR($I587),1)*($F587&gt;=3)</f>
        <v>0</v>
      </c>
      <c r="AH587" s="326">
        <f>(SUM($N140:AH140)-SUM($N587:AG587)+$J587)*IF($F587&gt;=5,AH$5&gt;=YEAR($I587),1)*($F587&gt;=3)</f>
        <v>0</v>
      </c>
      <c r="AI587" s="326">
        <f>(SUM($N140:AI140)-SUM($N587:AH587)+$J587)*IF($F587&gt;=5,AI$5&gt;=YEAR($I587),1)*($F587&gt;=3)</f>
        <v>0</v>
      </c>
      <c r="AJ587" s="326">
        <f>(SUM($N140:AJ140)-SUM($N587:AI587)+$J587)*IF($F587&gt;=5,AJ$5&gt;=YEAR($I587),1)*($F587&gt;=3)</f>
        <v>0</v>
      </c>
      <c r="AK587" s="326">
        <f>(SUM($N140:AK140)-SUM($N587:AJ587)+$J587)*IF($F587&gt;=5,AK$5&gt;=YEAR($I587),1)*($F587&gt;=3)</f>
        <v>0</v>
      </c>
      <c r="AL587" s="326">
        <f>(SUM($N140:AL140)-SUM($N587:AK587)+$J587)*IF($F587&gt;=5,AL$5&gt;=YEAR($I587),1)*($F587&gt;=3)</f>
        <v>0</v>
      </c>
      <c r="AM587" s="326">
        <f>(SUM($N140:AM140)-SUM($N587:AL587)+$J587)*IF($F587&gt;=5,AM$5&gt;=YEAR($I587),1)*($F587&gt;=3)</f>
        <v>0</v>
      </c>
      <c r="AN587" s="326">
        <f>(SUM($N140:AN140)-SUM($N587:AM587)+$J587)*IF($F587&gt;=5,AN$5&gt;=YEAR($I587),1)*($F587&gt;=3)</f>
        <v>0</v>
      </c>
      <c r="AO587" s="326">
        <f>(SUM($N140:AO140)-SUM($N587:AN587)+$J587)*IF($F587&gt;=5,AO$5&gt;=YEAR($I587),1)*($F587&gt;=3)</f>
        <v>0</v>
      </c>
      <c r="AP587" s="326">
        <f>(SUM($N140:AP140)-SUM($N587:AO587)+$J587)*IF($F587&gt;=5,AP$5&gt;=YEAR($I587),1)*($F587&gt;=3)</f>
        <v>0</v>
      </c>
      <c r="AQ587" s="326">
        <f>(SUM($N140:AQ140)-SUM($N587:AP587)+$J587)*IF($F587&gt;=5,AQ$5&gt;=YEAR($I587),1)*($F587&gt;=3)</f>
        <v>0</v>
      </c>
      <c r="AR587" s="326">
        <f>(SUM($N140:AR140)-SUM($N587:AQ587)+$J587)*IF($F587&gt;=5,AR$5&gt;=YEAR($I587),1)*($F587&gt;=3)</f>
        <v>0</v>
      </c>
      <c r="AS587" s="326">
        <f>(SUM($N140:AS140)-SUM($N587:AR587)+$J587)*IF($F587&gt;=5,AS$5&gt;=YEAR($I587),1)*($F587&gt;=3)</f>
        <v>0</v>
      </c>
      <c r="AT587" s="326">
        <f>(SUM($N140:AT140)-SUM($N587:AS587)+$J587)*IF($F587&gt;=5,AT$5&gt;=YEAR($I587),1)*($F587&gt;=3)</f>
        <v>0</v>
      </c>
      <c r="AU587" s="326">
        <f>(SUM($N140:AU140)-SUM($N587:AT587)+$J587)*IF($F587&gt;=5,AU$5&gt;=YEAR($I587),1)*($F587&gt;=3)</f>
        <v>0</v>
      </c>
      <c r="AV587" s="326">
        <f>(SUM($N140:AV140)-SUM($N587:AU587)+$J587)*IF($F587&gt;=5,AV$5&gt;=YEAR($I587),1)*($F587&gt;=3)</f>
        <v>0</v>
      </c>
      <c r="AW587" s="326">
        <f>(SUM($N140:AW140)-SUM($N587:AV587)+$J587)*IF($F587&gt;=5,AW$5&gt;=YEAR($I587),1)*($F587&gt;=3)</f>
        <v>0</v>
      </c>
      <c r="AX587" s="326">
        <f>(SUM($N140:AX140)-SUM($N587:AW587)+$J587)*IF($F587&gt;=5,AX$5&gt;=YEAR($I587),1)*($F587&gt;=3)</f>
        <v>0</v>
      </c>
      <c r="AY587" s="326">
        <f>(SUM($N140:AY140)-SUM($N587:AX587)+$J587)*IF($F587&gt;=5,AY$5&gt;=YEAR($I587),1)*($F587&gt;=3)</f>
        <v>0</v>
      </c>
      <c r="AZ587" s="326">
        <f>(SUM($N140:AZ140)-SUM($N587:AY587)+$J587)*IF($F587&gt;=5,AZ$5&gt;=YEAR($I587),1)*($F587&gt;=3)</f>
        <v>0</v>
      </c>
      <c r="BA587" s="326">
        <f>(SUM($N140:BA140)-SUM($N587:AZ587)+$J587)*IF($F587&gt;=5,BA$5&gt;=YEAR($I587),1)*($F587&gt;=3)</f>
        <v>0</v>
      </c>
      <c r="BB587" s="326">
        <f>(SUM($N140:BB140)-SUM($N587:BA587)+$J587)*IF($F587&gt;=5,BB$5&gt;=YEAR($I587),1)*($F587&gt;=3)</f>
        <v>0</v>
      </c>
      <c r="BC587" s="326">
        <f>(SUM($N140:BC140)-SUM($N587:BB587)+$J587)*IF($F587&gt;=5,BC$5&gt;=YEAR($I587),1)*($F587&gt;=3)</f>
        <v>0</v>
      </c>
      <c r="BD587" s="326">
        <f>(SUM($N140:BD140)-SUM($N587:BC587)+$J587)*IF($F587&gt;=5,BD$5&gt;=YEAR($I587),1)*($F587&gt;=3)</f>
        <v>0</v>
      </c>
      <c r="BE587" s="326">
        <f>(SUM($N140:BE140)-SUM($N587:BD587)+$J587)*IF($F587&gt;=5,BE$5&gt;=YEAR($I587),1)*($F587&gt;=3)</f>
        <v>0</v>
      </c>
      <c r="BF587" s="326">
        <f>(SUM($N140:BF140)-SUM($N587:BE587)+$J587)*IF($F587&gt;=5,BF$5&gt;=YEAR($I587),1)*($F587&gt;=3)</f>
        <v>0</v>
      </c>
      <c r="BG587" s="326">
        <f>(SUM($N140:BG140)-SUM($N587:BF587)+$J587)*IF($F587&gt;=5,BG$5&gt;=YEAR($I587),1)*($F587&gt;=3)</f>
        <v>0</v>
      </c>
      <c r="BH587" s="326">
        <f>(SUM($N140:BH140)-SUM($N587:BG587)+$J587)*IF($F587&gt;=5,BH$5&gt;=YEAR($I587),1)*($F587&gt;=3)</f>
        <v>0</v>
      </c>
      <c r="BI587" s="326">
        <f>(SUM($N140:BI140)-SUM($N587:BH587)+$J587)*IF($F587&gt;=5,BI$5&gt;=YEAR($I587),1)*($F587&gt;=3)</f>
        <v>0</v>
      </c>
      <c r="BJ587" s="326">
        <f>(SUM($N140:BJ140)-SUM($N587:BI587)+$J587)*IF($F587&gt;=5,BJ$5&gt;=YEAR($I587),1)*($F587&gt;=3)</f>
        <v>0</v>
      </c>
      <c r="BK587" s="326">
        <f>(SUM($N140:BK140)-SUM($N587:BJ587)+$J587)*IF($F587&gt;=5,BK$5&gt;=YEAR($I587),1)*($F587&gt;=3)</f>
        <v>0</v>
      </c>
      <c r="BL587" s="326">
        <f>(SUM($N140:BL140)-SUM($N587:BK587)+$J587)*IF($F587&gt;=5,BL$5&gt;=YEAR($I587),1)*($F587&gt;=3)</f>
        <v>0</v>
      </c>
      <c r="BM587" s="326">
        <f>(SUM($N140:BM140)-SUM($N587:BL587)+$J587)*IF($F587&gt;=5,BM$5&gt;=YEAR($I587),1)*($F587&gt;=3)</f>
        <v>0</v>
      </c>
    </row>
    <row r="588" spans="3:65" x14ac:dyDescent="0.2">
      <c r="C588" s="325">
        <f t="shared" si="1165"/>
        <v>25</v>
      </c>
      <c r="D588" s="303" t="str">
        <f t="shared" si="1166"/>
        <v>item 25</v>
      </c>
      <c r="E588" s="350" t="str">
        <f t="shared" si="1162"/>
        <v>Operating Expense</v>
      </c>
      <c r="F588" s="320">
        <f t="shared" si="1162"/>
        <v>2</v>
      </c>
      <c r="G588" s="320"/>
      <c r="H588" s="425">
        <f t="shared" si="1167"/>
        <v>2017</v>
      </c>
      <c r="I588" s="416">
        <f t="shared" si="1163"/>
        <v>43100</v>
      </c>
      <c r="J588" s="327">
        <f t="shared" si="1164"/>
        <v>0</v>
      </c>
      <c r="K588" s="344">
        <f t="shared" si="1168"/>
        <v>0</v>
      </c>
      <c r="L588" s="345">
        <f t="shared" si="1169"/>
        <v>0</v>
      </c>
      <c r="O588" s="326">
        <f>(SUM($N141:O141)-SUM($N588:N588)+$J588)*IF($F588&gt;=5,O$5&gt;=YEAR($I588),1)*($F588&gt;=3)</f>
        <v>0</v>
      </c>
      <c r="P588" s="326">
        <f>(SUM($N141:P141)-SUM($N588:O588)+$J588)*IF($F588&gt;=5,P$5&gt;=YEAR($I588),1)*($F588&gt;=3)</f>
        <v>0</v>
      </c>
      <c r="Q588" s="326">
        <f>(SUM($N141:Q141)-SUM($N588:P588)+$J588)*IF($F588&gt;=5,Q$5&gt;=YEAR($I588),1)*($F588&gt;=3)</f>
        <v>0</v>
      </c>
      <c r="R588" s="326">
        <f>(SUM($N141:R141)-SUM($N588:Q588)+$J588)*IF($F588&gt;=5,R$5&gt;=YEAR($I588),1)*($F588&gt;=3)</f>
        <v>0</v>
      </c>
      <c r="S588" s="326">
        <f>(SUM($N141:S141)-SUM($N588:R588)+$J588)*IF($F588&gt;=5,S$5&gt;=YEAR($I588),1)*($F588&gt;=3)</f>
        <v>0</v>
      </c>
      <c r="T588" s="326">
        <f>(SUM($N141:T141)-SUM($N588:S588)+$J588)*IF($F588&gt;=5,T$5&gt;=YEAR($I588),1)*($F588&gt;=3)</f>
        <v>0</v>
      </c>
      <c r="U588" s="326">
        <f>(SUM($N141:U141)-SUM($N588:T588)+$J588)*IF($F588&gt;=5,U$5&gt;=YEAR($I588),1)*($F588&gt;=3)</f>
        <v>0</v>
      </c>
      <c r="V588" s="326">
        <f>(SUM($N141:V141)-SUM($N588:U588)+$J588)*IF($F588&gt;=5,V$5&gt;=YEAR($I588),1)*($F588&gt;=3)</f>
        <v>0</v>
      </c>
      <c r="W588" s="326">
        <f>(SUM($N141:W141)-SUM($N588:V588)+$J588)*IF($F588&gt;=5,W$5&gt;=YEAR($I588),1)*($F588&gt;=3)</f>
        <v>0</v>
      </c>
      <c r="X588" s="326">
        <f>(SUM($N141:X141)-SUM($N588:W588)+$J588)*IF($F588&gt;=5,X$5&gt;=YEAR($I588),1)*($F588&gt;=3)</f>
        <v>0</v>
      </c>
      <c r="Y588" s="326">
        <f>(SUM($N141:Y141)-SUM($N588:X588)+$J588)*IF($F588&gt;=5,Y$5&gt;=YEAR($I588),1)*($F588&gt;=3)</f>
        <v>0</v>
      </c>
      <c r="Z588" s="326">
        <f>(SUM($N141:Z141)-SUM($N588:Y588)+$J588)*IF($F588&gt;=5,Z$5&gt;=YEAR($I588),1)*($F588&gt;=3)</f>
        <v>0</v>
      </c>
      <c r="AA588" s="326">
        <f>(SUM($N141:AA141)-SUM($N588:Z588)+$J588)*IF($F588&gt;=5,AA$5&gt;=YEAR($I588),1)*($F588&gt;=3)</f>
        <v>0</v>
      </c>
      <c r="AB588" s="326">
        <f>(SUM($N141:AB141)-SUM($N588:AA588)+$J588)*IF($F588&gt;=5,AB$5&gt;=YEAR($I588),1)*($F588&gt;=3)</f>
        <v>0</v>
      </c>
      <c r="AC588" s="326">
        <f>(SUM($N141:AC141)-SUM($N588:AB588)+$J588)*IF($F588&gt;=5,AC$5&gt;=YEAR($I588),1)*($F588&gt;=3)</f>
        <v>0</v>
      </c>
      <c r="AD588" s="326">
        <f>(SUM($N141:AD141)-SUM($N588:AC588)+$J588)*IF($F588&gt;=5,AD$5&gt;=YEAR($I588),1)*($F588&gt;=3)</f>
        <v>0</v>
      </c>
      <c r="AE588" s="326">
        <f>(SUM($N141:AE141)-SUM($N588:AD588)+$J588)*IF($F588&gt;=5,AE$5&gt;=YEAR($I588),1)*($F588&gt;=3)</f>
        <v>0</v>
      </c>
      <c r="AF588" s="326">
        <f>(SUM($N141:AF141)-SUM($N588:AE588)+$J588)*IF($F588&gt;=5,AF$5&gt;=YEAR($I588),1)*($F588&gt;=3)</f>
        <v>0</v>
      </c>
      <c r="AG588" s="326">
        <f>(SUM($N141:AG141)-SUM($N588:AF588)+$J588)*IF($F588&gt;=5,AG$5&gt;=YEAR($I588),1)*($F588&gt;=3)</f>
        <v>0</v>
      </c>
      <c r="AH588" s="326">
        <f>(SUM($N141:AH141)-SUM($N588:AG588)+$J588)*IF($F588&gt;=5,AH$5&gt;=YEAR($I588),1)*($F588&gt;=3)</f>
        <v>0</v>
      </c>
      <c r="AI588" s="326">
        <f>(SUM($N141:AI141)-SUM($N588:AH588)+$J588)*IF($F588&gt;=5,AI$5&gt;=YEAR($I588),1)*($F588&gt;=3)</f>
        <v>0</v>
      </c>
      <c r="AJ588" s="326">
        <f>(SUM($N141:AJ141)-SUM($N588:AI588)+$J588)*IF($F588&gt;=5,AJ$5&gt;=YEAR($I588),1)*($F588&gt;=3)</f>
        <v>0</v>
      </c>
      <c r="AK588" s="326">
        <f>(SUM($N141:AK141)-SUM($N588:AJ588)+$J588)*IF($F588&gt;=5,AK$5&gt;=YEAR($I588),1)*($F588&gt;=3)</f>
        <v>0</v>
      </c>
      <c r="AL588" s="326">
        <f>(SUM($N141:AL141)-SUM($N588:AK588)+$J588)*IF($F588&gt;=5,AL$5&gt;=YEAR($I588),1)*($F588&gt;=3)</f>
        <v>0</v>
      </c>
      <c r="AM588" s="326">
        <f>(SUM($N141:AM141)-SUM($N588:AL588)+$J588)*IF($F588&gt;=5,AM$5&gt;=YEAR($I588),1)*($F588&gt;=3)</f>
        <v>0</v>
      </c>
      <c r="AN588" s="326">
        <f>(SUM($N141:AN141)-SUM($N588:AM588)+$J588)*IF($F588&gt;=5,AN$5&gt;=YEAR($I588),1)*($F588&gt;=3)</f>
        <v>0</v>
      </c>
      <c r="AO588" s="326">
        <f>(SUM($N141:AO141)-SUM($N588:AN588)+$J588)*IF($F588&gt;=5,AO$5&gt;=YEAR($I588),1)*($F588&gt;=3)</f>
        <v>0</v>
      </c>
      <c r="AP588" s="326">
        <f>(SUM($N141:AP141)-SUM($N588:AO588)+$J588)*IF($F588&gt;=5,AP$5&gt;=YEAR($I588),1)*($F588&gt;=3)</f>
        <v>0</v>
      </c>
      <c r="AQ588" s="326">
        <f>(SUM($N141:AQ141)-SUM($N588:AP588)+$J588)*IF($F588&gt;=5,AQ$5&gt;=YEAR($I588),1)*($F588&gt;=3)</f>
        <v>0</v>
      </c>
      <c r="AR588" s="326">
        <f>(SUM($N141:AR141)-SUM($N588:AQ588)+$J588)*IF($F588&gt;=5,AR$5&gt;=YEAR($I588),1)*($F588&gt;=3)</f>
        <v>0</v>
      </c>
      <c r="AS588" s="326">
        <f>(SUM($N141:AS141)-SUM($N588:AR588)+$J588)*IF($F588&gt;=5,AS$5&gt;=YEAR($I588),1)*($F588&gt;=3)</f>
        <v>0</v>
      </c>
      <c r="AT588" s="326">
        <f>(SUM($N141:AT141)-SUM($N588:AS588)+$J588)*IF($F588&gt;=5,AT$5&gt;=YEAR($I588),1)*($F588&gt;=3)</f>
        <v>0</v>
      </c>
      <c r="AU588" s="326">
        <f>(SUM($N141:AU141)-SUM($N588:AT588)+$J588)*IF($F588&gt;=5,AU$5&gt;=YEAR($I588),1)*($F588&gt;=3)</f>
        <v>0</v>
      </c>
      <c r="AV588" s="326">
        <f>(SUM($N141:AV141)-SUM($N588:AU588)+$J588)*IF($F588&gt;=5,AV$5&gt;=YEAR($I588),1)*($F588&gt;=3)</f>
        <v>0</v>
      </c>
      <c r="AW588" s="326">
        <f>(SUM($N141:AW141)-SUM($N588:AV588)+$J588)*IF($F588&gt;=5,AW$5&gt;=YEAR($I588),1)*($F588&gt;=3)</f>
        <v>0</v>
      </c>
      <c r="AX588" s="326">
        <f>(SUM($N141:AX141)-SUM($N588:AW588)+$J588)*IF($F588&gt;=5,AX$5&gt;=YEAR($I588),1)*($F588&gt;=3)</f>
        <v>0</v>
      </c>
      <c r="AY588" s="326">
        <f>(SUM($N141:AY141)-SUM($N588:AX588)+$J588)*IF($F588&gt;=5,AY$5&gt;=YEAR($I588),1)*($F588&gt;=3)</f>
        <v>0</v>
      </c>
      <c r="AZ588" s="326">
        <f>(SUM($N141:AZ141)-SUM($N588:AY588)+$J588)*IF($F588&gt;=5,AZ$5&gt;=YEAR($I588),1)*($F588&gt;=3)</f>
        <v>0</v>
      </c>
      <c r="BA588" s="326">
        <f>(SUM($N141:BA141)-SUM($N588:AZ588)+$J588)*IF($F588&gt;=5,BA$5&gt;=YEAR($I588),1)*($F588&gt;=3)</f>
        <v>0</v>
      </c>
      <c r="BB588" s="326">
        <f>(SUM($N141:BB141)-SUM($N588:BA588)+$J588)*IF($F588&gt;=5,BB$5&gt;=YEAR($I588),1)*($F588&gt;=3)</f>
        <v>0</v>
      </c>
      <c r="BC588" s="326">
        <f>(SUM($N141:BC141)-SUM($N588:BB588)+$J588)*IF($F588&gt;=5,BC$5&gt;=YEAR($I588),1)*($F588&gt;=3)</f>
        <v>0</v>
      </c>
      <c r="BD588" s="326">
        <f>(SUM($N141:BD141)-SUM($N588:BC588)+$J588)*IF($F588&gt;=5,BD$5&gt;=YEAR($I588),1)*($F588&gt;=3)</f>
        <v>0</v>
      </c>
      <c r="BE588" s="326">
        <f>(SUM($N141:BE141)-SUM($N588:BD588)+$J588)*IF($F588&gt;=5,BE$5&gt;=YEAR($I588),1)*($F588&gt;=3)</f>
        <v>0</v>
      </c>
      <c r="BF588" s="326">
        <f>(SUM($N141:BF141)-SUM($N588:BE588)+$J588)*IF($F588&gt;=5,BF$5&gt;=YEAR($I588),1)*($F588&gt;=3)</f>
        <v>0</v>
      </c>
      <c r="BG588" s="326">
        <f>(SUM($N141:BG141)-SUM($N588:BF588)+$J588)*IF($F588&gt;=5,BG$5&gt;=YEAR($I588),1)*($F588&gt;=3)</f>
        <v>0</v>
      </c>
      <c r="BH588" s="326">
        <f>(SUM($N141:BH141)-SUM($N588:BG588)+$J588)*IF($F588&gt;=5,BH$5&gt;=YEAR($I588),1)*($F588&gt;=3)</f>
        <v>0</v>
      </c>
      <c r="BI588" s="326">
        <f>(SUM($N141:BI141)-SUM($N588:BH588)+$J588)*IF($F588&gt;=5,BI$5&gt;=YEAR($I588),1)*($F588&gt;=3)</f>
        <v>0</v>
      </c>
      <c r="BJ588" s="326">
        <f>(SUM($N141:BJ141)-SUM($N588:BI588)+$J588)*IF($F588&gt;=5,BJ$5&gt;=YEAR($I588),1)*($F588&gt;=3)</f>
        <v>0</v>
      </c>
      <c r="BK588" s="326">
        <f>(SUM($N141:BK141)-SUM($N588:BJ588)+$J588)*IF($F588&gt;=5,BK$5&gt;=YEAR($I588),1)*($F588&gt;=3)</f>
        <v>0</v>
      </c>
      <c r="BL588" s="326">
        <f>(SUM($N141:BL141)-SUM($N588:BK588)+$J588)*IF($F588&gt;=5,BL$5&gt;=YEAR($I588),1)*($F588&gt;=3)</f>
        <v>0</v>
      </c>
      <c r="BM588" s="326">
        <f>(SUM($N141:BM141)-SUM($N588:BL588)+$J588)*IF($F588&gt;=5,BM$5&gt;=YEAR($I588),1)*($F588&gt;=3)</f>
        <v>0</v>
      </c>
    </row>
    <row r="589" spans="3:65" x14ac:dyDescent="0.2">
      <c r="D589" s="331" t="str">
        <f>"Total "&amp;D563</f>
        <v>Total Tax Capital Placed in Service</v>
      </c>
      <c r="J589" s="346">
        <f>SUM(J178:J202)</f>
        <v>0</v>
      </c>
      <c r="K589" s="346">
        <f t="shared" si="1168"/>
        <v>1037320.5864703963</v>
      </c>
      <c r="L589" s="347">
        <f t="shared" si="1169"/>
        <v>1000000</v>
      </c>
      <c r="O589" s="348">
        <f>SUM(O564:O588)</f>
        <v>0</v>
      </c>
      <c r="P589" s="348">
        <f>SUM(P564:P588)</f>
        <v>1000000</v>
      </c>
      <c r="Q589" s="348">
        <f t="shared" ref="Q589" si="1170">SUM(Q564:Q588)</f>
        <v>0</v>
      </c>
      <c r="R589" s="348">
        <f t="shared" ref="R589" si="1171">SUM(R564:R588)</f>
        <v>0</v>
      </c>
      <c r="S589" s="348">
        <f t="shared" ref="S589" si="1172">SUM(S564:S588)</f>
        <v>0</v>
      </c>
      <c r="T589" s="348">
        <f t="shared" ref="T589" si="1173">SUM(T564:T588)</f>
        <v>0</v>
      </c>
      <c r="U589" s="348">
        <f t="shared" ref="U589" si="1174">SUM(U564:U588)</f>
        <v>0</v>
      </c>
      <c r="V589" s="348">
        <f t="shared" ref="V589" si="1175">SUM(V564:V588)</f>
        <v>0</v>
      </c>
      <c r="W589" s="348">
        <f t="shared" ref="W589" si="1176">SUM(W564:W588)</f>
        <v>0</v>
      </c>
      <c r="X589" s="348">
        <f t="shared" ref="X589" si="1177">SUM(X564:X588)</f>
        <v>0</v>
      </c>
      <c r="Y589" s="348">
        <f t="shared" ref="Y589" si="1178">SUM(Y564:Y588)</f>
        <v>0</v>
      </c>
      <c r="Z589" s="348">
        <f t="shared" ref="Z589" si="1179">SUM(Z564:Z588)</f>
        <v>0</v>
      </c>
      <c r="AA589" s="348">
        <f t="shared" ref="AA589" si="1180">SUM(AA564:AA588)</f>
        <v>0</v>
      </c>
      <c r="AB589" s="348">
        <f t="shared" ref="AB589" si="1181">SUM(AB564:AB588)</f>
        <v>0</v>
      </c>
      <c r="AC589" s="348">
        <f t="shared" ref="AC589" si="1182">SUM(AC564:AC588)</f>
        <v>0</v>
      </c>
      <c r="AD589" s="348">
        <f t="shared" ref="AD589" si="1183">SUM(AD564:AD588)</f>
        <v>0</v>
      </c>
      <c r="AE589" s="348">
        <f t="shared" ref="AE589" si="1184">SUM(AE564:AE588)</f>
        <v>0</v>
      </c>
      <c r="AF589" s="348">
        <f t="shared" ref="AF589" si="1185">SUM(AF564:AF588)</f>
        <v>0</v>
      </c>
      <c r="AG589" s="348">
        <f t="shared" ref="AG589" si="1186">SUM(AG564:AG588)</f>
        <v>0</v>
      </c>
      <c r="AH589" s="348">
        <f t="shared" ref="AH589" si="1187">SUM(AH564:AH588)</f>
        <v>0</v>
      </c>
      <c r="AI589" s="348">
        <f t="shared" ref="AI589" si="1188">SUM(AI564:AI588)</f>
        <v>0</v>
      </c>
      <c r="AJ589" s="348">
        <f t="shared" ref="AJ589" si="1189">SUM(AJ564:AJ588)</f>
        <v>0</v>
      </c>
      <c r="AK589" s="348">
        <f t="shared" ref="AK589" si="1190">SUM(AK564:AK588)</f>
        <v>0</v>
      </c>
      <c r="AL589" s="348">
        <f t="shared" ref="AL589" si="1191">SUM(AL564:AL588)</f>
        <v>0</v>
      </c>
      <c r="AM589" s="348">
        <f t="shared" ref="AM589" si="1192">SUM(AM564:AM588)</f>
        <v>0</v>
      </c>
      <c r="AN589" s="348">
        <f t="shared" ref="AN589" si="1193">SUM(AN564:AN588)</f>
        <v>0</v>
      </c>
      <c r="AO589" s="348">
        <f t="shared" ref="AO589" si="1194">SUM(AO564:AO588)</f>
        <v>0</v>
      </c>
      <c r="AP589" s="348">
        <f t="shared" ref="AP589" si="1195">SUM(AP564:AP588)</f>
        <v>0</v>
      </c>
      <c r="AQ589" s="348">
        <f t="shared" ref="AQ589" si="1196">SUM(AQ564:AQ588)</f>
        <v>0</v>
      </c>
      <c r="AR589" s="348">
        <f t="shared" ref="AR589" si="1197">SUM(AR564:AR588)</f>
        <v>0</v>
      </c>
      <c r="AS589" s="348">
        <f t="shared" ref="AS589" si="1198">SUM(AS564:AS588)</f>
        <v>0</v>
      </c>
      <c r="AT589" s="348">
        <f t="shared" ref="AT589" si="1199">SUM(AT564:AT588)</f>
        <v>0</v>
      </c>
      <c r="AU589" s="348">
        <f t="shared" ref="AU589" si="1200">SUM(AU564:AU588)</f>
        <v>0</v>
      </c>
      <c r="AV589" s="348">
        <f t="shared" ref="AV589" si="1201">SUM(AV564:AV588)</f>
        <v>0</v>
      </c>
      <c r="AW589" s="348">
        <f t="shared" ref="AW589" si="1202">SUM(AW564:AW588)</f>
        <v>0</v>
      </c>
      <c r="AX589" s="348">
        <f t="shared" ref="AX589" si="1203">SUM(AX564:AX588)</f>
        <v>0</v>
      </c>
      <c r="AY589" s="348">
        <f t="shared" ref="AY589" si="1204">SUM(AY564:AY588)</f>
        <v>0</v>
      </c>
      <c r="AZ589" s="348">
        <f t="shared" ref="AZ589" si="1205">SUM(AZ564:AZ588)</f>
        <v>0</v>
      </c>
      <c r="BA589" s="348">
        <f t="shared" ref="BA589" si="1206">SUM(BA564:BA588)</f>
        <v>0</v>
      </c>
      <c r="BB589" s="348">
        <f t="shared" ref="BB589" si="1207">SUM(BB564:BB588)</f>
        <v>0</v>
      </c>
      <c r="BC589" s="348">
        <f t="shared" ref="BC589" si="1208">SUM(BC564:BC588)</f>
        <v>0</v>
      </c>
      <c r="BD589" s="348">
        <f t="shared" ref="BD589" si="1209">SUM(BD564:BD588)</f>
        <v>0</v>
      </c>
      <c r="BE589" s="348">
        <f t="shared" ref="BE589" si="1210">SUM(BE564:BE588)</f>
        <v>0</v>
      </c>
      <c r="BF589" s="348">
        <f t="shared" ref="BF589" si="1211">SUM(BF564:BF588)</f>
        <v>0</v>
      </c>
      <c r="BG589" s="348">
        <f t="shared" ref="BG589" si="1212">SUM(BG564:BG588)</f>
        <v>0</v>
      </c>
      <c r="BH589" s="348">
        <f t="shared" ref="BH589" si="1213">SUM(BH564:BH588)</f>
        <v>0</v>
      </c>
      <c r="BI589" s="348">
        <f t="shared" ref="BI589" si="1214">SUM(BI564:BI588)</f>
        <v>0</v>
      </c>
      <c r="BJ589" s="348">
        <f t="shared" ref="BJ589" si="1215">SUM(BJ564:BJ588)</f>
        <v>0</v>
      </c>
      <c r="BK589" s="348">
        <f t="shared" ref="BK589" si="1216">SUM(BK564:BK588)</f>
        <v>0</v>
      </c>
      <c r="BL589" s="348">
        <f t="shared" ref="BL589" si="1217">SUM(BL564:BL588)</f>
        <v>0</v>
      </c>
      <c r="BM589" s="348">
        <f t="shared" ref="BM589" si="1218">SUM(BM564:BM588)</f>
        <v>0</v>
      </c>
    </row>
    <row r="590" spans="3:65" s="326" customFormat="1" x14ac:dyDescent="0.2">
      <c r="D590" s="334"/>
      <c r="F590" s="335"/>
      <c r="G590" s="335"/>
    </row>
    <row r="591" spans="3:65" s="326" customFormat="1" x14ac:dyDescent="0.2">
      <c r="D591" s="334"/>
      <c r="F591" s="335"/>
      <c r="G591" s="335"/>
    </row>
    <row r="592" spans="3:65" x14ac:dyDescent="0.2">
      <c r="D592" s="323" t="s">
        <v>29</v>
      </c>
      <c r="E592" s="318"/>
      <c r="F592" s="291"/>
      <c r="G592" s="291"/>
      <c r="K592" s="321"/>
      <c r="L592" s="321"/>
      <c r="M592" s="321"/>
      <c r="O592" s="321"/>
      <c r="P592" s="321"/>
      <c r="Q592" s="321"/>
      <c r="R592" s="321"/>
      <c r="S592" s="321"/>
      <c r="T592" s="321"/>
      <c r="U592" s="321"/>
      <c r="V592" s="321"/>
      <c r="W592" s="321"/>
      <c r="X592" s="321"/>
      <c r="Y592" s="321"/>
      <c r="Z592" s="321"/>
      <c r="AA592" s="321"/>
      <c r="AB592" s="321"/>
      <c r="AC592" s="321"/>
      <c r="AD592" s="321"/>
      <c r="AE592" s="321"/>
      <c r="AF592" s="321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1"/>
      <c r="AV592" s="321"/>
      <c r="AW592" s="321"/>
      <c r="AX592" s="321"/>
      <c r="AY592" s="321"/>
      <c r="AZ592" s="321"/>
      <c r="BA592" s="321"/>
      <c r="BB592" s="321"/>
      <c r="BC592" s="321"/>
      <c r="BD592" s="321"/>
      <c r="BE592" s="321"/>
      <c r="BF592" s="321"/>
      <c r="BG592" s="321"/>
      <c r="BH592" s="321"/>
      <c r="BI592" s="321"/>
      <c r="BJ592" s="321"/>
      <c r="BK592" s="321"/>
      <c r="BL592" s="321"/>
      <c r="BM592" s="321"/>
    </row>
    <row r="593" spans="3:65" x14ac:dyDescent="0.2">
      <c r="C593" s="325">
        <f>C592+1</f>
        <v>1</v>
      </c>
      <c r="D593" s="303" t="str">
        <f>INDEX(D$59:D$83,$C593,1)</f>
        <v>CR Factors</v>
      </c>
      <c r="E593" s="350" t="str">
        <f t="shared" ref="E593:F617" si="1219">INDEX(E$59:E$83,$C593,1)</f>
        <v>Capital</v>
      </c>
      <c r="F593" s="320">
        <f t="shared" si="1219"/>
        <v>4</v>
      </c>
      <c r="G593" s="320"/>
      <c r="H593" s="354"/>
      <c r="K593" s="341">
        <f>SUMPRODUCT(O593:BM593,$O$7:$BM$7)</f>
        <v>1037320.5864703963</v>
      </c>
      <c r="L593" s="342">
        <f>SUM(O593:BM593)</f>
        <v>1000000</v>
      </c>
      <c r="O593" s="326">
        <f t="shared" ref="O593:AT593" si="1220">O564+O1262</f>
        <v>0</v>
      </c>
      <c r="P593" s="326">
        <f t="shared" si="1220"/>
        <v>1000000</v>
      </c>
      <c r="Q593" s="326">
        <f t="shared" si="1220"/>
        <v>0</v>
      </c>
      <c r="R593" s="326">
        <f t="shared" si="1220"/>
        <v>0</v>
      </c>
      <c r="S593" s="326">
        <f t="shared" si="1220"/>
        <v>0</v>
      </c>
      <c r="T593" s="326">
        <f t="shared" si="1220"/>
        <v>0</v>
      </c>
      <c r="U593" s="326">
        <f t="shared" si="1220"/>
        <v>0</v>
      </c>
      <c r="V593" s="326">
        <f t="shared" si="1220"/>
        <v>0</v>
      </c>
      <c r="W593" s="326">
        <f t="shared" si="1220"/>
        <v>0</v>
      </c>
      <c r="X593" s="326">
        <f t="shared" si="1220"/>
        <v>0</v>
      </c>
      <c r="Y593" s="326">
        <f t="shared" si="1220"/>
        <v>0</v>
      </c>
      <c r="Z593" s="326">
        <f t="shared" si="1220"/>
        <v>0</v>
      </c>
      <c r="AA593" s="326">
        <f t="shared" si="1220"/>
        <v>0</v>
      </c>
      <c r="AB593" s="326">
        <f t="shared" si="1220"/>
        <v>0</v>
      </c>
      <c r="AC593" s="326">
        <f t="shared" si="1220"/>
        <v>0</v>
      </c>
      <c r="AD593" s="326">
        <f t="shared" si="1220"/>
        <v>0</v>
      </c>
      <c r="AE593" s="326">
        <f t="shared" si="1220"/>
        <v>0</v>
      </c>
      <c r="AF593" s="326">
        <f t="shared" si="1220"/>
        <v>0</v>
      </c>
      <c r="AG593" s="326">
        <f t="shared" si="1220"/>
        <v>0</v>
      </c>
      <c r="AH593" s="326">
        <f t="shared" si="1220"/>
        <v>0</v>
      </c>
      <c r="AI593" s="326">
        <f t="shared" si="1220"/>
        <v>0</v>
      </c>
      <c r="AJ593" s="326">
        <f t="shared" si="1220"/>
        <v>0</v>
      </c>
      <c r="AK593" s="326">
        <f t="shared" si="1220"/>
        <v>0</v>
      </c>
      <c r="AL593" s="326">
        <f t="shared" si="1220"/>
        <v>0</v>
      </c>
      <c r="AM593" s="326">
        <f t="shared" si="1220"/>
        <v>0</v>
      </c>
      <c r="AN593" s="326">
        <f t="shared" si="1220"/>
        <v>0</v>
      </c>
      <c r="AO593" s="326">
        <f t="shared" si="1220"/>
        <v>0</v>
      </c>
      <c r="AP593" s="326">
        <f t="shared" si="1220"/>
        <v>0</v>
      </c>
      <c r="AQ593" s="326">
        <f t="shared" si="1220"/>
        <v>0</v>
      </c>
      <c r="AR593" s="326">
        <f t="shared" si="1220"/>
        <v>0</v>
      </c>
      <c r="AS593" s="326">
        <f t="shared" si="1220"/>
        <v>0</v>
      </c>
      <c r="AT593" s="326">
        <f t="shared" si="1220"/>
        <v>0</v>
      </c>
      <c r="AU593" s="326">
        <f t="shared" ref="AU593:BM593" si="1221">AU564+AU1262</f>
        <v>0</v>
      </c>
      <c r="AV593" s="326">
        <f t="shared" si="1221"/>
        <v>0</v>
      </c>
      <c r="AW593" s="326">
        <f t="shared" si="1221"/>
        <v>0</v>
      </c>
      <c r="AX593" s="326">
        <f t="shared" si="1221"/>
        <v>0</v>
      </c>
      <c r="AY593" s="326">
        <f t="shared" si="1221"/>
        <v>0</v>
      </c>
      <c r="AZ593" s="326">
        <f t="shared" si="1221"/>
        <v>0</v>
      </c>
      <c r="BA593" s="326">
        <f t="shared" si="1221"/>
        <v>0</v>
      </c>
      <c r="BB593" s="326">
        <f t="shared" si="1221"/>
        <v>0</v>
      </c>
      <c r="BC593" s="326">
        <f t="shared" si="1221"/>
        <v>0</v>
      </c>
      <c r="BD593" s="326">
        <f t="shared" si="1221"/>
        <v>0</v>
      </c>
      <c r="BE593" s="326">
        <f t="shared" si="1221"/>
        <v>0</v>
      </c>
      <c r="BF593" s="326">
        <f t="shared" si="1221"/>
        <v>0</v>
      </c>
      <c r="BG593" s="326">
        <f t="shared" si="1221"/>
        <v>0</v>
      </c>
      <c r="BH593" s="326">
        <f t="shared" si="1221"/>
        <v>0</v>
      </c>
      <c r="BI593" s="326">
        <f t="shared" si="1221"/>
        <v>0</v>
      </c>
      <c r="BJ593" s="326">
        <f t="shared" si="1221"/>
        <v>0</v>
      </c>
      <c r="BK593" s="326">
        <f t="shared" si="1221"/>
        <v>0</v>
      </c>
      <c r="BL593" s="326">
        <f t="shared" si="1221"/>
        <v>0</v>
      </c>
      <c r="BM593" s="326">
        <f t="shared" si="1221"/>
        <v>0</v>
      </c>
    </row>
    <row r="594" spans="3:65" x14ac:dyDescent="0.2">
      <c r="C594" s="325">
        <f t="shared" ref="C594:C617" si="1222">C593+1</f>
        <v>2</v>
      </c>
      <c r="D594" s="303" t="str">
        <f t="shared" ref="D594:D617" si="1223">INDEX(D$59:D$83,$C594,1)</f>
        <v>item 2</v>
      </c>
      <c r="E594" s="350" t="str">
        <f t="shared" si="1219"/>
        <v>Operating Expense</v>
      </c>
      <c r="F594" s="320">
        <f t="shared" si="1219"/>
        <v>2</v>
      </c>
      <c r="G594" s="320"/>
      <c r="H594" s="354"/>
      <c r="K594" s="341">
        <f t="shared" ref="K594:K618" si="1224">SUMPRODUCT(O594:BM594,$O$7:$BM$7)</f>
        <v>0</v>
      </c>
      <c r="L594" s="342">
        <f t="shared" ref="L594:L618" si="1225">SUM(O594:BM594)</f>
        <v>0</v>
      </c>
      <c r="O594" s="326">
        <f t="shared" ref="O594:AT594" si="1226">O565+O1263</f>
        <v>0</v>
      </c>
      <c r="P594" s="326">
        <f t="shared" si="1226"/>
        <v>0</v>
      </c>
      <c r="Q594" s="326">
        <f t="shared" si="1226"/>
        <v>0</v>
      </c>
      <c r="R594" s="326">
        <f t="shared" si="1226"/>
        <v>0</v>
      </c>
      <c r="S594" s="326">
        <f t="shared" si="1226"/>
        <v>0</v>
      </c>
      <c r="T594" s="326">
        <f t="shared" si="1226"/>
        <v>0</v>
      </c>
      <c r="U594" s="326">
        <f t="shared" si="1226"/>
        <v>0</v>
      </c>
      <c r="V594" s="326">
        <f t="shared" si="1226"/>
        <v>0</v>
      </c>
      <c r="W594" s="326">
        <f t="shared" si="1226"/>
        <v>0</v>
      </c>
      <c r="X594" s="326">
        <f t="shared" si="1226"/>
        <v>0</v>
      </c>
      <c r="Y594" s="326">
        <f t="shared" si="1226"/>
        <v>0</v>
      </c>
      <c r="Z594" s="326">
        <f t="shared" si="1226"/>
        <v>0</v>
      </c>
      <c r="AA594" s="326">
        <f t="shared" si="1226"/>
        <v>0</v>
      </c>
      <c r="AB594" s="326">
        <f t="shared" si="1226"/>
        <v>0</v>
      </c>
      <c r="AC594" s="326">
        <f t="shared" si="1226"/>
        <v>0</v>
      </c>
      <c r="AD594" s="326">
        <f t="shared" si="1226"/>
        <v>0</v>
      </c>
      <c r="AE594" s="326">
        <f t="shared" si="1226"/>
        <v>0</v>
      </c>
      <c r="AF594" s="326">
        <f t="shared" si="1226"/>
        <v>0</v>
      </c>
      <c r="AG594" s="326">
        <f t="shared" si="1226"/>
        <v>0</v>
      </c>
      <c r="AH594" s="326">
        <f t="shared" si="1226"/>
        <v>0</v>
      </c>
      <c r="AI594" s="326">
        <f t="shared" si="1226"/>
        <v>0</v>
      </c>
      <c r="AJ594" s="326">
        <f t="shared" si="1226"/>
        <v>0</v>
      </c>
      <c r="AK594" s="326">
        <f t="shared" si="1226"/>
        <v>0</v>
      </c>
      <c r="AL594" s="326">
        <f t="shared" si="1226"/>
        <v>0</v>
      </c>
      <c r="AM594" s="326">
        <f t="shared" si="1226"/>
        <v>0</v>
      </c>
      <c r="AN594" s="326">
        <f t="shared" si="1226"/>
        <v>0</v>
      </c>
      <c r="AO594" s="326">
        <f t="shared" si="1226"/>
        <v>0</v>
      </c>
      <c r="AP594" s="326">
        <f t="shared" si="1226"/>
        <v>0</v>
      </c>
      <c r="AQ594" s="326">
        <f t="shared" si="1226"/>
        <v>0</v>
      </c>
      <c r="AR594" s="326">
        <f t="shared" si="1226"/>
        <v>0</v>
      </c>
      <c r="AS594" s="326">
        <f t="shared" si="1226"/>
        <v>0</v>
      </c>
      <c r="AT594" s="326">
        <f t="shared" si="1226"/>
        <v>0</v>
      </c>
      <c r="AU594" s="326">
        <f t="shared" ref="AU594:BM594" si="1227">AU565+AU1263</f>
        <v>0</v>
      </c>
      <c r="AV594" s="326">
        <f t="shared" si="1227"/>
        <v>0</v>
      </c>
      <c r="AW594" s="326">
        <f t="shared" si="1227"/>
        <v>0</v>
      </c>
      <c r="AX594" s="326">
        <f t="shared" si="1227"/>
        <v>0</v>
      </c>
      <c r="AY594" s="326">
        <f t="shared" si="1227"/>
        <v>0</v>
      </c>
      <c r="AZ594" s="326">
        <f t="shared" si="1227"/>
        <v>0</v>
      </c>
      <c r="BA594" s="326">
        <f t="shared" si="1227"/>
        <v>0</v>
      </c>
      <c r="BB594" s="326">
        <f t="shared" si="1227"/>
        <v>0</v>
      </c>
      <c r="BC594" s="326">
        <f t="shared" si="1227"/>
        <v>0</v>
      </c>
      <c r="BD594" s="326">
        <f t="shared" si="1227"/>
        <v>0</v>
      </c>
      <c r="BE594" s="326">
        <f t="shared" si="1227"/>
        <v>0</v>
      </c>
      <c r="BF594" s="326">
        <f t="shared" si="1227"/>
        <v>0</v>
      </c>
      <c r="BG594" s="326">
        <f t="shared" si="1227"/>
        <v>0</v>
      </c>
      <c r="BH594" s="326">
        <f t="shared" si="1227"/>
        <v>0</v>
      </c>
      <c r="BI594" s="326">
        <f t="shared" si="1227"/>
        <v>0</v>
      </c>
      <c r="BJ594" s="326">
        <f t="shared" si="1227"/>
        <v>0</v>
      </c>
      <c r="BK594" s="326">
        <f t="shared" si="1227"/>
        <v>0</v>
      </c>
      <c r="BL594" s="326">
        <f t="shared" si="1227"/>
        <v>0</v>
      </c>
      <c r="BM594" s="326">
        <f t="shared" si="1227"/>
        <v>0</v>
      </c>
    </row>
    <row r="595" spans="3:65" x14ac:dyDescent="0.2">
      <c r="C595" s="325">
        <f t="shared" si="1222"/>
        <v>3</v>
      </c>
      <c r="D595" s="303" t="str">
        <f t="shared" si="1223"/>
        <v>item 3</v>
      </c>
      <c r="E595" s="350" t="str">
        <f t="shared" si="1219"/>
        <v>Operating Expense</v>
      </c>
      <c r="F595" s="320">
        <f t="shared" si="1219"/>
        <v>2</v>
      </c>
      <c r="G595" s="320"/>
      <c r="H595" s="354"/>
      <c r="K595" s="341">
        <f t="shared" si="1224"/>
        <v>0</v>
      </c>
      <c r="L595" s="342">
        <f t="shared" si="1225"/>
        <v>0</v>
      </c>
      <c r="O595" s="326">
        <f t="shared" ref="O595:AT595" si="1228">O566+O1264</f>
        <v>0</v>
      </c>
      <c r="P595" s="326">
        <f t="shared" si="1228"/>
        <v>0</v>
      </c>
      <c r="Q595" s="326">
        <f t="shared" si="1228"/>
        <v>0</v>
      </c>
      <c r="R595" s="326">
        <f t="shared" si="1228"/>
        <v>0</v>
      </c>
      <c r="S595" s="326">
        <f t="shared" si="1228"/>
        <v>0</v>
      </c>
      <c r="T595" s="326">
        <f t="shared" si="1228"/>
        <v>0</v>
      </c>
      <c r="U595" s="326">
        <f t="shared" si="1228"/>
        <v>0</v>
      </c>
      <c r="V595" s="326">
        <f t="shared" si="1228"/>
        <v>0</v>
      </c>
      <c r="W595" s="326">
        <f t="shared" si="1228"/>
        <v>0</v>
      </c>
      <c r="X595" s="326">
        <f t="shared" si="1228"/>
        <v>0</v>
      </c>
      <c r="Y595" s="326">
        <f t="shared" si="1228"/>
        <v>0</v>
      </c>
      <c r="Z595" s="326">
        <f t="shared" si="1228"/>
        <v>0</v>
      </c>
      <c r="AA595" s="326">
        <f t="shared" si="1228"/>
        <v>0</v>
      </c>
      <c r="AB595" s="326">
        <f t="shared" si="1228"/>
        <v>0</v>
      </c>
      <c r="AC595" s="326">
        <f t="shared" si="1228"/>
        <v>0</v>
      </c>
      <c r="AD595" s="326">
        <f t="shared" si="1228"/>
        <v>0</v>
      </c>
      <c r="AE595" s="326">
        <f t="shared" si="1228"/>
        <v>0</v>
      </c>
      <c r="AF595" s="326">
        <f t="shared" si="1228"/>
        <v>0</v>
      </c>
      <c r="AG595" s="326">
        <f t="shared" si="1228"/>
        <v>0</v>
      </c>
      <c r="AH595" s="326">
        <f t="shared" si="1228"/>
        <v>0</v>
      </c>
      <c r="AI595" s="326">
        <f t="shared" si="1228"/>
        <v>0</v>
      </c>
      <c r="AJ595" s="326">
        <f t="shared" si="1228"/>
        <v>0</v>
      </c>
      <c r="AK595" s="326">
        <f t="shared" si="1228"/>
        <v>0</v>
      </c>
      <c r="AL595" s="326">
        <f t="shared" si="1228"/>
        <v>0</v>
      </c>
      <c r="AM595" s="326">
        <f t="shared" si="1228"/>
        <v>0</v>
      </c>
      <c r="AN595" s="326">
        <f t="shared" si="1228"/>
        <v>0</v>
      </c>
      <c r="AO595" s="326">
        <f t="shared" si="1228"/>
        <v>0</v>
      </c>
      <c r="AP595" s="326">
        <f t="shared" si="1228"/>
        <v>0</v>
      </c>
      <c r="AQ595" s="326">
        <f t="shared" si="1228"/>
        <v>0</v>
      </c>
      <c r="AR595" s="326">
        <f t="shared" si="1228"/>
        <v>0</v>
      </c>
      <c r="AS595" s="326">
        <f t="shared" si="1228"/>
        <v>0</v>
      </c>
      <c r="AT595" s="326">
        <f t="shared" si="1228"/>
        <v>0</v>
      </c>
      <c r="AU595" s="326">
        <f t="shared" ref="AU595:BM595" si="1229">AU566+AU1264</f>
        <v>0</v>
      </c>
      <c r="AV595" s="326">
        <f t="shared" si="1229"/>
        <v>0</v>
      </c>
      <c r="AW595" s="326">
        <f t="shared" si="1229"/>
        <v>0</v>
      </c>
      <c r="AX595" s="326">
        <f t="shared" si="1229"/>
        <v>0</v>
      </c>
      <c r="AY595" s="326">
        <f t="shared" si="1229"/>
        <v>0</v>
      </c>
      <c r="AZ595" s="326">
        <f t="shared" si="1229"/>
        <v>0</v>
      </c>
      <c r="BA595" s="326">
        <f t="shared" si="1229"/>
        <v>0</v>
      </c>
      <c r="BB595" s="326">
        <f t="shared" si="1229"/>
        <v>0</v>
      </c>
      <c r="BC595" s="326">
        <f t="shared" si="1229"/>
        <v>0</v>
      </c>
      <c r="BD595" s="326">
        <f t="shared" si="1229"/>
        <v>0</v>
      </c>
      <c r="BE595" s="326">
        <f t="shared" si="1229"/>
        <v>0</v>
      </c>
      <c r="BF595" s="326">
        <f t="shared" si="1229"/>
        <v>0</v>
      </c>
      <c r="BG595" s="326">
        <f t="shared" si="1229"/>
        <v>0</v>
      </c>
      <c r="BH595" s="326">
        <f t="shared" si="1229"/>
        <v>0</v>
      </c>
      <c r="BI595" s="326">
        <f t="shared" si="1229"/>
        <v>0</v>
      </c>
      <c r="BJ595" s="326">
        <f t="shared" si="1229"/>
        <v>0</v>
      </c>
      <c r="BK595" s="326">
        <f t="shared" si="1229"/>
        <v>0</v>
      </c>
      <c r="BL595" s="326">
        <f t="shared" si="1229"/>
        <v>0</v>
      </c>
      <c r="BM595" s="326">
        <f t="shared" si="1229"/>
        <v>0</v>
      </c>
    </row>
    <row r="596" spans="3:65" x14ac:dyDescent="0.2">
      <c r="C596" s="325">
        <f t="shared" si="1222"/>
        <v>4</v>
      </c>
      <c r="D596" s="303" t="str">
        <f t="shared" si="1223"/>
        <v>item 4</v>
      </c>
      <c r="E596" s="350" t="str">
        <f t="shared" si="1219"/>
        <v>Operating Expense</v>
      </c>
      <c r="F596" s="320">
        <f t="shared" si="1219"/>
        <v>2</v>
      </c>
      <c r="G596" s="320"/>
      <c r="H596" s="354"/>
      <c r="K596" s="341">
        <f t="shared" si="1224"/>
        <v>0</v>
      </c>
      <c r="L596" s="342">
        <f t="shared" si="1225"/>
        <v>0</v>
      </c>
      <c r="O596" s="326">
        <f t="shared" ref="O596:AT596" si="1230">O567+O1265</f>
        <v>0</v>
      </c>
      <c r="P596" s="326">
        <f t="shared" si="1230"/>
        <v>0</v>
      </c>
      <c r="Q596" s="326">
        <f t="shared" si="1230"/>
        <v>0</v>
      </c>
      <c r="R596" s="326">
        <f t="shared" si="1230"/>
        <v>0</v>
      </c>
      <c r="S596" s="326">
        <f t="shared" si="1230"/>
        <v>0</v>
      </c>
      <c r="T596" s="326">
        <f t="shared" si="1230"/>
        <v>0</v>
      </c>
      <c r="U596" s="326">
        <f t="shared" si="1230"/>
        <v>0</v>
      </c>
      <c r="V596" s="326">
        <f t="shared" si="1230"/>
        <v>0</v>
      </c>
      <c r="W596" s="326">
        <f t="shared" si="1230"/>
        <v>0</v>
      </c>
      <c r="X596" s="326">
        <f t="shared" si="1230"/>
        <v>0</v>
      </c>
      <c r="Y596" s="326">
        <f t="shared" si="1230"/>
        <v>0</v>
      </c>
      <c r="Z596" s="326">
        <f t="shared" si="1230"/>
        <v>0</v>
      </c>
      <c r="AA596" s="326">
        <f t="shared" si="1230"/>
        <v>0</v>
      </c>
      <c r="AB596" s="326">
        <f t="shared" si="1230"/>
        <v>0</v>
      </c>
      <c r="AC596" s="326">
        <f t="shared" si="1230"/>
        <v>0</v>
      </c>
      <c r="AD596" s="326">
        <f t="shared" si="1230"/>
        <v>0</v>
      </c>
      <c r="AE596" s="326">
        <f t="shared" si="1230"/>
        <v>0</v>
      </c>
      <c r="AF596" s="326">
        <f t="shared" si="1230"/>
        <v>0</v>
      </c>
      <c r="AG596" s="326">
        <f t="shared" si="1230"/>
        <v>0</v>
      </c>
      <c r="AH596" s="326">
        <f t="shared" si="1230"/>
        <v>0</v>
      </c>
      <c r="AI596" s="326">
        <f t="shared" si="1230"/>
        <v>0</v>
      </c>
      <c r="AJ596" s="326">
        <f t="shared" si="1230"/>
        <v>0</v>
      </c>
      <c r="AK596" s="326">
        <f t="shared" si="1230"/>
        <v>0</v>
      </c>
      <c r="AL596" s="326">
        <f t="shared" si="1230"/>
        <v>0</v>
      </c>
      <c r="AM596" s="326">
        <f t="shared" si="1230"/>
        <v>0</v>
      </c>
      <c r="AN596" s="326">
        <f t="shared" si="1230"/>
        <v>0</v>
      </c>
      <c r="AO596" s="326">
        <f t="shared" si="1230"/>
        <v>0</v>
      </c>
      <c r="AP596" s="326">
        <f t="shared" si="1230"/>
        <v>0</v>
      </c>
      <c r="AQ596" s="326">
        <f t="shared" si="1230"/>
        <v>0</v>
      </c>
      <c r="AR596" s="326">
        <f t="shared" si="1230"/>
        <v>0</v>
      </c>
      <c r="AS596" s="326">
        <f t="shared" si="1230"/>
        <v>0</v>
      </c>
      <c r="AT596" s="326">
        <f t="shared" si="1230"/>
        <v>0</v>
      </c>
      <c r="AU596" s="326">
        <f t="shared" ref="AU596:BM596" si="1231">AU567+AU1265</f>
        <v>0</v>
      </c>
      <c r="AV596" s="326">
        <f t="shared" si="1231"/>
        <v>0</v>
      </c>
      <c r="AW596" s="326">
        <f t="shared" si="1231"/>
        <v>0</v>
      </c>
      <c r="AX596" s="326">
        <f t="shared" si="1231"/>
        <v>0</v>
      </c>
      <c r="AY596" s="326">
        <f t="shared" si="1231"/>
        <v>0</v>
      </c>
      <c r="AZ596" s="326">
        <f t="shared" si="1231"/>
        <v>0</v>
      </c>
      <c r="BA596" s="326">
        <f t="shared" si="1231"/>
        <v>0</v>
      </c>
      <c r="BB596" s="326">
        <f t="shared" si="1231"/>
        <v>0</v>
      </c>
      <c r="BC596" s="326">
        <f t="shared" si="1231"/>
        <v>0</v>
      </c>
      <c r="BD596" s="326">
        <f t="shared" si="1231"/>
        <v>0</v>
      </c>
      <c r="BE596" s="326">
        <f t="shared" si="1231"/>
        <v>0</v>
      </c>
      <c r="BF596" s="326">
        <f t="shared" si="1231"/>
        <v>0</v>
      </c>
      <c r="BG596" s="326">
        <f t="shared" si="1231"/>
        <v>0</v>
      </c>
      <c r="BH596" s="326">
        <f t="shared" si="1231"/>
        <v>0</v>
      </c>
      <c r="BI596" s="326">
        <f t="shared" si="1231"/>
        <v>0</v>
      </c>
      <c r="BJ596" s="326">
        <f t="shared" si="1231"/>
        <v>0</v>
      </c>
      <c r="BK596" s="326">
        <f t="shared" si="1231"/>
        <v>0</v>
      </c>
      <c r="BL596" s="326">
        <f t="shared" si="1231"/>
        <v>0</v>
      </c>
      <c r="BM596" s="326">
        <f t="shared" si="1231"/>
        <v>0</v>
      </c>
    </row>
    <row r="597" spans="3:65" x14ac:dyDescent="0.2">
      <c r="C597" s="325">
        <f t="shared" si="1222"/>
        <v>5</v>
      </c>
      <c r="D597" s="303" t="str">
        <f t="shared" si="1223"/>
        <v>item 5</v>
      </c>
      <c r="E597" s="350" t="str">
        <f t="shared" si="1219"/>
        <v>Operating Expense</v>
      </c>
      <c r="F597" s="320">
        <f t="shared" si="1219"/>
        <v>2</v>
      </c>
      <c r="G597" s="320"/>
      <c r="H597" s="354"/>
      <c r="K597" s="341">
        <f t="shared" si="1224"/>
        <v>0</v>
      </c>
      <c r="L597" s="342">
        <f t="shared" si="1225"/>
        <v>0</v>
      </c>
      <c r="O597" s="326">
        <f t="shared" ref="O597:AT597" si="1232">O568+O1266</f>
        <v>0</v>
      </c>
      <c r="P597" s="326">
        <f t="shared" si="1232"/>
        <v>0</v>
      </c>
      <c r="Q597" s="326">
        <f t="shared" si="1232"/>
        <v>0</v>
      </c>
      <c r="R597" s="326">
        <f t="shared" si="1232"/>
        <v>0</v>
      </c>
      <c r="S597" s="326">
        <f t="shared" si="1232"/>
        <v>0</v>
      </c>
      <c r="T597" s="326">
        <f t="shared" si="1232"/>
        <v>0</v>
      </c>
      <c r="U597" s="326">
        <f t="shared" si="1232"/>
        <v>0</v>
      </c>
      <c r="V597" s="326">
        <f t="shared" si="1232"/>
        <v>0</v>
      </c>
      <c r="W597" s="326">
        <f t="shared" si="1232"/>
        <v>0</v>
      </c>
      <c r="X597" s="326">
        <f t="shared" si="1232"/>
        <v>0</v>
      </c>
      <c r="Y597" s="326">
        <f t="shared" si="1232"/>
        <v>0</v>
      </c>
      <c r="Z597" s="326">
        <f t="shared" si="1232"/>
        <v>0</v>
      </c>
      <c r="AA597" s="326">
        <f t="shared" si="1232"/>
        <v>0</v>
      </c>
      <c r="AB597" s="326">
        <f t="shared" si="1232"/>
        <v>0</v>
      </c>
      <c r="AC597" s="326">
        <f t="shared" si="1232"/>
        <v>0</v>
      </c>
      <c r="AD597" s="326">
        <f t="shared" si="1232"/>
        <v>0</v>
      </c>
      <c r="AE597" s="326">
        <f t="shared" si="1232"/>
        <v>0</v>
      </c>
      <c r="AF597" s="326">
        <f t="shared" si="1232"/>
        <v>0</v>
      </c>
      <c r="AG597" s="326">
        <f t="shared" si="1232"/>
        <v>0</v>
      </c>
      <c r="AH597" s="326">
        <f t="shared" si="1232"/>
        <v>0</v>
      </c>
      <c r="AI597" s="326">
        <f t="shared" si="1232"/>
        <v>0</v>
      </c>
      <c r="AJ597" s="326">
        <f t="shared" si="1232"/>
        <v>0</v>
      </c>
      <c r="AK597" s="326">
        <f t="shared" si="1232"/>
        <v>0</v>
      </c>
      <c r="AL597" s="326">
        <f t="shared" si="1232"/>
        <v>0</v>
      </c>
      <c r="AM597" s="326">
        <f t="shared" si="1232"/>
        <v>0</v>
      </c>
      <c r="AN597" s="326">
        <f t="shared" si="1232"/>
        <v>0</v>
      </c>
      <c r="AO597" s="326">
        <f t="shared" si="1232"/>
        <v>0</v>
      </c>
      <c r="AP597" s="326">
        <f t="shared" si="1232"/>
        <v>0</v>
      </c>
      <c r="AQ597" s="326">
        <f t="shared" si="1232"/>
        <v>0</v>
      </c>
      <c r="AR597" s="326">
        <f t="shared" si="1232"/>
        <v>0</v>
      </c>
      <c r="AS597" s="326">
        <f t="shared" si="1232"/>
        <v>0</v>
      </c>
      <c r="AT597" s="326">
        <f t="shared" si="1232"/>
        <v>0</v>
      </c>
      <c r="AU597" s="326">
        <f t="shared" ref="AU597:BM597" si="1233">AU568+AU1266</f>
        <v>0</v>
      </c>
      <c r="AV597" s="326">
        <f t="shared" si="1233"/>
        <v>0</v>
      </c>
      <c r="AW597" s="326">
        <f t="shared" si="1233"/>
        <v>0</v>
      </c>
      <c r="AX597" s="326">
        <f t="shared" si="1233"/>
        <v>0</v>
      </c>
      <c r="AY597" s="326">
        <f t="shared" si="1233"/>
        <v>0</v>
      </c>
      <c r="AZ597" s="326">
        <f t="shared" si="1233"/>
        <v>0</v>
      </c>
      <c r="BA597" s="326">
        <f t="shared" si="1233"/>
        <v>0</v>
      </c>
      <c r="BB597" s="326">
        <f t="shared" si="1233"/>
        <v>0</v>
      </c>
      <c r="BC597" s="326">
        <f t="shared" si="1233"/>
        <v>0</v>
      </c>
      <c r="BD597" s="326">
        <f t="shared" si="1233"/>
        <v>0</v>
      </c>
      <c r="BE597" s="326">
        <f t="shared" si="1233"/>
        <v>0</v>
      </c>
      <c r="BF597" s="326">
        <f t="shared" si="1233"/>
        <v>0</v>
      </c>
      <c r="BG597" s="326">
        <f t="shared" si="1233"/>
        <v>0</v>
      </c>
      <c r="BH597" s="326">
        <f t="shared" si="1233"/>
        <v>0</v>
      </c>
      <c r="BI597" s="326">
        <f t="shared" si="1233"/>
        <v>0</v>
      </c>
      <c r="BJ597" s="326">
        <f t="shared" si="1233"/>
        <v>0</v>
      </c>
      <c r="BK597" s="326">
        <f t="shared" si="1233"/>
        <v>0</v>
      </c>
      <c r="BL597" s="326">
        <f t="shared" si="1233"/>
        <v>0</v>
      </c>
      <c r="BM597" s="326">
        <f t="shared" si="1233"/>
        <v>0</v>
      </c>
    </row>
    <row r="598" spans="3:65" x14ac:dyDescent="0.2">
      <c r="C598" s="325">
        <f t="shared" si="1222"/>
        <v>6</v>
      </c>
      <c r="D598" s="303" t="str">
        <f t="shared" si="1223"/>
        <v>item 6</v>
      </c>
      <c r="E598" s="350" t="str">
        <f t="shared" si="1219"/>
        <v>Operating Expense</v>
      </c>
      <c r="F598" s="320">
        <f t="shared" si="1219"/>
        <v>2</v>
      </c>
      <c r="G598" s="320"/>
      <c r="H598" s="354"/>
      <c r="K598" s="341">
        <f t="shared" si="1224"/>
        <v>0</v>
      </c>
      <c r="L598" s="342">
        <f t="shared" si="1225"/>
        <v>0</v>
      </c>
      <c r="O598" s="326">
        <f t="shared" ref="O598:AT598" si="1234">O569+O1267</f>
        <v>0</v>
      </c>
      <c r="P598" s="326">
        <f t="shared" si="1234"/>
        <v>0</v>
      </c>
      <c r="Q598" s="326">
        <f t="shared" si="1234"/>
        <v>0</v>
      </c>
      <c r="R598" s="326">
        <f t="shared" si="1234"/>
        <v>0</v>
      </c>
      <c r="S598" s="326">
        <f t="shared" si="1234"/>
        <v>0</v>
      </c>
      <c r="T598" s="326">
        <f t="shared" si="1234"/>
        <v>0</v>
      </c>
      <c r="U598" s="326">
        <f t="shared" si="1234"/>
        <v>0</v>
      </c>
      <c r="V598" s="326">
        <f t="shared" si="1234"/>
        <v>0</v>
      </c>
      <c r="W598" s="326">
        <f t="shared" si="1234"/>
        <v>0</v>
      </c>
      <c r="X598" s="326">
        <f t="shared" si="1234"/>
        <v>0</v>
      </c>
      <c r="Y598" s="326">
        <f t="shared" si="1234"/>
        <v>0</v>
      </c>
      <c r="Z598" s="326">
        <f t="shared" si="1234"/>
        <v>0</v>
      </c>
      <c r="AA598" s="326">
        <f t="shared" si="1234"/>
        <v>0</v>
      </c>
      <c r="AB598" s="326">
        <f t="shared" si="1234"/>
        <v>0</v>
      </c>
      <c r="AC598" s="326">
        <f t="shared" si="1234"/>
        <v>0</v>
      </c>
      <c r="AD598" s="326">
        <f t="shared" si="1234"/>
        <v>0</v>
      </c>
      <c r="AE598" s="326">
        <f t="shared" si="1234"/>
        <v>0</v>
      </c>
      <c r="AF598" s="326">
        <f t="shared" si="1234"/>
        <v>0</v>
      </c>
      <c r="AG598" s="326">
        <f t="shared" si="1234"/>
        <v>0</v>
      </c>
      <c r="AH598" s="326">
        <f t="shared" si="1234"/>
        <v>0</v>
      </c>
      <c r="AI598" s="326">
        <f t="shared" si="1234"/>
        <v>0</v>
      </c>
      <c r="AJ598" s="326">
        <f t="shared" si="1234"/>
        <v>0</v>
      </c>
      <c r="AK598" s="326">
        <f t="shared" si="1234"/>
        <v>0</v>
      </c>
      <c r="AL598" s="326">
        <f t="shared" si="1234"/>
        <v>0</v>
      </c>
      <c r="AM598" s="326">
        <f t="shared" si="1234"/>
        <v>0</v>
      </c>
      <c r="AN598" s="326">
        <f t="shared" si="1234"/>
        <v>0</v>
      </c>
      <c r="AO598" s="326">
        <f t="shared" si="1234"/>
        <v>0</v>
      </c>
      <c r="AP598" s="326">
        <f t="shared" si="1234"/>
        <v>0</v>
      </c>
      <c r="AQ598" s="326">
        <f t="shared" si="1234"/>
        <v>0</v>
      </c>
      <c r="AR598" s="326">
        <f t="shared" si="1234"/>
        <v>0</v>
      </c>
      <c r="AS598" s="326">
        <f t="shared" si="1234"/>
        <v>0</v>
      </c>
      <c r="AT598" s="326">
        <f t="shared" si="1234"/>
        <v>0</v>
      </c>
      <c r="AU598" s="326">
        <f t="shared" ref="AU598:BM598" si="1235">AU569+AU1267</f>
        <v>0</v>
      </c>
      <c r="AV598" s="326">
        <f t="shared" si="1235"/>
        <v>0</v>
      </c>
      <c r="AW598" s="326">
        <f t="shared" si="1235"/>
        <v>0</v>
      </c>
      <c r="AX598" s="326">
        <f t="shared" si="1235"/>
        <v>0</v>
      </c>
      <c r="AY598" s="326">
        <f t="shared" si="1235"/>
        <v>0</v>
      </c>
      <c r="AZ598" s="326">
        <f t="shared" si="1235"/>
        <v>0</v>
      </c>
      <c r="BA598" s="326">
        <f t="shared" si="1235"/>
        <v>0</v>
      </c>
      <c r="BB598" s="326">
        <f t="shared" si="1235"/>
        <v>0</v>
      </c>
      <c r="BC598" s="326">
        <f t="shared" si="1235"/>
        <v>0</v>
      </c>
      <c r="BD598" s="326">
        <f t="shared" si="1235"/>
        <v>0</v>
      </c>
      <c r="BE598" s="326">
        <f t="shared" si="1235"/>
        <v>0</v>
      </c>
      <c r="BF598" s="326">
        <f t="shared" si="1235"/>
        <v>0</v>
      </c>
      <c r="BG598" s="326">
        <f t="shared" si="1235"/>
        <v>0</v>
      </c>
      <c r="BH598" s="326">
        <f t="shared" si="1235"/>
        <v>0</v>
      </c>
      <c r="BI598" s="326">
        <f t="shared" si="1235"/>
        <v>0</v>
      </c>
      <c r="BJ598" s="326">
        <f t="shared" si="1235"/>
        <v>0</v>
      </c>
      <c r="BK598" s="326">
        <f t="shared" si="1235"/>
        <v>0</v>
      </c>
      <c r="BL598" s="326">
        <f t="shared" si="1235"/>
        <v>0</v>
      </c>
      <c r="BM598" s="326">
        <f t="shared" si="1235"/>
        <v>0</v>
      </c>
    </row>
    <row r="599" spans="3:65" x14ac:dyDescent="0.2">
      <c r="C599" s="325">
        <f t="shared" si="1222"/>
        <v>7</v>
      </c>
      <c r="D599" s="303" t="str">
        <f t="shared" si="1223"/>
        <v>item 7</v>
      </c>
      <c r="E599" s="350" t="str">
        <f t="shared" si="1219"/>
        <v>Operating Expense</v>
      </c>
      <c r="F599" s="320">
        <f t="shared" si="1219"/>
        <v>2</v>
      </c>
      <c r="G599" s="320"/>
      <c r="H599" s="354"/>
      <c r="K599" s="341">
        <f t="shared" si="1224"/>
        <v>0</v>
      </c>
      <c r="L599" s="342">
        <f t="shared" si="1225"/>
        <v>0</v>
      </c>
      <c r="O599" s="326">
        <f t="shared" ref="O599:AT599" si="1236">O570+O1268</f>
        <v>0</v>
      </c>
      <c r="P599" s="326">
        <f t="shared" si="1236"/>
        <v>0</v>
      </c>
      <c r="Q599" s="326">
        <f t="shared" si="1236"/>
        <v>0</v>
      </c>
      <c r="R599" s="326">
        <f t="shared" si="1236"/>
        <v>0</v>
      </c>
      <c r="S599" s="326">
        <f t="shared" si="1236"/>
        <v>0</v>
      </c>
      <c r="T599" s="326">
        <f t="shared" si="1236"/>
        <v>0</v>
      </c>
      <c r="U599" s="326">
        <f t="shared" si="1236"/>
        <v>0</v>
      </c>
      <c r="V599" s="326">
        <f t="shared" si="1236"/>
        <v>0</v>
      </c>
      <c r="W599" s="326">
        <f t="shared" si="1236"/>
        <v>0</v>
      </c>
      <c r="X599" s="326">
        <f t="shared" si="1236"/>
        <v>0</v>
      </c>
      <c r="Y599" s="326">
        <f t="shared" si="1236"/>
        <v>0</v>
      </c>
      <c r="Z599" s="326">
        <f t="shared" si="1236"/>
        <v>0</v>
      </c>
      <c r="AA599" s="326">
        <f t="shared" si="1236"/>
        <v>0</v>
      </c>
      <c r="AB599" s="326">
        <f t="shared" si="1236"/>
        <v>0</v>
      </c>
      <c r="AC599" s="326">
        <f t="shared" si="1236"/>
        <v>0</v>
      </c>
      <c r="AD599" s="326">
        <f t="shared" si="1236"/>
        <v>0</v>
      </c>
      <c r="AE599" s="326">
        <f t="shared" si="1236"/>
        <v>0</v>
      </c>
      <c r="AF599" s="326">
        <f t="shared" si="1236"/>
        <v>0</v>
      </c>
      <c r="AG599" s="326">
        <f t="shared" si="1236"/>
        <v>0</v>
      </c>
      <c r="AH599" s="326">
        <f t="shared" si="1236"/>
        <v>0</v>
      </c>
      <c r="AI599" s="326">
        <f t="shared" si="1236"/>
        <v>0</v>
      </c>
      <c r="AJ599" s="326">
        <f t="shared" si="1236"/>
        <v>0</v>
      </c>
      <c r="AK599" s="326">
        <f t="shared" si="1236"/>
        <v>0</v>
      </c>
      <c r="AL599" s="326">
        <f t="shared" si="1236"/>
        <v>0</v>
      </c>
      <c r="AM599" s="326">
        <f t="shared" si="1236"/>
        <v>0</v>
      </c>
      <c r="AN599" s="326">
        <f t="shared" si="1236"/>
        <v>0</v>
      </c>
      <c r="AO599" s="326">
        <f t="shared" si="1236"/>
        <v>0</v>
      </c>
      <c r="AP599" s="326">
        <f t="shared" si="1236"/>
        <v>0</v>
      </c>
      <c r="AQ599" s="326">
        <f t="shared" si="1236"/>
        <v>0</v>
      </c>
      <c r="AR599" s="326">
        <f t="shared" si="1236"/>
        <v>0</v>
      </c>
      <c r="AS599" s="326">
        <f t="shared" si="1236"/>
        <v>0</v>
      </c>
      <c r="AT599" s="326">
        <f t="shared" si="1236"/>
        <v>0</v>
      </c>
      <c r="AU599" s="326">
        <f t="shared" ref="AU599:BM599" si="1237">AU570+AU1268</f>
        <v>0</v>
      </c>
      <c r="AV599" s="326">
        <f t="shared" si="1237"/>
        <v>0</v>
      </c>
      <c r="AW599" s="326">
        <f t="shared" si="1237"/>
        <v>0</v>
      </c>
      <c r="AX599" s="326">
        <f t="shared" si="1237"/>
        <v>0</v>
      </c>
      <c r="AY599" s="326">
        <f t="shared" si="1237"/>
        <v>0</v>
      </c>
      <c r="AZ599" s="326">
        <f t="shared" si="1237"/>
        <v>0</v>
      </c>
      <c r="BA599" s="326">
        <f t="shared" si="1237"/>
        <v>0</v>
      </c>
      <c r="BB599" s="326">
        <f t="shared" si="1237"/>
        <v>0</v>
      </c>
      <c r="BC599" s="326">
        <f t="shared" si="1237"/>
        <v>0</v>
      </c>
      <c r="BD599" s="326">
        <f t="shared" si="1237"/>
        <v>0</v>
      </c>
      <c r="BE599" s="326">
        <f t="shared" si="1237"/>
        <v>0</v>
      </c>
      <c r="BF599" s="326">
        <f t="shared" si="1237"/>
        <v>0</v>
      </c>
      <c r="BG599" s="326">
        <f t="shared" si="1237"/>
        <v>0</v>
      </c>
      <c r="BH599" s="326">
        <f t="shared" si="1237"/>
        <v>0</v>
      </c>
      <c r="BI599" s="326">
        <f t="shared" si="1237"/>
        <v>0</v>
      </c>
      <c r="BJ599" s="326">
        <f t="shared" si="1237"/>
        <v>0</v>
      </c>
      <c r="BK599" s="326">
        <f t="shared" si="1237"/>
        <v>0</v>
      </c>
      <c r="BL599" s="326">
        <f t="shared" si="1237"/>
        <v>0</v>
      </c>
      <c r="BM599" s="326">
        <f t="shared" si="1237"/>
        <v>0</v>
      </c>
    </row>
    <row r="600" spans="3:65" x14ac:dyDescent="0.2">
      <c r="C600" s="325">
        <f t="shared" si="1222"/>
        <v>8</v>
      </c>
      <c r="D600" s="303" t="str">
        <f t="shared" si="1223"/>
        <v>item 8</v>
      </c>
      <c r="E600" s="350" t="str">
        <f t="shared" si="1219"/>
        <v>Operating Expense</v>
      </c>
      <c r="F600" s="320">
        <f t="shared" si="1219"/>
        <v>2</v>
      </c>
      <c r="G600" s="320"/>
      <c r="H600" s="354"/>
      <c r="K600" s="341">
        <f t="shared" si="1224"/>
        <v>0</v>
      </c>
      <c r="L600" s="342">
        <f t="shared" si="1225"/>
        <v>0</v>
      </c>
      <c r="O600" s="326">
        <f t="shared" ref="O600:AT600" si="1238">O571+O1269</f>
        <v>0</v>
      </c>
      <c r="P600" s="326">
        <f t="shared" si="1238"/>
        <v>0</v>
      </c>
      <c r="Q600" s="326">
        <f t="shared" si="1238"/>
        <v>0</v>
      </c>
      <c r="R600" s="326">
        <f t="shared" si="1238"/>
        <v>0</v>
      </c>
      <c r="S600" s="326">
        <f t="shared" si="1238"/>
        <v>0</v>
      </c>
      <c r="T600" s="326">
        <f t="shared" si="1238"/>
        <v>0</v>
      </c>
      <c r="U600" s="326">
        <f t="shared" si="1238"/>
        <v>0</v>
      </c>
      <c r="V600" s="326">
        <f t="shared" si="1238"/>
        <v>0</v>
      </c>
      <c r="W600" s="326">
        <f t="shared" si="1238"/>
        <v>0</v>
      </c>
      <c r="X600" s="326">
        <f t="shared" si="1238"/>
        <v>0</v>
      </c>
      <c r="Y600" s="326">
        <f t="shared" si="1238"/>
        <v>0</v>
      </c>
      <c r="Z600" s="326">
        <f t="shared" si="1238"/>
        <v>0</v>
      </c>
      <c r="AA600" s="326">
        <f t="shared" si="1238"/>
        <v>0</v>
      </c>
      <c r="AB600" s="326">
        <f t="shared" si="1238"/>
        <v>0</v>
      </c>
      <c r="AC600" s="326">
        <f t="shared" si="1238"/>
        <v>0</v>
      </c>
      <c r="AD600" s="326">
        <f t="shared" si="1238"/>
        <v>0</v>
      </c>
      <c r="AE600" s="326">
        <f t="shared" si="1238"/>
        <v>0</v>
      </c>
      <c r="AF600" s="326">
        <f t="shared" si="1238"/>
        <v>0</v>
      </c>
      <c r="AG600" s="326">
        <f t="shared" si="1238"/>
        <v>0</v>
      </c>
      <c r="AH600" s="326">
        <f t="shared" si="1238"/>
        <v>0</v>
      </c>
      <c r="AI600" s="326">
        <f t="shared" si="1238"/>
        <v>0</v>
      </c>
      <c r="AJ600" s="326">
        <f t="shared" si="1238"/>
        <v>0</v>
      </c>
      <c r="AK600" s="326">
        <f t="shared" si="1238"/>
        <v>0</v>
      </c>
      <c r="AL600" s="326">
        <f t="shared" si="1238"/>
        <v>0</v>
      </c>
      <c r="AM600" s="326">
        <f t="shared" si="1238"/>
        <v>0</v>
      </c>
      <c r="AN600" s="326">
        <f t="shared" si="1238"/>
        <v>0</v>
      </c>
      <c r="AO600" s="326">
        <f t="shared" si="1238"/>
        <v>0</v>
      </c>
      <c r="AP600" s="326">
        <f t="shared" si="1238"/>
        <v>0</v>
      </c>
      <c r="AQ600" s="326">
        <f t="shared" si="1238"/>
        <v>0</v>
      </c>
      <c r="AR600" s="326">
        <f t="shared" si="1238"/>
        <v>0</v>
      </c>
      <c r="AS600" s="326">
        <f t="shared" si="1238"/>
        <v>0</v>
      </c>
      <c r="AT600" s="326">
        <f t="shared" si="1238"/>
        <v>0</v>
      </c>
      <c r="AU600" s="326">
        <f t="shared" ref="AU600:BM600" si="1239">AU571+AU1269</f>
        <v>0</v>
      </c>
      <c r="AV600" s="326">
        <f t="shared" si="1239"/>
        <v>0</v>
      </c>
      <c r="AW600" s="326">
        <f t="shared" si="1239"/>
        <v>0</v>
      </c>
      <c r="AX600" s="326">
        <f t="shared" si="1239"/>
        <v>0</v>
      </c>
      <c r="AY600" s="326">
        <f t="shared" si="1239"/>
        <v>0</v>
      </c>
      <c r="AZ600" s="326">
        <f t="shared" si="1239"/>
        <v>0</v>
      </c>
      <c r="BA600" s="326">
        <f t="shared" si="1239"/>
        <v>0</v>
      </c>
      <c r="BB600" s="326">
        <f t="shared" si="1239"/>
        <v>0</v>
      </c>
      <c r="BC600" s="326">
        <f t="shared" si="1239"/>
        <v>0</v>
      </c>
      <c r="BD600" s="326">
        <f t="shared" si="1239"/>
        <v>0</v>
      </c>
      <c r="BE600" s="326">
        <f t="shared" si="1239"/>
        <v>0</v>
      </c>
      <c r="BF600" s="326">
        <f t="shared" si="1239"/>
        <v>0</v>
      </c>
      <c r="BG600" s="326">
        <f t="shared" si="1239"/>
        <v>0</v>
      </c>
      <c r="BH600" s="326">
        <f t="shared" si="1239"/>
        <v>0</v>
      </c>
      <c r="BI600" s="326">
        <f t="shared" si="1239"/>
        <v>0</v>
      </c>
      <c r="BJ600" s="326">
        <f t="shared" si="1239"/>
        <v>0</v>
      </c>
      <c r="BK600" s="326">
        <f t="shared" si="1239"/>
        <v>0</v>
      </c>
      <c r="BL600" s="326">
        <f t="shared" si="1239"/>
        <v>0</v>
      </c>
      <c r="BM600" s="326">
        <f t="shared" si="1239"/>
        <v>0</v>
      </c>
    </row>
    <row r="601" spans="3:65" x14ac:dyDescent="0.2">
      <c r="C601" s="325">
        <f t="shared" si="1222"/>
        <v>9</v>
      </c>
      <c r="D601" s="303" t="str">
        <f t="shared" si="1223"/>
        <v>item 9</v>
      </c>
      <c r="E601" s="350" t="str">
        <f t="shared" si="1219"/>
        <v>Operating Expense</v>
      </c>
      <c r="F601" s="320">
        <f t="shared" si="1219"/>
        <v>2</v>
      </c>
      <c r="G601" s="320"/>
      <c r="H601" s="354"/>
      <c r="K601" s="341">
        <f t="shared" si="1224"/>
        <v>0</v>
      </c>
      <c r="L601" s="342">
        <f t="shared" si="1225"/>
        <v>0</v>
      </c>
      <c r="O601" s="326">
        <f t="shared" ref="O601:AT601" si="1240">O572+O1270</f>
        <v>0</v>
      </c>
      <c r="P601" s="326">
        <f t="shared" si="1240"/>
        <v>0</v>
      </c>
      <c r="Q601" s="326">
        <f t="shared" si="1240"/>
        <v>0</v>
      </c>
      <c r="R601" s="326">
        <f t="shared" si="1240"/>
        <v>0</v>
      </c>
      <c r="S601" s="326">
        <f t="shared" si="1240"/>
        <v>0</v>
      </c>
      <c r="T601" s="326">
        <f t="shared" si="1240"/>
        <v>0</v>
      </c>
      <c r="U601" s="326">
        <f t="shared" si="1240"/>
        <v>0</v>
      </c>
      <c r="V601" s="326">
        <f t="shared" si="1240"/>
        <v>0</v>
      </c>
      <c r="W601" s="326">
        <f t="shared" si="1240"/>
        <v>0</v>
      </c>
      <c r="X601" s="326">
        <f t="shared" si="1240"/>
        <v>0</v>
      </c>
      <c r="Y601" s="326">
        <f t="shared" si="1240"/>
        <v>0</v>
      </c>
      <c r="Z601" s="326">
        <f t="shared" si="1240"/>
        <v>0</v>
      </c>
      <c r="AA601" s="326">
        <f t="shared" si="1240"/>
        <v>0</v>
      </c>
      <c r="AB601" s="326">
        <f t="shared" si="1240"/>
        <v>0</v>
      </c>
      <c r="AC601" s="326">
        <f t="shared" si="1240"/>
        <v>0</v>
      </c>
      <c r="AD601" s="326">
        <f t="shared" si="1240"/>
        <v>0</v>
      </c>
      <c r="AE601" s="326">
        <f t="shared" si="1240"/>
        <v>0</v>
      </c>
      <c r="AF601" s="326">
        <f t="shared" si="1240"/>
        <v>0</v>
      </c>
      <c r="AG601" s="326">
        <f t="shared" si="1240"/>
        <v>0</v>
      </c>
      <c r="AH601" s="326">
        <f t="shared" si="1240"/>
        <v>0</v>
      </c>
      <c r="AI601" s="326">
        <f t="shared" si="1240"/>
        <v>0</v>
      </c>
      <c r="AJ601" s="326">
        <f t="shared" si="1240"/>
        <v>0</v>
      </c>
      <c r="AK601" s="326">
        <f t="shared" si="1240"/>
        <v>0</v>
      </c>
      <c r="AL601" s="326">
        <f t="shared" si="1240"/>
        <v>0</v>
      </c>
      <c r="AM601" s="326">
        <f t="shared" si="1240"/>
        <v>0</v>
      </c>
      <c r="AN601" s="326">
        <f t="shared" si="1240"/>
        <v>0</v>
      </c>
      <c r="AO601" s="326">
        <f t="shared" si="1240"/>
        <v>0</v>
      </c>
      <c r="AP601" s="326">
        <f t="shared" si="1240"/>
        <v>0</v>
      </c>
      <c r="AQ601" s="326">
        <f t="shared" si="1240"/>
        <v>0</v>
      </c>
      <c r="AR601" s="326">
        <f t="shared" si="1240"/>
        <v>0</v>
      </c>
      <c r="AS601" s="326">
        <f t="shared" si="1240"/>
        <v>0</v>
      </c>
      <c r="AT601" s="326">
        <f t="shared" si="1240"/>
        <v>0</v>
      </c>
      <c r="AU601" s="326">
        <f t="shared" ref="AU601:BM601" si="1241">AU572+AU1270</f>
        <v>0</v>
      </c>
      <c r="AV601" s="326">
        <f t="shared" si="1241"/>
        <v>0</v>
      </c>
      <c r="AW601" s="326">
        <f t="shared" si="1241"/>
        <v>0</v>
      </c>
      <c r="AX601" s="326">
        <f t="shared" si="1241"/>
        <v>0</v>
      </c>
      <c r="AY601" s="326">
        <f t="shared" si="1241"/>
        <v>0</v>
      </c>
      <c r="AZ601" s="326">
        <f t="shared" si="1241"/>
        <v>0</v>
      </c>
      <c r="BA601" s="326">
        <f t="shared" si="1241"/>
        <v>0</v>
      </c>
      <c r="BB601" s="326">
        <f t="shared" si="1241"/>
        <v>0</v>
      </c>
      <c r="BC601" s="326">
        <f t="shared" si="1241"/>
        <v>0</v>
      </c>
      <c r="BD601" s="326">
        <f t="shared" si="1241"/>
        <v>0</v>
      </c>
      <c r="BE601" s="326">
        <f t="shared" si="1241"/>
        <v>0</v>
      </c>
      <c r="BF601" s="326">
        <f t="shared" si="1241"/>
        <v>0</v>
      </c>
      <c r="BG601" s="326">
        <f t="shared" si="1241"/>
        <v>0</v>
      </c>
      <c r="BH601" s="326">
        <f t="shared" si="1241"/>
        <v>0</v>
      </c>
      <c r="BI601" s="326">
        <f t="shared" si="1241"/>
        <v>0</v>
      </c>
      <c r="BJ601" s="326">
        <f t="shared" si="1241"/>
        <v>0</v>
      </c>
      <c r="BK601" s="326">
        <f t="shared" si="1241"/>
        <v>0</v>
      </c>
      <c r="BL601" s="326">
        <f t="shared" si="1241"/>
        <v>0</v>
      </c>
      <c r="BM601" s="326">
        <f t="shared" si="1241"/>
        <v>0</v>
      </c>
    </row>
    <row r="602" spans="3:65" x14ac:dyDescent="0.2">
      <c r="C602" s="325">
        <f t="shared" si="1222"/>
        <v>10</v>
      </c>
      <c r="D602" s="303" t="str">
        <f t="shared" si="1223"/>
        <v>item 10</v>
      </c>
      <c r="E602" s="350" t="str">
        <f t="shared" si="1219"/>
        <v>Operating Expense</v>
      </c>
      <c r="F602" s="320">
        <f t="shared" si="1219"/>
        <v>2</v>
      </c>
      <c r="G602" s="320"/>
      <c r="H602" s="354"/>
      <c r="K602" s="341">
        <f t="shared" si="1224"/>
        <v>0</v>
      </c>
      <c r="L602" s="342">
        <f t="shared" si="1225"/>
        <v>0</v>
      </c>
      <c r="O602" s="326">
        <f t="shared" ref="O602:AT602" si="1242">O573+O1271</f>
        <v>0</v>
      </c>
      <c r="P602" s="326">
        <f t="shared" si="1242"/>
        <v>0</v>
      </c>
      <c r="Q602" s="326">
        <f t="shared" si="1242"/>
        <v>0</v>
      </c>
      <c r="R602" s="326">
        <f t="shared" si="1242"/>
        <v>0</v>
      </c>
      <c r="S602" s="326">
        <f t="shared" si="1242"/>
        <v>0</v>
      </c>
      <c r="T602" s="326">
        <f t="shared" si="1242"/>
        <v>0</v>
      </c>
      <c r="U602" s="326">
        <f t="shared" si="1242"/>
        <v>0</v>
      </c>
      <c r="V602" s="326">
        <f t="shared" si="1242"/>
        <v>0</v>
      </c>
      <c r="W602" s="326">
        <f t="shared" si="1242"/>
        <v>0</v>
      </c>
      <c r="X602" s="326">
        <f t="shared" si="1242"/>
        <v>0</v>
      </c>
      <c r="Y602" s="326">
        <f t="shared" si="1242"/>
        <v>0</v>
      </c>
      <c r="Z602" s="326">
        <f t="shared" si="1242"/>
        <v>0</v>
      </c>
      <c r="AA602" s="326">
        <f t="shared" si="1242"/>
        <v>0</v>
      </c>
      <c r="AB602" s="326">
        <f t="shared" si="1242"/>
        <v>0</v>
      </c>
      <c r="AC602" s="326">
        <f t="shared" si="1242"/>
        <v>0</v>
      </c>
      <c r="AD602" s="326">
        <f t="shared" si="1242"/>
        <v>0</v>
      </c>
      <c r="AE602" s="326">
        <f t="shared" si="1242"/>
        <v>0</v>
      </c>
      <c r="AF602" s="326">
        <f t="shared" si="1242"/>
        <v>0</v>
      </c>
      <c r="AG602" s="326">
        <f t="shared" si="1242"/>
        <v>0</v>
      </c>
      <c r="AH602" s="326">
        <f t="shared" si="1242"/>
        <v>0</v>
      </c>
      <c r="AI602" s="326">
        <f t="shared" si="1242"/>
        <v>0</v>
      </c>
      <c r="AJ602" s="326">
        <f t="shared" si="1242"/>
        <v>0</v>
      </c>
      <c r="AK602" s="326">
        <f t="shared" si="1242"/>
        <v>0</v>
      </c>
      <c r="AL602" s="326">
        <f t="shared" si="1242"/>
        <v>0</v>
      </c>
      <c r="AM602" s="326">
        <f t="shared" si="1242"/>
        <v>0</v>
      </c>
      <c r="AN602" s="326">
        <f t="shared" si="1242"/>
        <v>0</v>
      </c>
      <c r="AO602" s="326">
        <f t="shared" si="1242"/>
        <v>0</v>
      </c>
      <c r="AP602" s="326">
        <f t="shared" si="1242"/>
        <v>0</v>
      </c>
      <c r="AQ602" s="326">
        <f t="shared" si="1242"/>
        <v>0</v>
      </c>
      <c r="AR602" s="326">
        <f t="shared" si="1242"/>
        <v>0</v>
      </c>
      <c r="AS602" s="326">
        <f t="shared" si="1242"/>
        <v>0</v>
      </c>
      <c r="AT602" s="326">
        <f t="shared" si="1242"/>
        <v>0</v>
      </c>
      <c r="AU602" s="326">
        <f t="shared" ref="AU602:BM602" si="1243">AU573+AU1271</f>
        <v>0</v>
      </c>
      <c r="AV602" s="326">
        <f t="shared" si="1243"/>
        <v>0</v>
      </c>
      <c r="AW602" s="326">
        <f t="shared" si="1243"/>
        <v>0</v>
      </c>
      <c r="AX602" s="326">
        <f t="shared" si="1243"/>
        <v>0</v>
      </c>
      <c r="AY602" s="326">
        <f t="shared" si="1243"/>
        <v>0</v>
      </c>
      <c r="AZ602" s="326">
        <f t="shared" si="1243"/>
        <v>0</v>
      </c>
      <c r="BA602" s="326">
        <f t="shared" si="1243"/>
        <v>0</v>
      </c>
      <c r="BB602" s="326">
        <f t="shared" si="1243"/>
        <v>0</v>
      </c>
      <c r="BC602" s="326">
        <f t="shared" si="1243"/>
        <v>0</v>
      </c>
      <c r="BD602" s="326">
        <f t="shared" si="1243"/>
        <v>0</v>
      </c>
      <c r="BE602" s="326">
        <f t="shared" si="1243"/>
        <v>0</v>
      </c>
      <c r="BF602" s="326">
        <f t="shared" si="1243"/>
        <v>0</v>
      </c>
      <c r="BG602" s="326">
        <f t="shared" si="1243"/>
        <v>0</v>
      </c>
      <c r="BH602" s="326">
        <f t="shared" si="1243"/>
        <v>0</v>
      </c>
      <c r="BI602" s="326">
        <f t="shared" si="1243"/>
        <v>0</v>
      </c>
      <c r="BJ602" s="326">
        <f t="shared" si="1243"/>
        <v>0</v>
      </c>
      <c r="BK602" s="326">
        <f t="shared" si="1243"/>
        <v>0</v>
      </c>
      <c r="BL602" s="326">
        <f t="shared" si="1243"/>
        <v>0</v>
      </c>
      <c r="BM602" s="326">
        <f t="shared" si="1243"/>
        <v>0</v>
      </c>
    </row>
    <row r="603" spans="3:65" x14ac:dyDescent="0.2">
      <c r="C603" s="325">
        <f t="shared" si="1222"/>
        <v>11</v>
      </c>
      <c r="D603" s="303" t="str">
        <f t="shared" si="1223"/>
        <v>item 11</v>
      </c>
      <c r="E603" s="350" t="str">
        <f t="shared" si="1219"/>
        <v>Operating Expense</v>
      </c>
      <c r="F603" s="320">
        <f t="shared" si="1219"/>
        <v>2</v>
      </c>
      <c r="G603" s="320"/>
      <c r="H603" s="354"/>
      <c r="K603" s="341">
        <f t="shared" si="1224"/>
        <v>0</v>
      </c>
      <c r="L603" s="342">
        <f t="shared" si="1225"/>
        <v>0</v>
      </c>
      <c r="O603" s="326">
        <f t="shared" ref="O603:AT603" si="1244">O574+O1272</f>
        <v>0</v>
      </c>
      <c r="P603" s="326">
        <f t="shared" si="1244"/>
        <v>0</v>
      </c>
      <c r="Q603" s="326">
        <f t="shared" si="1244"/>
        <v>0</v>
      </c>
      <c r="R603" s="326">
        <f t="shared" si="1244"/>
        <v>0</v>
      </c>
      <c r="S603" s="326">
        <f t="shared" si="1244"/>
        <v>0</v>
      </c>
      <c r="T603" s="326">
        <f t="shared" si="1244"/>
        <v>0</v>
      </c>
      <c r="U603" s="326">
        <f t="shared" si="1244"/>
        <v>0</v>
      </c>
      <c r="V603" s="326">
        <f t="shared" si="1244"/>
        <v>0</v>
      </c>
      <c r="W603" s="326">
        <f t="shared" si="1244"/>
        <v>0</v>
      </c>
      <c r="X603" s="326">
        <f t="shared" si="1244"/>
        <v>0</v>
      </c>
      <c r="Y603" s="326">
        <f t="shared" si="1244"/>
        <v>0</v>
      </c>
      <c r="Z603" s="326">
        <f t="shared" si="1244"/>
        <v>0</v>
      </c>
      <c r="AA603" s="326">
        <f t="shared" si="1244"/>
        <v>0</v>
      </c>
      <c r="AB603" s="326">
        <f t="shared" si="1244"/>
        <v>0</v>
      </c>
      <c r="AC603" s="326">
        <f t="shared" si="1244"/>
        <v>0</v>
      </c>
      <c r="AD603" s="326">
        <f t="shared" si="1244"/>
        <v>0</v>
      </c>
      <c r="AE603" s="326">
        <f t="shared" si="1244"/>
        <v>0</v>
      </c>
      <c r="AF603" s="326">
        <f t="shared" si="1244"/>
        <v>0</v>
      </c>
      <c r="AG603" s="326">
        <f t="shared" si="1244"/>
        <v>0</v>
      </c>
      <c r="AH603" s="326">
        <f t="shared" si="1244"/>
        <v>0</v>
      </c>
      <c r="AI603" s="326">
        <f t="shared" si="1244"/>
        <v>0</v>
      </c>
      <c r="AJ603" s="326">
        <f t="shared" si="1244"/>
        <v>0</v>
      </c>
      <c r="AK603" s="326">
        <f t="shared" si="1244"/>
        <v>0</v>
      </c>
      <c r="AL603" s="326">
        <f t="shared" si="1244"/>
        <v>0</v>
      </c>
      <c r="AM603" s="326">
        <f t="shared" si="1244"/>
        <v>0</v>
      </c>
      <c r="AN603" s="326">
        <f t="shared" si="1244"/>
        <v>0</v>
      </c>
      <c r="AO603" s="326">
        <f t="shared" si="1244"/>
        <v>0</v>
      </c>
      <c r="AP603" s="326">
        <f t="shared" si="1244"/>
        <v>0</v>
      </c>
      <c r="AQ603" s="326">
        <f t="shared" si="1244"/>
        <v>0</v>
      </c>
      <c r="AR603" s="326">
        <f t="shared" si="1244"/>
        <v>0</v>
      </c>
      <c r="AS603" s="326">
        <f t="shared" si="1244"/>
        <v>0</v>
      </c>
      <c r="AT603" s="326">
        <f t="shared" si="1244"/>
        <v>0</v>
      </c>
      <c r="AU603" s="326">
        <f t="shared" ref="AU603:BM603" si="1245">AU574+AU1272</f>
        <v>0</v>
      </c>
      <c r="AV603" s="326">
        <f t="shared" si="1245"/>
        <v>0</v>
      </c>
      <c r="AW603" s="326">
        <f t="shared" si="1245"/>
        <v>0</v>
      </c>
      <c r="AX603" s="326">
        <f t="shared" si="1245"/>
        <v>0</v>
      </c>
      <c r="AY603" s="326">
        <f t="shared" si="1245"/>
        <v>0</v>
      </c>
      <c r="AZ603" s="326">
        <f t="shared" si="1245"/>
        <v>0</v>
      </c>
      <c r="BA603" s="326">
        <f t="shared" si="1245"/>
        <v>0</v>
      </c>
      <c r="BB603" s="326">
        <f t="shared" si="1245"/>
        <v>0</v>
      </c>
      <c r="BC603" s="326">
        <f t="shared" si="1245"/>
        <v>0</v>
      </c>
      <c r="BD603" s="326">
        <f t="shared" si="1245"/>
        <v>0</v>
      </c>
      <c r="BE603" s="326">
        <f t="shared" si="1245"/>
        <v>0</v>
      </c>
      <c r="BF603" s="326">
        <f t="shared" si="1245"/>
        <v>0</v>
      </c>
      <c r="BG603" s="326">
        <f t="shared" si="1245"/>
        <v>0</v>
      </c>
      <c r="BH603" s="326">
        <f t="shared" si="1245"/>
        <v>0</v>
      </c>
      <c r="BI603" s="326">
        <f t="shared" si="1245"/>
        <v>0</v>
      </c>
      <c r="BJ603" s="326">
        <f t="shared" si="1245"/>
        <v>0</v>
      </c>
      <c r="BK603" s="326">
        <f t="shared" si="1245"/>
        <v>0</v>
      </c>
      <c r="BL603" s="326">
        <f t="shared" si="1245"/>
        <v>0</v>
      </c>
      <c r="BM603" s="326">
        <f t="shared" si="1245"/>
        <v>0</v>
      </c>
    </row>
    <row r="604" spans="3:65" x14ac:dyDescent="0.2">
      <c r="C604" s="325">
        <f t="shared" si="1222"/>
        <v>12</v>
      </c>
      <c r="D604" s="303" t="str">
        <f t="shared" si="1223"/>
        <v>item 12</v>
      </c>
      <c r="E604" s="350" t="str">
        <f t="shared" si="1219"/>
        <v>Operating Expense</v>
      </c>
      <c r="F604" s="320">
        <f t="shared" si="1219"/>
        <v>2</v>
      </c>
      <c r="G604" s="320"/>
      <c r="H604" s="354"/>
      <c r="K604" s="341">
        <f t="shared" si="1224"/>
        <v>0</v>
      </c>
      <c r="L604" s="342">
        <f t="shared" si="1225"/>
        <v>0</v>
      </c>
      <c r="O604" s="326">
        <f t="shared" ref="O604:AT604" si="1246">O575+O1273</f>
        <v>0</v>
      </c>
      <c r="P604" s="326">
        <f t="shared" si="1246"/>
        <v>0</v>
      </c>
      <c r="Q604" s="326">
        <f t="shared" si="1246"/>
        <v>0</v>
      </c>
      <c r="R604" s="326">
        <f t="shared" si="1246"/>
        <v>0</v>
      </c>
      <c r="S604" s="326">
        <f t="shared" si="1246"/>
        <v>0</v>
      </c>
      <c r="T604" s="326">
        <f t="shared" si="1246"/>
        <v>0</v>
      </c>
      <c r="U604" s="326">
        <f t="shared" si="1246"/>
        <v>0</v>
      </c>
      <c r="V604" s="326">
        <f t="shared" si="1246"/>
        <v>0</v>
      </c>
      <c r="W604" s="326">
        <f t="shared" si="1246"/>
        <v>0</v>
      </c>
      <c r="X604" s="326">
        <f t="shared" si="1246"/>
        <v>0</v>
      </c>
      <c r="Y604" s="326">
        <f t="shared" si="1246"/>
        <v>0</v>
      </c>
      <c r="Z604" s="326">
        <f t="shared" si="1246"/>
        <v>0</v>
      </c>
      <c r="AA604" s="326">
        <f t="shared" si="1246"/>
        <v>0</v>
      </c>
      <c r="AB604" s="326">
        <f t="shared" si="1246"/>
        <v>0</v>
      </c>
      <c r="AC604" s="326">
        <f t="shared" si="1246"/>
        <v>0</v>
      </c>
      <c r="AD604" s="326">
        <f t="shared" si="1246"/>
        <v>0</v>
      </c>
      <c r="AE604" s="326">
        <f t="shared" si="1246"/>
        <v>0</v>
      </c>
      <c r="AF604" s="326">
        <f t="shared" si="1246"/>
        <v>0</v>
      </c>
      <c r="AG604" s="326">
        <f t="shared" si="1246"/>
        <v>0</v>
      </c>
      <c r="AH604" s="326">
        <f t="shared" si="1246"/>
        <v>0</v>
      </c>
      <c r="AI604" s="326">
        <f t="shared" si="1246"/>
        <v>0</v>
      </c>
      <c r="AJ604" s="326">
        <f t="shared" si="1246"/>
        <v>0</v>
      </c>
      <c r="AK604" s="326">
        <f t="shared" si="1246"/>
        <v>0</v>
      </c>
      <c r="AL604" s="326">
        <f t="shared" si="1246"/>
        <v>0</v>
      </c>
      <c r="AM604" s="326">
        <f t="shared" si="1246"/>
        <v>0</v>
      </c>
      <c r="AN604" s="326">
        <f t="shared" si="1246"/>
        <v>0</v>
      </c>
      <c r="AO604" s="326">
        <f t="shared" si="1246"/>
        <v>0</v>
      </c>
      <c r="AP604" s="326">
        <f t="shared" si="1246"/>
        <v>0</v>
      </c>
      <c r="AQ604" s="326">
        <f t="shared" si="1246"/>
        <v>0</v>
      </c>
      <c r="AR604" s="326">
        <f t="shared" si="1246"/>
        <v>0</v>
      </c>
      <c r="AS604" s="326">
        <f t="shared" si="1246"/>
        <v>0</v>
      </c>
      <c r="AT604" s="326">
        <f t="shared" si="1246"/>
        <v>0</v>
      </c>
      <c r="AU604" s="326">
        <f t="shared" ref="AU604:BM604" si="1247">AU575+AU1273</f>
        <v>0</v>
      </c>
      <c r="AV604" s="326">
        <f t="shared" si="1247"/>
        <v>0</v>
      </c>
      <c r="AW604" s="326">
        <f t="shared" si="1247"/>
        <v>0</v>
      </c>
      <c r="AX604" s="326">
        <f t="shared" si="1247"/>
        <v>0</v>
      </c>
      <c r="AY604" s="326">
        <f t="shared" si="1247"/>
        <v>0</v>
      </c>
      <c r="AZ604" s="326">
        <f t="shared" si="1247"/>
        <v>0</v>
      </c>
      <c r="BA604" s="326">
        <f t="shared" si="1247"/>
        <v>0</v>
      </c>
      <c r="BB604" s="326">
        <f t="shared" si="1247"/>
        <v>0</v>
      </c>
      <c r="BC604" s="326">
        <f t="shared" si="1247"/>
        <v>0</v>
      </c>
      <c r="BD604" s="326">
        <f t="shared" si="1247"/>
        <v>0</v>
      </c>
      <c r="BE604" s="326">
        <f t="shared" si="1247"/>
        <v>0</v>
      </c>
      <c r="BF604" s="326">
        <f t="shared" si="1247"/>
        <v>0</v>
      </c>
      <c r="BG604" s="326">
        <f t="shared" si="1247"/>
        <v>0</v>
      </c>
      <c r="BH604" s="326">
        <f t="shared" si="1247"/>
        <v>0</v>
      </c>
      <c r="BI604" s="326">
        <f t="shared" si="1247"/>
        <v>0</v>
      </c>
      <c r="BJ604" s="326">
        <f t="shared" si="1247"/>
        <v>0</v>
      </c>
      <c r="BK604" s="326">
        <f t="shared" si="1247"/>
        <v>0</v>
      </c>
      <c r="BL604" s="326">
        <f t="shared" si="1247"/>
        <v>0</v>
      </c>
      <c r="BM604" s="326">
        <f t="shared" si="1247"/>
        <v>0</v>
      </c>
    </row>
    <row r="605" spans="3:65" x14ac:dyDescent="0.2">
      <c r="C605" s="325">
        <f t="shared" si="1222"/>
        <v>13</v>
      </c>
      <c r="D605" s="303" t="str">
        <f t="shared" si="1223"/>
        <v>item 13</v>
      </c>
      <c r="E605" s="350" t="str">
        <f t="shared" si="1219"/>
        <v>Operating Expense</v>
      </c>
      <c r="F605" s="320">
        <f t="shared" si="1219"/>
        <v>2</v>
      </c>
      <c r="G605" s="320"/>
      <c r="H605" s="354"/>
      <c r="K605" s="341">
        <f t="shared" si="1224"/>
        <v>0</v>
      </c>
      <c r="L605" s="342">
        <f t="shared" si="1225"/>
        <v>0</v>
      </c>
      <c r="O605" s="326">
        <f t="shared" ref="O605:AT605" si="1248">O576+O1274</f>
        <v>0</v>
      </c>
      <c r="P605" s="326">
        <f t="shared" si="1248"/>
        <v>0</v>
      </c>
      <c r="Q605" s="326">
        <f t="shared" si="1248"/>
        <v>0</v>
      </c>
      <c r="R605" s="326">
        <f t="shared" si="1248"/>
        <v>0</v>
      </c>
      <c r="S605" s="326">
        <f t="shared" si="1248"/>
        <v>0</v>
      </c>
      <c r="T605" s="326">
        <f t="shared" si="1248"/>
        <v>0</v>
      </c>
      <c r="U605" s="326">
        <f t="shared" si="1248"/>
        <v>0</v>
      </c>
      <c r="V605" s="326">
        <f t="shared" si="1248"/>
        <v>0</v>
      </c>
      <c r="W605" s="326">
        <f t="shared" si="1248"/>
        <v>0</v>
      </c>
      <c r="X605" s="326">
        <f t="shared" si="1248"/>
        <v>0</v>
      </c>
      <c r="Y605" s="326">
        <f t="shared" si="1248"/>
        <v>0</v>
      </c>
      <c r="Z605" s="326">
        <f t="shared" si="1248"/>
        <v>0</v>
      </c>
      <c r="AA605" s="326">
        <f t="shared" si="1248"/>
        <v>0</v>
      </c>
      <c r="AB605" s="326">
        <f t="shared" si="1248"/>
        <v>0</v>
      </c>
      <c r="AC605" s="326">
        <f t="shared" si="1248"/>
        <v>0</v>
      </c>
      <c r="AD605" s="326">
        <f t="shared" si="1248"/>
        <v>0</v>
      </c>
      <c r="AE605" s="326">
        <f t="shared" si="1248"/>
        <v>0</v>
      </c>
      <c r="AF605" s="326">
        <f t="shared" si="1248"/>
        <v>0</v>
      </c>
      <c r="AG605" s="326">
        <f t="shared" si="1248"/>
        <v>0</v>
      </c>
      <c r="AH605" s="326">
        <f t="shared" si="1248"/>
        <v>0</v>
      </c>
      <c r="AI605" s="326">
        <f t="shared" si="1248"/>
        <v>0</v>
      </c>
      <c r="AJ605" s="326">
        <f t="shared" si="1248"/>
        <v>0</v>
      </c>
      <c r="AK605" s="326">
        <f t="shared" si="1248"/>
        <v>0</v>
      </c>
      <c r="AL605" s="326">
        <f t="shared" si="1248"/>
        <v>0</v>
      </c>
      <c r="AM605" s="326">
        <f t="shared" si="1248"/>
        <v>0</v>
      </c>
      <c r="AN605" s="326">
        <f t="shared" si="1248"/>
        <v>0</v>
      </c>
      <c r="AO605" s="326">
        <f t="shared" si="1248"/>
        <v>0</v>
      </c>
      <c r="AP605" s="326">
        <f t="shared" si="1248"/>
        <v>0</v>
      </c>
      <c r="AQ605" s="326">
        <f t="shared" si="1248"/>
        <v>0</v>
      </c>
      <c r="AR605" s="326">
        <f t="shared" si="1248"/>
        <v>0</v>
      </c>
      <c r="AS605" s="326">
        <f t="shared" si="1248"/>
        <v>0</v>
      </c>
      <c r="AT605" s="326">
        <f t="shared" si="1248"/>
        <v>0</v>
      </c>
      <c r="AU605" s="326">
        <f t="shared" ref="AU605:BM605" si="1249">AU576+AU1274</f>
        <v>0</v>
      </c>
      <c r="AV605" s="326">
        <f t="shared" si="1249"/>
        <v>0</v>
      </c>
      <c r="AW605" s="326">
        <f t="shared" si="1249"/>
        <v>0</v>
      </c>
      <c r="AX605" s="326">
        <f t="shared" si="1249"/>
        <v>0</v>
      </c>
      <c r="AY605" s="326">
        <f t="shared" si="1249"/>
        <v>0</v>
      </c>
      <c r="AZ605" s="326">
        <f t="shared" si="1249"/>
        <v>0</v>
      </c>
      <c r="BA605" s="326">
        <f t="shared" si="1249"/>
        <v>0</v>
      </c>
      <c r="BB605" s="326">
        <f t="shared" si="1249"/>
        <v>0</v>
      </c>
      <c r="BC605" s="326">
        <f t="shared" si="1249"/>
        <v>0</v>
      </c>
      <c r="BD605" s="326">
        <f t="shared" si="1249"/>
        <v>0</v>
      </c>
      <c r="BE605" s="326">
        <f t="shared" si="1249"/>
        <v>0</v>
      </c>
      <c r="BF605" s="326">
        <f t="shared" si="1249"/>
        <v>0</v>
      </c>
      <c r="BG605" s="326">
        <f t="shared" si="1249"/>
        <v>0</v>
      </c>
      <c r="BH605" s="326">
        <f t="shared" si="1249"/>
        <v>0</v>
      </c>
      <c r="BI605" s="326">
        <f t="shared" si="1249"/>
        <v>0</v>
      </c>
      <c r="BJ605" s="326">
        <f t="shared" si="1249"/>
        <v>0</v>
      </c>
      <c r="BK605" s="326">
        <f t="shared" si="1249"/>
        <v>0</v>
      </c>
      <c r="BL605" s="326">
        <f t="shared" si="1249"/>
        <v>0</v>
      </c>
      <c r="BM605" s="326">
        <f t="shared" si="1249"/>
        <v>0</v>
      </c>
    </row>
    <row r="606" spans="3:65" x14ac:dyDescent="0.2">
      <c r="C606" s="325">
        <f t="shared" si="1222"/>
        <v>14</v>
      </c>
      <c r="D606" s="303" t="str">
        <f t="shared" si="1223"/>
        <v>item 14</v>
      </c>
      <c r="E606" s="350" t="str">
        <f t="shared" si="1219"/>
        <v>Operating Expense</v>
      </c>
      <c r="F606" s="320">
        <f t="shared" si="1219"/>
        <v>2</v>
      </c>
      <c r="G606" s="320"/>
      <c r="H606" s="354"/>
      <c r="K606" s="341">
        <f t="shared" si="1224"/>
        <v>0</v>
      </c>
      <c r="L606" s="342">
        <f t="shared" si="1225"/>
        <v>0</v>
      </c>
      <c r="O606" s="326">
        <f t="shared" ref="O606:AT606" si="1250">O577+O1275</f>
        <v>0</v>
      </c>
      <c r="P606" s="326">
        <f t="shared" si="1250"/>
        <v>0</v>
      </c>
      <c r="Q606" s="326">
        <f t="shared" si="1250"/>
        <v>0</v>
      </c>
      <c r="R606" s="326">
        <f t="shared" si="1250"/>
        <v>0</v>
      </c>
      <c r="S606" s="326">
        <f t="shared" si="1250"/>
        <v>0</v>
      </c>
      <c r="T606" s="326">
        <f t="shared" si="1250"/>
        <v>0</v>
      </c>
      <c r="U606" s="326">
        <f t="shared" si="1250"/>
        <v>0</v>
      </c>
      <c r="V606" s="326">
        <f t="shared" si="1250"/>
        <v>0</v>
      </c>
      <c r="W606" s="326">
        <f t="shared" si="1250"/>
        <v>0</v>
      </c>
      <c r="X606" s="326">
        <f t="shared" si="1250"/>
        <v>0</v>
      </c>
      <c r="Y606" s="326">
        <f t="shared" si="1250"/>
        <v>0</v>
      </c>
      <c r="Z606" s="326">
        <f t="shared" si="1250"/>
        <v>0</v>
      </c>
      <c r="AA606" s="326">
        <f t="shared" si="1250"/>
        <v>0</v>
      </c>
      <c r="AB606" s="326">
        <f t="shared" si="1250"/>
        <v>0</v>
      </c>
      <c r="AC606" s="326">
        <f t="shared" si="1250"/>
        <v>0</v>
      </c>
      <c r="AD606" s="326">
        <f t="shared" si="1250"/>
        <v>0</v>
      </c>
      <c r="AE606" s="326">
        <f t="shared" si="1250"/>
        <v>0</v>
      </c>
      <c r="AF606" s="326">
        <f t="shared" si="1250"/>
        <v>0</v>
      </c>
      <c r="AG606" s="326">
        <f t="shared" si="1250"/>
        <v>0</v>
      </c>
      <c r="AH606" s="326">
        <f t="shared" si="1250"/>
        <v>0</v>
      </c>
      <c r="AI606" s="326">
        <f t="shared" si="1250"/>
        <v>0</v>
      </c>
      <c r="AJ606" s="326">
        <f t="shared" si="1250"/>
        <v>0</v>
      </c>
      <c r="AK606" s="326">
        <f t="shared" si="1250"/>
        <v>0</v>
      </c>
      <c r="AL606" s="326">
        <f t="shared" si="1250"/>
        <v>0</v>
      </c>
      <c r="AM606" s="326">
        <f t="shared" si="1250"/>
        <v>0</v>
      </c>
      <c r="AN606" s="326">
        <f t="shared" si="1250"/>
        <v>0</v>
      </c>
      <c r="AO606" s="326">
        <f t="shared" si="1250"/>
        <v>0</v>
      </c>
      <c r="AP606" s="326">
        <f t="shared" si="1250"/>
        <v>0</v>
      </c>
      <c r="AQ606" s="326">
        <f t="shared" si="1250"/>
        <v>0</v>
      </c>
      <c r="AR606" s="326">
        <f t="shared" si="1250"/>
        <v>0</v>
      </c>
      <c r="AS606" s="326">
        <f t="shared" si="1250"/>
        <v>0</v>
      </c>
      <c r="AT606" s="326">
        <f t="shared" si="1250"/>
        <v>0</v>
      </c>
      <c r="AU606" s="326">
        <f t="shared" ref="AU606:BM606" si="1251">AU577+AU1275</f>
        <v>0</v>
      </c>
      <c r="AV606" s="326">
        <f t="shared" si="1251"/>
        <v>0</v>
      </c>
      <c r="AW606" s="326">
        <f t="shared" si="1251"/>
        <v>0</v>
      </c>
      <c r="AX606" s="326">
        <f t="shared" si="1251"/>
        <v>0</v>
      </c>
      <c r="AY606" s="326">
        <f t="shared" si="1251"/>
        <v>0</v>
      </c>
      <c r="AZ606" s="326">
        <f t="shared" si="1251"/>
        <v>0</v>
      </c>
      <c r="BA606" s="326">
        <f t="shared" si="1251"/>
        <v>0</v>
      </c>
      <c r="BB606" s="326">
        <f t="shared" si="1251"/>
        <v>0</v>
      </c>
      <c r="BC606" s="326">
        <f t="shared" si="1251"/>
        <v>0</v>
      </c>
      <c r="BD606" s="326">
        <f t="shared" si="1251"/>
        <v>0</v>
      </c>
      <c r="BE606" s="326">
        <f t="shared" si="1251"/>
        <v>0</v>
      </c>
      <c r="BF606" s="326">
        <f t="shared" si="1251"/>
        <v>0</v>
      </c>
      <c r="BG606" s="326">
        <f t="shared" si="1251"/>
        <v>0</v>
      </c>
      <c r="BH606" s="326">
        <f t="shared" si="1251"/>
        <v>0</v>
      </c>
      <c r="BI606" s="326">
        <f t="shared" si="1251"/>
        <v>0</v>
      </c>
      <c r="BJ606" s="326">
        <f t="shared" si="1251"/>
        <v>0</v>
      </c>
      <c r="BK606" s="326">
        <f t="shared" si="1251"/>
        <v>0</v>
      </c>
      <c r="BL606" s="326">
        <f t="shared" si="1251"/>
        <v>0</v>
      </c>
      <c r="BM606" s="326">
        <f t="shared" si="1251"/>
        <v>0</v>
      </c>
    </row>
    <row r="607" spans="3:65" x14ac:dyDescent="0.2">
      <c r="C607" s="325">
        <f t="shared" si="1222"/>
        <v>15</v>
      </c>
      <c r="D607" s="303" t="str">
        <f t="shared" si="1223"/>
        <v>item 15</v>
      </c>
      <c r="E607" s="350" t="str">
        <f t="shared" si="1219"/>
        <v>Operating Expense</v>
      </c>
      <c r="F607" s="320">
        <f t="shared" si="1219"/>
        <v>2</v>
      </c>
      <c r="G607" s="320"/>
      <c r="H607" s="354"/>
      <c r="K607" s="341">
        <f t="shared" si="1224"/>
        <v>0</v>
      </c>
      <c r="L607" s="342">
        <f t="shared" si="1225"/>
        <v>0</v>
      </c>
      <c r="O607" s="326">
        <f t="shared" ref="O607:AT607" si="1252">O578+O1276</f>
        <v>0</v>
      </c>
      <c r="P607" s="326">
        <f t="shared" si="1252"/>
        <v>0</v>
      </c>
      <c r="Q607" s="326">
        <f t="shared" si="1252"/>
        <v>0</v>
      </c>
      <c r="R607" s="326">
        <f t="shared" si="1252"/>
        <v>0</v>
      </c>
      <c r="S607" s="326">
        <f t="shared" si="1252"/>
        <v>0</v>
      </c>
      <c r="T607" s="326">
        <f t="shared" si="1252"/>
        <v>0</v>
      </c>
      <c r="U607" s="326">
        <f t="shared" si="1252"/>
        <v>0</v>
      </c>
      <c r="V607" s="326">
        <f t="shared" si="1252"/>
        <v>0</v>
      </c>
      <c r="W607" s="326">
        <f t="shared" si="1252"/>
        <v>0</v>
      </c>
      <c r="X607" s="326">
        <f t="shared" si="1252"/>
        <v>0</v>
      </c>
      <c r="Y607" s="326">
        <f t="shared" si="1252"/>
        <v>0</v>
      </c>
      <c r="Z607" s="326">
        <f t="shared" si="1252"/>
        <v>0</v>
      </c>
      <c r="AA607" s="326">
        <f t="shared" si="1252"/>
        <v>0</v>
      </c>
      <c r="AB607" s="326">
        <f t="shared" si="1252"/>
        <v>0</v>
      </c>
      <c r="AC607" s="326">
        <f t="shared" si="1252"/>
        <v>0</v>
      </c>
      <c r="AD607" s="326">
        <f t="shared" si="1252"/>
        <v>0</v>
      </c>
      <c r="AE607" s="326">
        <f t="shared" si="1252"/>
        <v>0</v>
      </c>
      <c r="AF607" s="326">
        <f t="shared" si="1252"/>
        <v>0</v>
      </c>
      <c r="AG607" s="326">
        <f t="shared" si="1252"/>
        <v>0</v>
      </c>
      <c r="AH607" s="326">
        <f t="shared" si="1252"/>
        <v>0</v>
      </c>
      <c r="AI607" s="326">
        <f t="shared" si="1252"/>
        <v>0</v>
      </c>
      <c r="AJ607" s="326">
        <f t="shared" si="1252"/>
        <v>0</v>
      </c>
      <c r="AK607" s="326">
        <f t="shared" si="1252"/>
        <v>0</v>
      </c>
      <c r="AL607" s="326">
        <f t="shared" si="1252"/>
        <v>0</v>
      </c>
      <c r="AM607" s="326">
        <f t="shared" si="1252"/>
        <v>0</v>
      </c>
      <c r="AN607" s="326">
        <f t="shared" si="1252"/>
        <v>0</v>
      </c>
      <c r="AO607" s="326">
        <f t="shared" si="1252"/>
        <v>0</v>
      </c>
      <c r="AP607" s="326">
        <f t="shared" si="1252"/>
        <v>0</v>
      </c>
      <c r="AQ607" s="326">
        <f t="shared" si="1252"/>
        <v>0</v>
      </c>
      <c r="AR607" s="326">
        <f t="shared" si="1252"/>
        <v>0</v>
      </c>
      <c r="AS607" s="326">
        <f t="shared" si="1252"/>
        <v>0</v>
      </c>
      <c r="AT607" s="326">
        <f t="shared" si="1252"/>
        <v>0</v>
      </c>
      <c r="AU607" s="326">
        <f t="shared" ref="AU607:BM607" si="1253">AU578+AU1276</f>
        <v>0</v>
      </c>
      <c r="AV607" s="326">
        <f t="shared" si="1253"/>
        <v>0</v>
      </c>
      <c r="AW607" s="326">
        <f t="shared" si="1253"/>
        <v>0</v>
      </c>
      <c r="AX607" s="326">
        <f t="shared" si="1253"/>
        <v>0</v>
      </c>
      <c r="AY607" s="326">
        <f t="shared" si="1253"/>
        <v>0</v>
      </c>
      <c r="AZ607" s="326">
        <f t="shared" si="1253"/>
        <v>0</v>
      </c>
      <c r="BA607" s="326">
        <f t="shared" si="1253"/>
        <v>0</v>
      </c>
      <c r="BB607" s="326">
        <f t="shared" si="1253"/>
        <v>0</v>
      </c>
      <c r="BC607" s="326">
        <f t="shared" si="1253"/>
        <v>0</v>
      </c>
      <c r="BD607" s="326">
        <f t="shared" si="1253"/>
        <v>0</v>
      </c>
      <c r="BE607" s="326">
        <f t="shared" si="1253"/>
        <v>0</v>
      </c>
      <c r="BF607" s="326">
        <f t="shared" si="1253"/>
        <v>0</v>
      </c>
      <c r="BG607" s="326">
        <f t="shared" si="1253"/>
        <v>0</v>
      </c>
      <c r="BH607" s="326">
        <f t="shared" si="1253"/>
        <v>0</v>
      </c>
      <c r="BI607" s="326">
        <f t="shared" si="1253"/>
        <v>0</v>
      </c>
      <c r="BJ607" s="326">
        <f t="shared" si="1253"/>
        <v>0</v>
      </c>
      <c r="BK607" s="326">
        <f t="shared" si="1253"/>
        <v>0</v>
      </c>
      <c r="BL607" s="326">
        <f t="shared" si="1253"/>
        <v>0</v>
      </c>
      <c r="BM607" s="326">
        <f t="shared" si="1253"/>
        <v>0</v>
      </c>
    </row>
    <row r="608" spans="3:65" x14ac:dyDescent="0.2">
      <c r="C608" s="325">
        <f t="shared" si="1222"/>
        <v>16</v>
      </c>
      <c r="D608" s="303" t="str">
        <f t="shared" si="1223"/>
        <v>item 16</v>
      </c>
      <c r="E608" s="350" t="str">
        <f t="shared" si="1219"/>
        <v>Operating Expense</v>
      </c>
      <c r="F608" s="320">
        <f t="shared" si="1219"/>
        <v>2</v>
      </c>
      <c r="G608" s="320"/>
      <c r="H608" s="354"/>
      <c r="K608" s="341">
        <f t="shared" si="1224"/>
        <v>0</v>
      </c>
      <c r="L608" s="342">
        <f t="shared" si="1225"/>
        <v>0</v>
      </c>
      <c r="O608" s="326">
        <f t="shared" ref="O608:AT608" si="1254">O579+O1277</f>
        <v>0</v>
      </c>
      <c r="P608" s="326">
        <f t="shared" si="1254"/>
        <v>0</v>
      </c>
      <c r="Q608" s="326">
        <f t="shared" si="1254"/>
        <v>0</v>
      </c>
      <c r="R608" s="326">
        <f t="shared" si="1254"/>
        <v>0</v>
      </c>
      <c r="S608" s="326">
        <f t="shared" si="1254"/>
        <v>0</v>
      </c>
      <c r="T608" s="326">
        <f t="shared" si="1254"/>
        <v>0</v>
      </c>
      <c r="U608" s="326">
        <f t="shared" si="1254"/>
        <v>0</v>
      </c>
      <c r="V608" s="326">
        <f t="shared" si="1254"/>
        <v>0</v>
      </c>
      <c r="W608" s="326">
        <f t="shared" si="1254"/>
        <v>0</v>
      </c>
      <c r="X608" s="326">
        <f t="shared" si="1254"/>
        <v>0</v>
      </c>
      <c r="Y608" s="326">
        <f t="shared" si="1254"/>
        <v>0</v>
      </c>
      <c r="Z608" s="326">
        <f t="shared" si="1254"/>
        <v>0</v>
      </c>
      <c r="AA608" s="326">
        <f t="shared" si="1254"/>
        <v>0</v>
      </c>
      <c r="AB608" s="326">
        <f t="shared" si="1254"/>
        <v>0</v>
      </c>
      <c r="AC608" s="326">
        <f t="shared" si="1254"/>
        <v>0</v>
      </c>
      <c r="AD608" s="326">
        <f t="shared" si="1254"/>
        <v>0</v>
      </c>
      <c r="AE608" s="326">
        <f t="shared" si="1254"/>
        <v>0</v>
      </c>
      <c r="AF608" s="326">
        <f t="shared" si="1254"/>
        <v>0</v>
      </c>
      <c r="AG608" s="326">
        <f t="shared" si="1254"/>
        <v>0</v>
      </c>
      <c r="AH608" s="326">
        <f t="shared" si="1254"/>
        <v>0</v>
      </c>
      <c r="AI608" s="326">
        <f t="shared" si="1254"/>
        <v>0</v>
      </c>
      <c r="AJ608" s="326">
        <f t="shared" si="1254"/>
        <v>0</v>
      </c>
      <c r="AK608" s="326">
        <f t="shared" si="1254"/>
        <v>0</v>
      </c>
      <c r="AL608" s="326">
        <f t="shared" si="1254"/>
        <v>0</v>
      </c>
      <c r="AM608" s="326">
        <f t="shared" si="1254"/>
        <v>0</v>
      </c>
      <c r="AN608" s="326">
        <f t="shared" si="1254"/>
        <v>0</v>
      </c>
      <c r="AO608" s="326">
        <f t="shared" si="1254"/>
        <v>0</v>
      </c>
      <c r="AP608" s="326">
        <f t="shared" si="1254"/>
        <v>0</v>
      </c>
      <c r="AQ608" s="326">
        <f t="shared" si="1254"/>
        <v>0</v>
      </c>
      <c r="AR608" s="326">
        <f t="shared" si="1254"/>
        <v>0</v>
      </c>
      <c r="AS608" s="326">
        <f t="shared" si="1254"/>
        <v>0</v>
      </c>
      <c r="AT608" s="326">
        <f t="shared" si="1254"/>
        <v>0</v>
      </c>
      <c r="AU608" s="326">
        <f t="shared" ref="AU608:BM608" si="1255">AU579+AU1277</f>
        <v>0</v>
      </c>
      <c r="AV608" s="326">
        <f t="shared" si="1255"/>
        <v>0</v>
      </c>
      <c r="AW608" s="326">
        <f t="shared" si="1255"/>
        <v>0</v>
      </c>
      <c r="AX608" s="326">
        <f t="shared" si="1255"/>
        <v>0</v>
      </c>
      <c r="AY608" s="326">
        <f t="shared" si="1255"/>
        <v>0</v>
      </c>
      <c r="AZ608" s="326">
        <f t="shared" si="1255"/>
        <v>0</v>
      </c>
      <c r="BA608" s="326">
        <f t="shared" si="1255"/>
        <v>0</v>
      </c>
      <c r="BB608" s="326">
        <f t="shared" si="1255"/>
        <v>0</v>
      </c>
      <c r="BC608" s="326">
        <f t="shared" si="1255"/>
        <v>0</v>
      </c>
      <c r="BD608" s="326">
        <f t="shared" si="1255"/>
        <v>0</v>
      </c>
      <c r="BE608" s="326">
        <f t="shared" si="1255"/>
        <v>0</v>
      </c>
      <c r="BF608" s="326">
        <f t="shared" si="1255"/>
        <v>0</v>
      </c>
      <c r="BG608" s="326">
        <f t="shared" si="1255"/>
        <v>0</v>
      </c>
      <c r="BH608" s="326">
        <f t="shared" si="1255"/>
        <v>0</v>
      </c>
      <c r="BI608" s="326">
        <f t="shared" si="1255"/>
        <v>0</v>
      </c>
      <c r="BJ608" s="326">
        <f t="shared" si="1255"/>
        <v>0</v>
      </c>
      <c r="BK608" s="326">
        <f t="shared" si="1255"/>
        <v>0</v>
      </c>
      <c r="BL608" s="326">
        <f t="shared" si="1255"/>
        <v>0</v>
      </c>
      <c r="BM608" s="326">
        <f t="shared" si="1255"/>
        <v>0</v>
      </c>
    </row>
    <row r="609" spans="3:65" x14ac:dyDescent="0.2">
      <c r="C609" s="325">
        <f t="shared" si="1222"/>
        <v>17</v>
      </c>
      <c r="D609" s="303" t="str">
        <f t="shared" si="1223"/>
        <v>item 17</v>
      </c>
      <c r="E609" s="350" t="str">
        <f t="shared" si="1219"/>
        <v>Operating Expense</v>
      </c>
      <c r="F609" s="320">
        <f t="shared" si="1219"/>
        <v>2</v>
      </c>
      <c r="G609" s="320"/>
      <c r="H609" s="354"/>
      <c r="K609" s="341">
        <f t="shared" si="1224"/>
        <v>0</v>
      </c>
      <c r="L609" s="342">
        <f t="shared" si="1225"/>
        <v>0</v>
      </c>
      <c r="O609" s="326">
        <f t="shared" ref="O609:AT609" si="1256">O580+O1278</f>
        <v>0</v>
      </c>
      <c r="P609" s="326">
        <f t="shared" si="1256"/>
        <v>0</v>
      </c>
      <c r="Q609" s="326">
        <f t="shared" si="1256"/>
        <v>0</v>
      </c>
      <c r="R609" s="326">
        <f t="shared" si="1256"/>
        <v>0</v>
      </c>
      <c r="S609" s="326">
        <f t="shared" si="1256"/>
        <v>0</v>
      </c>
      <c r="T609" s="326">
        <f t="shared" si="1256"/>
        <v>0</v>
      </c>
      <c r="U609" s="326">
        <f t="shared" si="1256"/>
        <v>0</v>
      </c>
      <c r="V609" s="326">
        <f t="shared" si="1256"/>
        <v>0</v>
      </c>
      <c r="W609" s="326">
        <f t="shared" si="1256"/>
        <v>0</v>
      </c>
      <c r="X609" s="326">
        <f t="shared" si="1256"/>
        <v>0</v>
      </c>
      <c r="Y609" s="326">
        <f t="shared" si="1256"/>
        <v>0</v>
      </c>
      <c r="Z609" s="326">
        <f t="shared" si="1256"/>
        <v>0</v>
      </c>
      <c r="AA609" s="326">
        <f t="shared" si="1256"/>
        <v>0</v>
      </c>
      <c r="AB609" s="326">
        <f t="shared" si="1256"/>
        <v>0</v>
      </c>
      <c r="AC609" s="326">
        <f t="shared" si="1256"/>
        <v>0</v>
      </c>
      <c r="AD609" s="326">
        <f t="shared" si="1256"/>
        <v>0</v>
      </c>
      <c r="AE609" s="326">
        <f t="shared" si="1256"/>
        <v>0</v>
      </c>
      <c r="AF609" s="326">
        <f t="shared" si="1256"/>
        <v>0</v>
      </c>
      <c r="AG609" s="326">
        <f t="shared" si="1256"/>
        <v>0</v>
      </c>
      <c r="AH609" s="326">
        <f t="shared" si="1256"/>
        <v>0</v>
      </c>
      <c r="AI609" s="326">
        <f t="shared" si="1256"/>
        <v>0</v>
      </c>
      <c r="AJ609" s="326">
        <f t="shared" si="1256"/>
        <v>0</v>
      </c>
      <c r="AK609" s="326">
        <f t="shared" si="1256"/>
        <v>0</v>
      </c>
      <c r="AL609" s="326">
        <f t="shared" si="1256"/>
        <v>0</v>
      </c>
      <c r="AM609" s="326">
        <f t="shared" si="1256"/>
        <v>0</v>
      </c>
      <c r="AN609" s="326">
        <f t="shared" si="1256"/>
        <v>0</v>
      </c>
      <c r="AO609" s="326">
        <f t="shared" si="1256"/>
        <v>0</v>
      </c>
      <c r="AP609" s="326">
        <f t="shared" si="1256"/>
        <v>0</v>
      </c>
      <c r="AQ609" s="326">
        <f t="shared" si="1256"/>
        <v>0</v>
      </c>
      <c r="AR609" s="326">
        <f t="shared" si="1256"/>
        <v>0</v>
      </c>
      <c r="AS609" s="326">
        <f t="shared" si="1256"/>
        <v>0</v>
      </c>
      <c r="AT609" s="326">
        <f t="shared" si="1256"/>
        <v>0</v>
      </c>
      <c r="AU609" s="326">
        <f t="shared" ref="AU609:BM609" si="1257">AU580+AU1278</f>
        <v>0</v>
      </c>
      <c r="AV609" s="326">
        <f t="shared" si="1257"/>
        <v>0</v>
      </c>
      <c r="AW609" s="326">
        <f t="shared" si="1257"/>
        <v>0</v>
      </c>
      <c r="AX609" s="326">
        <f t="shared" si="1257"/>
        <v>0</v>
      </c>
      <c r="AY609" s="326">
        <f t="shared" si="1257"/>
        <v>0</v>
      </c>
      <c r="AZ609" s="326">
        <f t="shared" si="1257"/>
        <v>0</v>
      </c>
      <c r="BA609" s="326">
        <f t="shared" si="1257"/>
        <v>0</v>
      </c>
      <c r="BB609" s="326">
        <f t="shared" si="1257"/>
        <v>0</v>
      </c>
      <c r="BC609" s="326">
        <f t="shared" si="1257"/>
        <v>0</v>
      </c>
      <c r="BD609" s="326">
        <f t="shared" si="1257"/>
        <v>0</v>
      </c>
      <c r="BE609" s="326">
        <f t="shared" si="1257"/>
        <v>0</v>
      </c>
      <c r="BF609" s="326">
        <f t="shared" si="1257"/>
        <v>0</v>
      </c>
      <c r="BG609" s="326">
        <f t="shared" si="1257"/>
        <v>0</v>
      </c>
      <c r="BH609" s="326">
        <f t="shared" si="1257"/>
        <v>0</v>
      </c>
      <c r="BI609" s="326">
        <f t="shared" si="1257"/>
        <v>0</v>
      </c>
      <c r="BJ609" s="326">
        <f t="shared" si="1257"/>
        <v>0</v>
      </c>
      <c r="BK609" s="326">
        <f t="shared" si="1257"/>
        <v>0</v>
      </c>
      <c r="BL609" s="326">
        <f t="shared" si="1257"/>
        <v>0</v>
      </c>
      <c r="BM609" s="326">
        <f t="shared" si="1257"/>
        <v>0</v>
      </c>
    </row>
    <row r="610" spans="3:65" x14ac:dyDescent="0.2">
      <c r="C610" s="325">
        <f t="shared" si="1222"/>
        <v>18</v>
      </c>
      <c r="D610" s="303" t="str">
        <f t="shared" si="1223"/>
        <v>item 18</v>
      </c>
      <c r="E610" s="350" t="str">
        <f t="shared" si="1219"/>
        <v>Operating Expense</v>
      </c>
      <c r="F610" s="320">
        <f t="shared" si="1219"/>
        <v>2</v>
      </c>
      <c r="G610" s="320"/>
      <c r="H610" s="354"/>
      <c r="K610" s="341">
        <f t="shared" si="1224"/>
        <v>0</v>
      </c>
      <c r="L610" s="342">
        <f t="shared" si="1225"/>
        <v>0</v>
      </c>
      <c r="O610" s="326">
        <f t="shared" ref="O610:AT610" si="1258">O581+O1279</f>
        <v>0</v>
      </c>
      <c r="P610" s="326">
        <f t="shared" si="1258"/>
        <v>0</v>
      </c>
      <c r="Q610" s="326">
        <f t="shared" si="1258"/>
        <v>0</v>
      </c>
      <c r="R610" s="326">
        <f t="shared" si="1258"/>
        <v>0</v>
      </c>
      <c r="S610" s="326">
        <f t="shared" si="1258"/>
        <v>0</v>
      </c>
      <c r="T610" s="326">
        <f t="shared" si="1258"/>
        <v>0</v>
      </c>
      <c r="U610" s="326">
        <f t="shared" si="1258"/>
        <v>0</v>
      </c>
      <c r="V610" s="326">
        <f t="shared" si="1258"/>
        <v>0</v>
      </c>
      <c r="W610" s="326">
        <f t="shared" si="1258"/>
        <v>0</v>
      </c>
      <c r="X610" s="326">
        <f t="shared" si="1258"/>
        <v>0</v>
      </c>
      <c r="Y610" s="326">
        <f t="shared" si="1258"/>
        <v>0</v>
      </c>
      <c r="Z610" s="326">
        <f t="shared" si="1258"/>
        <v>0</v>
      </c>
      <c r="AA610" s="326">
        <f t="shared" si="1258"/>
        <v>0</v>
      </c>
      <c r="AB610" s="326">
        <f t="shared" si="1258"/>
        <v>0</v>
      </c>
      <c r="AC610" s="326">
        <f t="shared" si="1258"/>
        <v>0</v>
      </c>
      <c r="AD610" s="326">
        <f t="shared" si="1258"/>
        <v>0</v>
      </c>
      <c r="AE610" s="326">
        <f t="shared" si="1258"/>
        <v>0</v>
      </c>
      <c r="AF610" s="326">
        <f t="shared" si="1258"/>
        <v>0</v>
      </c>
      <c r="AG610" s="326">
        <f t="shared" si="1258"/>
        <v>0</v>
      </c>
      <c r="AH610" s="326">
        <f t="shared" si="1258"/>
        <v>0</v>
      </c>
      <c r="AI610" s="326">
        <f t="shared" si="1258"/>
        <v>0</v>
      </c>
      <c r="AJ610" s="326">
        <f t="shared" si="1258"/>
        <v>0</v>
      </c>
      <c r="AK610" s="326">
        <f t="shared" si="1258"/>
        <v>0</v>
      </c>
      <c r="AL610" s="326">
        <f t="shared" si="1258"/>
        <v>0</v>
      </c>
      <c r="AM610" s="326">
        <f t="shared" si="1258"/>
        <v>0</v>
      </c>
      <c r="AN610" s="326">
        <f t="shared" si="1258"/>
        <v>0</v>
      </c>
      <c r="AO610" s="326">
        <f t="shared" si="1258"/>
        <v>0</v>
      </c>
      <c r="AP610" s="326">
        <f t="shared" si="1258"/>
        <v>0</v>
      </c>
      <c r="AQ610" s="326">
        <f t="shared" si="1258"/>
        <v>0</v>
      </c>
      <c r="AR610" s="326">
        <f t="shared" si="1258"/>
        <v>0</v>
      </c>
      <c r="AS610" s="326">
        <f t="shared" si="1258"/>
        <v>0</v>
      </c>
      <c r="AT610" s="326">
        <f t="shared" si="1258"/>
        <v>0</v>
      </c>
      <c r="AU610" s="326">
        <f t="shared" ref="AU610:BM610" si="1259">AU581+AU1279</f>
        <v>0</v>
      </c>
      <c r="AV610" s="326">
        <f t="shared" si="1259"/>
        <v>0</v>
      </c>
      <c r="AW610" s="326">
        <f t="shared" si="1259"/>
        <v>0</v>
      </c>
      <c r="AX610" s="326">
        <f t="shared" si="1259"/>
        <v>0</v>
      </c>
      <c r="AY610" s="326">
        <f t="shared" si="1259"/>
        <v>0</v>
      </c>
      <c r="AZ610" s="326">
        <f t="shared" si="1259"/>
        <v>0</v>
      </c>
      <c r="BA610" s="326">
        <f t="shared" si="1259"/>
        <v>0</v>
      </c>
      <c r="BB610" s="326">
        <f t="shared" si="1259"/>
        <v>0</v>
      </c>
      <c r="BC610" s="326">
        <f t="shared" si="1259"/>
        <v>0</v>
      </c>
      <c r="BD610" s="326">
        <f t="shared" si="1259"/>
        <v>0</v>
      </c>
      <c r="BE610" s="326">
        <f t="shared" si="1259"/>
        <v>0</v>
      </c>
      <c r="BF610" s="326">
        <f t="shared" si="1259"/>
        <v>0</v>
      </c>
      <c r="BG610" s="326">
        <f t="shared" si="1259"/>
        <v>0</v>
      </c>
      <c r="BH610" s="326">
        <f t="shared" si="1259"/>
        <v>0</v>
      </c>
      <c r="BI610" s="326">
        <f t="shared" si="1259"/>
        <v>0</v>
      </c>
      <c r="BJ610" s="326">
        <f t="shared" si="1259"/>
        <v>0</v>
      </c>
      <c r="BK610" s="326">
        <f t="shared" si="1259"/>
        <v>0</v>
      </c>
      <c r="BL610" s="326">
        <f t="shared" si="1259"/>
        <v>0</v>
      </c>
      <c r="BM610" s="326">
        <f t="shared" si="1259"/>
        <v>0</v>
      </c>
    </row>
    <row r="611" spans="3:65" x14ac:dyDescent="0.2">
      <c r="C611" s="325">
        <f t="shared" si="1222"/>
        <v>19</v>
      </c>
      <c r="D611" s="303" t="str">
        <f t="shared" si="1223"/>
        <v>item 19</v>
      </c>
      <c r="E611" s="350" t="str">
        <f t="shared" si="1219"/>
        <v>Operating Expense</v>
      </c>
      <c r="F611" s="320">
        <f t="shared" si="1219"/>
        <v>2</v>
      </c>
      <c r="G611" s="320"/>
      <c r="H611" s="354"/>
      <c r="K611" s="341">
        <f t="shared" si="1224"/>
        <v>0</v>
      </c>
      <c r="L611" s="342">
        <f t="shared" si="1225"/>
        <v>0</v>
      </c>
      <c r="O611" s="326">
        <f t="shared" ref="O611:AT611" si="1260">O582+O1280</f>
        <v>0</v>
      </c>
      <c r="P611" s="326">
        <f t="shared" si="1260"/>
        <v>0</v>
      </c>
      <c r="Q611" s="326">
        <f t="shared" si="1260"/>
        <v>0</v>
      </c>
      <c r="R611" s="326">
        <f t="shared" si="1260"/>
        <v>0</v>
      </c>
      <c r="S611" s="326">
        <f t="shared" si="1260"/>
        <v>0</v>
      </c>
      <c r="T611" s="326">
        <f t="shared" si="1260"/>
        <v>0</v>
      </c>
      <c r="U611" s="326">
        <f t="shared" si="1260"/>
        <v>0</v>
      </c>
      <c r="V611" s="326">
        <f t="shared" si="1260"/>
        <v>0</v>
      </c>
      <c r="W611" s="326">
        <f t="shared" si="1260"/>
        <v>0</v>
      </c>
      <c r="X611" s="326">
        <f t="shared" si="1260"/>
        <v>0</v>
      </c>
      <c r="Y611" s="326">
        <f t="shared" si="1260"/>
        <v>0</v>
      </c>
      <c r="Z611" s="326">
        <f t="shared" si="1260"/>
        <v>0</v>
      </c>
      <c r="AA611" s="326">
        <f t="shared" si="1260"/>
        <v>0</v>
      </c>
      <c r="AB611" s="326">
        <f t="shared" si="1260"/>
        <v>0</v>
      </c>
      <c r="AC611" s="326">
        <f t="shared" si="1260"/>
        <v>0</v>
      </c>
      <c r="AD611" s="326">
        <f t="shared" si="1260"/>
        <v>0</v>
      </c>
      <c r="AE611" s="326">
        <f t="shared" si="1260"/>
        <v>0</v>
      </c>
      <c r="AF611" s="326">
        <f t="shared" si="1260"/>
        <v>0</v>
      </c>
      <c r="AG611" s="326">
        <f t="shared" si="1260"/>
        <v>0</v>
      </c>
      <c r="AH611" s="326">
        <f t="shared" si="1260"/>
        <v>0</v>
      </c>
      <c r="AI611" s="326">
        <f t="shared" si="1260"/>
        <v>0</v>
      </c>
      <c r="AJ611" s="326">
        <f t="shared" si="1260"/>
        <v>0</v>
      </c>
      <c r="AK611" s="326">
        <f t="shared" si="1260"/>
        <v>0</v>
      </c>
      <c r="AL611" s="326">
        <f t="shared" si="1260"/>
        <v>0</v>
      </c>
      <c r="AM611" s="326">
        <f t="shared" si="1260"/>
        <v>0</v>
      </c>
      <c r="AN611" s="326">
        <f t="shared" si="1260"/>
        <v>0</v>
      </c>
      <c r="AO611" s="326">
        <f t="shared" si="1260"/>
        <v>0</v>
      </c>
      <c r="AP611" s="326">
        <f t="shared" si="1260"/>
        <v>0</v>
      </c>
      <c r="AQ611" s="326">
        <f t="shared" si="1260"/>
        <v>0</v>
      </c>
      <c r="AR611" s="326">
        <f t="shared" si="1260"/>
        <v>0</v>
      </c>
      <c r="AS611" s="326">
        <f t="shared" si="1260"/>
        <v>0</v>
      </c>
      <c r="AT611" s="326">
        <f t="shared" si="1260"/>
        <v>0</v>
      </c>
      <c r="AU611" s="326">
        <f t="shared" ref="AU611:BM611" si="1261">AU582+AU1280</f>
        <v>0</v>
      </c>
      <c r="AV611" s="326">
        <f t="shared" si="1261"/>
        <v>0</v>
      </c>
      <c r="AW611" s="326">
        <f t="shared" si="1261"/>
        <v>0</v>
      </c>
      <c r="AX611" s="326">
        <f t="shared" si="1261"/>
        <v>0</v>
      </c>
      <c r="AY611" s="326">
        <f t="shared" si="1261"/>
        <v>0</v>
      </c>
      <c r="AZ611" s="326">
        <f t="shared" si="1261"/>
        <v>0</v>
      </c>
      <c r="BA611" s="326">
        <f t="shared" si="1261"/>
        <v>0</v>
      </c>
      <c r="BB611" s="326">
        <f t="shared" si="1261"/>
        <v>0</v>
      </c>
      <c r="BC611" s="326">
        <f t="shared" si="1261"/>
        <v>0</v>
      </c>
      <c r="BD611" s="326">
        <f t="shared" si="1261"/>
        <v>0</v>
      </c>
      <c r="BE611" s="326">
        <f t="shared" si="1261"/>
        <v>0</v>
      </c>
      <c r="BF611" s="326">
        <f t="shared" si="1261"/>
        <v>0</v>
      </c>
      <c r="BG611" s="326">
        <f t="shared" si="1261"/>
        <v>0</v>
      </c>
      <c r="BH611" s="326">
        <f t="shared" si="1261"/>
        <v>0</v>
      </c>
      <c r="BI611" s="326">
        <f t="shared" si="1261"/>
        <v>0</v>
      </c>
      <c r="BJ611" s="326">
        <f t="shared" si="1261"/>
        <v>0</v>
      </c>
      <c r="BK611" s="326">
        <f t="shared" si="1261"/>
        <v>0</v>
      </c>
      <c r="BL611" s="326">
        <f t="shared" si="1261"/>
        <v>0</v>
      </c>
      <c r="BM611" s="326">
        <f t="shared" si="1261"/>
        <v>0</v>
      </c>
    </row>
    <row r="612" spans="3:65" x14ac:dyDescent="0.2">
      <c r="C612" s="325">
        <f t="shared" si="1222"/>
        <v>20</v>
      </c>
      <c r="D612" s="303" t="str">
        <f t="shared" si="1223"/>
        <v>item 20</v>
      </c>
      <c r="E612" s="350" t="str">
        <f t="shared" si="1219"/>
        <v>Operating Expense</v>
      </c>
      <c r="F612" s="320">
        <f t="shared" si="1219"/>
        <v>2</v>
      </c>
      <c r="G612" s="320"/>
      <c r="H612" s="354"/>
      <c r="K612" s="341">
        <f t="shared" si="1224"/>
        <v>0</v>
      </c>
      <c r="L612" s="342">
        <f t="shared" si="1225"/>
        <v>0</v>
      </c>
      <c r="O612" s="326">
        <f t="shared" ref="O612:AT612" si="1262">O583+O1281</f>
        <v>0</v>
      </c>
      <c r="P612" s="326">
        <f t="shared" si="1262"/>
        <v>0</v>
      </c>
      <c r="Q612" s="326">
        <f t="shared" si="1262"/>
        <v>0</v>
      </c>
      <c r="R612" s="326">
        <f t="shared" si="1262"/>
        <v>0</v>
      </c>
      <c r="S612" s="326">
        <f t="shared" si="1262"/>
        <v>0</v>
      </c>
      <c r="T612" s="326">
        <f t="shared" si="1262"/>
        <v>0</v>
      </c>
      <c r="U612" s="326">
        <f t="shared" si="1262"/>
        <v>0</v>
      </c>
      <c r="V612" s="326">
        <f t="shared" si="1262"/>
        <v>0</v>
      </c>
      <c r="W612" s="326">
        <f t="shared" si="1262"/>
        <v>0</v>
      </c>
      <c r="X612" s="326">
        <f t="shared" si="1262"/>
        <v>0</v>
      </c>
      <c r="Y612" s="326">
        <f t="shared" si="1262"/>
        <v>0</v>
      </c>
      <c r="Z612" s="326">
        <f t="shared" si="1262"/>
        <v>0</v>
      </c>
      <c r="AA612" s="326">
        <f t="shared" si="1262"/>
        <v>0</v>
      </c>
      <c r="AB612" s="326">
        <f t="shared" si="1262"/>
        <v>0</v>
      </c>
      <c r="AC612" s="326">
        <f t="shared" si="1262"/>
        <v>0</v>
      </c>
      <c r="AD612" s="326">
        <f t="shared" si="1262"/>
        <v>0</v>
      </c>
      <c r="AE612" s="326">
        <f t="shared" si="1262"/>
        <v>0</v>
      </c>
      <c r="AF612" s="326">
        <f t="shared" si="1262"/>
        <v>0</v>
      </c>
      <c r="AG612" s="326">
        <f t="shared" si="1262"/>
        <v>0</v>
      </c>
      <c r="AH612" s="326">
        <f t="shared" si="1262"/>
        <v>0</v>
      </c>
      <c r="AI612" s="326">
        <f t="shared" si="1262"/>
        <v>0</v>
      </c>
      <c r="AJ612" s="326">
        <f t="shared" si="1262"/>
        <v>0</v>
      </c>
      <c r="AK612" s="326">
        <f t="shared" si="1262"/>
        <v>0</v>
      </c>
      <c r="AL612" s="326">
        <f t="shared" si="1262"/>
        <v>0</v>
      </c>
      <c r="AM612" s="326">
        <f t="shared" si="1262"/>
        <v>0</v>
      </c>
      <c r="AN612" s="326">
        <f t="shared" si="1262"/>
        <v>0</v>
      </c>
      <c r="AO612" s="326">
        <f t="shared" si="1262"/>
        <v>0</v>
      </c>
      <c r="AP612" s="326">
        <f t="shared" si="1262"/>
        <v>0</v>
      </c>
      <c r="AQ612" s="326">
        <f t="shared" si="1262"/>
        <v>0</v>
      </c>
      <c r="AR612" s="326">
        <f t="shared" si="1262"/>
        <v>0</v>
      </c>
      <c r="AS612" s="326">
        <f t="shared" si="1262"/>
        <v>0</v>
      </c>
      <c r="AT612" s="326">
        <f t="shared" si="1262"/>
        <v>0</v>
      </c>
      <c r="AU612" s="326">
        <f t="shared" ref="AU612:BM612" si="1263">AU583+AU1281</f>
        <v>0</v>
      </c>
      <c r="AV612" s="326">
        <f t="shared" si="1263"/>
        <v>0</v>
      </c>
      <c r="AW612" s="326">
        <f t="shared" si="1263"/>
        <v>0</v>
      </c>
      <c r="AX612" s="326">
        <f t="shared" si="1263"/>
        <v>0</v>
      </c>
      <c r="AY612" s="326">
        <f t="shared" si="1263"/>
        <v>0</v>
      </c>
      <c r="AZ612" s="326">
        <f t="shared" si="1263"/>
        <v>0</v>
      </c>
      <c r="BA612" s="326">
        <f t="shared" si="1263"/>
        <v>0</v>
      </c>
      <c r="BB612" s="326">
        <f t="shared" si="1263"/>
        <v>0</v>
      </c>
      <c r="BC612" s="326">
        <f t="shared" si="1263"/>
        <v>0</v>
      </c>
      <c r="BD612" s="326">
        <f t="shared" si="1263"/>
        <v>0</v>
      </c>
      <c r="BE612" s="326">
        <f t="shared" si="1263"/>
        <v>0</v>
      </c>
      <c r="BF612" s="326">
        <f t="shared" si="1263"/>
        <v>0</v>
      </c>
      <c r="BG612" s="326">
        <f t="shared" si="1263"/>
        <v>0</v>
      </c>
      <c r="BH612" s="326">
        <f t="shared" si="1263"/>
        <v>0</v>
      </c>
      <c r="BI612" s="326">
        <f t="shared" si="1263"/>
        <v>0</v>
      </c>
      <c r="BJ612" s="326">
        <f t="shared" si="1263"/>
        <v>0</v>
      </c>
      <c r="BK612" s="326">
        <f t="shared" si="1263"/>
        <v>0</v>
      </c>
      <c r="BL612" s="326">
        <f t="shared" si="1263"/>
        <v>0</v>
      </c>
      <c r="BM612" s="326">
        <f t="shared" si="1263"/>
        <v>0</v>
      </c>
    </row>
    <row r="613" spans="3:65" x14ac:dyDescent="0.2">
      <c r="C613" s="325">
        <f t="shared" si="1222"/>
        <v>21</v>
      </c>
      <c r="D613" s="303" t="str">
        <f t="shared" si="1223"/>
        <v>item 21</v>
      </c>
      <c r="E613" s="350" t="str">
        <f t="shared" si="1219"/>
        <v>Operating Expense</v>
      </c>
      <c r="F613" s="320">
        <f t="shared" si="1219"/>
        <v>2</v>
      </c>
      <c r="G613" s="320"/>
      <c r="H613" s="354"/>
      <c r="K613" s="341">
        <f t="shared" si="1224"/>
        <v>0</v>
      </c>
      <c r="L613" s="342">
        <f t="shared" si="1225"/>
        <v>0</v>
      </c>
      <c r="O613" s="326">
        <f t="shared" ref="O613:AT613" si="1264">O584+O1282</f>
        <v>0</v>
      </c>
      <c r="P613" s="326">
        <f t="shared" si="1264"/>
        <v>0</v>
      </c>
      <c r="Q613" s="326">
        <f t="shared" si="1264"/>
        <v>0</v>
      </c>
      <c r="R613" s="326">
        <f t="shared" si="1264"/>
        <v>0</v>
      </c>
      <c r="S613" s="326">
        <f t="shared" si="1264"/>
        <v>0</v>
      </c>
      <c r="T613" s="326">
        <f t="shared" si="1264"/>
        <v>0</v>
      </c>
      <c r="U613" s="326">
        <f t="shared" si="1264"/>
        <v>0</v>
      </c>
      <c r="V613" s="326">
        <f t="shared" si="1264"/>
        <v>0</v>
      </c>
      <c r="W613" s="326">
        <f t="shared" si="1264"/>
        <v>0</v>
      </c>
      <c r="X613" s="326">
        <f t="shared" si="1264"/>
        <v>0</v>
      </c>
      <c r="Y613" s="326">
        <f t="shared" si="1264"/>
        <v>0</v>
      </c>
      <c r="Z613" s="326">
        <f t="shared" si="1264"/>
        <v>0</v>
      </c>
      <c r="AA613" s="326">
        <f t="shared" si="1264"/>
        <v>0</v>
      </c>
      <c r="AB613" s="326">
        <f t="shared" si="1264"/>
        <v>0</v>
      </c>
      <c r="AC613" s="326">
        <f t="shared" si="1264"/>
        <v>0</v>
      </c>
      <c r="AD613" s="326">
        <f t="shared" si="1264"/>
        <v>0</v>
      </c>
      <c r="AE613" s="326">
        <f t="shared" si="1264"/>
        <v>0</v>
      </c>
      <c r="AF613" s="326">
        <f t="shared" si="1264"/>
        <v>0</v>
      </c>
      <c r="AG613" s="326">
        <f t="shared" si="1264"/>
        <v>0</v>
      </c>
      <c r="AH613" s="326">
        <f t="shared" si="1264"/>
        <v>0</v>
      </c>
      <c r="AI613" s="326">
        <f t="shared" si="1264"/>
        <v>0</v>
      </c>
      <c r="AJ613" s="326">
        <f t="shared" si="1264"/>
        <v>0</v>
      </c>
      <c r="AK613" s="326">
        <f t="shared" si="1264"/>
        <v>0</v>
      </c>
      <c r="AL613" s="326">
        <f t="shared" si="1264"/>
        <v>0</v>
      </c>
      <c r="AM613" s="326">
        <f t="shared" si="1264"/>
        <v>0</v>
      </c>
      <c r="AN613" s="326">
        <f t="shared" si="1264"/>
        <v>0</v>
      </c>
      <c r="AO613" s="326">
        <f t="shared" si="1264"/>
        <v>0</v>
      </c>
      <c r="AP613" s="326">
        <f t="shared" si="1264"/>
        <v>0</v>
      </c>
      <c r="AQ613" s="326">
        <f t="shared" si="1264"/>
        <v>0</v>
      </c>
      <c r="AR613" s="326">
        <f t="shared" si="1264"/>
        <v>0</v>
      </c>
      <c r="AS613" s="326">
        <f t="shared" si="1264"/>
        <v>0</v>
      </c>
      <c r="AT613" s="326">
        <f t="shared" si="1264"/>
        <v>0</v>
      </c>
      <c r="AU613" s="326">
        <f t="shared" ref="AU613:BM613" si="1265">AU584+AU1282</f>
        <v>0</v>
      </c>
      <c r="AV613" s="326">
        <f t="shared" si="1265"/>
        <v>0</v>
      </c>
      <c r="AW613" s="326">
        <f t="shared" si="1265"/>
        <v>0</v>
      </c>
      <c r="AX613" s="326">
        <f t="shared" si="1265"/>
        <v>0</v>
      </c>
      <c r="AY613" s="326">
        <f t="shared" si="1265"/>
        <v>0</v>
      </c>
      <c r="AZ613" s="326">
        <f t="shared" si="1265"/>
        <v>0</v>
      </c>
      <c r="BA613" s="326">
        <f t="shared" si="1265"/>
        <v>0</v>
      </c>
      <c r="BB613" s="326">
        <f t="shared" si="1265"/>
        <v>0</v>
      </c>
      <c r="BC613" s="326">
        <f t="shared" si="1265"/>
        <v>0</v>
      </c>
      <c r="BD613" s="326">
        <f t="shared" si="1265"/>
        <v>0</v>
      </c>
      <c r="BE613" s="326">
        <f t="shared" si="1265"/>
        <v>0</v>
      </c>
      <c r="BF613" s="326">
        <f t="shared" si="1265"/>
        <v>0</v>
      </c>
      <c r="BG613" s="326">
        <f t="shared" si="1265"/>
        <v>0</v>
      </c>
      <c r="BH613" s="326">
        <f t="shared" si="1265"/>
        <v>0</v>
      </c>
      <c r="BI613" s="326">
        <f t="shared" si="1265"/>
        <v>0</v>
      </c>
      <c r="BJ613" s="326">
        <f t="shared" si="1265"/>
        <v>0</v>
      </c>
      <c r="BK613" s="326">
        <f t="shared" si="1265"/>
        <v>0</v>
      </c>
      <c r="BL613" s="326">
        <f t="shared" si="1265"/>
        <v>0</v>
      </c>
      <c r="BM613" s="326">
        <f t="shared" si="1265"/>
        <v>0</v>
      </c>
    </row>
    <row r="614" spans="3:65" x14ac:dyDescent="0.2">
      <c r="C614" s="325">
        <f t="shared" si="1222"/>
        <v>22</v>
      </c>
      <c r="D614" s="303" t="str">
        <f t="shared" si="1223"/>
        <v>item 22</v>
      </c>
      <c r="E614" s="350" t="str">
        <f t="shared" si="1219"/>
        <v>Operating Expense</v>
      </c>
      <c r="F614" s="320">
        <f t="shared" si="1219"/>
        <v>2</v>
      </c>
      <c r="G614" s="320"/>
      <c r="H614" s="354"/>
      <c r="K614" s="341">
        <f t="shared" si="1224"/>
        <v>0</v>
      </c>
      <c r="L614" s="342">
        <f t="shared" si="1225"/>
        <v>0</v>
      </c>
      <c r="O614" s="326">
        <f t="shared" ref="O614:AT614" si="1266">O585+O1283</f>
        <v>0</v>
      </c>
      <c r="P614" s="326">
        <f t="shared" si="1266"/>
        <v>0</v>
      </c>
      <c r="Q614" s="326">
        <f t="shared" si="1266"/>
        <v>0</v>
      </c>
      <c r="R614" s="326">
        <f t="shared" si="1266"/>
        <v>0</v>
      </c>
      <c r="S614" s="326">
        <f t="shared" si="1266"/>
        <v>0</v>
      </c>
      <c r="T614" s="326">
        <f t="shared" si="1266"/>
        <v>0</v>
      </c>
      <c r="U614" s="326">
        <f t="shared" si="1266"/>
        <v>0</v>
      </c>
      <c r="V614" s="326">
        <f t="shared" si="1266"/>
        <v>0</v>
      </c>
      <c r="W614" s="326">
        <f t="shared" si="1266"/>
        <v>0</v>
      </c>
      <c r="X614" s="326">
        <f t="shared" si="1266"/>
        <v>0</v>
      </c>
      <c r="Y614" s="326">
        <f t="shared" si="1266"/>
        <v>0</v>
      </c>
      <c r="Z614" s="326">
        <f t="shared" si="1266"/>
        <v>0</v>
      </c>
      <c r="AA614" s="326">
        <f t="shared" si="1266"/>
        <v>0</v>
      </c>
      <c r="AB614" s="326">
        <f t="shared" si="1266"/>
        <v>0</v>
      </c>
      <c r="AC614" s="326">
        <f t="shared" si="1266"/>
        <v>0</v>
      </c>
      <c r="AD614" s="326">
        <f t="shared" si="1266"/>
        <v>0</v>
      </c>
      <c r="AE614" s="326">
        <f t="shared" si="1266"/>
        <v>0</v>
      </c>
      <c r="AF614" s="326">
        <f t="shared" si="1266"/>
        <v>0</v>
      </c>
      <c r="AG614" s="326">
        <f t="shared" si="1266"/>
        <v>0</v>
      </c>
      <c r="AH614" s="326">
        <f t="shared" si="1266"/>
        <v>0</v>
      </c>
      <c r="AI614" s="326">
        <f t="shared" si="1266"/>
        <v>0</v>
      </c>
      <c r="AJ614" s="326">
        <f t="shared" si="1266"/>
        <v>0</v>
      </c>
      <c r="AK614" s="326">
        <f t="shared" si="1266"/>
        <v>0</v>
      </c>
      <c r="AL614" s="326">
        <f t="shared" si="1266"/>
        <v>0</v>
      </c>
      <c r="AM614" s="326">
        <f t="shared" si="1266"/>
        <v>0</v>
      </c>
      <c r="AN614" s="326">
        <f t="shared" si="1266"/>
        <v>0</v>
      </c>
      <c r="AO614" s="326">
        <f t="shared" si="1266"/>
        <v>0</v>
      </c>
      <c r="AP614" s="326">
        <f t="shared" si="1266"/>
        <v>0</v>
      </c>
      <c r="AQ614" s="326">
        <f t="shared" si="1266"/>
        <v>0</v>
      </c>
      <c r="AR614" s="326">
        <f t="shared" si="1266"/>
        <v>0</v>
      </c>
      <c r="AS614" s="326">
        <f t="shared" si="1266"/>
        <v>0</v>
      </c>
      <c r="AT614" s="326">
        <f t="shared" si="1266"/>
        <v>0</v>
      </c>
      <c r="AU614" s="326">
        <f t="shared" ref="AU614:BM614" si="1267">AU585+AU1283</f>
        <v>0</v>
      </c>
      <c r="AV614" s="326">
        <f t="shared" si="1267"/>
        <v>0</v>
      </c>
      <c r="AW614" s="326">
        <f t="shared" si="1267"/>
        <v>0</v>
      </c>
      <c r="AX614" s="326">
        <f t="shared" si="1267"/>
        <v>0</v>
      </c>
      <c r="AY614" s="326">
        <f t="shared" si="1267"/>
        <v>0</v>
      </c>
      <c r="AZ614" s="326">
        <f t="shared" si="1267"/>
        <v>0</v>
      </c>
      <c r="BA614" s="326">
        <f t="shared" si="1267"/>
        <v>0</v>
      </c>
      <c r="BB614" s="326">
        <f t="shared" si="1267"/>
        <v>0</v>
      </c>
      <c r="BC614" s="326">
        <f t="shared" si="1267"/>
        <v>0</v>
      </c>
      <c r="BD614" s="326">
        <f t="shared" si="1267"/>
        <v>0</v>
      </c>
      <c r="BE614" s="326">
        <f t="shared" si="1267"/>
        <v>0</v>
      </c>
      <c r="BF614" s="326">
        <f t="shared" si="1267"/>
        <v>0</v>
      </c>
      <c r="BG614" s="326">
        <f t="shared" si="1267"/>
        <v>0</v>
      </c>
      <c r="BH614" s="326">
        <f t="shared" si="1267"/>
        <v>0</v>
      </c>
      <c r="BI614" s="326">
        <f t="shared" si="1267"/>
        <v>0</v>
      </c>
      <c r="BJ614" s="326">
        <f t="shared" si="1267"/>
        <v>0</v>
      </c>
      <c r="BK614" s="326">
        <f t="shared" si="1267"/>
        <v>0</v>
      </c>
      <c r="BL614" s="326">
        <f t="shared" si="1267"/>
        <v>0</v>
      </c>
      <c r="BM614" s="326">
        <f t="shared" si="1267"/>
        <v>0</v>
      </c>
    </row>
    <row r="615" spans="3:65" x14ac:dyDescent="0.2">
      <c r="C615" s="325">
        <f t="shared" si="1222"/>
        <v>23</v>
      </c>
      <c r="D615" s="303" t="str">
        <f t="shared" si="1223"/>
        <v>item 23</v>
      </c>
      <c r="E615" s="350" t="str">
        <f t="shared" si="1219"/>
        <v>Operating Expense</v>
      </c>
      <c r="F615" s="320">
        <f t="shared" si="1219"/>
        <v>2</v>
      </c>
      <c r="G615" s="320"/>
      <c r="H615" s="354"/>
      <c r="K615" s="341">
        <f t="shared" si="1224"/>
        <v>0</v>
      </c>
      <c r="L615" s="342">
        <f t="shared" si="1225"/>
        <v>0</v>
      </c>
      <c r="O615" s="326">
        <f t="shared" ref="O615:AT615" si="1268">O586+O1284</f>
        <v>0</v>
      </c>
      <c r="P615" s="326">
        <f t="shared" si="1268"/>
        <v>0</v>
      </c>
      <c r="Q615" s="326">
        <f t="shared" si="1268"/>
        <v>0</v>
      </c>
      <c r="R615" s="326">
        <f t="shared" si="1268"/>
        <v>0</v>
      </c>
      <c r="S615" s="326">
        <f t="shared" si="1268"/>
        <v>0</v>
      </c>
      <c r="T615" s="326">
        <f t="shared" si="1268"/>
        <v>0</v>
      </c>
      <c r="U615" s="326">
        <f t="shared" si="1268"/>
        <v>0</v>
      </c>
      <c r="V615" s="326">
        <f t="shared" si="1268"/>
        <v>0</v>
      </c>
      <c r="W615" s="326">
        <f t="shared" si="1268"/>
        <v>0</v>
      </c>
      <c r="X615" s="326">
        <f t="shared" si="1268"/>
        <v>0</v>
      </c>
      <c r="Y615" s="326">
        <f t="shared" si="1268"/>
        <v>0</v>
      </c>
      <c r="Z615" s="326">
        <f t="shared" si="1268"/>
        <v>0</v>
      </c>
      <c r="AA615" s="326">
        <f t="shared" si="1268"/>
        <v>0</v>
      </c>
      <c r="AB615" s="326">
        <f t="shared" si="1268"/>
        <v>0</v>
      </c>
      <c r="AC615" s="326">
        <f t="shared" si="1268"/>
        <v>0</v>
      </c>
      <c r="AD615" s="326">
        <f t="shared" si="1268"/>
        <v>0</v>
      </c>
      <c r="AE615" s="326">
        <f t="shared" si="1268"/>
        <v>0</v>
      </c>
      <c r="AF615" s="326">
        <f t="shared" si="1268"/>
        <v>0</v>
      </c>
      <c r="AG615" s="326">
        <f t="shared" si="1268"/>
        <v>0</v>
      </c>
      <c r="AH615" s="326">
        <f t="shared" si="1268"/>
        <v>0</v>
      </c>
      <c r="AI615" s="326">
        <f t="shared" si="1268"/>
        <v>0</v>
      </c>
      <c r="AJ615" s="326">
        <f t="shared" si="1268"/>
        <v>0</v>
      </c>
      <c r="AK615" s="326">
        <f t="shared" si="1268"/>
        <v>0</v>
      </c>
      <c r="AL615" s="326">
        <f t="shared" si="1268"/>
        <v>0</v>
      </c>
      <c r="AM615" s="326">
        <f t="shared" si="1268"/>
        <v>0</v>
      </c>
      <c r="AN615" s="326">
        <f t="shared" si="1268"/>
        <v>0</v>
      </c>
      <c r="AO615" s="326">
        <f t="shared" si="1268"/>
        <v>0</v>
      </c>
      <c r="AP615" s="326">
        <f t="shared" si="1268"/>
        <v>0</v>
      </c>
      <c r="AQ615" s="326">
        <f t="shared" si="1268"/>
        <v>0</v>
      </c>
      <c r="AR615" s="326">
        <f t="shared" si="1268"/>
        <v>0</v>
      </c>
      <c r="AS615" s="326">
        <f t="shared" si="1268"/>
        <v>0</v>
      </c>
      <c r="AT615" s="326">
        <f t="shared" si="1268"/>
        <v>0</v>
      </c>
      <c r="AU615" s="326">
        <f t="shared" ref="AU615:BM615" si="1269">AU586+AU1284</f>
        <v>0</v>
      </c>
      <c r="AV615" s="326">
        <f t="shared" si="1269"/>
        <v>0</v>
      </c>
      <c r="AW615" s="326">
        <f t="shared" si="1269"/>
        <v>0</v>
      </c>
      <c r="AX615" s="326">
        <f t="shared" si="1269"/>
        <v>0</v>
      </c>
      <c r="AY615" s="326">
        <f t="shared" si="1269"/>
        <v>0</v>
      </c>
      <c r="AZ615" s="326">
        <f t="shared" si="1269"/>
        <v>0</v>
      </c>
      <c r="BA615" s="326">
        <f t="shared" si="1269"/>
        <v>0</v>
      </c>
      <c r="BB615" s="326">
        <f t="shared" si="1269"/>
        <v>0</v>
      </c>
      <c r="BC615" s="326">
        <f t="shared" si="1269"/>
        <v>0</v>
      </c>
      <c r="BD615" s="326">
        <f t="shared" si="1269"/>
        <v>0</v>
      </c>
      <c r="BE615" s="326">
        <f t="shared" si="1269"/>
        <v>0</v>
      </c>
      <c r="BF615" s="326">
        <f t="shared" si="1269"/>
        <v>0</v>
      </c>
      <c r="BG615" s="326">
        <f t="shared" si="1269"/>
        <v>0</v>
      </c>
      <c r="BH615" s="326">
        <f t="shared" si="1269"/>
        <v>0</v>
      </c>
      <c r="BI615" s="326">
        <f t="shared" si="1269"/>
        <v>0</v>
      </c>
      <c r="BJ615" s="326">
        <f t="shared" si="1269"/>
        <v>0</v>
      </c>
      <c r="BK615" s="326">
        <f t="shared" si="1269"/>
        <v>0</v>
      </c>
      <c r="BL615" s="326">
        <f t="shared" si="1269"/>
        <v>0</v>
      </c>
      <c r="BM615" s="326">
        <f t="shared" si="1269"/>
        <v>0</v>
      </c>
    </row>
    <row r="616" spans="3:65" x14ac:dyDescent="0.2">
      <c r="C616" s="325">
        <f t="shared" si="1222"/>
        <v>24</v>
      </c>
      <c r="D616" s="303" t="str">
        <f t="shared" si="1223"/>
        <v>item 24</v>
      </c>
      <c r="E616" s="350" t="str">
        <f t="shared" si="1219"/>
        <v>Operating Expense</v>
      </c>
      <c r="F616" s="320">
        <f t="shared" si="1219"/>
        <v>2</v>
      </c>
      <c r="G616" s="320"/>
      <c r="H616" s="354"/>
      <c r="K616" s="341">
        <f t="shared" si="1224"/>
        <v>0</v>
      </c>
      <c r="L616" s="342">
        <f t="shared" si="1225"/>
        <v>0</v>
      </c>
      <c r="O616" s="326">
        <f t="shared" ref="O616:AT616" si="1270">O587+O1285</f>
        <v>0</v>
      </c>
      <c r="P616" s="326">
        <f t="shared" si="1270"/>
        <v>0</v>
      </c>
      <c r="Q616" s="326">
        <f t="shared" si="1270"/>
        <v>0</v>
      </c>
      <c r="R616" s="326">
        <f t="shared" si="1270"/>
        <v>0</v>
      </c>
      <c r="S616" s="326">
        <f t="shared" si="1270"/>
        <v>0</v>
      </c>
      <c r="T616" s="326">
        <f t="shared" si="1270"/>
        <v>0</v>
      </c>
      <c r="U616" s="326">
        <f t="shared" si="1270"/>
        <v>0</v>
      </c>
      <c r="V616" s="326">
        <f t="shared" si="1270"/>
        <v>0</v>
      </c>
      <c r="W616" s="326">
        <f t="shared" si="1270"/>
        <v>0</v>
      </c>
      <c r="X616" s="326">
        <f t="shared" si="1270"/>
        <v>0</v>
      </c>
      <c r="Y616" s="326">
        <f t="shared" si="1270"/>
        <v>0</v>
      </c>
      <c r="Z616" s="326">
        <f t="shared" si="1270"/>
        <v>0</v>
      </c>
      <c r="AA616" s="326">
        <f t="shared" si="1270"/>
        <v>0</v>
      </c>
      <c r="AB616" s="326">
        <f t="shared" si="1270"/>
        <v>0</v>
      </c>
      <c r="AC616" s="326">
        <f t="shared" si="1270"/>
        <v>0</v>
      </c>
      <c r="AD616" s="326">
        <f t="shared" si="1270"/>
        <v>0</v>
      </c>
      <c r="AE616" s="326">
        <f t="shared" si="1270"/>
        <v>0</v>
      </c>
      <c r="AF616" s="326">
        <f t="shared" si="1270"/>
        <v>0</v>
      </c>
      <c r="AG616" s="326">
        <f t="shared" si="1270"/>
        <v>0</v>
      </c>
      <c r="AH616" s="326">
        <f t="shared" si="1270"/>
        <v>0</v>
      </c>
      <c r="AI616" s="326">
        <f t="shared" si="1270"/>
        <v>0</v>
      </c>
      <c r="AJ616" s="326">
        <f t="shared" si="1270"/>
        <v>0</v>
      </c>
      <c r="AK616" s="326">
        <f t="shared" si="1270"/>
        <v>0</v>
      </c>
      <c r="AL616" s="326">
        <f t="shared" si="1270"/>
        <v>0</v>
      </c>
      <c r="AM616" s="326">
        <f t="shared" si="1270"/>
        <v>0</v>
      </c>
      <c r="AN616" s="326">
        <f t="shared" si="1270"/>
        <v>0</v>
      </c>
      <c r="AO616" s="326">
        <f t="shared" si="1270"/>
        <v>0</v>
      </c>
      <c r="AP616" s="326">
        <f t="shared" si="1270"/>
        <v>0</v>
      </c>
      <c r="AQ616" s="326">
        <f t="shared" si="1270"/>
        <v>0</v>
      </c>
      <c r="AR616" s="326">
        <f t="shared" si="1270"/>
        <v>0</v>
      </c>
      <c r="AS616" s="326">
        <f t="shared" si="1270"/>
        <v>0</v>
      </c>
      <c r="AT616" s="326">
        <f t="shared" si="1270"/>
        <v>0</v>
      </c>
      <c r="AU616" s="326">
        <f t="shared" ref="AU616:BM616" si="1271">AU587+AU1285</f>
        <v>0</v>
      </c>
      <c r="AV616" s="326">
        <f t="shared" si="1271"/>
        <v>0</v>
      </c>
      <c r="AW616" s="326">
        <f t="shared" si="1271"/>
        <v>0</v>
      </c>
      <c r="AX616" s="326">
        <f t="shared" si="1271"/>
        <v>0</v>
      </c>
      <c r="AY616" s="326">
        <f t="shared" si="1271"/>
        <v>0</v>
      </c>
      <c r="AZ616" s="326">
        <f t="shared" si="1271"/>
        <v>0</v>
      </c>
      <c r="BA616" s="326">
        <f t="shared" si="1271"/>
        <v>0</v>
      </c>
      <c r="BB616" s="326">
        <f t="shared" si="1271"/>
        <v>0</v>
      </c>
      <c r="BC616" s="326">
        <f t="shared" si="1271"/>
        <v>0</v>
      </c>
      <c r="BD616" s="326">
        <f t="shared" si="1271"/>
        <v>0</v>
      </c>
      <c r="BE616" s="326">
        <f t="shared" si="1271"/>
        <v>0</v>
      </c>
      <c r="BF616" s="326">
        <f t="shared" si="1271"/>
        <v>0</v>
      </c>
      <c r="BG616" s="326">
        <f t="shared" si="1271"/>
        <v>0</v>
      </c>
      <c r="BH616" s="326">
        <f t="shared" si="1271"/>
        <v>0</v>
      </c>
      <c r="BI616" s="326">
        <f t="shared" si="1271"/>
        <v>0</v>
      </c>
      <c r="BJ616" s="326">
        <f t="shared" si="1271"/>
        <v>0</v>
      </c>
      <c r="BK616" s="326">
        <f t="shared" si="1271"/>
        <v>0</v>
      </c>
      <c r="BL616" s="326">
        <f t="shared" si="1271"/>
        <v>0</v>
      </c>
      <c r="BM616" s="326">
        <f t="shared" si="1271"/>
        <v>0</v>
      </c>
    </row>
    <row r="617" spans="3:65" x14ac:dyDescent="0.2">
      <c r="C617" s="325">
        <f t="shared" si="1222"/>
        <v>25</v>
      </c>
      <c r="D617" s="303" t="str">
        <f t="shared" si="1223"/>
        <v>item 25</v>
      </c>
      <c r="E617" s="350" t="str">
        <f t="shared" si="1219"/>
        <v>Operating Expense</v>
      </c>
      <c r="F617" s="320">
        <f t="shared" si="1219"/>
        <v>2</v>
      </c>
      <c r="G617" s="320"/>
      <c r="H617" s="354"/>
      <c r="K617" s="344">
        <f t="shared" si="1224"/>
        <v>0</v>
      </c>
      <c r="L617" s="345">
        <f t="shared" si="1225"/>
        <v>0</v>
      </c>
      <c r="O617" s="326">
        <f t="shared" ref="O617:AT617" si="1272">O588+O1286</f>
        <v>0</v>
      </c>
      <c r="P617" s="326">
        <f t="shared" si="1272"/>
        <v>0</v>
      </c>
      <c r="Q617" s="326">
        <f t="shared" si="1272"/>
        <v>0</v>
      </c>
      <c r="R617" s="326">
        <f t="shared" si="1272"/>
        <v>0</v>
      </c>
      <c r="S617" s="326">
        <f t="shared" si="1272"/>
        <v>0</v>
      </c>
      <c r="T617" s="326">
        <f t="shared" si="1272"/>
        <v>0</v>
      </c>
      <c r="U617" s="326">
        <f t="shared" si="1272"/>
        <v>0</v>
      </c>
      <c r="V617" s="326">
        <f t="shared" si="1272"/>
        <v>0</v>
      </c>
      <c r="W617" s="326">
        <f t="shared" si="1272"/>
        <v>0</v>
      </c>
      <c r="X617" s="326">
        <f t="shared" si="1272"/>
        <v>0</v>
      </c>
      <c r="Y617" s="326">
        <f t="shared" si="1272"/>
        <v>0</v>
      </c>
      <c r="Z617" s="326">
        <f t="shared" si="1272"/>
        <v>0</v>
      </c>
      <c r="AA617" s="326">
        <f t="shared" si="1272"/>
        <v>0</v>
      </c>
      <c r="AB617" s="326">
        <f t="shared" si="1272"/>
        <v>0</v>
      </c>
      <c r="AC617" s="326">
        <f t="shared" si="1272"/>
        <v>0</v>
      </c>
      <c r="AD617" s="326">
        <f t="shared" si="1272"/>
        <v>0</v>
      </c>
      <c r="AE617" s="326">
        <f t="shared" si="1272"/>
        <v>0</v>
      </c>
      <c r="AF617" s="326">
        <f t="shared" si="1272"/>
        <v>0</v>
      </c>
      <c r="AG617" s="326">
        <f t="shared" si="1272"/>
        <v>0</v>
      </c>
      <c r="AH617" s="326">
        <f t="shared" si="1272"/>
        <v>0</v>
      </c>
      <c r="AI617" s="326">
        <f t="shared" si="1272"/>
        <v>0</v>
      </c>
      <c r="AJ617" s="326">
        <f t="shared" si="1272"/>
        <v>0</v>
      </c>
      <c r="AK617" s="326">
        <f t="shared" si="1272"/>
        <v>0</v>
      </c>
      <c r="AL617" s="326">
        <f t="shared" si="1272"/>
        <v>0</v>
      </c>
      <c r="AM617" s="326">
        <f t="shared" si="1272"/>
        <v>0</v>
      </c>
      <c r="AN617" s="326">
        <f t="shared" si="1272"/>
        <v>0</v>
      </c>
      <c r="AO617" s="326">
        <f t="shared" si="1272"/>
        <v>0</v>
      </c>
      <c r="AP617" s="326">
        <f t="shared" si="1272"/>
        <v>0</v>
      </c>
      <c r="AQ617" s="326">
        <f t="shared" si="1272"/>
        <v>0</v>
      </c>
      <c r="AR617" s="326">
        <f t="shared" si="1272"/>
        <v>0</v>
      </c>
      <c r="AS617" s="326">
        <f t="shared" si="1272"/>
        <v>0</v>
      </c>
      <c r="AT617" s="326">
        <f t="shared" si="1272"/>
        <v>0</v>
      </c>
      <c r="AU617" s="326">
        <f t="shared" ref="AU617:BM617" si="1273">AU588+AU1286</f>
        <v>0</v>
      </c>
      <c r="AV617" s="326">
        <f t="shared" si="1273"/>
        <v>0</v>
      </c>
      <c r="AW617" s="326">
        <f t="shared" si="1273"/>
        <v>0</v>
      </c>
      <c r="AX617" s="326">
        <f t="shared" si="1273"/>
        <v>0</v>
      </c>
      <c r="AY617" s="326">
        <f t="shared" si="1273"/>
        <v>0</v>
      </c>
      <c r="AZ617" s="326">
        <f t="shared" si="1273"/>
        <v>0</v>
      </c>
      <c r="BA617" s="326">
        <f t="shared" si="1273"/>
        <v>0</v>
      </c>
      <c r="BB617" s="326">
        <f t="shared" si="1273"/>
        <v>0</v>
      </c>
      <c r="BC617" s="326">
        <f t="shared" si="1273"/>
        <v>0</v>
      </c>
      <c r="BD617" s="326">
        <f t="shared" si="1273"/>
        <v>0</v>
      </c>
      <c r="BE617" s="326">
        <f t="shared" si="1273"/>
        <v>0</v>
      </c>
      <c r="BF617" s="326">
        <f t="shared" si="1273"/>
        <v>0</v>
      </c>
      <c r="BG617" s="326">
        <f t="shared" si="1273"/>
        <v>0</v>
      </c>
      <c r="BH617" s="326">
        <f t="shared" si="1273"/>
        <v>0</v>
      </c>
      <c r="BI617" s="326">
        <f t="shared" si="1273"/>
        <v>0</v>
      </c>
      <c r="BJ617" s="326">
        <f t="shared" si="1273"/>
        <v>0</v>
      </c>
      <c r="BK617" s="326">
        <f t="shared" si="1273"/>
        <v>0</v>
      </c>
      <c r="BL617" s="326">
        <f t="shared" si="1273"/>
        <v>0</v>
      </c>
      <c r="BM617" s="326">
        <f t="shared" si="1273"/>
        <v>0</v>
      </c>
    </row>
    <row r="618" spans="3:65" x14ac:dyDescent="0.2">
      <c r="D618" s="331" t="str">
        <f>"Total "&amp;D592</f>
        <v>Total Tax Depreciable Basis</v>
      </c>
      <c r="K618" s="346">
        <f t="shared" si="1224"/>
        <v>1037320.5864703963</v>
      </c>
      <c r="L618" s="347">
        <f t="shared" si="1225"/>
        <v>1000000</v>
      </c>
      <c r="O618" s="348">
        <f>SUM(O593:O617)</f>
        <v>0</v>
      </c>
      <c r="P618" s="348">
        <f>SUM(P593:P617)</f>
        <v>1000000</v>
      </c>
      <c r="Q618" s="348">
        <f t="shared" ref="Q618" si="1274">SUM(Q593:Q617)</f>
        <v>0</v>
      </c>
      <c r="R618" s="348">
        <f t="shared" ref="R618" si="1275">SUM(R593:R617)</f>
        <v>0</v>
      </c>
      <c r="S618" s="348">
        <f t="shared" ref="S618" si="1276">SUM(S593:S617)</f>
        <v>0</v>
      </c>
      <c r="T618" s="348">
        <f t="shared" ref="T618" si="1277">SUM(T593:T617)</f>
        <v>0</v>
      </c>
      <c r="U618" s="348">
        <f t="shared" ref="U618" si="1278">SUM(U593:U617)</f>
        <v>0</v>
      </c>
      <c r="V618" s="348">
        <f t="shared" ref="V618" si="1279">SUM(V593:V617)</f>
        <v>0</v>
      </c>
      <c r="W618" s="348">
        <f t="shared" ref="W618" si="1280">SUM(W593:W617)</f>
        <v>0</v>
      </c>
      <c r="X618" s="348">
        <f t="shared" ref="X618" si="1281">SUM(X593:X617)</f>
        <v>0</v>
      </c>
      <c r="Y618" s="348">
        <f t="shared" ref="Y618" si="1282">SUM(Y593:Y617)</f>
        <v>0</v>
      </c>
      <c r="Z618" s="348">
        <f t="shared" ref="Z618" si="1283">SUM(Z593:Z617)</f>
        <v>0</v>
      </c>
      <c r="AA618" s="348">
        <f t="shared" ref="AA618" si="1284">SUM(AA593:AA617)</f>
        <v>0</v>
      </c>
      <c r="AB618" s="348">
        <f t="shared" ref="AB618" si="1285">SUM(AB593:AB617)</f>
        <v>0</v>
      </c>
      <c r="AC618" s="348">
        <f t="shared" ref="AC618" si="1286">SUM(AC593:AC617)</f>
        <v>0</v>
      </c>
      <c r="AD618" s="348">
        <f t="shared" ref="AD618" si="1287">SUM(AD593:AD617)</f>
        <v>0</v>
      </c>
      <c r="AE618" s="348">
        <f t="shared" ref="AE618" si="1288">SUM(AE593:AE617)</f>
        <v>0</v>
      </c>
      <c r="AF618" s="348">
        <f t="shared" ref="AF618" si="1289">SUM(AF593:AF617)</f>
        <v>0</v>
      </c>
      <c r="AG618" s="348">
        <f t="shared" ref="AG618" si="1290">SUM(AG593:AG617)</f>
        <v>0</v>
      </c>
      <c r="AH618" s="348">
        <f t="shared" ref="AH618" si="1291">SUM(AH593:AH617)</f>
        <v>0</v>
      </c>
      <c r="AI618" s="348">
        <f t="shared" ref="AI618" si="1292">SUM(AI593:AI617)</f>
        <v>0</v>
      </c>
      <c r="AJ618" s="348">
        <f t="shared" ref="AJ618" si="1293">SUM(AJ593:AJ617)</f>
        <v>0</v>
      </c>
      <c r="AK618" s="348">
        <f t="shared" ref="AK618" si="1294">SUM(AK593:AK617)</f>
        <v>0</v>
      </c>
      <c r="AL618" s="348">
        <f t="shared" ref="AL618" si="1295">SUM(AL593:AL617)</f>
        <v>0</v>
      </c>
      <c r="AM618" s="348">
        <f t="shared" ref="AM618" si="1296">SUM(AM593:AM617)</f>
        <v>0</v>
      </c>
      <c r="AN618" s="348">
        <f t="shared" ref="AN618" si="1297">SUM(AN593:AN617)</f>
        <v>0</v>
      </c>
      <c r="AO618" s="348">
        <f t="shared" ref="AO618" si="1298">SUM(AO593:AO617)</f>
        <v>0</v>
      </c>
      <c r="AP618" s="348">
        <f t="shared" ref="AP618" si="1299">SUM(AP593:AP617)</f>
        <v>0</v>
      </c>
      <c r="AQ618" s="348">
        <f t="shared" ref="AQ618" si="1300">SUM(AQ593:AQ617)</f>
        <v>0</v>
      </c>
      <c r="AR618" s="348">
        <f t="shared" ref="AR618" si="1301">SUM(AR593:AR617)</f>
        <v>0</v>
      </c>
      <c r="AS618" s="348">
        <f t="shared" ref="AS618" si="1302">SUM(AS593:AS617)</f>
        <v>0</v>
      </c>
      <c r="AT618" s="348">
        <f t="shared" ref="AT618" si="1303">SUM(AT593:AT617)</f>
        <v>0</v>
      </c>
      <c r="AU618" s="348">
        <f t="shared" ref="AU618" si="1304">SUM(AU593:AU617)</f>
        <v>0</v>
      </c>
      <c r="AV618" s="348">
        <f t="shared" ref="AV618" si="1305">SUM(AV593:AV617)</f>
        <v>0</v>
      </c>
      <c r="AW618" s="348">
        <f t="shared" ref="AW618" si="1306">SUM(AW593:AW617)</f>
        <v>0</v>
      </c>
      <c r="AX618" s="348">
        <f t="shared" ref="AX618" si="1307">SUM(AX593:AX617)</f>
        <v>0</v>
      </c>
      <c r="AY618" s="348">
        <f t="shared" ref="AY618" si="1308">SUM(AY593:AY617)</f>
        <v>0</v>
      </c>
      <c r="AZ618" s="348">
        <f t="shared" ref="AZ618" si="1309">SUM(AZ593:AZ617)</f>
        <v>0</v>
      </c>
      <c r="BA618" s="348">
        <f t="shared" ref="BA618" si="1310">SUM(BA593:BA617)</f>
        <v>0</v>
      </c>
      <c r="BB618" s="348">
        <f t="shared" ref="BB618" si="1311">SUM(BB593:BB617)</f>
        <v>0</v>
      </c>
      <c r="BC618" s="348">
        <f t="shared" ref="BC618" si="1312">SUM(BC593:BC617)</f>
        <v>0</v>
      </c>
      <c r="BD618" s="348">
        <f t="shared" ref="BD618" si="1313">SUM(BD593:BD617)</f>
        <v>0</v>
      </c>
      <c r="BE618" s="348">
        <f t="shared" ref="BE618" si="1314">SUM(BE593:BE617)</f>
        <v>0</v>
      </c>
      <c r="BF618" s="348">
        <f t="shared" ref="BF618" si="1315">SUM(BF593:BF617)</f>
        <v>0</v>
      </c>
      <c r="BG618" s="348">
        <f t="shared" ref="BG618" si="1316">SUM(BG593:BG617)</f>
        <v>0</v>
      </c>
      <c r="BH618" s="348">
        <f t="shared" ref="BH618" si="1317">SUM(BH593:BH617)</f>
        <v>0</v>
      </c>
      <c r="BI618" s="348">
        <f t="shared" ref="BI618" si="1318">SUM(BI593:BI617)</f>
        <v>0</v>
      </c>
      <c r="BJ618" s="348">
        <f t="shared" ref="BJ618" si="1319">SUM(BJ593:BJ617)</f>
        <v>0</v>
      </c>
      <c r="BK618" s="348">
        <f t="shared" ref="BK618" si="1320">SUM(BK593:BK617)</f>
        <v>0</v>
      </c>
      <c r="BL618" s="348">
        <f t="shared" ref="BL618" si="1321">SUM(BL593:BL617)</f>
        <v>0</v>
      </c>
      <c r="BM618" s="348">
        <f t="shared" ref="BM618" si="1322">SUM(BM593:BM617)</f>
        <v>0</v>
      </c>
    </row>
    <row r="619" spans="3:65" s="326" customFormat="1" x14ac:dyDescent="0.2">
      <c r="D619" s="334"/>
      <c r="F619" s="335"/>
      <c r="G619" s="335"/>
    </row>
    <row r="620" spans="3:65" s="326" customFormat="1" x14ac:dyDescent="0.2">
      <c r="D620" s="334"/>
      <c r="F620" s="335"/>
      <c r="G620" s="335"/>
    </row>
    <row r="621" spans="3:65" ht="15" x14ac:dyDescent="0.35">
      <c r="D621" s="323" t="s">
        <v>30</v>
      </c>
      <c r="E621" s="318"/>
      <c r="F621" s="291"/>
      <c r="G621" s="291"/>
      <c r="H621" s="365" t="s">
        <v>31</v>
      </c>
      <c r="I621" s="326"/>
      <c r="J621" s="326"/>
      <c r="K621" s="321"/>
      <c r="L621" s="321"/>
      <c r="M621" s="321"/>
      <c r="O621" s="321"/>
      <c r="P621" s="321"/>
      <c r="Q621" s="321"/>
      <c r="R621" s="321"/>
      <c r="S621" s="321"/>
      <c r="T621" s="321"/>
      <c r="U621" s="321"/>
      <c r="V621" s="321"/>
      <c r="W621" s="321"/>
      <c r="X621" s="321"/>
      <c r="Y621" s="321"/>
      <c r="Z621" s="321"/>
      <c r="AA621" s="321"/>
      <c r="AB621" s="321"/>
      <c r="AC621" s="321"/>
      <c r="AD621" s="321"/>
      <c r="AE621" s="321"/>
      <c r="AF621" s="321"/>
      <c r="AG621" s="321"/>
      <c r="AH621" s="321"/>
      <c r="AI621" s="321"/>
      <c r="AJ621" s="321"/>
      <c r="AK621" s="321"/>
      <c r="AL621" s="321"/>
      <c r="AM621" s="321"/>
      <c r="AN621" s="321"/>
      <c r="AO621" s="321"/>
      <c r="AP621" s="321"/>
      <c r="AQ621" s="321"/>
      <c r="AR621" s="321"/>
      <c r="AS621" s="321"/>
      <c r="AT621" s="321"/>
      <c r="AU621" s="321"/>
      <c r="AV621" s="321"/>
      <c r="AW621" s="321"/>
      <c r="AX621" s="321"/>
      <c r="AY621" s="321"/>
      <c r="AZ621" s="321"/>
      <c r="BA621" s="321"/>
      <c r="BB621" s="321"/>
      <c r="BC621" s="321"/>
      <c r="BD621" s="321"/>
      <c r="BE621" s="321"/>
      <c r="BF621" s="321"/>
      <c r="BG621" s="321"/>
      <c r="BH621" s="321"/>
      <c r="BI621" s="321"/>
      <c r="BJ621" s="321"/>
      <c r="BK621" s="321"/>
      <c r="BL621" s="321"/>
      <c r="BM621" s="321"/>
    </row>
    <row r="622" spans="3:65" x14ac:dyDescent="0.2">
      <c r="C622" s="325">
        <f>C621+1</f>
        <v>1</v>
      </c>
      <c r="D622" s="303" t="str">
        <f>INDEX(D$59:D$83,$C622,1)</f>
        <v>CR Factors</v>
      </c>
      <c r="E622" s="350" t="str">
        <f t="shared" ref="E622:F646" si="1323">INDEX(E$59:E$83,$C622,1)</f>
        <v>Capital</v>
      </c>
      <c r="F622" s="320">
        <f t="shared" si="1323"/>
        <v>4</v>
      </c>
      <c r="G622" s="320"/>
      <c r="H622" s="366" t="b">
        <f>Input!L8</f>
        <v>1</v>
      </c>
      <c r="I622" s="326"/>
      <c r="J622" s="326"/>
      <c r="O622" s="367">
        <f>SUMIF(Assumptions!$C$50:$J$50,O$5,Assumptions!$C$52:$J$52)*($H622=TRUE)*($F622&gt;=4)</f>
        <v>0.5</v>
      </c>
      <c r="P622" s="367">
        <f>SUMIF(Assumptions!$C$50:$J$50,P$5,Assumptions!$C$52:$J$52)*($H622=TRUE)*($F622&gt;=4)</f>
        <v>0.4</v>
      </c>
      <c r="Q622" s="367">
        <f>SUMIF(Assumptions!$C$50:$J$50,Q$5,Assumptions!$C$52:$J$52)*($H622=TRUE)*($F622&gt;=4)</f>
        <v>0.3</v>
      </c>
      <c r="R622" s="367">
        <f>SUMIF(Assumptions!$C$50:$J$50,R$5,Assumptions!$C$52:$J$52)*($H622=TRUE)*($F622&gt;=4)</f>
        <v>0</v>
      </c>
      <c r="S622" s="367">
        <f>SUMIF(Assumptions!$C$50:$J$50,S$5,Assumptions!$C$52:$J$52)*($H622=TRUE)*($F622&gt;=4)</f>
        <v>0</v>
      </c>
      <c r="T622" s="367">
        <f>SUMIF(Assumptions!$C$50:$J$50,T$5,Assumptions!$C$52:$J$52)*($H622=TRUE)*($F622&gt;=4)</f>
        <v>0</v>
      </c>
      <c r="U622" s="367">
        <f>SUMIF(Assumptions!$C$50:$J$50,U$5,Assumptions!$C$52:$J$52)*($H622=TRUE)*($F622&gt;=4)</f>
        <v>0</v>
      </c>
      <c r="V622" s="367">
        <f>SUMIF(Assumptions!$C$50:$J$50,V$5,Assumptions!$C$52:$J$52)*($H622=TRUE)*($F622&gt;=4)</f>
        <v>0</v>
      </c>
      <c r="W622" s="367">
        <f>SUMIF(Assumptions!$C$50:$J$50,W$5,Assumptions!$C$52:$J$52)*($H622=TRUE)*($F622&gt;=4)</f>
        <v>0</v>
      </c>
      <c r="X622" s="367">
        <f>SUMIF(Assumptions!$C$50:$J$50,X$5,Assumptions!$C$52:$J$52)*($H622=TRUE)*($F622&gt;=4)</f>
        <v>0</v>
      </c>
      <c r="Y622" s="367">
        <f>SUMIF(Assumptions!$C$50:$J$50,Y$5,Assumptions!$C$52:$J$52)*($H622=TRUE)*($F622&gt;=4)</f>
        <v>0</v>
      </c>
      <c r="Z622" s="367">
        <f>SUMIF(Assumptions!$C$50:$J$50,Z$5,Assumptions!$C$52:$J$52)*($H622=TRUE)*($F622&gt;=4)</f>
        <v>0</v>
      </c>
      <c r="AA622" s="367">
        <f>SUMIF(Assumptions!$C$50:$J$50,AA$5,Assumptions!$C$52:$J$52)*($H622=TRUE)*($F622&gt;=4)</f>
        <v>0</v>
      </c>
      <c r="AB622" s="367">
        <f>SUMIF(Assumptions!$C$50:$J$50,AB$5,Assumptions!$C$52:$J$52)*($H622=TRUE)*($F622&gt;=4)</f>
        <v>0</v>
      </c>
      <c r="AC622" s="367">
        <f>SUMIF(Assumptions!$C$50:$J$50,AC$5,Assumptions!$C$52:$J$52)*($H622=TRUE)*($F622&gt;=4)</f>
        <v>0</v>
      </c>
      <c r="AD622" s="367">
        <f>SUMIF(Assumptions!$C$50:$J$50,AD$5,Assumptions!$C$52:$J$52)*($H622=TRUE)*($F622&gt;=4)</f>
        <v>0</v>
      </c>
      <c r="AE622" s="367">
        <f>SUMIF(Assumptions!$C$50:$J$50,AE$5,Assumptions!$C$52:$J$52)*($H622=TRUE)*($F622&gt;=4)</f>
        <v>0</v>
      </c>
      <c r="AF622" s="367">
        <f>SUMIF(Assumptions!$C$50:$J$50,AF$5,Assumptions!$C$52:$J$52)*($H622=TRUE)*($F622&gt;=4)</f>
        <v>0</v>
      </c>
      <c r="AG622" s="367">
        <f>SUMIF(Assumptions!$C$50:$J$50,AG$5,Assumptions!$C$52:$J$52)*($H622=TRUE)*($F622&gt;=4)</f>
        <v>0</v>
      </c>
      <c r="AH622" s="367">
        <f>SUMIF(Assumptions!$C$50:$J$50,AH$5,Assumptions!$C$52:$J$52)*($H622=TRUE)*($F622&gt;=4)</f>
        <v>0</v>
      </c>
      <c r="AI622" s="367">
        <f>SUMIF(Assumptions!$C$50:$J$50,AI$5,Assumptions!$C$52:$J$52)*($H622=TRUE)*($F622&gt;=4)</f>
        <v>0</v>
      </c>
      <c r="AJ622" s="367">
        <f>SUMIF(Assumptions!$C$50:$J$50,AJ$5,Assumptions!$C$52:$J$52)*($H622=TRUE)*($F622&gt;=4)</f>
        <v>0</v>
      </c>
      <c r="AK622" s="367">
        <f>SUMIF(Assumptions!$C$50:$J$50,AK$5,Assumptions!$C$52:$J$52)*($H622=TRUE)*($F622&gt;=4)</f>
        <v>0</v>
      </c>
      <c r="AL622" s="367">
        <f>SUMIF(Assumptions!$C$50:$J$50,AL$5,Assumptions!$C$52:$J$52)*($H622=TRUE)*($F622&gt;=4)</f>
        <v>0</v>
      </c>
      <c r="AM622" s="367">
        <f>SUMIF(Assumptions!$C$50:$J$50,AM$5,Assumptions!$C$52:$J$52)*($H622=TRUE)*($F622&gt;=4)</f>
        <v>0</v>
      </c>
      <c r="AN622" s="367">
        <f>SUMIF(Assumptions!$C$50:$J$50,AN$5,Assumptions!$C$52:$J$52)*($H622=TRUE)*($F622&gt;=4)</f>
        <v>0</v>
      </c>
      <c r="AO622" s="367">
        <f>SUMIF(Assumptions!$C$50:$J$50,AO$5,Assumptions!$C$52:$J$52)*($H622=TRUE)*($F622&gt;=4)</f>
        <v>0</v>
      </c>
      <c r="AP622" s="367">
        <f>SUMIF(Assumptions!$C$50:$J$50,AP$5,Assumptions!$C$52:$J$52)*($H622=TRUE)*($F622&gt;=4)</f>
        <v>0</v>
      </c>
      <c r="AQ622" s="367">
        <f>SUMIF(Assumptions!$C$50:$J$50,AQ$5,Assumptions!$C$52:$J$52)*($H622=TRUE)*($F622&gt;=4)</f>
        <v>0</v>
      </c>
      <c r="AR622" s="367">
        <f>SUMIF(Assumptions!$C$50:$J$50,AR$5,Assumptions!$C$52:$J$52)*($H622=TRUE)*($F622&gt;=4)</f>
        <v>0</v>
      </c>
      <c r="AS622" s="367">
        <f>SUMIF(Assumptions!$C$50:$J$50,AS$5,Assumptions!$C$52:$J$52)*($H622=TRUE)*($F622&gt;=4)</f>
        <v>0</v>
      </c>
      <c r="AT622" s="367">
        <f>SUMIF(Assumptions!$C$50:$J$50,AT$5,Assumptions!$C$52:$J$52)*($H622=TRUE)*($F622&gt;=4)</f>
        <v>0</v>
      </c>
      <c r="AU622" s="367">
        <f>SUMIF(Assumptions!$C$50:$J$50,AU$5,Assumptions!$C$52:$J$52)*($H622=TRUE)*($F622&gt;=4)</f>
        <v>0</v>
      </c>
      <c r="AV622" s="367">
        <f>SUMIF(Assumptions!$C$50:$J$50,AV$5,Assumptions!$C$52:$J$52)*($H622=TRUE)*($F622&gt;=4)</f>
        <v>0</v>
      </c>
      <c r="AW622" s="367">
        <f>SUMIF(Assumptions!$C$50:$J$50,AW$5,Assumptions!$C$52:$J$52)*($H622=TRUE)*($F622&gt;=4)</f>
        <v>0</v>
      </c>
      <c r="AX622" s="367">
        <f>SUMIF(Assumptions!$C$50:$J$50,AX$5,Assumptions!$C$52:$J$52)*($H622=TRUE)*($F622&gt;=4)</f>
        <v>0</v>
      </c>
      <c r="AY622" s="367">
        <f>SUMIF(Assumptions!$C$50:$J$50,AY$5,Assumptions!$C$52:$J$52)*($H622=TRUE)*($F622&gt;=4)</f>
        <v>0</v>
      </c>
      <c r="AZ622" s="367">
        <f>SUMIF(Assumptions!$C$50:$J$50,AZ$5,Assumptions!$C$52:$J$52)*($H622=TRUE)*($F622&gt;=4)</f>
        <v>0</v>
      </c>
      <c r="BA622" s="367">
        <f>SUMIF(Assumptions!$C$50:$J$50,BA$5,Assumptions!$C$52:$J$52)*($H622=TRUE)*($F622&gt;=4)</f>
        <v>0</v>
      </c>
      <c r="BB622" s="367">
        <f>SUMIF(Assumptions!$C$50:$J$50,BB$5,Assumptions!$C$52:$J$52)*($H622=TRUE)*($F622&gt;=4)</f>
        <v>0</v>
      </c>
      <c r="BC622" s="367">
        <f>SUMIF(Assumptions!$C$50:$J$50,BC$5,Assumptions!$C$52:$J$52)*($H622=TRUE)*($F622&gt;=4)</f>
        <v>0</v>
      </c>
      <c r="BD622" s="367">
        <f>SUMIF(Assumptions!$C$50:$J$50,BD$5,Assumptions!$C$52:$J$52)*($H622=TRUE)*($F622&gt;=4)</f>
        <v>0</v>
      </c>
      <c r="BE622" s="367">
        <f>SUMIF(Assumptions!$C$50:$J$50,BE$5,Assumptions!$C$52:$J$52)*($H622=TRUE)*($F622&gt;=4)</f>
        <v>0</v>
      </c>
      <c r="BF622" s="367">
        <f>SUMIF(Assumptions!$C$50:$J$50,BF$5,Assumptions!$C$52:$J$52)*($H622=TRUE)*($F622&gt;=4)</f>
        <v>0</v>
      </c>
      <c r="BG622" s="367">
        <f>SUMIF(Assumptions!$C$50:$J$50,BG$5,Assumptions!$C$52:$J$52)*($H622=TRUE)*($F622&gt;=4)</f>
        <v>0</v>
      </c>
      <c r="BH622" s="367">
        <f>SUMIF(Assumptions!$C$50:$J$50,BH$5,Assumptions!$C$52:$J$52)*($H622=TRUE)*($F622&gt;=4)</f>
        <v>0</v>
      </c>
      <c r="BI622" s="367">
        <f>SUMIF(Assumptions!$C$50:$J$50,BI$5,Assumptions!$C$52:$J$52)*($H622=TRUE)*($F622&gt;=4)</f>
        <v>0</v>
      </c>
      <c r="BJ622" s="367">
        <f>SUMIF(Assumptions!$C$50:$J$50,BJ$5,Assumptions!$C$52:$J$52)*($H622=TRUE)*($F622&gt;=4)</f>
        <v>0</v>
      </c>
      <c r="BK622" s="367">
        <f>SUMIF(Assumptions!$C$50:$J$50,BK$5,Assumptions!$C$52:$J$52)*($H622=TRUE)*($F622&gt;=4)</f>
        <v>0</v>
      </c>
      <c r="BL622" s="367">
        <f>SUMIF(Assumptions!$C$50:$J$50,BL$5,Assumptions!$C$52:$J$52)*($H622=TRUE)*($F622&gt;=4)</f>
        <v>0</v>
      </c>
      <c r="BM622" s="367">
        <f>SUMIF(Assumptions!$C$50:$J$50,BM$5,Assumptions!$C$52:$J$52)*($H622=TRUE)*($F622&gt;=4)</f>
        <v>0</v>
      </c>
    </row>
    <row r="623" spans="3:65" x14ac:dyDescent="0.2">
      <c r="C623" s="325">
        <f t="shared" ref="C623:C646" si="1324">C622+1</f>
        <v>2</v>
      </c>
      <c r="D623" s="303" t="str">
        <f t="shared" ref="D623:D646" si="1325">INDEX(D$59:D$83,$C623,1)</f>
        <v>item 2</v>
      </c>
      <c r="E623" s="350" t="str">
        <f t="shared" si="1323"/>
        <v>Operating Expense</v>
      </c>
      <c r="F623" s="320">
        <f t="shared" si="1323"/>
        <v>2</v>
      </c>
      <c r="G623" s="320"/>
      <c r="H623" s="366" t="b">
        <f>Input!L9</f>
        <v>1</v>
      </c>
      <c r="I623" s="326"/>
      <c r="J623" s="326"/>
      <c r="O623" s="367">
        <f>SUMIF(Assumptions!$C$50:$J$50,O$5,Assumptions!$C$52:$J$52)*($H623=TRUE)*($F623&gt;=4)</f>
        <v>0</v>
      </c>
      <c r="P623" s="367">
        <f>SUMIF(Assumptions!$C$50:$J$50,P$5,Assumptions!$C$52:$J$52)*($H623=TRUE)*($F623&gt;=4)</f>
        <v>0</v>
      </c>
      <c r="Q623" s="367">
        <f>SUMIF(Assumptions!$C$50:$J$50,Q$5,Assumptions!$C$52:$J$52)*($H623=TRUE)*($F623&gt;=4)</f>
        <v>0</v>
      </c>
      <c r="R623" s="367">
        <f>SUMIF(Assumptions!$C$50:$J$50,R$5,Assumptions!$C$52:$J$52)*($H623=TRUE)*($F623&gt;=4)</f>
        <v>0</v>
      </c>
      <c r="S623" s="367">
        <f>SUMIF(Assumptions!$C$50:$J$50,S$5,Assumptions!$C$52:$J$52)*($H623=TRUE)*($F623&gt;=4)</f>
        <v>0</v>
      </c>
      <c r="T623" s="367">
        <f>SUMIF(Assumptions!$C$50:$J$50,T$5,Assumptions!$C$52:$J$52)*($H623=TRUE)*($F623&gt;=4)</f>
        <v>0</v>
      </c>
      <c r="U623" s="367">
        <f>SUMIF(Assumptions!$C$50:$J$50,U$5,Assumptions!$C$52:$J$52)*($H623=TRUE)*($F623&gt;=4)</f>
        <v>0</v>
      </c>
      <c r="V623" s="367">
        <f>SUMIF(Assumptions!$C$50:$J$50,V$5,Assumptions!$C$52:$J$52)*($H623=TRUE)*($F623&gt;=4)</f>
        <v>0</v>
      </c>
      <c r="W623" s="367">
        <f>SUMIF(Assumptions!$C$50:$J$50,W$5,Assumptions!$C$52:$J$52)*($H623=TRUE)*($F623&gt;=4)</f>
        <v>0</v>
      </c>
      <c r="X623" s="367">
        <f>SUMIF(Assumptions!$C$50:$J$50,X$5,Assumptions!$C$52:$J$52)*($H623=TRUE)*($F623&gt;=4)</f>
        <v>0</v>
      </c>
      <c r="Y623" s="367">
        <f>SUMIF(Assumptions!$C$50:$J$50,Y$5,Assumptions!$C$52:$J$52)*($H623=TRUE)*($F623&gt;=4)</f>
        <v>0</v>
      </c>
      <c r="Z623" s="367">
        <f>SUMIF(Assumptions!$C$50:$J$50,Z$5,Assumptions!$C$52:$J$52)*($H623=TRUE)*($F623&gt;=4)</f>
        <v>0</v>
      </c>
      <c r="AA623" s="367">
        <f>SUMIF(Assumptions!$C$50:$J$50,AA$5,Assumptions!$C$52:$J$52)*($H623=TRUE)*($F623&gt;=4)</f>
        <v>0</v>
      </c>
      <c r="AB623" s="367">
        <f>SUMIF(Assumptions!$C$50:$J$50,AB$5,Assumptions!$C$52:$J$52)*($H623=TRUE)*($F623&gt;=4)</f>
        <v>0</v>
      </c>
      <c r="AC623" s="367">
        <f>SUMIF(Assumptions!$C$50:$J$50,AC$5,Assumptions!$C$52:$J$52)*($H623=TRUE)*($F623&gt;=4)</f>
        <v>0</v>
      </c>
      <c r="AD623" s="367">
        <f>SUMIF(Assumptions!$C$50:$J$50,AD$5,Assumptions!$C$52:$J$52)*($H623=TRUE)*($F623&gt;=4)</f>
        <v>0</v>
      </c>
      <c r="AE623" s="367">
        <f>SUMIF(Assumptions!$C$50:$J$50,AE$5,Assumptions!$C$52:$J$52)*($H623=TRUE)*($F623&gt;=4)</f>
        <v>0</v>
      </c>
      <c r="AF623" s="367">
        <f>SUMIF(Assumptions!$C$50:$J$50,AF$5,Assumptions!$C$52:$J$52)*($H623=TRUE)*($F623&gt;=4)</f>
        <v>0</v>
      </c>
      <c r="AG623" s="367">
        <f>SUMIF(Assumptions!$C$50:$J$50,AG$5,Assumptions!$C$52:$J$52)*($H623=TRUE)*($F623&gt;=4)</f>
        <v>0</v>
      </c>
      <c r="AH623" s="367">
        <f>SUMIF(Assumptions!$C$50:$J$50,AH$5,Assumptions!$C$52:$J$52)*($H623=TRUE)*($F623&gt;=4)</f>
        <v>0</v>
      </c>
      <c r="AI623" s="367">
        <f>SUMIF(Assumptions!$C$50:$J$50,AI$5,Assumptions!$C$52:$J$52)*($H623=TRUE)*($F623&gt;=4)</f>
        <v>0</v>
      </c>
      <c r="AJ623" s="367">
        <f>SUMIF(Assumptions!$C$50:$J$50,AJ$5,Assumptions!$C$52:$J$52)*($H623=TRUE)*($F623&gt;=4)</f>
        <v>0</v>
      </c>
      <c r="AK623" s="367">
        <f>SUMIF(Assumptions!$C$50:$J$50,AK$5,Assumptions!$C$52:$J$52)*($H623=TRUE)*($F623&gt;=4)</f>
        <v>0</v>
      </c>
      <c r="AL623" s="367">
        <f>SUMIF(Assumptions!$C$50:$J$50,AL$5,Assumptions!$C$52:$J$52)*($H623=TRUE)*($F623&gt;=4)</f>
        <v>0</v>
      </c>
      <c r="AM623" s="367">
        <f>SUMIF(Assumptions!$C$50:$J$50,AM$5,Assumptions!$C$52:$J$52)*($H623=TRUE)*($F623&gt;=4)</f>
        <v>0</v>
      </c>
      <c r="AN623" s="367">
        <f>SUMIF(Assumptions!$C$50:$J$50,AN$5,Assumptions!$C$52:$J$52)*($H623=TRUE)*($F623&gt;=4)</f>
        <v>0</v>
      </c>
      <c r="AO623" s="367">
        <f>SUMIF(Assumptions!$C$50:$J$50,AO$5,Assumptions!$C$52:$J$52)*($H623=TRUE)*($F623&gt;=4)</f>
        <v>0</v>
      </c>
      <c r="AP623" s="367">
        <f>SUMIF(Assumptions!$C$50:$J$50,AP$5,Assumptions!$C$52:$J$52)*($H623=TRUE)*($F623&gt;=4)</f>
        <v>0</v>
      </c>
      <c r="AQ623" s="367">
        <f>SUMIF(Assumptions!$C$50:$J$50,AQ$5,Assumptions!$C$52:$J$52)*($H623=TRUE)*($F623&gt;=4)</f>
        <v>0</v>
      </c>
      <c r="AR623" s="367">
        <f>SUMIF(Assumptions!$C$50:$J$50,AR$5,Assumptions!$C$52:$J$52)*($H623=TRUE)*($F623&gt;=4)</f>
        <v>0</v>
      </c>
      <c r="AS623" s="367">
        <f>SUMIF(Assumptions!$C$50:$J$50,AS$5,Assumptions!$C$52:$J$52)*($H623=TRUE)*($F623&gt;=4)</f>
        <v>0</v>
      </c>
      <c r="AT623" s="367">
        <f>SUMIF(Assumptions!$C$50:$J$50,AT$5,Assumptions!$C$52:$J$52)*($H623=TRUE)*($F623&gt;=4)</f>
        <v>0</v>
      </c>
      <c r="AU623" s="367">
        <f>SUMIF(Assumptions!$C$50:$J$50,AU$5,Assumptions!$C$52:$J$52)*($H623=TRUE)*($F623&gt;=4)</f>
        <v>0</v>
      </c>
      <c r="AV623" s="367">
        <f>SUMIF(Assumptions!$C$50:$J$50,AV$5,Assumptions!$C$52:$J$52)*($H623=TRUE)*($F623&gt;=4)</f>
        <v>0</v>
      </c>
      <c r="AW623" s="367">
        <f>SUMIF(Assumptions!$C$50:$J$50,AW$5,Assumptions!$C$52:$J$52)*($H623=TRUE)*($F623&gt;=4)</f>
        <v>0</v>
      </c>
      <c r="AX623" s="367">
        <f>SUMIF(Assumptions!$C$50:$J$50,AX$5,Assumptions!$C$52:$J$52)*($H623=TRUE)*($F623&gt;=4)</f>
        <v>0</v>
      </c>
      <c r="AY623" s="367">
        <f>SUMIF(Assumptions!$C$50:$J$50,AY$5,Assumptions!$C$52:$J$52)*($H623=TRUE)*($F623&gt;=4)</f>
        <v>0</v>
      </c>
      <c r="AZ623" s="367">
        <f>SUMIF(Assumptions!$C$50:$J$50,AZ$5,Assumptions!$C$52:$J$52)*($H623=TRUE)*($F623&gt;=4)</f>
        <v>0</v>
      </c>
      <c r="BA623" s="367">
        <f>SUMIF(Assumptions!$C$50:$J$50,BA$5,Assumptions!$C$52:$J$52)*($H623=TRUE)*($F623&gt;=4)</f>
        <v>0</v>
      </c>
      <c r="BB623" s="367">
        <f>SUMIF(Assumptions!$C$50:$J$50,BB$5,Assumptions!$C$52:$J$52)*($H623=TRUE)*($F623&gt;=4)</f>
        <v>0</v>
      </c>
      <c r="BC623" s="367">
        <f>SUMIF(Assumptions!$C$50:$J$50,BC$5,Assumptions!$C$52:$J$52)*($H623=TRUE)*($F623&gt;=4)</f>
        <v>0</v>
      </c>
      <c r="BD623" s="367">
        <f>SUMIF(Assumptions!$C$50:$J$50,BD$5,Assumptions!$C$52:$J$52)*($H623=TRUE)*($F623&gt;=4)</f>
        <v>0</v>
      </c>
      <c r="BE623" s="367">
        <f>SUMIF(Assumptions!$C$50:$J$50,BE$5,Assumptions!$C$52:$J$52)*($H623=TRUE)*($F623&gt;=4)</f>
        <v>0</v>
      </c>
      <c r="BF623" s="367">
        <f>SUMIF(Assumptions!$C$50:$J$50,BF$5,Assumptions!$C$52:$J$52)*($H623=TRUE)*($F623&gt;=4)</f>
        <v>0</v>
      </c>
      <c r="BG623" s="367">
        <f>SUMIF(Assumptions!$C$50:$J$50,BG$5,Assumptions!$C$52:$J$52)*($H623=TRUE)*($F623&gt;=4)</f>
        <v>0</v>
      </c>
      <c r="BH623" s="367">
        <f>SUMIF(Assumptions!$C$50:$J$50,BH$5,Assumptions!$C$52:$J$52)*($H623=TRUE)*($F623&gt;=4)</f>
        <v>0</v>
      </c>
      <c r="BI623" s="367">
        <f>SUMIF(Assumptions!$C$50:$J$50,BI$5,Assumptions!$C$52:$J$52)*($H623=TRUE)*($F623&gt;=4)</f>
        <v>0</v>
      </c>
      <c r="BJ623" s="367">
        <f>SUMIF(Assumptions!$C$50:$J$50,BJ$5,Assumptions!$C$52:$J$52)*($H623=TRUE)*($F623&gt;=4)</f>
        <v>0</v>
      </c>
      <c r="BK623" s="367">
        <f>SUMIF(Assumptions!$C$50:$J$50,BK$5,Assumptions!$C$52:$J$52)*($H623=TRUE)*($F623&gt;=4)</f>
        <v>0</v>
      </c>
      <c r="BL623" s="367">
        <f>SUMIF(Assumptions!$C$50:$J$50,BL$5,Assumptions!$C$52:$J$52)*($H623=TRUE)*($F623&gt;=4)</f>
        <v>0</v>
      </c>
      <c r="BM623" s="367">
        <f>SUMIF(Assumptions!$C$50:$J$50,BM$5,Assumptions!$C$52:$J$52)*($H623=TRUE)*($F623&gt;=4)</f>
        <v>0</v>
      </c>
    </row>
    <row r="624" spans="3:65" x14ac:dyDescent="0.2">
      <c r="C624" s="325">
        <f t="shared" si="1324"/>
        <v>3</v>
      </c>
      <c r="D624" s="303" t="str">
        <f t="shared" si="1325"/>
        <v>item 3</v>
      </c>
      <c r="E624" s="350" t="str">
        <f t="shared" si="1323"/>
        <v>Operating Expense</v>
      </c>
      <c r="F624" s="320">
        <f t="shared" si="1323"/>
        <v>2</v>
      </c>
      <c r="G624" s="320"/>
      <c r="H624" s="366" t="b">
        <f>Input!L10</f>
        <v>1</v>
      </c>
      <c r="I624" s="326"/>
      <c r="J624" s="326"/>
      <c r="O624" s="367">
        <f>SUMIF(Assumptions!$C$50:$J$50,O$5,Assumptions!$C$52:$J$52)*($H624=TRUE)*($F624&gt;=4)</f>
        <v>0</v>
      </c>
      <c r="P624" s="367">
        <f>SUMIF(Assumptions!$C$50:$J$50,P$5,Assumptions!$C$52:$J$52)*($H624=TRUE)*($F624&gt;=4)</f>
        <v>0</v>
      </c>
      <c r="Q624" s="367">
        <f>SUMIF(Assumptions!$C$50:$J$50,Q$5,Assumptions!$C$52:$J$52)*($H624=TRUE)*($F624&gt;=4)</f>
        <v>0</v>
      </c>
      <c r="R624" s="367">
        <f>SUMIF(Assumptions!$C$50:$J$50,R$5,Assumptions!$C$52:$J$52)*($H624=TRUE)*($F624&gt;=4)</f>
        <v>0</v>
      </c>
      <c r="S624" s="367">
        <f>SUMIF(Assumptions!$C$50:$J$50,S$5,Assumptions!$C$52:$J$52)*($H624=TRUE)*($F624&gt;=4)</f>
        <v>0</v>
      </c>
      <c r="T624" s="367">
        <f>SUMIF(Assumptions!$C$50:$J$50,T$5,Assumptions!$C$52:$J$52)*($H624=TRUE)*($F624&gt;=4)</f>
        <v>0</v>
      </c>
      <c r="U624" s="367">
        <f>SUMIF(Assumptions!$C$50:$J$50,U$5,Assumptions!$C$52:$J$52)*($H624=TRUE)*($F624&gt;=4)</f>
        <v>0</v>
      </c>
      <c r="V624" s="367">
        <f>SUMIF(Assumptions!$C$50:$J$50,V$5,Assumptions!$C$52:$J$52)*($H624=TRUE)*($F624&gt;=4)</f>
        <v>0</v>
      </c>
      <c r="W624" s="367">
        <f>SUMIF(Assumptions!$C$50:$J$50,W$5,Assumptions!$C$52:$J$52)*($H624=TRUE)*($F624&gt;=4)</f>
        <v>0</v>
      </c>
      <c r="X624" s="367">
        <f>SUMIF(Assumptions!$C$50:$J$50,X$5,Assumptions!$C$52:$J$52)*($H624=TRUE)*($F624&gt;=4)</f>
        <v>0</v>
      </c>
      <c r="Y624" s="367">
        <f>SUMIF(Assumptions!$C$50:$J$50,Y$5,Assumptions!$C$52:$J$52)*($H624=TRUE)*($F624&gt;=4)</f>
        <v>0</v>
      </c>
      <c r="Z624" s="367">
        <f>SUMIF(Assumptions!$C$50:$J$50,Z$5,Assumptions!$C$52:$J$52)*($H624=TRUE)*($F624&gt;=4)</f>
        <v>0</v>
      </c>
      <c r="AA624" s="367">
        <f>SUMIF(Assumptions!$C$50:$J$50,AA$5,Assumptions!$C$52:$J$52)*($H624=TRUE)*($F624&gt;=4)</f>
        <v>0</v>
      </c>
      <c r="AB624" s="367">
        <f>SUMIF(Assumptions!$C$50:$J$50,AB$5,Assumptions!$C$52:$J$52)*($H624=TRUE)*($F624&gt;=4)</f>
        <v>0</v>
      </c>
      <c r="AC624" s="367">
        <f>SUMIF(Assumptions!$C$50:$J$50,AC$5,Assumptions!$C$52:$J$52)*($H624=TRUE)*($F624&gt;=4)</f>
        <v>0</v>
      </c>
      <c r="AD624" s="367">
        <f>SUMIF(Assumptions!$C$50:$J$50,AD$5,Assumptions!$C$52:$J$52)*($H624=TRUE)*($F624&gt;=4)</f>
        <v>0</v>
      </c>
      <c r="AE624" s="367">
        <f>SUMIF(Assumptions!$C$50:$J$50,AE$5,Assumptions!$C$52:$J$52)*($H624=TRUE)*($F624&gt;=4)</f>
        <v>0</v>
      </c>
      <c r="AF624" s="367">
        <f>SUMIF(Assumptions!$C$50:$J$50,AF$5,Assumptions!$C$52:$J$52)*($H624=TRUE)*($F624&gt;=4)</f>
        <v>0</v>
      </c>
      <c r="AG624" s="367">
        <f>SUMIF(Assumptions!$C$50:$J$50,AG$5,Assumptions!$C$52:$J$52)*($H624=TRUE)*($F624&gt;=4)</f>
        <v>0</v>
      </c>
      <c r="AH624" s="367">
        <f>SUMIF(Assumptions!$C$50:$J$50,AH$5,Assumptions!$C$52:$J$52)*($H624=TRUE)*($F624&gt;=4)</f>
        <v>0</v>
      </c>
      <c r="AI624" s="367">
        <f>SUMIF(Assumptions!$C$50:$J$50,AI$5,Assumptions!$C$52:$J$52)*($H624=TRUE)*($F624&gt;=4)</f>
        <v>0</v>
      </c>
      <c r="AJ624" s="367">
        <f>SUMIF(Assumptions!$C$50:$J$50,AJ$5,Assumptions!$C$52:$J$52)*($H624=TRUE)*($F624&gt;=4)</f>
        <v>0</v>
      </c>
      <c r="AK624" s="367">
        <f>SUMIF(Assumptions!$C$50:$J$50,AK$5,Assumptions!$C$52:$J$52)*($H624=TRUE)*($F624&gt;=4)</f>
        <v>0</v>
      </c>
      <c r="AL624" s="367">
        <f>SUMIF(Assumptions!$C$50:$J$50,AL$5,Assumptions!$C$52:$J$52)*($H624=TRUE)*($F624&gt;=4)</f>
        <v>0</v>
      </c>
      <c r="AM624" s="367">
        <f>SUMIF(Assumptions!$C$50:$J$50,AM$5,Assumptions!$C$52:$J$52)*($H624=TRUE)*($F624&gt;=4)</f>
        <v>0</v>
      </c>
      <c r="AN624" s="367">
        <f>SUMIF(Assumptions!$C$50:$J$50,AN$5,Assumptions!$C$52:$J$52)*($H624=TRUE)*($F624&gt;=4)</f>
        <v>0</v>
      </c>
      <c r="AO624" s="367">
        <f>SUMIF(Assumptions!$C$50:$J$50,AO$5,Assumptions!$C$52:$J$52)*($H624=TRUE)*($F624&gt;=4)</f>
        <v>0</v>
      </c>
      <c r="AP624" s="367">
        <f>SUMIF(Assumptions!$C$50:$J$50,AP$5,Assumptions!$C$52:$J$52)*($H624=TRUE)*($F624&gt;=4)</f>
        <v>0</v>
      </c>
      <c r="AQ624" s="367">
        <f>SUMIF(Assumptions!$C$50:$J$50,AQ$5,Assumptions!$C$52:$J$52)*($H624=TRUE)*($F624&gt;=4)</f>
        <v>0</v>
      </c>
      <c r="AR624" s="367">
        <f>SUMIF(Assumptions!$C$50:$J$50,AR$5,Assumptions!$C$52:$J$52)*($H624=TRUE)*($F624&gt;=4)</f>
        <v>0</v>
      </c>
      <c r="AS624" s="367">
        <f>SUMIF(Assumptions!$C$50:$J$50,AS$5,Assumptions!$C$52:$J$52)*($H624=TRUE)*($F624&gt;=4)</f>
        <v>0</v>
      </c>
      <c r="AT624" s="367">
        <f>SUMIF(Assumptions!$C$50:$J$50,AT$5,Assumptions!$C$52:$J$52)*($H624=TRUE)*($F624&gt;=4)</f>
        <v>0</v>
      </c>
      <c r="AU624" s="367">
        <f>SUMIF(Assumptions!$C$50:$J$50,AU$5,Assumptions!$C$52:$J$52)*($H624=TRUE)*($F624&gt;=4)</f>
        <v>0</v>
      </c>
      <c r="AV624" s="367">
        <f>SUMIF(Assumptions!$C$50:$J$50,AV$5,Assumptions!$C$52:$J$52)*($H624=TRUE)*($F624&gt;=4)</f>
        <v>0</v>
      </c>
      <c r="AW624" s="367">
        <f>SUMIF(Assumptions!$C$50:$J$50,AW$5,Assumptions!$C$52:$J$52)*($H624=TRUE)*($F624&gt;=4)</f>
        <v>0</v>
      </c>
      <c r="AX624" s="367">
        <f>SUMIF(Assumptions!$C$50:$J$50,AX$5,Assumptions!$C$52:$J$52)*($H624=TRUE)*($F624&gt;=4)</f>
        <v>0</v>
      </c>
      <c r="AY624" s="367">
        <f>SUMIF(Assumptions!$C$50:$J$50,AY$5,Assumptions!$C$52:$J$52)*($H624=TRUE)*($F624&gt;=4)</f>
        <v>0</v>
      </c>
      <c r="AZ624" s="367">
        <f>SUMIF(Assumptions!$C$50:$J$50,AZ$5,Assumptions!$C$52:$J$52)*($H624=TRUE)*($F624&gt;=4)</f>
        <v>0</v>
      </c>
      <c r="BA624" s="367">
        <f>SUMIF(Assumptions!$C$50:$J$50,BA$5,Assumptions!$C$52:$J$52)*($H624=TRUE)*($F624&gt;=4)</f>
        <v>0</v>
      </c>
      <c r="BB624" s="367">
        <f>SUMIF(Assumptions!$C$50:$J$50,BB$5,Assumptions!$C$52:$J$52)*($H624=TRUE)*($F624&gt;=4)</f>
        <v>0</v>
      </c>
      <c r="BC624" s="367">
        <f>SUMIF(Assumptions!$C$50:$J$50,BC$5,Assumptions!$C$52:$J$52)*($H624=TRUE)*($F624&gt;=4)</f>
        <v>0</v>
      </c>
      <c r="BD624" s="367">
        <f>SUMIF(Assumptions!$C$50:$J$50,BD$5,Assumptions!$C$52:$J$52)*($H624=TRUE)*($F624&gt;=4)</f>
        <v>0</v>
      </c>
      <c r="BE624" s="367">
        <f>SUMIF(Assumptions!$C$50:$J$50,BE$5,Assumptions!$C$52:$J$52)*($H624=TRUE)*($F624&gt;=4)</f>
        <v>0</v>
      </c>
      <c r="BF624" s="367">
        <f>SUMIF(Assumptions!$C$50:$J$50,BF$5,Assumptions!$C$52:$J$52)*($H624=TRUE)*($F624&gt;=4)</f>
        <v>0</v>
      </c>
      <c r="BG624" s="367">
        <f>SUMIF(Assumptions!$C$50:$J$50,BG$5,Assumptions!$C$52:$J$52)*($H624=TRUE)*($F624&gt;=4)</f>
        <v>0</v>
      </c>
      <c r="BH624" s="367">
        <f>SUMIF(Assumptions!$C$50:$J$50,BH$5,Assumptions!$C$52:$J$52)*($H624=TRUE)*($F624&gt;=4)</f>
        <v>0</v>
      </c>
      <c r="BI624" s="367">
        <f>SUMIF(Assumptions!$C$50:$J$50,BI$5,Assumptions!$C$52:$J$52)*($H624=TRUE)*($F624&gt;=4)</f>
        <v>0</v>
      </c>
      <c r="BJ624" s="367">
        <f>SUMIF(Assumptions!$C$50:$J$50,BJ$5,Assumptions!$C$52:$J$52)*($H624=TRUE)*($F624&gt;=4)</f>
        <v>0</v>
      </c>
      <c r="BK624" s="367">
        <f>SUMIF(Assumptions!$C$50:$J$50,BK$5,Assumptions!$C$52:$J$52)*($H624=TRUE)*($F624&gt;=4)</f>
        <v>0</v>
      </c>
      <c r="BL624" s="367">
        <f>SUMIF(Assumptions!$C$50:$J$50,BL$5,Assumptions!$C$52:$J$52)*($H624=TRUE)*($F624&gt;=4)</f>
        <v>0</v>
      </c>
      <c r="BM624" s="367">
        <f>SUMIF(Assumptions!$C$50:$J$50,BM$5,Assumptions!$C$52:$J$52)*($H624=TRUE)*($F624&gt;=4)</f>
        <v>0</v>
      </c>
    </row>
    <row r="625" spans="3:65" x14ac:dyDescent="0.2">
      <c r="C625" s="325">
        <f t="shared" si="1324"/>
        <v>4</v>
      </c>
      <c r="D625" s="303" t="str">
        <f t="shared" si="1325"/>
        <v>item 4</v>
      </c>
      <c r="E625" s="350" t="str">
        <f t="shared" si="1323"/>
        <v>Operating Expense</v>
      </c>
      <c r="F625" s="320">
        <f t="shared" si="1323"/>
        <v>2</v>
      </c>
      <c r="G625" s="320"/>
      <c r="H625" s="366" t="b">
        <f>Input!L11</f>
        <v>1</v>
      </c>
      <c r="I625" s="326"/>
      <c r="J625" s="326"/>
      <c r="O625" s="367">
        <f>SUMIF(Assumptions!$C$50:$J$50,O$5,Assumptions!$C$52:$J$52)*($H625=TRUE)*($F625&gt;=4)</f>
        <v>0</v>
      </c>
      <c r="P625" s="367">
        <f>SUMIF(Assumptions!$C$50:$J$50,P$5,Assumptions!$C$52:$J$52)*($H625=TRUE)*($F625&gt;=4)</f>
        <v>0</v>
      </c>
      <c r="Q625" s="367">
        <f>SUMIF(Assumptions!$C$50:$J$50,Q$5,Assumptions!$C$52:$J$52)*($H625=TRUE)*($F625&gt;=4)</f>
        <v>0</v>
      </c>
      <c r="R625" s="367">
        <f>SUMIF(Assumptions!$C$50:$J$50,R$5,Assumptions!$C$52:$J$52)*($H625=TRUE)*($F625&gt;=4)</f>
        <v>0</v>
      </c>
      <c r="S625" s="367">
        <f>SUMIF(Assumptions!$C$50:$J$50,S$5,Assumptions!$C$52:$J$52)*($H625=TRUE)*($F625&gt;=4)</f>
        <v>0</v>
      </c>
      <c r="T625" s="367">
        <f>SUMIF(Assumptions!$C$50:$J$50,T$5,Assumptions!$C$52:$J$52)*($H625=TRUE)*($F625&gt;=4)</f>
        <v>0</v>
      </c>
      <c r="U625" s="367">
        <f>SUMIF(Assumptions!$C$50:$J$50,U$5,Assumptions!$C$52:$J$52)*($H625=TRUE)*($F625&gt;=4)</f>
        <v>0</v>
      </c>
      <c r="V625" s="367">
        <f>SUMIF(Assumptions!$C$50:$J$50,V$5,Assumptions!$C$52:$J$52)*($H625=TRUE)*($F625&gt;=4)</f>
        <v>0</v>
      </c>
      <c r="W625" s="367">
        <f>SUMIF(Assumptions!$C$50:$J$50,W$5,Assumptions!$C$52:$J$52)*($H625=TRUE)*($F625&gt;=4)</f>
        <v>0</v>
      </c>
      <c r="X625" s="367">
        <f>SUMIF(Assumptions!$C$50:$J$50,X$5,Assumptions!$C$52:$J$52)*($H625=TRUE)*($F625&gt;=4)</f>
        <v>0</v>
      </c>
      <c r="Y625" s="367">
        <f>SUMIF(Assumptions!$C$50:$J$50,Y$5,Assumptions!$C$52:$J$52)*($H625=TRUE)*($F625&gt;=4)</f>
        <v>0</v>
      </c>
      <c r="Z625" s="367">
        <f>SUMIF(Assumptions!$C$50:$J$50,Z$5,Assumptions!$C$52:$J$52)*($H625=TRUE)*($F625&gt;=4)</f>
        <v>0</v>
      </c>
      <c r="AA625" s="367">
        <f>SUMIF(Assumptions!$C$50:$J$50,AA$5,Assumptions!$C$52:$J$52)*($H625=TRUE)*($F625&gt;=4)</f>
        <v>0</v>
      </c>
      <c r="AB625" s="367">
        <f>SUMIF(Assumptions!$C$50:$J$50,AB$5,Assumptions!$C$52:$J$52)*($H625=TRUE)*($F625&gt;=4)</f>
        <v>0</v>
      </c>
      <c r="AC625" s="367">
        <f>SUMIF(Assumptions!$C$50:$J$50,AC$5,Assumptions!$C$52:$J$52)*($H625=TRUE)*($F625&gt;=4)</f>
        <v>0</v>
      </c>
      <c r="AD625" s="367">
        <f>SUMIF(Assumptions!$C$50:$J$50,AD$5,Assumptions!$C$52:$J$52)*($H625=TRUE)*($F625&gt;=4)</f>
        <v>0</v>
      </c>
      <c r="AE625" s="367">
        <f>SUMIF(Assumptions!$C$50:$J$50,AE$5,Assumptions!$C$52:$J$52)*($H625=TRUE)*($F625&gt;=4)</f>
        <v>0</v>
      </c>
      <c r="AF625" s="367">
        <f>SUMIF(Assumptions!$C$50:$J$50,AF$5,Assumptions!$C$52:$J$52)*($H625=TRUE)*($F625&gt;=4)</f>
        <v>0</v>
      </c>
      <c r="AG625" s="367">
        <f>SUMIF(Assumptions!$C$50:$J$50,AG$5,Assumptions!$C$52:$J$52)*($H625=TRUE)*($F625&gt;=4)</f>
        <v>0</v>
      </c>
      <c r="AH625" s="367">
        <f>SUMIF(Assumptions!$C$50:$J$50,AH$5,Assumptions!$C$52:$J$52)*($H625=TRUE)*($F625&gt;=4)</f>
        <v>0</v>
      </c>
      <c r="AI625" s="367">
        <f>SUMIF(Assumptions!$C$50:$J$50,AI$5,Assumptions!$C$52:$J$52)*($H625=TRUE)*($F625&gt;=4)</f>
        <v>0</v>
      </c>
      <c r="AJ625" s="367">
        <f>SUMIF(Assumptions!$C$50:$J$50,AJ$5,Assumptions!$C$52:$J$52)*($H625=TRUE)*($F625&gt;=4)</f>
        <v>0</v>
      </c>
      <c r="AK625" s="367">
        <f>SUMIF(Assumptions!$C$50:$J$50,AK$5,Assumptions!$C$52:$J$52)*($H625=TRUE)*($F625&gt;=4)</f>
        <v>0</v>
      </c>
      <c r="AL625" s="367">
        <f>SUMIF(Assumptions!$C$50:$J$50,AL$5,Assumptions!$C$52:$J$52)*($H625=TRUE)*($F625&gt;=4)</f>
        <v>0</v>
      </c>
      <c r="AM625" s="367">
        <f>SUMIF(Assumptions!$C$50:$J$50,AM$5,Assumptions!$C$52:$J$52)*($H625=TRUE)*($F625&gt;=4)</f>
        <v>0</v>
      </c>
      <c r="AN625" s="367">
        <f>SUMIF(Assumptions!$C$50:$J$50,AN$5,Assumptions!$C$52:$J$52)*($H625=TRUE)*($F625&gt;=4)</f>
        <v>0</v>
      </c>
      <c r="AO625" s="367">
        <f>SUMIF(Assumptions!$C$50:$J$50,AO$5,Assumptions!$C$52:$J$52)*($H625=TRUE)*($F625&gt;=4)</f>
        <v>0</v>
      </c>
      <c r="AP625" s="367">
        <f>SUMIF(Assumptions!$C$50:$J$50,AP$5,Assumptions!$C$52:$J$52)*($H625=TRUE)*($F625&gt;=4)</f>
        <v>0</v>
      </c>
      <c r="AQ625" s="367">
        <f>SUMIF(Assumptions!$C$50:$J$50,AQ$5,Assumptions!$C$52:$J$52)*($H625=TRUE)*($F625&gt;=4)</f>
        <v>0</v>
      </c>
      <c r="AR625" s="367">
        <f>SUMIF(Assumptions!$C$50:$J$50,AR$5,Assumptions!$C$52:$J$52)*($H625=TRUE)*($F625&gt;=4)</f>
        <v>0</v>
      </c>
      <c r="AS625" s="367">
        <f>SUMIF(Assumptions!$C$50:$J$50,AS$5,Assumptions!$C$52:$J$52)*($H625=TRUE)*($F625&gt;=4)</f>
        <v>0</v>
      </c>
      <c r="AT625" s="367">
        <f>SUMIF(Assumptions!$C$50:$J$50,AT$5,Assumptions!$C$52:$J$52)*($H625=TRUE)*($F625&gt;=4)</f>
        <v>0</v>
      </c>
      <c r="AU625" s="367">
        <f>SUMIF(Assumptions!$C$50:$J$50,AU$5,Assumptions!$C$52:$J$52)*($H625=TRUE)*($F625&gt;=4)</f>
        <v>0</v>
      </c>
      <c r="AV625" s="367">
        <f>SUMIF(Assumptions!$C$50:$J$50,AV$5,Assumptions!$C$52:$J$52)*($H625=TRUE)*($F625&gt;=4)</f>
        <v>0</v>
      </c>
      <c r="AW625" s="367">
        <f>SUMIF(Assumptions!$C$50:$J$50,AW$5,Assumptions!$C$52:$J$52)*($H625=TRUE)*($F625&gt;=4)</f>
        <v>0</v>
      </c>
      <c r="AX625" s="367">
        <f>SUMIF(Assumptions!$C$50:$J$50,AX$5,Assumptions!$C$52:$J$52)*($H625=TRUE)*($F625&gt;=4)</f>
        <v>0</v>
      </c>
      <c r="AY625" s="367">
        <f>SUMIF(Assumptions!$C$50:$J$50,AY$5,Assumptions!$C$52:$J$52)*($H625=TRUE)*($F625&gt;=4)</f>
        <v>0</v>
      </c>
      <c r="AZ625" s="367">
        <f>SUMIF(Assumptions!$C$50:$J$50,AZ$5,Assumptions!$C$52:$J$52)*($H625=TRUE)*($F625&gt;=4)</f>
        <v>0</v>
      </c>
      <c r="BA625" s="367">
        <f>SUMIF(Assumptions!$C$50:$J$50,BA$5,Assumptions!$C$52:$J$52)*($H625=TRUE)*($F625&gt;=4)</f>
        <v>0</v>
      </c>
      <c r="BB625" s="367">
        <f>SUMIF(Assumptions!$C$50:$J$50,BB$5,Assumptions!$C$52:$J$52)*($H625=TRUE)*($F625&gt;=4)</f>
        <v>0</v>
      </c>
      <c r="BC625" s="367">
        <f>SUMIF(Assumptions!$C$50:$J$50,BC$5,Assumptions!$C$52:$J$52)*($H625=TRUE)*($F625&gt;=4)</f>
        <v>0</v>
      </c>
      <c r="BD625" s="367">
        <f>SUMIF(Assumptions!$C$50:$J$50,BD$5,Assumptions!$C$52:$J$52)*($H625=TRUE)*($F625&gt;=4)</f>
        <v>0</v>
      </c>
      <c r="BE625" s="367">
        <f>SUMIF(Assumptions!$C$50:$J$50,BE$5,Assumptions!$C$52:$J$52)*($H625=TRUE)*($F625&gt;=4)</f>
        <v>0</v>
      </c>
      <c r="BF625" s="367">
        <f>SUMIF(Assumptions!$C$50:$J$50,BF$5,Assumptions!$C$52:$J$52)*($H625=TRUE)*($F625&gt;=4)</f>
        <v>0</v>
      </c>
      <c r="BG625" s="367">
        <f>SUMIF(Assumptions!$C$50:$J$50,BG$5,Assumptions!$C$52:$J$52)*($H625=TRUE)*($F625&gt;=4)</f>
        <v>0</v>
      </c>
      <c r="BH625" s="367">
        <f>SUMIF(Assumptions!$C$50:$J$50,BH$5,Assumptions!$C$52:$J$52)*($H625=TRUE)*($F625&gt;=4)</f>
        <v>0</v>
      </c>
      <c r="BI625" s="367">
        <f>SUMIF(Assumptions!$C$50:$J$50,BI$5,Assumptions!$C$52:$J$52)*($H625=TRUE)*($F625&gt;=4)</f>
        <v>0</v>
      </c>
      <c r="BJ625" s="367">
        <f>SUMIF(Assumptions!$C$50:$J$50,BJ$5,Assumptions!$C$52:$J$52)*($H625=TRUE)*($F625&gt;=4)</f>
        <v>0</v>
      </c>
      <c r="BK625" s="367">
        <f>SUMIF(Assumptions!$C$50:$J$50,BK$5,Assumptions!$C$52:$J$52)*($H625=TRUE)*($F625&gt;=4)</f>
        <v>0</v>
      </c>
      <c r="BL625" s="367">
        <f>SUMIF(Assumptions!$C$50:$J$50,BL$5,Assumptions!$C$52:$J$52)*($H625=TRUE)*($F625&gt;=4)</f>
        <v>0</v>
      </c>
      <c r="BM625" s="367">
        <f>SUMIF(Assumptions!$C$50:$J$50,BM$5,Assumptions!$C$52:$J$52)*($H625=TRUE)*($F625&gt;=4)</f>
        <v>0</v>
      </c>
    </row>
    <row r="626" spans="3:65" x14ac:dyDescent="0.2">
      <c r="C626" s="325">
        <f t="shared" si="1324"/>
        <v>5</v>
      </c>
      <c r="D626" s="303" t="str">
        <f t="shared" si="1325"/>
        <v>item 5</v>
      </c>
      <c r="E626" s="350" t="str">
        <f t="shared" si="1323"/>
        <v>Operating Expense</v>
      </c>
      <c r="F626" s="320">
        <f t="shared" si="1323"/>
        <v>2</v>
      </c>
      <c r="G626" s="320"/>
      <c r="H626" s="366" t="b">
        <f>Input!L12</f>
        <v>1</v>
      </c>
      <c r="I626" s="326"/>
      <c r="J626" s="326"/>
      <c r="O626" s="367">
        <f>SUMIF(Assumptions!$C$50:$J$50,O$5,Assumptions!$C$52:$J$52)*($H626=TRUE)*($F626&gt;=4)</f>
        <v>0</v>
      </c>
      <c r="P626" s="367">
        <f>SUMIF(Assumptions!$C$50:$J$50,P$5,Assumptions!$C$52:$J$52)*($H626=TRUE)*($F626&gt;=4)</f>
        <v>0</v>
      </c>
      <c r="Q626" s="367">
        <f>SUMIF(Assumptions!$C$50:$J$50,Q$5,Assumptions!$C$52:$J$52)*($H626=TRUE)*($F626&gt;=4)</f>
        <v>0</v>
      </c>
      <c r="R626" s="367">
        <f>SUMIF(Assumptions!$C$50:$J$50,R$5,Assumptions!$C$52:$J$52)*($H626=TRUE)*($F626&gt;=4)</f>
        <v>0</v>
      </c>
      <c r="S626" s="367">
        <f>SUMIF(Assumptions!$C$50:$J$50,S$5,Assumptions!$C$52:$J$52)*($H626=TRUE)*($F626&gt;=4)</f>
        <v>0</v>
      </c>
      <c r="T626" s="367">
        <f>SUMIF(Assumptions!$C$50:$J$50,T$5,Assumptions!$C$52:$J$52)*($H626=TRUE)*($F626&gt;=4)</f>
        <v>0</v>
      </c>
      <c r="U626" s="367">
        <f>SUMIF(Assumptions!$C$50:$J$50,U$5,Assumptions!$C$52:$J$52)*($H626=TRUE)*($F626&gt;=4)</f>
        <v>0</v>
      </c>
      <c r="V626" s="367">
        <f>SUMIF(Assumptions!$C$50:$J$50,V$5,Assumptions!$C$52:$J$52)*($H626=TRUE)*($F626&gt;=4)</f>
        <v>0</v>
      </c>
      <c r="W626" s="367">
        <f>SUMIF(Assumptions!$C$50:$J$50,W$5,Assumptions!$C$52:$J$52)*($H626=TRUE)*($F626&gt;=4)</f>
        <v>0</v>
      </c>
      <c r="X626" s="367">
        <f>SUMIF(Assumptions!$C$50:$J$50,X$5,Assumptions!$C$52:$J$52)*($H626=TRUE)*($F626&gt;=4)</f>
        <v>0</v>
      </c>
      <c r="Y626" s="367">
        <f>SUMIF(Assumptions!$C$50:$J$50,Y$5,Assumptions!$C$52:$J$52)*($H626=TRUE)*($F626&gt;=4)</f>
        <v>0</v>
      </c>
      <c r="Z626" s="367">
        <f>SUMIF(Assumptions!$C$50:$J$50,Z$5,Assumptions!$C$52:$J$52)*($H626=TRUE)*($F626&gt;=4)</f>
        <v>0</v>
      </c>
      <c r="AA626" s="367">
        <f>SUMIF(Assumptions!$C$50:$J$50,AA$5,Assumptions!$C$52:$J$52)*($H626=TRUE)*($F626&gt;=4)</f>
        <v>0</v>
      </c>
      <c r="AB626" s="367">
        <f>SUMIF(Assumptions!$C$50:$J$50,AB$5,Assumptions!$C$52:$J$52)*($H626=TRUE)*($F626&gt;=4)</f>
        <v>0</v>
      </c>
      <c r="AC626" s="367">
        <f>SUMIF(Assumptions!$C$50:$J$50,AC$5,Assumptions!$C$52:$J$52)*($H626=TRUE)*($F626&gt;=4)</f>
        <v>0</v>
      </c>
      <c r="AD626" s="367">
        <f>SUMIF(Assumptions!$C$50:$J$50,AD$5,Assumptions!$C$52:$J$52)*($H626=TRUE)*($F626&gt;=4)</f>
        <v>0</v>
      </c>
      <c r="AE626" s="367">
        <f>SUMIF(Assumptions!$C$50:$J$50,AE$5,Assumptions!$C$52:$J$52)*($H626=TRUE)*($F626&gt;=4)</f>
        <v>0</v>
      </c>
      <c r="AF626" s="367">
        <f>SUMIF(Assumptions!$C$50:$J$50,AF$5,Assumptions!$C$52:$J$52)*($H626=TRUE)*($F626&gt;=4)</f>
        <v>0</v>
      </c>
      <c r="AG626" s="367">
        <f>SUMIF(Assumptions!$C$50:$J$50,AG$5,Assumptions!$C$52:$J$52)*($H626=TRUE)*($F626&gt;=4)</f>
        <v>0</v>
      </c>
      <c r="AH626" s="367">
        <f>SUMIF(Assumptions!$C$50:$J$50,AH$5,Assumptions!$C$52:$J$52)*($H626=TRUE)*($F626&gt;=4)</f>
        <v>0</v>
      </c>
      <c r="AI626" s="367">
        <f>SUMIF(Assumptions!$C$50:$J$50,AI$5,Assumptions!$C$52:$J$52)*($H626=TRUE)*($F626&gt;=4)</f>
        <v>0</v>
      </c>
      <c r="AJ626" s="367">
        <f>SUMIF(Assumptions!$C$50:$J$50,AJ$5,Assumptions!$C$52:$J$52)*($H626=TRUE)*($F626&gt;=4)</f>
        <v>0</v>
      </c>
      <c r="AK626" s="367">
        <f>SUMIF(Assumptions!$C$50:$J$50,AK$5,Assumptions!$C$52:$J$52)*($H626=TRUE)*($F626&gt;=4)</f>
        <v>0</v>
      </c>
      <c r="AL626" s="367">
        <f>SUMIF(Assumptions!$C$50:$J$50,AL$5,Assumptions!$C$52:$J$52)*($H626=TRUE)*($F626&gt;=4)</f>
        <v>0</v>
      </c>
      <c r="AM626" s="367">
        <f>SUMIF(Assumptions!$C$50:$J$50,AM$5,Assumptions!$C$52:$J$52)*($H626=TRUE)*($F626&gt;=4)</f>
        <v>0</v>
      </c>
      <c r="AN626" s="367">
        <f>SUMIF(Assumptions!$C$50:$J$50,AN$5,Assumptions!$C$52:$J$52)*($H626=TRUE)*($F626&gt;=4)</f>
        <v>0</v>
      </c>
      <c r="AO626" s="367">
        <f>SUMIF(Assumptions!$C$50:$J$50,AO$5,Assumptions!$C$52:$J$52)*($H626=TRUE)*($F626&gt;=4)</f>
        <v>0</v>
      </c>
      <c r="AP626" s="367">
        <f>SUMIF(Assumptions!$C$50:$J$50,AP$5,Assumptions!$C$52:$J$52)*($H626=TRUE)*($F626&gt;=4)</f>
        <v>0</v>
      </c>
      <c r="AQ626" s="367">
        <f>SUMIF(Assumptions!$C$50:$J$50,AQ$5,Assumptions!$C$52:$J$52)*($H626=TRUE)*($F626&gt;=4)</f>
        <v>0</v>
      </c>
      <c r="AR626" s="367">
        <f>SUMIF(Assumptions!$C$50:$J$50,AR$5,Assumptions!$C$52:$J$52)*($H626=TRUE)*($F626&gt;=4)</f>
        <v>0</v>
      </c>
      <c r="AS626" s="367">
        <f>SUMIF(Assumptions!$C$50:$J$50,AS$5,Assumptions!$C$52:$J$52)*($H626=TRUE)*($F626&gt;=4)</f>
        <v>0</v>
      </c>
      <c r="AT626" s="367">
        <f>SUMIF(Assumptions!$C$50:$J$50,AT$5,Assumptions!$C$52:$J$52)*($H626=TRUE)*($F626&gt;=4)</f>
        <v>0</v>
      </c>
      <c r="AU626" s="367">
        <f>SUMIF(Assumptions!$C$50:$J$50,AU$5,Assumptions!$C$52:$J$52)*($H626=TRUE)*($F626&gt;=4)</f>
        <v>0</v>
      </c>
      <c r="AV626" s="367">
        <f>SUMIF(Assumptions!$C$50:$J$50,AV$5,Assumptions!$C$52:$J$52)*($H626=TRUE)*($F626&gt;=4)</f>
        <v>0</v>
      </c>
      <c r="AW626" s="367">
        <f>SUMIF(Assumptions!$C$50:$J$50,AW$5,Assumptions!$C$52:$J$52)*($H626=TRUE)*($F626&gt;=4)</f>
        <v>0</v>
      </c>
      <c r="AX626" s="367">
        <f>SUMIF(Assumptions!$C$50:$J$50,AX$5,Assumptions!$C$52:$J$52)*($H626=TRUE)*($F626&gt;=4)</f>
        <v>0</v>
      </c>
      <c r="AY626" s="367">
        <f>SUMIF(Assumptions!$C$50:$J$50,AY$5,Assumptions!$C$52:$J$52)*($H626=TRUE)*($F626&gt;=4)</f>
        <v>0</v>
      </c>
      <c r="AZ626" s="367">
        <f>SUMIF(Assumptions!$C$50:$J$50,AZ$5,Assumptions!$C$52:$J$52)*($H626=TRUE)*($F626&gt;=4)</f>
        <v>0</v>
      </c>
      <c r="BA626" s="367">
        <f>SUMIF(Assumptions!$C$50:$J$50,BA$5,Assumptions!$C$52:$J$52)*($H626=TRUE)*($F626&gt;=4)</f>
        <v>0</v>
      </c>
      <c r="BB626" s="367">
        <f>SUMIF(Assumptions!$C$50:$J$50,BB$5,Assumptions!$C$52:$J$52)*($H626=TRUE)*($F626&gt;=4)</f>
        <v>0</v>
      </c>
      <c r="BC626" s="367">
        <f>SUMIF(Assumptions!$C$50:$J$50,BC$5,Assumptions!$C$52:$J$52)*($H626=TRUE)*($F626&gt;=4)</f>
        <v>0</v>
      </c>
      <c r="BD626" s="367">
        <f>SUMIF(Assumptions!$C$50:$J$50,BD$5,Assumptions!$C$52:$J$52)*($H626=TRUE)*($F626&gt;=4)</f>
        <v>0</v>
      </c>
      <c r="BE626" s="367">
        <f>SUMIF(Assumptions!$C$50:$J$50,BE$5,Assumptions!$C$52:$J$52)*($H626=TRUE)*($F626&gt;=4)</f>
        <v>0</v>
      </c>
      <c r="BF626" s="367">
        <f>SUMIF(Assumptions!$C$50:$J$50,BF$5,Assumptions!$C$52:$J$52)*($H626=TRUE)*($F626&gt;=4)</f>
        <v>0</v>
      </c>
      <c r="BG626" s="367">
        <f>SUMIF(Assumptions!$C$50:$J$50,BG$5,Assumptions!$C$52:$J$52)*($H626=TRUE)*($F626&gt;=4)</f>
        <v>0</v>
      </c>
      <c r="BH626" s="367">
        <f>SUMIF(Assumptions!$C$50:$J$50,BH$5,Assumptions!$C$52:$J$52)*($H626=TRUE)*($F626&gt;=4)</f>
        <v>0</v>
      </c>
      <c r="BI626" s="367">
        <f>SUMIF(Assumptions!$C$50:$J$50,BI$5,Assumptions!$C$52:$J$52)*($H626=TRUE)*($F626&gt;=4)</f>
        <v>0</v>
      </c>
      <c r="BJ626" s="367">
        <f>SUMIF(Assumptions!$C$50:$J$50,BJ$5,Assumptions!$C$52:$J$52)*($H626=TRUE)*($F626&gt;=4)</f>
        <v>0</v>
      </c>
      <c r="BK626" s="367">
        <f>SUMIF(Assumptions!$C$50:$J$50,BK$5,Assumptions!$C$52:$J$52)*($H626=TRUE)*($F626&gt;=4)</f>
        <v>0</v>
      </c>
      <c r="BL626" s="367">
        <f>SUMIF(Assumptions!$C$50:$J$50,BL$5,Assumptions!$C$52:$J$52)*($H626=TRUE)*($F626&gt;=4)</f>
        <v>0</v>
      </c>
      <c r="BM626" s="367">
        <f>SUMIF(Assumptions!$C$50:$J$50,BM$5,Assumptions!$C$52:$J$52)*($H626=TRUE)*($F626&gt;=4)</f>
        <v>0</v>
      </c>
    </row>
    <row r="627" spans="3:65" x14ac:dyDescent="0.2">
      <c r="C627" s="325">
        <f t="shared" si="1324"/>
        <v>6</v>
      </c>
      <c r="D627" s="303" t="str">
        <f t="shared" si="1325"/>
        <v>item 6</v>
      </c>
      <c r="E627" s="350" t="str">
        <f t="shared" si="1323"/>
        <v>Operating Expense</v>
      </c>
      <c r="F627" s="320">
        <f t="shared" si="1323"/>
        <v>2</v>
      </c>
      <c r="G627" s="320"/>
      <c r="H627" s="366" t="b">
        <f>Input!L13</f>
        <v>1</v>
      </c>
      <c r="I627" s="326"/>
      <c r="J627" s="326"/>
      <c r="O627" s="367">
        <f>SUMIF(Assumptions!$C$50:$J$50,O$5,Assumptions!$C$52:$J$52)*($H627=TRUE)*($F627&gt;=4)</f>
        <v>0</v>
      </c>
      <c r="P627" s="367">
        <f>SUMIF(Assumptions!$C$50:$J$50,P$5,Assumptions!$C$52:$J$52)*($H627=TRUE)*($F627&gt;=4)</f>
        <v>0</v>
      </c>
      <c r="Q627" s="367">
        <f>SUMIF(Assumptions!$C$50:$J$50,Q$5,Assumptions!$C$52:$J$52)*($H627=TRUE)*($F627&gt;=4)</f>
        <v>0</v>
      </c>
      <c r="R627" s="367">
        <f>SUMIF(Assumptions!$C$50:$J$50,R$5,Assumptions!$C$52:$J$52)*($H627=TRUE)*($F627&gt;=4)</f>
        <v>0</v>
      </c>
      <c r="S627" s="367">
        <f>SUMIF(Assumptions!$C$50:$J$50,S$5,Assumptions!$C$52:$J$52)*($H627=TRUE)*($F627&gt;=4)</f>
        <v>0</v>
      </c>
      <c r="T627" s="367">
        <f>SUMIF(Assumptions!$C$50:$J$50,T$5,Assumptions!$C$52:$J$52)*($H627=TRUE)*($F627&gt;=4)</f>
        <v>0</v>
      </c>
      <c r="U627" s="367">
        <f>SUMIF(Assumptions!$C$50:$J$50,U$5,Assumptions!$C$52:$J$52)*($H627=TRUE)*($F627&gt;=4)</f>
        <v>0</v>
      </c>
      <c r="V627" s="367">
        <f>SUMIF(Assumptions!$C$50:$J$50,V$5,Assumptions!$C$52:$J$52)*($H627=TRUE)*($F627&gt;=4)</f>
        <v>0</v>
      </c>
      <c r="W627" s="367">
        <f>SUMIF(Assumptions!$C$50:$J$50,W$5,Assumptions!$C$52:$J$52)*($H627=TRUE)*($F627&gt;=4)</f>
        <v>0</v>
      </c>
      <c r="X627" s="367">
        <f>SUMIF(Assumptions!$C$50:$J$50,X$5,Assumptions!$C$52:$J$52)*($H627=TRUE)*($F627&gt;=4)</f>
        <v>0</v>
      </c>
      <c r="Y627" s="367">
        <f>SUMIF(Assumptions!$C$50:$J$50,Y$5,Assumptions!$C$52:$J$52)*($H627=TRUE)*($F627&gt;=4)</f>
        <v>0</v>
      </c>
      <c r="Z627" s="367">
        <f>SUMIF(Assumptions!$C$50:$J$50,Z$5,Assumptions!$C$52:$J$52)*($H627=TRUE)*($F627&gt;=4)</f>
        <v>0</v>
      </c>
      <c r="AA627" s="367">
        <f>SUMIF(Assumptions!$C$50:$J$50,AA$5,Assumptions!$C$52:$J$52)*($H627=TRUE)*($F627&gt;=4)</f>
        <v>0</v>
      </c>
      <c r="AB627" s="367">
        <f>SUMIF(Assumptions!$C$50:$J$50,AB$5,Assumptions!$C$52:$J$52)*($H627=TRUE)*($F627&gt;=4)</f>
        <v>0</v>
      </c>
      <c r="AC627" s="367">
        <f>SUMIF(Assumptions!$C$50:$J$50,AC$5,Assumptions!$C$52:$J$52)*($H627=TRUE)*($F627&gt;=4)</f>
        <v>0</v>
      </c>
      <c r="AD627" s="367">
        <f>SUMIF(Assumptions!$C$50:$J$50,AD$5,Assumptions!$C$52:$J$52)*($H627=TRUE)*($F627&gt;=4)</f>
        <v>0</v>
      </c>
      <c r="AE627" s="367">
        <f>SUMIF(Assumptions!$C$50:$J$50,AE$5,Assumptions!$C$52:$J$52)*($H627=TRUE)*($F627&gt;=4)</f>
        <v>0</v>
      </c>
      <c r="AF627" s="367">
        <f>SUMIF(Assumptions!$C$50:$J$50,AF$5,Assumptions!$C$52:$J$52)*($H627=TRUE)*($F627&gt;=4)</f>
        <v>0</v>
      </c>
      <c r="AG627" s="367">
        <f>SUMIF(Assumptions!$C$50:$J$50,AG$5,Assumptions!$C$52:$J$52)*($H627=TRUE)*($F627&gt;=4)</f>
        <v>0</v>
      </c>
      <c r="AH627" s="367">
        <f>SUMIF(Assumptions!$C$50:$J$50,AH$5,Assumptions!$C$52:$J$52)*($H627=TRUE)*($F627&gt;=4)</f>
        <v>0</v>
      </c>
      <c r="AI627" s="367">
        <f>SUMIF(Assumptions!$C$50:$J$50,AI$5,Assumptions!$C$52:$J$52)*($H627=TRUE)*($F627&gt;=4)</f>
        <v>0</v>
      </c>
      <c r="AJ627" s="367">
        <f>SUMIF(Assumptions!$C$50:$J$50,AJ$5,Assumptions!$C$52:$J$52)*($H627=TRUE)*($F627&gt;=4)</f>
        <v>0</v>
      </c>
      <c r="AK627" s="367">
        <f>SUMIF(Assumptions!$C$50:$J$50,AK$5,Assumptions!$C$52:$J$52)*($H627=TRUE)*($F627&gt;=4)</f>
        <v>0</v>
      </c>
      <c r="AL627" s="367">
        <f>SUMIF(Assumptions!$C$50:$J$50,AL$5,Assumptions!$C$52:$J$52)*($H627=TRUE)*($F627&gt;=4)</f>
        <v>0</v>
      </c>
      <c r="AM627" s="367">
        <f>SUMIF(Assumptions!$C$50:$J$50,AM$5,Assumptions!$C$52:$J$52)*($H627=TRUE)*($F627&gt;=4)</f>
        <v>0</v>
      </c>
      <c r="AN627" s="367">
        <f>SUMIF(Assumptions!$C$50:$J$50,AN$5,Assumptions!$C$52:$J$52)*($H627=TRUE)*($F627&gt;=4)</f>
        <v>0</v>
      </c>
      <c r="AO627" s="367">
        <f>SUMIF(Assumptions!$C$50:$J$50,AO$5,Assumptions!$C$52:$J$52)*($H627=TRUE)*($F627&gt;=4)</f>
        <v>0</v>
      </c>
      <c r="AP627" s="367">
        <f>SUMIF(Assumptions!$C$50:$J$50,AP$5,Assumptions!$C$52:$J$52)*($H627=TRUE)*($F627&gt;=4)</f>
        <v>0</v>
      </c>
      <c r="AQ627" s="367">
        <f>SUMIF(Assumptions!$C$50:$J$50,AQ$5,Assumptions!$C$52:$J$52)*($H627=TRUE)*($F627&gt;=4)</f>
        <v>0</v>
      </c>
      <c r="AR627" s="367">
        <f>SUMIF(Assumptions!$C$50:$J$50,AR$5,Assumptions!$C$52:$J$52)*($H627=TRUE)*($F627&gt;=4)</f>
        <v>0</v>
      </c>
      <c r="AS627" s="367">
        <f>SUMIF(Assumptions!$C$50:$J$50,AS$5,Assumptions!$C$52:$J$52)*($H627=TRUE)*($F627&gt;=4)</f>
        <v>0</v>
      </c>
      <c r="AT627" s="367">
        <f>SUMIF(Assumptions!$C$50:$J$50,AT$5,Assumptions!$C$52:$J$52)*($H627=TRUE)*($F627&gt;=4)</f>
        <v>0</v>
      </c>
      <c r="AU627" s="367">
        <f>SUMIF(Assumptions!$C$50:$J$50,AU$5,Assumptions!$C$52:$J$52)*($H627=TRUE)*($F627&gt;=4)</f>
        <v>0</v>
      </c>
      <c r="AV627" s="367">
        <f>SUMIF(Assumptions!$C$50:$J$50,AV$5,Assumptions!$C$52:$J$52)*($H627=TRUE)*($F627&gt;=4)</f>
        <v>0</v>
      </c>
      <c r="AW627" s="367">
        <f>SUMIF(Assumptions!$C$50:$J$50,AW$5,Assumptions!$C$52:$J$52)*($H627=TRUE)*($F627&gt;=4)</f>
        <v>0</v>
      </c>
      <c r="AX627" s="367">
        <f>SUMIF(Assumptions!$C$50:$J$50,AX$5,Assumptions!$C$52:$J$52)*($H627=TRUE)*($F627&gt;=4)</f>
        <v>0</v>
      </c>
      <c r="AY627" s="367">
        <f>SUMIF(Assumptions!$C$50:$J$50,AY$5,Assumptions!$C$52:$J$52)*($H627=TRUE)*($F627&gt;=4)</f>
        <v>0</v>
      </c>
      <c r="AZ627" s="367">
        <f>SUMIF(Assumptions!$C$50:$J$50,AZ$5,Assumptions!$C$52:$J$52)*($H627=TRUE)*($F627&gt;=4)</f>
        <v>0</v>
      </c>
      <c r="BA627" s="367">
        <f>SUMIF(Assumptions!$C$50:$J$50,BA$5,Assumptions!$C$52:$J$52)*($H627=TRUE)*($F627&gt;=4)</f>
        <v>0</v>
      </c>
      <c r="BB627" s="367">
        <f>SUMIF(Assumptions!$C$50:$J$50,BB$5,Assumptions!$C$52:$J$52)*($H627=TRUE)*($F627&gt;=4)</f>
        <v>0</v>
      </c>
      <c r="BC627" s="367">
        <f>SUMIF(Assumptions!$C$50:$J$50,BC$5,Assumptions!$C$52:$J$52)*($H627=TRUE)*($F627&gt;=4)</f>
        <v>0</v>
      </c>
      <c r="BD627" s="367">
        <f>SUMIF(Assumptions!$C$50:$J$50,BD$5,Assumptions!$C$52:$J$52)*($H627=TRUE)*($F627&gt;=4)</f>
        <v>0</v>
      </c>
      <c r="BE627" s="367">
        <f>SUMIF(Assumptions!$C$50:$J$50,BE$5,Assumptions!$C$52:$J$52)*($H627=TRUE)*($F627&gt;=4)</f>
        <v>0</v>
      </c>
      <c r="BF627" s="367">
        <f>SUMIF(Assumptions!$C$50:$J$50,BF$5,Assumptions!$C$52:$J$52)*($H627=TRUE)*($F627&gt;=4)</f>
        <v>0</v>
      </c>
      <c r="BG627" s="367">
        <f>SUMIF(Assumptions!$C$50:$J$50,BG$5,Assumptions!$C$52:$J$52)*($H627=TRUE)*($F627&gt;=4)</f>
        <v>0</v>
      </c>
      <c r="BH627" s="367">
        <f>SUMIF(Assumptions!$C$50:$J$50,BH$5,Assumptions!$C$52:$J$52)*($H627=TRUE)*($F627&gt;=4)</f>
        <v>0</v>
      </c>
      <c r="BI627" s="367">
        <f>SUMIF(Assumptions!$C$50:$J$50,BI$5,Assumptions!$C$52:$J$52)*($H627=TRUE)*($F627&gt;=4)</f>
        <v>0</v>
      </c>
      <c r="BJ627" s="367">
        <f>SUMIF(Assumptions!$C$50:$J$50,BJ$5,Assumptions!$C$52:$J$52)*($H627=TRUE)*($F627&gt;=4)</f>
        <v>0</v>
      </c>
      <c r="BK627" s="367">
        <f>SUMIF(Assumptions!$C$50:$J$50,BK$5,Assumptions!$C$52:$J$52)*($H627=TRUE)*($F627&gt;=4)</f>
        <v>0</v>
      </c>
      <c r="BL627" s="367">
        <f>SUMIF(Assumptions!$C$50:$J$50,BL$5,Assumptions!$C$52:$J$52)*($H627=TRUE)*($F627&gt;=4)</f>
        <v>0</v>
      </c>
      <c r="BM627" s="367">
        <f>SUMIF(Assumptions!$C$50:$J$50,BM$5,Assumptions!$C$52:$J$52)*($H627=TRUE)*($F627&gt;=4)</f>
        <v>0</v>
      </c>
    </row>
    <row r="628" spans="3:65" x14ac:dyDescent="0.2">
      <c r="C628" s="325">
        <f t="shared" si="1324"/>
        <v>7</v>
      </c>
      <c r="D628" s="303" t="str">
        <f t="shared" si="1325"/>
        <v>item 7</v>
      </c>
      <c r="E628" s="350" t="str">
        <f t="shared" si="1323"/>
        <v>Operating Expense</v>
      </c>
      <c r="F628" s="320">
        <f t="shared" si="1323"/>
        <v>2</v>
      </c>
      <c r="G628" s="320"/>
      <c r="H628" s="366" t="b">
        <f>Input!L14</f>
        <v>1</v>
      </c>
      <c r="I628" s="326"/>
      <c r="J628" s="326"/>
      <c r="O628" s="367">
        <f>SUMIF(Assumptions!$C$50:$J$50,O$5,Assumptions!$C$52:$J$52)*($H628=TRUE)*($F628&gt;=4)</f>
        <v>0</v>
      </c>
      <c r="P628" s="367">
        <f>SUMIF(Assumptions!$C$50:$J$50,P$5,Assumptions!$C$52:$J$52)*($H628=TRUE)*($F628&gt;=4)</f>
        <v>0</v>
      </c>
      <c r="Q628" s="367">
        <f>SUMIF(Assumptions!$C$50:$J$50,Q$5,Assumptions!$C$52:$J$52)*($H628=TRUE)*($F628&gt;=4)</f>
        <v>0</v>
      </c>
      <c r="R628" s="367">
        <f>SUMIF(Assumptions!$C$50:$J$50,R$5,Assumptions!$C$52:$J$52)*($H628=TRUE)*($F628&gt;=4)</f>
        <v>0</v>
      </c>
      <c r="S628" s="367">
        <f>SUMIF(Assumptions!$C$50:$J$50,S$5,Assumptions!$C$52:$J$52)*($H628=TRUE)*($F628&gt;=4)</f>
        <v>0</v>
      </c>
      <c r="T628" s="367">
        <f>SUMIF(Assumptions!$C$50:$J$50,T$5,Assumptions!$C$52:$J$52)*($H628=TRUE)*($F628&gt;=4)</f>
        <v>0</v>
      </c>
      <c r="U628" s="367">
        <f>SUMIF(Assumptions!$C$50:$J$50,U$5,Assumptions!$C$52:$J$52)*($H628=TRUE)*($F628&gt;=4)</f>
        <v>0</v>
      </c>
      <c r="V628" s="367">
        <f>SUMIF(Assumptions!$C$50:$J$50,V$5,Assumptions!$C$52:$J$52)*($H628=TRUE)*($F628&gt;=4)</f>
        <v>0</v>
      </c>
      <c r="W628" s="367">
        <f>SUMIF(Assumptions!$C$50:$J$50,W$5,Assumptions!$C$52:$J$52)*($H628=TRUE)*($F628&gt;=4)</f>
        <v>0</v>
      </c>
      <c r="X628" s="367">
        <f>SUMIF(Assumptions!$C$50:$J$50,X$5,Assumptions!$C$52:$J$52)*($H628=TRUE)*($F628&gt;=4)</f>
        <v>0</v>
      </c>
      <c r="Y628" s="367">
        <f>SUMIF(Assumptions!$C$50:$J$50,Y$5,Assumptions!$C$52:$J$52)*($H628=TRUE)*($F628&gt;=4)</f>
        <v>0</v>
      </c>
      <c r="Z628" s="367">
        <f>SUMIF(Assumptions!$C$50:$J$50,Z$5,Assumptions!$C$52:$J$52)*($H628=TRUE)*($F628&gt;=4)</f>
        <v>0</v>
      </c>
      <c r="AA628" s="367">
        <f>SUMIF(Assumptions!$C$50:$J$50,AA$5,Assumptions!$C$52:$J$52)*($H628=TRUE)*($F628&gt;=4)</f>
        <v>0</v>
      </c>
      <c r="AB628" s="367">
        <f>SUMIF(Assumptions!$C$50:$J$50,AB$5,Assumptions!$C$52:$J$52)*($H628=TRUE)*($F628&gt;=4)</f>
        <v>0</v>
      </c>
      <c r="AC628" s="367">
        <f>SUMIF(Assumptions!$C$50:$J$50,AC$5,Assumptions!$C$52:$J$52)*($H628=TRUE)*($F628&gt;=4)</f>
        <v>0</v>
      </c>
      <c r="AD628" s="367">
        <f>SUMIF(Assumptions!$C$50:$J$50,AD$5,Assumptions!$C$52:$J$52)*($H628=TRUE)*($F628&gt;=4)</f>
        <v>0</v>
      </c>
      <c r="AE628" s="367">
        <f>SUMIF(Assumptions!$C$50:$J$50,AE$5,Assumptions!$C$52:$J$52)*($H628=TRUE)*($F628&gt;=4)</f>
        <v>0</v>
      </c>
      <c r="AF628" s="367">
        <f>SUMIF(Assumptions!$C$50:$J$50,AF$5,Assumptions!$C$52:$J$52)*($H628=TRUE)*($F628&gt;=4)</f>
        <v>0</v>
      </c>
      <c r="AG628" s="367">
        <f>SUMIF(Assumptions!$C$50:$J$50,AG$5,Assumptions!$C$52:$J$52)*($H628=TRUE)*($F628&gt;=4)</f>
        <v>0</v>
      </c>
      <c r="AH628" s="367">
        <f>SUMIF(Assumptions!$C$50:$J$50,AH$5,Assumptions!$C$52:$J$52)*($H628=TRUE)*($F628&gt;=4)</f>
        <v>0</v>
      </c>
      <c r="AI628" s="367">
        <f>SUMIF(Assumptions!$C$50:$J$50,AI$5,Assumptions!$C$52:$J$52)*($H628=TRUE)*($F628&gt;=4)</f>
        <v>0</v>
      </c>
      <c r="AJ628" s="367">
        <f>SUMIF(Assumptions!$C$50:$J$50,AJ$5,Assumptions!$C$52:$J$52)*($H628=TRUE)*($F628&gt;=4)</f>
        <v>0</v>
      </c>
      <c r="AK628" s="367">
        <f>SUMIF(Assumptions!$C$50:$J$50,AK$5,Assumptions!$C$52:$J$52)*($H628=TRUE)*($F628&gt;=4)</f>
        <v>0</v>
      </c>
      <c r="AL628" s="367">
        <f>SUMIF(Assumptions!$C$50:$J$50,AL$5,Assumptions!$C$52:$J$52)*($H628=TRUE)*($F628&gt;=4)</f>
        <v>0</v>
      </c>
      <c r="AM628" s="367">
        <f>SUMIF(Assumptions!$C$50:$J$50,AM$5,Assumptions!$C$52:$J$52)*($H628=TRUE)*($F628&gt;=4)</f>
        <v>0</v>
      </c>
      <c r="AN628" s="367">
        <f>SUMIF(Assumptions!$C$50:$J$50,AN$5,Assumptions!$C$52:$J$52)*($H628=TRUE)*($F628&gt;=4)</f>
        <v>0</v>
      </c>
      <c r="AO628" s="367">
        <f>SUMIF(Assumptions!$C$50:$J$50,AO$5,Assumptions!$C$52:$J$52)*($H628=TRUE)*($F628&gt;=4)</f>
        <v>0</v>
      </c>
      <c r="AP628" s="367">
        <f>SUMIF(Assumptions!$C$50:$J$50,AP$5,Assumptions!$C$52:$J$52)*($H628=TRUE)*($F628&gt;=4)</f>
        <v>0</v>
      </c>
      <c r="AQ628" s="367">
        <f>SUMIF(Assumptions!$C$50:$J$50,AQ$5,Assumptions!$C$52:$J$52)*($H628=TRUE)*($F628&gt;=4)</f>
        <v>0</v>
      </c>
      <c r="AR628" s="367">
        <f>SUMIF(Assumptions!$C$50:$J$50,AR$5,Assumptions!$C$52:$J$52)*($H628=TRUE)*($F628&gt;=4)</f>
        <v>0</v>
      </c>
      <c r="AS628" s="367">
        <f>SUMIF(Assumptions!$C$50:$J$50,AS$5,Assumptions!$C$52:$J$52)*($H628=TRUE)*($F628&gt;=4)</f>
        <v>0</v>
      </c>
      <c r="AT628" s="367">
        <f>SUMIF(Assumptions!$C$50:$J$50,AT$5,Assumptions!$C$52:$J$52)*($H628=TRUE)*($F628&gt;=4)</f>
        <v>0</v>
      </c>
      <c r="AU628" s="367">
        <f>SUMIF(Assumptions!$C$50:$J$50,AU$5,Assumptions!$C$52:$J$52)*($H628=TRUE)*($F628&gt;=4)</f>
        <v>0</v>
      </c>
      <c r="AV628" s="367">
        <f>SUMIF(Assumptions!$C$50:$J$50,AV$5,Assumptions!$C$52:$J$52)*($H628=TRUE)*($F628&gt;=4)</f>
        <v>0</v>
      </c>
      <c r="AW628" s="367">
        <f>SUMIF(Assumptions!$C$50:$J$50,AW$5,Assumptions!$C$52:$J$52)*($H628=TRUE)*($F628&gt;=4)</f>
        <v>0</v>
      </c>
      <c r="AX628" s="367">
        <f>SUMIF(Assumptions!$C$50:$J$50,AX$5,Assumptions!$C$52:$J$52)*($H628=TRUE)*($F628&gt;=4)</f>
        <v>0</v>
      </c>
      <c r="AY628" s="367">
        <f>SUMIF(Assumptions!$C$50:$J$50,AY$5,Assumptions!$C$52:$J$52)*($H628=TRUE)*($F628&gt;=4)</f>
        <v>0</v>
      </c>
      <c r="AZ628" s="367">
        <f>SUMIF(Assumptions!$C$50:$J$50,AZ$5,Assumptions!$C$52:$J$52)*($H628=TRUE)*($F628&gt;=4)</f>
        <v>0</v>
      </c>
      <c r="BA628" s="367">
        <f>SUMIF(Assumptions!$C$50:$J$50,BA$5,Assumptions!$C$52:$J$52)*($H628=TRUE)*($F628&gt;=4)</f>
        <v>0</v>
      </c>
      <c r="BB628" s="367">
        <f>SUMIF(Assumptions!$C$50:$J$50,BB$5,Assumptions!$C$52:$J$52)*($H628=TRUE)*($F628&gt;=4)</f>
        <v>0</v>
      </c>
      <c r="BC628" s="367">
        <f>SUMIF(Assumptions!$C$50:$J$50,BC$5,Assumptions!$C$52:$J$52)*($H628=TRUE)*($F628&gt;=4)</f>
        <v>0</v>
      </c>
      <c r="BD628" s="367">
        <f>SUMIF(Assumptions!$C$50:$J$50,BD$5,Assumptions!$C$52:$J$52)*($H628=TRUE)*($F628&gt;=4)</f>
        <v>0</v>
      </c>
      <c r="BE628" s="367">
        <f>SUMIF(Assumptions!$C$50:$J$50,BE$5,Assumptions!$C$52:$J$52)*($H628=TRUE)*($F628&gt;=4)</f>
        <v>0</v>
      </c>
      <c r="BF628" s="367">
        <f>SUMIF(Assumptions!$C$50:$J$50,BF$5,Assumptions!$C$52:$J$52)*($H628=TRUE)*($F628&gt;=4)</f>
        <v>0</v>
      </c>
      <c r="BG628" s="367">
        <f>SUMIF(Assumptions!$C$50:$J$50,BG$5,Assumptions!$C$52:$J$52)*($H628=TRUE)*($F628&gt;=4)</f>
        <v>0</v>
      </c>
      <c r="BH628" s="367">
        <f>SUMIF(Assumptions!$C$50:$J$50,BH$5,Assumptions!$C$52:$J$52)*($H628=TRUE)*($F628&gt;=4)</f>
        <v>0</v>
      </c>
      <c r="BI628" s="367">
        <f>SUMIF(Assumptions!$C$50:$J$50,BI$5,Assumptions!$C$52:$J$52)*($H628=TRUE)*($F628&gt;=4)</f>
        <v>0</v>
      </c>
      <c r="BJ628" s="367">
        <f>SUMIF(Assumptions!$C$50:$J$50,BJ$5,Assumptions!$C$52:$J$52)*($H628=TRUE)*($F628&gt;=4)</f>
        <v>0</v>
      </c>
      <c r="BK628" s="367">
        <f>SUMIF(Assumptions!$C$50:$J$50,BK$5,Assumptions!$C$52:$J$52)*($H628=TRUE)*($F628&gt;=4)</f>
        <v>0</v>
      </c>
      <c r="BL628" s="367">
        <f>SUMIF(Assumptions!$C$50:$J$50,BL$5,Assumptions!$C$52:$J$52)*($H628=TRUE)*($F628&gt;=4)</f>
        <v>0</v>
      </c>
      <c r="BM628" s="367">
        <f>SUMIF(Assumptions!$C$50:$J$50,BM$5,Assumptions!$C$52:$J$52)*($H628=TRUE)*($F628&gt;=4)</f>
        <v>0</v>
      </c>
    </row>
    <row r="629" spans="3:65" x14ac:dyDescent="0.2">
      <c r="C629" s="325">
        <f t="shared" si="1324"/>
        <v>8</v>
      </c>
      <c r="D629" s="303" t="str">
        <f t="shared" si="1325"/>
        <v>item 8</v>
      </c>
      <c r="E629" s="350" t="str">
        <f t="shared" si="1323"/>
        <v>Operating Expense</v>
      </c>
      <c r="F629" s="320">
        <f t="shared" si="1323"/>
        <v>2</v>
      </c>
      <c r="G629" s="320"/>
      <c r="H629" s="366" t="b">
        <f>Input!L15</f>
        <v>1</v>
      </c>
      <c r="I629" s="326"/>
      <c r="J629" s="326"/>
      <c r="O629" s="367">
        <f>SUMIF(Assumptions!$C$50:$J$50,O$5,Assumptions!$C$52:$J$52)*($H629=TRUE)*($F629&gt;=4)</f>
        <v>0</v>
      </c>
      <c r="P629" s="367">
        <f>SUMIF(Assumptions!$C$50:$J$50,P$5,Assumptions!$C$52:$J$52)*($H629=TRUE)*($F629&gt;=4)</f>
        <v>0</v>
      </c>
      <c r="Q629" s="367">
        <f>SUMIF(Assumptions!$C$50:$J$50,Q$5,Assumptions!$C$52:$J$52)*($H629=TRUE)*($F629&gt;=4)</f>
        <v>0</v>
      </c>
      <c r="R629" s="367">
        <f>SUMIF(Assumptions!$C$50:$J$50,R$5,Assumptions!$C$52:$J$52)*($H629=TRUE)*($F629&gt;=4)</f>
        <v>0</v>
      </c>
      <c r="S629" s="367">
        <f>SUMIF(Assumptions!$C$50:$J$50,S$5,Assumptions!$C$52:$J$52)*($H629=TRUE)*($F629&gt;=4)</f>
        <v>0</v>
      </c>
      <c r="T629" s="367">
        <f>SUMIF(Assumptions!$C$50:$J$50,T$5,Assumptions!$C$52:$J$52)*($H629=TRUE)*($F629&gt;=4)</f>
        <v>0</v>
      </c>
      <c r="U629" s="367">
        <f>SUMIF(Assumptions!$C$50:$J$50,U$5,Assumptions!$C$52:$J$52)*($H629=TRUE)*($F629&gt;=4)</f>
        <v>0</v>
      </c>
      <c r="V629" s="367">
        <f>SUMIF(Assumptions!$C$50:$J$50,V$5,Assumptions!$C$52:$J$52)*($H629=TRUE)*($F629&gt;=4)</f>
        <v>0</v>
      </c>
      <c r="W629" s="367">
        <f>SUMIF(Assumptions!$C$50:$J$50,W$5,Assumptions!$C$52:$J$52)*($H629=TRUE)*($F629&gt;=4)</f>
        <v>0</v>
      </c>
      <c r="X629" s="367">
        <f>SUMIF(Assumptions!$C$50:$J$50,X$5,Assumptions!$C$52:$J$52)*($H629=TRUE)*($F629&gt;=4)</f>
        <v>0</v>
      </c>
      <c r="Y629" s="367">
        <f>SUMIF(Assumptions!$C$50:$J$50,Y$5,Assumptions!$C$52:$J$52)*($H629=TRUE)*($F629&gt;=4)</f>
        <v>0</v>
      </c>
      <c r="Z629" s="367">
        <f>SUMIF(Assumptions!$C$50:$J$50,Z$5,Assumptions!$C$52:$J$52)*($H629=TRUE)*($F629&gt;=4)</f>
        <v>0</v>
      </c>
      <c r="AA629" s="367">
        <f>SUMIF(Assumptions!$C$50:$J$50,AA$5,Assumptions!$C$52:$J$52)*($H629=TRUE)*($F629&gt;=4)</f>
        <v>0</v>
      </c>
      <c r="AB629" s="367">
        <f>SUMIF(Assumptions!$C$50:$J$50,AB$5,Assumptions!$C$52:$J$52)*($H629=TRUE)*($F629&gt;=4)</f>
        <v>0</v>
      </c>
      <c r="AC629" s="367">
        <f>SUMIF(Assumptions!$C$50:$J$50,AC$5,Assumptions!$C$52:$J$52)*($H629=TRUE)*($F629&gt;=4)</f>
        <v>0</v>
      </c>
      <c r="AD629" s="367">
        <f>SUMIF(Assumptions!$C$50:$J$50,AD$5,Assumptions!$C$52:$J$52)*($H629=TRUE)*($F629&gt;=4)</f>
        <v>0</v>
      </c>
      <c r="AE629" s="367">
        <f>SUMIF(Assumptions!$C$50:$J$50,AE$5,Assumptions!$C$52:$J$52)*($H629=TRUE)*($F629&gt;=4)</f>
        <v>0</v>
      </c>
      <c r="AF629" s="367">
        <f>SUMIF(Assumptions!$C$50:$J$50,AF$5,Assumptions!$C$52:$J$52)*($H629=TRUE)*($F629&gt;=4)</f>
        <v>0</v>
      </c>
      <c r="AG629" s="367">
        <f>SUMIF(Assumptions!$C$50:$J$50,AG$5,Assumptions!$C$52:$J$52)*($H629=TRUE)*($F629&gt;=4)</f>
        <v>0</v>
      </c>
      <c r="AH629" s="367">
        <f>SUMIF(Assumptions!$C$50:$J$50,AH$5,Assumptions!$C$52:$J$52)*($H629=TRUE)*($F629&gt;=4)</f>
        <v>0</v>
      </c>
      <c r="AI629" s="367">
        <f>SUMIF(Assumptions!$C$50:$J$50,AI$5,Assumptions!$C$52:$J$52)*($H629=TRUE)*($F629&gt;=4)</f>
        <v>0</v>
      </c>
      <c r="AJ629" s="367">
        <f>SUMIF(Assumptions!$C$50:$J$50,AJ$5,Assumptions!$C$52:$J$52)*($H629=TRUE)*($F629&gt;=4)</f>
        <v>0</v>
      </c>
      <c r="AK629" s="367">
        <f>SUMIF(Assumptions!$C$50:$J$50,AK$5,Assumptions!$C$52:$J$52)*($H629=TRUE)*($F629&gt;=4)</f>
        <v>0</v>
      </c>
      <c r="AL629" s="367">
        <f>SUMIF(Assumptions!$C$50:$J$50,AL$5,Assumptions!$C$52:$J$52)*($H629=TRUE)*($F629&gt;=4)</f>
        <v>0</v>
      </c>
      <c r="AM629" s="367">
        <f>SUMIF(Assumptions!$C$50:$J$50,AM$5,Assumptions!$C$52:$J$52)*($H629=TRUE)*($F629&gt;=4)</f>
        <v>0</v>
      </c>
      <c r="AN629" s="367">
        <f>SUMIF(Assumptions!$C$50:$J$50,AN$5,Assumptions!$C$52:$J$52)*($H629=TRUE)*($F629&gt;=4)</f>
        <v>0</v>
      </c>
      <c r="AO629" s="367">
        <f>SUMIF(Assumptions!$C$50:$J$50,AO$5,Assumptions!$C$52:$J$52)*($H629=TRUE)*($F629&gt;=4)</f>
        <v>0</v>
      </c>
      <c r="AP629" s="367">
        <f>SUMIF(Assumptions!$C$50:$J$50,AP$5,Assumptions!$C$52:$J$52)*($H629=TRUE)*($F629&gt;=4)</f>
        <v>0</v>
      </c>
      <c r="AQ629" s="367">
        <f>SUMIF(Assumptions!$C$50:$J$50,AQ$5,Assumptions!$C$52:$J$52)*($H629=TRUE)*($F629&gt;=4)</f>
        <v>0</v>
      </c>
      <c r="AR629" s="367">
        <f>SUMIF(Assumptions!$C$50:$J$50,AR$5,Assumptions!$C$52:$J$52)*($H629=TRUE)*($F629&gt;=4)</f>
        <v>0</v>
      </c>
      <c r="AS629" s="367">
        <f>SUMIF(Assumptions!$C$50:$J$50,AS$5,Assumptions!$C$52:$J$52)*($H629=TRUE)*($F629&gt;=4)</f>
        <v>0</v>
      </c>
      <c r="AT629" s="367">
        <f>SUMIF(Assumptions!$C$50:$J$50,AT$5,Assumptions!$C$52:$J$52)*($H629=TRUE)*($F629&gt;=4)</f>
        <v>0</v>
      </c>
      <c r="AU629" s="367">
        <f>SUMIF(Assumptions!$C$50:$J$50,AU$5,Assumptions!$C$52:$J$52)*($H629=TRUE)*($F629&gt;=4)</f>
        <v>0</v>
      </c>
      <c r="AV629" s="367">
        <f>SUMIF(Assumptions!$C$50:$J$50,AV$5,Assumptions!$C$52:$J$52)*($H629=TRUE)*($F629&gt;=4)</f>
        <v>0</v>
      </c>
      <c r="AW629" s="367">
        <f>SUMIF(Assumptions!$C$50:$J$50,AW$5,Assumptions!$C$52:$J$52)*($H629=TRUE)*($F629&gt;=4)</f>
        <v>0</v>
      </c>
      <c r="AX629" s="367">
        <f>SUMIF(Assumptions!$C$50:$J$50,AX$5,Assumptions!$C$52:$J$52)*($H629=TRUE)*($F629&gt;=4)</f>
        <v>0</v>
      </c>
      <c r="AY629" s="367">
        <f>SUMIF(Assumptions!$C$50:$J$50,AY$5,Assumptions!$C$52:$J$52)*($H629=TRUE)*($F629&gt;=4)</f>
        <v>0</v>
      </c>
      <c r="AZ629" s="367">
        <f>SUMIF(Assumptions!$C$50:$J$50,AZ$5,Assumptions!$C$52:$J$52)*($H629=TRUE)*($F629&gt;=4)</f>
        <v>0</v>
      </c>
      <c r="BA629" s="367">
        <f>SUMIF(Assumptions!$C$50:$J$50,BA$5,Assumptions!$C$52:$J$52)*($H629=TRUE)*($F629&gt;=4)</f>
        <v>0</v>
      </c>
      <c r="BB629" s="367">
        <f>SUMIF(Assumptions!$C$50:$J$50,BB$5,Assumptions!$C$52:$J$52)*($H629=TRUE)*($F629&gt;=4)</f>
        <v>0</v>
      </c>
      <c r="BC629" s="367">
        <f>SUMIF(Assumptions!$C$50:$J$50,BC$5,Assumptions!$C$52:$J$52)*($H629=TRUE)*($F629&gt;=4)</f>
        <v>0</v>
      </c>
      <c r="BD629" s="367">
        <f>SUMIF(Assumptions!$C$50:$J$50,BD$5,Assumptions!$C$52:$J$52)*($H629=TRUE)*($F629&gt;=4)</f>
        <v>0</v>
      </c>
      <c r="BE629" s="367">
        <f>SUMIF(Assumptions!$C$50:$J$50,BE$5,Assumptions!$C$52:$J$52)*($H629=TRUE)*($F629&gt;=4)</f>
        <v>0</v>
      </c>
      <c r="BF629" s="367">
        <f>SUMIF(Assumptions!$C$50:$J$50,BF$5,Assumptions!$C$52:$J$52)*($H629=TRUE)*($F629&gt;=4)</f>
        <v>0</v>
      </c>
      <c r="BG629" s="367">
        <f>SUMIF(Assumptions!$C$50:$J$50,BG$5,Assumptions!$C$52:$J$52)*($H629=TRUE)*($F629&gt;=4)</f>
        <v>0</v>
      </c>
      <c r="BH629" s="367">
        <f>SUMIF(Assumptions!$C$50:$J$50,BH$5,Assumptions!$C$52:$J$52)*($H629=TRUE)*($F629&gt;=4)</f>
        <v>0</v>
      </c>
      <c r="BI629" s="367">
        <f>SUMIF(Assumptions!$C$50:$J$50,BI$5,Assumptions!$C$52:$J$52)*($H629=TRUE)*($F629&gt;=4)</f>
        <v>0</v>
      </c>
      <c r="BJ629" s="367">
        <f>SUMIF(Assumptions!$C$50:$J$50,BJ$5,Assumptions!$C$52:$J$52)*($H629=TRUE)*($F629&gt;=4)</f>
        <v>0</v>
      </c>
      <c r="BK629" s="367">
        <f>SUMIF(Assumptions!$C$50:$J$50,BK$5,Assumptions!$C$52:$J$52)*($H629=TRUE)*($F629&gt;=4)</f>
        <v>0</v>
      </c>
      <c r="BL629" s="367">
        <f>SUMIF(Assumptions!$C$50:$J$50,BL$5,Assumptions!$C$52:$J$52)*($H629=TRUE)*($F629&gt;=4)</f>
        <v>0</v>
      </c>
      <c r="BM629" s="367">
        <f>SUMIF(Assumptions!$C$50:$J$50,BM$5,Assumptions!$C$52:$J$52)*($H629=TRUE)*($F629&gt;=4)</f>
        <v>0</v>
      </c>
    </row>
    <row r="630" spans="3:65" x14ac:dyDescent="0.2">
      <c r="C630" s="325">
        <f t="shared" si="1324"/>
        <v>9</v>
      </c>
      <c r="D630" s="303" t="str">
        <f t="shared" si="1325"/>
        <v>item 9</v>
      </c>
      <c r="E630" s="350" t="str">
        <f t="shared" si="1323"/>
        <v>Operating Expense</v>
      </c>
      <c r="F630" s="320">
        <f t="shared" si="1323"/>
        <v>2</v>
      </c>
      <c r="G630" s="320"/>
      <c r="H630" s="366" t="b">
        <f>Input!L16</f>
        <v>1</v>
      </c>
      <c r="I630" s="326"/>
      <c r="J630" s="326"/>
      <c r="O630" s="367">
        <f>SUMIF(Assumptions!$C$50:$J$50,O$5,Assumptions!$C$52:$J$52)*($H630=TRUE)*($F630&gt;=4)</f>
        <v>0</v>
      </c>
      <c r="P630" s="367">
        <f>SUMIF(Assumptions!$C$50:$J$50,P$5,Assumptions!$C$52:$J$52)*($H630=TRUE)*($F630&gt;=4)</f>
        <v>0</v>
      </c>
      <c r="Q630" s="367">
        <f>SUMIF(Assumptions!$C$50:$J$50,Q$5,Assumptions!$C$52:$J$52)*($H630=TRUE)*($F630&gt;=4)</f>
        <v>0</v>
      </c>
      <c r="R630" s="367">
        <f>SUMIF(Assumptions!$C$50:$J$50,R$5,Assumptions!$C$52:$J$52)*($H630=TRUE)*($F630&gt;=4)</f>
        <v>0</v>
      </c>
      <c r="S630" s="367">
        <f>SUMIF(Assumptions!$C$50:$J$50,S$5,Assumptions!$C$52:$J$52)*($H630=TRUE)*($F630&gt;=4)</f>
        <v>0</v>
      </c>
      <c r="T630" s="367">
        <f>SUMIF(Assumptions!$C$50:$J$50,T$5,Assumptions!$C$52:$J$52)*($H630=TRUE)*($F630&gt;=4)</f>
        <v>0</v>
      </c>
      <c r="U630" s="367">
        <f>SUMIF(Assumptions!$C$50:$J$50,U$5,Assumptions!$C$52:$J$52)*($H630=TRUE)*($F630&gt;=4)</f>
        <v>0</v>
      </c>
      <c r="V630" s="367">
        <f>SUMIF(Assumptions!$C$50:$J$50,V$5,Assumptions!$C$52:$J$52)*($H630=TRUE)*($F630&gt;=4)</f>
        <v>0</v>
      </c>
      <c r="W630" s="367">
        <f>SUMIF(Assumptions!$C$50:$J$50,W$5,Assumptions!$C$52:$J$52)*($H630=TRUE)*($F630&gt;=4)</f>
        <v>0</v>
      </c>
      <c r="X630" s="367">
        <f>SUMIF(Assumptions!$C$50:$J$50,X$5,Assumptions!$C$52:$J$52)*($H630=TRUE)*($F630&gt;=4)</f>
        <v>0</v>
      </c>
      <c r="Y630" s="367">
        <f>SUMIF(Assumptions!$C$50:$J$50,Y$5,Assumptions!$C$52:$J$52)*($H630=TRUE)*($F630&gt;=4)</f>
        <v>0</v>
      </c>
      <c r="Z630" s="367">
        <f>SUMIF(Assumptions!$C$50:$J$50,Z$5,Assumptions!$C$52:$J$52)*($H630=TRUE)*($F630&gt;=4)</f>
        <v>0</v>
      </c>
      <c r="AA630" s="367">
        <f>SUMIF(Assumptions!$C$50:$J$50,AA$5,Assumptions!$C$52:$J$52)*($H630=TRUE)*($F630&gt;=4)</f>
        <v>0</v>
      </c>
      <c r="AB630" s="367">
        <f>SUMIF(Assumptions!$C$50:$J$50,AB$5,Assumptions!$C$52:$J$52)*($H630=TRUE)*($F630&gt;=4)</f>
        <v>0</v>
      </c>
      <c r="AC630" s="367">
        <f>SUMIF(Assumptions!$C$50:$J$50,AC$5,Assumptions!$C$52:$J$52)*($H630=TRUE)*($F630&gt;=4)</f>
        <v>0</v>
      </c>
      <c r="AD630" s="367">
        <f>SUMIF(Assumptions!$C$50:$J$50,AD$5,Assumptions!$C$52:$J$52)*($H630=TRUE)*($F630&gt;=4)</f>
        <v>0</v>
      </c>
      <c r="AE630" s="367">
        <f>SUMIF(Assumptions!$C$50:$J$50,AE$5,Assumptions!$C$52:$J$52)*($H630=TRUE)*($F630&gt;=4)</f>
        <v>0</v>
      </c>
      <c r="AF630" s="367">
        <f>SUMIF(Assumptions!$C$50:$J$50,AF$5,Assumptions!$C$52:$J$52)*($H630=TRUE)*($F630&gt;=4)</f>
        <v>0</v>
      </c>
      <c r="AG630" s="367">
        <f>SUMIF(Assumptions!$C$50:$J$50,AG$5,Assumptions!$C$52:$J$52)*($H630=TRUE)*($F630&gt;=4)</f>
        <v>0</v>
      </c>
      <c r="AH630" s="367">
        <f>SUMIF(Assumptions!$C$50:$J$50,AH$5,Assumptions!$C$52:$J$52)*($H630=TRUE)*($F630&gt;=4)</f>
        <v>0</v>
      </c>
      <c r="AI630" s="367">
        <f>SUMIF(Assumptions!$C$50:$J$50,AI$5,Assumptions!$C$52:$J$52)*($H630=TRUE)*($F630&gt;=4)</f>
        <v>0</v>
      </c>
      <c r="AJ630" s="367">
        <f>SUMIF(Assumptions!$C$50:$J$50,AJ$5,Assumptions!$C$52:$J$52)*($H630=TRUE)*($F630&gt;=4)</f>
        <v>0</v>
      </c>
      <c r="AK630" s="367">
        <f>SUMIF(Assumptions!$C$50:$J$50,AK$5,Assumptions!$C$52:$J$52)*($H630=TRUE)*($F630&gt;=4)</f>
        <v>0</v>
      </c>
      <c r="AL630" s="367">
        <f>SUMIF(Assumptions!$C$50:$J$50,AL$5,Assumptions!$C$52:$J$52)*($H630=TRUE)*($F630&gt;=4)</f>
        <v>0</v>
      </c>
      <c r="AM630" s="367">
        <f>SUMIF(Assumptions!$C$50:$J$50,AM$5,Assumptions!$C$52:$J$52)*($H630=TRUE)*($F630&gt;=4)</f>
        <v>0</v>
      </c>
      <c r="AN630" s="367">
        <f>SUMIF(Assumptions!$C$50:$J$50,AN$5,Assumptions!$C$52:$J$52)*($H630=TRUE)*($F630&gt;=4)</f>
        <v>0</v>
      </c>
      <c r="AO630" s="367">
        <f>SUMIF(Assumptions!$C$50:$J$50,AO$5,Assumptions!$C$52:$J$52)*($H630=TRUE)*($F630&gt;=4)</f>
        <v>0</v>
      </c>
      <c r="AP630" s="367">
        <f>SUMIF(Assumptions!$C$50:$J$50,AP$5,Assumptions!$C$52:$J$52)*($H630=TRUE)*($F630&gt;=4)</f>
        <v>0</v>
      </c>
      <c r="AQ630" s="367">
        <f>SUMIF(Assumptions!$C$50:$J$50,AQ$5,Assumptions!$C$52:$J$52)*($H630=TRUE)*($F630&gt;=4)</f>
        <v>0</v>
      </c>
      <c r="AR630" s="367">
        <f>SUMIF(Assumptions!$C$50:$J$50,AR$5,Assumptions!$C$52:$J$52)*($H630=TRUE)*($F630&gt;=4)</f>
        <v>0</v>
      </c>
      <c r="AS630" s="367">
        <f>SUMIF(Assumptions!$C$50:$J$50,AS$5,Assumptions!$C$52:$J$52)*($H630=TRUE)*($F630&gt;=4)</f>
        <v>0</v>
      </c>
      <c r="AT630" s="367">
        <f>SUMIF(Assumptions!$C$50:$J$50,AT$5,Assumptions!$C$52:$J$52)*($H630=TRUE)*($F630&gt;=4)</f>
        <v>0</v>
      </c>
      <c r="AU630" s="367">
        <f>SUMIF(Assumptions!$C$50:$J$50,AU$5,Assumptions!$C$52:$J$52)*($H630=TRUE)*($F630&gt;=4)</f>
        <v>0</v>
      </c>
      <c r="AV630" s="367">
        <f>SUMIF(Assumptions!$C$50:$J$50,AV$5,Assumptions!$C$52:$J$52)*($H630=TRUE)*($F630&gt;=4)</f>
        <v>0</v>
      </c>
      <c r="AW630" s="367">
        <f>SUMIF(Assumptions!$C$50:$J$50,AW$5,Assumptions!$C$52:$J$52)*($H630=TRUE)*($F630&gt;=4)</f>
        <v>0</v>
      </c>
      <c r="AX630" s="367">
        <f>SUMIF(Assumptions!$C$50:$J$50,AX$5,Assumptions!$C$52:$J$52)*($H630=TRUE)*($F630&gt;=4)</f>
        <v>0</v>
      </c>
      <c r="AY630" s="367">
        <f>SUMIF(Assumptions!$C$50:$J$50,AY$5,Assumptions!$C$52:$J$52)*($H630=TRUE)*($F630&gt;=4)</f>
        <v>0</v>
      </c>
      <c r="AZ630" s="367">
        <f>SUMIF(Assumptions!$C$50:$J$50,AZ$5,Assumptions!$C$52:$J$52)*($H630=TRUE)*($F630&gt;=4)</f>
        <v>0</v>
      </c>
      <c r="BA630" s="367">
        <f>SUMIF(Assumptions!$C$50:$J$50,BA$5,Assumptions!$C$52:$J$52)*($H630=TRUE)*($F630&gt;=4)</f>
        <v>0</v>
      </c>
      <c r="BB630" s="367">
        <f>SUMIF(Assumptions!$C$50:$J$50,BB$5,Assumptions!$C$52:$J$52)*($H630=TRUE)*($F630&gt;=4)</f>
        <v>0</v>
      </c>
      <c r="BC630" s="367">
        <f>SUMIF(Assumptions!$C$50:$J$50,BC$5,Assumptions!$C$52:$J$52)*($H630=TRUE)*($F630&gt;=4)</f>
        <v>0</v>
      </c>
      <c r="BD630" s="367">
        <f>SUMIF(Assumptions!$C$50:$J$50,BD$5,Assumptions!$C$52:$J$52)*($H630=TRUE)*($F630&gt;=4)</f>
        <v>0</v>
      </c>
      <c r="BE630" s="367">
        <f>SUMIF(Assumptions!$C$50:$J$50,BE$5,Assumptions!$C$52:$J$52)*($H630=TRUE)*($F630&gt;=4)</f>
        <v>0</v>
      </c>
      <c r="BF630" s="367">
        <f>SUMIF(Assumptions!$C$50:$J$50,BF$5,Assumptions!$C$52:$J$52)*($H630=TRUE)*($F630&gt;=4)</f>
        <v>0</v>
      </c>
      <c r="BG630" s="367">
        <f>SUMIF(Assumptions!$C$50:$J$50,BG$5,Assumptions!$C$52:$J$52)*($H630=TRUE)*($F630&gt;=4)</f>
        <v>0</v>
      </c>
      <c r="BH630" s="367">
        <f>SUMIF(Assumptions!$C$50:$J$50,BH$5,Assumptions!$C$52:$J$52)*($H630=TRUE)*($F630&gt;=4)</f>
        <v>0</v>
      </c>
      <c r="BI630" s="367">
        <f>SUMIF(Assumptions!$C$50:$J$50,BI$5,Assumptions!$C$52:$J$52)*($H630=TRUE)*($F630&gt;=4)</f>
        <v>0</v>
      </c>
      <c r="BJ630" s="367">
        <f>SUMIF(Assumptions!$C$50:$J$50,BJ$5,Assumptions!$C$52:$J$52)*($H630=TRUE)*($F630&gt;=4)</f>
        <v>0</v>
      </c>
      <c r="BK630" s="367">
        <f>SUMIF(Assumptions!$C$50:$J$50,BK$5,Assumptions!$C$52:$J$52)*($H630=TRUE)*($F630&gt;=4)</f>
        <v>0</v>
      </c>
      <c r="BL630" s="367">
        <f>SUMIF(Assumptions!$C$50:$J$50,BL$5,Assumptions!$C$52:$J$52)*($H630=TRUE)*($F630&gt;=4)</f>
        <v>0</v>
      </c>
      <c r="BM630" s="367">
        <f>SUMIF(Assumptions!$C$50:$J$50,BM$5,Assumptions!$C$52:$J$52)*($H630=TRUE)*($F630&gt;=4)</f>
        <v>0</v>
      </c>
    </row>
    <row r="631" spans="3:65" x14ac:dyDescent="0.2">
      <c r="C631" s="325">
        <f t="shared" si="1324"/>
        <v>10</v>
      </c>
      <c r="D631" s="303" t="str">
        <f t="shared" si="1325"/>
        <v>item 10</v>
      </c>
      <c r="E631" s="350" t="str">
        <f t="shared" si="1323"/>
        <v>Operating Expense</v>
      </c>
      <c r="F631" s="320">
        <f t="shared" si="1323"/>
        <v>2</v>
      </c>
      <c r="G631" s="320"/>
      <c r="H631" s="366" t="b">
        <f>Input!L17</f>
        <v>1</v>
      </c>
      <c r="I631" s="326"/>
      <c r="J631" s="326"/>
      <c r="O631" s="367">
        <f>SUMIF(Assumptions!$C$50:$J$50,O$5,Assumptions!$C$52:$J$52)*($H631=TRUE)*($F631&gt;=4)</f>
        <v>0</v>
      </c>
      <c r="P631" s="367">
        <f>SUMIF(Assumptions!$C$50:$J$50,P$5,Assumptions!$C$52:$J$52)*($H631=TRUE)*($F631&gt;=4)</f>
        <v>0</v>
      </c>
      <c r="Q631" s="367">
        <f>SUMIF(Assumptions!$C$50:$J$50,Q$5,Assumptions!$C$52:$J$52)*($H631=TRUE)*($F631&gt;=4)</f>
        <v>0</v>
      </c>
      <c r="R631" s="367">
        <f>SUMIF(Assumptions!$C$50:$J$50,R$5,Assumptions!$C$52:$J$52)*($H631=TRUE)*($F631&gt;=4)</f>
        <v>0</v>
      </c>
      <c r="S631" s="367">
        <f>SUMIF(Assumptions!$C$50:$J$50,S$5,Assumptions!$C$52:$J$52)*($H631=TRUE)*($F631&gt;=4)</f>
        <v>0</v>
      </c>
      <c r="T631" s="367">
        <f>SUMIF(Assumptions!$C$50:$J$50,T$5,Assumptions!$C$52:$J$52)*($H631=TRUE)*($F631&gt;=4)</f>
        <v>0</v>
      </c>
      <c r="U631" s="367">
        <f>SUMIF(Assumptions!$C$50:$J$50,U$5,Assumptions!$C$52:$J$52)*($H631=TRUE)*($F631&gt;=4)</f>
        <v>0</v>
      </c>
      <c r="V631" s="367">
        <f>SUMIF(Assumptions!$C$50:$J$50,V$5,Assumptions!$C$52:$J$52)*($H631=TRUE)*($F631&gt;=4)</f>
        <v>0</v>
      </c>
      <c r="W631" s="367">
        <f>SUMIF(Assumptions!$C$50:$J$50,W$5,Assumptions!$C$52:$J$52)*($H631=TRUE)*($F631&gt;=4)</f>
        <v>0</v>
      </c>
      <c r="X631" s="367">
        <f>SUMIF(Assumptions!$C$50:$J$50,X$5,Assumptions!$C$52:$J$52)*($H631=TRUE)*($F631&gt;=4)</f>
        <v>0</v>
      </c>
      <c r="Y631" s="367">
        <f>SUMIF(Assumptions!$C$50:$J$50,Y$5,Assumptions!$C$52:$J$52)*($H631=TRUE)*($F631&gt;=4)</f>
        <v>0</v>
      </c>
      <c r="Z631" s="367">
        <f>SUMIF(Assumptions!$C$50:$J$50,Z$5,Assumptions!$C$52:$J$52)*($H631=TRUE)*($F631&gt;=4)</f>
        <v>0</v>
      </c>
      <c r="AA631" s="367">
        <f>SUMIF(Assumptions!$C$50:$J$50,AA$5,Assumptions!$C$52:$J$52)*($H631=TRUE)*($F631&gt;=4)</f>
        <v>0</v>
      </c>
      <c r="AB631" s="367">
        <f>SUMIF(Assumptions!$C$50:$J$50,AB$5,Assumptions!$C$52:$J$52)*($H631=TRUE)*($F631&gt;=4)</f>
        <v>0</v>
      </c>
      <c r="AC631" s="367">
        <f>SUMIF(Assumptions!$C$50:$J$50,AC$5,Assumptions!$C$52:$J$52)*($H631=TRUE)*($F631&gt;=4)</f>
        <v>0</v>
      </c>
      <c r="AD631" s="367">
        <f>SUMIF(Assumptions!$C$50:$J$50,AD$5,Assumptions!$C$52:$J$52)*($H631=TRUE)*($F631&gt;=4)</f>
        <v>0</v>
      </c>
      <c r="AE631" s="367">
        <f>SUMIF(Assumptions!$C$50:$J$50,AE$5,Assumptions!$C$52:$J$52)*($H631=TRUE)*($F631&gt;=4)</f>
        <v>0</v>
      </c>
      <c r="AF631" s="367">
        <f>SUMIF(Assumptions!$C$50:$J$50,AF$5,Assumptions!$C$52:$J$52)*($H631=TRUE)*($F631&gt;=4)</f>
        <v>0</v>
      </c>
      <c r="AG631" s="367">
        <f>SUMIF(Assumptions!$C$50:$J$50,AG$5,Assumptions!$C$52:$J$52)*($H631=TRUE)*($F631&gt;=4)</f>
        <v>0</v>
      </c>
      <c r="AH631" s="367">
        <f>SUMIF(Assumptions!$C$50:$J$50,AH$5,Assumptions!$C$52:$J$52)*($H631=TRUE)*($F631&gt;=4)</f>
        <v>0</v>
      </c>
      <c r="AI631" s="367">
        <f>SUMIF(Assumptions!$C$50:$J$50,AI$5,Assumptions!$C$52:$J$52)*($H631=TRUE)*($F631&gt;=4)</f>
        <v>0</v>
      </c>
      <c r="AJ631" s="367">
        <f>SUMIF(Assumptions!$C$50:$J$50,AJ$5,Assumptions!$C$52:$J$52)*($H631=TRUE)*($F631&gt;=4)</f>
        <v>0</v>
      </c>
      <c r="AK631" s="367">
        <f>SUMIF(Assumptions!$C$50:$J$50,AK$5,Assumptions!$C$52:$J$52)*($H631=TRUE)*($F631&gt;=4)</f>
        <v>0</v>
      </c>
      <c r="AL631" s="367">
        <f>SUMIF(Assumptions!$C$50:$J$50,AL$5,Assumptions!$C$52:$J$52)*($H631=TRUE)*($F631&gt;=4)</f>
        <v>0</v>
      </c>
      <c r="AM631" s="367">
        <f>SUMIF(Assumptions!$C$50:$J$50,AM$5,Assumptions!$C$52:$J$52)*($H631=TRUE)*($F631&gt;=4)</f>
        <v>0</v>
      </c>
      <c r="AN631" s="367">
        <f>SUMIF(Assumptions!$C$50:$J$50,AN$5,Assumptions!$C$52:$J$52)*($H631=TRUE)*($F631&gt;=4)</f>
        <v>0</v>
      </c>
      <c r="AO631" s="367">
        <f>SUMIF(Assumptions!$C$50:$J$50,AO$5,Assumptions!$C$52:$J$52)*($H631=TRUE)*($F631&gt;=4)</f>
        <v>0</v>
      </c>
      <c r="AP631" s="367">
        <f>SUMIF(Assumptions!$C$50:$J$50,AP$5,Assumptions!$C$52:$J$52)*($H631=TRUE)*($F631&gt;=4)</f>
        <v>0</v>
      </c>
      <c r="AQ631" s="367">
        <f>SUMIF(Assumptions!$C$50:$J$50,AQ$5,Assumptions!$C$52:$J$52)*($H631=TRUE)*($F631&gt;=4)</f>
        <v>0</v>
      </c>
      <c r="AR631" s="367">
        <f>SUMIF(Assumptions!$C$50:$J$50,AR$5,Assumptions!$C$52:$J$52)*($H631=TRUE)*($F631&gt;=4)</f>
        <v>0</v>
      </c>
      <c r="AS631" s="367">
        <f>SUMIF(Assumptions!$C$50:$J$50,AS$5,Assumptions!$C$52:$J$52)*($H631=TRUE)*($F631&gt;=4)</f>
        <v>0</v>
      </c>
      <c r="AT631" s="367">
        <f>SUMIF(Assumptions!$C$50:$J$50,AT$5,Assumptions!$C$52:$J$52)*($H631=TRUE)*($F631&gt;=4)</f>
        <v>0</v>
      </c>
      <c r="AU631" s="367">
        <f>SUMIF(Assumptions!$C$50:$J$50,AU$5,Assumptions!$C$52:$J$52)*($H631=TRUE)*($F631&gt;=4)</f>
        <v>0</v>
      </c>
      <c r="AV631" s="367">
        <f>SUMIF(Assumptions!$C$50:$J$50,AV$5,Assumptions!$C$52:$J$52)*($H631=TRUE)*($F631&gt;=4)</f>
        <v>0</v>
      </c>
      <c r="AW631" s="367">
        <f>SUMIF(Assumptions!$C$50:$J$50,AW$5,Assumptions!$C$52:$J$52)*($H631=TRUE)*($F631&gt;=4)</f>
        <v>0</v>
      </c>
      <c r="AX631" s="367">
        <f>SUMIF(Assumptions!$C$50:$J$50,AX$5,Assumptions!$C$52:$J$52)*($H631=TRUE)*($F631&gt;=4)</f>
        <v>0</v>
      </c>
      <c r="AY631" s="367">
        <f>SUMIF(Assumptions!$C$50:$J$50,AY$5,Assumptions!$C$52:$J$52)*($H631=TRUE)*($F631&gt;=4)</f>
        <v>0</v>
      </c>
      <c r="AZ631" s="367">
        <f>SUMIF(Assumptions!$C$50:$J$50,AZ$5,Assumptions!$C$52:$J$52)*($H631=TRUE)*($F631&gt;=4)</f>
        <v>0</v>
      </c>
      <c r="BA631" s="367">
        <f>SUMIF(Assumptions!$C$50:$J$50,BA$5,Assumptions!$C$52:$J$52)*($H631=TRUE)*($F631&gt;=4)</f>
        <v>0</v>
      </c>
      <c r="BB631" s="367">
        <f>SUMIF(Assumptions!$C$50:$J$50,BB$5,Assumptions!$C$52:$J$52)*($H631=TRUE)*($F631&gt;=4)</f>
        <v>0</v>
      </c>
      <c r="BC631" s="367">
        <f>SUMIF(Assumptions!$C$50:$J$50,BC$5,Assumptions!$C$52:$J$52)*($H631=TRUE)*($F631&gt;=4)</f>
        <v>0</v>
      </c>
      <c r="BD631" s="367">
        <f>SUMIF(Assumptions!$C$50:$J$50,BD$5,Assumptions!$C$52:$J$52)*($H631=TRUE)*($F631&gt;=4)</f>
        <v>0</v>
      </c>
      <c r="BE631" s="367">
        <f>SUMIF(Assumptions!$C$50:$J$50,BE$5,Assumptions!$C$52:$J$52)*($H631=TRUE)*($F631&gt;=4)</f>
        <v>0</v>
      </c>
      <c r="BF631" s="367">
        <f>SUMIF(Assumptions!$C$50:$J$50,BF$5,Assumptions!$C$52:$J$52)*($H631=TRUE)*($F631&gt;=4)</f>
        <v>0</v>
      </c>
      <c r="BG631" s="367">
        <f>SUMIF(Assumptions!$C$50:$J$50,BG$5,Assumptions!$C$52:$J$52)*($H631=TRUE)*($F631&gt;=4)</f>
        <v>0</v>
      </c>
      <c r="BH631" s="367">
        <f>SUMIF(Assumptions!$C$50:$J$50,BH$5,Assumptions!$C$52:$J$52)*($H631=TRUE)*($F631&gt;=4)</f>
        <v>0</v>
      </c>
      <c r="BI631" s="367">
        <f>SUMIF(Assumptions!$C$50:$J$50,BI$5,Assumptions!$C$52:$J$52)*($H631=TRUE)*($F631&gt;=4)</f>
        <v>0</v>
      </c>
      <c r="BJ631" s="367">
        <f>SUMIF(Assumptions!$C$50:$J$50,BJ$5,Assumptions!$C$52:$J$52)*($H631=TRUE)*($F631&gt;=4)</f>
        <v>0</v>
      </c>
      <c r="BK631" s="367">
        <f>SUMIF(Assumptions!$C$50:$J$50,BK$5,Assumptions!$C$52:$J$52)*($H631=TRUE)*($F631&gt;=4)</f>
        <v>0</v>
      </c>
      <c r="BL631" s="367">
        <f>SUMIF(Assumptions!$C$50:$J$50,BL$5,Assumptions!$C$52:$J$52)*($H631=TRUE)*($F631&gt;=4)</f>
        <v>0</v>
      </c>
      <c r="BM631" s="367">
        <f>SUMIF(Assumptions!$C$50:$J$50,BM$5,Assumptions!$C$52:$J$52)*($H631=TRUE)*($F631&gt;=4)</f>
        <v>0</v>
      </c>
    </row>
    <row r="632" spans="3:65" x14ac:dyDescent="0.2">
      <c r="C632" s="325">
        <f t="shared" si="1324"/>
        <v>11</v>
      </c>
      <c r="D632" s="303" t="str">
        <f t="shared" si="1325"/>
        <v>item 11</v>
      </c>
      <c r="E632" s="350" t="str">
        <f t="shared" si="1323"/>
        <v>Operating Expense</v>
      </c>
      <c r="F632" s="320">
        <f t="shared" si="1323"/>
        <v>2</v>
      </c>
      <c r="G632" s="320"/>
      <c r="H632" s="366" t="b">
        <f>Input!L18</f>
        <v>1</v>
      </c>
      <c r="I632" s="326"/>
      <c r="J632" s="326"/>
      <c r="O632" s="367">
        <f>SUMIF(Assumptions!$C$50:$J$50,O$5,Assumptions!$C$52:$J$52)*($H632=TRUE)*($F632&gt;=4)</f>
        <v>0</v>
      </c>
      <c r="P632" s="367">
        <f>SUMIF(Assumptions!$C$50:$J$50,P$5,Assumptions!$C$52:$J$52)*($H632=TRUE)*($F632&gt;=4)</f>
        <v>0</v>
      </c>
      <c r="Q632" s="367">
        <f>SUMIF(Assumptions!$C$50:$J$50,Q$5,Assumptions!$C$52:$J$52)*($H632=TRUE)*($F632&gt;=4)</f>
        <v>0</v>
      </c>
      <c r="R632" s="367">
        <f>SUMIF(Assumptions!$C$50:$J$50,R$5,Assumptions!$C$52:$J$52)*($H632=TRUE)*($F632&gt;=4)</f>
        <v>0</v>
      </c>
      <c r="S632" s="367">
        <f>SUMIF(Assumptions!$C$50:$J$50,S$5,Assumptions!$C$52:$J$52)*($H632=TRUE)*($F632&gt;=4)</f>
        <v>0</v>
      </c>
      <c r="T632" s="367">
        <f>SUMIF(Assumptions!$C$50:$J$50,T$5,Assumptions!$C$52:$J$52)*($H632=TRUE)*($F632&gt;=4)</f>
        <v>0</v>
      </c>
      <c r="U632" s="367">
        <f>SUMIF(Assumptions!$C$50:$J$50,U$5,Assumptions!$C$52:$J$52)*($H632=TRUE)*($F632&gt;=4)</f>
        <v>0</v>
      </c>
      <c r="V632" s="367">
        <f>SUMIF(Assumptions!$C$50:$J$50,V$5,Assumptions!$C$52:$J$52)*($H632=TRUE)*($F632&gt;=4)</f>
        <v>0</v>
      </c>
      <c r="W632" s="367">
        <f>SUMIF(Assumptions!$C$50:$J$50,W$5,Assumptions!$C$52:$J$52)*($H632=TRUE)*($F632&gt;=4)</f>
        <v>0</v>
      </c>
      <c r="X632" s="367">
        <f>SUMIF(Assumptions!$C$50:$J$50,X$5,Assumptions!$C$52:$J$52)*($H632=TRUE)*($F632&gt;=4)</f>
        <v>0</v>
      </c>
      <c r="Y632" s="367">
        <f>SUMIF(Assumptions!$C$50:$J$50,Y$5,Assumptions!$C$52:$J$52)*($H632=TRUE)*($F632&gt;=4)</f>
        <v>0</v>
      </c>
      <c r="Z632" s="367">
        <f>SUMIF(Assumptions!$C$50:$J$50,Z$5,Assumptions!$C$52:$J$52)*($H632=TRUE)*($F632&gt;=4)</f>
        <v>0</v>
      </c>
      <c r="AA632" s="367">
        <f>SUMIF(Assumptions!$C$50:$J$50,AA$5,Assumptions!$C$52:$J$52)*($H632=TRUE)*($F632&gt;=4)</f>
        <v>0</v>
      </c>
      <c r="AB632" s="367">
        <f>SUMIF(Assumptions!$C$50:$J$50,AB$5,Assumptions!$C$52:$J$52)*($H632=TRUE)*($F632&gt;=4)</f>
        <v>0</v>
      </c>
      <c r="AC632" s="367">
        <f>SUMIF(Assumptions!$C$50:$J$50,AC$5,Assumptions!$C$52:$J$52)*($H632=TRUE)*($F632&gt;=4)</f>
        <v>0</v>
      </c>
      <c r="AD632" s="367">
        <f>SUMIF(Assumptions!$C$50:$J$50,AD$5,Assumptions!$C$52:$J$52)*($H632=TRUE)*($F632&gt;=4)</f>
        <v>0</v>
      </c>
      <c r="AE632" s="367">
        <f>SUMIF(Assumptions!$C$50:$J$50,AE$5,Assumptions!$C$52:$J$52)*($H632=TRUE)*($F632&gt;=4)</f>
        <v>0</v>
      </c>
      <c r="AF632" s="367">
        <f>SUMIF(Assumptions!$C$50:$J$50,AF$5,Assumptions!$C$52:$J$52)*($H632=TRUE)*($F632&gt;=4)</f>
        <v>0</v>
      </c>
      <c r="AG632" s="367">
        <f>SUMIF(Assumptions!$C$50:$J$50,AG$5,Assumptions!$C$52:$J$52)*($H632=TRUE)*($F632&gt;=4)</f>
        <v>0</v>
      </c>
      <c r="AH632" s="367">
        <f>SUMIF(Assumptions!$C$50:$J$50,AH$5,Assumptions!$C$52:$J$52)*($H632=TRUE)*($F632&gt;=4)</f>
        <v>0</v>
      </c>
      <c r="AI632" s="367">
        <f>SUMIF(Assumptions!$C$50:$J$50,AI$5,Assumptions!$C$52:$J$52)*($H632=TRUE)*($F632&gt;=4)</f>
        <v>0</v>
      </c>
      <c r="AJ632" s="367">
        <f>SUMIF(Assumptions!$C$50:$J$50,AJ$5,Assumptions!$C$52:$J$52)*($H632=TRUE)*($F632&gt;=4)</f>
        <v>0</v>
      </c>
      <c r="AK632" s="367">
        <f>SUMIF(Assumptions!$C$50:$J$50,AK$5,Assumptions!$C$52:$J$52)*($H632=TRUE)*($F632&gt;=4)</f>
        <v>0</v>
      </c>
      <c r="AL632" s="367">
        <f>SUMIF(Assumptions!$C$50:$J$50,AL$5,Assumptions!$C$52:$J$52)*($H632=TRUE)*($F632&gt;=4)</f>
        <v>0</v>
      </c>
      <c r="AM632" s="367">
        <f>SUMIF(Assumptions!$C$50:$J$50,AM$5,Assumptions!$C$52:$J$52)*($H632=TRUE)*($F632&gt;=4)</f>
        <v>0</v>
      </c>
      <c r="AN632" s="367">
        <f>SUMIF(Assumptions!$C$50:$J$50,AN$5,Assumptions!$C$52:$J$52)*($H632=TRUE)*($F632&gt;=4)</f>
        <v>0</v>
      </c>
      <c r="AO632" s="367">
        <f>SUMIF(Assumptions!$C$50:$J$50,AO$5,Assumptions!$C$52:$J$52)*($H632=TRUE)*($F632&gt;=4)</f>
        <v>0</v>
      </c>
      <c r="AP632" s="367">
        <f>SUMIF(Assumptions!$C$50:$J$50,AP$5,Assumptions!$C$52:$J$52)*($H632=TRUE)*($F632&gt;=4)</f>
        <v>0</v>
      </c>
      <c r="AQ632" s="367">
        <f>SUMIF(Assumptions!$C$50:$J$50,AQ$5,Assumptions!$C$52:$J$52)*($H632=TRUE)*($F632&gt;=4)</f>
        <v>0</v>
      </c>
      <c r="AR632" s="367">
        <f>SUMIF(Assumptions!$C$50:$J$50,AR$5,Assumptions!$C$52:$J$52)*($H632=TRUE)*($F632&gt;=4)</f>
        <v>0</v>
      </c>
      <c r="AS632" s="367">
        <f>SUMIF(Assumptions!$C$50:$J$50,AS$5,Assumptions!$C$52:$J$52)*($H632=TRUE)*($F632&gt;=4)</f>
        <v>0</v>
      </c>
      <c r="AT632" s="367">
        <f>SUMIF(Assumptions!$C$50:$J$50,AT$5,Assumptions!$C$52:$J$52)*($H632=TRUE)*($F632&gt;=4)</f>
        <v>0</v>
      </c>
      <c r="AU632" s="367">
        <f>SUMIF(Assumptions!$C$50:$J$50,AU$5,Assumptions!$C$52:$J$52)*($H632=TRUE)*($F632&gt;=4)</f>
        <v>0</v>
      </c>
      <c r="AV632" s="367">
        <f>SUMIF(Assumptions!$C$50:$J$50,AV$5,Assumptions!$C$52:$J$52)*($H632=TRUE)*($F632&gt;=4)</f>
        <v>0</v>
      </c>
      <c r="AW632" s="367">
        <f>SUMIF(Assumptions!$C$50:$J$50,AW$5,Assumptions!$C$52:$J$52)*($H632=TRUE)*($F632&gt;=4)</f>
        <v>0</v>
      </c>
      <c r="AX632" s="367">
        <f>SUMIF(Assumptions!$C$50:$J$50,AX$5,Assumptions!$C$52:$J$52)*($H632=TRUE)*($F632&gt;=4)</f>
        <v>0</v>
      </c>
      <c r="AY632" s="367">
        <f>SUMIF(Assumptions!$C$50:$J$50,AY$5,Assumptions!$C$52:$J$52)*($H632=TRUE)*($F632&gt;=4)</f>
        <v>0</v>
      </c>
      <c r="AZ632" s="367">
        <f>SUMIF(Assumptions!$C$50:$J$50,AZ$5,Assumptions!$C$52:$J$52)*($H632=TRUE)*($F632&gt;=4)</f>
        <v>0</v>
      </c>
      <c r="BA632" s="367">
        <f>SUMIF(Assumptions!$C$50:$J$50,BA$5,Assumptions!$C$52:$J$52)*($H632=TRUE)*($F632&gt;=4)</f>
        <v>0</v>
      </c>
      <c r="BB632" s="367">
        <f>SUMIF(Assumptions!$C$50:$J$50,BB$5,Assumptions!$C$52:$J$52)*($H632=TRUE)*($F632&gt;=4)</f>
        <v>0</v>
      </c>
      <c r="BC632" s="367">
        <f>SUMIF(Assumptions!$C$50:$J$50,BC$5,Assumptions!$C$52:$J$52)*($H632=TRUE)*($F632&gt;=4)</f>
        <v>0</v>
      </c>
      <c r="BD632" s="367">
        <f>SUMIF(Assumptions!$C$50:$J$50,BD$5,Assumptions!$C$52:$J$52)*($H632=TRUE)*($F632&gt;=4)</f>
        <v>0</v>
      </c>
      <c r="BE632" s="367">
        <f>SUMIF(Assumptions!$C$50:$J$50,BE$5,Assumptions!$C$52:$J$52)*($H632=TRUE)*($F632&gt;=4)</f>
        <v>0</v>
      </c>
      <c r="BF632" s="367">
        <f>SUMIF(Assumptions!$C$50:$J$50,BF$5,Assumptions!$C$52:$J$52)*($H632=TRUE)*($F632&gt;=4)</f>
        <v>0</v>
      </c>
      <c r="BG632" s="367">
        <f>SUMIF(Assumptions!$C$50:$J$50,BG$5,Assumptions!$C$52:$J$52)*($H632=TRUE)*($F632&gt;=4)</f>
        <v>0</v>
      </c>
      <c r="BH632" s="367">
        <f>SUMIF(Assumptions!$C$50:$J$50,BH$5,Assumptions!$C$52:$J$52)*($H632=TRUE)*($F632&gt;=4)</f>
        <v>0</v>
      </c>
      <c r="BI632" s="367">
        <f>SUMIF(Assumptions!$C$50:$J$50,BI$5,Assumptions!$C$52:$J$52)*($H632=TRUE)*($F632&gt;=4)</f>
        <v>0</v>
      </c>
      <c r="BJ632" s="367">
        <f>SUMIF(Assumptions!$C$50:$J$50,BJ$5,Assumptions!$C$52:$J$52)*($H632=TRUE)*($F632&gt;=4)</f>
        <v>0</v>
      </c>
      <c r="BK632" s="367">
        <f>SUMIF(Assumptions!$C$50:$J$50,BK$5,Assumptions!$C$52:$J$52)*($H632=TRUE)*($F632&gt;=4)</f>
        <v>0</v>
      </c>
      <c r="BL632" s="367">
        <f>SUMIF(Assumptions!$C$50:$J$50,BL$5,Assumptions!$C$52:$J$52)*($H632=TRUE)*($F632&gt;=4)</f>
        <v>0</v>
      </c>
      <c r="BM632" s="367">
        <f>SUMIF(Assumptions!$C$50:$J$50,BM$5,Assumptions!$C$52:$J$52)*($H632=TRUE)*($F632&gt;=4)</f>
        <v>0</v>
      </c>
    </row>
    <row r="633" spans="3:65" x14ac:dyDescent="0.2">
      <c r="C633" s="325">
        <f t="shared" si="1324"/>
        <v>12</v>
      </c>
      <c r="D633" s="303" t="str">
        <f t="shared" si="1325"/>
        <v>item 12</v>
      </c>
      <c r="E633" s="350" t="str">
        <f t="shared" si="1323"/>
        <v>Operating Expense</v>
      </c>
      <c r="F633" s="320">
        <f t="shared" si="1323"/>
        <v>2</v>
      </c>
      <c r="G633" s="320"/>
      <c r="H633" s="366" t="b">
        <f>Input!L19</f>
        <v>1</v>
      </c>
      <c r="I633" s="326"/>
      <c r="J633" s="326"/>
      <c r="O633" s="367">
        <f>SUMIF(Assumptions!$C$50:$J$50,O$5,Assumptions!$C$52:$J$52)*($H633=TRUE)*($F633&gt;=4)</f>
        <v>0</v>
      </c>
      <c r="P633" s="367">
        <f>SUMIF(Assumptions!$C$50:$J$50,P$5,Assumptions!$C$52:$J$52)*($H633=TRUE)*($F633&gt;=4)</f>
        <v>0</v>
      </c>
      <c r="Q633" s="367">
        <f>SUMIF(Assumptions!$C$50:$J$50,Q$5,Assumptions!$C$52:$J$52)*($H633=TRUE)*($F633&gt;=4)</f>
        <v>0</v>
      </c>
      <c r="R633" s="367">
        <f>SUMIF(Assumptions!$C$50:$J$50,R$5,Assumptions!$C$52:$J$52)*($H633=TRUE)*($F633&gt;=4)</f>
        <v>0</v>
      </c>
      <c r="S633" s="367">
        <f>SUMIF(Assumptions!$C$50:$J$50,S$5,Assumptions!$C$52:$J$52)*($H633=TRUE)*($F633&gt;=4)</f>
        <v>0</v>
      </c>
      <c r="T633" s="367">
        <f>SUMIF(Assumptions!$C$50:$J$50,T$5,Assumptions!$C$52:$J$52)*($H633=TRUE)*($F633&gt;=4)</f>
        <v>0</v>
      </c>
      <c r="U633" s="367">
        <f>SUMIF(Assumptions!$C$50:$J$50,U$5,Assumptions!$C$52:$J$52)*($H633=TRUE)*($F633&gt;=4)</f>
        <v>0</v>
      </c>
      <c r="V633" s="367">
        <f>SUMIF(Assumptions!$C$50:$J$50,V$5,Assumptions!$C$52:$J$52)*($H633=TRUE)*($F633&gt;=4)</f>
        <v>0</v>
      </c>
      <c r="W633" s="367">
        <f>SUMIF(Assumptions!$C$50:$J$50,W$5,Assumptions!$C$52:$J$52)*($H633=TRUE)*($F633&gt;=4)</f>
        <v>0</v>
      </c>
      <c r="X633" s="367">
        <f>SUMIF(Assumptions!$C$50:$J$50,X$5,Assumptions!$C$52:$J$52)*($H633=TRUE)*($F633&gt;=4)</f>
        <v>0</v>
      </c>
      <c r="Y633" s="367">
        <f>SUMIF(Assumptions!$C$50:$J$50,Y$5,Assumptions!$C$52:$J$52)*($H633=TRUE)*($F633&gt;=4)</f>
        <v>0</v>
      </c>
      <c r="Z633" s="367">
        <f>SUMIF(Assumptions!$C$50:$J$50,Z$5,Assumptions!$C$52:$J$52)*($H633=TRUE)*($F633&gt;=4)</f>
        <v>0</v>
      </c>
      <c r="AA633" s="367">
        <f>SUMIF(Assumptions!$C$50:$J$50,AA$5,Assumptions!$C$52:$J$52)*($H633=TRUE)*($F633&gt;=4)</f>
        <v>0</v>
      </c>
      <c r="AB633" s="367">
        <f>SUMIF(Assumptions!$C$50:$J$50,AB$5,Assumptions!$C$52:$J$52)*($H633=TRUE)*($F633&gt;=4)</f>
        <v>0</v>
      </c>
      <c r="AC633" s="367">
        <f>SUMIF(Assumptions!$C$50:$J$50,AC$5,Assumptions!$C$52:$J$52)*($H633=TRUE)*($F633&gt;=4)</f>
        <v>0</v>
      </c>
      <c r="AD633" s="367">
        <f>SUMIF(Assumptions!$C$50:$J$50,AD$5,Assumptions!$C$52:$J$52)*($H633=TRUE)*($F633&gt;=4)</f>
        <v>0</v>
      </c>
      <c r="AE633" s="367">
        <f>SUMIF(Assumptions!$C$50:$J$50,AE$5,Assumptions!$C$52:$J$52)*($H633=TRUE)*($F633&gt;=4)</f>
        <v>0</v>
      </c>
      <c r="AF633" s="367">
        <f>SUMIF(Assumptions!$C$50:$J$50,AF$5,Assumptions!$C$52:$J$52)*($H633=TRUE)*($F633&gt;=4)</f>
        <v>0</v>
      </c>
      <c r="AG633" s="367">
        <f>SUMIF(Assumptions!$C$50:$J$50,AG$5,Assumptions!$C$52:$J$52)*($H633=TRUE)*($F633&gt;=4)</f>
        <v>0</v>
      </c>
      <c r="AH633" s="367">
        <f>SUMIF(Assumptions!$C$50:$J$50,AH$5,Assumptions!$C$52:$J$52)*($H633=TRUE)*($F633&gt;=4)</f>
        <v>0</v>
      </c>
      <c r="AI633" s="367">
        <f>SUMIF(Assumptions!$C$50:$J$50,AI$5,Assumptions!$C$52:$J$52)*($H633=TRUE)*($F633&gt;=4)</f>
        <v>0</v>
      </c>
      <c r="AJ633" s="367">
        <f>SUMIF(Assumptions!$C$50:$J$50,AJ$5,Assumptions!$C$52:$J$52)*($H633=TRUE)*($F633&gt;=4)</f>
        <v>0</v>
      </c>
      <c r="AK633" s="367">
        <f>SUMIF(Assumptions!$C$50:$J$50,AK$5,Assumptions!$C$52:$J$52)*($H633=TRUE)*($F633&gt;=4)</f>
        <v>0</v>
      </c>
      <c r="AL633" s="367">
        <f>SUMIF(Assumptions!$C$50:$J$50,AL$5,Assumptions!$C$52:$J$52)*($H633=TRUE)*($F633&gt;=4)</f>
        <v>0</v>
      </c>
      <c r="AM633" s="367">
        <f>SUMIF(Assumptions!$C$50:$J$50,AM$5,Assumptions!$C$52:$J$52)*($H633=TRUE)*($F633&gt;=4)</f>
        <v>0</v>
      </c>
      <c r="AN633" s="367">
        <f>SUMIF(Assumptions!$C$50:$J$50,AN$5,Assumptions!$C$52:$J$52)*($H633=TRUE)*($F633&gt;=4)</f>
        <v>0</v>
      </c>
      <c r="AO633" s="367">
        <f>SUMIF(Assumptions!$C$50:$J$50,AO$5,Assumptions!$C$52:$J$52)*($H633=TRUE)*($F633&gt;=4)</f>
        <v>0</v>
      </c>
      <c r="AP633" s="367">
        <f>SUMIF(Assumptions!$C$50:$J$50,AP$5,Assumptions!$C$52:$J$52)*($H633=TRUE)*($F633&gt;=4)</f>
        <v>0</v>
      </c>
      <c r="AQ633" s="367">
        <f>SUMIF(Assumptions!$C$50:$J$50,AQ$5,Assumptions!$C$52:$J$52)*($H633=TRUE)*($F633&gt;=4)</f>
        <v>0</v>
      </c>
      <c r="AR633" s="367">
        <f>SUMIF(Assumptions!$C$50:$J$50,AR$5,Assumptions!$C$52:$J$52)*($H633=TRUE)*($F633&gt;=4)</f>
        <v>0</v>
      </c>
      <c r="AS633" s="367">
        <f>SUMIF(Assumptions!$C$50:$J$50,AS$5,Assumptions!$C$52:$J$52)*($H633=TRUE)*($F633&gt;=4)</f>
        <v>0</v>
      </c>
      <c r="AT633" s="367">
        <f>SUMIF(Assumptions!$C$50:$J$50,AT$5,Assumptions!$C$52:$J$52)*($H633=TRUE)*($F633&gt;=4)</f>
        <v>0</v>
      </c>
      <c r="AU633" s="367">
        <f>SUMIF(Assumptions!$C$50:$J$50,AU$5,Assumptions!$C$52:$J$52)*($H633=TRUE)*($F633&gt;=4)</f>
        <v>0</v>
      </c>
      <c r="AV633" s="367">
        <f>SUMIF(Assumptions!$C$50:$J$50,AV$5,Assumptions!$C$52:$J$52)*($H633=TRUE)*($F633&gt;=4)</f>
        <v>0</v>
      </c>
      <c r="AW633" s="367">
        <f>SUMIF(Assumptions!$C$50:$J$50,AW$5,Assumptions!$C$52:$J$52)*($H633=TRUE)*($F633&gt;=4)</f>
        <v>0</v>
      </c>
      <c r="AX633" s="367">
        <f>SUMIF(Assumptions!$C$50:$J$50,AX$5,Assumptions!$C$52:$J$52)*($H633=TRUE)*($F633&gt;=4)</f>
        <v>0</v>
      </c>
      <c r="AY633" s="367">
        <f>SUMIF(Assumptions!$C$50:$J$50,AY$5,Assumptions!$C$52:$J$52)*($H633=TRUE)*($F633&gt;=4)</f>
        <v>0</v>
      </c>
      <c r="AZ633" s="367">
        <f>SUMIF(Assumptions!$C$50:$J$50,AZ$5,Assumptions!$C$52:$J$52)*($H633=TRUE)*($F633&gt;=4)</f>
        <v>0</v>
      </c>
      <c r="BA633" s="367">
        <f>SUMIF(Assumptions!$C$50:$J$50,BA$5,Assumptions!$C$52:$J$52)*($H633=TRUE)*($F633&gt;=4)</f>
        <v>0</v>
      </c>
      <c r="BB633" s="367">
        <f>SUMIF(Assumptions!$C$50:$J$50,BB$5,Assumptions!$C$52:$J$52)*($H633=TRUE)*($F633&gt;=4)</f>
        <v>0</v>
      </c>
      <c r="BC633" s="367">
        <f>SUMIF(Assumptions!$C$50:$J$50,BC$5,Assumptions!$C$52:$J$52)*($H633=TRUE)*($F633&gt;=4)</f>
        <v>0</v>
      </c>
      <c r="BD633" s="367">
        <f>SUMIF(Assumptions!$C$50:$J$50,BD$5,Assumptions!$C$52:$J$52)*($H633=TRUE)*($F633&gt;=4)</f>
        <v>0</v>
      </c>
      <c r="BE633" s="367">
        <f>SUMIF(Assumptions!$C$50:$J$50,BE$5,Assumptions!$C$52:$J$52)*($H633=TRUE)*($F633&gt;=4)</f>
        <v>0</v>
      </c>
      <c r="BF633" s="367">
        <f>SUMIF(Assumptions!$C$50:$J$50,BF$5,Assumptions!$C$52:$J$52)*($H633=TRUE)*($F633&gt;=4)</f>
        <v>0</v>
      </c>
      <c r="BG633" s="367">
        <f>SUMIF(Assumptions!$C$50:$J$50,BG$5,Assumptions!$C$52:$J$52)*($H633=TRUE)*($F633&gt;=4)</f>
        <v>0</v>
      </c>
      <c r="BH633" s="367">
        <f>SUMIF(Assumptions!$C$50:$J$50,BH$5,Assumptions!$C$52:$J$52)*($H633=TRUE)*($F633&gt;=4)</f>
        <v>0</v>
      </c>
      <c r="BI633" s="367">
        <f>SUMIF(Assumptions!$C$50:$J$50,BI$5,Assumptions!$C$52:$J$52)*($H633=TRUE)*($F633&gt;=4)</f>
        <v>0</v>
      </c>
      <c r="BJ633" s="367">
        <f>SUMIF(Assumptions!$C$50:$J$50,BJ$5,Assumptions!$C$52:$J$52)*($H633=TRUE)*($F633&gt;=4)</f>
        <v>0</v>
      </c>
      <c r="BK633" s="367">
        <f>SUMIF(Assumptions!$C$50:$J$50,BK$5,Assumptions!$C$52:$J$52)*($H633=TRUE)*($F633&gt;=4)</f>
        <v>0</v>
      </c>
      <c r="BL633" s="367">
        <f>SUMIF(Assumptions!$C$50:$J$50,BL$5,Assumptions!$C$52:$J$52)*($H633=TRUE)*($F633&gt;=4)</f>
        <v>0</v>
      </c>
      <c r="BM633" s="367">
        <f>SUMIF(Assumptions!$C$50:$J$50,BM$5,Assumptions!$C$52:$J$52)*($H633=TRUE)*($F633&gt;=4)</f>
        <v>0</v>
      </c>
    </row>
    <row r="634" spans="3:65" x14ac:dyDescent="0.2">
      <c r="C634" s="325">
        <f t="shared" si="1324"/>
        <v>13</v>
      </c>
      <c r="D634" s="303" t="str">
        <f t="shared" si="1325"/>
        <v>item 13</v>
      </c>
      <c r="E634" s="350" t="str">
        <f t="shared" si="1323"/>
        <v>Operating Expense</v>
      </c>
      <c r="F634" s="320">
        <f t="shared" si="1323"/>
        <v>2</v>
      </c>
      <c r="G634" s="320"/>
      <c r="H634" s="366" t="b">
        <f>Input!L20</f>
        <v>1</v>
      </c>
      <c r="I634" s="326"/>
      <c r="J634" s="326"/>
      <c r="O634" s="367">
        <f>SUMIF(Assumptions!$C$50:$J$50,O$5,Assumptions!$C$52:$J$52)*($H634=TRUE)*($F634&gt;=4)</f>
        <v>0</v>
      </c>
      <c r="P634" s="367">
        <f>SUMIF(Assumptions!$C$50:$J$50,P$5,Assumptions!$C$52:$J$52)*($H634=TRUE)*($F634&gt;=4)</f>
        <v>0</v>
      </c>
      <c r="Q634" s="367">
        <f>SUMIF(Assumptions!$C$50:$J$50,Q$5,Assumptions!$C$52:$J$52)*($H634=TRUE)*($F634&gt;=4)</f>
        <v>0</v>
      </c>
      <c r="R634" s="367">
        <f>SUMIF(Assumptions!$C$50:$J$50,R$5,Assumptions!$C$52:$J$52)*($H634=TRUE)*($F634&gt;=4)</f>
        <v>0</v>
      </c>
      <c r="S634" s="367">
        <f>SUMIF(Assumptions!$C$50:$J$50,S$5,Assumptions!$C$52:$J$52)*($H634=TRUE)*($F634&gt;=4)</f>
        <v>0</v>
      </c>
      <c r="T634" s="367">
        <f>SUMIF(Assumptions!$C$50:$J$50,T$5,Assumptions!$C$52:$J$52)*($H634=TRUE)*($F634&gt;=4)</f>
        <v>0</v>
      </c>
      <c r="U634" s="367">
        <f>SUMIF(Assumptions!$C$50:$J$50,U$5,Assumptions!$C$52:$J$52)*($H634=TRUE)*($F634&gt;=4)</f>
        <v>0</v>
      </c>
      <c r="V634" s="367">
        <f>SUMIF(Assumptions!$C$50:$J$50,V$5,Assumptions!$C$52:$J$52)*($H634=TRUE)*($F634&gt;=4)</f>
        <v>0</v>
      </c>
      <c r="W634" s="367">
        <f>SUMIF(Assumptions!$C$50:$J$50,W$5,Assumptions!$C$52:$J$52)*($H634=TRUE)*($F634&gt;=4)</f>
        <v>0</v>
      </c>
      <c r="X634" s="367">
        <f>SUMIF(Assumptions!$C$50:$J$50,X$5,Assumptions!$C$52:$J$52)*($H634=TRUE)*($F634&gt;=4)</f>
        <v>0</v>
      </c>
      <c r="Y634" s="367">
        <f>SUMIF(Assumptions!$C$50:$J$50,Y$5,Assumptions!$C$52:$J$52)*($H634=TRUE)*($F634&gt;=4)</f>
        <v>0</v>
      </c>
      <c r="Z634" s="367">
        <f>SUMIF(Assumptions!$C$50:$J$50,Z$5,Assumptions!$C$52:$J$52)*($H634=TRUE)*($F634&gt;=4)</f>
        <v>0</v>
      </c>
      <c r="AA634" s="367">
        <f>SUMIF(Assumptions!$C$50:$J$50,AA$5,Assumptions!$C$52:$J$52)*($H634=TRUE)*($F634&gt;=4)</f>
        <v>0</v>
      </c>
      <c r="AB634" s="367">
        <f>SUMIF(Assumptions!$C$50:$J$50,AB$5,Assumptions!$C$52:$J$52)*($H634=TRUE)*($F634&gt;=4)</f>
        <v>0</v>
      </c>
      <c r="AC634" s="367">
        <f>SUMIF(Assumptions!$C$50:$J$50,AC$5,Assumptions!$C$52:$J$52)*($H634=TRUE)*($F634&gt;=4)</f>
        <v>0</v>
      </c>
      <c r="AD634" s="367">
        <f>SUMIF(Assumptions!$C$50:$J$50,AD$5,Assumptions!$C$52:$J$52)*($H634=TRUE)*($F634&gt;=4)</f>
        <v>0</v>
      </c>
      <c r="AE634" s="367">
        <f>SUMIF(Assumptions!$C$50:$J$50,AE$5,Assumptions!$C$52:$J$52)*($H634=TRUE)*($F634&gt;=4)</f>
        <v>0</v>
      </c>
      <c r="AF634" s="367">
        <f>SUMIF(Assumptions!$C$50:$J$50,AF$5,Assumptions!$C$52:$J$52)*($H634=TRUE)*($F634&gt;=4)</f>
        <v>0</v>
      </c>
      <c r="AG634" s="367">
        <f>SUMIF(Assumptions!$C$50:$J$50,AG$5,Assumptions!$C$52:$J$52)*($H634=TRUE)*($F634&gt;=4)</f>
        <v>0</v>
      </c>
      <c r="AH634" s="367">
        <f>SUMIF(Assumptions!$C$50:$J$50,AH$5,Assumptions!$C$52:$J$52)*($H634=TRUE)*($F634&gt;=4)</f>
        <v>0</v>
      </c>
      <c r="AI634" s="367">
        <f>SUMIF(Assumptions!$C$50:$J$50,AI$5,Assumptions!$C$52:$J$52)*($H634=TRUE)*($F634&gt;=4)</f>
        <v>0</v>
      </c>
      <c r="AJ634" s="367">
        <f>SUMIF(Assumptions!$C$50:$J$50,AJ$5,Assumptions!$C$52:$J$52)*($H634=TRUE)*($F634&gt;=4)</f>
        <v>0</v>
      </c>
      <c r="AK634" s="367">
        <f>SUMIF(Assumptions!$C$50:$J$50,AK$5,Assumptions!$C$52:$J$52)*($H634=TRUE)*($F634&gt;=4)</f>
        <v>0</v>
      </c>
      <c r="AL634" s="367">
        <f>SUMIF(Assumptions!$C$50:$J$50,AL$5,Assumptions!$C$52:$J$52)*($H634=TRUE)*($F634&gt;=4)</f>
        <v>0</v>
      </c>
      <c r="AM634" s="367">
        <f>SUMIF(Assumptions!$C$50:$J$50,AM$5,Assumptions!$C$52:$J$52)*($H634=TRUE)*($F634&gt;=4)</f>
        <v>0</v>
      </c>
      <c r="AN634" s="367">
        <f>SUMIF(Assumptions!$C$50:$J$50,AN$5,Assumptions!$C$52:$J$52)*($H634=TRUE)*($F634&gt;=4)</f>
        <v>0</v>
      </c>
      <c r="AO634" s="367">
        <f>SUMIF(Assumptions!$C$50:$J$50,AO$5,Assumptions!$C$52:$J$52)*($H634=TRUE)*($F634&gt;=4)</f>
        <v>0</v>
      </c>
      <c r="AP634" s="367">
        <f>SUMIF(Assumptions!$C$50:$J$50,AP$5,Assumptions!$C$52:$J$52)*($H634=TRUE)*($F634&gt;=4)</f>
        <v>0</v>
      </c>
      <c r="AQ634" s="367">
        <f>SUMIF(Assumptions!$C$50:$J$50,AQ$5,Assumptions!$C$52:$J$52)*($H634=TRUE)*($F634&gt;=4)</f>
        <v>0</v>
      </c>
      <c r="AR634" s="367">
        <f>SUMIF(Assumptions!$C$50:$J$50,AR$5,Assumptions!$C$52:$J$52)*($H634=TRUE)*($F634&gt;=4)</f>
        <v>0</v>
      </c>
      <c r="AS634" s="367">
        <f>SUMIF(Assumptions!$C$50:$J$50,AS$5,Assumptions!$C$52:$J$52)*($H634=TRUE)*($F634&gt;=4)</f>
        <v>0</v>
      </c>
      <c r="AT634" s="367">
        <f>SUMIF(Assumptions!$C$50:$J$50,AT$5,Assumptions!$C$52:$J$52)*($H634=TRUE)*($F634&gt;=4)</f>
        <v>0</v>
      </c>
      <c r="AU634" s="367">
        <f>SUMIF(Assumptions!$C$50:$J$50,AU$5,Assumptions!$C$52:$J$52)*($H634=TRUE)*($F634&gt;=4)</f>
        <v>0</v>
      </c>
      <c r="AV634" s="367">
        <f>SUMIF(Assumptions!$C$50:$J$50,AV$5,Assumptions!$C$52:$J$52)*($H634=TRUE)*($F634&gt;=4)</f>
        <v>0</v>
      </c>
      <c r="AW634" s="367">
        <f>SUMIF(Assumptions!$C$50:$J$50,AW$5,Assumptions!$C$52:$J$52)*($H634=TRUE)*($F634&gt;=4)</f>
        <v>0</v>
      </c>
      <c r="AX634" s="367">
        <f>SUMIF(Assumptions!$C$50:$J$50,AX$5,Assumptions!$C$52:$J$52)*($H634=TRUE)*($F634&gt;=4)</f>
        <v>0</v>
      </c>
      <c r="AY634" s="367">
        <f>SUMIF(Assumptions!$C$50:$J$50,AY$5,Assumptions!$C$52:$J$52)*($H634=TRUE)*($F634&gt;=4)</f>
        <v>0</v>
      </c>
      <c r="AZ634" s="367">
        <f>SUMIF(Assumptions!$C$50:$J$50,AZ$5,Assumptions!$C$52:$J$52)*($H634=TRUE)*($F634&gt;=4)</f>
        <v>0</v>
      </c>
      <c r="BA634" s="367">
        <f>SUMIF(Assumptions!$C$50:$J$50,BA$5,Assumptions!$C$52:$J$52)*($H634=TRUE)*($F634&gt;=4)</f>
        <v>0</v>
      </c>
      <c r="BB634" s="367">
        <f>SUMIF(Assumptions!$C$50:$J$50,BB$5,Assumptions!$C$52:$J$52)*($H634=TRUE)*($F634&gt;=4)</f>
        <v>0</v>
      </c>
      <c r="BC634" s="367">
        <f>SUMIF(Assumptions!$C$50:$J$50,BC$5,Assumptions!$C$52:$J$52)*($H634=TRUE)*($F634&gt;=4)</f>
        <v>0</v>
      </c>
      <c r="BD634" s="367">
        <f>SUMIF(Assumptions!$C$50:$J$50,BD$5,Assumptions!$C$52:$J$52)*($H634=TRUE)*($F634&gt;=4)</f>
        <v>0</v>
      </c>
      <c r="BE634" s="367">
        <f>SUMIF(Assumptions!$C$50:$J$50,BE$5,Assumptions!$C$52:$J$52)*($H634=TRUE)*($F634&gt;=4)</f>
        <v>0</v>
      </c>
      <c r="BF634" s="367">
        <f>SUMIF(Assumptions!$C$50:$J$50,BF$5,Assumptions!$C$52:$J$52)*($H634=TRUE)*($F634&gt;=4)</f>
        <v>0</v>
      </c>
      <c r="BG634" s="367">
        <f>SUMIF(Assumptions!$C$50:$J$50,BG$5,Assumptions!$C$52:$J$52)*($H634=TRUE)*($F634&gt;=4)</f>
        <v>0</v>
      </c>
      <c r="BH634" s="367">
        <f>SUMIF(Assumptions!$C$50:$J$50,BH$5,Assumptions!$C$52:$J$52)*($H634=TRUE)*($F634&gt;=4)</f>
        <v>0</v>
      </c>
      <c r="BI634" s="367">
        <f>SUMIF(Assumptions!$C$50:$J$50,BI$5,Assumptions!$C$52:$J$52)*($H634=TRUE)*($F634&gt;=4)</f>
        <v>0</v>
      </c>
      <c r="BJ634" s="367">
        <f>SUMIF(Assumptions!$C$50:$J$50,BJ$5,Assumptions!$C$52:$J$52)*($H634=TRUE)*($F634&gt;=4)</f>
        <v>0</v>
      </c>
      <c r="BK634" s="367">
        <f>SUMIF(Assumptions!$C$50:$J$50,BK$5,Assumptions!$C$52:$J$52)*($H634=TRUE)*($F634&gt;=4)</f>
        <v>0</v>
      </c>
      <c r="BL634" s="367">
        <f>SUMIF(Assumptions!$C$50:$J$50,BL$5,Assumptions!$C$52:$J$52)*($H634=TRUE)*($F634&gt;=4)</f>
        <v>0</v>
      </c>
      <c r="BM634" s="367">
        <f>SUMIF(Assumptions!$C$50:$J$50,BM$5,Assumptions!$C$52:$J$52)*($H634=TRUE)*($F634&gt;=4)</f>
        <v>0</v>
      </c>
    </row>
    <row r="635" spans="3:65" x14ac:dyDescent="0.2">
      <c r="C635" s="325">
        <f t="shared" si="1324"/>
        <v>14</v>
      </c>
      <c r="D635" s="303" t="str">
        <f t="shared" si="1325"/>
        <v>item 14</v>
      </c>
      <c r="E635" s="350" t="str">
        <f t="shared" si="1323"/>
        <v>Operating Expense</v>
      </c>
      <c r="F635" s="320">
        <f t="shared" si="1323"/>
        <v>2</v>
      </c>
      <c r="G635" s="320"/>
      <c r="H635" s="366" t="b">
        <f>Input!L21</f>
        <v>1</v>
      </c>
      <c r="I635" s="326"/>
      <c r="J635" s="326"/>
      <c r="O635" s="367">
        <f>SUMIF(Assumptions!$C$50:$J$50,O$5,Assumptions!$C$52:$J$52)*($H635=TRUE)*($F635&gt;=4)</f>
        <v>0</v>
      </c>
      <c r="P635" s="367">
        <f>SUMIF(Assumptions!$C$50:$J$50,P$5,Assumptions!$C$52:$J$52)*($H635=TRUE)*($F635&gt;=4)</f>
        <v>0</v>
      </c>
      <c r="Q635" s="367">
        <f>SUMIF(Assumptions!$C$50:$J$50,Q$5,Assumptions!$C$52:$J$52)*($H635=TRUE)*($F635&gt;=4)</f>
        <v>0</v>
      </c>
      <c r="R635" s="367">
        <f>SUMIF(Assumptions!$C$50:$J$50,R$5,Assumptions!$C$52:$J$52)*($H635=TRUE)*($F635&gt;=4)</f>
        <v>0</v>
      </c>
      <c r="S635" s="367">
        <f>SUMIF(Assumptions!$C$50:$J$50,S$5,Assumptions!$C$52:$J$52)*($H635=TRUE)*($F635&gt;=4)</f>
        <v>0</v>
      </c>
      <c r="T635" s="367">
        <f>SUMIF(Assumptions!$C$50:$J$50,T$5,Assumptions!$C$52:$J$52)*($H635=TRUE)*($F635&gt;=4)</f>
        <v>0</v>
      </c>
      <c r="U635" s="367">
        <f>SUMIF(Assumptions!$C$50:$J$50,U$5,Assumptions!$C$52:$J$52)*($H635=TRUE)*($F635&gt;=4)</f>
        <v>0</v>
      </c>
      <c r="V635" s="367">
        <f>SUMIF(Assumptions!$C$50:$J$50,V$5,Assumptions!$C$52:$J$52)*($H635=TRUE)*($F635&gt;=4)</f>
        <v>0</v>
      </c>
      <c r="W635" s="367">
        <f>SUMIF(Assumptions!$C$50:$J$50,W$5,Assumptions!$C$52:$J$52)*($H635=TRUE)*($F635&gt;=4)</f>
        <v>0</v>
      </c>
      <c r="X635" s="367">
        <f>SUMIF(Assumptions!$C$50:$J$50,X$5,Assumptions!$C$52:$J$52)*($H635=TRUE)*($F635&gt;=4)</f>
        <v>0</v>
      </c>
      <c r="Y635" s="367">
        <f>SUMIF(Assumptions!$C$50:$J$50,Y$5,Assumptions!$C$52:$J$52)*($H635=TRUE)*($F635&gt;=4)</f>
        <v>0</v>
      </c>
      <c r="Z635" s="367">
        <f>SUMIF(Assumptions!$C$50:$J$50,Z$5,Assumptions!$C$52:$J$52)*($H635=TRUE)*($F635&gt;=4)</f>
        <v>0</v>
      </c>
      <c r="AA635" s="367">
        <f>SUMIF(Assumptions!$C$50:$J$50,AA$5,Assumptions!$C$52:$J$52)*($H635=TRUE)*($F635&gt;=4)</f>
        <v>0</v>
      </c>
      <c r="AB635" s="367">
        <f>SUMIF(Assumptions!$C$50:$J$50,AB$5,Assumptions!$C$52:$J$52)*($H635=TRUE)*($F635&gt;=4)</f>
        <v>0</v>
      </c>
      <c r="AC635" s="367">
        <f>SUMIF(Assumptions!$C$50:$J$50,AC$5,Assumptions!$C$52:$J$52)*($H635=TRUE)*($F635&gt;=4)</f>
        <v>0</v>
      </c>
      <c r="AD635" s="367">
        <f>SUMIF(Assumptions!$C$50:$J$50,AD$5,Assumptions!$C$52:$J$52)*($H635=TRUE)*($F635&gt;=4)</f>
        <v>0</v>
      </c>
      <c r="AE635" s="367">
        <f>SUMIF(Assumptions!$C$50:$J$50,AE$5,Assumptions!$C$52:$J$52)*($H635=TRUE)*($F635&gt;=4)</f>
        <v>0</v>
      </c>
      <c r="AF635" s="367">
        <f>SUMIF(Assumptions!$C$50:$J$50,AF$5,Assumptions!$C$52:$J$52)*($H635=TRUE)*($F635&gt;=4)</f>
        <v>0</v>
      </c>
      <c r="AG635" s="367">
        <f>SUMIF(Assumptions!$C$50:$J$50,AG$5,Assumptions!$C$52:$J$52)*($H635=TRUE)*($F635&gt;=4)</f>
        <v>0</v>
      </c>
      <c r="AH635" s="367">
        <f>SUMIF(Assumptions!$C$50:$J$50,AH$5,Assumptions!$C$52:$J$52)*($H635=TRUE)*($F635&gt;=4)</f>
        <v>0</v>
      </c>
      <c r="AI635" s="367">
        <f>SUMIF(Assumptions!$C$50:$J$50,AI$5,Assumptions!$C$52:$J$52)*($H635=TRUE)*($F635&gt;=4)</f>
        <v>0</v>
      </c>
      <c r="AJ635" s="367">
        <f>SUMIF(Assumptions!$C$50:$J$50,AJ$5,Assumptions!$C$52:$J$52)*($H635=TRUE)*($F635&gt;=4)</f>
        <v>0</v>
      </c>
      <c r="AK635" s="367">
        <f>SUMIF(Assumptions!$C$50:$J$50,AK$5,Assumptions!$C$52:$J$52)*($H635=TRUE)*($F635&gt;=4)</f>
        <v>0</v>
      </c>
      <c r="AL635" s="367">
        <f>SUMIF(Assumptions!$C$50:$J$50,AL$5,Assumptions!$C$52:$J$52)*($H635=TRUE)*($F635&gt;=4)</f>
        <v>0</v>
      </c>
      <c r="AM635" s="367">
        <f>SUMIF(Assumptions!$C$50:$J$50,AM$5,Assumptions!$C$52:$J$52)*($H635=TRUE)*($F635&gt;=4)</f>
        <v>0</v>
      </c>
      <c r="AN635" s="367">
        <f>SUMIF(Assumptions!$C$50:$J$50,AN$5,Assumptions!$C$52:$J$52)*($H635=TRUE)*($F635&gt;=4)</f>
        <v>0</v>
      </c>
      <c r="AO635" s="367">
        <f>SUMIF(Assumptions!$C$50:$J$50,AO$5,Assumptions!$C$52:$J$52)*($H635=TRUE)*($F635&gt;=4)</f>
        <v>0</v>
      </c>
      <c r="AP635" s="367">
        <f>SUMIF(Assumptions!$C$50:$J$50,AP$5,Assumptions!$C$52:$J$52)*($H635=TRUE)*($F635&gt;=4)</f>
        <v>0</v>
      </c>
      <c r="AQ635" s="367">
        <f>SUMIF(Assumptions!$C$50:$J$50,AQ$5,Assumptions!$C$52:$J$52)*($H635=TRUE)*($F635&gt;=4)</f>
        <v>0</v>
      </c>
      <c r="AR635" s="367">
        <f>SUMIF(Assumptions!$C$50:$J$50,AR$5,Assumptions!$C$52:$J$52)*($H635=TRUE)*($F635&gt;=4)</f>
        <v>0</v>
      </c>
      <c r="AS635" s="367">
        <f>SUMIF(Assumptions!$C$50:$J$50,AS$5,Assumptions!$C$52:$J$52)*($H635=TRUE)*($F635&gt;=4)</f>
        <v>0</v>
      </c>
      <c r="AT635" s="367">
        <f>SUMIF(Assumptions!$C$50:$J$50,AT$5,Assumptions!$C$52:$J$52)*($H635=TRUE)*($F635&gt;=4)</f>
        <v>0</v>
      </c>
      <c r="AU635" s="367">
        <f>SUMIF(Assumptions!$C$50:$J$50,AU$5,Assumptions!$C$52:$J$52)*($H635=TRUE)*($F635&gt;=4)</f>
        <v>0</v>
      </c>
      <c r="AV635" s="367">
        <f>SUMIF(Assumptions!$C$50:$J$50,AV$5,Assumptions!$C$52:$J$52)*($H635=TRUE)*($F635&gt;=4)</f>
        <v>0</v>
      </c>
      <c r="AW635" s="367">
        <f>SUMIF(Assumptions!$C$50:$J$50,AW$5,Assumptions!$C$52:$J$52)*($H635=TRUE)*($F635&gt;=4)</f>
        <v>0</v>
      </c>
      <c r="AX635" s="367">
        <f>SUMIF(Assumptions!$C$50:$J$50,AX$5,Assumptions!$C$52:$J$52)*($H635=TRUE)*($F635&gt;=4)</f>
        <v>0</v>
      </c>
      <c r="AY635" s="367">
        <f>SUMIF(Assumptions!$C$50:$J$50,AY$5,Assumptions!$C$52:$J$52)*($H635=TRUE)*($F635&gt;=4)</f>
        <v>0</v>
      </c>
      <c r="AZ635" s="367">
        <f>SUMIF(Assumptions!$C$50:$J$50,AZ$5,Assumptions!$C$52:$J$52)*($H635=TRUE)*($F635&gt;=4)</f>
        <v>0</v>
      </c>
      <c r="BA635" s="367">
        <f>SUMIF(Assumptions!$C$50:$J$50,BA$5,Assumptions!$C$52:$J$52)*($H635=TRUE)*($F635&gt;=4)</f>
        <v>0</v>
      </c>
      <c r="BB635" s="367">
        <f>SUMIF(Assumptions!$C$50:$J$50,BB$5,Assumptions!$C$52:$J$52)*($H635=TRUE)*($F635&gt;=4)</f>
        <v>0</v>
      </c>
      <c r="BC635" s="367">
        <f>SUMIF(Assumptions!$C$50:$J$50,BC$5,Assumptions!$C$52:$J$52)*($H635=TRUE)*($F635&gt;=4)</f>
        <v>0</v>
      </c>
      <c r="BD635" s="367">
        <f>SUMIF(Assumptions!$C$50:$J$50,BD$5,Assumptions!$C$52:$J$52)*($H635=TRUE)*($F635&gt;=4)</f>
        <v>0</v>
      </c>
      <c r="BE635" s="367">
        <f>SUMIF(Assumptions!$C$50:$J$50,BE$5,Assumptions!$C$52:$J$52)*($H635=TRUE)*($F635&gt;=4)</f>
        <v>0</v>
      </c>
      <c r="BF635" s="367">
        <f>SUMIF(Assumptions!$C$50:$J$50,BF$5,Assumptions!$C$52:$J$52)*($H635=TRUE)*($F635&gt;=4)</f>
        <v>0</v>
      </c>
      <c r="BG635" s="367">
        <f>SUMIF(Assumptions!$C$50:$J$50,BG$5,Assumptions!$C$52:$J$52)*($H635=TRUE)*($F635&gt;=4)</f>
        <v>0</v>
      </c>
      <c r="BH635" s="367">
        <f>SUMIF(Assumptions!$C$50:$J$50,BH$5,Assumptions!$C$52:$J$52)*($H635=TRUE)*($F635&gt;=4)</f>
        <v>0</v>
      </c>
      <c r="BI635" s="367">
        <f>SUMIF(Assumptions!$C$50:$J$50,BI$5,Assumptions!$C$52:$J$52)*($H635=TRUE)*($F635&gt;=4)</f>
        <v>0</v>
      </c>
      <c r="BJ635" s="367">
        <f>SUMIF(Assumptions!$C$50:$J$50,BJ$5,Assumptions!$C$52:$J$52)*($H635=TRUE)*($F635&gt;=4)</f>
        <v>0</v>
      </c>
      <c r="BK635" s="367">
        <f>SUMIF(Assumptions!$C$50:$J$50,BK$5,Assumptions!$C$52:$J$52)*($H635=TRUE)*($F635&gt;=4)</f>
        <v>0</v>
      </c>
      <c r="BL635" s="367">
        <f>SUMIF(Assumptions!$C$50:$J$50,BL$5,Assumptions!$C$52:$J$52)*($H635=TRUE)*($F635&gt;=4)</f>
        <v>0</v>
      </c>
      <c r="BM635" s="367">
        <f>SUMIF(Assumptions!$C$50:$J$50,BM$5,Assumptions!$C$52:$J$52)*($H635=TRUE)*($F635&gt;=4)</f>
        <v>0</v>
      </c>
    </row>
    <row r="636" spans="3:65" x14ac:dyDescent="0.2">
      <c r="C636" s="325">
        <f t="shared" si="1324"/>
        <v>15</v>
      </c>
      <c r="D636" s="303" t="str">
        <f t="shared" si="1325"/>
        <v>item 15</v>
      </c>
      <c r="E636" s="350" t="str">
        <f t="shared" si="1323"/>
        <v>Operating Expense</v>
      </c>
      <c r="F636" s="320">
        <f t="shared" si="1323"/>
        <v>2</v>
      </c>
      <c r="G636" s="320"/>
      <c r="H636" s="366" t="b">
        <f>Input!L22</f>
        <v>1</v>
      </c>
      <c r="I636" s="326"/>
      <c r="J636" s="326"/>
      <c r="O636" s="367">
        <f>SUMIF(Assumptions!$C$50:$J$50,O$5,Assumptions!$C$52:$J$52)*($H636=TRUE)*($F636&gt;=4)</f>
        <v>0</v>
      </c>
      <c r="P636" s="367">
        <f>SUMIF(Assumptions!$C$50:$J$50,P$5,Assumptions!$C$52:$J$52)*($H636=TRUE)*($F636&gt;=4)</f>
        <v>0</v>
      </c>
      <c r="Q636" s="367">
        <f>SUMIF(Assumptions!$C$50:$J$50,Q$5,Assumptions!$C$52:$J$52)*($H636=TRUE)*($F636&gt;=4)</f>
        <v>0</v>
      </c>
      <c r="R636" s="367">
        <f>SUMIF(Assumptions!$C$50:$J$50,R$5,Assumptions!$C$52:$J$52)*($H636=TRUE)*($F636&gt;=4)</f>
        <v>0</v>
      </c>
      <c r="S636" s="367">
        <f>SUMIF(Assumptions!$C$50:$J$50,S$5,Assumptions!$C$52:$J$52)*($H636=TRUE)*($F636&gt;=4)</f>
        <v>0</v>
      </c>
      <c r="T636" s="367">
        <f>SUMIF(Assumptions!$C$50:$J$50,T$5,Assumptions!$C$52:$J$52)*($H636=TRUE)*($F636&gt;=4)</f>
        <v>0</v>
      </c>
      <c r="U636" s="367">
        <f>SUMIF(Assumptions!$C$50:$J$50,U$5,Assumptions!$C$52:$J$52)*($H636=TRUE)*($F636&gt;=4)</f>
        <v>0</v>
      </c>
      <c r="V636" s="367">
        <f>SUMIF(Assumptions!$C$50:$J$50,V$5,Assumptions!$C$52:$J$52)*($H636=TRUE)*($F636&gt;=4)</f>
        <v>0</v>
      </c>
      <c r="W636" s="367">
        <f>SUMIF(Assumptions!$C$50:$J$50,W$5,Assumptions!$C$52:$J$52)*($H636=TRUE)*($F636&gt;=4)</f>
        <v>0</v>
      </c>
      <c r="X636" s="367">
        <f>SUMIF(Assumptions!$C$50:$J$50,X$5,Assumptions!$C$52:$J$52)*($H636=TRUE)*($F636&gt;=4)</f>
        <v>0</v>
      </c>
      <c r="Y636" s="367">
        <f>SUMIF(Assumptions!$C$50:$J$50,Y$5,Assumptions!$C$52:$J$52)*($H636=TRUE)*($F636&gt;=4)</f>
        <v>0</v>
      </c>
      <c r="Z636" s="367">
        <f>SUMIF(Assumptions!$C$50:$J$50,Z$5,Assumptions!$C$52:$J$52)*($H636=TRUE)*($F636&gt;=4)</f>
        <v>0</v>
      </c>
      <c r="AA636" s="367">
        <f>SUMIF(Assumptions!$C$50:$J$50,AA$5,Assumptions!$C$52:$J$52)*($H636=TRUE)*($F636&gt;=4)</f>
        <v>0</v>
      </c>
      <c r="AB636" s="367">
        <f>SUMIF(Assumptions!$C$50:$J$50,AB$5,Assumptions!$C$52:$J$52)*($H636=TRUE)*($F636&gt;=4)</f>
        <v>0</v>
      </c>
      <c r="AC636" s="367">
        <f>SUMIF(Assumptions!$C$50:$J$50,AC$5,Assumptions!$C$52:$J$52)*($H636=TRUE)*($F636&gt;=4)</f>
        <v>0</v>
      </c>
      <c r="AD636" s="367">
        <f>SUMIF(Assumptions!$C$50:$J$50,AD$5,Assumptions!$C$52:$J$52)*($H636=TRUE)*($F636&gt;=4)</f>
        <v>0</v>
      </c>
      <c r="AE636" s="367">
        <f>SUMIF(Assumptions!$C$50:$J$50,AE$5,Assumptions!$C$52:$J$52)*($H636=TRUE)*($F636&gt;=4)</f>
        <v>0</v>
      </c>
      <c r="AF636" s="367">
        <f>SUMIF(Assumptions!$C$50:$J$50,AF$5,Assumptions!$C$52:$J$52)*($H636=TRUE)*($F636&gt;=4)</f>
        <v>0</v>
      </c>
      <c r="AG636" s="367">
        <f>SUMIF(Assumptions!$C$50:$J$50,AG$5,Assumptions!$C$52:$J$52)*($H636=TRUE)*($F636&gt;=4)</f>
        <v>0</v>
      </c>
      <c r="AH636" s="367">
        <f>SUMIF(Assumptions!$C$50:$J$50,AH$5,Assumptions!$C$52:$J$52)*($H636=TRUE)*($F636&gt;=4)</f>
        <v>0</v>
      </c>
      <c r="AI636" s="367">
        <f>SUMIF(Assumptions!$C$50:$J$50,AI$5,Assumptions!$C$52:$J$52)*($H636=TRUE)*($F636&gt;=4)</f>
        <v>0</v>
      </c>
      <c r="AJ636" s="367">
        <f>SUMIF(Assumptions!$C$50:$J$50,AJ$5,Assumptions!$C$52:$J$52)*($H636=TRUE)*($F636&gt;=4)</f>
        <v>0</v>
      </c>
      <c r="AK636" s="367">
        <f>SUMIF(Assumptions!$C$50:$J$50,AK$5,Assumptions!$C$52:$J$52)*($H636=TRUE)*($F636&gt;=4)</f>
        <v>0</v>
      </c>
      <c r="AL636" s="367">
        <f>SUMIF(Assumptions!$C$50:$J$50,AL$5,Assumptions!$C$52:$J$52)*($H636=TRUE)*($F636&gt;=4)</f>
        <v>0</v>
      </c>
      <c r="AM636" s="367">
        <f>SUMIF(Assumptions!$C$50:$J$50,AM$5,Assumptions!$C$52:$J$52)*($H636=TRUE)*($F636&gt;=4)</f>
        <v>0</v>
      </c>
      <c r="AN636" s="367">
        <f>SUMIF(Assumptions!$C$50:$J$50,AN$5,Assumptions!$C$52:$J$52)*($H636=TRUE)*($F636&gt;=4)</f>
        <v>0</v>
      </c>
      <c r="AO636" s="367">
        <f>SUMIF(Assumptions!$C$50:$J$50,AO$5,Assumptions!$C$52:$J$52)*($H636=TRUE)*($F636&gt;=4)</f>
        <v>0</v>
      </c>
      <c r="AP636" s="367">
        <f>SUMIF(Assumptions!$C$50:$J$50,AP$5,Assumptions!$C$52:$J$52)*($H636=TRUE)*($F636&gt;=4)</f>
        <v>0</v>
      </c>
      <c r="AQ636" s="367">
        <f>SUMIF(Assumptions!$C$50:$J$50,AQ$5,Assumptions!$C$52:$J$52)*($H636=TRUE)*($F636&gt;=4)</f>
        <v>0</v>
      </c>
      <c r="AR636" s="367">
        <f>SUMIF(Assumptions!$C$50:$J$50,AR$5,Assumptions!$C$52:$J$52)*($H636=TRUE)*($F636&gt;=4)</f>
        <v>0</v>
      </c>
      <c r="AS636" s="367">
        <f>SUMIF(Assumptions!$C$50:$J$50,AS$5,Assumptions!$C$52:$J$52)*($H636=TRUE)*($F636&gt;=4)</f>
        <v>0</v>
      </c>
      <c r="AT636" s="367">
        <f>SUMIF(Assumptions!$C$50:$J$50,AT$5,Assumptions!$C$52:$J$52)*($H636=TRUE)*($F636&gt;=4)</f>
        <v>0</v>
      </c>
      <c r="AU636" s="367">
        <f>SUMIF(Assumptions!$C$50:$J$50,AU$5,Assumptions!$C$52:$J$52)*($H636=TRUE)*($F636&gt;=4)</f>
        <v>0</v>
      </c>
      <c r="AV636" s="367">
        <f>SUMIF(Assumptions!$C$50:$J$50,AV$5,Assumptions!$C$52:$J$52)*($H636=TRUE)*($F636&gt;=4)</f>
        <v>0</v>
      </c>
      <c r="AW636" s="367">
        <f>SUMIF(Assumptions!$C$50:$J$50,AW$5,Assumptions!$C$52:$J$52)*($H636=TRUE)*($F636&gt;=4)</f>
        <v>0</v>
      </c>
      <c r="AX636" s="367">
        <f>SUMIF(Assumptions!$C$50:$J$50,AX$5,Assumptions!$C$52:$J$52)*($H636=TRUE)*($F636&gt;=4)</f>
        <v>0</v>
      </c>
      <c r="AY636" s="367">
        <f>SUMIF(Assumptions!$C$50:$J$50,AY$5,Assumptions!$C$52:$J$52)*($H636=TRUE)*($F636&gt;=4)</f>
        <v>0</v>
      </c>
      <c r="AZ636" s="367">
        <f>SUMIF(Assumptions!$C$50:$J$50,AZ$5,Assumptions!$C$52:$J$52)*($H636=TRUE)*($F636&gt;=4)</f>
        <v>0</v>
      </c>
      <c r="BA636" s="367">
        <f>SUMIF(Assumptions!$C$50:$J$50,BA$5,Assumptions!$C$52:$J$52)*($H636=TRUE)*($F636&gt;=4)</f>
        <v>0</v>
      </c>
      <c r="BB636" s="367">
        <f>SUMIF(Assumptions!$C$50:$J$50,BB$5,Assumptions!$C$52:$J$52)*($H636=TRUE)*($F636&gt;=4)</f>
        <v>0</v>
      </c>
      <c r="BC636" s="367">
        <f>SUMIF(Assumptions!$C$50:$J$50,BC$5,Assumptions!$C$52:$J$52)*($H636=TRUE)*($F636&gt;=4)</f>
        <v>0</v>
      </c>
      <c r="BD636" s="367">
        <f>SUMIF(Assumptions!$C$50:$J$50,BD$5,Assumptions!$C$52:$J$52)*($H636=TRUE)*($F636&gt;=4)</f>
        <v>0</v>
      </c>
      <c r="BE636" s="367">
        <f>SUMIF(Assumptions!$C$50:$J$50,BE$5,Assumptions!$C$52:$J$52)*($H636=TRUE)*($F636&gt;=4)</f>
        <v>0</v>
      </c>
      <c r="BF636" s="367">
        <f>SUMIF(Assumptions!$C$50:$J$50,BF$5,Assumptions!$C$52:$J$52)*($H636=TRUE)*($F636&gt;=4)</f>
        <v>0</v>
      </c>
      <c r="BG636" s="367">
        <f>SUMIF(Assumptions!$C$50:$J$50,BG$5,Assumptions!$C$52:$J$52)*($H636=TRUE)*($F636&gt;=4)</f>
        <v>0</v>
      </c>
      <c r="BH636" s="367">
        <f>SUMIF(Assumptions!$C$50:$J$50,BH$5,Assumptions!$C$52:$J$52)*($H636=TRUE)*($F636&gt;=4)</f>
        <v>0</v>
      </c>
      <c r="BI636" s="367">
        <f>SUMIF(Assumptions!$C$50:$J$50,BI$5,Assumptions!$C$52:$J$52)*($H636=TRUE)*($F636&gt;=4)</f>
        <v>0</v>
      </c>
      <c r="BJ636" s="367">
        <f>SUMIF(Assumptions!$C$50:$J$50,BJ$5,Assumptions!$C$52:$J$52)*($H636=TRUE)*($F636&gt;=4)</f>
        <v>0</v>
      </c>
      <c r="BK636" s="367">
        <f>SUMIF(Assumptions!$C$50:$J$50,BK$5,Assumptions!$C$52:$J$52)*($H636=TRUE)*($F636&gt;=4)</f>
        <v>0</v>
      </c>
      <c r="BL636" s="367">
        <f>SUMIF(Assumptions!$C$50:$J$50,BL$5,Assumptions!$C$52:$J$52)*($H636=TRUE)*($F636&gt;=4)</f>
        <v>0</v>
      </c>
      <c r="BM636" s="367">
        <f>SUMIF(Assumptions!$C$50:$J$50,BM$5,Assumptions!$C$52:$J$52)*($H636=TRUE)*($F636&gt;=4)</f>
        <v>0</v>
      </c>
    </row>
    <row r="637" spans="3:65" x14ac:dyDescent="0.2">
      <c r="C637" s="325">
        <f t="shared" si="1324"/>
        <v>16</v>
      </c>
      <c r="D637" s="303" t="str">
        <f t="shared" si="1325"/>
        <v>item 16</v>
      </c>
      <c r="E637" s="350" t="str">
        <f t="shared" si="1323"/>
        <v>Operating Expense</v>
      </c>
      <c r="F637" s="320">
        <f t="shared" si="1323"/>
        <v>2</v>
      </c>
      <c r="G637" s="320"/>
      <c r="H637" s="366" t="b">
        <f>Input!L23</f>
        <v>1</v>
      </c>
      <c r="I637" s="326"/>
      <c r="J637" s="326"/>
      <c r="O637" s="367">
        <f>SUMIF(Assumptions!$C$50:$J$50,O$5,Assumptions!$C$52:$J$52)*($H637=TRUE)*($F637&gt;=4)</f>
        <v>0</v>
      </c>
      <c r="P637" s="367">
        <f>SUMIF(Assumptions!$C$50:$J$50,P$5,Assumptions!$C$52:$J$52)*($H637=TRUE)*($F637&gt;=4)</f>
        <v>0</v>
      </c>
      <c r="Q637" s="367">
        <f>SUMIF(Assumptions!$C$50:$J$50,Q$5,Assumptions!$C$52:$J$52)*($H637=TRUE)*($F637&gt;=4)</f>
        <v>0</v>
      </c>
      <c r="R637" s="367">
        <f>SUMIF(Assumptions!$C$50:$J$50,R$5,Assumptions!$C$52:$J$52)*($H637=TRUE)*($F637&gt;=4)</f>
        <v>0</v>
      </c>
      <c r="S637" s="367">
        <f>SUMIF(Assumptions!$C$50:$J$50,S$5,Assumptions!$C$52:$J$52)*($H637=TRUE)*($F637&gt;=4)</f>
        <v>0</v>
      </c>
      <c r="T637" s="367">
        <f>SUMIF(Assumptions!$C$50:$J$50,T$5,Assumptions!$C$52:$J$52)*($H637=TRUE)*($F637&gt;=4)</f>
        <v>0</v>
      </c>
      <c r="U637" s="367">
        <f>SUMIF(Assumptions!$C$50:$J$50,U$5,Assumptions!$C$52:$J$52)*($H637=TRUE)*($F637&gt;=4)</f>
        <v>0</v>
      </c>
      <c r="V637" s="367">
        <f>SUMIF(Assumptions!$C$50:$J$50,V$5,Assumptions!$C$52:$J$52)*($H637=TRUE)*($F637&gt;=4)</f>
        <v>0</v>
      </c>
      <c r="W637" s="367">
        <f>SUMIF(Assumptions!$C$50:$J$50,W$5,Assumptions!$C$52:$J$52)*($H637=TRUE)*($F637&gt;=4)</f>
        <v>0</v>
      </c>
      <c r="X637" s="367">
        <f>SUMIF(Assumptions!$C$50:$J$50,X$5,Assumptions!$C$52:$J$52)*($H637=TRUE)*($F637&gt;=4)</f>
        <v>0</v>
      </c>
      <c r="Y637" s="367">
        <f>SUMIF(Assumptions!$C$50:$J$50,Y$5,Assumptions!$C$52:$J$52)*($H637=TRUE)*($F637&gt;=4)</f>
        <v>0</v>
      </c>
      <c r="Z637" s="367">
        <f>SUMIF(Assumptions!$C$50:$J$50,Z$5,Assumptions!$C$52:$J$52)*($H637=TRUE)*($F637&gt;=4)</f>
        <v>0</v>
      </c>
      <c r="AA637" s="367">
        <f>SUMIF(Assumptions!$C$50:$J$50,AA$5,Assumptions!$C$52:$J$52)*($H637=TRUE)*($F637&gt;=4)</f>
        <v>0</v>
      </c>
      <c r="AB637" s="367">
        <f>SUMIF(Assumptions!$C$50:$J$50,AB$5,Assumptions!$C$52:$J$52)*($H637=TRUE)*($F637&gt;=4)</f>
        <v>0</v>
      </c>
      <c r="AC637" s="367">
        <f>SUMIF(Assumptions!$C$50:$J$50,AC$5,Assumptions!$C$52:$J$52)*($H637=TRUE)*($F637&gt;=4)</f>
        <v>0</v>
      </c>
      <c r="AD637" s="367">
        <f>SUMIF(Assumptions!$C$50:$J$50,AD$5,Assumptions!$C$52:$J$52)*($H637=TRUE)*($F637&gt;=4)</f>
        <v>0</v>
      </c>
      <c r="AE637" s="367">
        <f>SUMIF(Assumptions!$C$50:$J$50,AE$5,Assumptions!$C$52:$J$52)*($H637=TRUE)*($F637&gt;=4)</f>
        <v>0</v>
      </c>
      <c r="AF637" s="367">
        <f>SUMIF(Assumptions!$C$50:$J$50,AF$5,Assumptions!$C$52:$J$52)*($H637=TRUE)*($F637&gt;=4)</f>
        <v>0</v>
      </c>
      <c r="AG637" s="367">
        <f>SUMIF(Assumptions!$C$50:$J$50,AG$5,Assumptions!$C$52:$J$52)*($H637=TRUE)*($F637&gt;=4)</f>
        <v>0</v>
      </c>
      <c r="AH637" s="367">
        <f>SUMIF(Assumptions!$C$50:$J$50,AH$5,Assumptions!$C$52:$J$52)*($H637=TRUE)*($F637&gt;=4)</f>
        <v>0</v>
      </c>
      <c r="AI637" s="367">
        <f>SUMIF(Assumptions!$C$50:$J$50,AI$5,Assumptions!$C$52:$J$52)*($H637=TRUE)*($F637&gt;=4)</f>
        <v>0</v>
      </c>
      <c r="AJ637" s="367">
        <f>SUMIF(Assumptions!$C$50:$J$50,AJ$5,Assumptions!$C$52:$J$52)*($H637=TRUE)*($F637&gt;=4)</f>
        <v>0</v>
      </c>
      <c r="AK637" s="367">
        <f>SUMIF(Assumptions!$C$50:$J$50,AK$5,Assumptions!$C$52:$J$52)*($H637=TRUE)*($F637&gt;=4)</f>
        <v>0</v>
      </c>
      <c r="AL637" s="367">
        <f>SUMIF(Assumptions!$C$50:$J$50,AL$5,Assumptions!$C$52:$J$52)*($H637=TRUE)*($F637&gt;=4)</f>
        <v>0</v>
      </c>
      <c r="AM637" s="367">
        <f>SUMIF(Assumptions!$C$50:$J$50,AM$5,Assumptions!$C$52:$J$52)*($H637=TRUE)*($F637&gt;=4)</f>
        <v>0</v>
      </c>
      <c r="AN637" s="367">
        <f>SUMIF(Assumptions!$C$50:$J$50,AN$5,Assumptions!$C$52:$J$52)*($H637=TRUE)*($F637&gt;=4)</f>
        <v>0</v>
      </c>
      <c r="AO637" s="367">
        <f>SUMIF(Assumptions!$C$50:$J$50,AO$5,Assumptions!$C$52:$J$52)*($H637=TRUE)*($F637&gt;=4)</f>
        <v>0</v>
      </c>
      <c r="AP637" s="367">
        <f>SUMIF(Assumptions!$C$50:$J$50,AP$5,Assumptions!$C$52:$J$52)*($H637=TRUE)*($F637&gt;=4)</f>
        <v>0</v>
      </c>
      <c r="AQ637" s="367">
        <f>SUMIF(Assumptions!$C$50:$J$50,AQ$5,Assumptions!$C$52:$J$52)*($H637=TRUE)*($F637&gt;=4)</f>
        <v>0</v>
      </c>
      <c r="AR637" s="367">
        <f>SUMIF(Assumptions!$C$50:$J$50,AR$5,Assumptions!$C$52:$J$52)*($H637=TRUE)*($F637&gt;=4)</f>
        <v>0</v>
      </c>
      <c r="AS637" s="367">
        <f>SUMIF(Assumptions!$C$50:$J$50,AS$5,Assumptions!$C$52:$J$52)*($H637=TRUE)*($F637&gt;=4)</f>
        <v>0</v>
      </c>
      <c r="AT637" s="367">
        <f>SUMIF(Assumptions!$C$50:$J$50,AT$5,Assumptions!$C$52:$J$52)*($H637=TRUE)*($F637&gt;=4)</f>
        <v>0</v>
      </c>
      <c r="AU637" s="367">
        <f>SUMIF(Assumptions!$C$50:$J$50,AU$5,Assumptions!$C$52:$J$52)*($H637=TRUE)*($F637&gt;=4)</f>
        <v>0</v>
      </c>
      <c r="AV637" s="367">
        <f>SUMIF(Assumptions!$C$50:$J$50,AV$5,Assumptions!$C$52:$J$52)*($H637=TRUE)*($F637&gt;=4)</f>
        <v>0</v>
      </c>
      <c r="AW637" s="367">
        <f>SUMIF(Assumptions!$C$50:$J$50,AW$5,Assumptions!$C$52:$J$52)*($H637=TRUE)*($F637&gt;=4)</f>
        <v>0</v>
      </c>
      <c r="AX637" s="367">
        <f>SUMIF(Assumptions!$C$50:$J$50,AX$5,Assumptions!$C$52:$J$52)*($H637=TRUE)*($F637&gt;=4)</f>
        <v>0</v>
      </c>
      <c r="AY637" s="367">
        <f>SUMIF(Assumptions!$C$50:$J$50,AY$5,Assumptions!$C$52:$J$52)*($H637=TRUE)*($F637&gt;=4)</f>
        <v>0</v>
      </c>
      <c r="AZ637" s="367">
        <f>SUMIF(Assumptions!$C$50:$J$50,AZ$5,Assumptions!$C$52:$J$52)*($H637=TRUE)*($F637&gt;=4)</f>
        <v>0</v>
      </c>
      <c r="BA637" s="367">
        <f>SUMIF(Assumptions!$C$50:$J$50,BA$5,Assumptions!$C$52:$J$52)*($H637=TRUE)*($F637&gt;=4)</f>
        <v>0</v>
      </c>
      <c r="BB637" s="367">
        <f>SUMIF(Assumptions!$C$50:$J$50,BB$5,Assumptions!$C$52:$J$52)*($H637=TRUE)*($F637&gt;=4)</f>
        <v>0</v>
      </c>
      <c r="BC637" s="367">
        <f>SUMIF(Assumptions!$C$50:$J$50,BC$5,Assumptions!$C$52:$J$52)*($H637=TRUE)*($F637&gt;=4)</f>
        <v>0</v>
      </c>
      <c r="BD637" s="367">
        <f>SUMIF(Assumptions!$C$50:$J$50,BD$5,Assumptions!$C$52:$J$52)*($H637=TRUE)*($F637&gt;=4)</f>
        <v>0</v>
      </c>
      <c r="BE637" s="367">
        <f>SUMIF(Assumptions!$C$50:$J$50,BE$5,Assumptions!$C$52:$J$52)*($H637=TRUE)*($F637&gt;=4)</f>
        <v>0</v>
      </c>
      <c r="BF637" s="367">
        <f>SUMIF(Assumptions!$C$50:$J$50,BF$5,Assumptions!$C$52:$J$52)*($H637=TRUE)*($F637&gt;=4)</f>
        <v>0</v>
      </c>
      <c r="BG637" s="367">
        <f>SUMIF(Assumptions!$C$50:$J$50,BG$5,Assumptions!$C$52:$J$52)*($H637=TRUE)*($F637&gt;=4)</f>
        <v>0</v>
      </c>
      <c r="BH637" s="367">
        <f>SUMIF(Assumptions!$C$50:$J$50,BH$5,Assumptions!$C$52:$J$52)*($H637=TRUE)*($F637&gt;=4)</f>
        <v>0</v>
      </c>
      <c r="BI637" s="367">
        <f>SUMIF(Assumptions!$C$50:$J$50,BI$5,Assumptions!$C$52:$J$52)*($H637=TRUE)*($F637&gt;=4)</f>
        <v>0</v>
      </c>
      <c r="BJ637" s="367">
        <f>SUMIF(Assumptions!$C$50:$J$50,BJ$5,Assumptions!$C$52:$J$52)*($H637=TRUE)*($F637&gt;=4)</f>
        <v>0</v>
      </c>
      <c r="BK637" s="367">
        <f>SUMIF(Assumptions!$C$50:$J$50,BK$5,Assumptions!$C$52:$J$52)*($H637=TRUE)*($F637&gt;=4)</f>
        <v>0</v>
      </c>
      <c r="BL637" s="367">
        <f>SUMIF(Assumptions!$C$50:$J$50,BL$5,Assumptions!$C$52:$J$52)*($H637=TRUE)*($F637&gt;=4)</f>
        <v>0</v>
      </c>
      <c r="BM637" s="367">
        <f>SUMIF(Assumptions!$C$50:$J$50,BM$5,Assumptions!$C$52:$J$52)*($H637=TRUE)*($F637&gt;=4)</f>
        <v>0</v>
      </c>
    </row>
    <row r="638" spans="3:65" x14ac:dyDescent="0.2">
      <c r="C638" s="325">
        <f t="shared" si="1324"/>
        <v>17</v>
      </c>
      <c r="D638" s="303" t="str">
        <f t="shared" si="1325"/>
        <v>item 17</v>
      </c>
      <c r="E638" s="350" t="str">
        <f t="shared" si="1323"/>
        <v>Operating Expense</v>
      </c>
      <c r="F638" s="320">
        <f t="shared" si="1323"/>
        <v>2</v>
      </c>
      <c r="G638" s="320"/>
      <c r="H638" s="366" t="b">
        <f>Input!L24</f>
        <v>1</v>
      </c>
      <c r="I638" s="326"/>
      <c r="J638" s="326"/>
      <c r="O638" s="367">
        <f>SUMIF(Assumptions!$C$50:$J$50,O$5,Assumptions!$C$52:$J$52)*($H638=TRUE)*($F638&gt;=4)</f>
        <v>0</v>
      </c>
      <c r="P638" s="367">
        <f>SUMIF(Assumptions!$C$50:$J$50,P$5,Assumptions!$C$52:$J$52)*($H638=TRUE)*($F638&gt;=4)</f>
        <v>0</v>
      </c>
      <c r="Q638" s="367">
        <f>SUMIF(Assumptions!$C$50:$J$50,Q$5,Assumptions!$C$52:$J$52)*($H638=TRUE)*($F638&gt;=4)</f>
        <v>0</v>
      </c>
      <c r="R638" s="367">
        <f>SUMIF(Assumptions!$C$50:$J$50,R$5,Assumptions!$C$52:$J$52)*($H638=TRUE)*($F638&gt;=4)</f>
        <v>0</v>
      </c>
      <c r="S638" s="367">
        <f>SUMIF(Assumptions!$C$50:$J$50,S$5,Assumptions!$C$52:$J$52)*($H638=TRUE)*($F638&gt;=4)</f>
        <v>0</v>
      </c>
      <c r="T638" s="367">
        <f>SUMIF(Assumptions!$C$50:$J$50,T$5,Assumptions!$C$52:$J$52)*($H638=TRUE)*($F638&gt;=4)</f>
        <v>0</v>
      </c>
      <c r="U638" s="367">
        <f>SUMIF(Assumptions!$C$50:$J$50,U$5,Assumptions!$C$52:$J$52)*($H638=TRUE)*($F638&gt;=4)</f>
        <v>0</v>
      </c>
      <c r="V638" s="367">
        <f>SUMIF(Assumptions!$C$50:$J$50,V$5,Assumptions!$C$52:$J$52)*($H638=TRUE)*($F638&gt;=4)</f>
        <v>0</v>
      </c>
      <c r="W638" s="367">
        <f>SUMIF(Assumptions!$C$50:$J$50,W$5,Assumptions!$C$52:$J$52)*($H638=TRUE)*($F638&gt;=4)</f>
        <v>0</v>
      </c>
      <c r="X638" s="367">
        <f>SUMIF(Assumptions!$C$50:$J$50,X$5,Assumptions!$C$52:$J$52)*($H638=TRUE)*($F638&gt;=4)</f>
        <v>0</v>
      </c>
      <c r="Y638" s="367">
        <f>SUMIF(Assumptions!$C$50:$J$50,Y$5,Assumptions!$C$52:$J$52)*($H638=TRUE)*($F638&gt;=4)</f>
        <v>0</v>
      </c>
      <c r="Z638" s="367">
        <f>SUMIF(Assumptions!$C$50:$J$50,Z$5,Assumptions!$C$52:$J$52)*($H638=TRUE)*($F638&gt;=4)</f>
        <v>0</v>
      </c>
      <c r="AA638" s="367">
        <f>SUMIF(Assumptions!$C$50:$J$50,AA$5,Assumptions!$C$52:$J$52)*($H638=TRUE)*($F638&gt;=4)</f>
        <v>0</v>
      </c>
      <c r="AB638" s="367">
        <f>SUMIF(Assumptions!$C$50:$J$50,AB$5,Assumptions!$C$52:$J$52)*($H638=TRUE)*($F638&gt;=4)</f>
        <v>0</v>
      </c>
      <c r="AC638" s="367">
        <f>SUMIF(Assumptions!$C$50:$J$50,AC$5,Assumptions!$C$52:$J$52)*($H638=TRUE)*($F638&gt;=4)</f>
        <v>0</v>
      </c>
      <c r="AD638" s="367">
        <f>SUMIF(Assumptions!$C$50:$J$50,AD$5,Assumptions!$C$52:$J$52)*($H638=TRUE)*($F638&gt;=4)</f>
        <v>0</v>
      </c>
      <c r="AE638" s="367">
        <f>SUMIF(Assumptions!$C$50:$J$50,AE$5,Assumptions!$C$52:$J$52)*($H638=TRUE)*($F638&gt;=4)</f>
        <v>0</v>
      </c>
      <c r="AF638" s="367">
        <f>SUMIF(Assumptions!$C$50:$J$50,AF$5,Assumptions!$C$52:$J$52)*($H638=TRUE)*($F638&gt;=4)</f>
        <v>0</v>
      </c>
      <c r="AG638" s="367">
        <f>SUMIF(Assumptions!$C$50:$J$50,AG$5,Assumptions!$C$52:$J$52)*($H638=TRUE)*($F638&gt;=4)</f>
        <v>0</v>
      </c>
      <c r="AH638" s="367">
        <f>SUMIF(Assumptions!$C$50:$J$50,AH$5,Assumptions!$C$52:$J$52)*($H638=TRUE)*($F638&gt;=4)</f>
        <v>0</v>
      </c>
      <c r="AI638" s="367">
        <f>SUMIF(Assumptions!$C$50:$J$50,AI$5,Assumptions!$C$52:$J$52)*($H638=TRUE)*($F638&gt;=4)</f>
        <v>0</v>
      </c>
      <c r="AJ638" s="367">
        <f>SUMIF(Assumptions!$C$50:$J$50,AJ$5,Assumptions!$C$52:$J$52)*($H638=TRUE)*($F638&gt;=4)</f>
        <v>0</v>
      </c>
      <c r="AK638" s="367">
        <f>SUMIF(Assumptions!$C$50:$J$50,AK$5,Assumptions!$C$52:$J$52)*($H638=TRUE)*($F638&gt;=4)</f>
        <v>0</v>
      </c>
      <c r="AL638" s="367">
        <f>SUMIF(Assumptions!$C$50:$J$50,AL$5,Assumptions!$C$52:$J$52)*($H638=TRUE)*($F638&gt;=4)</f>
        <v>0</v>
      </c>
      <c r="AM638" s="367">
        <f>SUMIF(Assumptions!$C$50:$J$50,AM$5,Assumptions!$C$52:$J$52)*($H638=TRUE)*($F638&gt;=4)</f>
        <v>0</v>
      </c>
      <c r="AN638" s="367">
        <f>SUMIF(Assumptions!$C$50:$J$50,AN$5,Assumptions!$C$52:$J$52)*($H638=TRUE)*($F638&gt;=4)</f>
        <v>0</v>
      </c>
      <c r="AO638" s="367">
        <f>SUMIF(Assumptions!$C$50:$J$50,AO$5,Assumptions!$C$52:$J$52)*($H638=TRUE)*($F638&gt;=4)</f>
        <v>0</v>
      </c>
      <c r="AP638" s="367">
        <f>SUMIF(Assumptions!$C$50:$J$50,AP$5,Assumptions!$C$52:$J$52)*($H638=TRUE)*($F638&gt;=4)</f>
        <v>0</v>
      </c>
      <c r="AQ638" s="367">
        <f>SUMIF(Assumptions!$C$50:$J$50,AQ$5,Assumptions!$C$52:$J$52)*($H638=TRUE)*($F638&gt;=4)</f>
        <v>0</v>
      </c>
      <c r="AR638" s="367">
        <f>SUMIF(Assumptions!$C$50:$J$50,AR$5,Assumptions!$C$52:$J$52)*($H638=TRUE)*($F638&gt;=4)</f>
        <v>0</v>
      </c>
      <c r="AS638" s="367">
        <f>SUMIF(Assumptions!$C$50:$J$50,AS$5,Assumptions!$C$52:$J$52)*($H638=TRUE)*($F638&gt;=4)</f>
        <v>0</v>
      </c>
      <c r="AT638" s="367">
        <f>SUMIF(Assumptions!$C$50:$J$50,AT$5,Assumptions!$C$52:$J$52)*($H638=TRUE)*($F638&gt;=4)</f>
        <v>0</v>
      </c>
      <c r="AU638" s="367">
        <f>SUMIF(Assumptions!$C$50:$J$50,AU$5,Assumptions!$C$52:$J$52)*($H638=TRUE)*($F638&gt;=4)</f>
        <v>0</v>
      </c>
      <c r="AV638" s="367">
        <f>SUMIF(Assumptions!$C$50:$J$50,AV$5,Assumptions!$C$52:$J$52)*($H638=TRUE)*($F638&gt;=4)</f>
        <v>0</v>
      </c>
      <c r="AW638" s="367">
        <f>SUMIF(Assumptions!$C$50:$J$50,AW$5,Assumptions!$C$52:$J$52)*($H638=TRUE)*($F638&gt;=4)</f>
        <v>0</v>
      </c>
      <c r="AX638" s="367">
        <f>SUMIF(Assumptions!$C$50:$J$50,AX$5,Assumptions!$C$52:$J$52)*($H638=TRUE)*($F638&gt;=4)</f>
        <v>0</v>
      </c>
      <c r="AY638" s="367">
        <f>SUMIF(Assumptions!$C$50:$J$50,AY$5,Assumptions!$C$52:$J$52)*($H638=TRUE)*($F638&gt;=4)</f>
        <v>0</v>
      </c>
      <c r="AZ638" s="367">
        <f>SUMIF(Assumptions!$C$50:$J$50,AZ$5,Assumptions!$C$52:$J$52)*($H638=TRUE)*($F638&gt;=4)</f>
        <v>0</v>
      </c>
      <c r="BA638" s="367">
        <f>SUMIF(Assumptions!$C$50:$J$50,BA$5,Assumptions!$C$52:$J$52)*($H638=TRUE)*($F638&gt;=4)</f>
        <v>0</v>
      </c>
      <c r="BB638" s="367">
        <f>SUMIF(Assumptions!$C$50:$J$50,BB$5,Assumptions!$C$52:$J$52)*($H638=TRUE)*($F638&gt;=4)</f>
        <v>0</v>
      </c>
      <c r="BC638" s="367">
        <f>SUMIF(Assumptions!$C$50:$J$50,BC$5,Assumptions!$C$52:$J$52)*($H638=TRUE)*($F638&gt;=4)</f>
        <v>0</v>
      </c>
      <c r="BD638" s="367">
        <f>SUMIF(Assumptions!$C$50:$J$50,BD$5,Assumptions!$C$52:$J$52)*($H638=TRUE)*($F638&gt;=4)</f>
        <v>0</v>
      </c>
      <c r="BE638" s="367">
        <f>SUMIF(Assumptions!$C$50:$J$50,BE$5,Assumptions!$C$52:$J$52)*($H638=TRUE)*($F638&gt;=4)</f>
        <v>0</v>
      </c>
      <c r="BF638" s="367">
        <f>SUMIF(Assumptions!$C$50:$J$50,BF$5,Assumptions!$C$52:$J$52)*($H638=TRUE)*($F638&gt;=4)</f>
        <v>0</v>
      </c>
      <c r="BG638" s="367">
        <f>SUMIF(Assumptions!$C$50:$J$50,BG$5,Assumptions!$C$52:$J$52)*($H638=TRUE)*($F638&gt;=4)</f>
        <v>0</v>
      </c>
      <c r="BH638" s="367">
        <f>SUMIF(Assumptions!$C$50:$J$50,BH$5,Assumptions!$C$52:$J$52)*($H638=TRUE)*($F638&gt;=4)</f>
        <v>0</v>
      </c>
      <c r="BI638" s="367">
        <f>SUMIF(Assumptions!$C$50:$J$50,BI$5,Assumptions!$C$52:$J$52)*($H638=TRUE)*($F638&gt;=4)</f>
        <v>0</v>
      </c>
      <c r="BJ638" s="367">
        <f>SUMIF(Assumptions!$C$50:$J$50,BJ$5,Assumptions!$C$52:$J$52)*($H638=TRUE)*($F638&gt;=4)</f>
        <v>0</v>
      </c>
      <c r="BK638" s="367">
        <f>SUMIF(Assumptions!$C$50:$J$50,BK$5,Assumptions!$C$52:$J$52)*($H638=TRUE)*($F638&gt;=4)</f>
        <v>0</v>
      </c>
      <c r="BL638" s="367">
        <f>SUMIF(Assumptions!$C$50:$J$50,BL$5,Assumptions!$C$52:$J$52)*($H638=TRUE)*($F638&gt;=4)</f>
        <v>0</v>
      </c>
      <c r="BM638" s="367">
        <f>SUMIF(Assumptions!$C$50:$J$50,BM$5,Assumptions!$C$52:$J$52)*($H638=TRUE)*($F638&gt;=4)</f>
        <v>0</v>
      </c>
    </row>
    <row r="639" spans="3:65" x14ac:dyDescent="0.2">
      <c r="C639" s="325">
        <f t="shared" si="1324"/>
        <v>18</v>
      </c>
      <c r="D639" s="303" t="str">
        <f t="shared" si="1325"/>
        <v>item 18</v>
      </c>
      <c r="E639" s="350" t="str">
        <f t="shared" si="1323"/>
        <v>Operating Expense</v>
      </c>
      <c r="F639" s="320">
        <f t="shared" si="1323"/>
        <v>2</v>
      </c>
      <c r="G639" s="320"/>
      <c r="H639" s="366" t="b">
        <f>Input!L25</f>
        <v>1</v>
      </c>
      <c r="I639" s="326"/>
      <c r="J639" s="326"/>
      <c r="O639" s="367">
        <f>SUMIF(Assumptions!$C$50:$J$50,O$5,Assumptions!$C$52:$J$52)*($H639=TRUE)*($F639&gt;=4)</f>
        <v>0</v>
      </c>
      <c r="P639" s="367">
        <f>SUMIF(Assumptions!$C$50:$J$50,P$5,Assumptions!$C$52:$J$52)*($H639=TRUE)*($F639&gt;=4)</f>
        <v>0</v>
      </c>
      <c r="Q639" s="367">
        <f>SUMIF(Assumptions!$C$50:$J$50,Q$5,Assumptions!$C$52:$J$52)*($H639=TRUE)*($F639&gt;=4)</f>
        <v>0</v>
      </c>
      <c r="R639" s="367">
        <f>SUMIF(Assumptions!$C$50:$J$50,R$5,Assumptions!$C$52:$J$52)*($H639=TRUE)*($F639&gt;=4)</f>
        <v>0</v>
      </c>
      <c r="S639" s="367">
        <f>SUMIF(Assumptions!$C$50:$J$50,S$5,Assumptions!$C$52:$J$52)*($H639=TRUE)*($F639&gt;=4)</f>
        <v>0</v>
      </c>
      <c r="T639" s="367">
        <f>SUMIF(Assumptions!$C$50:$J$50,T$5,Assumptions!$C$52:$J$52)*($H639=TRUE)*($F639&gt;=4)</f>
        <v>0</v>
      </c>
      <c r="U639" s="367">
        <f>SUMIF(Assumptions!$C$50:$J$50,U$5,Assumptions!$C$52:$J$52)*($H639=TRUE)*($F639&gt;=4)</f>
        <v>0</v>
      </c>
      <c r="V639" s="367">
        <f>SUMIF(Assumptions!$C$50:$J$50,V$5,Assumptions!$C$52:$J$52)*($H639=TRUE)*($F639&gt;=4)</f>
        <v>0</v>
      </c>
      <c r="W639" s="367">
        <f>SUMIF(Assumptions!$C$50:$J$50,W$5,Assumptions!$C$52:$J$52)*($H639=TRUE)*($F639&gt;=4)</f>
        <v>0</v>
      </c>
      <c r="X639" s="367">
        <f>SUMIF(Assumptions!$C$50:$J$50,X$5,Assumptions!$C$52:$J$52)*($H639=TRUE)*($F639&gt;=4)</f>
        <v>0</v>
      </c>
      <c r="Y639" s="367">
        <f>SUMIF(Assumptions!$C$50:$J$50,Y$5,Assumptions!$C$52:$J$52)*($H639=TRUE)*($F639&gt;=4)</f>
        <v>0</v>
      </c>
      <c r="Z639" s="367">
        <f>SUMIF(Assumptions!$C$50:$J$50,Z$5,Assumptions!$C$52:$J$52)*($H639=TRUE)*($F639&gt;=4)</f>
        <v>0</v>
      </c>
      <c r="AA639" s="367">
        <f>SUMIF(Assumptions!$C$50:$J$50,AA$5,Assumptions!$C$52:$J$52)*($H639=TRUE)*($F639&gt;=4)</f>
        <v>0</v>
      </c>
      <c r="AB639" s="367">
        <f>SUMIF(Assumptions!$C$50:$J$50,AB$5,Assumptions!$C$52:$J$52)*($H639=TRUE)*($F639&gt;=4)</f>
        <v>0</v>
      </c>
      <c r="AC639" s="367">
        <f>SUMIF(Assumptions!$C$50:$J$50,AC$5,Assumptions!$C$52:$J$52)*($H639=TRUE)*($F639&gt;=4)</f>
        <v>0</v>
      </c>
      <c r="AD639" s="367">
        <f>SUMIF(Assumptions!$C$50:$J$50,AD$5,Assumptions!$C$52:$J$52)*($H639=TRUE)*($F639&gt;=4)</f>
        <v>0</v>
      </c>
      <c r="AE639" s="367">
        <f>SUMIF(Assumptions!$C$50:$J$50,AE$5,Assumptions!$C$52:$J$52)*($H639=TRUE)*($F639&gt;=4)</f>
        <v>0</v>
      </c>
      <c r="AF639" s="367">
        <f>SUMIF(Assumptions!$C$50:$J$50,AF$5,Assumptions!$C$52:$J$52)*($H639=TRUE)*($F639&gt;=4)</f>
        <v>0</v>
      </c>
      <c r="AG639" s="367">
        <f>SUMIF(Assumptions!$C$50:$J$50,AG$5,Assumptions!$C$52:$J$52)*($H639=TRUE)*($F639&gt;=4)</f>
        <v>0</v>
      </c>
      <c r="AH639" s="367">
        <f>SUMIF(Assumptions!$C$50:$J$50,AH$5,Assumptions!$C$52:$J$52)*($H639=TRUE)*($F639&gt;=4)</f>
        <v>0</v>
      </c>
      <c r="AI639" s="367">
        <f>SUMIF(Assumptions!$C$50:$J$50,AI$5,Assumptions!$C$52:$J$52)*($H639=TRUE)*($F639&gt;=4)</f>
        <v>0</v>
      </c>
      <c r="AJ639" s="367">
        <f>SUMIF(Assumptions!$C$50:$J$50,AJ$5,Assumptions!$C$52:$J$52)*($H639=TRUE)*($F639&gt;=4)</f>
        <v>0</v>
      </c>
      <c r="AK639" s="367">
        <f>SUMIF(Assumptions!$C$50:$J$50,AK$5,Assumptions!$C$52:$J$52)*($H639=TRUE)*($F639&gt;=4)</f>
        <v>0</v>
      </c>
      <c r="AL639" s="367">
        <f>SUMIF(Assumptions!$C$50:$J$50,AL$5,Assumptions!$C$52:$J$52)*($H639=TRUE)*($F639&gt;=4)</f>
        <v>0</v>
      </c>
      <c r="AM639" s="367">
        <f>SUMIF(Assumptions!$C$50:$J$50,AM$5,Assumptions!$C$52:$J$52)*($H639=TRUE)*($F639&gt;=4)</f>
        <v>0</v>
      </c>
      <c r="AN639" s="367">
        <f>SUMIF(Assumptions!$C$50:$J$50,AN$5,Assumptions!$C$52:$J$52)*($H639=TRUE)*($F639&gt;=4)</f>
        <v>0</v>
      </c>
      <c r="AO639" s="367">
        <f>SUMIF(Assumptions!$C$50:$J$50,AO$5,Assumptions!$C$52:$J$52)*($H639=TRUE)*($F639&gt;=4)</f>
        <v>0</v>
      </c>
      <c r="AP639" s="367">
        <f>SUMIF(Assumptions!$C$50:$J$50,AP$5,Assumptions!$C$52:$J$52)*($H639=TRUE)*($F639&gt;=4)</f>
        <v>0</v>
      </c>
      <c r="AQ639" s="367">
        <f>SUMIF(Assumptions!$C$50:$J$50,AQ$5,Assumptions!$C$52:$J$52)*($H639=TRUE)*($F639&gt;=4)</f>
        <v>0</v>
      </c>
      <c r="AR639" s="367">
        <f>SUMIF(Assumptions!$C$50:$J$50,AR$5,Assumptions!$C$52:$J$52)*($H639=TRUE)*($F639&gt;=4)</f>
        <v>0</v>
      </c>
      <c r="AS639" s="367">
        <f>SUMIF(Assumptions!$C$50:$J$50,AS$5,Assumptions!$C$52:$J$52)*($H639=TRUE)*($F639&gt;=4)</f>
        <v>0</v>
      </c>
      <c r="AT639" s="367">
        <f>SUMIF(Assumptions!$C$50:$J$50,AT$5,Assumptions!$C$52:$J$52)*($H639=TRUE)*($F639&gt;=4)</f>
        <v>0</v>
      </c>
      <c r="AU639" s="367">
        <f>SUMIF(Assumptions!$C$50:$J$50,AU$5,Assumptions!$C$52:$J$52)*($H639=TRUE)*($F639&gt;=4)</f>
        <v>0</v>
      </c>
      <c r="AV639" s="367">
        <f>SUMIF(Assumptions!$C$50:$J$50,AV$5,Assumptions!$C$52:$J$52)*($H639=TRUE)*($F639&gt;=4)</f>
        <v>0</v>
      </c>
      <c r="AW639" s="367">
        <f>SUMIF(Assumptions!$C$50:$J$50,AW$5,Assumptions!$C$52:$J$52)*($H639=TRUE)*($F639&gt;=4)</f>
        <v>0</v>
      </c>
      <c r="AX639" s="367">
        <f>SUMIF(Assumptions!$C$50:$J$50,AX$5,Assumptions!$C$52:$J$52)*($H639=TRUE)*($F639&gt;=4)</f>
        <v>0</v>
      </c>
      <c r="AY639" s="367">
        <f>SUMIF(Assumptions!$C$50:$J$50,AY$5,Assumptions!$C$52:$J$52)*($H639=TRUE)*($F639&gt;=4)</f>
        <v>0</v>
      </c>
      <c r="AZ639" s="367">
        <f>SUMIF(Assumptions!$C$50:$J$50,AZ$5,Assumptions!$C$52:$J$52)*($H639=TRUE)*($F639&gt;=4)</f>
        <v>0</v>
      </c>
      <c r="BA639" s="367">
        <f>SUMIF(Assumptions!$C$50:$J$50,BA$5,Assumptions!$C$52:$J$52)*($H639=TRUE)*($F639&gt;=4)</f>
        <v>0</v>
      </c>
      <c r="BB639" s="367">
        <f>SUMIF(Assumptions!$C$50:$J$50,BB$5,Assumptions!$C$52:$J$52)*($H639=TRUE)*($F639&gt;=4)</f>
        <v>0</v>
      </c>
      <c r="BC639" s="367">
        <f>SUMIF(Assumptions!$C$50:$J$50,BC$5,Assumptions!$C$52:$J$52)*($H639=TRUE)*($F639&gt;=4)</f>
        <v>0</v>
      </c>
      <c r="BD639" s="367">
        <f>SUMIF(Assumptions!$C$50:$J$50,BD$5,Assumptions!$C$52:$J$52)*($H639=TRUE)*($F639&gt;=4)</f>
        <v>0</v>
      </c>
      <c r="BE639" s="367">
        <f>SUMIF(Assumptions!$C$50:$J$50,BE$5,Assumptions!$C$52:$J$52)*($H639=TRUE)*($F639&gt;=4)</f>
        <v>0</v>
      </c>
      <c r="BF639" s="367">
        <f>SUMIF(Assumptions!$C$50:$J$50,BF$5,Assumptions!$C$52:$J$52)*($H639=TRUE)*($F639&gt;=4)</f>
        <v>0</v>
      </c>
      <c r="BG639" s="367">
        <f>SUMIF(Assumptions!$C$50:$J$50,BG$5,Assumptions!$C$52:$J$52)*($H639=TRUE)*($F639&gt;=4)</f>
        <v>0</v>
      </c>
      <c r="BH639" s="367">
        <f>SUMIF(Assumptions!$C$50:$J$50,BH$5,Assumptions!$C$52:$J$52)*($H639=TRUE)*($F639&gt;=4)</f>
        <v>0</v>
      </c>
      <c r="BI639" s="367">
        <f>SUMIF(Assumptions!$C$50:$J$50,BI$5,Assumptions!$C$52:$J$52)*($H639=TRUE)*($F639&gt;=4)</f>
        <v>0</v>
      </c>
      <c r="BJ639" s="367">
        <f>SUMIF(Assumptions!$C$50:$J$50,BJ$5,Assumptions!$C$52:$J$52)*($H639=TRUE)*($F639&gt;=4)</f>
        <v>0</v>
      </c>
      <c r="BK639" s="367">
        <f>SUMIF(Assumptions!$C$50:$J$50,BK$5,Assumptions!$C$52:$J$52)*($H639=TRUE)*($F639&gt;=4)</f>
        <v>0</v>
      </c>
      <c r="BL639" s="367">
        <f>SUMIF(Assumptions!$C$50:$J$50,BL$5,Assumptions!$C$52:$J$52)*($H639=TRUE)*($F639&gt;=4)</f>
        <v>0</v>
      </c>
      <c r="BM639" s="367">
        <f>SUMIF(Assumptions!$C$50:$J$50,BM$5,Assumptions!$C$52:$J$52)*($H639=TRUE)*($F639&gt;=4)</f>
        <v>0</v>
      </c>
    </row>
    <row r="640" spans="3:65" x14ac:dyDescent="0.2">
      <c r="C640" s="325">
        <f t="shared" si="1324"/>
        <v>19</v>
      </c>
      <c r="D640" s="303" t="str">
        <f t="shared" si="1325"/>
        <v>item 19</v>
      </c>
      <c r="E640" s="350" t="str">
        <f t="shared" si="1323"/>
        <v>Operating Expense</v>
      </c>
      <c r="F640" s="320">
        <f t="shared" si="1323"/>
        <v>2</v>
      </c>
      <c r="G640" s="320"/>
      <c r="H640" s="366" t="b">
        <f>Input!L26</f>
        <v>1</v>
      </c>
      <c r="I640" s="326"/>
      <c r="J640" s="326"/>
      <c r="O640" s="367">
        <f>SUMIF(Assumptions!$C$50:$J$50,O$5,Assumptions!$C$52:$J$52)*($H640=TRUE)*($F640&gt;=4)</f>
        <v>0</v>
      </c>
      <c r="P640" s="367">
        <f>SUMIF(Assumptions!$C$50:$J$50,P$5,Assumptions!$C$52:$J$52)*($H640=TRUE)*($F640&gt;=4)</f>
        <v>0</v>
      </c>
      <c r="Q640" s="367">
        <f>SUMIF(Assumptions!$C$50:$J$50,Q$5,Assumptions!$C$52:$J$52)*($H640=TRUE)*($F640&gt;=4)</f>
        <v>0</v>
      </c>
      <c r="R640" s="367">
        <f>SUMIF(Assumptions!$C$50:$J$50,R$5,Assumptions!$C$52:$J$52)*($H640=TRUE)*($F640&gt;=4)</f>
        <v>0</v>
      </c>
      <c r="S640" s="367">
        <f>SUMIF(Assumptions!$C$50:$J$50,S$5,Assumptions!$C$52:$J$52)*($H640=TRUE)*($F640&gt;=4)</f>
        <v>0</v>
      </c>
      <c r="T640" s="367">
        <f>SUMIF(Assumptions!$C$50:$J$50,T$5,Assumptions!$C$52:$J$52)*($H640=TRUE)*($F640&gt;=4)</f>
        <v>0</v>
      </c>
      <c r="U640" s="367">
        <f>SUMIF(Assumptions!$C$50:$J$50,U$5,Assumptions!$C$52:$J$52)*($H640=TRUE)*($F640&gt;=4)</f>
        <v>0</v>
      </c>
      <c r="V640" s="367">
        <f>SUMIF(Assumptions!$C$50:$J$50,V$5,Assumptions!$C$52:$J$52)*($H640=TRUE)*($F640&gt;=4)</f>
        <v>0</v>
      </c>
      <c r="W640" s="367">
        <f>SUMIF(Assumptions!$C$50:$J$50,W$5,Assumptions!$C$52:$J$52)*($H640=TRUE)*($F640&gt;=4)</f>
        <v>0</v>
      </c>
      <c r="X640" s="367">
        <f>SUMIF(Assumptions!$C$50:$J$50,X$5,Assumptions!$C$52:$J$52)*($H640=TRUE)*($F640&gt;=4)</f>
        <v>0</v>
      </c>
      <c r="Y640" s="367">
        <f>SUMIF(Assumptions!$C$50:$J$50,Y$5,Assumptions!$C$52:$J$52)*($H640=TRUE)*($F640&gt;=4)</f>
        <v>0</v>
      </c>
      <c r="Z640" s="367">
        <f>SUMIF(Assumptions!$C$50:$J$50,Z$5,Assumptions!$C$52:$J$52)*($H640=TRUE)*($F640&gt;=4)</f>
        <v>0</v>
      </c>
      <c r="AA640" s="367">
        <f>SUMIF(Assumptions!$C$50:$J$50,AA$5,Assumptions!$C$52:$J$52)*($H640=TRUE)*($F640&gt;=4)</f>
        <v>0</v>
      </c>
      <c r="AB640" s="367">
        <f>SUMIF(Assumptions!$C$50:$J$50,AB$5,Assumptions!$C$52:$J$52)*($H640=TRUE)*($F640&gt;=4)</f>
        <v>0</v>
      </c>
      <c r="AC640" s="367">
        <f>SUMIF(Assumptions!$C$50:$J$50,AC$5,Assumptions!$C$52:$J$52)*($H640=TRUE)*($F640&gt;=4)</f>
        <v>0</v>
      </c>
      <c r="AD640" s="367">
        <f>SUMIF(Assumptions!$C$50:$J$50,AD$5,Assumptions!$C$52:$J$52)*($H640=TRUE)*($F640&gt;=4)</f>
        <v>0</v>
      </c>
      <c r="AE640" s="367">
        <f>SUMIF(Assumptions!$C$50:$J$50,AE$5,Assumptions!$C$52:$J$52)*($H640=TRUE)*($F640&gt;=4)</f>
        <v>0</v>
      </c>
      <c r="AF640" s="367">
        <f>SUMIF(Assumptions!$C$50:$J$50,AF$5,Assumptions!$C$52:$J$52)*($H640=TRUE)*($F640&gt;=4)</f>
        <v>0</v>
      </c>
      <c r="AG640" s="367">
        <f>SUMIF(Assumptions!$C$50:$J$50,AG$5,Assumptions!$C$52:$J$52)*($H640=TRUE)*($F640&gt;=4)</f>
        <v>0</v>
      </c>
      <c r="AH640" s="367">
        <f>SUMIF(Assumptions!$C$50:$J$50,AH$5,Assumptions!$C$52:$J$52)*($H640=TRUE)*($F640&gt;=4)</f>
        <v>0</v>
      </c>
      <c r="AI640" s="367">
        <f>SUMIF(Assumptions!$C$50:$J$50,AI$5,Assumptions!$C$52:$J$52)*($H640=TRUE)*($F640&gt;=4)</f>
        <v>0</v>
      </c>
      <c r="AJ640" s="367">
        <f>SUMIF(Assumptions!$C$50:$J$50,AJ$5,Assumptions!$C$52:$J$52)*($H640=TRUE)*($F640&gt;=4)</f>
        <v>0</v>
      </c>
      <c r="AK640" s="367">
        <f>SUMIF(Assumptions!$C$50:$J$50,AK$5,Assumptions!$C$52:$J$52)*($H640=TRUE)*($F640&gt;=4)</f>
        <v>0</v>
      </c>
      <c r="AL640" s="367">
        <f>SUMIF(Assumptions!$C$50:$J$50,AL$5,Assumptions!$C$52:$J$52)*($H640=TRUE)*($F640&gt;=4)</f>
        <v>0</v>
      </c>
      <c r="AM640" s="367">
        <f>SUMIF(Assumptions!$C$50:$J$50,AM$5,Assumptions!$C$52:$J$52)*($H640=TRUE)*($F640&gt;=4)</f>
        <v>0</v>
      </c>
      <c r="AN640" s="367">
        <f>SUMIF(Assumptions!$C$50:$J$50,AN$5,Assumptions!$C$52:$J$52)*($H640=TRUE)*($F640&gt;=4)</f>
        <v>0</v>
      </c>
      <c r="AO640" s="367">
        <f>SUMIF(Assumptions!$C$50:$J$50,AO$5,Assumptions!$C$52:$J$52)*($H640=TRUE)*($F640&gt;=4)</f>
        <v>0</v>
      </c>
      <c r="AP640" s="367">
        <f>SUMIF(Assumptions!$C$50:$J$50,AP$5,Assumptions!$C$52:$J$52)*($H640=TRUE)*($F640&gt;=4)</f>
        <v>0</v>
      </c>
      <c r="AQ640" s="367">
        <f>SUMIF(Assumptions!$C$50:$J$50,AQ$5,Assumptions!$C$52:$J$52)*($H640=TRUE)*($F640&gt;=4)</f>
        <v>0</v>
      </c>
      <c r="AR640" s="367">
        <f>SUMIF(Assumptions!$C$50:$J$50,AR$5,Assumptions!$C$52:$J$52)*($H640=TRUE)*($F640&gt;=4)</f>
        <v>0</v>
      </c>
      <c r="AS640" s="367">
        <f>SUMIF(Assumptions!$C$50:$J$50,AS$5,Assumptions!$C$52:$J$52)*($H640=TRUE)*($F640&gt;=4)</f>
        <v>0</v>
      </c>
      <c r="AT640" s="367">
        <f>SUMIF(Assumptions!$C$50:$J$50,AT$5,Assumptions!$C$52:$J$52)*($H640=TRUE)*($F640&gt;=4)</f>
        <v>0</v>
      </c>
      <c r="AU640" s="367">
        <f>SUMIF(Assumptions!$C$50:$J$50,AU$5,Assumptions!$C$52:$J$52)*($H640=TRUE)*($F640&gt;=4)</f>
        <v>0</v>
      </c>
      <c r="AV640" s="367">
        <f>SUMIF(Assumptions!$C$50:$J$50,AV$5,Assumptions!$C$52:$J$52)*($H640=TRUE)*($F640&gt;=4)</f>
        <v>0</v>
      </c>
      <c r="AW640" s="367">
        <f>SUMIF(Assumptions!$C$50:$J$50,AW$5,Assumptions!$C$52:$J$52)*($H640=TRUE)*($F640&gt;=4)</f>
        <v>0</v>
      </c>
      <c r="AX640" s="367">
        <f>SUMIF(Assumptions!$C$50:$J$50,AX$5,Assumptions!$C$52:$J$52)*($H640=TRUE)*($F640&gt;=4)</f>
        <v>0</v>
      </c>
      <c r="AY640" s="367">
        <f>SUMIF(Assumptions!$C$50:$J$50,AY$5,Assumptions!$C$52:$J$52)*($H640=TRUE)*($F640&gt;=4)</f>
        <v>0</v>
      </c>
      <c r="AZ640" s="367">
        <f>SUMIF(Assumptions!$C$50:$J$50,AZ$5,Assumptions!$C$52:$J$52)*($H640=TRUE)*($F640&gt;=4)</f>
        <v>0</v>
      </c>
      <c r="BA640" s="367">
        <f>SUMIF(Assumptions!$C$50:$J$50,BA$5,Assumptions!$C$52:$J$52)*($H640=TRUE)*($F640&gt;=4)</f>
        <v>0</v>
      </c>
      <c r="BB640" s="367">
        <f>SUMIF(Assumptions!$C$50:$J$50,BB$5,Assumptions!$C$52:$J$52)*($H640=TRUE)*($F640&gt;=4)</f>
        <v>0</v>
      </c>
      <c r="BC640" s="367">
        <f>SUMIF(Assumptions!$C$50:$J$50,BC$5,Assumptions!$C$52:$J$52)*($H640=TRUE)*($F640&gt;=4)</f>
        <v>0</v>
      </c>
      <c r="BD640" s="367">
        <f>SUMIF(Assumptions!$C$50:$J$50,BD$5,Assumptions!$C$52:$J$52)*($H640=TRUE)*($F640&gt;=4)</f>
        <v>0</v>
      </c>
      <c r="BE640" s="367">
        <f>SUMIF(Assumptions!$C$50:$J$50,BE$5,Assumptions!$C$52:$J$52)*($H640=TRUE)*($F640&gt;=4)</f>
        <v>0</v>
      </c>
      <c r="BF640" s="367">
        <f>SUMIF(Assumptions!$C$50:$J$50,BF$5,Assumptions!$C$52:$J$52)*($H640=TRUE)*($F640&gt;=4)</f>
        <v>0</v>
      </c>
      <c r="BG640" s="367">
        <f>SUMIF(Assumptions!$C$50:$J$50,BG$5,Assumptions!$C$52:$J$52)*($H640=TRUE)*($F640&gt;=4)</f>
        <v>0</v>
      </c>
      <c r="BH640" s="367">
        <f>SUMIF(Assumptions!$C$50:$J$50,BH$5,Assumptions!$C$52:$J$52)*($H640=TRUE)*($F640&gt;=4)</f>
        <v>0</v>
      </c>
      <c r="BI640" s="367">
        <f>SUMIF(Assumptions!$C$50:$J$50,BI$5,Assumptions!$C$52:$J$52)*($H640=TRUE)*($F640&gt;=4)</f>
        <v>0</v>
      </c>
      <c r="BJ640" s="367">
        <f>SUMIF(Assumptions!$C$50:$J$50,BJ$5,Assumptions!$C$52:$J$52)*($H640=TRUE)*($F640&gt;=4)</f>
        <v>0</v>
      </c>
      <c r="BK640" s="367">
        <f>SUMIF(Assumptions!$C$50:$J$50,BK$5,Assumptions!$C$52:$J$52)*($H640=TRUE)*($F640&gt;=4)</f>
        <v>0</v>
      </c>
      <c r="BL640" s="367">
        <f>SUMIF(Assumptions!$C$50:$J$50,BL$5,Assumptions!$C$52:$J$52)*($H640=TRUE)*($F640&gt;=4)</f>
        <v>0</v>
      </c>
      <c r="BM640" s="367">
        <f>SUMIF(Assumptions!$C$50:$J$50,BM$5,Assumptions!$C$52:$J$52)*($H640=TRUE)*($F640&gt;=4)</f>
        <v>0</v>
      </c>
    </row>
    <row r="641" spans="3:65" x14ac:dyDescent="0.2">
      <c r="C641" s="325">
        <f t="shared" si="1324"/>
        <v>20</v>
      </c>
      <c r="D641" s="303" t="str">
        <f t="shared" si="1325"/>
        <v>item 20</v>
      </c>
      <c r="E641" s="350" t="str">
        <f t="shared" si="1323"/>
        <v>Operating Expense</v>
      </c>
      <c r="F641" s="320">
        <f t="shared" si="1323"/>
        <v>2</v>
      </c>
      <c r="G641" s="320"/>
      <c r="H641" s="366" t="b">
        <f>Input!L27</f>
        <v>1</v>
      </c>
      <c r="I641" s="326"/>
      <c r="J641" s="326"/>
      <c r="O641" s="367">
        <f>SUMIF(Assumptions!$C$50:$J$50,O$5,Assumptions!$C$52:$J$52)*($H641=TRUE)*($F641&gt;=4)</f>
        <v>0</v>
      </c>
      <c r="P641" s="367">
        <f>SUMIF(Assumptions!$C$50:$J$50,P$5,Assumptions!$C$52:$J$52)*($H641=TRUE)*($F641&gt;=4)</f>
        <v>0</v>
      </c>
      <c r="Q641" s="367">
        <f>SUMIF(Assumptions!$C$50:$J$50,Q$5,Assumptions!$C$52:$J$52)*($H641=TRUE)*($F641&gt;=4)</f>
        <v>0</v>
      </c>
      <c r="R641" s="367">
        <f>SUMIF(Assumptions!$C$50:$J$50,R$5,Assumptions!$C$52:$J$52)*($H641=TRUE)*($F641&gt;=4)</f>
        <v>0</v>
      </c>
      <c r="S641" s="367">
        <f>SUMIF(Assumptions!$C$50:$J$50,S$5,Assumptions!$C$52:$J$52)*($H641=TRUE)*($F641&gt;=4)</f>
        <v>0</v>
      </c>
      <c r="T641" s="367">
        <f>SUMIF(Assumptions!$C$50:$J$50,T$5,Assumptions!$C$52:$J$52)*($H641=TRUE)*($F641&gt;=4)</f>
        <v>0</v>
      </c>
      <c r="U641" s="367">
        <f>SUMIF(Assumptions!$C$50:$J$50,U$5,Assumptions!$C$52:$J$52)*($H641=TRUE)*($F641&gt;=4)</f>
        <v>0</v>
      </c>
      <c r="V641" s="367">
        <f>SUMIF(Assumptions!$C$50:$J$50,V$5,Assumptions!$C$52:$J$52)*($H641=TRUE)*($F641&gt;=4)</f>
        <v>0</v>
      </c>
      <c r="W641" s="367">
        <f>SUMIF(Assumptions!$C$50:$J$50,W$5,Assumptions!$C$52:$J$52)*($H641=TRUE)*($F641&gt;=4)</f>
        <v>0</v>
      </c>
      <c r="X641" s="367">
        <f>SUMIF(Assumptions!$C$50:$J$50,X$5,Assumptions!$C$52:$J$52)*($H641=TRUE)*($F641&gt;=4)</f>
        <v>0</v>
      </c>
      <c r="Y641" s="367">
        <f>SUMIF(Assumptions!$C$50:$J$50,Y$5,Assumptions!$C$52:$J$52)*($H641=TRUE)*($F641&gt;=4)</f>
        <v>0</v>
      </c>
      <c r="Z641" s="367">
        <f>SUMIF(Assumptions!$C$50:$J$50,Z$5,Assumptions!$C$52:$J$52)*($H641=TRUE)*($F641&gt;=4)</f>
        <v>0</v>
      </c>
      <c r="AA641" s="367">
        <f>SUMIF(Assumptions!$C$50:$J$50,AA$5,Assumptions!$C$52:$J$52)*($H641=TRUE)*($F641&gt;=4)</f>
        <v>0</v>
      </c>
      <c r="AB641" s="367">
        <f>SUMIF(Assumptions!$C$50:$J$50,AB$5,Assumptions!$C$52:$J$52)*($H641=TRUE)*($F641&gt;=4)</f>
        <v>0</v>
      </c>
      <c r="AC641" s="367">
        <f>SUMIF(Assumptions!$C$50:$J$50,AC$5,Assumptions!$C$52:$J$52)*($H641=TRUE)*($F641&gt;=4)</f>
        <v>0</v>
      </c>
      <c r="AD641" s="367">
        <f>SUMIF(Assumptions!$C$50:$J$50,AD$5,Assumptions!$C$52:$J$52)*($H641=TRUE)*($F641&gt;=4)</f>
        <v>0</v>
      </c>
      <c r="AE641" s="367">
        <f>SUMIF(Assumptions!$C$50:$J$50,AE$5,Assumptions!$C$52:$J$52)*($H641=TRUE)*($F641&gt;=4)</f>
        <v>0</v>
      </c>
      <c r="AF641" s="367">
        <f>SUMIF(Assumptions!$C$50:$J$50,AF$5,Assumptions!$C$52:$J$52)*($H641=TRUE)*($F641&gt;=4)</f>
        <v>0</v>
      </c>
      <c r="AG641" s="367">
        <f>SUMIF(Assumptions!$C$50:$J$50,AG$5,Assumptions!$C$52:$J$52)*($H641=TRUE)*($F641&gt;=4)</f>
        <v>0</v>
      </c>
      <c r="AH641" s="367">
        <f>SUMIF(Assumptions!$C$50:$J$50,AH$5,Assumptions!$C$52:$J$52)*($H641=TRUE)*($F641&gt;=4)</f>
        <v>0</v>
      </c>
      <c r="AI641" s="367">
        <f>SUMIF(Assumptions!$C$50:$J$50,AI$5,Assumptions!$C$52:$J$52)*($H641=TRUE)*($F641&gt;=4)</f>
        <v>0</v>
      </c>
      <c r="AJ641" s="367">
        <f>SUMIF(Assumptions!$C$50:$J$50,AJ$5,Assumptions!$C$52:$J$52)*($H641=TRUE)*($F641&gt;=4)</f>
        <v>0</v>
      </c>
      <c r="AK641" s="367">
        <f>SUMIF(Assumptions!$C$50:$J$50,AK$5,Assumptions!$C$52:$J$52)*($H641=TRUE)*($F641&gt;=4)</f>
        <v>0</v>
      </c>
      <c r="AL641" s="367">
        <f>SUMIF(Assumptions!$C$50:$J$50,AL$5,Assumptions!$C$52:$J$52)*($H641=TRUE)*($F641&gt;=4)</f>
        <v>0</v>
      </c>
      <c r="AM641" s="367">
        <f>SUMIF(Assumptions!$C$50:$J$50,AM$5,Assumptions!$C$52:$J$52)*($H641=TRUE)*($F641&gt;=4)</f>
        <v>0</v>
      </c>
      <c r="AN641" s="367">
        <f>SUMIF(Assumptions!$C$50:$J$50,AN$5,Assumptions!$C$52:$J$52)*($H641=TRUE)*($F641&gt;=4)</f>
        <v>0</v>
      </c>
      <c r="AO641" s="367">
        <f>SUMIF(Assumptions!$C$50:$J$50,AO$5,Assumptions!$C$52:$J$52)*($H641=TRUE)*($F641&gt;=4)</f>
        <v>0</v>
      </c>
      <c r="AP641" s="367">
        <f>SUMIF(Assumptions!$C$50:$J$50,AP$5,Assumptions!$C$52:$J$52)*($H641=TRUE)*($F641&gt;=4)</f>
        <v>0</v>
      </c>
      <c r="AQ641" s="367">
        <f>SUMIF(Assumptions!$C$50:$J$50,AQ$5,Assumptions!$C$52:$J$52)*($H641=TRUE)*($F641&gt;=4)</f>
        <v>0</v>
      </c>
      <c r="AR641" s="367">
        <f>SUMIF(Assumptions!$C$50:$J$50,AR$5,Assumptions!$C$52:$J$52)*($H641=TRUE)*($F641&gt;=4)</f>
        <v>0</v>
      </c>
      <c r="AS641" s="367">
        <f>SUMIF(Assumptions!$C$50:$J$50,AS$5,Assumptions!$C$52:$J$52)*($H641=TRUE)*($F641&gt;=4)</f>
        <v>0</v>
      </c>
      <c r="AT641" s="367">
        <f>SUMIF(Assumptions!$C$50:$J$50,AT$5,Assumptions!$C$52:$J$52)*($H641=TRUE)*($F641&gt;=4)</f>
        <v>0</v>
      </c>
      <c r="AU641" s="367">
        <f>SUMIF(Assumptions!$C$50:$J$50,AU$5,Assumptions!$C$52:$J$52)*($H641=TRUE)*($F641&gt;=4)</f>
        <v>0</v>
      </c>
      <c r="AV641" s="367">
        <f>SUMIF(Assumptions!$C$50:$J$50,AV$5,Assumptions!$C$52:$J$52)*($H641=TRUE)*($F641&gt;=4)</f>
        <v>0</v>
      </c>
      <c r="AW641" s="367">
        <f>SUMIF(Assumptions!$C$50:$J$50,AW$5,Assumptions!$C$52:$J$52)*($H641=TRUE)*($F641&gt;=4)</f>
        <v>0</v>
      </c>
      <c r="AX641" s="367">
        <f>SUMIF(Assumptions!$C$50:$J$50,AX$5,Assumptions!$C$52:$J$52)*($H641=TRUE)*($F641&gt;=4)</f>
        <v>0</v>
      </c>
      <c r="AY641" s="367">
        <f>SUMIF(Assumptions!$C$50:$J$50,AY$5,Assumptions!$C$52:$J$52)*($H641=TRUE)*($F641&gt;=4)</f>
        <v>0</v>
      </c>
      <c r="AZ641" s="367">
        <f>SUMIF(Assumptions!$C$50:$J$50,AZ$5,Assumptions!$C$52:$J$52)*($H641=TRUE)*($F641&gt;=4)</f>
        <v>0</v>
      </c>
      <c r="BA641" s="367">
        <f>SUMIF(Assumptions!$C$50:$J$50,BA$5,Assumptions!$C$52:$J$52)*($H641=TRUE)*($F641&gt;=4)</f>
        <v>0</v>
      </c>
      <c r="BB641" s="367">
        <f>SUMIF(Assumptions!$C$50:$J$50,BB$5,Assumptions!$C$52:$J$52)*($H641=TRUE)*($F641&gt;=4)</f>
        <v>0</v>
      </c>
      <c r="BC641" s="367">
        <f>SUMIF(Assumptions!$C$50:$J$50,BC$5,Assumptions!$C$52:$J$52)*($H641=TRUE)*($F641&gt;=4)</f>
        <v>0</v>
      </c>
      <c r="BD641" s="367">
        <f>SUMIF(Assumptions!$C$50:$J$50,BD$5,Assumptions!$C$52:$J$52)*($H641=TRUE)*($F641&gt;=4)</f>
        <v>0</v>
      </c>
      <c r="BE641" s="367">
        <f>SUMIF(Assumptions!$C$50:$J$50,BE$5,Assumptions!$C$52:$J$52)*($H641=TRUE)*($F641&gt;=4)</f>
        <v>0</v>
      </c>
      <c r="BF641" s="367">
        <f>SUMIF(Assumptions!$C$50:$J$50,BF$5,Assumptions!$C$52:$J$52)*($H641=TRUE)*($F641&gt;=4)</f>
        <v>0</v>
      </c>
      <c r="BG641" s="367">
        <f>SUMIF(Assumptions!$C$50:$J$50,BG$5,Assumptions!$C$52:$J$52)*($H641=TRUE)*($F641&gt;=4)</f>
        <v>0</v>
      </c>
      <c r="BH641" s="367">
        <f>SUMIF(Assumptions!$C$50:$J$50,BH$5,Assumptions!$C$52:$J$52)*($H641=TRUE)*($F641&gt;=4)</f>
        <v>0</v>
      </c>
      <c r="BI641" s="367">
        <f>SUMIF(Assumptions!$C$50:$J$50,BI$5,Assumptions!$C$52:$J$52)*($H641=TRUE)*($F641&gt;=4)</f>
        <v>0</v>
      </c>
      <c r="BJ641" s="367">
        <f>SUMIF(Assumptions!$C$50:$J$50,BJ$5,Assumptions!$C$52:$J$52)*($H641=TRUE)*($F641&gt;=4)</f>
        <v>0</v>
      </c>
      <c r="BK641" s="367">
        <f>SUMIF(Assumptions!$C$50:$J$50,BK$5,Assumptions!$C$52:$J$52)*($H641=TRUE)*($F641&gt;=4)</f>
        <v>0</v>
      </c>
      <c r="BL641" s="367">
        <f>SUMIF(Assumptions!$C$50:$J$50,BL$5,Assumptions!$C$52:$J$52)*($H641=TRUE)*($F641&gt;=4)</f>
        <v>0</v>
      </c>
      <c r="BM641" s="367">
        <f>SUMIF(Assumptions!$C$50:$J$50,BM$5,Assumptions!$C$52:$J$52)*($H641=TRUE)*($F641&gt;=4)</f>
        <v>0</v>
      </c>
    </row>
    <row r="642" spans="3:65" x14ac:dyDescent="0.2">
      <c r="C642" s="325">
        <f t="shared" si="1324"/>
        <v>21</v>
      </c>
      <c r="D642" s="303" t="str">
        <f t="shared" si="1325"/>
        <v>item 21</v>
      </c>
      <c r="E642" s="350" t="str">
        <f t="shared" si="1323"/>
        <v>Operating Expense</v>
      </c>
      <c r="F642" s="320">
        <f t="shared" si="1323"/>
        <v>2</v>
      </c>
      <c r="G642" s="320"/>
      <c r="H642" s="366" t="b">
        <f>Input!L28</f>
        <v>1</v>
      </c>
      <c r="I642" s="326"/>
      <c r="J642" s="326"/>
      <c r="O642" s="367">
        <f>SUMIF(Assumptions!$C$50:$J$50,O$5,Assumptions!$C$52:$J$52)*($H642=TRUE)*($F642&gt;=4)</f>
        <v>0</v>
      </c>
      <c r="P642" s="367">
        <f>SUMIF(Assumptions!$C$50:$J$50,P$5,Assumptions!$C$52:$J$52)*($H642=TRUE)*($F642&gt;=4)</f>
        <v>0</v>
      </c>
      <c r="Q642" s="367">
        <f>SUMIF(Assumptions!$C$50:$J$50,Q$5,Assumptions!$C$52:$J$52)*($H642=TRUE)*($F642&gt;=4)</f>
        <v>0</v>
      </c>
      <c r="R642" s="367">
        <f>SUMIF(Assumptions!$C$50:$J$50,R$5,Assumptions!$C$52:$J$52)*($H642=TRUE)*($F642&gt;=4)</f>
        <v>0</v>
      </c>
      <c r="S642" s="367">
        <f>SUMIF(Assumptions!$C$50:$J$50,S$5,Assumptions!$C$52:$J$52)*($H642=TRUE)*($F642&gt;=4)</f>
        <v>0</v>
      </c>
      <c r="T642" s="367">
        <f>SUMIF(Assumptions!$C$50:$J$50,T$5,Assumptions!$C$52:$J$52)*($H642=TRUE)*($F642&gt;=4)</f>
        <v>0</v>
      </c>
      <c r="U642" s="367">
        <f>SUMIF(Assumptions!$C$50:$J$50,U$5,Assumptions!$C$52:$J$52)*($H642=TRUE)*($F642&gt;=4)</f>
        <v>0</v>
      </c>
      <c r="V642" s="367">
        <f>SUMIF(Assumptions!$C$50:$J$50,V$5,Assumptions!$C$52:$J$52)*($H642=TRUE)*($F642&gt;=4)</f>
        <v>0</v>
      </c>
      <c r="W642" s="367">
        <f>SUMIF(Assumptions!$C$50:$J$50,W$5,Assumptions!$C$52:$J$52)*($H642=TRUE)*($F642&gt;=4)</f>
        <v>0</v>
      </c>
      <c r="X642" s="367">
        <f>SUMIF(Assumptions!$C$50:$J$50,X$5,Assumptions!$C$52:$J$52)*($H642=TRUE)*($F642&gt;=4)</f>
        <v>0</v>
      </c>
      <c r="Y642" s="367">
        <f>SUMIF(Assumptions!$C$50:$J$50,Y$5,Assumptions!$C$52:$J$52)*($H642=TRUE)*($F642&gt;=4)</f>
        <v>0</v>
      </c>
      <c r="Z642" s="367">
        <f>SUMIF(Assumptions!$C$50:$J$50,Z$5,Assumptions!$C$52:$J$52)*($H642=TRUE)*($F642&gt;=4)</f>
        <v>0</v>
      </c>
      <c r="AA642" s="367">
        <f>SUMIF(Assumptions!$C$50:$J$50,AA$5,Assumptions!$C$52:$J$52)*($H642=TRUE)*($F642&gt;=4)</f>
        <v>0</v>
      </c>
      <c r="AB642" s="367">
        <f>SUMIF(Assumptions!$C$50:$J$50,AB$5,Assumptions!$C$52:$J$52)*($H642=TRUE)*($F642&gt;=4)</f>
        <v>0</v>
      </c>
      <c r="AC642" s="367">
        <f>SUMIF(Assumptions!$C$50:$J$50,AC$5,Assumptions!$C$52:$J$52)*($H642=TRUE)*($F642&gt;=4)</f>
        <v>0</v>
      </c>
      <c r="AD642" s="367">
        <f>SUMIF(Assumptions!$C$50:$J$50,AD$5,Assumptions!$C$52:$J$52)*($H642=TRUE)*($F642&gt;=4)</f>
        <v>0</v>
      </c>
      <c r="AE642" s="367">
        <f>SUMIF(Assumptions!$C$50:$J$50,AE$5,Assumptions!$C$52:$J$52)*($H642=TRUE)*($F642&gt;=4)</f>
        <v>0</v>
      </c>
      <c r="AF642" s="367">
        <f>SUMIF(Assumptions!$C$50:$J$50,AF$5,Assumptions!$C$52:$J$52)*($H642=TRUE)*($F642&gt;=4)</f>
        <v>0</v>
      </c>
      <c r="AG642" s="367">
        <f>SUMIF(Assumptions!$C$50:$J$50,AG$5,Assumptions!$C$52:$J$52)*($H642=TRUE)*($F642&gt;=4)</f>
        <v>0</v>
      </c>
      <c r="AH642" s="367">
        <f>SUMIF(Assumptions!$C$50:$J$50,AH$5,Assumptions!$C$52:$J$52)*($H642=TRUE)*($F642&gt;=4)</f>
        <v>0</v>
      </c>
      <c r="AI642" s="367">
        <f>SUMIF(Assumptions!$C$50:$J$50,AI$5,Assumptions!$C$52:$J$52)*($H642=TRUE)*($F642&gt;=4)</f>
        <v>0</v>
      </c>
      <c r="AJ642" s="367">
        <f>SUMIF(Assumptions!$C$50:$J$50,AJ$5,Assumptions!$C$52:$J$52)*($H642=TRUE)*($F642&gt;=4)</f>
        <v>0</v>
      </c>
      <c r="AK642" s="367">
        <f>SUMIF(Assumptions!$C$50:$J$50,AK$5,Assumptions!$C$52:$J$52)*($H642=TRUE)*($F642&gt;=4)</f>
        <v>0</v>
      </c>
      <c r="AL642" s="367">
        <f>SUMIF(Assumptions!$C$50:$J$50,AL$5,Assumptions!$C$52:$J$52)*($H642=TRUE)*($F642&gt;=4)</f>
        <v>0</v>
      </c>
      <c r="AM642" s="367">
        <f>SUMIF(Assumptions!$C$50:$J$50,AM$5,Assumptions!$C$52:$J$52)*($H642=TRUE)*($F642&gt;=4)</f>
        <v>0</v>
      </c>
      <c r="AN642" s="367">
        <f>SUMIF(Assumptions!$C$50:$J$50,AN$5,Assumptions!$C$52:$J$52)*($H642=TRUE)*($F642&gt;=4)</f>
        <v>0</v>
      </c>
      <c r="AO642" s="367">
        <f>SUMIF(Assumptions!$C$50:$J$50,AO$5,Assumptions!$C$52:$J$52)*($H642=TRUE)*($F642&gt;=4)</f>
        <v>0</v>
      </c>
      <c r="AP642" s="367">
        <f>SUMIF(Assumptions!$C$50:$J$50,AP$5,Assumptions!$C$52:$J$52)*($H642=TRUE)*($F642&gt;=4)</f>
        <v>0</v>
      </c>
      <c r="AQ642" s="367">
        <f>SUMIF(Assumptions!$C$50:$J$50,AQ$5,Assumptions!$C$52:$J$52)*($H642=TRUE)*($F642&gt;=4)</f>
        <v>0</v>
      </c>
      <c r="AR642" s="367">
        <f>SUMIF(Assumptions!$C$50:$J$50,AR$5,Assumptions!$C$52:$J$52)*($H642=TRUE)*($F642&gt;=4)</f>
        <v>0</v>
      </c>
      <c r="AS642" s="367">
        <f>SUMIF(Assumptions!$C$50:$J$50,AS$5,Assumptions!$C$52:$J$52)*($H642=TRUE)*($F642&gt;=4)</f>
        <v>0</v>
      </c>
      <c r="AT642" s="367">
        <f>SUMIF(Assumptions!$C$50:$J$50,AT$5,Assumptions!$C$52:$J$52)*($H642=TRUE)*($F642&gt;=4)</f>
        <v>0</v>
      </c>
      <c r="AU642" s="367">
        <f>SUMIF(Assumptions!$C$50:$J$50,AU$5,Assumptions!$C$52:$J$52)*($H642=TRUE)*($F642&gt;=4)</f>
        <v>0</v>
      </c>
      <c r="AV642" s="367">
        <f>SUMIF(Assumptions!$C$50:$J$50,AV$5,Assumptions!$C$52:$J$52)*($H642=TRUE)*($F642&gt;=4)</f>
        <v>0</v>
      </c>
      <c r="AW642" s="367">
        <f>SUMIF(Assumptions!$C$50:$J$50,AW$5,Assumptions!$C$52:$J$52)*($H642=TRUE)*($F642&gt;=4)</f>
        <v>0</v>
      </c>
      <c r="AX642" s="367">
        <f>SUMIF(Assumptions!$C$50:$J$50,AX$5,Assumptions!$C$52:$J$52)*($H642=TRUE)*($F642&gt;=4)</f>
        <v>0</v>
      </c>
      <c r="AY642" s="367">
        <f>SUMIF(Assumptions!$C$50:$J$50,AY$5,Assumptions!$C$52:$J$52)*($H642=TRUE)*($F642&gt;=4)</f>
        <v>0</v>
      </c>
      <c r="AZ642" s="367">
        <f>SUMIF(Assumptions!$C$50:$J$50,AZ$5,Assumptions!$C$52:$J$52)*($H642=TRUE)*($F642&gt;=4)</f>
        <v>0</v>
      </c>
      <c r="BA642" s="367">
        <f>SUMIF(Assumptions!$C$50:$J$50,BA$5,Assumptions!$C$52:$J$52)*($H642=TRUE)*($F642&gt;=4)</f>
        <v>0</v>
      </c>
      <c r="BB642" s="367">
        <f>SUMIF(Assumptions!$C$50:$J$50,BB$5,Assumptions!$C$52:$J$52)*($H642=TRUE)*($F642&gt;=4)</f>
        <v>0</v>
      </c>
      <c r="BC642" s="367">
        <f>SUMIF(Assumptions!$C$50:$J$50,BC$5,Assumptions!$C$52:$J$52)*($H642=TRUE)*($F642&gt;=4)</f>
        <v>0</v>
      </c>
      <c r="BD642" s="367">
        <f>SUMIF(Assumptions!$C$50:$J$50,BD$5,Assumptions!$C$52:$J$52)*($H642=TRUE)*($F642&gt;=4)</f>
        <v>0</v>
      </c>
      <c r="BE642" s="367">
        <f>SUMIF(Assumptions!$C$50:$J$50,BE$5,Assumptions!$C$52:$J$52)*($H642=TRUE)*($F642&gt;=4)</f>
        <v>0</v>
      </c>
      <c r="BF642" s="367">
        <f>SUMIF(Assumptions!$C$50:$J$50,BF$5,Assumptions!$C$52:$J$52)*($H642=TRUE)*($F642&gt;=4)</f>
        <v>0</v>
      </c>
      <c r="BG642" s="367">
        <f>SUMIF(Assumptions!$C$50:$J$50,BG$5,Assumptions!$C$52:$J$52)*($H642=TRUE)*($F642&gt;=4)</f>
        <v>0</v>
      </c>
      <c r="BH642" s="367">
        <f>SUMIF(Assumptions!$C$50:$J$50,BH$5,Assumptions!$C$52:$J$52)*($H642=TRUE)*($F642&gt;=4)</f>
        <v>0</v>
      </c>
      <c r="BI642" s="367">
        <f>SUMIF(Assumptions!$C$50:$J$50,BI$5,Assumptions!$C$52:$J$52)*($H642=TRUE)*($F642&gt;=4)</f>
        <v>0</v>
      </c>
      <c r="BJ642" s="367">
        <f>SUMIF(Assumptions!$C$50:$J$50,BJ$5,Assumptions!$C$52:$J$52)*($H642=TRUE)*($F642&gt;=4)</f>
        <v>0</v>
      </c>
      <c r="BK642" s="367">
        <f>SUMIF(Assumptions!$C$50:$J$50,BK$5,Assumptions!$C$52:$J$52)*($H642=TRUE)*($F642&gt;=4)</f>
        <v>0</v>
      </c>
      <c r="BL642" s="367">
        <f>SUMIF(Assumptions!$C$50:$J$50,BL$5,Assumptions!$C$52:$J$52)*($H642=TRUE)*($F642&gt;=4)</f>
        <v>0</v>
      </c>
      <c r="BM642" s="367">
        <f>SUMIF(Assumptions!$C$50:$J$50,BM$5,Assumptions!$C$52:$J$52)*($H642=TRUE)*($F642&gt;=4)</f>
        <v>0</v>
      </c>
    </row>
    <row r="643" spans="3:65" x14ac:dyDescent="0.2">
      <c r="C643" s="325">
        <f t="shared" si="1324"/>
        <v>22</v>
      </c>
      <c r="D643" s="303" t="str">
        <f t="shared" si="1325"/>
        <v>item 22</v>
      </c>
      <c r="E643" s="350" t="str">
        <f t="shared" si="1323"/>
        <v>Operating Expense</v>
      </c>
      <c r="F643" s="320">
        <f t="shared" si="1323"/>
        <v>2</v>
      </c>
      <c r="G643" s="320"/>
      <c r="H643" s="366" t="b">
        <f>Input!L29</f>
        <v>1</v>
      </c>
      <c r="I643" s="326"/>
      <c r="J643" s="326"/>
      <c r="O643" s="367">
        <f>SUMIF(Assumptions!$C$50:$J$50,O$5,Assumptions!$C$52:$J$52)*($H643=TRUE)*($F643&gt;=4)</f>
        <v>0</v>
      </c>
      <c r="P643" s="367">
        <f>SUMIF(Assumptions!$C$50:$J$50,P$5,Assumptions!$C$52:$J$52)*($H643=TRUE)*($F643&gt;=4)</f>
        <v>0</v>
      </c>
      <c r="Q643" s="367">
        <f>SUMIF(Assumptions!$C$50:$J$50,Q$5,Assumptions!$C$52:$J$52)*($H643=TRUE)*($F643&gt;=4)</f>
        <v>0</v>
      </c>
      <c r="R643" s="367">
        <f>SUMIF(Assumptions!$C$50:$J$50,R$5,Assumptions!$C$52:$J$52)*($H643=TRUE)*($F643&gt;=4)</f>
        <v>0</v>
      </c>
      <c r="S643" s="367">
        <f>SUMIF(Assumptions!$C$50:$J$50,S$5,Assumptions!$C$52:$J$52)*($H643=TRUE)*($F643&gt;=4)</f>
        <v>0</v>
      </c>
      <c r="T643" s="367">
        <f>SUMIF(Assumptions!$C$50:$J$50,T$5,Assumptions!$C$52:$J$52)*($H643=TRUE)*($F643&gt;=4)</f>
        <v>0</v>
      </c>
      <c r="U643" s="367">
        <f>SUMIF(Assumptions!$C$50:$J$50,U$5,Assumptions!$C$52:$J$52)*($H643=TRUE)*($F643&gt;=4)</f>
        <v>0</v>
      </c>
      <c r="V643" s="367">
        <f>SUMIF(Assumptions!$C$50:$J$50,V$5,Assumptions!$C$52:$J$52)*($H643=TRUE)*($F643&gt;=4)</f>
        <v>0</v>
      </c>
      <c r="W643" s="367">
        <f>SUMIF(Assumptions!$C$50:$J$50,W$5,Assumptions!$C$52:$J$52)*($H643=TRUE)*($F643&gt;=4)</f>
        <v>0</v>
      </c>
      <c r="X643" s="367">
        <f>SUMIF(Assumptions!$C$50:$J$50,X$5,Assumptions!$C$52:$J$52)*($H643=TRUE)*($F643&gt;=4)</f>
        <v>0</v>
      </c>
      <c r="Y643" s="367">
        <f>SUMIF(Assumptions!$C$50:$J$50,Y$5,Assumptions!$C$52:$J$52)*($H643=TRUE)*($F643&gt;=4)</f>
        <v>0</v>
      </c>
      <c r="Z643" s="367">
        <f>SUMIF(Assumptions!$C$50:$J$50,Z$5,Assumptions!$C$52:$J$52)*($H643=TRUE)*($F643&gt;=4)</f>
        <v>0</v>
      </c>
      <c r="AA643" s="367">
        <f>SUMIF(Assumptions!$C$50:$J$50,AA$5,Assumptions!$C$52:$J$52)*($H643=TRUE)*($F643&gt;=4)</f>
        <v>0</v>
      </c>
      <c r="AB643" s="367">
        <f>SUMIF(Assumptions!$C$50:$J$50,AB$5,Assumptions!$C$52:$J$52)*($H643=TRUE)*($F643&gt;=4)</f>
        <v>0</v>
      </c>
      <c r="AC643" s="367">
        <f>SUMIF(Assumptions!$C$50:$J$50,AC$5,Assumptions!$C$52:$J$52)*($H643=TRUE)*($F643&gt;=4)</f>
        <v>0</v>
      </c>
      <c r="AD643" s="367">
        <f>SUMIF(Assumptions!$C$50:$J$50,AD$5,Assumptions!$C$52:$J$52)*($H643=TRUE)*($F643&gt;=4)</f>
        <v>0</v>
      </c>
      <c r="AE643" s="367">
        <f>SUMIF(Assumptions!$C$50:$J$50,AE$5,Assumptions!$C$52:$J$52)*($H643=TRUE)*($F643&gt;=4)</f>
        <v>0</v>
      </c>
      <c r="AF643" s="367">
        <f>SUMIF(Assumptions!$C$50:$J$50,AF$5,Assumptions!$C$52:$J$52)*($H643=TRUE)*($F643&gt;=4)</f>
        <v>0</v>
      </c>
      <c r="AG643" s="367">
        <f>SUMIF(Assumptions!$C$50:$J$50,AG$5,Assumptions!$C$52:$J$52)*($H643=TRUE)*($F643&gt;=4)</f>
        <v>0</v>
      </c>
      <c r="AH643" s="367">
        <f>SUMIF(Assumptions!$C$50:$J$50,AH$5,Assumptions!$C$52:$J$52)*($H643=TRUE)*($F643&gt;=4)</f>
        <v>0</v>
      </c>
      <c r="AI643" s="367">
        <f>SUMIF(Assumptions!$C$50:$J$50,AI$5,Assumptions!$C$52:$J$52)*($H643=TRUE)*($F643&gt;=4)</f>
        <v>0</v>
      </c>
      <c r="AJ643" s="367">
        <f>SUMIF(Assumptions!$C$50:$J$50,AJ$5,Assumptions!$C$52:$J$52)*($H643=TRUE)*($F643&gt;=4)</f>
        <v>0</v>
      </c>
      <c r="AK643" s="367">
        <f>SUMIF(Assumptions!$C$50:$J$50,AK$5,Assumptions!$C$52:$J$52)*($H643=TRUE)*($F643&gt;=4)</f>
        <v>0</v>
      </c>
      <c r="AL643" s="367">
        <f>SUMIF(Assumptions!$C$50:$J$50,AL$5,Assumptions!$C$52:$J$52)*($H643=TRUE)*($F643&gt;=4)</f>
        <v>0</v>
      </c>
      <c r="AM643" s="367">
        <f>SUMIF(Assumptions!$C$50:$J$50,AM$5,Assumptions!$C$52:$J$52)*($H643=TRUE)*($F643&gt;=4)</f>
        <v>0</v>
      </c>
      <c r="AN643" s="367">
        <f>SUMIF(Assumptions!$C$50:$J$50,AN$5,Assumptions!$C$52:$J$52)*($H643=TRUE)*($F643&gt;=4)</f>
        <v>0</v>
      </c>
      <c r="AO643" s="367">
        <f>SUMIF(Assumptions!$C$50:$J$50,AO$5,Assumptions!$C$52:$J$52)*($H643=TRUE)*($F643&gt;=4)</f>
        <v>0</v>
      </c>
      <c r="AP643" s="367">
        <f>SUMIF(Assumptions!$C$50:$J$50,AP$5,Assumptions!$C$52:$J$52)*($H643=TRUE)*($F643&gt;=4)</f>
        <v>0</v>
      </c>
      <c r="AQ643" s="367">
        <f>SUMIF(Assumptions!$C$50:$J$50,AQ$5,Assumptions!$C$52:$J$52)*($H643=TRUE)*($F643&gt;=4)</f>
        <v>0</v>
      </c>
      <c r="AR643" s="367">
        <f>SUMIF(Assumptions!$C$50:$J$50,AR$5,Assumptions!$C$52:$J$52)*($H643=TRUE)*($F643&gt;=4)</f>
        <v>0</v>
      </c>
      <c r="AS643" s="367">
        <f>SUMIF(Assumptions!$C$50:$J$50,AS$5,Assumptions!$C$52:$J$52)*($H643=TRUE)*($F643&gt;=4)</f>
        <v>0</v>
      </c>
      <c r="AT643" s="367">
        <f>SUMIF(Assumptions!$C$50:$J$50,AT$5,Assumptions!$C$52:$J$52)*($H643=TRUE)*($F643&gt;=4)</f>
        <v>0</v>
      </c>
      <c r="AU643" s="367">
        <f>SUMIF(Assumptions!$C$50:$J$50,AU$5,Assumptions!$C$52:$J$52)*($H643=TRUE)*($F643&gt;=4)</f>
        <v>0</v>
      </c>
      <c r="AV643" s="367">
        <f>SUMIF(Assumptions!$C$50:$J$50,AV$5,Assumptions!$C$52:$J$52)*($H643=TRUE)*($F643&gt;=4)</f>
        <v>0</v>
      </c>
      <c r="AW643" s="367">
        <f>SUMIF(Assumptions!$C$50:$J$50,AW$5,Assumptions!$C$52:$J$52)*($H643=TRUE)*($F643&gt;=4)</f>
        <v>0</v>
      </c>
      <c r="AX643" s="367">
        <f>SUMIF(Assumptions!$C$50:$J$50,AX$5,Assumptions!$C$52:$J$52)*($H643=TRUE)*($F643&gt;=4)</f>
        <v>0</v>
      </c>
      <c r="AY643" s="367">
        <f>SUMIF(Assumptions!$C$50:$J$50,AY$5,Assumptions!$C$52:$J$52)*($H643=TRUE)*($F643&gt;=4)</f>
        <v>0</v>
      </c>
      <c r="AZ643" s="367">
        <f>SUMIF(Assumptions!$C$50:$J$50,AZ$5,Assumptions!$C$52:$J$52)*($H643=TRUE)*($F643&gt;=4)</f>
        <v>0</v>
      </c>
      <c r="BA643" s="367">
        <f>SUMIF(Assumptions!$C$50:$J$50,BA$5,Assumptions!$C$52:$J$52)*($H643=TRUE)*($F643&gt;=4)</f>
        <v>0</v>
      </c>
      <c r="BB643" s="367">
        <f>SUMIF(Assumptions!$C$50:$J$50,BB$5,Assumptions!$C$52:$J$52)*($H643=TRUE)*($F643&gt;=4)</f>
        <v>0</v>
      </c>
      <c r="BC643" s="367">
        <f>SUMIF(Assumptions!$C$50:$J$50,BC$5,Assumptions!$C$52:$J$52)*($H643=TRUE)*($F643&gt;=4)</f>
        <v>0</v>
      </c>
      <c r="BD643" s="367">
        <f>SUMIF(Assumptions!$C$50:$J$50,BD$5,Assumptions!$C$52:$J$52)*($H643=TRUE)*($F643&gt;=4)</f>
        <v>0</v>
      </c>
      <c r="BE643" s="367">
        <f>SUMIF(Assumptions!$C$50:$J$50,BE$5,Assumptions!$C$52:$J$52)*($H643=TRUE)*($F643&gt;=4)</f>
        <v>0</v>
      </c>
      <c r="BF643" s="367">
        <f>SUMIF(Assumptions!$C$50:$J$50,BF$5,Assumptions!$C$52:$J$52)*($H643=TRUE)*($F643&gt;=4)</f>
        <v>0</v>
      </c>
      <c r="BG643" s="367">
        <f>SUMIF(Assumptions!$C$50:$J$50,BG$5,Assumptions!$C$52:$J$52)*($H643=TRUE)*($F643&gt;=4)</f>
        <v>0</v>
      </c>
      <c r="BH643" s="367">
        <f>SUMIF(Assumptions!$C$50:$J$50,BH$5,Assumptions!$C$52:$J$52)*($H643=TRUE)*($F643&gt;=4)</f>
        <v>0</v>
      </c>
      <c r="BI643" s="367">
        <f>SUMIF(Assumptions!$C$50:$J$50,BI$5,Assumptions!$C$52:$J$52)*($H643=TRUE)*($F643&gt;=4)</f>
        <v>0</v>
      </c>
      <c r="BJ643" s="367">
        <f>SUMIF(Assumptions!$C$50:$J$50,BJ$5,Assumptions!$C$52:$J$52)*($H643=TRUE)*($F643&gt;=4)</f>
        <v>0</v>
      </c>
      <c r="BK643" s="367">
        <f>SUMIF(Assumptions!$C$50:$J$50,BK$5,Assumptions!$C$52:$J$52)*($H643=TRUE)*($F643&gt;=4)</f>
        <v>0</v>
      </c>
      <c r="BL643" s="367">
        <f>SUMIF(Assumptions!$C$50:$J$50,BL$5,Assumptions!$C$52:$J$52)*($H643=TRUE)*($F643&gt;=4)</f>
        <v>0</v>
      </c>
      <c r="BM643" s="367">
        <f>SUMIF(Assumptions!$C$50:$J$50,BM$5,Assumptions!$C$52:$J$52)*($H643=TRUE)*($F643&gt;=4)</f>
        <v>0</v>
      </c>
    </row>
    <row r="644" spans="3:65" x14ac:dyDescent="0.2">
      <c r="C644" s="325">
        <f t="shared" si="1324"/>
        <v>23</v>
      </c>
      <c r="D644" s="303" t="str">
        <f t="shared" si="1325"/>
        <v>item 23</v>
      </c>
      <c r="E644" s="350" t="str">
        <f t="shared" si="1323"/>
        <v>Operating Expense</v>
      </c>
      <c r="F644" s="320">
        <f t="shared" si="1323"/>
        <v>2</v>
      </c>
      <c r="G644" s="320"/>
      <c r="H644" s="366" t="b">
        <f>Input!L30</f>
        <v>1</v>
      </c>
      <c r="I644" s="326"/>
      <c r="J644" s="326"/>
      <c r="O644" s="367">
        <f>SUMIF(Assumptions!$C$50:$J$50,O$5,Assumptions!$C$52:$J$52)*($H644=TRUE)*($F644&gt;=4)</f>
        <v>0</v>
      </c>
      <c r="P644" s="367">
        <f>SUMIF(Assumptions!$C$50:$J$50,P$5,Assumptions!$C$52:$J$52)*($H644=TRUE)*($F644&gt;=4)</f>
        <v>0</v>
      </c>
      <c r="Q644" s="367">
        <f>SUMIF(Assumptions!$C$50:$J$50,Q$5,Assumptions!$C$52:$J$52)*($H644=TRUE)*($F644&gt;=4)</f>
        <v>0</v>
      </c>
      <c r="R644" s="367">
        <f>SUMIF(Assumptions!$C$50:$J$50,R$5,Assumptions!$C$52:$J$52)*($H644=TRUE)*($F644&gt;=4)</f>
        <v>0</v>
      </c>
      <c r="S644" s="367">
        <f>SUMIF(Assumptions!$C$50:$J$50,S$5,Assumptions!$C$52:$J$52)*($H644=TRUE)*($F644&gt;=4)</f>
        <v>0</v>
      </c>
      <c r="T644" s="367">
        <f>SUMIF(Assumptions!$C$50:$J$50,T$5,Assumptions!$C$52:$J$52)*($H644=TRUE)*($F644&gt;=4)</f>
        <v>0</v>
      </c>
      <c r="U644" s="367">
        <f>SUMIF(Assumptions!$C$50:$J$50,U$5,Assumptions!$C$52:$J$52)*($H644=TRUE)*($F644&gt;=4)</f>
        <v>0</v>
      </c>
      <c r="V644" s="367">
        <f>SUMIF(Assumptions!$C$50:$J$50,V$5,Assumptions!$C$52:$J$52)*($H644=TRUE)*($F644&gt;=4)</f>
        <v>0</v>
      </c>
      <c r="W644" s="367">
        <f>SUMIF(Assumptions!$C$50:$J$50,W$5,Assumptions!$C$52:$J$52)*($H644=TRUE)*($F644&gt;=4)</f>
        <v>0</v>
      </c>
      <c r="X644" s="367">
        <f>SUMIF(Assumptions!$C$50:$J$50,X$5,Assumptions!$C$52:$J$52)*($H644=TRUE)*($F644&gt;=4)</f>
        <v>0</v>
      </c>
      <c r="Y644" s="367">
        <f>SUMIF(Assumptions!$C$50:$J$50,Y$5,Assumptions!$C$52:$J$52)*($H644=TRUE)*($F644&gt;=4)</f>
        <v>0</v>
      </c>
      <c r="Z644" s="367">
        <f>SUMIF(Assumptions!$C$50:$J$50,Z$5,Assumptions!$C$52:$J$52)*($H644=TRUE)*($F644&gt;=4)</f>
        <v>0</v>
      </c>
      <c r="AA644" s="367">
        <f>SUMIF(Assumptions!$C$50:$J$50,AA$5,Assumptions!$C$52:$J$52)*($H644=TRUE)*($F644&gt;=4)</f>
        <v>0</v>
      </c>
      <c r="AB644" s="367">
        <f>SUMIF(Assumptions!$C$50:$J$50,AB$5,Assumptions!$C$52:$J$52)*($H644=TRUE)*($F644&gt;=4)</f>
        <v>0</v>
      </c>
      <c r="AC644" s="367">
        <f>SUMIF(Assumptions!$C$50:$J$50,AC$5,Assumptions!$C$52:$J$52)*($H644=TRUE)*($F644&gt;=4)</f>
        <v>0</v>
      </c>
      <c r="AD644" s="367">
        <f>SUMIF(Assumptions!$C$50:$J$50,AD$5,Assumptions!$C$52:$J$52)*($H644=TRUE)*($F644&gt;=4)</f>
        <v>0</v>
      </c>
      <c r="AE644" s="367">
        <f>SUMIF(Assumptions!$C$50:$J$50,AE$5,Assumptions!$C$52:$J$52)*($H644=TRUE)*($F644&gt;=4)</f>
        <v>0</v>
      </c>
      <c r="AF644" s="367">
        <f>SUMIF(Assumptions!$C$50:$J$50,AF$5,Assumptions!$C$52:$J$52)*($H644=TRUE)*($F644&gt;=4)</f>
        <v>0</v>
      </c>
      <c r="AG644" s="367">
        <f>SUMIF(Assumptions!$C$50:$J$50,AG$5,Assumptions!$C$52:$J$52)*($H644=TRUE)*($F644&gt;=4)</f>
        <v>0</v>
      </c>
      <c r="AH644" s="367">
        <f>SUMIF(Assumptions!$C$50:$J$50,AH$5,Assumptions!$C$52:$J$52)*($H644=TRUE)*($F644&gt;=4)</f>
        <v>0</v>
      </c>
      <c r="AI644" s="367">
        <f>SUMIF(Assumptions!$C$50:$J$50,AI$5,Assumptions!$C$52:$J$52)*($H644=TRUE)*($F644&gt;=4)</f>
        <v>0</v>
      </c>
      <c r="AJ644" s="367">
        <f>SUMIF(Assumptions!$C$50:$J$50,AJ$5,Assumptions!$C$52:$J$52)*($H644=TRUE)*($F644&gt;=4)</f>
        <v>0</v>
      </c>
      <c r="AK644" s="367">
        <f>SUMIF(Assumptions!$C$50:$J$50,AK$5,Assumptions!$C$52:$J$52)*($H644=TRUE)*($F644&gt;=4)</f>
        <v>0</v>
      </c>
      <c r="AL644" s="367">
        <f>SUMIF(Assumptions!$C$50:$J$50,AL$5,Assumptions!$C$52:$J$52)*($H644=TRUE)*($F644&gt;=4)</f>
        <v>0</v>
      </c>
      <c r="AM644" s="367">
        <f>SUMIF(Assumptions!$C$50:$J$50,AM$5,Assumptions!$C$52:$J$52)*($H644=TRUE)*($F644&gt;=4)</f>
        <v>0</v>
      </c>
      <c r="AN644" s="367">
        <f>SUMIF(Assumptions!$C$50:$J$50,AN$5,Assumptions!$C$52:$J$52)*($H644=TRUE)*($F644&gt;=4)</f>
        <v>0</v>
      </c>
      <c r="AO644" s="367">
        <f>SUMIF(Assumptions!$C$50:$J$50,AO$5,Assumptions!$C$52:$J$52)*($H644=TRUE)*($F644&gt;=4)</f>
        <v>0</v>
      </c>
      <c r="AP644" s="367">
        <f>SUMIF(Assumptions!$C$50:$J$50,AP$5,Assumptions!$C$52:$J$52)*($H644=TRUE)*($F644&gt;=4)</f>
        <v>0</v>
      </c>
      <c r="AQ644" s="367">
        <f>SUMIF(Assumptions!$C$50:$J$50,AQ$5,Assumptions!$C$52:$J$52)*($H644=TRUE)*($F644&gt;=4)</f>
        <v>0</v>
      </c>
      <c r="AR644" s="367">
        <f>SUMIF(Assumptions!$C$50:$J$50,AR$5,Assumptions!$C$52:$J$52)*($H644=TRUE)*($F644&gt;=4)</f>
        <v>0</v>
      </c>
      <c r="AS644" s="367">
        <f>SUMIF(Assumptions!$C$50:$J$50,AS$5,Assumptions!$C$52:$J$52)*($H644=TRUE)*($F644&gt;=4)</f>
        <v>0</v>
      </c>
      <c r="AT644" s="367">
        <f>SUMIF(Assumptions!$C$50:$J$50,AT$5,Assumptions!$C$52:$J$52)*($H644=TRUE)*($F644&gt;=4)</f>
        <v>0</v>
      </c>
      <c r="AU644" s="367">
        <f>SUMIF(Assumptions!$C$50:$J$50,AU$5,Assumptions!$C$52:$J$52)*($H644=TRUE)*($F644&gt;=4)</f>
        <v>0</v>
      </c>
      <c r="AV644" s="367">
        <f>SUMIF(Assumptions!$C$50:$J$50,AV$5,Assumptions!$C$52:$J$52)*($H644=TRUE)*($F644&gt;=4)</f>
        <v>0</v>
      </c>
      <c r="AW644" s="367">
        <f>SUMIF(Assumptions!$C$50:$J$50,AW$5,Assumptions!$C$52:$J$52)*($H644=TRUE)*($F644&gt;=4)</f>
        <v>0</v>
      </c>
      <c r="AX644" s="367">
        <f>SUMIF(Assumptions!$C$50:$J$50,AX$5,Assumptions!$C$52:$J$52)*($H644=TRUE)*($F644&gt;=4)</f>
        <v>0</v>
      </c>
      <c r="AY644" s="367">
        <f>SUMIF(Assumptions!$C$50:$J$50,AY$5,Assumptions!$C$52:$J$52)*($H644=TRUE)*($F644&gt;=4)</f>
        <v>0</v>
      </c>
      <c r="AZ644" s="367">
        <f>SUMIF(Assumptions!$C$50:$J$50,AZ$5,Assumptions!$C$52:$J$52)*($H644=TRUE)*($F644&gt;=4)</f>
        <v>0</v>
      </c>
      <c r="BA644" s="367">
        <f>SUMIF(Assumptions!$C$50:$J$50,BA$5,Assumptions!$C$52:$J$52)*($H644=TRUE)*($F644&gt;=4)</f>
        <v>0</v>
      </c>
      <c r="BB644" s="367">
        <f>SUMIF(Assumptions!$C$50:$J$50,BB$5,Assumptions!$C$52:$J$52)*($H644=TRUE)*($F644&gt;=4)</f>
        <v>0</v>
      </c>
      <c r="BC644" s="367">
        <f>SUMIF(Assumptions!$C$50:$J$50,BC$5,Assumptions!$C$52:$J$52)*($H644=TRUE)*($F644&gt;=4)</f>
        <v>0</v>
      </c>
      <c r="BD644" s="367">
        <f>SUMIF(Assumptions!$C$50:$J$50,BD$5,Assumptions!$C$52:$J$52)*($H644=TRUE)*($F644&gt;=4)</f>
        <v>0</v>
      </c>
      <c r="BE644" s="367">
        <f>SUMIF(Assumptions!$C$50:$J$50,BE$5,Assumptions!$C$52:$J$52)*($H644=TRUE)*($F644&gt;=4)</f>
        <v>0</v>
      </c>
      <c r="BF644" s="367">
        <f>SUMIF(Assumptions!$C$50:$J$50,BF$5,Assumptions!$C$52:$J$52)*($H644=TRUE)*($F644&gt;=4)</f>
        <v>0</v>
      </c>
      <c r="BG644" s="367">
        <f>SUMIF(Assumptions!$C$50:$J$50,BG$5,Assumptions!$C$52:$J$52)*($H644=TRUE)*($F644&gt;=4)</f>
        <v>0</v>
      </c>
      <c r="BH644" s="367">
        <f>SUMIF(Assumptions!$C$50:$J$50,BH$5,Assumptions!$C$52:$J$52)*($H644=TRUE)*($F644&gt;=4)</f>
        <v>0</v>
      </c>
      <c r="BI644" s="367">
        <f>SUMIF(Assumptions!$C$50:$J$50,BI$5,Assumptions!$C$52:$J$52)*($H644=TRUE)*($F644&gt;=4)</f>
        <v>0</v>
      </c>
      <c r="BJ644" s="367">
        <f>SUMIF(Assumptions!$C$50:$J$50,BJ$5,Assumptions!$C$52:$J$52)*($H644=TRUE)*($F644&gt;=4)</f>
        <v>0</v>
      </c>
      <c r="BK644" s="367">
        <f>SUMIF(Assumptions!$C$50:$J$50,BK$5,Assumptions!$C$52:$J$52)*($H644=TRUE)*($F644&gt;=4)</f>
        <v>0</v>
      </c>
      <c r="BL644" s="367">
        <f>SUMIF(Assumptions!$C$50:$J$50,BL$5,Assumptions!$C$52:$J$52)*($H644=TRUE)*($F644&gt;=4)</f>
        <v>0</v>
      </c>
      <c r="BM644" s="367">
        <f>SUMIF(Assumptions!$C$50:$J$50,BM$5,Assumptions!$C$52:$J$52)*($H644=TRUE)*($F644&gt;=4)</f>
        <v>0</v>
      </c>
    </row>
    <row r="645" spans="3:65" x14ac:dyDescent="0.2">
      <c r="C645" s="325">
        <f t="shared" si="1324"/>
        <v>24</v>
      </c>
      <c r="D645" s="303" t="str">
        <f t="shared" si="1325"/>
        <v>item 24</v>
      </c>
      <c r="E645" s="350" t="str">
        <f t="shared" si="1323"/>
        <v>Operating Expense</v>
      </c>
      <c r="F645" s="320">
        <f t="shared" si="1323"/>
        <v>2</v>
      </c>
      <c r="G645" s="320"/>
      <c r="H645" s="366" t="b">
        <f>Input!L31</f>
        <v>1</v>
      </c>
      <c r="I645" s="326"/>
      <c r="J645" s="326"/>
      <c r="O645" s="367">
        <f>SUMIF(Assumptions!$C$50:$J$50,O$5,Assumptions!$C$52:$J$52)*($H645=TRUE)*($F645&gt;=4)</f>
        <v>0</v>
      </c>
      <c r="P645" s="367">
        <f>SUMIF(Assumptions!$C$50:$J$50,P$5,Assumptions!$C$52:$J$52)*($H645=TRUE)*($F645&gt;=4)</f>
        <v>0</v>
      </c>
      <c r="Q645" s="367">
        <f>SUMIF(Assumptions!$C$50:$J$50,Q$5,Assumptions!$C$52:$J$52)*($H645=TRUE)*($F645&gt;=4)</f>
        <v>0</v>
      </c>
      <c r="R645" s="367">
        <f>SUMIF(Assumptions!$C$50:$J$50,R$5,Assumptions!$C$52:$J$52)*($H645=TRUE)*($F645&gt;=4)</f>
        <v>0</v>
      </c>
      <c r="S645" s="367">
        <f>SUMIF(Assumptions!$C$50:$J$50,S$5,Assumptions!$C$52:$J$52)*($H645=TRUE)*($F645&gt;=4)</f>
        <v>0</v>
      </c>
      <c r="T645" s="367">
        <f>SUMIF(Assumptions!$C$50:$J$50,T$5,Assumptions!$C$52:$J$52)*($H645=TRUE)*($F645&gt;=4)</f>
        <v>0</v>
      </c>
      <c r="U645" s="367">
        <f>SUMIF(Assumptions!$C$50:$J$50,U$5,Assumptions!$C$52:$J$52)*($H645=TRUE)*($F645&gt;=4)</f>
        <v>0</v>
      </c>
      <c r="V645" s="367">
        <f>SUMIF(Assumptions!$C$50:$J$50,V$5,Assumptions!$C$52:$J$52)*($H645=TRUE)*($F645&gt;=4)</f>
        <v>0</v>
      </c>
      <c r="W645" s="367">
        <f>SUMIF(Assumptions!$C$50:$J$50,W$5,Assumptions!$C$52:$J$52)*($H645=TRUE)*($F645&gt;=4)</f>
        <v>0</v>
      </c>
      <c r="X645" s="367">
        <f>SUMIF(Assumptions!$C$50:$J$50,X$5,Assumptions!$C$52:$J$52)*($H645=TRUE)*($F645&gt;=4)</f>
        <v>0</v>
      </c>
      <c r="Y645" s="367">
        <f>SUMIF(Assumptions!$C$50:$J$50,Y$5,Assumptions!$C$52:$J$52)*($H645=TRUE)*($F645&gt;=4)</f>
        <v>0</v>
      </c>
      <c r="Z645" s="367">
        <f>SUMIF(Assumptions!$C$50:$J$50,Z$5,Assumptions!$C$52:$J$52)*($H645=TRUE)*($F645&gt;=4)</f>
        <v>0</v>
      </c>
      <c r="AA645" s="367">
        <f>SUMIF(Assumptions!$C$50:$J$50,AA$5,Assumptions!$C$52:$J$52)*($H645=TRUE)*($F645&gt;=4)</f>
        <v>0</v>
      </c>
      <c r="AB645" s="367">
        <f>SUMIF(Assumptions!$C$50:$J$50,AB$5,Assumptions!$C$52:$J$52)*($H645=TRUE)*($F645&gt;=4)</f>
        <v>0</v>
      </c>
      <c r="AC645" s="367">
        <f>SUMIF(Assumptions!$C$50:$J$50,AC$5,Assumptions!$C$52:$J$52)*($H645=TRUE)*($F645&gt;=4)</f>
        <v>0</v>
      </c>
      <c r="AD645" s="367">
        <f>SUMIF(Assumptions!$C$50:$J$50,AD$5,Assumptions!$C$52:$J$52)*($H645=TRUE)*($F645&gt;=4)</f>
        <v>0</v>
      </c>
      <c r="AE645" s="367">
        <f>SUMIF(Assumptions!$C$50:$J$50,AE$5,Assumptions!$C$52:$J$52)*($H645=TRUE)*($F645&gt;=4)</f>
        <v>0</v>
      </c>
      <c r="AF645" s="367">
        <f>SUMIF(Assumptions!$C$50:$J$50,AF$5,Assumptions!$C$52:$J$52)*($H645=TRUE)*($F645&gt;=4)</f>
        <v>0</v>
      </c>
      <c r="AG645" s="367">
        <f>SUMIF(Assumptions!$C$50:$J$50,AG$5,Assumptions!$C$52:$J$52)*($H645=TRUE)*($F645&gt;=4)</f>
        <v>0</v>
      </c>
      <c r="AH645" s="367">
        <f>SUMIF(Assumptions!$C$50:$J$50,AH$5,Assumptions!$C$52:$J$52)*($H645=TRUE)*($F645&gt;=4)</f>
        <v>0</v>
      </c>
      <c r="AI645" s="367">
        <f>SUMIF(Assumptions!$C$50:$J$50,AI$5,Assumptions!$C$52:$J$52)*($H645=TRUE)*($F645&gt;=4)</f>
        <v>0</v>
      </c>
      <c r="AJ645" s="367">
        <f>SUMIF(Assumptions!$C$50:$J$50,AJ$5,Assumptions!$C$52:$J$52)*($H645=TRUE)*($F645&gt;=4)</f>
        <v>0</v>
      </c>
      <c r="AK645" s="367">
        <f>SUMIF(Assumptions!$C$50:$J$50,AK$5,Assumptions!$C$52:$J$52)*($H645=TRUE)*($F645&gt;=4)</f>
        <v>0</v>
      </c>
      <c r="AL645" s="367">
        <f>SUMIF(Assumptions!$C$50:$J$50,AL$5,Assumptions!$C$52:$J$52)*($H645=TRUE)*($F645&gt;=4)</f>
        <v>0</v>
      </c>
      <c r="AM645" s="367">
        <f>SUMIF(Assumptions!$C$50:$J$50,AM$5,Assumptions!$C$52:$J$52)*($H645=TRUE)*($F645&gt;=4)</f>
        <v>0</v>
      </c>
      <c r="AN645" s="367">
        <f>SUMIF(Assumptions!$C$50:$J$50,AN$5,Assumptions!$C$52:$J$52)*($H645=TRUE)*($F645&gt;=4)</f>
        <v>0</v>
      </c>
      <c r="AO645" s="367">
        <f>SUMIF(Assumptions!$C$50:$J$50,AO$5,Assumptions!$C$52:$J$52)*($H645=TRUE)*($F645&gt;=4)</f>
        <v>0</v>
      </c>
      <c r="AP645" s="367">
        <f>SUMIF(Assumptions!$C$50:$J$50,AP$5,Assumptions!$C$52:$J$52)*($H645=TRUE)*($F645&gt;=4)</f>
        <v>0</v>
      </c>
      <c r="AQ645" s="367">
        <f>SUMIF(Assumptions!$C$50:$J$50,AQ$5,Assumptions!$C$52:$J$52)*($H645=TRUE)*($F645&gt;=4)</f>
        <v>0</v>
      </c>
      <c r="AR645" s="367">
        <f>SUMIF(Assumptions!$C$50:$J$50,AR$5,Assumptions!$C$52:$J$52)*($H645=TRUE)*($F645&gt;=4)</f>
        <v>0</v>
      </c>
      <c r="AS645" s="367">
        <f>SUMIF(Assumptions!$C$50:$J$50,AS$5,Assumptions!$C$52:$J$52)*($H645=TRUE)*($F645&gt;=4)</f>
        <v>0</v>
      </c>
      <c r="AT645" s="367">
        <f>SUMIF(Assumptions!$C$50:$J$50,AT$5,Assumptions!$C$52:$J$52)*($H645=TRUE)*($F645&gt;=4)</f>
        <v>0</v>
      </c>
      <c r="AU645" s="367">
        <f>SUMIF(Assumptions!$C$50:$J$50,AU$5,Assumptions!$C$52:$J$52)*($H645=TRUE)*($F645&gt;=4)</f>
        <v>0</v>
      </c>
      <c r="AV645" s="367">
        <f>SUMIF(Assumptions!$C$50:$J$50,AV$5,Assumptions!$C$52:$J$52)*($H645=TRUE)*($F645&gt;=4)</f>
        <v>0</v>
      </c>
      <c r="AW645" s="367">
        <f>SUMIF(Assumptions!$C$50:$J$50,AW$5,Assumptions!$C$52:$J$52)*($H645=TRUE)*($F645&gt;=4)</f>
        <v>0</v>
      </c>
      <c r="AX645" s="367">
        <f>SUMIF(Assumptions!$C$50:$J$50,AX$5,Assumptions!$C$52:$J$52)*($H645=TRUE)*($F645&gt;=4)</f>
        <v>0</v>
      </c>
      <c r="AY645" s="367">
        <f>SUMIF(Assumptions!$C$50:$J$50,AY$5,Assumptions!$C$52:$J$52)*($H645=TRUE)*($F645&gt;=4)</f>
        <v>0</v>
      </c>
      <c r="AZ645" s="367">
        <f>SUMIF(Assumptions!$C$50:$J$50,AZ$5,Assumptions!$C$52:$J$52)*($H645=TRUE)*($F645&gt;=4)</f>
        <v>0</v>
      </c>
      <c r="BA645" s="367">
        <f>SUMIF(Assumptions!$C$50:$J$50,BA$5,Assumptions!$C$52:$J$52)*($H645=TRUE)*($F645&gt;=4)</f>
        <v>0</v>
      </c>
      <c r="BB645" s="367">
        <f>SUMIF(Assumptions!$C$50:$J$50,BB$5,Assumptions!$C$52:$J$52)*($H645=TRUE)*($F645&gt;=4)</f>
        <v>0</v>
      </c>
      <c r="BC645" s="367">
        <f>SUMIF(Assumptions!$C$50:$J$50,BC$5,Assumptions!$C$52:$J$52)*($H645=TRUE)*($F645&gt;=4)</f>
        <v>0</v>
      </c>
      <c r="BD645" s="367">
        <f>SUMIF(Assumptions!$C$50:$J$50,BD$5,Assumptions!$C$52:$J$52)*($H645=TRUE)*($F645&gt;=4)</f>
        <v>0</v>
      </c>
      <c r="BE645" s="367">
        <f>SUMIF(Assumptions!$C$50:$J$50,BE$5,Assumptions!$C$52:$J$52)*($H645=TRUE)*($F645&gt;=4)</f>
        <v>0</v>
      </c>
      <c r="BF645" s="367">
        <f>SUMIF(Assumptions!$C$50:$J$50,BF$5,Assumptions!$C$52:$J$52)*($H645=TRUE)*($F645&gt;=4)</f>
        <v>0</v>
      </c>
      <c r="BG645" s="367">
        <f>SUMIF(Assumptions!$C$50:$J$50,BG$5,Assumptions!$C$52:$J$52)*($H645=TRUE)*($F645&gt;=4)</f>
        <v>0</v>
      </c>
      <c r="BH645" s="367">
        <f>SUMIF(Assumptions!$C$50:$J$50,BH$5,Assumptions!$C$52:$J$52)*($H645=TRUE)*($F645&gt;=4)</f>
        <v>0</v>
      </c>
      <c r="BI645" s="367">
        <f>SUMIF(Assumptions!$C$50:$J$50,BI$5,Assumptions!$C$52:$J$52)*($H645=TRUE)*($F645&gt;=4)</f>
        <v>0</v>
      </c>
      <c r="BJ645" s="367">
        <f>SUMIF(Assumptions!$C$50:$J$50,BJ$5,Assumptions!$C$52:$J$52)*($H645=TRUE)*($F645&gt;=4)</f>
        <v>0</v>
      </c>
      <c r="BK645" s="367">
        <f>SUMIF(Assumptions!$C$50:$J$50,BK$5,Assumptions!$C$52:$J$52)*($H645=TRUE)*($F645&gt;=4)</f>
        <v>0</v>
      </c>
      <c r="BL645" s="367">
        <f>SUMIF(Assumptions!$C$50:$J$50,BL$5,Assumptions!$C$52:$J$52)*($H645=TRUE)*($F645&gt;=4)</f>
        <v>0</v>
      </c>
      <c r="BM645" s="367">
        <f>SUMIF(Assumptions!$C$50:$J$50,BM$5,Assumptions!$C$52:$J$52)*($H645=TRUE)*($F645&gt;=4)</f>
        <v>0</v>
      </c>
    </row>
    <row r="646" spans="3:65" x14ac:dyDescent="0.2">
      <c r="C646" s="325">
        <f t="shared" si="1324"/>
        <v>25</v>
      </c>
      <c r="D646" s="303" t="str">
        <f t="shared" si="1325"/>
        <v>item 25</v>
      </c>
      <c r="E646" s="350" t="str">
        <f t="shared" si="1323"/>
        <v>Operating Expense</v>
      </c>
      <c r="F646" s="320">
        <f t="shared" si="1323"/>
        <v>2</v>
      </c>
      <c r="G646" s="320"/>
      <c r="H646" s="366" t="b">
        <f>Input!L32</f>
        <v>1</v>
      </c>
      <c r="I646" s="326"/>
      <c r="J646" s="326"/>
      <c r="O646" s="367">
        <f>SUMIF(Assumptions!$C$50:$J$50,O$5,Assumptions!$C$52:$J$52)*($H646=TRUE)*($F646&gt;=4)</f>
        <v>0</v>
      </c>
      <c r="P646" s="367">
        <f>SUMIF(Assumptions!$C$50:$J$50,P$5,Assumptions!$C$52:$J$52)*($H646=TRUE)*($F646&gt;=4)</f>
        <v>0</v>
      </c>
      <c r="Q646" s="367">
        <f>SUMIF(Assumptions!$C$50:$J$50,Q$5,Assumptions!$C$52:$J$52)*($H646=TRUE)*($F646&gt;=4)</f>
        <v>0</v>
      </c>
      <c r="R646" s="367">
        <f>SUMIF(Assumptions!$C$50:$J$50,R$5,Assumptions!$C$52:$J$52)*($H646=TRUE)*($F646&gt;=4)</f>
        <v>0</v>
      </c>
      <c r="S646" s="367">
        <f>SUMIF(Assumptions!$C$50:$J$50,S$5,Assumptions!$C$52:$J$52)*($H646=TRUE)*($F646&gt;=4)</f>
        <v>0</v>
      </c>
      <c r="T646" s="367">
        <f>SUMIF(Assumptions!$C$50:$J$50,T$5,Assumptions!$C$52:$J$52)*($H646=TRUE)*($F646&gt;=4)</f>
        <v>0</v>
      </c>
      <c r="U646" s="367">
        <f>SUMIF(Assumptions!$C$50:$J$50,U$5,Assumptions!$C$52:$J$52)*($H646=TRUE)*($F646&gt;=4)</f>
        <v>0</v>
      </c>
      <c r="V646" s="367">
        <f>SUMIF(Assumptions!$C$50:$J$50,V$5,Assumptions!$C$52:$J$52)*($H646=TRUE)*($F646&gt;=4)</f>
        <v>0</v>
      </c>
      <c r="W646" s="367">
        <f>SUMIF(Assumptions!$C$50:$J$50,W$5,Assumptions!$C$52:$J$52)*($H646=TRUE)*($F646&gt;=4)</f>
        <v>0</v>
      </c>
      <c r="X646" s="367">
        <f>SUMIF(Assumptions!$C$50:$J$50,X$5,Assumptions!$C$52:$J$52)*($H646=TRUE)*($F646&gt;=4)</f>
        <v>0</v>
      </c>
      <c r="Y646" s="367">
        <f>SUMIF(Assumptions!$C$50:$J$50,Y$5,Assumptions!$C$52:$J$52)*($H646=TRUE)*($F646&gt;=4)</f>
        <v>0</v>
      </c>
      <c r="Z646" s="367">
        <f>SUMIF(Assumptions!$C$50:$J$50,Z$5,Assumptions!$C$52:$J$52)*($H646=TRUE)*($F646&gt;=4)</f>
        <v>0</v>
      </c>
      <c r="AA646" s="367">
        <f>SUMIF(Assumptions!$C$50:$J$50,AA$5,Assumptions!$C$52:$J$52)*($H646=TRUE)*($F646&gt;=4)</f>
        <v>0</v>
      </c>
      <c r="AB646" s="367">
        <f>SUMIF(Assumptions!$C$50:$J$50,AB$5,Assumptions!$C$52:$J$52)*($H646=TRUE)*($F646&gt;=4)</f>
        <v>0</v>
      </c>
      <c r="AC646" s="367">
        <f>SUMIF(Assumptions!$C$50:$J$50,AC$5,Assumptions!$C$52:$J$52)*($H646=TRUE)*($F646&gt;=4)</f>
        <v>0</v>
      </c>
      <c r="AD646" s="367">
        <f>SUMIF(Assumptions!$C$50:$J$50,AD$5,Assumptions!$C$52:$J$52)*($H646=TRUE)*($F646&gt;=4)</f>
        <v>0</v>
      </c>
      <c r="AE646" s="367">
        <f>SUMIF(Assumptions!$C$50:$J$50,AE$5,Assumptions!$C$52:$J$52)*($H646=TRUE)*($F646&gt;=4)</f>
        <v>0</v>
      </c>
      <c r="AF646" s="367">
        <f>SUMIF(Assumptions!$C$50:$J$50,AF$5,Assumptions!$C$52:$J$52)*($H646=TRUE)*($F646&gt;=4)</f>
        <v>0</v>
      </c>
      <c r="AG646" s="367">
        <f>SUMIF(Assumptions!$C$50:$J$50,AG$5,Assumptions!$C$52:$J$52)*($H646=TRUE)*($F646&gt;=4)</f>
        <v>0</v>
      </c>
      <c r="AH646" s="367">
        <f>SUMIF(Assumptions!$C$50:$J$50,AH$5,Assumptions!$C$52:$J$52)*($H646=TRUE)*($F646&gt;=4)</f>
        <v>0</v>
      </c>
      <c r="AI646" s="367">
        <f>SUMIF(Assumptions!$C$50:$J$50,AI$5,Assumptions!$C$52:$J$52)*($H646=TRUE)*($F646&gt;=4)</f>
        <v>0</v>
      </c>
      <c r="AJ646" s="367">
        <f>SUMIF(Assumptions!$C$50:$J$50,AJ$5,Assumptions!$C$52:$J$52)*($H646=TRUE)*($F646&gt;=4)</f>
        <v>0</v>
      </c>
      <c r="AK646" s="367">
        <f>SUMIF(Assumptions!$C$50:$J$50,AK$5,Assumptions!$C$52:$J$52)*($H646=TRUE)*($F646&gt;=4)</f>
        <v>0</v>
      </c>
      <c r="AL646" s="367">
        <f>SUMIF(Assumptions!$C$50:$J$50,AL$5,Assumptions!$C$52:$J$52)*($H646=TRUE)*($F646&gt;=4)</f>
        <v>0</v>
      </c>
      <c r="AM646" s="367">
        <f>SUMIF(Assumptions!$C$50:$J$50,AM$5,Assumptions!$C$52:$J$52)*($H646=TRUE)*($F646&gt;=4)</f>
        <v>0</v>
      </c>
      <c r="AN646" s="367">
        <f>SUMIF(Assumptions!$C$50:$J$50,AN$5,Assumptions!$C$52:$J$52)*($H646=TRUE)*($F646&gt;=4)</f>
        <v>0</v>
      </c>
      <c r="AO646" s="367">
        <f>SUMIF(Assumptions!$C$50:$J$50,AO$5,Assumptions!$C$52:$J$52)*($H646=TRUE)*($F646&gt;=4)</f>
        <v>0</v>
      </c>
      <c r="AP646" s="367">
        <f>SUMIF(Assumptions!$C$50:$J$50,AP$5,Assumptions!$C$52:$J$52)*($H646=TRUE)*($F646&gt;=4)</f>
        <v>0</v>
      </c>
      <c r="AQ646" s="367">
        <f>SUMIF(Assumptions!$C$50:$J$50,AQ$5,Assumptions!$C$52:$J$52)*($H646=TRUE)*($F646&gt;=4)</f>
        <v>0</v>
      </c>
      <c r="AR646" s="367">
        <f>SUMIF(Assumptions!$C$50:$J$50,AR$5,Assumptions!$C$52:$J$52)*($H646=TRUE)*($F646&gt;=4)</f>
        <v>0</v>
      </c>
      <c r="AS646" s="367">
        <f>SUMIF(Assumptions!$C$50:$J$50,AS$5,Assumptions!$C$52:$J$52)*($H646=TRUE)*($F646&gt;=4)</f>
        <v>0</v>
      </c>
      <c r="AT646" s="367">
        <f>SUMIF(Assumptions!$C$50:$J$50,AT$5,Assumptions!$C$52:$J$52)*($H646=TRUE)*($F646&gt;=4)</f>
        <v>0</v>
      </c>
      <c r="AU646" s="367">
        <f>SUMIF(Assumptions!$C$50:$J$50,AU$5,Assumptions!$C$52:$J$52)*($H646=TRUE)*($F646&gt;=4)</f>
        <v>0</v>
      </c>
      <c r="AV646" s="367">
        <f>SUMIF(Assumptions!$C$50:$J$50,AV$5,Assumptions!$C$52:$J$52)*($H646=TRUE)*($F646&gt;=4)</f>
        <v>0</v>
      </c>
      <c r="AW646" s="367">
        <f>SUMIF(Assumptions!$C$50:$J$50,AW$5,Assumptions!$C$52:$J$52)*($H646=TRUE)*($F646&gt;=4)</f>
        <v>0</v>
      </c>
      <c r="AX646" s="367">
        <f>SUMIF(Assumptions!$C$50:$J$50,AX$5,Assumptions!$C$52:$J$52)*($H646=TRUE)*($F646&gt;=4)</f>
        <v>0</v>
      </c>
      <c r="AY646" s="367">
        <f>SUMIF(Assumptions!$C$50:$J$50,AY$5,Assumptions!$C$52:$J$52)*($H646=TRUE)*($F646&gt;=4)</f>
        <v>0</v>
      </c>
      <c r="AZ646" s="367">
        <f>SUMIF(Assumptions!$C$50:$J$50,AZ$5,Assumptions!$C$52:$J$52)*($H646=TRUE)*($F646&gt;=4)</f>
        <v>0</v>
      </c>
      <c r="BA646" s="367">
        <f>SUMIF(Assumptions!$C$50:$J$50,BA$5,Assumptions!$C$52:$J$52)*($H646=TRUE)*($F646&gt;=4)</f>
        <v>0</v>
      </c>
      <c r="BB646" s="367">
        <f>SUMIF(Assumptions!$C$50:$J$50,BB$5,Assumptions!$C$52:$J$52)*($H646=TRUE)*($F646&gt;=4)</f>
        <v>0</v>
      </c>
      <c r="BC646" s="367">
        <f>SUMIF(Assumptions!$C$50:$J$50,BC$5,Assumptions!$C$52:$J$52)*($H646=TRUE)*($F646&gt;=4)</f>
        <v>0</v>
      </c>
      <c r="BD646" s="367">
        <f>SUMIF(Assumptions!$C$50:$J$50,BD$5,Assumptions!$C$52:$J$52)*($H646=TRUE)*($F646&gt;=4)</f>
        <v>0</v>
      </c>
      <c r="BE646" s="367">
        <f>SUMIF(Assumptions!$C$50:$J$50,BE$5,Assumptions!$C$52:$J$52)*($H646=TRUE)*($F646&gt;=4)</f>
        <v>0</v>
      </c>
      <c r="BF646" s="367">
        <f>SUMIF(Assumptions!$C$50:$J$50,BF$5,Assumptions!$C$52:$J$52)*($H646=TRUE)*($F646&gt;=4)</f>
        <v>0</v>
      </c>
      <c r="BG646" s="367">
        <f>SUMIF(Assumptions!$C$50:$J$50,BG$5,Assumptions!$C$52:$J$52)*($H646=TRUE)*($F646&gt;=4)</f>
        <v>0</v>
      </c>
      <c r="BH646" s="367">
        <f>SUMIF(Assumptions!$C$50:$J$50,BH$5,Assumptions!$C$52:$J$52)*($H646=TRUE)*($F646&gt;=4)</f>
        <v>0</v>
      </c>
      <c r="BI646" s="367">
        <f>SUMIF(Assumptions!$C$50:$J$50,BI$5,Assumptions!$C$52:$J$52)*($H646=TRUE)*($F646&gt;=4)</f>
        <v>0</v>
      </c>
      <c r="BJ646" s="367">
        <f>SUMIF(Assumptions!$C$50:$J$50,BJ$5,Assumptions!$C$52:$J$52)*($H646=TRUE)*($F646&gt;=4)</f>
        <v>0</v>
      </c>
      <c r="BK646" s="367">
        <f>SUMIF(Assumptions!$C$50:$J$50,BK$5,Assumptions!$C$52:$J$52)*($H646=TRUE)*($F646&gt;=4)</f>
        <v>0</v>
      </c>
      <c r="BL646" s="367">
        <f>SUMIF(Assumptions!$C$50:$J$50,BL$5,Assumptions!$C$52:$J$52)*($H646=TRUE)*($F646&gt;=4)</f>
        <v>0</v>
      </c>
      <c r="BM646" s="367">
        <f>SUMIF(Assumptions!$C$50:$J$50,BM$5,Assumptions!$C$52:$J$52)*($H646=TRUE)*($F646&gt;=4)</f>
        <v>0</v>
      </c>
    </row>
    <row r="647" spans="3:65" x14ac:dyDescent="0.2">
      <c r="D647" s="331" t="str">
        <f>D621</f>
        <v>Bonus Depreciation Rates</v>
      </c>
      <c r="O647" s="348"/>
      <c r="P647" s="348"/>
      <c r="Q647" s="348"/>
      <c r="R647" s="348"/>
      <c r="S647" s="348"/>
      <c r="T647" s="348"/>
      <c r="U647" s="348"/>
      <c r="V647" s="348"/>
      <c r="W647" s="348"/>
      <c r="X647" s="348"/>
      <c r="Y647" s="348"/>
      <c r="Z647" s="348"/>
      <c r="AA647" s="348"/>
      <c r="AB647" s="348"/>
      <c r="AC647" s="348"/>
      <c r="AD647" s="348"/>
      <c r="AE647" s="348"/>
      <c r="AF647" s="348"/>
      <c r="AG647" s="348"/>
      <c r="AH647" s="348"/>
      <c r="AI647" s="348"/>
      <c r="AJ647" s="348"/>
      <c r="AK647" s="348"/>
      <c r="AL647" s="348"/>
      <c r="AM647" s="348"/>
      <c r="AN647" s="348"/>
      <c r="AO647" s="348"/>
      <c r="AP647" s="348"/>
      <c r="AQ647" s="348"/>
      <c r="AR647" s="348"/>
      <c r="AS647" s="348"/>
      <c r="AT647" s="348"/>
      <c r="AU647" s="348"/>
      <c r="AV647" s="348"/>
      <c r="AW647" s="348"/>
      <c r="AX647" s="348"/>
      <c r="AY647" s="348"/>
      <c r="AZ647" s="348"/>
      <c r="BA647" s="348"/>
      <c r="BB647" s="348"/>
      <c r="BC647" s="348"/>
      <c r="BD647" s="348"/>
      <c r="BE647" s="348"/>
      <c r="BF647" s="348"/>
      <c r="BG647" s="348"/>
      <c r="BH647" s="348"/>
      <c r="BI647" s="348"/>
      <c r="BJ647" s="348"/>
      <c r="BK647" s="348"/>
      <c r="BL647" s="348"/>
      <c r="BM647" s="348"/>
    </row>
    <row r="648" spans="3:65" s="326" customFormat="1" x14ac:dyDescent="0.2">
      <c r="D648" s="334"/>
      <c r="F648" s="335"/>
      <c r="G648" s="335"/>
    </row>
    <row r="649" spans="3:65" s="326" customFormat="1" x14ac:dyDescent="0.2">
      <c r="D649" s="334"/>
      <c r="F649" s="335"/>
      <c r="G649" s="335"/>
    </row>
    <row r="650" spans="3:65" x14ac:dyDescent="0.2">
      <c r="D650" s="323" t="s">
        <v>26</v>
      </c>
      <c r="E650" s="318"/>
      <c r="F650" s="291"/>
      <c r="G650" s="291"/>
      <c r="H650" s="349" t="s">
        <v>64</v>
      </c>
      <c r="I650" s="356"/>
      <c r="K650" s="321"/>
      <c r="L650" s="321"/>
      <c r="M650" s="321"/>
      <c r="O650" s="321"/>
      <c r="P650" s="321"/>
      <c r="Q650" s="321"/>
      <c r="R650" s="321"/>
      <c r="S650" s="321"/>
      <c r="T650" s="321"/>
      <c r="U650" s="321"/>
      <c r="V650" s="321"/>
      <c r="W650" s="321"/>
      <c r="X650" s="321"/>
      <c r="Y650" s="321"/>
      <c r="Z650" s="321"/>
      <c r="AA650" s="321"/>
      <c r="AB650" s="321"/>
      <c r="AC650" s="321"/>
      <c r="AD650" s="321"/>
      <c r="AE650" s="321"/>
      <c r="AF650" s="321"/>
      <c r="AG650" s="321"/>
      <c r="AH650" s="321"/>
      <c r="AI650" s="321"/>
      <c r="AJ650" s="321"/>
      <c r="AK650" s="321"/>
      <c r="AL650" s="321"/>
      <c r="AM650" s="321"/>
      <c r="AN650" s="321"/>
      <c r="AO650" s="321"/>
      <c r="AP650" s="321"/>
      <c r="AQ650" s="321"/>
      <c r="AR650" s="321"/>
      <c r="AS650" s="321"/>
      <c r="AT650" s="321"/>
      <c r="AU650" s="321"/>
      <c r="AV650" s="321"/>
      <c r="AW650" s="321"/>
      <c r="AX650" s="321"/>
      <c r="AY650" s="321"/>
      <c r="AZ650" s="321"/>
      <c r="BA650" s="321"/>
      <c r="BB650" s="321"/>
      <c r="BC650" s="321"/>
      <c r="BD650" s="321"/>
      <c r="BE650" s="321"/>
      <c r="BF650" s="321"/>
      <c r="BG650" s="321"/>
      <c r="BH650" s="321"/>
      <c r="BI650" s="321"/>
      <c r="BJ650" s="321"/>
      <c r="BK650" s="321"/>
      <c r="BL650" s="321"/>
      <c r="BM650" s="321"/>
    </row>
    <row r="651" spans="3:65" x14ac:dyDescent="0.2">
      <c r="C651" s="325">
        <f>C650+1</f>
        <v>1</v>
      </c>
      <c r="D651" s="303" t="str">
        <f>INDEX(D$59:D$83,$C651,1)</f>
        <v>CR Factors</v>
      </c>
      <c r="E651" s="350" t="str">
        <f t="shared" ref="E651:F675" si="1326">INDEX(E$59:E$83,$C651,1)</f>
        <v>Capital</v>
      </c>
      <c r="F651" s="320">
        <f t="shared" si="1326"/>
        <v>4</v>
      </c>
      <c r="G651" s="320"/>
      <c r="H651" s="355">
        <f>Input!J8</f>
        <v>20</v>
      </c>
      <c r="I651" s="309"/>
      <c r="J651" s="357"/>
      <c r="K651" s="368">
        <f>SUMPRODUCT(O651:BM651,$O$7:$BM$7)</f>
        <v>0.62602263909255729</v>
      </c>
      <c r="L651" s="369">
        <f>SUM(O651:BM651)</f>
        <v>1.0000000000000002</v>
      </c>
      <c r="O651" s="370">
        <f>INDEX(lookups!F$46:F$63,MATCH($H651,lookups!$C$46:$C$63,0),1)*($F207&gt;=4)</f>
        <v>3.7499999999999999E-2</v>
      </c>
      <c r="P651" s="370">
        <f>INDEX(lookups!G$46:G$63,MATCH($H651,lookups!$C$46:$C$63,0),1)*($F207&gt;=4)</f>
        <v>7.2190000000000004E-2</v>
      </c>
      <c r="Q651" s="370">
        <f>INDEX(lookups!H$46:H$63,MATCH($H651,lookups!$C$46:$C$63,0),1)*($F207&gt;=4)</f>
        <v>6.6769999999999996E-2</v>
      </c>
      <c r="R651" s="370">
        <f>INDEX(lookups!I$46:I$63,MATCH($H651,lookups!$C$46:$C$63,0),1)*($F207&gt;=4)</f>
        <v>6.1769999999999999E-2</v>
      </c>
      <c r="S651" s="370">
        <f>INDEX(lookups!J$46:J$63,MATCH($H651,lookups!$C$46:$C$63,0),1)*($F207&gt;=4)</f>
        <v>5.713E-2</v>
      </c>
      <c r="T651" s="370">
        <f>INDEX(lookups!K$46:K$63,MATCH($H651,lookups!$C$46:$C$63,0),1)*($F207&gt;=4)</f>
        <v>5.2850000000000001E-2</v>
      </c>
      <c r="U651" s="370">
        <f>INDEX(lookups!L$46:L$63,MATCH($H651,lookups!$C$46:$C$63,0),1)*($F207&gt;=4)</f>
        <v>4.888E-2</v>
      </c>
      <c r="V651" s="370">
        <f>INDEX(lookups!M$46:M$63,MATCH($H651,lookups!$C$46:$C$63,0),1)*($F207&gt;=4)</f>
        <v>4.5220000000000003E-2</v>
      </c>
      <c r="W651" s="370">
        <f>INDEX(lookups!N$46:N$63,MATCH($H651,lookups!$C$46:$C$63,0),1)*($F207&gt;=4)</f>
        <v>4.462E-2</v>
      </c>
      <c r="X651" s="370">
        <f>INDEX(lookups!O$46:O$63,MATCH($H651,lookups!$C$46:$C$63,0),1)*($F207&gt;=4)</f>
        <v>4.4609999999999997E-2</v>
      </c>
      <c r="Y651" s="370">
        <f>INDEX(lookups!P$46:P$63,MATCH($H651,lookups!$C$46:$C$63,0),1)*($F207&gt;=4)</f>
        <v>4.462E-2</v>
      </c>
      <c r="Z651" s="370">
        <f>INDEX(lookups!Q$46:Q$63,MATCH($H651,lookups!$C$46:$C$63,0),1)*($F207&gt;=4)</f>
        <v>4.4609999999999997E-2</v>
      </c>
      <c r="AA651" s="370">
        <f>INDEX(lookups!R$46:R$63,MATCH($H651,lookups!$C$46:$C$63,0),1)*($F207&gt;=4)</f>
        <v>4.462E-2</v>
      </c>
      <c r="AB651" s="370">
        <f>INDEX(lookups!S$46:S$63,MATCH($H651,lookups!$C$46:$C$63,0),1)*($F207&gt;=4)</f>
        <v>4.4609999999999997E-2</v>
      </c>
      <c r="AC651" s="370">
        <f>INDEX(lookups!T$46:T$63,MATCH($H651,lookups!$C$46:$C$63,0),1)*($F207&gt;=4)</f>
        <v>4.462E-2</v>
      </c>
      <c r="AD651" s="370">
        <f>INDEX(lookups!U$46:U$63,MATCH($H651,lookups!$C$46:$C$63,0),1)*($F207&gt;=4)</f>
        <v>4.4609999999999997E-2</v>
      </c>
      <c r="AE651" s="370">
        <f>INDEX(lookups!V$46:V$63,MATCH($H651,lookups!$C$46:$C$63,0),1)*($F207&gt;=4)</f>
        <v>4.462E-2</v>
      </c>
      <c r="AF651" s="370">
        <f>INDEX(lookups!W$46:W$63,MATCH($H651,lookups!$C$46:$C$63,0),1)*($F207&gt;=4)</f>
        <v>4.4609999999999997E-2</v>
      </c>
      <c r="AG651" s="370">
        <f>INDEX(lookups!X$46:X$63,MATCH($H651,lookups!$C$46:$C$63,0),1)*($F207&gt;=4)</f>
        <v>4.462E-2</v>
      </c>
      <c r="AH651" s="370">
        <f>INDEX(lookups!Y$46:Y$63,MATCH($H651,lookups!$C$46:$C$63,0),1)*($F207&gt;=4)</f>
        <v>4.4609999999999997E-2</v>
      </c>
      <c r="AI651" s="370">
        <f>INDEX(lookups!Z$46:Z$63,MATCH($H651,lookups!$C$46:$C$63,0),1)*($F207&gt;=4)</f>
        <v>2.231E-2</v>
      </c>
      <c r="AJ651" s="370">
        <f>INDEX(lookups!AA$46:AA$63,MATCH($H651,lookups!$C$46:$C$63,0),1)*($F207&gt;=4)</f>
        <v>0</v>
      </c>
      <c r="AK651" s="370">
        <f>INDEX(lookups!AB$46:AB$63,MATCH($H651,lookups!$C$46:$C$63,0),1)*($F207&gt;=4)</f>
        <v>0</v>
      </c>
      <c r="AL651" s="370">
        <f>INDEX(lookups!AC$46:AC$63,MATCH($H651,lookups!$C$46:$C$63,0),1)*($F207&gt;=4)</f>
        <v>0</v>
      </c>
      <c r="AM651" s="370">
        <f>INDEX(lookups!AD$46:AD$63,MATCH($H651,lookups!$C$46:$C$63,0),1)*($F207&gt;=4)</f>
        <v>0</v>
      </c>
      <c r="AN651" s="370">
        <f>INDEX(lookups!AE$46:AE$63,MATCH($H651,lookups!$C$46:$C$63,0),1)*($F207&gt;=4)</f>
        <v>0</v>
      </c>
      <c r="AO651" s="370">
        <f>INDEX(lookups!AF$46:AF$63,MATCH($H651,lookups!$C$46:$C$63,0),1)*($F207&gt;=4)</f>
        <v>0</v>
      </c>
      <c r="AP651" s="370">
        <f>INDEX(lookups!AG$46:AG$63,MATCH($H651,lookups!$C$46:$C$63,0),1)*($F207&gt;=4)</f>
        <v>0</v>
      </c>
      <c r="AQ651" s="370">
        <f>INDEX(lookups!AH$46:AH$63,MATCH($H651,lookups!$C$46:$C$63,0),1)*($F207&gt;=4)</f>
        <v>0</v>
      </c>
      <c r="AR651" s="370">
        <f>INDEX(lookups!AI$46:AI$63,MATCH($H651,lookups!$C$46:$C$63,0),1)*($F207&gt;=4)</f>
        <v>0</v>
      </c>
      <c r="AS651" s="370">
        <f>INDEX(lookups!AJ$46:AJ$63,MATCH($H651,lookups!$C$46:$C$63,0),1)*($F207&gt;=4)</f>
        <v>0</v>
      </c>
      <c r="AT651" s="370">
        <f>INDEX(lookups!AK$46:AK$63,MATCH($H651,lookups!$C$46:$C$63,0),1)*($F207&gt;=4)</f>
        <v>0</v>
      </c>
      <c r="AU651" s="370">
        <f>INDEX(lookups!AL$46:AL$63,MATCH($H651,lookups!$C$46:$C$63,0),1)*($F207&gt;=4)</f>
        <v>0</v>
      </c>
      <c r="AV651" s="370">
        <f>INDEX(lookups!AM$46:AM$63,MATCH($H651,lookups!$C$46:$C$63,0),1)*($F207&gt;=4)</f>
        <v>0</v>
      </c>
      <c r="AW651" s="370">
        <f>INDEX(lookups!AN$46:AN$63,MATCH($H651,lookups!$C$46:$C$63,0),1)*($F207&gt;=4)</f>
        <v>0</v>
      </c>
      <c r="AX651" s="370">
        <f>INDEX(lookups!AO$46:AO$63,MATCH($H651,lookups!$C$46:$C$63,0),1)*($F207&gt;=4)</f>
        <v>0</v>
      </c>
      <c r="AY651" s="370">
        <f>INDEX(lookups!AP$46:AP$63,MATCH($H651,lookups!$C$46:$C$63,0),1)*($F207&gt;=4)</f>
        <v>0</v>
      </c>
      <c r="AZ651" s="370">
        <f>INDEX(lookups!AQ$46:AQ$63,MATCH($H651,lookups!$C$46:$C$63,0),1)*($F207&gt;=4)</f>
        <v>0</v>
      </c>
      <c r="BA651" s="370">
        <f>INDEX(lookups!AR$46:AR$63,MATCH($H651,lookups!$C$46:$C$63,0),1)*($F207&gt;=4)</f>
        <v>0</v>
      </c>
      <c r="BB651" s="370">
        <f>INDEX(lookups!AS$46:AS$63,MATCH($H651,lookups!$C$46:$C$63,0),1)*($F207&gt;=4)</f>
        <v>0</v>
      </c>
      <c r="BC651" s="370">
        <f>INDEX(lookups!AT$46:AT$63,MATCH($H651,lookups!$C$46:$C$63,0),1)*($F207&gt;=4)</f>
        <v>0</v>
      </c>
      <c r="BD651" s="370">
        <f>INDEX(lookups!AU$46:AU$63,MATCH($H651,lookups!$C$46:$C$63,0),1)*($F207&gt;=4)</f>
        <v>0</v>
      </c>
      <c r="BE651" s="370">
        <f>INDEX(lookups!AV$46:AV$63,MATCH($H651,lookups!$C$46:$C$63,0),1)*($F207&gt;=4)</f>
        <v>0</v>
      </c>
      <c r="BF651" s="370">
        <f>INDEX(lookups!AW$46:AW$63,MATCH($H651,lookups!$C$46:$C$63,0),1)*($F207&gt;=4)</f>
        <v>0</v>
      </c>
      <c r="BG651" s="370">
        <f>INDEX(lookups!AX$46:AX$63,MATCH($H651,lookups!$C$46:$C$63,0),1)*($F207&gt;=4)</f>
        <v>0</v>
      </c>
      <c r="BH651" s="370">
        <f>INDEX(lookups!AY$46:AY$63,MATCH($H651,lookups!$C$46:$C$63,0),1)*($F207&gt;=4)</f>
        <v>0</v>
      </c>
      <c r="BI651" s="370">
        <f>INDEX(lookups!AZ$46:AZ$63,MATCH($H651,lookups!$C$46:$C$63,0),1)*($F207&gt;=4)</f>
        <v>0</v>
      </c>
      <c r="BJ651" s="370">
        <f>INDEX(lookups!BA$46:BA$63,MATCH($H651,lookups!$C$46:$C$63,0),1)*($F207&gt;=4)</f>
        <v>0</v>
      </c>
      <c r="BK651" s="370">
        <f>INDEX(lookups!BB$46:BB$63,MATCH($H651,lookups!$C$46:$C$63,0),1)*($F207&gt;=4)</f>
        <v>0</v>
      </c>
      <c r="BL651" s="370">
        <f>INDEX(lookups!BC$46:BC$63,MATCH($H651,lookups!$C$46:$C$63,0),1)*($F207&gt;=4)</f>
        <v>0</v>
      </c>
      <c r="BM651" s="370">
        <f>INDEX(lookups!BD$46:BD$63,MATCH($H651,lookups!$C$46:$C$63,0),1)*($F207&gt;=4)</f>
        <v>0</v>
      </c>
    </row>
    <row r="652" spans="3:65" x14ac:dyDescent="0.2">
      <c r="C652" s="325">
        <f t="shared" ref="C652:C675" si="1327">C651+1</f>
        <v>2</v>
      </c>
      <c r="D652" s="303" t="str">
        <f t="shared" ref="D652:D675" si="1328">INDEX(D$59:D$83,$C652,1)</f>
        <v>item 2</v>
      </c>
      <c r="E652" s="350" t="str">
        <f t="shared" si="1326"/>
        <v>Operating Expense</v>
      </c>
      <c r="F652" s="320">
        <f t="shared" si="1326"/>
        <v>2</v>
      </c>
      <c r="G652" s="320"/>
      <c r="H652" s="355">
        <f>Input!J9</f>
        <v>20</v>
      </c>
      <c r="I652" s="309"/>
      <c r="J652" s="357"/>
      <c r="K652" s="368">
        <f t="shared" ref="K652:K675" si="1329">SUMPRODUCT(O652:BM652,$O$7:$BM$7)</f>
        <v>0</v>
      </c>
      <c r="L652" s="369">
        <f t="shared" ref="L652:L675" si="1330">SUM(O652:BM652)</f>
        <v>0</v>
      </c>
      <c r="O652" s="370">
        <f>INDEX(lookups!F$46:F$63,MATCH($H652,lookups!$C$46:$C$63,0),1)*($F208&gt;=4)</f>
        <v>0</v>
      </c>
      <c r="P652" s="370">
        <f>INDEX(lookups!G$46:G$63,MATCH($H652,lookups!$C$46:$C$63,0),1)*($F208&gt;=4)</f>
        <v>0</v>
      </c>
      <c r="Q652" s="370">
        <f>INDEX(lookups!H$46:H$63,MATCH($H652,lookups!$C$46:$C$63,0),1)*($F208&gt;=4)</f>
        <v>0</v>
      </c>
      <c r="R652" s="370">
        <f>INDEX(lookups!I$46:I$63,MATCH($H652,lookups!$C$46:$C$63,0),1)*($F208&gt;=4)</f>
        <v>0</v>
      </c>
      <c r="S652" s="370">
        <f>INDEX(lookups!J$46:J$63,MATCH($H652,lookups!$C$46:$C$63,0),1)*($F208&gt;=4)</f>
        <v>0</v>
      </c>
      <c r="T652" s="370">
        <f>INDEX(lookups!K$46:K$63,MATCH($H652,lookups!$C$46:$C$63,0),1)*($F208&gt;=4)</f>
        <v>0</v>
      </c>
      <c r="U652" s="370">
        <f>INDEX(lookups!L$46:L$63,MATCH($H652,lookups!$C$46:$C$63,0),1)*($F208&gt;=4)</f>
        <v>0</v>
      </c>
      <c r="V652" s="370">
        <f>INDEX(lookups!M$46:M$63,MATCH($H652,lookups!$C$46:$C$63,0),1)*($F208&gt;=4)</f>
        <v>0</v>
      </c>
      <c r="W652" s="370">
        <f>INDEX(lookups!N$46:N$63,MATCH($H652,lookups!$C$46:$C$63,0),1)*($F208&gt;=4)</f>
        <v>0</v>
      </c>
      <c r="X652" s="370">
        <f>INDEX(lookups!O$46:O$63,MATCH($H652,lookups!$C$46:$C$63,0),1)*($F208&gt;=4)</f>
        <v>0</v>
      </c>
      <c r="Y652" s="370">
        <f>INDEX(lookups!P$46:P$63,MATCH($H652,lookups!$C$46:$C$63,0),1)*($F208&gt;=4)</f>
        <v>0</v>
      </c>
      <c r="Z652" s="370">
        <f>INDEX(lookups!Q$46:Q$63,MATCH($H652,lookups!$C$46:$C$63,0),1)*($F208&gt;=4)</f>
        <v>0</v>
      </c>
      <c r="AA652" s="370">
        <f>INDEX(lookups!R$46:R$63,MATCH($H652,lookups!$C$46:$C$63,0),1)*($F208&gt;=4)</f>
        <v>0</v>
      </c>
      <c r="AB652" s="370">
        <f>INDEX(lookups!S$46:S$63,MATCH($H652,lookups!$C$46:$C$63,0),1)*($F208&gt;=4)</f>
        <v>0</v>
      </c>
      <c r="AC652" s="370">
        <f>INDEX(lookups!T$46:T$63,MATCH($H652,lookups!$C$46:$C$63,0),1)*($F208&gt;=4)</f>
        <v>0</v>
      </c>
      <c r="AD652" s="370">
        <f>INDEX(lookups!U$46:U$63,MATCH($H652,lookups!$C$46:$C$63,0),1)*($F208&gt;=4)</f>
        <v>0</v>
      </c>
      <c r="AE652" s="370">
        <f>INDEX(lookups!V$46:V$63,MATCH($H652,lookups!$C$46:$C$63,0),1)*($F208&gt;=4)</f>
        <v>0</v>
      </c>
      <c r="AF652" s="370">
        <f>INDEX(lookups!W$46:W$63,MATCH($H652,lookups!$C$46:$C$63,0),1)*($F208&gt;=4)</f>
        <v>0</v>
      </c>
      <c r="AG652" s="370">
        <f>INDEX(lookups!X$46:X$63,MATCH($H652,lookups!$C$46:$C$63,0),1)*($F208&gt;=4)</f>
        <v>0</v>
      </c>
      <c r="AH652" s="370">
        <f>INDEX(lookups!Y$46:Y$63,MATCH($H652,lookups!$C$46:$C$63,0),1)*($F208&gt;=4)</f>
        <v>0</v>
      </c>
      <c r="AI652" s="370">
        <f>INDEX(lookups!Z$46:Z$63,MATCH($H652,lookups!$C$46:$C$63,0),1)*($F208&gt;=4)</f>
        <v>0</v>
      </c>
      <c r="AJ652" s="370">
        <f>INDEX(lookups!AA$46:AA$63,MATCH($H652,lookups!$C$46:$C$63,0),1)*($F208&gt;=4)</f>
        <v>0</v>
      </c>
      <c r="AK652" s="370">
        <f>INDEX(lookups!AB$46:AB$63,MATCH($H652,lookups!$C$46:$C$63,0),1)*($F208&gt;=4)</f>
        <v>0</v>
      </c>
      <c r="AL652" s="370">
        <f>INDEX(lookups!AC$46:AC$63,MATCH($H652,lookups!$C$46:$C$63,0),1)*($F208&gt;=4)</f>
        <v>0</v>
      </c>
      <c r="AM652" s="370">
        <f>INDEX(lookups!AD$46:AD$63,MATCH($H652,lookups!$C$46:$C$63,0),1)*($F208&gt;=4)</f>
        <v>0</v>
      </c>
      <c r="AN652" s="370">
        <f>INDEX(lookups!AE$46:AE$63,MATCH($H652,lookups!$C$46:$C$63,0),1)*($F208&gt;=4)</f>
        <v>0</v>
      </c>
      <c r="AO652" s="370">
        <f>INDEX(lookups!AF$46:AF$63,MATCH($H652,lookups!$C$46:$C$63,0),1)*($F208&gt;=4)</f>
        <v>0</v>
      </c>
      <c r="AP652" s="370">
        <f>INDEX(lookups!AG$46:AG$63,MATCH($H652,lookups!$C$46:$C$63,0),1)*($F208&gt;=4)</f>
        <v>0</v>
      </c>
      <c r="AQ652" s="370">
        <f>INDEX(lookups!AH$46:AH$63,MATCH($H652,lookups!$C$46:$C$63,0),1)*($F208&gt;=4)</f>
        <v>0</v>
      </c>
      <c r="AR652" s="370">
        <f>INDEX(lookups!AI$46:AI$63,MATCH($H652,lookups!$C$46:$C$63,0),1)*($F208&gt;=4)</f>
        <v>0</v>
      </c>
      <c r="AS652" s="370">
        <f>INDEX(lookups!AJ$46:AJ$63,MATCH($H652,lookups!$C$46:$C$63,0),1)*($F208&gt;=4)</f>
        <v>0</v>
      </c>
      <c r="AT652" s="370">
        <f>INDEX(lookups!AK$46:AK$63,MATCH($H652,lookups!$C$46:$C$63,0),1)*($F208&gt;=4)</f>
        <v>0</v>
      </c>
      <c r="AU652" s="370">
        <f>INDEX(lookups!AL$46:AL$63,MATCH($H652,lookups!$C$46:$C$63,0),1)*($F208&gt;=4)</f>
        <v>0</v>
      </c>
      <c r="AV652" s="370">
        <f>INDEX(lookups!AM$46:AM$63,MATCH($H652,lookups!$C$46:$C$63,0),1)*($F208&gt;=4)</f>
        <v>0</v>
      </c>
      <c r="AW652" s="370">
        <f>INDEX(lookups!AN$46:AN$63,MATCH($H652,lookups!$C$46:$C$63,0),1)*($F208&gt;=4)</f>
        <v>0</v>
      </c>
      <c r="AX652" s="370">
        <f>INDEX(lookups!AO$46:AO$63,MATCH($H652,lookups!$C$46:$C$63,0),1)*($F208&gt;=4)</f>
        <v>0</v>
      </c>
      <c r="AY652" s="370">
        <f>INDEX(lookups!AP$46:AP$63,MATCH($H652,lookups!$C$46:$C$63,0),1)*($F208&gt;=4)</f>
        <v>0</v>
      </c>
      <c r="AZ652" s="370">
        <f>INDEX(lookups!AQ$46:AQ$63,MATCH($H652,lookups!$C$46:$C$63,0),1)*($F208&gt;=4)</f>
        <v>0</v>
      </c>
      <c r="BA652" s="370">
        <f>INDEX(lookups!AR$46:AR$63,MATCH($H652,lookups!$C$46:$C$63,0),1)*($F208&gt;=4)</f>
        <v>0</v>
      </c>
      <c r="BB652" s="370">
        <f>INDEX(lookups!AS$46:AS$63,MATCH($H652,lookups!$C$46:$C$63,0),1)*($F208&gt;=4)</f>
        <v>0</v>
      </c>
      <c r="BC652" s="370">
        <f>INDEX(lookups!AT$46:AT$63,MATCH($H652,lookups!$C$46:$C$63,0),1)*($F208&gt;=4)</f>
        <v>0</v>
      </c>
      <c r="BD652" s="370">
        <f>INDEX(lookups!AU$46:AU$63,MATCH($H652,lookups!$C$46:$C$63,0),1)*($F208&gt;=4)</f>
        <v>0</v>
      </c>
      <c r="BE652" s="370">
        <f>INDEX(lookups!AV$46:AV$63,MATCH($H652,lookups!$C$46:$C$63,0),1)*($F208&gt;=4)</f>
        <v>0</v>
      </c>
      <c r="BF652" s="370">
        <f>INDEX(lookups!AW$46:AW$63,MATCH($H652,lookups!$C$46:$C$63,0),1)*($F208&gt;=4)</f>
        <v>0</v>
      </c>
      <c r="BG652" s="370">
        <f>INDEX(lookups!AX$46:AX$63,MATCH($H652,lookups!$C$46:$C$63,0),1)*($F208&gt;=4)</f>
        <v>0</v>
      </c>
      <c r="BH652" s="370">
        <f>INDEX(lookups!AY$46:AY$63,MATCH($H652,lookups!$C$46:$C$63,0),1)*($F208&gt;=4)</f>
        <v>0</v>
      </c>
      <c r="BI652" s="370">
        <f>INDEX(lookups!AZ$46:AZ$63,MATCH($H652,lookups!$C$46:$C$63,0),1)*($F208&gt;=4)</f>
        <v>0</v>
      </c>
      <c r="BJ652" s="370">
        <f>INDEX(lookups!BA$46:BA$63,MATCH($H652,lookups!$C$46:$C$63,0),1)*($F208&gt;=4)</f>
        <v>0</v>
      </c>
      <c r="BK652" s="370">
        <f>INDEX(lookups!BB$46:BB$63,MATCH($H652,lookups!$C$46:$C$63,0),1)*($F208&gt;=4)</f>
        <v>0</v>
      </c>
      <c r="BL652" s="370">
        <f>INDEX(lookups!BC$46:BC$63,MATCH($H652,lookups!$C$46:$C$63,0),1)*($F208&gt;=4)</f>
        <v>0</v>
      </c>
      <c r="BM652" s="370">
        <f>INDEX(lookups!BD$46:BD$63,MATCH($H652,lookups!$C$46:$C$63,0),1)*($F208&gt;=4)</f>
        <v>0</v>
      </c>
    </row>
    <row r="653" spans="3:65" x14ac:dyDescent="0.2">
      <c r="C653" s="325">
        <f t="shared" si="1327"/>
        <v>3</v>
      </c>
      <c r="D653" s="303" t="str">
        <f t="shared" si="1328"/>
        <v>item 3</v>
      </c>
      <c r="E653" s="350" t="str">
        <f t="shared" si="1326"/>
        <v>Operating Expense</v>
      </c>
      <c r="F653" s="320">
        <f t="shared" si="1326"/>
        <v>2</v>
      </c>
      <c r="G653" s="320"/>
      <c r="H653" s="355">
        <f>Input!J10</f>
        <v>20</v>
      </c>
      <c r="I653" s="309"/>
      <c r="J653" s="357"/>
      <c r="K653" s="368">
        <f t="shared" si="1329"/>
        <v>0</v>
      </c>
      <c r="L653" s="369">
        <f t="shared" si="1330"/>
        <v>0</v>
      </c>
      <c r="O653" s="370">
        <f>INDEX(lookups!F$46:F$63,MATCH($H653,lookups!$C$46:$C$63,0),1)*($F209&gt;=4)</f>
        <v>0</v>
      </c>
      <c r="P653" s="370">
        <f>INDEX(lookups!G$46:G$63,MATCH($H653,lookups!$C$46:$C$63,0),1)*($F209&gt;=4)</f>
        <v>0</v>
      </c>
      <c r="Q653" s="370">
        <f>INDEX(lookups!H$46:H$63,MATCH($H653,lookups!$C$46:$C$63,0),1)*($F209&gt;=4)</f>
        <v>0</v>
      </c>
      <c r="R653" s="370">
        <f>INDEX(lookups!I$46:I$63,MATCH($H653,lookups!$C$46:$C$63,0),1)*($F209&gt;=4)</f>
        <v>0</v>
      </c>
      <c r="S653" s="370">
        <f>INDEX(lookups!J$46:J$63,MATCH($H653,lookups!$C$46:$C$63,0),1)*($F209&gt;=4)</f>
        <v>0</v>
      </c>
      <c r="T653" s="370">
        <f>INDEX(lookups!K$46:K$63,MATCH($H653,lookups!$C$46:$C$63,0),1)*($F209&gt;=4)</f>
        <v>0</v>
      </c>
      <c r="U653" s="370">
        <f>INDEX(lookups!L$46:L$63,MATCH($H653,lookups!$C$46:$C$63,0),1)*($F209&gt;=4)</f>
        <v>0</v>
      </c>
      <c r="V653" s="370">
        <f>INDEX(lookups!M$46:M$63,MATCH($H653,lookups!$C$46:$C$63,0),1)*($F209&gt;=4)</f>
        <v>0</v>
      </c>
      <c r="W653" s="370">
        <f>INDEX(lookups!N$46:N$63,MATCH($H653,lookups!$C$46:$C$63,0),1)*($F209&gt;=4)</f>
        <v>0</v>
      </c>
      <c r="X653" s="370">
        <f>INDEX(lookups!O$46:O$63,MATCH($H653,lookups!$C$46:$C$63,0),1)*($F209&gt;=4)</f>
        <v>0</v>
      </c>
      <c r="Y653" s="370">
        <f>INDEX(lookups!P$46:P$63,MATCH($H653,lookups!$C$46:$C$63,0),1)*($F209&gt;=4)</f>
        <v>0</v>
      </c>
      <c r="Z653" s="370">
        <f>INDEX(lookups!Q$46:Q$63,MATCH($H653,lookups!$C$46:$C$63,0),1)*($F209&gt;=4)</f>
        <v>0</v>
      </c>
      <c r="AA653" s="370">
        <f>INDEX(lookups!R$46:R$63,MATCH($H653,lookups!$C$46:$C$63,0),1)*($F209&gt;=4)</f>
        <v>0</v>
      </c>
      <c r="AB653" s="370">
        <f>INDEX(lookups!S$46:S$63,MATCH($H653,lookups!$C$46:$C$63,0),1)*($F209&gt;=4)</f>
        <v>0</v>
      </c>
      <c r="AC653" s="370">
        <f>INDEX(lookups!T$46:T$63,MATCH($H653,lookups!$C$46:$C$63,0),1)*($F209&gt;=4)</f>
        <v>0</v>
      </c>
      <c r="AD653" s="370">
        <f>INDEX(lookups!U$46:U$63,MATCH($H653,lookups!$C$46:$C$63,0),1)*($F209&gt;=4)</f>
        <v>0</v>
      </c>
      <c r="AE653" s="370">
        <f>INDEX(lookups!V$46:V$63,MATCH($H653,lookups!$C$46:$C$63,0),1)*($F209&gt;=4)</f>
        <v>0</v>
      </c>
      <c r="AF653" s="370">
        <f>INDEX(lookups!W$46:W$63,MATCH($H653,lookups!$C$46:$C$63,0),1)*($F209&gt;=4)</f>
        <v>0</v>
      </c>
      <c r="AG653" s="370">
        <f>INDEX(lookups!X$46:X$63,MATCH($H653,lookups!$C$46:$C$63,0),1)*($F209&gt;=4)</f>
        <v>0</v>
      </c>
      <c r="AH653" s="370">
        <f>INDEX(lookups!Y$46:Y$63,MATCH($H653,lookups!$C$46:$C$63,0),1)*($F209&gt;=4)</f>
        <v>0</v>
      </c>
      <c r="AI653" s="370">
        <f>INDEX(lookups!Z$46:Z$63,MATCH($H653,lookups!$C$46:$C$63,0),1)*($F209&gt;=4)</f>
        <v>0</v>
      </c>
      <c r="AJ653" s="370">
        <f>INDEX(lookups!AA$46:AA$63,MATCH($H653,lookups!$C$46:$C$63,0),1)*($F209&gt;=4)</f>
        <v>0</v>
      </c>
      <c r="AK653" s="370">
        <f>INDEX(lookups!AB$46:AB$63,MATCH($H653,lookups!$C$46:$C$63,0),1)*($F209&gt;=4)</f>
        <v>0</v>
      </c>
      <c r="AL653" s="370">
        <f>INDEX(lookups!AC$46:AC$63,MATCH($H653,lookups!$C$46:$C$63,0),1)*($F209&gt;=4)</f>
        <v>0</v>
      </c>
      <c r="AM653" s="370">
        <f>INDEX(lookups!AD$46:AD$63,MATCH($H653,lookups!$C$46:$C$63,0),1)*($F209&gt;=4)</f>
        <v>0</v>
      </c>
      <c r="AN653" s="370">
        <f>INDEX(lookups!AE$46:AE$63,MATCH($H653,lookups!$C$46:$C$63,0),1)*($F209&gt;=4)</f>
        <v>0</v>
      </c>
      <c r="AO653" s="370">
        <f>INDEX(lookups!AF$46:AF$63,MATCH($H653,lookups!$C$46:$C$63,0),1)*($F209&gt;=4)</f>
        <v>0</v>
      </c>
      <c r="AP653" s="370">
        <f>INDEX(lookups!AG$46:AG$63,MATCH($H653,lookups!$C$46:$C$63,0),1)*($F209&gt;=4)</f>
        <v>0</v>
      </c>
      <c r="AQ653" s="370">
        <f>INDEX(lookups!AH$46:AH$63,MATCH($H653,lookups!$C$46:$C$63,0),1)*($F209&gt;=4)</f>
        <v>0</v>
      </c>
      <c r="AR653" s="370">
        <f>INDEX(lookups!AI$46:AI$63,MATCH($H653,lookups!$C$46:$C$63,0),1)*($F209&gt;=4)</f>
        <v>0</v>
      </c>
      <c r="AS653" s="370">
        <f>INDEX(lookups!AJ$46:AJ$63,MATCH($H653,lookups!$C$46:$C$63,0),1)*($F209&gt;=4)</f>
        <v>0</v>
      </c>
      <c r="AT653" s="370">
        <f>INDEX(lookups!AK$46:AK$63,MATCH($H653,lookups!$C$46:$C$63,0),1)*($F209&gt;=4)</f>
        <v>0</v>
      </c>
      <c r="AU653" s="370">
        <f>INDEX(lookups!AL$46:AL$63,MATCH($H653,lookups!$C$46:$C$63,0),1)*($F209&gt;=4)</f>
        <v>0</v>
      </c>
      <c r="AV653" s="370">
        <f>INDEX(lookups!AM$46:AM$63,MATCH($H653,lookups!$C$46:$C$63,0),1)*($F209&gt;=4)</f>
        <v>0</v>
      </c>
      <c r="AW653" s="370">
        <f>INDEX(lookups!AN$46:AN$63,MATCH($H653,lookups!$C$46:$C$63,0),1)*($F209&gt;=4)</f>
        <v>0</v>
      </c>
      <c r="AX653" s="370">
        <f>INDEX(lookups!AO$46:AO$63,MATCH($H653,lookups!$C$46:$C$63,0),1)*($F209&gt;=4)</f>
        <v>0</v>
      </c>
      <c r="AY653" s="370">
        <f>INDEX(lookups!AP$46:AP$63,MATCH($H653,lookups!$C$46:$C$63,0),1)*($F209&gt;=4)</f>
        <v>0</v>
      </c>
      <c r="AZ653" s="370">
        <f>INDEX(lookups!AQ$46:AQ$63,MATCH($H653,lookups!$C$46:$C$63,0),1)*($F209&gt;=4)</f>
        <v>0</v>
      </c>
      <c r="BA653" s="370">
        <f>INDEX(lookups!AR$46:AR$63,MATCH($H653,lookups!$C$46:$C$63,0),1)*($F209&gt;=4)</f>
        <v>0</v>
      </c>
      <c r="BB653" s="370">
        <f>INDEX(lookups!AS$46:AS$63,MATCH($H653,lookups!$C$46:$C$63,0),1)*($F209&gt;=4)</f>
        <v>0</v>
      </c>
      <c r="BC653" s="370">
        <f>INDEX(lookups!AT$46:AT$63,MATCH($H653,lookups!$C$46:$C$63,0),1)*($F209&gt;=4)</f>
        <v>0</v>
      </c>
      <c r="BD653" s="370">
        <f>INDEX(lookups!AU$46:AU$63,MATCH($H653,lookups!$C$46:$C$63,0),1)*($F209&gt;=4)</f>
        <v>0</v>
      </c>
      <c r="BE653" s="370">
        <f>INDEX(lookups!AV$46:AV$63,MATCH($H653,lookups!$C$46:$C$63,0),1)*($F209&gt;=4)</f>
        <v>0</v>
      </c>
      <c r="BF653" s="370">
        <f>INDEX(lookups!AW$46:AW$63,MATCH($H653,lookups!$C$46:$C$63,0),1)*($F209&gt;=4)</f>
        <v>0</v>
      </c>
      <c r="BG653" s="370">
        <f>INDEX(lookups!AX$46:AX$63,MATCH($H653,lookups!$C$46:$C$63,0),1)*($F209&gt;=4)</f>
        <v>0</v>
      </c>
      <c r="BH653" s="370">
        <f>INDEX(lookups!AY$46:AY$63,MATCH($H653,lookups!$C$46:$C$63,0),1)*($F209&gt;=4)</f>
        <v>0</v>
      </c>
      <c r="BI653" s="370">
        <f>INDEX(lookups!AZ$46:AZ$63,MATCH($H653,lookups!$C$46:$C$63,0),1)*($F209&gt;=4)</f>
        <v>0</v>
      </c>
      <c r="BJ653" s="370">
        <f>INDEX(lookups!BA$46:BA$63,MATCH($H653,lookups!$C$46:$C$63,0),1)*($F209&gt;=4)</f>
        <v>0</v>
      </c>
      <c r="BK653" s="370">
        <f>INDEX(lookups!BB$46:BB$63,MATCH($H653,lookups!$C$46:$C$63,0),1)*($F209&gt;=4)</f>
        <v>0</v>
      </c>
      <c r="BL653" s="370">
        <f>INDEX(lookups!BC$46:BC$63,MATCH($H653,lookups!$C$46:$C$63,0),1)*($F209&gt;=4)</f>
        <v>0</v>
      </c>
      <c r="BM653" s="370">
        <f>INDEX(lookups!BD$46:BD$63,MATCH($H653,lookups!$C$46:$C$63,0),1)*($F209&gt;=4)</f>
        <v>0</v>
      </c>
    </row>
    <row r="654" spans="3:65" x14ac:dyDescent="0.2">
      <c r="C654" s="325">
        <f t="shared" si="1327"/>
        <v>4</v>
      </c>
      <c r="D654" s="303" t="str">
        <f t="shared" si="1328"/>
        <v>item 4</v>
      </c>
      <c r="E654" s="350" t="str">
        <f t="shared" si="1326"/>
        <v>Operating Expense</v>
      </c>
      <c r="F654" s="320">
        <f t="shared" si="1326"/>
        <v>2</v>
      </c>
      <c r="G654" s="320"/>
      <c r="H654" s="355">
        <f>Input!J11</f>
        <v>20</v>
      </c>
      <c r="I654" s="309"/>
      <c r="J654" s="357"/>
      <c r="K654" s="368">
        <f t="shared" si="1329"/>
        <v>0</v>
      </c>
      <c r="L654" s="369">
        <f t="shared" si="1330"/>
        <v>0</v>
      </c>
      <c r="O654" s="370">
        <f>INDEX(lookups!F$46:F$63,MATCH($H654,lookups!$C$46:$C$63,0),1)*($F210&gt;=4)</f>
        <v>0</v>
      </c>
      <c r="P654" s="370">
        <f>INDEX(lookups!G$46:G$63,MATCH($H654,lookups!$C$46:$C$63,0),1)*($F210&gt;=4)</f>
        <v>0</v>
      </c>
      <c r="Q654" s="370">
        <f>INDEX(lookups!H$46:H$63,MATCH($H654,lookups!$C$46:$C$63,0),1)*($F210&gt;=4)</f>
        <v>0</v>
      </c>
      <c r="R654" s="370">
        <f>INDEX(lookups!I$46:I$63,MATCH($H654,lookups!$C$46:$C$63,0),1)*($F210&gt;=4)</f>
        <v>0</v>
      </c>
      <c r="S654" s="370">
        <f>INDEX(lookups!J$46:J$63,MATCH($H654,lookups!$C$46:$C$63,0),1)*($F210&gt;=4)</f>
        <v>0</v>
      </c>
      <c r="T654" s="370">
        <f>INDEX(lookups!K$46:K$63,MATCH($H654,lookups!$C$46:$C$63,0),1)*($F210&gt;=4)</f>
        <v>0</v>
      </c>
      <c r="U654" s="370">
        <f>INDEX(lookups!L$46:L$63,MATCH($H654,lookups!$C$46:$C$63,0),1)*($F210&gt;=4)</f>
        <v>0</v>
      </c>
      <c r="V654" s="370">
        <f>INDEX(lookups!M$46:M$63,MATCH($H654,lookups!$C$46:$C$63,0),1)*($F210&gt;=4)</f>
        <v>0</v>
      </c>
      <c r="W654" s="370">
        <f>INDEX(lookups!N$46:N$63,MATCH($H654,lookups!$C$46:$C$63,0),1)*($F210&gt;=4)</f>
        <v>0</v>
      </c>
      <c r="X654" s="370">
        <f>INDEX(lookups!O$46:O$63,MATCH($H654,lookups!$C$46:$C$63,0),1)*($F210&gt;=4)</f>
        <v>0</v>
      </c>
      <c r="Y654" s="370">
        <f>INDEX(lookups!P$46:P$63,MATCH($H654,lookups!$C$46:$C$63,0),1)*($F210&gt;=4)</f>
        <v>0</v>
      </c>
      <c r="Z654" s="370">
        <f>INDEX(lookups!Q$46:Q$63,MATCH($H654,lookups!$C$46:$C$63,0),1)*($F210&gt;=4)</f>
        <v>0</v>
      </c>
      <c r="AA654" s="370">
        <f>INDEX(lookups!R$46:R$63,MATCH($H654,lookups!$C$46:$C$63,0),1)*($F210&gt;=4)</f>
        <v>0</v>
      </c>
      <c r="AB654" s="370">
        <f>INDEX(lookups!S$46:S$63,MATCH($H654,lookups!$C$46:$C$63,0),1)*($F210&gt;=4)</f>
        <v>0</v>
      </c>
      <c r="AC654" s="370">
        <f>INDEX(lookups!T$46:T$63,MATCH($H654,lookups!$C$46:$C$63,0),1)*($F210&gt;=4)</f>
        <v>0</v>
      </c>
      <c r="AD654" s="370">
        <f>INDEX(lookups!U$46:U$63,MATCH($H654,lookups!$C$46:$C$63,0),1)*($F210&gt;=4)</f>
        <v>0</v>
      </c>
      <c r="AE654" s="370">
        <f>INDEX(lookups!V$46:V$63,MATCH($H654,lookups!$C$46:$C$63,0),1)*($F210&gt;=4)</f>
        <v>0</v>
      </c>
      <c r="AF654" s="370">
        <f>INDEX(lookups!W$46:W$63,MATCH($H654,lookups!$C$46:$C$63,0),1)*($F210&gt;=4)</f>
        <v>0</v>
      </c>
      <c r="AG654" s="370">
        <f>INDEX(lookups!X$46:X$63,MATCH($H654,lookups!$C$46:$C$63,0),1)*($F210&gt;=4)</f>
        <v>0</v>
      </c>
      <c r="AH654" s="370">
        <f>INDEX(lookups!Y$46:Y$63,MATCH($H654,lookups!$C$46:$C$63,0),1)*($F210&gt;=4)</f>
        <v>0</v>
      </c>
      <c r="AI654" s="370">
        <f>INDEX(lookups!Z$46:Z$63,MATCH($H654,lookups!$C$46:$C$63,0),1)*($F210&gt;=4)</f>
        <v>0</v>
      </c>
      <c r="AJ654" s="370">
        <f>INDEX(lookups!AA$46:AA$63,MATCH($H654,lookups!$C$46:$C$63,0),1)*($F210&gt;=4)</f>
        <v>0</v>
      </c>
      <c r="AK654" s="370">
        <f>INDEX(lookups!AB$46:AB$63,MATCH($H654,lookups!$C$46:$C$63,0),1)*($F210&gt;=4)</f>
        <v>0</v>
      </c>
      <c r="AL654" s="370">
        <f>INDEX(lookups!AC$46:AC$63,MATCH($H654,lookups!$C$46:$C$63,0),1)*($F210&gt;=4)</f>
        <v>0</v>
      </c>
      <c r="AM654" s="370">
        <f>INDEX(lookups!AD$46:AD$63,MATCH($H654,lookups!$C$46:$C$63,0),1)*($F210&gt;=4)</f>
        <v>0</v>
      </c>
      <c r="AN654" s="370">
        <f>INDEX(lookups!AE$46:AE$63,MATCH($H654,lookups!$C$46:$C$63,0),1)*($F210&gt;=4)</f>
        <v>0</v>
      </c>
      <c r="AO654" s="370">
        <f>INDEX(lookups!AF$46:AF$63,MATCH($H654,lookups!$C$46:$C$63,0),1)*($F210&gt;=4)</f>
        <v>0</v>
      </c>
      <c r="AP654" s="370">
        <f>INDEX(lookups!AG$46:AG$63,MATCH($H654,lookups!$C$46:$C$63,0),1)*($F210&gt;=4)</f>
        <v>0</v>
      </c>
      <c r="AQ654" s="370">
        <f>INDEX(lookups!AH$46:AH$63,MATCH($H654,lookups!$C$46:$C$63,0),1)*($F210&gt;=4)</f>
        <v>0</v>
      </c>
      <c r="AR654" s="370">
        <f>INDEX(lookups!AI$46:AI$63,MATCH($H654,lookups!$C$46:$C$63,0),1)*($F210&gt;=4)</f>
        <v>0</v>
      </c>
      <c r="AS654" s="370">
        <f>INDEX(lookups!AJ$46:AJ$63,MATCH($H654,lookups!$C$46:$C$63,0),1)*($F210&gt;=4)</f>
        <v>0</v>
      </c>
      <c r="AT654" s="370">
        <f>INDEX(lookups!AK$46:AK$63,MATCH($H654,lookups!$C$46:$C$63,0),1)*($F210&gt;=4)</f>
        <v>0</v>
      </c>
      <c r="AU654" s="370">
        <f>INDEX(lookups!AL$46:AL$63,MATCH($H654,lookups!$C$46:$C$63,0),1)*($F210&gt;=4)</f>
        <v>0</v>
      </c>
      <c r="AV654" s="370">
        <f>INDEX(lookups!AM$46:AM$63,MATCH($H654,lookups!$C$46:$C$63,0),1)*($F210&gt;=4)</f>
        <v>0</v>
      </c>
      <c r="AW654" s="370">
        <f>INDEX(lookups!AN$46:AN$63,MATCH($H654,lookups!$C$46:$C$63,0),1)*($F210&gt;=4)</f>
        <v>0</v>
      </c>
      <c r="AX654" s="370">
        <f>INDEX(lookups!AO$46:AO$63,MATCH($H654,lookups!$C$46:$C$63,0),1)*($F210&gt;=4)</f>
        <v>0</v>
      </c>
      <c r="AY654" s="370">
        <f>INDEX(lookups!AP$46:AP$63,MATCH($H654,lookups!$C$46:$C$63,0),1)*($F210&gt;=4)</f>
        <v>0</v>
      </c>
      <c r="AZ654" s="370">
        <f>INDEX(lookups!AQ$46:AQ$63,MATCH($H654,lookups!$C$46:$C$63,0),1)*($F210&gt;=4)</f>
        <v>0</v>
      </c>
      <c r="BA654" s="370">
        <f>INDEX(lookups!AR$46:AR$63,MATCH($H654,lookups!$C$46:$C$63,0),1)*($F210&gt;=4)</f>
        <v>0</v>
      </c>
      <c r="BB654" s="370">
        <f>INDEX(lookups!AS$46:AS$63,MATCH($H654,lookups!$C$46:$C$63,0),1)*($F210&gt;=4)</f>
        <v>0</v>
      </c>
      <c r="BC654" s="370">
        <f>INDEX(lookups!AT$46:AT$63,MATCH($H654,lookups!$C$46:$C$63,0),1)*($F210&gt;=4)</f>
        <v>0</v>
      </c>
      <c r="BD654" s="370">
        <f>INDEX(lookups!AU$46:AU$63,MATCH($H654,lookups!$C$46:$C$63,0),1)*($F210&gt;=4)</f>
        <v>0</v>
      </c>
      <c r="BE654" s="370">
        <f>INDEX(lookups!AV$46:AV$63,MATCH($H654,lookups!$C$46:$C$63,0),1)*($F210&gt;=4)</f>
        <v>0</v>
      </c>
      <c r="BF654" s="370">
        <f>INDEX(lookups!AW$46:AW$63,MATCH($H654,lookups!$C$46:$C$63,0),1)*($F210&gt;=4)</f>
        <v>0</v>
      </c>
      <c r="BG654" s="370">
        <f>INDEX(lookups!AX$46:AX$63,MATCH($H654,lookups!$C$46:$C$63,0),1)*($F210&gt;=4)</f>
        <v>0</v>
      </c>
      <c r="BH654" s="370">
        <f>INDEX(lookups!AY$46:AY$63,MATCH($H654,lookups!$C$46:$C$63,0),1)*($F210&gt;=4)</f>
        <v>0</v>
      </c>
      <c r="BI654" s="370">
        <f>INDEX(lookups!AZ$46:AZ$63,MATCH($H654,lookups!$C$46:$C$63,0),1)*($F210&gt;=4)</f>
        <v>0</v>
      </c>
      <c r="BJ654" s="370">
        <f>INDEX(lookups!BA$46:BA$63,MATCH($H654,lookups!$C$46:$C$63,0),1)*($F210&gt;=4)</f>
        <v>0</v>
      </c>
      <c r="BK654" s="370">
        <f>INDEX(lookups!BB$46:BB$63,MATCH($H654,lookups!$C$46:$C$63,0),1)*($F210&gt;=4)</f>
        <v>0</v>
      </c>
      <c r="BL654" s="370">
        <f>INDEX(lookups!BC$46:BC$63,MATCH($H654,lookups!$C$46:$C$63,0),1)*($F210&gt;=4)</f>
        <v>0</v>
      </c>
      <c r="BM654" s="370">
        <f>INDEX(lookups!BD$46:BD$63,MATCH($H654,lookups!$C$46:$C$63,0),1)*($F210&gt;=4)</f>
        <v>0</v>
      </c>
    </row>
    <row r="655" spans="3:65" x14ac:dyDescent="0.2">
      <c r="C655" s="325">
        <f t="shared" si="1327"/>
        <v>5</v>
      </c>
      <c r="D655" s="303" t="str">
        <f t="shared" si="1328"/>
        <v>item 5</v>
      </c>
      <c r="E655" s="350" t="str">
        <f t="shared" si="1326"/>
        <v>Operating Expense</v>
      </c>
      <c r="F655" s="320">
        <f t="shared" si="1326"/>
        <v>2</v>
      </c>
      <c r="G655" s="320"/>
      <c r="H655" s="355">
        <f>Input!J12</f>
        <v>20</v>
      </c>
      <c r="I655" s="309"/>
      <c r="J655" s="357"/>
      <c r="K655" s="368">
        <f t="shared" si="1329"/>
        <v>0</v>
      </c>
      <c r="L655" s="369">
        <f t="shared" si="1330"/>
        <v>0</v>
      </c>
      <c r="O655" s="370">
        <f>INDEX(lookups!F$46:F$63,MATCH($H655,lookups!$C$46:$C$63,0),1)*($F211&gt;=4)</f>
        <v>0</v>
      </c>
      <c r="P655" s="370">
        <f>INDEX(lookups!G$46:G$63,MATCH($H655,lookups!$C$46:$C$63,0),1)*($F211&gt;=4)</f>
        <v>0</v>
      </c>
      <c r="Q655" s="370">
        <f>INDEX(lookups!H$46:H$63,MATCH($H655,lookups!$C$46:$C$63,0),1)*($F211&gt;=4)</f>
        <v>0</v>
      </c>
      <c r="R655" s="370">
        <f>INDEX(lookups!I$46:I$63,MATCH($H655,lookups!$C$46:$C$63,0),1)*($F211&gt;=4)</f>
        <v>0</v>
      </c>
      <c r="S655" s="370">
        <f>INDEX(lookups!J$46:J$63,MATCH($H655,lookups!$C$46:$C$63,0),1)*($F211&gt;=4)</f>
        <v>0</v>
      </c>
      <c r="T655" s="370">
        <f>INDEX(lookups!K$46:K$63,MATCH($H655,lookups!$C$46:$C$63,0),1)*($F211&gt;=4)</f>
        <v>0</v>
      </c>
      <c r="U655" s="370">
        <f>INDEX(lookups!L$46:L$63,MATCH($H655,lookups!$C$46:$C$63,0),1)*($F211&gt;=4)</f>
        <v>0</v>
      </c>
      <c r="V655" s="370">
        <f>INDEX(lookups!M$46:M$63,MATCH($H655,lookups!$C$46:$C$63,0),1)*($F211&gt;=4)</f>
        <v>0</v>
      </c>
      <c r="W655" s="370">
        <f>INDEX(lookups!N$46:N$63,MATCH($H655,lookups!$C$46:$C$63,0),1)*($F211&gt;=4)</f>
        <v>0</v>
      </c>
      <c r="X655" s="370">
        <f>INDEX(lookups!O$46:O$63,MATCH($H655,lookups!$C$46:$C$63,0),1)*($F211&gt;=4)</f>
        <v>0</v>
      </c>
      <c r="Y655" s="370">
        <f>INDEX(lookups!P$46:P$63,MATCH($H655,lookups!$C$46:$C$63,0),1)*($F211&gt;=4)</f>
        <v>0</v>
      </c>
      <c r="Z655" s="370">
        <f>INDEX(lookups!Q$46:Q$63,MATCH($H655,lookups!$C$46:$C$63,0),1)*($F211&gt;=4)</f>
        <v>0</v>
      </c>
      <c r="AA655" s="370">
        <f>INDEX(lookups!R$46:R$63,MATCH($H655,lookups!$C$46:$C$63,0),1)*($F211&gt;=4)</f>
        <v>0</v>
      </c>
      <c r="AB655" s="370">
        <f>INDEX(lookups!S$46:S$63,MATCH($H655,lookups!$C$46:$C$63,0),1)*($F211&gt;=4)</f>
        <v>0</v>
      </c>
      <c r="AC655" s="370">
        <f>INDEX(lookups!T$46:T$63,MATCH($H655,lookups!$C$46:$C$63,0),1)*($F211&gt;=4)</f>
        <v>0</v>
      </c>
      <c r="AD655" s="370">
        <f>INDEX(lookups!U$46:U$63,MATCH($H655,lookups!$C$46:$C$63,0),1)*($F211&gt;=4)</f>
        <v>0</v>
      </c>
      <c r="AE655" s="370">
        <f>INDEX(lookups!V$46:V$63,MATCH($H655,lookups!$C$46:$C$63,0),1)*($F211&gt;=4)</f>
        <v>0</v>
      </c>
      <c r="AF655" s="370">
        <f>INDEX(lookups!W$46:W$63,MATCH($H655,lookups!$C$46:$C$63,0),1)*($F211&gt;=4)</f>
        <v>0</v>
      </c>
      <c r="AG655" s="370">
        <f>INDEX(lookups!X$46:X$63,MATCH($H655,lookups!$C$46:$C$63,0),1)*($F211&gt;=4)</f>
        <v>0</v>
      </c>
      <c r="AH655" s="370">
        <f>INDEX(lookups!Y$46:Y$63,MATCH($H655,lookups!$C$46:$C$63,0),1)*($F211&gt;=4)</f>
        <v>0</v>
      </c>
      <c r="AI655" s="370">
        <f>INDEX(lookups!Z$46:Z$63,MATCH($H655,lookups!$C$46:$C$63,0),1)*($F211&gt;=4)</f>
        <v>0</v>
      </c>
      <c r="AJ655" s="370">
        <f>INDEX(lookups!AA$46:AA$63,MATCH($H655,lookups!$C$46:$C$63,0),1)*($F211&gt;=4)</f>
        <v>0</v>
      </c>
      <c r="AK655" s="370">
        <f>INDEX(lookups!AB$46:AB$63,MATCH($H655,lookups!$C$46:$C$63,0),1)*($F211&gt;=4)</f>
        <v>0</v>
      </c>
      <c r="AL655" s="370">
        <f>INDEX(lookups!AC$46:AC$63,MATCH($H655,lookups!$C$46:$C$63,0),1)*($F211&gt;=4)</f>
        <v>0</v>
      </c>
      <c r="AM655" s="370">
        <f>INDEX(lookups!AD$46:AD$63,MATCH($H655,lookups!$C$46:$C$63,0),1)*($F211&gt;=4)</f>
        <v>0</v>
      </c>
      <c r="AN655" s="370">
        <f>INDEX(lookups!AE$46:AE$63,MATCH($H655,lookups!$C$46:$C$63,0),1)*($F211&gt;=4)</f>
        <v>0</v>
      </c>
      <c r="AO655" s="370">
        <f>INDEX(lookups!AF$46:AF$63,MATCH($H655,lookups!$C$46:$C$63,0),1)*($F211&gt;=4)</f>
        <v>0</v>
      </c>
      <c r="AP655" s="370">
        <f>INDEX(lookups!AG$46:AG$63,MATCH($H655,lookups!$C$46:$C$63,0),1)*($F211&gt;=4)</f>
        <v>0</v>
      </c>
      <c r="AQ655" s="370">
        <f>INDEX(lookups!AH$46:AH$63,MATCH($H655,lookups!$C$46:$C$63,0),1)*($F211&gt;=4)</f>
        <v>0</v>
      </c>
      <c r="AR655" s="370">
        <f>INDEX(lookups!AI$46:AI$63,MATCH($H655,lookups!$C$46:$C$63,0),1)*($F211&gt;=4)</f>
        <v>0</v>
      </c>
      <c r="AS655" s="370">
        <f>INDEX(lookups!AJ$46:AJ$63,MATCH($H655,lookups!$C$46:$C$63,0),1)*($F211&gt;=4)</f>
        <v>0</v>
      </c>
      <c r="AT655" s="370">
        <f>INDEX(lookups!AK$46:AK$63,MATCH($H655,lookups!$C$46:$C$63,0),1)*($F211&gt;=4)</f>
        <v>0</v>
      </c>
      <c r="AU655" s="370">
        <f>INDEX(lookups!AL$46:AL$63,MATCH($H655,lookups!$C$46:$C$63,0),1)*($F211&gt;=4)</f>
        <v>0</v>
      </c>
      <c r="AV655" s="370">
        <f>INDEX(lookups!AM$46:AM$63,MATCH($H655,lookups!$C$46:$C$63,0),1)*($F211&gt;=4)</f>
        <v>0</v>
      </c>
      <c r="AW655" s="370">
        <f>INDEX(lookups!AN$46:AN$63,MATCH($H655,lookups!$C$46:$C$63,0),1)*($F211&gt;=4)</f>
        <v>0</v>
      </c>
      <c r="AX655" s="370">
        <f>INDEX(lookups!AO$46:AO$63,MATCH($H655,lookups!$C$46:$C$63,0),1)*($F211&gt;=4)</f>
        <v>0</v>
      </c>
      <c r="AY655" s="370">
        <f>INDEX(lookups!AP$46:AP$63,MATCH($H655,lookups!$C$46:$C$63,0),1)*($F211&gt;=4)</f>
        <v>0</v>
      </c>
      <c r="AZ655" s="370">
        <f>INDEX(lookups!AQ$46:AQ$63,MATCH($H655,lookups!$C$46:$C$63,0),1)*($F211&gt;=4)</f>
        <v>0</v>
      </c>
      <c r="BA655" s="370">
        <f>INDEX(lookups!AR$46:AR$63,MATCH($H655,lookups!$C$46:$C$63,0),1)*($F211&gt;=4)</f>
        <v>0</v>
      </c>
      <c r="BB655" s="370">
        <f>INDEX(lookups!AS$46:AS$63,MATCH($H655,lookups!$C$46:$C$63,0),1)*($F211&gt;=4)</f>
        <v>0</v>
      </c>
      <c r="BC655" s="370">
        <f>INDEX(lookups!AT$46:AT$63,MATCH($H655,lookups!$C$46:$C$63,0),1)*($F211&gt;=4)</f>
        <v>0</v>
      </c>
      <c r="BD655" s="370">
        <f>INDEX(lookups!AU$46:AU$63,MATCH($H655,lookups!$C$46:$C$63,0),1)*($F211&gt;=4)</f>
        <v>0</v>
      </c>
      <c r="BE655" s="370">
        <f>INDEX(lookups!AV$46:AV$63,MATCH($H655,lookups!$C$46:$C$63,0),1)*($F211&gt;=4)</f>
        <v>0</v>
      </c>
      <c r="BF655" s="370">
        <f>INDEX(lookups!AW$46:AW$63,MATCH($H655,lookups!$C$46:$C$63,0),1)*($F211&gt;=4)</f>
        <v>0</v>
      </c>
      <c r="BG655" s="370">
        <f>INDEX(lookups!AX$46:AX$63,MATCH($H655,lookups!$C$46:$C$63,0),1)*($F211&gt;=4)</f>
        <v>0</v>
      </c>
      <c r="BH655" s="370">
        <f>INDEX(lookups!AY$46:AY$63,MATCH($H655,lookups!$C$46:$C$63,0),1)*($F211&gt;=4)</f>
        <v>0</v>
      </c>
      <c r="BI655" s="370">
        <f>INDEX(lookups!AZ$46:AZ$63,MATCH($H655,lookups!$C$46:$C$63,0),1)*($F211&gt;=4)</f>
        <v>0</v>
      </c>
      <c r="BJ655" s="370">
        <f>INDEX(lookups!BA$46:BA$63,MATCH($H655,lookups!$C$46:$C$63,0),1)*($F211&gt;=4)</f>
        <v>0</v>
      </c>
      <c r="BK655" s="370">
        <f>INDEX(lookups!BB$46:BB$63,MATCH($H655,lookups!$C$46:$C$63,0),1)*($F211&gt;=4)</f>
        <v>0</v>
      </c>
      <c r="BL655" s="370">
        <f>INDEX(lookups!BC$46:BC$63,MATCH($H655,lookups!$C$46:$C$63,0),1)*($F211&gt;=4)</f>
        <v>0</v>
      </c>
      <c r="BM655" s="370">
        <f>INDEX(lookups!BD$46:BD$63,MATCH($H655,lookups!$C$46:$C$63,0),1)*($F211&gt;=4)</f>
        <v>0</v>
      </c>
    </row>
    <row r="656" spans="3:65" x14ac:dyDescent="0.2">
      <c r="C656" s="325">
        <f t="shared" si="1327"/>
        <v>6</v>
      </c>
      <c r="D656" s="303" t="str">
        <f t="shared" si="1328"/>
        <v>item 6</v>
      </c>
      <c r="E656" s="350" t="str">
        <f t="shared" si="1326"/>
        <v>Operating Expense</v>
      </c>
      <c r="F656" s="320">
        <f t="shared" si="1326"/>
        <v>2</v>
      </c>
      <c r="G656" s="320"/>
      <c r="H656" s="355">
        <f>Input!J13</f>
        <v>20</v>
      </c>
      <c r="I656" s="309"/>
      <c r="J656" s="357"/>
      <c r="K656" s="368">
        <f t="shared" si="1329"/>
        <v>0</v>
      </c>
      <c r="L656" s="369">
        <f t="shared" si="1330"/>
        <v>0</v>
      </c>
      <c r="O656" s="370">
        <f>INDEX(lookups!F$46:F$63,MATCH($H656,lookups!$C$46:$C$63,0),1)*($F212&gt;=4)</f>
        <v>0</v>
      </c>
      <c r="P656" s="370">
        <f>INDEX(lookups!G$46:G$63,MATCH($H656,lookups!$C$46:$C$63,0),1)*($F212&gt;=4)</f>
        <v>0</v>
      </c>
      <c r="Q656" s="370">
        <f>INDEX(lookups!H$46:H$63,MATCH($H656,lookups!$C$46:$C$63,0),1)*($F212&gt;=4)</f>
        <v>0</v>
      </c>
      <c r="R656" s="370">
        <f>INDEX(lookups!I$46:I$63,MATCH($H656,lookups!$C$46:$C$63,0),1)*($F212&gt;=4)</f>
        <v>0</v>
      </c>
      <c r="S656" s="370">
        <f>INDEX(lookups!J$46:J$63,MATCH($H656,lookups!$C$46:$C$63,0),1)*($F212&gt;=4)</f>
        <v>0</v>
      </c>
      <c r="T656" s="370">
        <f>INDEX(lookups!K$46:K$63,MATCH($H656,lookups!$C$46:$C$63,0),1)*($F212&gt;=4)</f>
        <v>0</v>
      </c>
      <c r="U656" s="370">
        <f>INDEX(lookups!L$46:L$63,MATCH($H656,lookups!$C$46:$C$63,0),1)*($F212&gt;=4)</f>
        <v>0</v>
      </c>
      <c r="V656" s="370">
        <f>INDEX(lookups!M$46:M$63,MATCH($H656,lookups!$C$46:$C$63,0),1)*($F212&gt;=4)</f>
        <v>0</v>
      </c>
      <c r="W656" s="370">
        <f>INDEX(lookups!N$46:N$63,MATCH($H656,lookups!$C$46:$C$63,0),1)*($F212&gt;=4)</f>
        <v>0</v>
      </c>
      <c r="X656" s="370">
        <f>INDEX(lookups!O$46:O$63,MATCH($H656,lookups!$C$46:$C$63,0),1)*($F212&gt;=4)</f>
        <v>0</v>
      </c>
      <c r="Y656" s="370">
        <f>INDEX(lookups!P$46:P$63,MATCH($H656,lookups!$C$46:$C$63,0),1)*($F212&gt;=4)</f>
        <v>0</v>
      </c>
      <c r="Z656" s="370">
        <f>INDEX(lookups!Q$46:Q$63,MATCH($H656,lookups!$C$46:$C$63,0),1)*($F212&gt;=4)</f>
        <v>0</v>
      </c>
      <c r="AA656" s="370">
        <f>INDEX(lookups!R$46:R$63,MATCH($H656,lookups!$C$46:$C$63,0),1)*($F212&gt;=4)</f>
        <v>0</v>
      </c>
      <c r="AB656" s="370">
        <f>INDEX(lookups!S$46:S$63,MATCH($H656,lookups!$C$46:$C$63,0),1)*($F212&gt;=4)</f>
        <v>0</v>
      </c>
      <c r="AC656" s="370">
        <f>INDEX(lookups!T$46:T$63,MATCH($H656,lookups!$C$46:$C$63,0),1)*($F212&gt;=4)</f>
        <v>0</v>
      </c>
      <c r="AD656" s="370">
        <f>INDEX(lookups!U$46:U$63,MATCH($H656,lookups!$C$46:$C$63,0),1)*($F212&gt;=4)</f>
        <v>0</v>
      </c>
      <c r="AE656" s="370">
        <f>INDEX(lookups!V$46:V$63,MATCH($H656,lookups!$C$46:$C$63,0),1)*($F212&gt;=4)</f>
        <v>0</v>
      </c>
      <c r="AF656" s="370">
        <f>INDEX(lookups!W$46:W$63,MATCH($H656,lookups!$C$46:$C$63,0),1)*($F212&gt;=4)</f>
        <v>0</v>
      </c>
      <c r="AG656" s="370">
        <f>INDEX(lookups!X$46:X$63,MATCH($H656,lookups!$C$46:$C$63,0),1)*($F212&gt;=4)</f>
        <v>0</v>
      </c>
      <c r="AH656" s="370">
        <f>INDEX(lookups!Y$46:Y$63,MATCH($H656,lookups!$C$46:$C$63,0),1)*($F212&gt;=4)</f>
        <v>0</v>
      </c>
      <c r="AI656" s="370">
        <f>INDEX(lookups!Z$46:Z$63,MATCH($H656,lookups!$C$46:$C$63,0),1)*($F212&gt;=4)</f>
        <v>0</v>
      </c>
      <c r="AJ656" s="370">
        <f>INDEX(lookups!AA$46:AA$63,MATCH($H656,lookups!$C$46:$C$63,0),1)*($F212&gt;=4)</f>
        <v>0</v>
      </c>
      <c r="AK656" s="370">
        <f>INDEX(lookups!AB$46:AB$63,MATCH($H656,lookups!$C$46:$C$63,0),1)*($F212&gt;=4)</f>
        <v>0</v>
      </c>
      <c r="AL656" s="370">
        <f>INDEX(lookups!AC$46:AC$63,MATCH($H656,lookups!$C$46:$C$63,0),1)*($F212&gt;=4)</f>
        <v>0</v>
      </c>
      <c r="AM656" s="370">
        <f>INDEX(lookups!AD$46:AD$63,MATCH($H656,lookups!$C$46:$C$63,0),1)*($F212&gt;=4)</f>
        <v>0</v>
      </c>
      <c r="AN656" s="370">
        <f>INDEX(lookups!AE$46:AE$63,MATCH($H656,lookups!$C$46:$C$63,0),1)*($F212&gt;=4)</f>
        <v>0</v>
      </c>
      <c r="AO656" s="370">
        <f>INDEX(lookups!AF$46:AF$63,MATCH($H656,lookups!$C$46:$C$63,0),1)*($F212&gt;=4)</f>
        <v>0</v>
      </c>
      <c r="AP656" s="370">
        <f>INDEX(lookups!AG$46:AG$63,MATCH($H656,lookups!$C$46:$C$63,0),1)*($F212&gt;=4)</f>
        <v>0</v>
      </c>
      <c r="AQ656" s="370">
        <f>INDEX(lookups!AH$46:AH$63,MATCH($H656,lookups!$C$46:$C$63,0),1)*($F212&gt;=4)</f>
        <v>0</v>
      </c>
      <c r="AR656" s="370">
        <f>INDEX(lookups!AI$46:AI$63,MATCH($H656,lookups!$C$46:$C$63,0),1)*($F212&gt;=4)</f>
        <v>0</v>
      </c>
      <c r="AS656" s="370">
        <f>INDEX(lookups!AJ$46:AJ$63,MATCH($H656,lookups!$C$46:$C$63,0),1)*($F212&gt;=4)</f>
        <v>0</v>
      </c>
      <c r="AT656" s="370">
        <f>INDEX(lookups!AK$46:AK$63,MATCH($H656,lookups!$C$46:$C$63,0),1)*($F212&gt;=4)</f>
        <v>0</v>
      </c>
      <c r="AU656" s="370">
        <f>INDEX(lookups!AL$46:AL$63,MATCH($H656,lookups!$C$46:$C$63,0),1)*($F212&gt;=4)</f>
        <v>0</v>
      </c>
      <c r="AV656" s="370">
        <f>INDEX(lookups!AM$46:AM$63,MATCH($H656,lookups!$C$46:$C$63,0),1)*($F212&gt;=4)</f>
        <v>0</v>
      </c>
      <c r="AW656" s="370">
        <f>INDEX(lookups!AN$46:AN$63,MATCH($H656,lookups!$C$46:$C$63,0),1)*($F212&gt;=4)</f>
        <v>0</v>
      </c>
      <c r="AX656" s="370">
        <f>INDEX(lookups!AO$46:AO$63,MATCH($H656,lookups!$C$46:$C$63,0),1)*($F212&gt;=4)</f>
        <v>0</v>
      </c>
      <c r="AY656" s="370">
        <f>INDEX(lookups!AP$46:AP$63,MATCH($H656,lookups!$C$46:$C$63,0),1)*($F212&gt;=4)</f>
        <v>0</v>
      </c>
      <c r="AZ656" s="370">
        <f>INDEX(lookups!AQ$46:AQ$63,MATCH($H656,lookups!$C$46:$C$63,0),1)*($F212&gt;=4)</f>
        <v>0</v>
      </c>
      <c r="BA656" s="370">
        <f>INDEX(lookups!AR$46:AR$63,MATCH($H656,lookups!$C$46:$C$63,0),1)*($F212&gt;=4)</f>
        <v>0</v>
      </c>
      <c r="BB656" s="370">
        <f>INDEX(lookups!AS$46:AS$63,MATCH($H656,lookups!$C$46:$C$63,0),1)*($F212&gt;=4)</f>
        <v>0</v>
      </c>
      <c r="BC656" s="370">
        <f>INDEX(lookups!AT$46:AT$63,MATCH($H656,lookups!$C$46:$C$63,0),1)*($F212&gt;=4)</f>
        <v>0</v>
      </c>
      <c r="BD656" s="370">
        <f>INDEX(lookups!AU$46:AU$63,MATCH($H656,lookups!$C$46:$C$63,0),1)*($F212&gt;=4)</f>
        <v>0</v>
      </c>
      <c r="BE656" s="370">
        <f>INDEX(lookups!AV$46:AV$63,MATCH($H656,lookups!$C$46:$C$63,0),1)*($F212&gt;=4)</f>
        <v>0</v>
      </c>
      <c r="BF656" s="370">
        <f>INDEX(lookups!AW$46:AW$63,MATCH($H656,lookups!$C$46:$C$63,0),1)*($F212&gt;=4)</f>
        <v>0</v>
      </c>
      <c r="BG656" s="370">
        <f>INDEX(lookups!AX$46:AX$63,MATCH($H656,lookups!$C$46:$C$63,0),1)*($F212&gt;=4)</f>
        <v>0</v>
      </c>
      <c r="BH656" s="370">
        <f>INDEX(lookups!AY$46:AY$63,MATCH($H656,lookups!$C$46:$C$63,0),1)*($F212&gt;=4)</f>
        <v>0</v>
      </c>
      <c r="BI656" s="370">
        <f>INDEX(lookups!AZ$46:AZ$63,MATCH($H656,lookups!$C$46:$C$63,0),1)*($F212&gt;=4)</f>
        <v>0</v>
      </c>
      <c r="BJ656" s="370">
        <f>INDEX(lookups!BA$46:BA$63,MATCH($H656,lookups!$C$46:$C$63,0),1)*($F212&gt;=4)</f>
        <v>0</v>
      </c>
      <c r="BK656" s="370">
        <f>INDEX(lookups!BB$46:BB$63,MATCH($H656,lookups!$C$46:$C$63,0),1)*($F212&gt;=4)</f>
        <v>0</v>
      </c>
      <c r="BL656" s="370">
        <f>INDEX(lookups!BC$46:BC$63,MATCH($H656,lookups!$C$46:$C$63,0),1)*($F212&gt;=4)</f>
        <v>0</v>
      </c>
      <c r="BM656" s="370">
        <f>INDEX(lookups!BD$46:BD$63,MATCH($H656,lookups!$C$46:$C$63,0),1)*($F212&gt;=4)</f>
        <v>0</v>
      </c>
    </row>
    <row r="657" spans="3:65" x14ac:dyDescent="0.2">
      <c r="C657" s="325">
        <f t="shared" si="1327"/>
        <v>7</v>
      </c>
      <c r="D657" s="303" t="str">
        <f t="shared" si="1328"/>
        <v>item 7</v>
      </c>
      <c r="E657" s="350" t="str">
        <f t="shared" si="1326"/>
        <v>Operating Expense</v>
      </c>
      <c r="F657" s="320">
        <f t="shared" si="1326"/>
        <v>2</v>
      </c>
      <c r="G657" s="320"/>
      <c r="H657" s="355">
        <f>Input!J14</f>
        <v>20</v>
      </c>
      <c r="I657" s="309"/>
      <c r="J657" s="357"/>
      <c r="K657" s="368">
        <f t="shared" si="1329"/>
        <v>0</v>
      </c>
      <c r="L657" s="369">
        <f t="shared" si="1330"/>
        <v>0</v>
      </c>
      <c r="O657" s="370">
        <f>INDEX(lookups!F$46:F$63,MATCH($H657,lookups!$C$46:$C$63,0),1)*($F213&gt;=4)</f>
        <v>0</v>
      </c>
      <c r="P657" s="370">
        <f>INDEX(lookups!G$46:G$63,MATCH($H657,lookups!$C$46:$C$63,0),1)*($F213&gt;=4)</f>
        <v>0</v>
      </c>
      <c r="Q657" s="370">
        <f>INDEX(lookups!H$46:H$63,MATCH($H657,lookups!$C$46:$C$63,0),1)*($F213&gt;=4)</f>
        <v>0</v>
      </c>
      <c r="R657" s="370">
        <f>INDEX(lookups!I$46:I$63,MATCH($H657,lookups!$C$46:$C$63,0),1)*($F213&gt;=4)</f>
        <v>0</v>
      </c>
      <c r="S657" s="370">
        <f>INDEX(lookups!J$46:J$63,MATCH($H657,lookups!$C$46:$C$63,0),1)*($F213&gt;=4)</f>
        <v>0</v>
      </c>
      <c r="T657" s="370">
        <f>INDEX(lookups!K$46:K$63,MATCH($H657,lookups!$C$46:$C$63,0),1)*($F213&gt;=4)</f>
        <v>0</v>
      </c>
      <c r="U657" s="370">
        <f>INDEX(lookups!L$46:L$63,MATCH($H657,lookups!$C$46:$C$63,0),1)*($F213&gt;=4)</f>
        <v>0</v>
      </c>
      <c r="V657" s="370">
        <f>INDEX(lookups!M$46:M$63,MATCH($H657,lookups!$C$46:$C$63,0),1)*($F213&gt;=4)</f>
        <v>0</v>
      </c>
      <c r="W657" s="370">
        <f>INDEX(lookups!N$46:N$63,MATCH($H657,lookups!$C$46:$C$63,0),1)*($F213&gt;=4)</f>
        <v>0</v>
      </c>
      <c r="X657" s="370">
        <f>INDEX(lookups!O$46:O$63,MATCH($H657,lookups!$C$46:$C$63,0),1)*($F213&gt;=4)</f>
        <v>0</v>
      </c>
      <c r="Y657" s="370">
        <f>INDEX(lookups!P$46:P$63,MATCH($H657,lookups!$C$46:$C$63,0),1)*($F213&gt;=4)</f>
        <v>0</v>
      </c>
      <c r="Z657" s="370">
        <f>INDEX(lookups!Q$46:Q$63,MATCH($H657,lookups!$C$46:$C$63,0),1)*($F213&gt;=4)</f>
        <v>0</v>
      </c>
      <c r="AA657" s="370">
        <f>INDEX(lookups!R$46:R$63,MATCH($H657,lookups!$C$46:$C$63,0),1)*($F213&gt;=4)</f>
        <v>0</v>
      </c>
      <c r="AB657" s="370">
        <f>INDEX(lookups!S$46:S$63,MATCH($H657,lookups!$C$46:$C$63,0),1)*($F213&gt;=4)</f>
        <v>0</v>
      </c>
      <c r="AC657" s="370">
        <f>INDEX(lookups!T$46:T$63,MATCH($H657,lookups!$C$46:$C$63,0),1)*($F213&gt;=4)</f>
        <v>0</v>
      </c>
      <c r="AD657" s="370">
        <f>INDEX(lookups!U$46:U$63,MATCH($H657,lookups!$C$46:$C$63,0),1)*($F213&gt;=4)</f>
        <v>0</v>
      </c>
      <c r="AE657" s="370">
        <f>INDEX(lookups!V$46:V$63,MATCH($H657,lookups!$C$46:$C$63,0),1)*($F213&gt;=4)</f>
        <v>0</v>
      </c>
      <c r="AF657" s="370">
        <f>INDEX(lookups!W$46:W$63,MATCH($H657,lookups!$C$46:$C$63,0),1)*($F213&gt;=4)</f>
        <v>0</v>
      </c>
      <c r="AG657" s="370">
        <f>INDEX(lookups!X$46:X$63,MATCH($H657,lookups!$C$46:$C$63,0),1)*($F213&gt;=4)</f>
        <v>0</v>
      </c>
      <c r="AH657" s="370">
        <f>INDEX(lookups!Y$46:Y$63,MATCH($H657,lookups!$C$46:$C$63,0),1)*($F213&gt;=4)</f>
        <v>0</v>
      </c>
      <c r="AI657" s="370">
        <f>INDEX(lookups!Z$46:Z$63,MATCH($H657,lookups!$C$46:$C$63,0),1)*($F213&gt;=4)</f>
        <v>0</v>
      </c>
      <c r="AJ657" s="370">
        <f>INDEX(lookups!AA$46:AA$63,MATCH($H657,lookups!$C$46:$C$63,0),1)*($F213&gt;=4)</f>
        <v>0</v>
      </c>
      <c r="AK657" s="370">
        <f>INDEX(lookups!AB$46:AB$63,MATCH($H657,lookups!$C$46:$C$63,0),1)*($F213&gt;=4)</f>
        <v>0</v>
      </c>
      <c r="AL657" s="370">
        <f>INDEX(lookups!AC$46:AC$63,MATCH($H657,lookups!$C$46:$C$63,0),1)*($F213&gt;=4)</f>
        <v>0</v>
      </c>
      <c r="AM657" s="370">
        <f>INDEX(lookups!AD$46:AD$63,MATCH($H657,lookups!$C$46:$C$63,0),1)*($F213&gt;=4)</f>
        <v>0</v>
      </c>
      <c r="AN657" s="370">
        <f>INDEX(lookups!AE$46:AE$63,MATCH($H657,lookups!$C$46:$C$63,0),1)*($F213&gt;=4)</f>
        <v>0</v>
      </c>
      <c r="AO657" s="370">
        <f>INDEX(lookups!AF$46:AF$63,MATCH($H657,lookups!$C$46:$C$63,0),1)*($F213&gt;=4)</f>
        <v>0</v>
      </c>
      <c r="AP657" s="370">
        <f>INDEX(lookups!AG$46:AG$63,MATCH($H657,lookups!$C$46:$C$63,0),1)*($F213&gt;=4)</f>
        <v>0</v>
      </c>
      <c r="AQ657" s="370">
        <f>INDEX(lookups!AH$46:AH$63,MATCH($H657,lookups!$C$46:$C$63,0),1)*($F213&gt;=4)</f>
        <v>0</v>
      </c>
      <c r="AR657" s="370">
        <f>INDEX(lookups!AI$46:AI$63,MATCH($H657,lookups!$C$46:$C$63,0),1)*($F213&gt;=4)</f>
        <v>0</v>
      </c>
      <c r="AS657" s="370">
        <f>INDEX(lookups!AJ$46:AJ$63,MATCH($H657,lookups!$C$46:$C$63,0),1)*($F213&gt;=4)</f>
        <v>0</v>
      </c>
      <c r="AT657" s="370">
        <f>INDEX(lookups!AK$46:AK$63,MATCH($H657,lookups!$C$46:$C$63,0),1)*($F213&gt;=4)</f>
        <v>0</v>
      </c>
      <c r="AU657" s="370">
        <f>INDEX(lookups!AL$46:AL$63,MATCH($H657,lookups!$C$46:$C$63,0),1)*($F213&gt;=4)</f>
        <v>0</v>
      </c>
      <c r="AV657" s="370">
        <f>INDEX(lookups!AM$46:AM$63,MATCH($H657,lookups!$C$46:$C$63,0),1)*($F213&gt;=4)</f>
        <v>0</v>
      </c>
      <c r="AW657" s="370">
        <f>INDEX(lookups!AN$46:AN$63,MATCH($H657,lookups!$C$46:$C$63,0),1)*($F213&gt;=4)</f>
        <v>0</v>
      </c>
      <c r="AX657" s="370">
        <f>INDEX(lookups!AO$46:AO$63,MATCH($H657,lookups!$C$46:$C$63,0),1)*($F213&gt;=4)</f>
        <v>0</v>
      </c>
      <c r="AY657" s="370">
        <f>INDEX(lookups!AP$46:AP$63,MATCH($H657,lookups!$C$46:$C$63,0),1)*($F213&gt;=4)</f>
        <v>0</v>
      </c>
      <c r="AZ657" s="370">
        <f>INDEX(lookups!AQ$46:AQ$63,MATCH($H657,lookups!$C$46:$C$63,0),1)*($F213&gt;=4)</f>
        <v>0</v>
      </c>
      <c r="BA657" s="370">
        <f>INDEX(lookups!AR$46:AR$63,MATCH($H657,lookups!$C$46:$C$63,0),1)*($F213&gt;=4)</f>
        <v>0</v>
      </c>
      <c r="BB657" s="370">
        <f>INDEX(lookups!AS$46:AS$63,MATCH($H657,lookups!$C$46:$C$63,0),1)*($F213&gt;=4)</f>
        <v>0</v>
      </c>
      <c r="BC657" s="370">
        <f>INDEX(lookups!AT$46:AT$63,MATCH($H657,lookups!$C$46:$C$63,0),1)*($F213&gt;=4)</f>
        <v>0</v>
      </c>
      <c r="BD657" s="370">
        <f>INDEX(lookups!AU$46:AU$63,MATCH($H657,lookups!$C$46:$C$63,0),1)*($F213&gt;=4)</f>
        <v>0</v>
      </c>
      <c r="BE657" s="370">
        <f>INDEX(lookups!AV$46:AV$63,MATCH($H657,lookups!$C$46:$C$63,0),1)*($F213&gt;=4)</f>
        <v>0</v>
      </c>
      <c r="BF657" s="370">
        <f>INDEX(lookups!AW$46:AW$63,MATCH($H657,lookups!$C$46:$C$63,0),1)*($F213&gt;=4)</f>
        <v>0</v>
      </c>
      <c r="BG657" s="370">
        <f>INDEX(lookups!AX$46:AX$63,MATCH($H657,lookups!$C$46:$C$63,0),1)*($F213&gt;=4)</f>
        <v>0</v>
      </c>
      <c r="BH657" s="370">
        <f>INDEX(lookups!AY$46:AY$63,MATCH($H657,lookups!$C$46:$C$63,0),1)*($F213&gt;=4)</f>
        <v>0</v>
      </c>
      <c r="BI657" s="370">
        <f>INDEX(lookups!AZ$46:AZ$63,MATCH($H657,lookups!$C$46:$C$63,0),1)*($F213&gt;=4)</f>
        <v>0</v>
      </c>
      <c r="BJ657" s="370">
        <f>INDEX(lookups!BA$46:BA$63,MATCH($H657,lookups!$C$46:$C$63,0),1)*($F213&gt;=4)</f>
        <v>0</v>
      </c>
      <c r="BK657" s="370">
        <f>INDEX(lookups!BB$46:BB$63,MATCH($H657,lookups!$C$46:$C$63,0),1)*($F213&gt;=4)</f>
        <v>0</v>
      </c>
      <c r="BL657" s="370">
        <f>INDEX(lookups!BC$46:BC$63,MATCH($H657,lookups!$C$46:$C$63,0),1)*($F213&gt;=4)</f>
        <v>0</v>
      </c>
      <c r="BM657" s="370">
        <f>INDEX(lookups!BD$46:BD$63,MATCH($H657,lookups!$C$46:$C$63,0),1)*($F213&gt;=4)</f>
        <v>0</v>
      </c>
    </row>
    <row r="658" spans="3:65" x14ac:dyDescent="0.2">
      <c r="C658" s="325">
        <f t="shared" si="1327"/>
        <v>8</v>
      </c>
      <c r="D658" s="303" t="str">
        <f t="shared" si="1328"/>
        <v>item 8</v>
      </c>
      <c r="E658" s="350" t="str">
        <f t="shared" si="1326"/>
        <v>Operating Expense</v>
      </c>
      <c r="F658" s="320">
        <f t="shared" si="1326"/>
        <v>2</v>
      </c>
      <c r="G658" s="320"/>
      <c r="H658" s="355">
        <f>Input!J15</f>
        <v>20</v>
      </c>
      <c r="I658" s="309"/>
      <c r="J658" s="357"/>
      <c r="K658" s="368">
        <f t="shared" si="1329"/>
        <v>0</v>
      </c>
      <c r="L658" s="369">
        <f t="shared" si="1330"/>
        <v>0</v>
      </c>
      <c r="O658" s="370">
        <f>INDEX(lookups!F$46:F$63,MATCH($H658,lookups!$C$46:$C$63,0),1)*($F214&gt;=4)</f>
        <v>0</v>
      </c>
      <c r="P658" s="370">
        <f>INDEX(lookups!G$46:G$63,MATCH($H658,lookups!$C$46:$C$63,0),1)*($F214&gt;=4)</f>
        <v>0</v>
      </c>
      <c r="Q658" s="370">
        <f>INDEX(lookups!H$46:H$63,MATCH($H658,lookups!$C$46:$C$63,0),1)*($F214&gt;=4)</f>
        <v>0</v>
      </c>
      <c r="R658" s="370">
        <f>INDEX(lookups!I$46:I$63,MATCH($H658,lookups!$C$46:$C$63,0),1)*($F214&gt;=4)</f>
        <v>0</v>
      </c>
      <c r="S658" s="370">
        <f>INDEX(lookups!J$46:J$63,MATCH($H658,lookups!$C$46:$C$63,0),1)*($F214&gt;=4)</f>
        <v>0</v>
      </c>
      <c r="T658" s="370">
        <f>INDEX(lookups!K$46:K$63,MATCH($H658,lookups!$C$46:$C$63,0),1)*($F214&gt;=4)</f>
        <v>0</v>
      </c>
      <c r="U658" s="370">
        <f>INDEX(lookups!L$46:L$63,MATCH($H658,lookups!$C$46:$C$63,0),1)*($F214&gt;=4)</f>
        <v>0</v>
      </c>
      <c r="V658" s="370">
        <f>INDEX(lookups!M$46:M$63,MATCH($H658,lookups!$C$46:$C$63,0),1)*($F214&gt;=4)</f>
        <v>0</v>
      </c>
      <c r="W658" s="370">
        <f>INDEX(lookups!N$46:N$63,MATCH($H658,lookups!$C$46:$C$63,0),1)*($F214&gt;=4)</f>
        <v>0</v>
      </c>
      <c r="X658" s="370">
        <f>INDEX(lookups!O$46:O$63,MATCH($H658,lookups!$C$46:$C$63,0),1)*($F214&gt;=4)</f>
        <v>0</v>
      </c>
      <c r="Y658" s="370">
        <f>INDEX(lookups!P$46:P$63,MATCH($H658,lookups!$C$46:$C$63,0),1)*($F214&gt;=4)</f>
        <v>0</v>
      </c>
      <c r="Z658" s="370">
        <f>INDEX(lookups!Q$46:Q$63,MATCH($H658,lookups!$C$46:$C$63,0),1)*($F214&gt;=4)</f>
        <v>0</v>
      </c>
      <c r="AA658" s="370">
        <f>INDEX(lookups!R$46:R$63,MATCH($H658,lookups!$C$46:$C$63,0),1)*($F214&gt;=4)</f>
        <v>0</v>
      </c>
      <c r="AB658" s="370">
        <f>INDEX(lookups!S$46:S$63,MATCH($H658,lookups!$C$46:$C$63,0),1)*($F214&gt;=4)</f>
        <v>0</v>
      </c>
      <c r="AC658" s="370">
        <f>INDEX(lookups!T$46:T$63,MATCH($H658,lookups!$C$46:$C$63,0),1)*($F214&gt;=4)</f>
        <v>0</v>
      </c>
      <c r="AD658" s="370">
        <f>INDEX(lookups!U$46:U$63,MATCH($H658,lookups!$C$46:$C$63,0),1)*($F214&gt;=4)</f>
        <v>0</v>
      </c>
      <c r="AE658" s="370">
        <f>INDEX(lookups!V$46:V$63,MATCH($H658,lookups!$C$46:$C$63,0),1)*($F214&gt;=4)</f>
        <v>0</v>
      </c>
      <c r="AF658" s="370">
        <f>INDEX(lookups!W$46:W$63,MATCH($H658,lookups!$C$46:$C$63,0),1)*($F214&gt;=4)</f>
        <v>0</v>
      </c>
      <c r="AG658" s="370">
        <f>INDEX(lookups!X$46:X$63,MATCH($H658,lookups!$C$46:$C$63,0),1)*($F214&gt;=4)</f>
        <v>0</v>
      </c>
      <c r="AH658" s="370">
        <f>INDEX(lookups!Y$46:Y$63,MATCH($H658,lookups!$C$46:$C$63,0),1)*($F214&gt;=4)</f>
        <v>0</v>
      </c>
      <c r="AI658" s="370">
        <f>INDEX(lookups!Z$46:Z$63,MATCH($H658,lookups!$C$46:$C$63,0),1)*($F214&gt;=4)</f>
        <v>0</v>
      </c>
      <c r="AJ658" s="370">
        <f>INDEX(lookups!AA$46:AA$63,MATCH($H658,lookups!$C$46:$C$63,0),1)*($F214&gt;=4)</f>
        <v>0</v>
      </c>
      <c r="AK658" s="370">
        <f>INDEX(lookups!AB$46:AB$63,MATCH($H658,lookups!$C$46:$C$63,0),1)*($F214&gt;=4)</f>
        <v>0</v>
      </c>
      <c r="AL658" s="370">
        <f>INDEX(lookups!AC$46:AC$63,MATCH($H658,lookups!$C$46:$C$63,0),1)*($F214&gt;=4)</f>
        <v>0</v>
      </c>
      <c r="AM658" s="370">
        <f>INDEX(lookups!AD$46:AD$63,MATCH($H658,lookups!$C$46:$C$63,0),1)*($F214&gt;=4)</f>
        <v>0</v>
      </c>
      <c r="AN658" s="370">
        <f>INDEX(lookups!AE$46:AE$63,MATCH($H658,lookups!$C$46:$C$63,0),1)*($F214&gt;=4)</f>
        <v>0</v>
      </c>
      <c r="AO658" s="370">
        <f>INDEX(lookups!AF$46:AF$63,MATCH($H658,lookups!$C$46:$C$63,0),1)*($F214&gt;=4)</f>
        <v>0</v>
      </c>
      <c r="AP658" s="370">
        <f>INDEX(lookups!AG$46:AG$63,MATCH($H658,lookups!$C$46:$C$63,0),1)*($F214&gt;=4)</f>
        <v>0</v>
      </c>
      <c r="AQ658" s="370">
        <f>INDEX(lookups!AH$46:AH$63,MATCH($H658,lookups!$C$46:$C$63,0),1)*($F214&gt;=4)</f>
        <v>0</v>
      </c>
      <c r="AR658" s="370">
        <f>INDEX(lookups!AI$46:AI$63,MATCH($H658,lookups!$C$46:$C$63,0),1)*($F214&gt;=4)</f>
        <v>0</v>
      </c>
      <c r="AS658" s="370">
        <f>INDEX(lookups!AJ$46:AJ$63,MATCH($H658,lookups!$C$46:$C$63,0),1)*($F214&gt;=4)</f>
        <v>0</v>
      </c>
      <c r="AT658" s="370">
        <f>INDEX(lookups!AK$46:AK$63,MATCH($H658,lookups!$C$46:$C$63,0),1)*($F214&gt;=4)</f>
        <v>0</v>
      </c>
      <c r="AU658" s="370">
        <f>INDEX(lookups!AL$46:AL$63,MATCH($H658,lookups!$C$46:$C$63,0),1)*($F214&gt;=4)</f>
        <v>0</v>
      </c>
      <c r="AV658" s="370">
        <f>INDEX(lookups!AM$46:AM$63,MATCH($H658,lookups!$C$46:$C$63,0),1)*($F214&gt;=4)</f>
        <v>0</v>
      </c>
      <c r="AW658" s="370">
        <f>INDEX(lookups!AN$46:AN$63,MATCH($H658,lookups!$C$46:$C$63,0),1)*($F214&gt;=4)</f>
        <v>0</v>
      </c>
      <c r="AX658" s="370">
        <f>INDEX(lookups!AO$46:AO$63,MATCH($H658,lookups!$C$46:$C$63,0),1)*($F214&gt;=4)</f>
        <v>0</v>
      </c>
      <c r="AY658" s="370">
        <f>INDEX(lookups!AP$46:AP$63,MATCH($H658,lookups!$C$46:$C$63,0),1)*($F214&gt;=4)</f>
        <v>0</v>
      </c>
      <c r="AZ658" s="370">
        <f>INDEX(lookups!AQ$46:AQ$63,MATCH($H658,lookups!$C$46:$C$63,0),1)*($F214&gt;=4)</f>
        <v>0</v>
      </c>
      <c r="BA658" s="370">
        <f>INDEX(lookups!AR$46:AR$63,MATCH($H658,lookups!$C$46:$C$63,0),1)*($F214&gt;=4)</f>
        <v>0</v>
      </c>
      <c r="BB658" s="370">
        <f>INDEX(lookups!AS$46:AS$63,MATCH($H658,lookups!$C$46:$C$63,0),1)*($F214&gt;=4)</f>
        <v>0</v>
      </c>
      <c r="BC658" s="370">
        <f>INDEX(lookups!AT$46:AT$63,MATCH($H658,lookups!$C$46:$C$63,0),1)*($F214&gt;=4)</f>
        <v>0</v>
      </c>
      <c r="BD658" s="370">
        <f>INDEX(lookups!AU$46:AU$63,MATCH($H658,lookups!$C$46:$C$63,0),1)*($F214&gt;=4)</f>
        <v>0</v>
      </c>
      <c r="BE658" s="370">
        <f>INDEX(lookups!AV$46:AV$63,MATCH($H658,lookups!$C$46:$C$63,0),1)*($F214&gt;=4)</f>
        <v>0</v>
      </c>
      <c r="BF658" s="370">
        <f>INDEX(lookups!AW$46:AW$63,MATCH($H658,lookups!$C$46:$C$63,0),1)*($F214&gt;=4)</f>
        <v>0</v>
      </c>
      <c r="BG658" s="370">
        <f>INDEX(lookups!AX$46:AX$63,MATCH($H658,lookups!$C$46:$C$63,0),1)*($F214&gt;=4)</f>
        <v>0</v>
      </c>
      <c r="BH658" s="370">
        <f>INDEX(lookups!AY$46:AY$63,MATCH($H658,lookups!$C$46:$C$63,0),1)*($F214&gt;=4)</f>
        <v>0</v>
      </c>
      <c r="BI658" s="370">
        <f>INDEX(lookups!AZ$46:AZ$63,MATCH($H658,lookups!$C$46:$C$63,0),1)*($F214&gt;=4)</f>
        <v>0</v>
      </c>
      <c r="BJ658" s="370">
        <f>INDEX(lookups!BA$46:BA$63,MATCH($H658,lookups!$C$46:$C$63,0),1)*($F214&gt;=4)</f>
        <v>0</v>
      </c>
      <c r="BK658" s="370">
        <f>INDEX(lookups!BB$46:BB$63,MATCH($H658,lookups!$C$46:$C$63,0),1)*($F214&gt;=4)</f>
        <v>0</v>
      </c>
      <c r="BL658" s="370">
        <f>INDEX(lookups!BC$46:BC$63,MATCH($H658,lookups!$C$46:$C$63,0),1)*($F214&gt;=4)</f>
        <v>0</v>
      </c>
      <c r="BM658" s="370">
        <f>INDEX(lookups!BD$46:BD$63,MATCH($H658,lookups!$C$46:$C$63,0),1)*($F214&gt;=4)</f>
        <v>0</v>
      </c>
    </row>
    <row r="659" spans="3:65" x14ac:dyDescent="0.2">
      <c r="C659" s="325">
        <f t="shared" si="1327"/>
        <v>9</v>
      </c>
      <c r="D659" s="303" t="str">
        <f t="shared" si="1328"/>
        <v>item 9</v>
      </c>
      <c r="E659" s="350" t="str">
        <f t="shared" si="1326"/>
        <v>Operating Expense</v>
      </c>
      <c r="F659" s="320">
        <f t="shared" si="1326"/>
        <v>2</v>
      </c>
      <c r="G659" s="320"/>
      <c r="H659" s="355">
        <f>Input!J16</f>
        <v>20</v>
      </c>
      <c r="I659" s="309"/>
      <c r="J659" s="357"/>
      <c r="K659" s="368">
        <f t="shared" si="1329"/>
        <v>0</v>
      </c>
      <c r="L659" s="369">
        <f t="shared" si="1330"/>
        <v>0</v>
      </c>
      <c r="O659" s="370">
        <f>INDEX(lookups!F$46:F$63,MATCH($H659,lookups!$C$46:$C$63,0),1)*($F215&gt;=4)</f>
        <v>0</v>
      </c>
      <c r="P659" s="370">
        <f>INDEX(lookups!G$46:G$63,MATCH($H659,lookups!$C$46:$C$63,0),1)*($F215&gt;=4)</f>
        <v>0</v>
      </c>
      <c r="Q659" s="370">
        <f>INDEX(lookups!H$46:H$63,MATCH($H659,lookups!$C$46:$C$63,0),1)*($F215&gt;=4)</f>
        <v>0</v>
      </c>
      <c r="R659" s="370">
        <f>INDEX(lookups!I$46:I$63,MATCH($H659,lookups!$C$46:$C$63,0),1)*($F215&gt;=4)</f>
        <v>0</v>
      </c>
      <c r="S659" s="370">
        <f>INDEX(lookups!J$46:J$63,MATCH($H659,lookups!$C$46:$C$63,0),1)*($F215&gt;=4)</f>
        <v>0</v>
      </c>
      <c r="T659" s="370">
        <f>INDEX(lookups!K$46:K$63,MATCH($H659,lookups!$C$46:$C$63,0),1)*($F215&gt;=4)</f>
        <v>0</v>
      </c>
      <c r="U659" s="370">
        <f>INDEX(lookups!L$46:L$63,MATCH($H659,lookups!$C$46:$C$63,0),1)*($F215&gt;=4)</f>
        <v>0</v>
      </c>
      <c r="V659" s="370">
        <f>INDEX(lookups!M$46:M$63,MATCH($H659,lookups!$C$46:$C$63,0),1)*($F215&gt;=4)</f>
        <v>0</v>
      </c>
      <c r="W659" s="370">
        <f>INDEX(lookups!N$46:N$63,MATCH($H659,lookups!$C$46:$C$63,0),1)*($F215&gt;=4)</f>
        <v>0</v>
      </c>
      <c r="X659" s="370">
        <f>INDEX(lookups!O$46:O$63,MATCH($H659,lookups!$C$46:$C$63,0),1)*($F215&gt;=4)</f>
        <v>0</v>
      </c>
      <c r="Y659" s="370">
        <f>INDEX(lookups!P$46:P$63,MATCH($H659,lookups!$C$46:$C$63,0),1)*($F215&gt;=4)</f>
        <v>0</v>
      </c>
      <c r="Z659" s="370">
        <f>INDEX(lookups!Q$46:Q$63,MATCH($H659,lookups!$C$46:$C$63,0),1)*($F215&gt;=4)</f>
        <v>0</v>
      </c>
      <c r="AA659" s="370">
        <f>INDEX(lookups!R$46:R$63,MATCH($H659,lookups!$C$46:$C$63,0),1)*($F215&gt;=4)</f>
        <v>0</v>
      </c>
      <c r="AB659" s="370">
        <f>INDEX(lookups!S$46:S$63,MATCH($H659,lookups!$C$46:$C$63,0),1)*($F215&gt;=4)</f>
        <v>0</v>
      </c>
      <c r="AC659" s="370">
        <f>INDEX(lookups!T$46:T$63,MATCH($H659,lookups!$C$46:$C$63,0),1)*($F215&gt;=4)</f>
        <v>0</v>
      </c>
      <c r="AD659" s="370">
        <f>INDEX(lookups!U$46:U$63,MATCH($H659,lookups!$C$46:$C$63,0),1)*($F215&gt;=4)</f>
        <v>0</v>
      </c>
      <c r="AE659" s="370">
        <f>INDEX(lookups!V$46:V$63,MATCH($H659,lookups!$C$46:$C$63,0),1)*($F215&gt;=4)</f>
        <v>0</v>
      </c>
      <c r="AF659" s="370">
        <f>INDEX(lookups!W$46:W$63,MATCH($H659,lookups!$C$46:$C$63,0),1)*($F215&gt;=4)</f>
        <v>0</v>
      </c>
      <c r="AG659" s="370">
        <f>INDEX(lookups!X$46:X$63,MATCH($H659,lookups!$C$46:$C$63,0),1)*($F215&gt;=4)</f>
        <v>0</v>
      </c>
      <c r="AH659" s="370">
        <f>INDEX(lookups!Y$46:Y$63,MATCH($H659,lookups!$C$46:$C$63,0),1)*($F215&gt;=4)</f>
        <v>0</v>
      </c>
      <c r="AI659" s="370">
        <f>INDEX(lookups!Z$46:Z$63,MATCH($H659,lookups!$C$46:$C$63,0),1)*($F215&gt;=4)</f>
        <v>0</v>
      </c>
      <c r="AJ659" s="370">
        <f>INDEX(lookups!AA$46:AA$63,MATCH($H659,lookups!$C$46:$C$63,0),1)*($F215&gt;=4)</f>
        <v>0</v>
      </c>
      <c r="AK659" s="370">
        <f>INDEX(lookups!AB$46:AB$63,MATCH($H659,lookups!$C$46:$C$63,0),1)*($F215&gt;=4)</f>
        <v>0</v>
      </c>
      <c r="AL659" s="370">
        <f>INDEX(lookups!AC$46:AC$63,MATCH($H659,lookups!$C$46:$C$63,0),1)*($F215&gt;=4)</f>
        <v>0</v>
      </c>
      <c r="AM659" s="370">
        <f>INDEX(lookups!AD$46:AD$63,MATCH($H659,lookups!$C$46:$C$63,0),1)*($F215&gt;=4)</f>
        <v>0</v>
      </c>
      <c r="AN659" s="370">
        <f>INDEX(lookups!AE$46:AE$63,MATCH($H659,lookups!$C$46:$C$63,0),1)*($F215&gt;=4)</f>
        <v>0</v>
      </c>
      <c r="AO659" s="370">
        <f>INDEX(lookups!AF$46:AF$63,MATCH($H659,lookups!$C$46:$C$63,0),1)*($F215&gt;=4)</f>
        <v>0</v>
      </c>
      <c r="AP659" s="370">
        <f>INDEX(lookups!AG$46:AG$63,MATCH($H659,lookups!$C$46:$C$63,0),1)*($F215&gt;=4)</f>
        <v>0</v>
      </c>
      <c r="AQ659" s="370">
        <f>INDEX(lookups!AH$46:AH$63,MATCH($H659,lookups!$C$46:$C$63,0),1)*($F215&gt;=4)</f>
        <v>0</v>
      </c>
      <c r="AR659" s="370">
        <f>INDEX(lookups!AI$46:AI$63,MATCH($H659,lookups!$C$46:$C$63,0),1)*($F215&gt;=4)</f>
        <v>0</v>
      </c>
      <c r="AS659" s="370">
        <f>INDEX(lookups!AJ$46:AJ$63,MATCH($H659,lookups!$C$46:$C$63,0),1)*($F215&gt;=4)</f>
        <v>0</v>
      </c>
      <c r="AT659" s="370">
        <f>INDEX(lookups!AK$46:AK$63,MATCH($H659,lookups!$C$46:$C$63,0),1)*($F215&gt;=4)</f>
        <v>0</v>
      </c>
      <c r="AU659" s="370">
        <f>INDEX(lookups!AL$46:AL$63,MATCH($H659,lookups!$C$46:$C$63,0),1)*($F215&gt;=4)</f>
        <v>0</v>
      </c>
      <c r="AV659" s="370">
        <f>INDEX(lookups!AM$46:AM$63,MATCH($H659,lookups!$C$46:$C$63,0),1)*($F215&gt;=4)</f>
        <v>0</v>
      </c>
      <c r="AW659" s="370">
        <f>INDEX(lookups!AN$46:AN$63,MATCH($H659,lookups!$C$46:$C$63,0),1)*($F215&gt;=4)</f>
        <v>0</v>
      </c>
      <c r="AX659" s="370">
        <f>INDEX(lookups!AO$46:AO$63,MATCH($H659,lookups!$C$46:$C$63,0),1)*($F215&gt;=4)</f>
        <v>0</v>
      </c>
      <c r="AY659" s="370">
        <f>INDEX(lookups!AP$46:AP$63,MATCH($H659,lookups!$C$46:$C$63,0),1)*($F215&gt;=4)</f>
        <v>0</v>
      </c>
      <c r="AZ659" s="370">
        <f>INDEX(lookups!AQ$46:AQ$63,MATCH($H659,lookups!$C$46:$C$63,0),1)*($F215&gt;=4)</f>
        <v>0</v>
      </c>
      <c r="BA659" s="370">
        <f>INDEX(lookups!AR$46:AR$63,MATCH($H659,lookups!$C$46:$C$63,0),1)*($F215&gt;=4)</f>
        <v>0</v>
      </c>
      <c r="BB659" s="370">
        <f>INDEX(lookups!AS$46:AS$63,MATCH($H659,lookups!$C$46:$C$63,0),1)*($F215&gt;=4)</f>
        <v>0</v>
      </c>
      <c r="BC659" s="370">
        <f>INDEX(lookups!AT$46:AT$63,MATCH($H659,lookups!$C$46:$C$63,0),1)*($F215&gt;=4)</f>
        <v>0</v>
      </c>
      <c r="BD659" s="370">
        <f>INDEX(lookups!AU$46:AU$63,MATCH($H659,lookups!$C$46:$C$63,0),1)*($F215&gt;=4)</f>
        <v>0</v>
      </c>
      <c r="BE659" s="370">
        <f>INDEX(lookups!AV$46:AV$63,MATCH($H659,lookups!$C$46:$C$63,0),1)*($F215&gt;=4)</f>
        <v>0</v>
      </c>
      <c r="BF659" s="370">
        <f>INDEX(lookups!AW$46:AW$63,MATCH($H659,lookups!$C$46:$C$63,0),1)*($F215&gt;=4)</f>
        <v>0</v>
      </c>
      <c r="BG659" s="370">
        <f>INDEX(lookups!AX$46:AX$63,MATCH($H659,lookups!$C$46:$C$63,0),1)*($F215&gt;=4)</f>
        <v>0</v>
      </c>
      <c r="BH659" s="370">
        <f>INDEX(lookups!AY$46:AY$63,MATCH($H659,lookups!$C$46:$C$63,0),1)*($F215&gt;=4)</f>
        <v>0</v>
      </c>
      <c r="BI659" s="370">
        <f>INDEX(lookups!AZ$46:AZ$63,MATCH($H659,lookups!$C$46:$C$63,0),1)*($F215&gt;=4)</f>
        <v>0</v>
      </c>
      <c r="BJ659" s="370">
        <f>INDEX(lookups!BA$46:BA$63,MATCH($H659,lookups!$C$46:$C$63,0),1)*($F215&gt;=4)</f>
        <v>0</v>
      </c>
      <c r="BK659" s="370">
        <f>INDEX(lookups!BB$46:BB$63,MATCH($H659,lookups!$C$46:$C$63,0),1)*($F215&gt;=4)</f>
        <v>0</v>
      </c>
      <c r="BL659" s="370">
        <f>INDEX(lookups!BC$46:BC$63,MATCH($H659,lookups!$C$46:$C$63,0),1)*($F215&gt;=4)</f>
        <v>0</v>
      </c>
      <c r="BM659" s="370">
        <f>INDEX(lookups!BD$46:BD$63,MATCH($H659,lookups!$C$46:$C$63,0),1)*($F215&gt;=4)</f>
        <v>0</v>
      </c>
    </row>
    <row r="660" spans="3:65" x14ac:dyDescent="0.2">
      <c r="C660" s="325">
        <f t="shared" si="1327"/>
        <v>10</v>
      </c>
      <c r="D660" s="303" t="str">
        <f t="shared" si="1328"/>
        <v>item 10</v>
      </c>
      <c r="E660" s="350" t="str">
        <f t="shared" si="1326"/>
        <v>Operating Expense</v>
      </c>
      <c r="F660" s="320">
        <f t="shared" si="1326"/>
        <v>2</v>
      </c>
      <c r="G660" s="320"/>
      <c r="H660" s="355">
        <f>Input!J17</f>
        <v>20</v>
      </c>
      <c r="I660" s="309"/>
      <c r="J660" s="357"/>
      <c r="K660" s="368">
        <f t="shared" si="1329"/>
        <v>0</v>
      </c>
      <c r="L660" s="369">
        <f t="shared" si="1330"/>
        <v>0</v>
      </c>
      <c r="O660" s="370">
        <f>INDEX(lookups!F$46:F$63,MATCH($H660,lookups!$C$46:$C$63,0),1)*($F216&gt;=4)</f>
        <v>0</v>
      </c>
      <c r="P660" s="370">
        <f>INDEX(lookups!G$46:G$63,MATCH($H660,lookups!$C$46:$C$63,0),1)*($F216&gt;=4)</f>
        <v>0</v>
      </c>
      <c r="Q660" s="370">
        <f>INDEX(lookups!H$46:H$63,MATCH($H660,lookups!$C$46:$C$63,0),1)*($F216&gt;=4)</f>
        <v>0</v>
      </c>
      <c r="R660" s="370">
        <f>INDEX(lookups!I$46:I$63,MATCH($H660,lookups!$C$46:$C$63,0),1)*($F216&gt;=4)</f>
        <v>0</v>
      </c>
      <c r="S660" s="370">
        <f>INDEX(lookups!J$46:J$63,MATCH($H660,lookups!$C$46:$C$63,0),1)*($F216&gt;=4)</f>
        <v>0</v>
      </c>
      <c r="T660" s="370">
        <f>INDEX(lookups!K$46:K$63,MATCH($H660,lookups!$C$46:$C$63,0),1)*($F216&gt;=4)</f>
        <v>0</v>
      </c>
      <c r="U660" s="370">
        <f>INDEX(lookups!L$46:L$63,MATCH($H660,lookups!$C$46:$C$63,0),1)*($F216&gt;=4)</f>
        <v>0</v>
      </c>
      <c r="V660" s="370">
        <f>INDEX(lookups!M$46:M$63,MATCH($H660,lookups!$C$46:$C$63,0),1)*($F216&gt;=4)</f>
        <v>0</v>
      </c>
      <c r="W660" s="370">
        <f>INDEX(lookups!N$46:N$63,MATCH($H660,lookups!$C$46:$C$63,0),1)*($F216&gt;=4)</f>
        <v>0</v>
      </c>
      <c r="X660" s="370">
        <f>INDEX(lookups!O$46:O$63,MATCH($H660,lookups!$C$46:$C$63,0),1)*($F216&gt;=4)</f>
        <v>0</v>
      </c>
      <c r="Y660" s="370">
        <f>INDEX(lookups!P$46:P$63,MATCH($H660,lookups!$C$46:$C$63,0),1)*($F216&gt;=4)</f>
        <v>0</v>
      </c>
      <c r="Z660" s="370">
        <f>INDEX(lookups!Q$46:Q$63,MATCH($H660,lookups!$C$46:$C$63,0),1)*($F216&gt;=4)</f>
        <v>0</v>
      </c>
      <c r="AA660" s="370">
        <f>INDEX(lookups!R$46:R$63,MATCH($H660,lookups!$C$46:$C$63,0),1)*($F216&gt;=4)</f>
        <v>0</v>
      </c>
      <c r="AB660" s="370">
        <f>INDEX(lookups!S$46:S$63,MATCH($H660,lookups!$C$46:$C$63,0),1)*($F216&gt;=4)</f>
        <v>0</v>
      </c>
      <c r="AC660" s="370">
        <f>INDEX(lookups!T$46:T$63,MATCH($H660,lookups!$C$46:$C$63,0),1)*($F216&gt;=4)</f>
        <v>0</v>
      </c>
      <c r="AD660" s="370">
        <f>INDEX(lookups!U$46:U$63,MATCH($H660,lookups!$C$46:$C$63,0),1)*($F216&gt;=4)</f>
        <v>0</v>
      </c>
      <c r="AE660" s="370">
        <f>INDEX(lookups!V$46:V$63,MATCH($H660,lookups!$C$46:$C$63,0),1)*($F216&gt;=4)</f>
        <v>0</v>
      </c>
      <c r="AF660" s="370">
        <f>INDEX(lookups!W$46:W$63,MATCH($H660,lookups!$C$46:$C$63,0),1)*($F216&gt;=4)</f>
        <v>0</v>
      </c>
      <c r="AG660" s="370">
        <f>INDEX(lookups!X$46:X$63,MATCH($H660,lookups!$C$46:$C$63,0),1)*($F216&gt;=4)</f>
        <v>0</v>
      </c>
      <c r="AH660" s="370">
        <f>INDEX(lookups!Y$46:Y$63,MATCH($H660,lookups!$C$46:$C$63,0),1)*($F216&gt;=4)</f>
        <v>0</v>
      </c>
      <c r="AI660" s="370">
        <f>INDEX(lookups!Z$46:Z$63,MATCH($H660,lookups!$C$46:$C$63,0),1)*($F216&gt;=4)</f>
        <v>0</v>
      </c>
      <c r="AJ660" s="370">
        <f>INDEX(lookups!AA$46:AA$63,MATCH($H660,lookups!$C$46:$C$63,0),1)*($F216&gt;=4)</f>
        <v>0</v>
      </c>
      <c r="AK660" s="370">
        <f>INDEX(lookups!AB$46:AB$63,MATCH($H660,lookups!$C$46:$C$63,0),1)*($F216&gt;=4)</f>
        <v>0</v>
      </c>
      <c r="AL660" s="370">
        <f>INDEX(lookups!AC$46:AC$63,MATCH($H660,lookups!$C$46:$C$63,0),1)*($F216&gt;=4)</f>
        <v>0</v>
      </c>
      <c r="AM660" s="370">
        <f>INDEX(lookups!AD$46:AD$63,MATCH($H660,lookups!$C$46:$C$63,0),1)*($F216&gt;=4)</f>
        <v>0</v>
      </c>
      <c r="AN660" s="370">
        <f>INDEX(lookups!AE$46:AE$63,MATCH($H660,lookups!$C$46:$C$63,0),1)*($F216&gt;=4)</f>
        <v>0</v>
      </c>
      <c r="AO660" s="370">
        <f>INDEX(lookups!AF$46:AF$63,MATCH($H660,lookups!$C$46:$C$63,0),1)*($F216&gt;=4)</f>
        <v>0</v>
      </c>
      <c r="AP660" s="370">
        <f>INDEX(lookups!AG$46:AG$63,MATCH($H660,lookups!$C$46:$C$63,0),1)*($F216&gt;=4)</f>
        <v>0</v>
      </c>
      <c r="AQ660" s="370">
        <f>INDEX(lookups!AH$46:AH$63,MATCH($H660,lookups!$C$46:$C$63,0),1)*($F216&gt;=4)</f>
        <v>0</v>
      </c>
      <c r="AR660" s="370">
        <f>INDEX(lookups!AI$46:AI$63,MATCH($H660,lookups!$C$46:$C$63,0),1)*($F216&gt;=4)</f>
        <v>0</v>
      </c>
      <c r="AS660" s="370">
        <f>INDEX(lookups!AJ$46:AJ$63,MATCH($H660,lookups!$C$46:$C$63,0),1)*($F216&gt;=4)</f>
        <v>0</v>
      </c>
      <c r="AT660" s="370">
        <f>INDEX(lookups!AK$46:AK$63,MATCH($H660,lookups!$C$46:$C$63,0),1)*($F216&gt;=4)</f>
        <v>0</v>
      </c>
      <c r="AU660" s="370">
        <f>INDEX(lookups!AL$46:AL$63,MATCH($H660,lookups!$C$46:$C$63,0),1)*($F216&gt;=4)</f>
        <v>0</v>
      </c>
      <c r="AV660" s="370">
        <f>INDEX(lookups!AM$46:AM$63,MATCH($H660,lookups!$C$46:$C$63,0),1)*($F216&gt;=4)</f>
        <v>0</v>
      </c>
      <c r="AW660" s="370">
        <f>INDEX(lookups!AN$46:AN$63,MATCH($H660,lookups!$C$46:$C$63,0),1)*($F216&gt;=4)</f>
        <v>0</v>
      </c>
      <c r="AX660" s="370">
        <f>INDEX(lookups!AO$46:AO$63,MATCH($H660,lookups!$C$46:$C$63,0),1)*($F216&gt;=4)</f>
        <v>0</v>
      </c>
      <c r="AY660" s="370">
        <f>INDEX(lookups!AP$46:AP$63,MATCH($H660,lookups!$C$46:$C$63,0),1)*($F216&gt;=4)</f>
        <v>0</v>
      </c>
      <c r="AZ660" s="370">
        <f>INDEX(lookups!AQ$46:AQ$63,MATCH($H660,lookups!$C$46:$C$63,0),1)*($F216&gt;=4)</f>
        <v>0</v>
      </c>
      <c r="BA660" s="370">
        <f>INDEX(lookups!AR$46:AR$63,MATCH($H660,lookups!$C$46:$C$63,0),1)*($F216&gt;=4)</f>
        <v>0</v>
      </c>
      <c r="BB660" s="370">
        <f>INDEX(lookups!AS$46:AS$63,MATCH($H660,lookups!$C$46:$C$63,0),1)*($F216&gt;=4)</f>
        <v>0</v>
      </c>
      <c r="BC660" s="370">
        <f>INDEX(lookups!AT$46:AT$63,MATCH($H660,lookups!$C$46:$C$63,0),1)*($F216&gt;=4)</f>
        <v>0</v>
      </c>
      <c r="BD660" s="370">
        <f>INDEX(lookups!AU$46:AU$63,MATCH($H660,lookups!$C$46:$C$63,0),1)*($F216&gt;=4)</f>
        <v>0</v>
      </c>
      <c r="BE660" s="370">
        <f>INDEX(lookups!AV$46:AV$63,MATCH($H660,lookups!$C$46:$C$63,0),1)*($F216&gt;=4)</f>
        <v>0</v>
      </c>
      <c r="BF660" s="370">
        <f>INDEX(lookups!AW$46:AW$63,MATCH($H660,lookups!$C$46:$C$63,0),1)*($F216&gt;=4)</f>
        <v>0</v>
      </c>
      <c r="BG660" s="370">
        <f>INDEX(lookups!AX$46:AX$63,MATCH($H660,lookups!$C$46:$C$63,0),1)*($F216&gt;=4)</f>
        <v>0</v>
      </c>
      <c r="BH660" s="370">
        <f>INDEX(lookups!AY$46:AY$63,MATCH($H660,lookups!$C$46:$C$63,0),1)*($F216&gt;=4)</f>
        <v>0</v>
      </c>
      <c r="BI660" s="370">
        <f>INDEX(lookups!AZ$46:AZ$63,MATCH($H660,lookups!$C$46:$C$63,0),1)*($F216&gt;=4)</f>
        <v>0</v>
      </c>
      <c r="BJ660" s="370">
        <f>INDEX(lookups!BA$46:BA$63,MATCH($H660,lookups!$C$46:$C$63,0),1)*($F216&gt;=4)</f>
        <v>0</v>
      </c>
      <c r="BK660" s="370">
        <f>INDEX(lookups!BB$46:BB$63,MATCH($H660,lookups!$C$46:$C$63,0),1)*($F216&gt;=4)</f>
        <v>0</v>
      </c>
      <c r="BL660" s="370">
        <f>INDEX(lookups!BC$46:BC$63,MATCH($H660,lookups!$C$46:$C$63,0),1)*($F216&gt;=4)</f>
        <v>0</v>
      </c>
      <c r="BM660" s="370">
        <f>INDEX(lookups!BD$46:BD$63,MATCH($H660,lookups!$C$46:$C$63,0),1)*($F216&gt;=4)</f>
        <v>0</v>
      </c>
    </row>
    <row r="661" spans="3:65" x14ac:dyDescent="0.2">
      <c r="C661" s="325">
        <f t="shared" si="1327"/>
        <v>11</v>
      </c>
      <c r="D661" s="303" t="str">
        <f t="shared" si="1328"/>
        <v>item 11</v>
      </c>
      <c r="E661" s="350" t="str">
        <f t="shared" si="1326"/>
        <v>Operating Expense</v>
      </c>
      <c r="F661" s="320">
        <f t="shared" si="1326"/>
        <v>2</v>
      </c>
      <c r="G661" s="320"/>
      <c r="H661" s="355">
        <f>Input!J18</f>
        <v>20</v>
      </c>
      <c r="I661" s="309"/>
      <c r="J661" s="357"/>
      <c r="K661" s="368">
        <f t="shared" si="1329"/>
        <v>0</v>
      </c>
      <c r="L661" s="369">
        <f t="shared" si="1330"/>
        <v>0</v>
      </c>
      <c r="O661" s="370">
        <f>INDEX(lookups!F$46:F$63,MATCH($H661,lookups!$C$46:$C$63,0),1)*($F217&gt;=4)</f>
        <v>0</v>
      </c>
      <c r="P661" s="370">
        <f>INDEX(lookups!G$46:G$63,MATCH($H661,lookups!$C$46:$C$63,0),1)*($F217&gt;=4)</f>
        <v>0</v>
      </c>
      <c r="Q661" s="370">
        <f>INDEX(lookups!H$46:H$63,MATCH($H661,lookups!$C$46:$C$63,0),1)*($F217&gt;=4)</f>
        <v>0</v>
      </c>
      <c r="R661" s="370">
        <f>INDEX(lookups!I$46:I$63,MATCH($H661,lookups!$C$46:$C$63,0),1)*($F217&gt;=4)</f>
        <v>0</v>
      </c>
      <c r="S661" s="370">
        <f>INDEX(lookups!J$46:J$63,MATCH($H661,lookups!$C$46:$C$63,0),1)*($F217&gt;=4)</f>
        <v>0</v>
      </c>
      <c r="T661" s="370">
        <f>INDEX(lookups!K$46:K$63,MATCH($H661,lookups!$C$46:$C$63,0),1)*($F217&gt;=4)</f>
        <v>0</v>
      </c>
      <c r="U661" s="370">
        <f>INDEX(lookups!L$46:L$63,MATCH($H661,lookups!$C$46:$C$63,0),1)*($F217&gt;=4)</f>
        <v>0</v>
      </c>
      <c r="V661" s="370">
        <f>INDEX(lookups!M$46:M$63,MATCH($H661,lookups!$C$46:$C$63,0),1)*($F217&gt;=4)</f>
        <v>0</v>
      </c>
      <c r="W661" s="370">
        <f>INDEX(lookups!N$46:N$63,MATCH($H661,lookups!$C$46:$C$63,0),1)*($F217&gt;=4)</f>
        <v>0</v>
      </c>
      <c r="X661" s="370">
        <f>INDEX(lookups!O$46:O$63,MATCH($H661,lookups!$C$46:$C$63,0),1)*($F217&gt;=4)</f>
        <v>0</v>
      </c>
      <c r="Y661" s="370">
        <f>INDEX(lookups!P$46:P$63,MATCH($H661,lookups!$C$46:$C$63,0),1)*($F217&gt;=4)</f>
        <v>0</v>
      </c>
      <c r="Z661" s="370">
        <f>INDEX(lookups!Q$46:Q$63,MATCH($H661,lookups!$C$46:$C$63,0),1)*($F217&gt;=4)</f>
        <v>0</v>
      </c>
      <c r="AA661" s="370">
        <f>INDEX(lookups!R$46:R$63,MATCH($H661,lookups!$C$46:$C$63,0),1)*($F217&gt;=4)</f>
        <v>0</v>
      </c>
      <c r="AB661" s="370">
        <f>INDEX(lookups!S$46:S$63,MATCH($H661,lookups!$C$46:$C$63,0),1)*($F217&gt;=4)</f>
        <v>0</v>
      </c>
      <c r="AC661" s="370">
        <f>INDEX(lookups!T$46:T$63,MATCH($H661,lookups!$C$46:$C$63,0),1)*($F217&gt;=4)</f>
        <v>0</v>
      </c>
      <c r="AD661" s="370">
        <f>INDEX(lookups!U$46:U$63,MATCH($H661,lookups!$C$46:$C$63,0),1)*($F217&gt;=4)</f>
        <v>0</v>
      </c>
      <c r="AE661" s="370">
        <f>INDEX(lookups!V$46:V$63,MATCH($H661,lookups!$C$46:$C$63,0),1)*($F217&gt;=4)</f>
        <v>0</v>
      </c>
      <c r="AF661" s="370">
        <f>INDEX(lookups!W$46:W$63,MATCH($H661,lookups!$C$46:$C$63,0),1)*($F217&gt;=4)</f>
        <v>0</v>
      </c>
      <c r="AG661" s="370">
        <f>INDEX(lookups!X$46:X$63,MATCH($H661,lookups!$C$46:$C$63,0),1)*($F217&gt;=4)</f>
        <v>0</v>
      </c>
      <c r="AH661" s="370">
        <f>INDEX(lookups!Y$46:Y$63,MATCH($H661,lookups!$C$46:$C$63,0),1)*($F217&gt;=4)</f>
        <v>0</v>
      </c>
      <c r="AI661" s="370">
        <f>INDEX(lookups!Z$46:Z$63,MATCH($H661,lookups!$C$46:$C$63,0),1)*($F217&gt;=4)</f>
        <v>0</v>
      </c>
      <c r="AJ661" s="370">
        <f>INDEX(lookups!AA$46:AA$63,MATCH($H661,lookups!$C$46:$C$63,0),1)*($F217&gt;=4)</f>
        <v>0</v>
      </c>
      <c r="AK661" s="370">
        <f>INDEX(lookups!AB$46:AB$63,MATCH($H661,lookups!$C$46:$C$63,0),1)*($F217&gt;=4)</f>
        <v>0</v>
      </c>
      <c r="AL661" s="370">
        <f>INDEX(lookups!AC$46:AC$63,MATCH($H661,lookups!$C$46:$C$63,0),1)*($F217&gt;=4)</f>
        <v>0</v>
      </c>
      <c r="AM661" s="370">
        <f>INDEX(lookups!AD$46:AD$63,MATCH($H661,lookups!$C$46:$C$63,0),1)*($F217&gt;=4)</f>
        <v>0</v>
      </c>
      <c r="AN661" s="370">
        <f>INDEX(lookups!AE$46:AE$63,MATCH($H661,lookups!$C$46:$C$63,0),1)*($F217&gt;=4)</f>
        <v>0</v>
      </c>
      <c r="AO661" s="370">
        <f>INDEX(lookups!AF$46:AF$63,MATCH($H661,lookups!$C$46:$C$63,0),1)*($F217&gt;=4)</f>
        <v>0</v>
      </c>
      <c r="AP661" s="370">
        <f>INDEX(lookups!AG$46:AG$63,MATCH($H661,lookups!$C$46:$C$63,0),1)*($F217&gt;=4)</f>
        <v>0</v>
      </c>
      <c r="AQ661" s="370">
        <f>INDEX(lookups!AH$46:AH$63,MATCH($H661,lookups!$C$46:$C$63,0),1)*($F217&gt;=4)</f>
        <v>0</v>
      </c>
      <c r="AR661" s="370">
        <f>INDEX(lookups!AI$46:AI$63,MATCH($H661,lookups!$C$46:$C$63,0),1)*($F217&gt;=4)</f>
        <v>0</v>
      </c>
      <c r="AS661" s="370">
        <f>INDEX(lookups!AJ$46:AJ$63,MATCH($H661,lookups!$C$46:$C$63,0),1)*($F217&gt;=4)</f>
        <v>0</v>
      </c>
      <c r="AT661" s="370">
        <f>INDEX(lookups!AK$46:AK$63,MATCH($H661,lookups!$C$46:$C$63,0),1)*($F217&gt;=4)</f>
        <v>0</v>
      </c>
      <c r="AU661" s="370">
        <f>INDEX(lookups!AL$46:AL$63,MATCH($H661,lookups!$C$46:$C$63,0),1)*($F217&gt;=4)</f>
        <v>0</v>
      </c>
      <c r="AV661" s="370">
        <f>INDEX(lookups!AM$46:AM$63,MATCH($H661,lookups!$C$46:$C$63,0),1)*($F217&gt;=4)</f>
        <v>0</v>
      </c>
      <c r="AW661" s="370">
        <f>INDEX(lookups!AN$46:AN$63,MATCH($H661,lookups!$C$46:$C$63,0),1)*($F217&gt;=4)</f>
        <v>0</v>
      </c>
      <c r="AX661" s="370">
        <f>INDEX(lookups!AO$46:AO$63,MATCH($H661,lookups!$C$46:$C$63,0),1)*($F217&gt;=4)</f>
        <v>0</v>
      </c>
      <c r="AY661" s="370">
        <f>INDEX(lookups!AP$46:AP$63,MATCH($H661,lookups!$C$46:$C$63,0),1)*($F217&gt;=4)</f>
        <v>0</v>
      </c>
      <c r="AZ661" s="370">
        <f>INDEX(lookups!AQ$46:AQ$63,MATCH($H661,lookups!$C$46:$C$63,0),1)*($F217&gt;=4)</f>
        <v>0</v>
      </c>
      <c r="BA661" s="370">
        <f>INDEX(lookups!AR$46:AR$63,MATCH($H661,lookups!$C$46:$C$63,0),1)*($F217&gt;=4)</f>
        <v>0</v>
      </c>
      <c r="BB661" s="370">
        <f>INDEX(lookups!AS$46:AS$63,MATCH($H661,lookups!$C$46:$C$63,0),1)*($F217&gt;=4)</f>
        <v>0</v>
      </c>
      <c r="BC661" s="370">
        <f>INDEX(lookups!AT$46:AT$63,MATCH($H661,lookups!$C$46:$C$63,0),1)*($F217&gt;=4)</f>
        <v>0</v>
      </c>
      <c r="BD661" s="370">
        <f>INDEX(lookups!AU$46:AU$63,MATCH($H661,lookups!$C$46:$C$63,0),1)*($F217&gt;=4)</f>
        <v>0</v>
      </c>
      <c r="BE661" s="370">
        <f>INDEX(lookups!AV$46:AV$63,MATCH($H661,lookups!$C$46:$C$63,0),1)*($F217&gt;=4)</f>
        <v>0</v>
      </c>
      <c r="BF661" s="370">
        <f>INDEX(lookups!AW$46:AW$63,MATCH($H661,lookups!$C$46:$C$63,0),1)*($F217&gt;=4)</f>
        <v>0</v>
      </c>
      <c r="BG661" s="370">
        <f>INDEX(lookups!AX$46:AX$63,MATCH($H661,lookups!$C$46:$C$63,0),1)*($F217&gt;=4)</f>
        <v>0</v>
      </c>
      <c r="BH661" s="370">
        <f>INDEX(lookups!AY$46:AY$63,MATCH($H661,lookups!$C$46:$C$63,0),1)*($F217&gt;=4)</f>
        <v>0</v>
      </c>
      <c r="BI661" s="370">
        <f>INDEX(lookups!AZ$46:AZ$63,MATCH($H661,lookups!$C$46:$C$63,0),1)*($F217&gt;=4)</f>
        <v>0</v>
      </c>
      <c r="BJ661" s="370">
        <f>INDEX(lookups!BA$46:BA$63,MATCH($H661,lookups!$C$46:$C$63,0),1)*($F217&gt;=4)</f>
        <v>0</v>
      </c>
      <c r="BK661" s="370">
        <f>INDEX(lookups!BB$46:BB$63,MATCH($H661,lookups!$C$46:$C$63,0),1)*($F217&gt;=4)</f>
        <v>0</v>
      </c>
      <c r="BL661" s="370">
        <f>INDEX(lookups!BC$46:BC$63,MATCH($H661,lookups!$C$46:$C$63,0),1)*($F217&gt;=4)</f>
        <v>0</v>
      </c>
      <c r="BM661" s="370">
        <f>INDEX(lookups!BD$46:BD$63,MATCH($H661,lookups!$C$46:$C$63,0),1)*($F217&gt;=4)</f>
        <v>0</v>
      </c>
    </row>
    <row r="662" spans="3:65" x14ac:dyDescent="0.2">
      <c r="C662" s="325">
        <f t="shared" si="1327"/>
        <v>12</v>
      </c>
      <c r="D662" s="303" t="str">
        <f t="shared" si="1328"/>
        <v>item 12</v>
      </c>
      <c r="E662" s="350" t="str">
        <f t="shared" si="1326"/>
        <v>Operating Expense</v>
      </c>
      <c r="F662" s="320">
        <f t="shared" si="1326"/>
        <v>2</v>
      </c>
      <c r="G662" s="320"/>
      <c r="H662" s="355">
        <f>Input!J19</f>
        <v>20</v>
      </c>
      <c r="I662" s="309"/>
      <c r="J662" s="357"/>
      <c r="K662" s="368">
        <f t="shared" si="1329"/>
        <v>0</v>
      </c>
      <c r="L662" s="369">
        <f t="shared" si="1330"/>
        <v>0</v>
      </c>
      <c r="O662" s="370">
        <f>INDEX(lookups!F$46:F$63,MATCH($H662,lookups!$C$46:$C$63,0),1)*($F218&gt;=4)</f>
        <v>0</v>
      </c>
      <c r="P662" s="370">
        <f>INDEX(lookups!G$46:G$63,MATCH($H662,lookups!$C$46:$C$63,0),1)*($F218&gt;=4)</f>
        <v>0</v>
      </c>
      <c r="Q662" s="370">
        <f>INDEX(lookups!H$46:H$63,MATCH($H662,lookups!$C$46:$C$63,0),1)*($F218&gt;=4)</f>
        <v>0</v>
      </c>
      <c r="R662" s="370">
        <f>INDEX(lookups!I$46:I$63,MATCH($H662,lookups!$C$46:$C$63,0),1)*($F218&gt;=4)</f>
        <v>0</v>
      </c>
      <c r="S662" s="370">
        <f>INDEX(lookups!J$46:J$63,MATCH($H662,lookups!$C$46:$C$63,0),1)*($F218&gt;=4)</f>
        <v>0</v>
      </c>
      <c r="T662" s="370">
        <f>INDEX(lookups!K$46:K$63,MATCH($H662,lookups!$C$46:$C$63,0),1)*($F218&gt;=4)</f>
        <v>0</v>
      </c>
      <c r="U662" s="370">
        <f>INDEX(lookups!L$46:L$63,MATCH($H662,lookups!$C$46:$C$63,0),1)*($F218&gt;=4)</f>
        <v>0</v>
      </c>
      <c r="V662" s="370">
        <f>INDEX(lookups!M$46:M$63,MATCH($H662,lookups!$C$46:$C$63,0),1)*($F218&gt;=4)</f>
        <v>0</v>
      </c>
      <c r="W662" s="370">
        <f>INDEX(lookups!N$46:N$63,MATCH($H662,lookups!$C$46:$C$63,0),1)*($F218&gt;=4)</f>
        <v>0</v>
      </c>
      <c r="X662" s="370">
        <f>INDEX(lookups!O$46:O$63,MATCH($H662,lookups!$C$46:$C$63,0),1)*($F218&gt;=4)</f>
        <v>0</v>
      </c>
      <c r="Y662" s="370">
        <f>INDEX(lookups!P$46:P$63,MATCH($H662,lookups!$C$46:$C$63,0),1)*($F218&gt;=4)</f>
        <v>0</v>
      </c>
      <c r="Z662" s="370">
        <f>INDEX(lookups!Q$46:Q$63,MATCH($H662,lookups!$C$46:$C$63,0),1)*($F218&gt;=4)</f>
        <v>0</v>
      </c>
      <c r="AA662" s="370">
        <f>INDEX(lookups!R$46:R$63,MATCH($H662,lookups!$C$46:$C$63,0),1)*($F218&gt;=4)</f>
        <v>0</v>
      </c>
      <c r="AB662" s="370">
        <f>INDEX(lookups!S$46:S$63,MATCH($H662,lookups!$C$46:$C$63,0),1)*($F218&gt;=4)</f>
        <v>0</v>
      </c>
      <c r="AC662" s="370">
        <f>INDEX(lookups!T$46:T$63,MATCH($H662,lookups!$C$46:$C$63,0),1)*($F218&gt;=4)</f>
        <v>0</v>
      </c>
      <c r="AD662" s="370">
        <f>INDEX(lookups!U$46:U$63,MATCH($H662,lookups!$C$46:$C$63,0),1)*($F218&gt;=4)</f>
        <v>0</v>
      </c>
      <c r="AE662" s="370">
        <f>INDEX(lookups!V$46:V$63,MATCH($H662,lookups!$C$46:$C$63,0),1)*($F218&gt;=4)</f>
        <v>0</v>
      </c>
      <c r="AF662" s="370">
        <f>INDEX(lookups!W$46:W$63,MATCH($H662,lookups!$C$46:$C$63,0),1)*($F218&gt;=4)</f>
        <v>0</v>
      </c>
      <c r="AG662" s="370">
        <f>INDEX(lookups!X$46:X$63,MATCH($H662,lookups!$C$46:$C$63,0),1)*($F218&gt;=4)</f>
        <v>0</v>
      </c>
      <c r="AH662" s="370">
        <f>INDEX(lookups!Y$46:Y$63,MATCH($H662,lookups!$C$46:$C$63,0),1)*($F218&gt;=4)</f>
        <v>0</v>
      </c>
      <c r="AI662" s="370">
        <f>INDEX(lookups!Z$46:Z$63,MATCH($H662,lookups!$C$46:$C$63,0),1)*($F218&gt;=4)</f>
        <v>0</v>
      </c>
      <c r="AJ662" s="370">
        <f>INDEX(lookups!AA$46:AA$63,MATCH($H662,lookups!$C$46:$C$63,0),1)*($F218&gt;=4)</f>
        <v>0</v>
      </c>
      <c r="AK662" s="370">
        <f>INDEX(lookups!AB$46:AB$63,MATCH($H662,lookups!$C$46:$C$63,0),1)*($F218&gt;=4)</f>
        <v>0</v>
      </c>
      <c r="AL662" s="370">
        <f>INDEX(lookups!AC$46:AC$63,MATCH($H662,lookups!$C$46:$C$63,0),1)*($F218&gt;=4)</f>
        <v>0</v>
      </c>
      <c r="AM662" s="370">
        <f>INDEX(lookups!AD$46:AD$63,MATCH($H662,lookups!$C$46:$C$63,0),1)*($F218&gt;=4)</f>
        <v>0</v>
      </c>
      <c r="AN662" s="370">
        <f>INDEX(lookups!AE$46:AE$63,MATCH($H662,lookups!$C$46:$C$63,0),1)*($F218&gt;=4)</f>
        <v>0</v>
      </c>
      <c r="AO662" s="370">
        <f>INDEX(lookups!AF$46:AF$63,MATCH($H662,lookups!$C$46:$C$63,0),1)*($F218&gt;=4)</f>
        <v>0</v>
      </c>
      <c r="AP662" s="370">
        <f>INDEX(lookups!AG$46:AG$63,MATCH($H662,lookups!$C$46:$C$63,0),1)*($F218&gt;=4)</f>
        <v>0</v>
      </c>
      <c r="AQ662" s="370">
        <f>INDEX(lookups!AH$46:AH$63,MATCH($H662,lookups!$C$46:$C$63,0),1)*($F218&gt;=4)</f>
        <v>0</v>
      </c>
      <c r="AR662" s="370">
        <f>INDEX(lookups!AI$46:AI$63,MATCH($H662,lookups!$C$46:$C$63,0),1)*($F218&gt;=4)</f>
        <v>0</v>
      </c>
      <c r="AS662" s="370">
        <f>INDEX(lookups!AJ$46:AJ$63,MATCH($H662,lookups!$C$46:$C$63,0),1)*($F218&gt;=4)</f>
        <v>0</v>
      </c>
      <c r="AT662" s="370">
        <f>INDEX(lookups!AK$46:AK$63,MATCH($H662,lookups!$C$46:$C$63,0),1)*($F218&gt;=4)</f>
        <v>0</v>
      </c>
      <c r="AU662" s="370">
        <f>INDEX(lookups!AL$46:AL$63,MATCH($H662,lookups!$C$46:$C$63,0),1)*($F218&gt;=4)</f>
        <v>0</v>
      </c>
      <c r="AV662" s="370">
        <f>INDEX(lookups!AM$46:AM$63,MATCH($H662,lookups!$C$46:$C$63,0),1)*($F218&gt;=4)</f>
        <v>0</v>
      </c>
      <c r="AW662" s="370">
        <f>INDEX(lookups!AN$46:AN$63,MATCH($H662,lookups!$C$46:$C$63,0),1)*($F218&gt;=4)</f>
        <v>0</v>
      </c>
      <c r="AX662" s="370">
        <f>INDEX(lookups!AO$46:AO$63,MATCH($H662,lookups!$C$46:$C$63,0),1)*($F218&gt;=4)</f>
        <v>0</v>
      </c>
      <c r="AY662" s="370">
        <f>INDEX(lookups!AP$46:AP$63,MATCH($H662,lookups!$C$46:$C$63,0),1)*($F218&gt;=4)</f>
        <v>0</v>
      </c>
      <c r="AZ662" s="370">
        <f>INDEX(lookups!AQ$46:AQ$63,MATCH($H662,lookups!$C$46:$C$63,0),1)*($F218&gt;=4)</f>
        <v>0</v>
      </c>
      <c r="BA662" s="370">
        <f>INDEX(lookups!AR$46:AR$63,MATCH($H662,lookups!$C$46:$C$63,0),1)*($F218&gt;=4)</f>
        <v>0</v>
      </c>
      <c r="BB662" s="370">
        <f>INDEX(lookups!AS$46:AS$63,MATCH($H662,lookups!$C$46:$C$63,0),1)*($F218&gt;=4)</f>
        <v>0</v>
      </c>
      <c r="BC662" s="370">
        <f>INDEX(lookups!AT$46:AT$63,MATCH($H662,lookups!$C$46:$C$63,0),1)*($F218&gt;=4)</f>
        <v>0</v>
      </c>
      <c r="BD662" s="370">
        <f>INDEX(lookups!AU$46:AU$63,MATCH($H662,lookups!$C$46:$C$63,0),1)*($F218&gt;=4)</f>
        <v>0</v>
      </c>
      <c r="BE662" s="370">
        <f>INDEX(lookups!AV$46:AV$63,MATCH($H662,lookups!$C$46:$C$63,0),1)*($F218&gt;=4)</f>
        <v>0</v>
      </c>
      <c r="BF662" s="370">
        <f>INDEX(lookups!AW$46:AW$63,MATCH($H662,lookups!$C$46:$C$63,0),1)*($F218&gt;=4)</f>
        <v>0</v>
      </c>
      <c r="BG662" s="370">
        <f>INDEX(lookups!AX$46:AX$63,MATCH($H662,lookups!$C$46:$C$63,0),1)*($F218&gt;=4)</f>
        <v>0</v>
      </c>
      <c r="BH662" s="370">
        <f>INDEX(lookups!AY$46:AY$63,MATCH($H662,lookups!$C$46:$C$63,0),1)*($F218&gt;=4)</f>
        <v>0</v>
      </c>
      <c r="BI662" s="370">
        <f>INDEX(lookups!AZ$46:AZ$63,MATCH($H662,lookups!$C$46:$C$63,0),1)*($F218&gt;=4)</f>
        <v>0</v>
      </c>
      <c r="BJ662" s="370">
        <f>INDEX(lookups!BA$46:BA$63,MATCH($H662,lookups!$C$46:$C$63,0),1)*($F218&gt;=4)</f>
        <v>0</v>
      </c>
      <c r="BK662" s="370">
        <f>INDEX(lookups!BB$46:BB$63,MATCH($H662,lookups!$C$46:$C$63,0),1)*($F218&gt;=4)</f>
        <v>0</v>
      </c>
      <c r="BL662" s="370">
        <f>INDEX(lookups!BC$46:BC$63,MATCH($H662,lookups!$C$46:$C$63,0),1)*($F218&gt;=4)</f>
        <v>0</v>
      </c>
      <c r="BM662" s="370">
        <f>INDEX(lookups!BD$46:BD$63,MATCH($H662,lookups!$C$46:$C$63,0),1)*($F218&gt;=4)</f>
        <v>0</v>
      </c>
    </row>
    <row r="663" spans="3:65" x14ac:dyDescent="0.2">
      <c r="C663" s="325">
        <f t="shared" si="1327"/>
        <v>13</v>
      </c>
      <c r="D663" s="303" t="str">
        <f t="shared" si="1328"/>
        <v>item 13</v>
      </c>
      <c r="E663" s="350" t="str">
        <f t="shared" si="1326"/>
        <v>Operating Expense</v>
      </c>
      <c r="F663" s="320">
        <f t="shared" si="1326"/>
        <v>2</v>
      </c>
      <c r="G663" s="320"/>
      <c r="H663" s="355">
        <f>Input!J20</f>
        <v>20</v>
      </c>
      <c r="I663" s="309"/>
      <c r="J663" s="357"/>
      <c r="K663" s="368">
        <f t="shared" si="1329"/>
        <v>0</v>
      </c>
      <c r="L663" s="369">
        <f t="shared" si="1330"/>
        <v>0</v>
      </c>
      <c r="O663" s="370">
        <f>INDEX(lookups!F$46:F$63,MATCH($H663,lookups!$C$46:$C$63,0),1)*($F219&gt;=4)</f>
        <v>0</v>
      </c>
      <c r="P663" s="370">
        <f>INDEX(lookups!G$46:G$63,MATCH($H663,lookups!$C$46:$C$63,0),1)*($F219&gt;=4)</f>
        <v>0</v>
      </c>
      <c r="Q663" s="370">
        <f>INDEX(lookups!H$46:H$63,MATCH($H663,lookups!$C$46:$C$63,0),1)*($F219&gt;=4)</f>
        <v>0</v>
      </c>
      <c r="R663" s="370">
        <f>INDEX(lookups!I$46:I$63,MATCH($H663,lookups!$C$46:$C$63,0),1)*($F219&gt;=4)</f>
        <v>0</v>
      </c>
      <c r="S663" s="370">
        <f>INDEX(lookups!J$46:J$63,MATCH($H663,lookups!$C$46:$C$63,0),1)*($F219&gt;=4)</f>
        <v>0</v>
      </c>
      <c r="T663" s="370">
        <f>INDEX(lookups!K$46:K$63,MATCH($H663,lookups!$C$46:$C$63,0),1)*($F219&gt;=4)</f>
        <v>0</v>
      </c>
      <c r="U663" s="370">
        <f>INDEX(lookups!L$46:L$63,MATCH($H663,lookups!$C$46:$C$63,0),1)*($F219&gt;=4)</f>
        <v>0</v>
      </c>
      <c r="V663" s="370">
        <f>INDEX(lookups!M$46:M$63,MATCH($H663,lookups!$C$46:$C$63,0),1)*($F219&gt;=4)</f>
        <v>0</v>
      </c>
      <c r="W663" s="370">
        <f>INDEX(lookups!N$46:N$63,MATCH($H663,lookups!$C$46:$C$63,0),1)*($F219&gt;=4)</f>
        <v>0</v>
      </c>
      <c r="X663" s="370">
        <f>INDEX(lookups!O$46:O$63,MATCH($H663,lookups!$C$46:$C$63,0),1)*($F219&gt;=4)</f>
        <v>0</v>
      </c>
      <c r="Y663" s="370">
        <f>INDEX(lookups!P$46:P$63,MATCH($H663,lookups!$C$46:$C$63,0),1)*($F219&gt;=4)</f>
        <v>0</v>
      </c>
      <c r="Z663" s="370">
        <f>INDEX(lookups!Q$46:Q$63,MATCH($H663,lookups!$C$46:$C$63,0),1)*($F219&gt;=4)</f>
        <v>0</v>
      </c>
      <c r="AA663" s="370">
        <f>INDEX(lookups!R$46:R$63,MATCH($H663,lookups!$C$46:$C$63,0),1)*($F219&gt;=4)</f>
        <v>0</v>
      </c>
      <c r="AB663" s="370">
        <f>INDEX(lookups!S$46:S$63,MATCH($H663,lookups!$C$46:$C$63,0),1)*($F219&gt;=4)</f>
        <v>0</v>
      </c>
      <c r="AC663" s="370">
        <f>INDEX(lookups!T$46:T$63,MATCH($H663,lookups!$C$46:$C$63,0),1)*($F219&gt;=4)</f>
        <v>0</v>
      </c>
      <c r="AD663" s="370">
        <f>INDEX(lookups!U$46:U$63,MATCH($H663,lookups!$C$46:$C$63,0),1)*($F219&gt;=4)</f>
        <v>0</v>
      </c>
      <c r="AE663" s="370">
        <f>INDEX(lookups!V$46:V$63,MATCH($H663,lookups!$C$46:$C$63,0),1)*($F219&gt;=4)</f>
        <v>0</v>
      </c>
      <c r="AF663" s="370">
        <f>INDEX(lookups!W$46:W$63,MATCH($H663,lookups!$C$46:$C$63,0),1)*($F219&gt;=4)</f>
        <v>0</v>
      </c>
      <c r="AG663" s="370">
        <f>INDEX(lookups!X$46:X$63,MATCH($H663,lookups!$C$46:$C$63,0),1)*($F219&gt;=4)</f>
        <v>0</v>
      </c>
      <c r="AH663" s="370">
        <f>INDEX(lookups!Y$46:Y$63,MATCH($H663,lookups!$C$46:$C$63,0),1)*($F219&gt;=4)</f>
        <v>0</v>
      </c>
      <c r="AI663" s="370">
        <f>INDEX(lookups!Z$46:Z$63,MATCH($H663,lookups!$C$46:$C$63,0),1)*($F219&gt;=4)</f>
        <v>0</v>
      </c>
      <c r="AJ663" s="370">
        <f>INDEX(lookups!AA$46:AA$63,MATCH($H663,lookups!$C$46:$C$63,0),1)*($F219&gt;=4)</f>
        <v>0</v>
      </c>
      <c r="AK663" s="370">
        <f>INDEX(lookups!AB$46:AB$63,MATCH($H663,lookups!$C$46:$C$63,0),1)*($F219&gt;=4)</f>
        <v>0</v>
      </c>
      <c r="AL663" s="370">
        <f>INDEX(lookups!AC$46:AC$63,MATCH($H663,lookups!$C$46:$C$63,0),1)*($F219&gt;=4)</f>
        <v>0</v>
      </c>
      <c r="AM663" s="370">
        <f>INDEX(lookups!AD$46:AD$63,MATCH($H663,lookups!$C$46:$C$63,0),1)*($F219&gt;=4)</f>
        <v>0</v>
      </c>
      <c r="AN663" s="370">
        <f>INDEX(lookups!AE$46:AE$63,MATCH($H663,lookups!$C$46:$C$63,0),1)*($F219&gt;=4)</f>
        <v>0</v>
      </c>
      <c r="AO663" s="370">
        <f>INDEX(lookups!AF$46:AF$63,MATCH($H663,lookups!$C$46:$C$63,0),1)*($F219&gt;=4)</f>
        <v>0</v>
      </c>
      <c r="AP663" s="370">
        <f>INDEX(lookups!AG$46:AG$63,MATCH($H663,lookups!$C$46:$C$63,0),1)*($F219&gt;=4)</f>
        <v>0</v>
      </c>
      <c r="AQ663" s="370">
        <f>INDEX(lookups!AH$46:AH$63,MATCH($H663,lookups!$C$46:$C$63,0),1)*($F219&gt;=4)</f>
        <v>0</v>
      </c>
      <c r="AR663" s="370">
        <f>INDEX(lookups!AI$46:AI$63,MATCH($H663,lookups!$C$46:$C$63,0),1)*($F219&gt;=4)</f>
        <v>0</v>
      </c>
      <c r="AS663" s="370">
        <f>INDEX(lookups!AJ$46:AJ$63,MATCH($H663,lookups!$C$46:$C$63,0),1)*($F219&gt;=4)</f>
        <v>0</v>
      </c>
      <c r="AT663" s="370">
        <f>INDEX(lookups!AK$46:AK$63,MATCH($H663,lookups!$C$46:$C$63,0),1)*($F219&gt;=4)</f>
        <v>0</v>
      </c>
      <c r="AU663" s="370">
        <f>INDEX(lookups!AL$46:AL$63,MATCH($H663,lookups!$C$46:$C$63,0),1)*($F219&gt;=4)</f>
        <v>0</v>
      </c>
      <c r="AV663" s="370">
        <f>INDEX(lookups!AM$46:AM$63,MATCH($H663,lookups!$C$46:$C$63,0),1)*($F219&gt;=4)</f>
        <v>0</v>
      </c>
      <c r="AW663" s="370">
        <f>INDEX(lookups!AN$46:AN$63,MATCH($H663,lookups!$C$46:$C$63,0),1)*($F219&gt;=4)</f>
        <v>0</v>
      </c>
      <c r="AX663" s="370">
        <f>INDEX(lookups!AO$46:AO$63,MATCH($H663,lookups!$C$46:$C$63,0),1)*($F219&gt;=4)</f>
        <v>0</v>
      </c>
      <c r="AY663" s="370">
        <f>INDEX(lookups!AP$46:AP$63,MATCH($H663,lookups!$C$46:$C$63,0),1)*($F219&gt;=4)</f>
        <v>0</v>
      </c>
      <c r="AZ663" s="370">
        <f>INDEX(lookups!AQ$46:AQ$63,MATCH($H663,lookups!$C$46:$C$63,0),1)*($F219&gt;=4)</f>
        <v>0</v>
      </c>
      <c r="BA663" s="370">
        <f>INDEX(lookups!AR$46:AR$63,MATCH($H663,lookups!$C$46:$C$63,0),1)*($F219&gt;=4)</f>
        <v>0</v>
      </c>
      <c r="BB663" s="370">
        <f>INDEX(lookups!AS$46:AS$63,MATCH($H663,lookups!$C$46:$C$63,0),1)*($F219&gt;=4)</f>
        <v>0</v>
      </c>
      <c r="BC663" s="370">
        <f>INDEX(lookups!AT$46:AT$63,MATCH($H663,lookups!$C$46:$C$63,0),1)*($F219&gt;=4)</f>
        <v>0</v>
      </c>
      <c r="BD663" s="370">
        <f>INDEX(lookups!AU$46:AU$63,MATCH($H663,lookups!$C$46:$C$63,0),1)*($F219&gt;=4)</f>
        <v>0</v>
      </c>
      <c r="BE663" s="370">
        <f>INDEX(lookups!AV$46:AV$63,MATCH($H663,lookups!$C$46:$C$63,0),1)*($F219&gt;=4)</f>
        <v>0</v>
      </c>
      <c r="BF663" s="370">
        <f>INDEX(lookups!AW$46:AW$63,MATCH($H663,lookups!$C$46:$C$63,0),1)*($F219&gt;=4)</f>
        <v>0</v>
      </c>
      <c r="BG663" s="370">
        <f>INDEX(lookups!AX$46:AX$63,MATCH($H663,lookups!$C$46:$C$63,0),1)*($F219&gt;=4)</f>
        <v>0</v>
      </c>
      <c r="BH663" s="370">
        <f>INDEX(lookups!AY$46:AY$63,MATCH($H663,lookups!$C$46:$C$63,0),1)*($F219&gt;=4)</f>
        <v>0</v>
      </c>
      <c r="BI663" s="370">
        <f>INDEX(lookups!AZ$46:AZ$63,MATCH($H663,lookups!$C$46:$C$63,0),1)*($F219&gt;=4)</f>
        <v>0</v>
      </c>
      <c r="BJ663" s="370">
        <f>INDEX(lookups!BA$46:BA$63,MATCH($H663,lookups!$C$46:$C$63,0),1)*($F219&gt;=4)</f>
        <v>0</v>
      </c>
      <c r="BK663" s="370">
        <f>INDEX(lookups!BB$46:BB$63,MATCH($H663,lookups!$C$46:$C$63,0),1)*($F219&gt;=4)</f>
        <v>0</v>
      </c>
      <c r="BL663" s="370">
        <f>INDEX(lookups!BC$46:BC$63,MATCH($H663,lookups!$C$46:$C$63,0),1)*($F219&gt;=4)</f>
        <v>0</v>
      </c>
      <c r="BM663" s="370">
        <f>INDEX(lookups!BD$46:BD$63,MATCH($H663,lookups!$C$46:$C$63,0),1)*($F219&gt;=4)</f>
        <v>0</v>
      </c>
    </row>
    <row r="664" spans="3:65" x14ac:dyDescent="0.2">
      <c r="C664" s="325">
        <f t="shared" si="1327"/>
        <v>14</v>
      </c>
      <c r="D664" s="303" t="str">
        <f t="shared" si="1328"/>
        <v>item 14</v>
      </c>
      <c r="E664" s="350" t="str">
        <f t="shared" si="1326"/>
        <v>Operating Expense</v>
      </c>
      <c r="F664" s="320">
        <f t="shared" si="1326"/>
        <v>2</v>
      </c>
      <c r="G664" s="320"/>
      <c r="H664" s="355">
        <f>Input!J21</f>
        <v>20</v>
      </c>
      <c r="I664" s="309"/>
      <c r="J664" s="357"/>
      <c r="K664" s="368">
        <f t="shared" si="1329"/>
        <v>0</v>
      </c>
      <c r="L664" s="369">
        <f t="shared" si="1330"/>
        <v>0</v>
      </c>
      <c r="O664" s="370">
        <f>INDEX(lookups!F$46:F$63,MATCH($H664,lookups!$C$46:$C$63,0),1)*($F220&gt;=4)</f>
        <v>0</v>
      </c>
      <c r="P664" s="370">
        <f>INDEX(lookups!G$46:G$63,MATCH($H664,lookups!$C$46:$C$63,0),1)*($F220&gt;=4)</f>
        <v>0</v>
      </c>
      <c r="Q664" s="370">
        <f>INDEX(lookups!H$46:H$63,MATCH($H664,lookups!$C$46:$C$63,0),1)*($F220&gt;=4)</f>
        <v>0</v>
      </c>
      <c r="R664" s="370">
        <f>INDEX(lookups!I$46:I$63,MATCH($H664,lookups!$C$46:$C$63,0),1)*($F220&gt;=4)</f>
        <v>0</v>
      </c>
      <c r="S664" s="370">
        <f>INDEX(lookups!J$46:J$63,MATCH($H664,lookups!$C$46:$C$63,0),1)*($F220&gt;=4)</f>
        <v>0</v>
      </c>
      <c r="T664" s="370">
        <f>INDEX(lookups!K$46:K$63,MATCH($H664,lookups!$C$46:$C$63,0),1)*($F220&gt;=4)</f>
        <v>0</v>
      </c>
      <c r="U664" s="370">
        <f>INDEX(lookups!L$46:L$63,MATCH($H664,lookups!$C$46:$C$63,0),1)*($F220&gt;=4)</f>
        <v>0</v>
      </c>
      <c r="V664" s="370">
        <f>INDEX(lookups!M$46:M$63,MATCH($H664,lookups!$C$46:$C$63,0),1)*($F220&gt;=4)</f>
        <v>0</v>
      </c>
      <c r="W664" s="370">
        <f>INDEX(lookups!N$46:N$63,MATCH($H664,lookups!$C$46:$C$63,0),1)*($F220&gt;=4)</f>
        <v>0</v>
      </c>
      <c r="X664" s="370">
        <f>INDEX(lookups!O$46:O$63,MATCH($H664,lookups!$C$46:$C$63,0),1)*($F220&gt;=4)</f>
        <v>0</v>
      </c>
      <c r="Y664" s="370">
        <f>INDEX(lookups!P$46:P$63,MATCH($H664,lookups!$C$46:$C$63,0),1)*($F220&gt;=4)</f>
        <v>0</v>
      </c>
      <c r="Z664" s="370">
        <f>INDEX(lookups!Q$46:Q$63,MATCH($H664,lookups!$C$46:$C$63,0),1)*($F220&gt;=4)</f>
        <v>0</v>
      </c>
      <c r="AA664" s="370">
        <f>INDEX(lookups!R$46:R$63,MATCH($H664,lookups!$C$46:$C$63,0),1)*($F220&gt;=4)</f>
        <v>0</v>
      </c>
      <c r="AB664" s="370">
        <f>INDEX(lookups!S$46:S$63,MATCH($H664,lookups!$C$46:$C$63,0),1)*($F220&gt;=4)</f>
        <v>0</v>
      </c>
      <c r="AC664" s="370">
        <f>INDEX(lookups!T$46:T$63,MATCH($H664,lookups!$C$46:$C$63,0),1)*($F220&gt;=4)</f>
        <v>0</v>
      </c>
      <c r="AD664" s="370">
        <f>INDEX(lookups!U$46:U$63,MATCH($H664,lookups!$C$46:$C$63,0),1)*($F220&gt;=4)</f>
        <v>0</v>
      </c>
      <c r="AE664" s="370">
        <f>INDEX(lookups!V$46:V$63,MATCH($H664,lookups!$C$46:$C$63,0),1)*($F220&gt;=4)</f>
        <v>0</v>
      </c>
      <c r="AF664" s="370">
        <f>INDEX(lookups!W$46:W$63,MATCH($H664,lookups!$C$46:$C$63,0),1)*($F220&gt;=4)</f>
        <v>0</v>
      </c>
      <c r="AG664" s="370">
        <f>INDEX(lookups!X$46:X$63,MATCH($H664,lookups!$C$46:$C$63,0),1)*($F220&gt;=4)</f>
        <v>0</v>
      </c>
      <c r="AH664" s="370">
        <f>INDEX(lookups!Y$46:Y$63,MATCH($H664,lookups!$C$46:$C$63,0),1)*($F220&gt;=4)</f>
        <v>0</v>
      </c>
      <c r="AI664" s="370">
        <f>INDEX(lookups!Z$46:Z$63,MATCH($H664,lookups!$C$46:$C$63,0),1)*($F220&gt;=4)</f>
        <v>0</v>
      </c>
      <c r="AJ664" s="370">
        <f>INDEX(lookups!AA$46:AA$63,MATCH($H664,lookups!$C$46:$C$63,0),1)*($F220&gt;=4)</f>
        <v>0</v>
      </c>
      <c r="AK664" s="370">
        <f>INDEX(lookups!AB$46:AB$63,MATCH($H664,lookups!$C$46:$C$63,0),1)*($F220&gt;=4)</f>
        <v>0</v>
      </c>
      <c r="AL664" s="370">
        <f>INDEX(lookups!AC$46:AC$63,MATCH($H664,lookups!$C$46:$C$63,0),1)*($F220&gt;=4)</f>
        <v>0</v>
      </c>
      <c r="AM664" s="370">
        <f>INDEX(lookups!AD$46:AD$63,MATCH($H664,lookups!$C$46:$C$63,0),1)*($F220&gt;=4)</f>
        <v>0</v>
      </c>
      <c r="AN664" s="370">
        <f>INDEX(lookups!AE$46:AE$63,MATCH($H664,lookups!$C$46:$C$63,0),1)*($F220&gt;=4)</f>
        <v>0</v>
      </c>
      <c r="AO664" s="370">
        <f>INDEX(lookups!AF$46:AF$63,MATCH($H664,lookups!$C$46:$C$63,0),1)*($F220&gt;=4)</f>
        <v>0</v>
      </c>
      <c r="AP664" s="370">
        <f>INDEX(lookups!AG$46:AG$63,MATCH($H664,lookups!$C$46:$C$63,0),1)*($F220&gt;=4)</f>
        <v>0</v>
      </c>
      <c r="AQ664" s="370">
        <f>INDEX(lookups!AH$46:AH$63,MATCH($H664,lookups!$C$46:$C$63,0),1)*($F220&gt;=4)</f>
        <v>0</v>
      </c>
      <c r="AR664" s="370">
        <f>INDEX(lookups!AI$46:AI$63,MATCH($H664,lookups!$C$46:$C$63,0),1)*($F220&gt;=4)</f>
        <v>0</v>
      </c>
      <c r="AS664" s="370">
        <f>INDEX(lookups!AJ$46:AJ$63,MATCH($H664,lookups!$C$46:$C$63,0),1)*($F220&gt;=4)</f>
        <v>0</v>
      </c>
      <c r="AT664" s="370">
        <f>INDEX(lookups!AK$46:AK$63,MATCH($H664,lookups!$C$46:$C$63,0),1)*($F220&gt;=4)</f>
        <v>0</v>
      </c>
      <c r="AU664" s="370">
        <f>INDEX(lookups!AL$46:AL$63,MATCH($H664,lookups!$C$46:$C$63,0),1)*($F220&gt;=4)</f>
        <v>0</v>
      </c>
      <c r="AV664" s="370">
        <f>INDEX(lookups!AM$46:AM$63,MATCH($H664,lookups!$C$46:$C$63,0),1)*($F220&gt;=4)</f>
        <v>0</v>
      </c>
      <c r="AW664" s="370">
        <f>INDEX(lookups!AN$46:AN$63,MATCH($H664,lookups!$C$46:$C$63,0),1)*($F220&gt;=4)</f>
        <v>0</v>
      </c>
      <c r="AX664" s="370">
        <f>INDEX(lookups!AO$46:AO$63,MATCH($H664,lookups!$C$46:$C$63,0),1)*($F220&gt;=4)</f>
        <v>0</v>
      </c>
      <c r="AY664" s="370">
        <f>INDEX(lookups!AP$46:AP$63,MATCH($H664,lookups!$C$46:$C$63,0),1)*($F220&gt;=4)</f>
        <v>0</v>
      </c>
      <c r="AZ664" s="370">
        <f>INDEX(lookups!AQ$46:AQ$63,MATCH($H664,lookups!$C$46:$C$63,0),1)*($F220&gt;=4)</f>
        <v>0</v>
      </c>
      <c r="BA664" s="370">
        <f>INDEX(lookups!AR$46:AR$63,MATCH($H664,lookups!$C$46:$C$63,0),1)*($F220&gt;=4)</f>
        <v>0</v>
      </c>
      <c r="BB664" s="370">
        <f>INDEX(lookups!AS$46:AS$63,MATCH($H664,lookups!$C$46:$C$63,0),1)*($F220&gt;=4)</f>
        <v>0</v>
      </c>
      <c r="BC664" s="370">
        <f>INDEX(lookups!AT$46:AT$63,MATCH($H664,lookups!$C$46:$C$63,0),1)*($F220&gt;=4)</f>
        <v>0</v>
      </c>
      <c r="BD664" s="370">
        <f>INDEX(lookups!AU$46:AU$63,MATCH($H664,lookups!$C$46:$C$63,0),1)*($F220&gt;=4)</f>
        <v>0</v>
      </c>
      <c r="BE664" s="370">
        <f>INDEX(lookups!AV$46:AV$63,MATCH($H664,lookups!$C$46:$C$63,0),1)*($F220&gt;=4)</f>
        <v>0</v>
      </c>
      <c r="BF664" s="370">
        <f>INDEX(lookups!AW$46:AW$63,MATCH($H664,lookups!$C$46:$C$63,0),1)*($F220&gt;=4)</f>
        <v>0</v>
      </c>
      <c r="BG664" s="370">
        <f>INDEX(lookups!AX$46:AX$63,MATCH($H664,lookups!$C$46:$C$63,0),1)*($F220&gt;=4)</f>
        <v>0</v>
      </c>
      <c r="BH664" s="370">
        <f>INDEX(lookups!AY$46:AY$63,MATCH($H664,lookups!$C$46:$C$63,0),1)*($F220&gt;=4)</f>
        <v>0</v>
      </c>
      <c r="BI664" s="370">
        <f>INDEX(lookups!AZ$46:AZ$63,MATCH($H664,lookups!$C$46:$C$63,0),1)*($F220&gt;=4)</f>
        <v>0</v>
      </c>
      <c r="BJ664" s="370">
        <f>INDEX(lookups!BA$46:BA$63,MATCH($H664,lookups!$C$46:$C$63,0),1)*($F220&gt;=4)</f>
        <v>0</v>
      </c>
      <c r="BK664" s="370">
        <f>INDEX(lookups!BB$46:BB$63,MATCH($H664,lookups!$C$46:$C$63,0),1)*($F220&gt;=4)</f>
        <v>0</v>
      </c>
      <c r="BL664" s="370">
        <f>INDEX(lookups!BC$46:BC$63,MATCH($H664,lookups!$C$46:$C$63,0),1)*($F220&gt;=4)</f>
        <v>0</v>
      </c>
      <c r="BM664" s="370">
        <f>INDEX(lookups!BD$46:BD$63,MATCH($H664,lookups!$C$46:$C$63,0),1)*($F220&gt;=4)</f>
        <v>0</v>
      </c>
    </row>
    <row r="665" spans="3:65" x14ac:dyDescent="0.2">
      <c r="C665" s="325">
        <f t="shared" si="1327"/>
        <v>15</v>
      </c>
      <c r="D665" s="303" t="str">
        <f t="shared" si="1328"/>
        <v>item 15</v>
      </c>
      <c r="E665" s="350" t="str">
        <f t="shared" si="1326"/>
        <v>Operating Expense</v>
      </c>
      <c r="F665" s="320">
        <f t="shared" si="1326"/>
        <v>2</v>
      </c>
      <c r="G665" s="320"/>
      <c r="H665" s="355">
        <f>Input!J22</f>
        <v>20</v>
      </c>
      <c r="I665" s="309"/>
      <c r="J665" s="357"/>
      <c r="K665" s="368">
        <f t="shared" si="1329"/>
        <v>0</v>
      </c>
      <c r="L665" s="369">
        <f t="shared" si="1330"/>
        <v>0</v>
      </c>
      <c r="O665" s="370">
        <f>INDEX(lookups!F$46:F$63,MATCH($H665,lookups!$C$46:$C$63,0),1)*($F221&gt;=4)</f>
        <v>0</v>
      </c>
      <c r="P665" s="370">
        <f>INDEX(lookups!G$46:G$63,MATCH($H665,lookups!$C$46:$C$63,0),1)*($F221&gt;=4)</f>
        <v>0</v>
      </c>
      <c r="Q665" s="370">
        <f>INDEX(lookups!H$46:H$63,MATCH($H665,lookups!$C$46:$C$63,0),1)*($F221&gt;=4)</f>
        <v>0</v>
      </c>
      <c r="R665" s="370">
        <f>INDEX(lookups!I$46:I$63,MATCH($H665,lookups!$C$46:$C$63,0),1)*($F221&gt;=4)</f>
        <v>0</v>
      </c>
      <c r="S665" s="370">
        <f>INDEX(lookups!J$46:J$63,MATCH($H665,lookups!$C$46:$C$63,0),1)*($F221&gt;=4)</f>
        <v>0</v>
      </c>
      <c r="T665" s="370">
        <f>INDEX(lookups!K$46:K$63,MATCH($H665,lookups!$C$46:$C$63,0),1)*($F221&gt;=4)</f>
        <v>0</v>
      </c>
      <c r="U665" s="370">
        <f>INDEX(lookups!L$46:L$63,MATCH($H665,lookups!$C$46:$C$63,0),1)*($F221&gt;=4)</f>
        <v>0</v>
      </c>
      <c r="V665" s="370">
        <f>INDEX(lookups!M$46:M$63,MATCH($H665,lookups!$C$46:$C$63,0),1)*($F221&gt;=4)</f>
        <v>0</v>
      </c>
      <c r="W665" s="370">
        <f>INDEX(lookups!N$46:N$63,MATCH($H665,lookups!$C$46:$C$63,0),1)*($F221&gt;=4)</f>
        <v>0</v>
      </c>
      <c r="X665" s="370">
        <f>INDEX(lookups!O$46:O$63,MATCH($H665,lookups!$C$46:$C$63,0),1)*($F221&gt;=4)</f>
        <v>0</v>
      </c>
      <c r="Y665" s="370">
        <f>INDEX(lookups!P$46:P$63,MATCH($H665,lookups!$C$46:$C$63,0),1)*($F221&gt;=4)</f>
        <v>0</v>
      </c>
      <c r="Z665" s="370">
        <f>INDEX(lookups!Q$46:Q$63,MATCH($H665,lookups!$C$46:$C$63,0),1)*($F221&gt;=4)</f>
        <v>0</v>
      </c>
      <c r="AA665" s="370">
        <f>INDEX(lookups!R$46:R$63,MATCH($H665,lookups!$C$46:$C$63,0),1)*($F221&gt;=4)</f>
        <v>0</v>
      </c>
      <c r="AB665" s="370">
        <f>INDEX(lookups!S$46:S$63,MATCH($H665,lookups!$C$46:$C$63,0),1)*($F221&gt;=4)</f>
        <v>0</v>
      </c>
      <c r="AC665" s="370">
        <f>INDEX(lookups!T$46:T$63,MATCH($H665,lookups!$C$46:$C$63,0),1)*($F221&gt;=4)</f>
        <v>0</v>
      </c>
      <c r="AD665" s="370">
        <f>INDEX(lookups!U$46:U$63,MATCH($H665,lookups!$C$46:$C$63,0),1)*($F221&gt;=4)</f>
        <v>0</v>
      </c>
      <c r="AE665" s="370">
        <f>INDEX(lookups!V$46:V$63,MATCH($H665,lookups!$C$46:$C$63,0),1)*($F221&gt;=4)</f>
        <v>0</v>
      </c>
      <c r="AF665" s="370">
        <f>INDEX(lookups!W$46:W$63,MATCH($H665,lookups!$C$46:$C$63,0),1)*($F221&gt;=4)</f>
        <v>0</v>
      </c>
      <c r="AG665" s="370">
        <f>INDEX(lookups!X$46:X$63,MATCH($H665,lookups!$C$46:$C$63,0),1)*($F221&gt;=4)</f>
        <v>0</v>
      </c>
      <c r="AH665" s="370">
        <f>INDEX(lookups!Y$46:Y$63,MATCH($H665,lookups!$C$46:$C$63,0),1)*($F221&gt;=4)</f>
        <v>0</v>
      </c>
      <c r="AI665" s="370">
        <f>INDEX(lookups!Z$46:Z$63,MATCH($H665,lookups!$C$46:$C$63,0),1)*($F221&gt;=4)</f>
        <v>0</v>
      </c>
      <c r="AJ665" s="370">
        <f>INDEX(lookups!AA$46:AA$63,MATCH($H665,lookups!$C$46:$C$63,0),1)*($F221&gt;=4)</f>
        <v>0</v>
      </c>
      <c r="AK665" s="370">
        <f>INDEX(lookups!AB$46:AB$63,MATCH($H665,lookups!$C$46:$C$63,0),1)*($F221&gt;=4)</f>
        <v>0</v>
      </c>
      <c r="AL665" s="370">
        <f>INDEX(lookups!AC$46:AC$63,MATCH($H665,lookups!$C$46:$C$63,0),1)*($F221&gt;=4)</f>
        <v>0</v>
      </c>
      <c r="AM665" s="370">
        <f>INDEX(lookups!AD$46:AD$63,MATCH($H665,lookups!$C$46:$C$63,0),1)*($F221&gt;=4)</f>
        <v>0</v>
      </c>
      <c r="AN665" s="370">
        <f>INDEX(lookups!AE$46:AE$63,MATCH($H665,lookups!$C$46:$C$63,0),1)*($F221&gt;=4)</f>
        <v>0</v>
      </c>
      <c r="AO665" s="370">
        <f>INDEX(lookups!AF$46:AF$63,MATCH($H665,lookups!$C$46:$C$63,0),1)*($F221&gt;=4)</f>
        <v>0</v>
      </c>
      <c r="AP665" s="370">
        <f>INDEX(lookups!AG$46:AG$63,MATCH($H665,lookups!$C$46:$C$63,0),1)*($F221&gt;=4)</f>
        <v>0</v>
      </c>
      <c r="AQ665" s="370">
        <f>INDEX(lookups!AH$46:AH$63,MATCH($H665,lookups!$C$46:$C$63,0),1)*($F221&gt;=4)</f>
        <v>0</v>
      </c>
      <c r="AR665" s="370">
        <f>INDEX(lookups!AI$46:AI$63,MATCH($H665,lookups!$C$46:$C$63,0),1)*($F221&gt;=4)</f>
        <v>0</v>
      </c>
      <c r="AS665" s="370">
        <f>INDEX(lookups!AJ$46:AJ$63,MATCH($H665,lookups!$C$46:$C$63,0),1)*($F221&gt;=4)</f>
        <v>0</v>
      </c>
      <c r="AT665" s="370">
        <f>INDEX(lookups!AK$46:AK$63,MATCH($H665,lookups!$C$46:$C$63,0),1)*($F221&gt;=4)</f>
        <v>0</v>
      </c>
      <c r="AU665" s="370">
        <f>INDEX(lookups!AL$46:AL$63,MATCH($H665,lookups!$C$46:$C$63,0),1)*($F221&gt;=4)</f>
        <v>0</v>
      </c>
      <c r="AV665" s="370">
        <f>INDEX(lookups!AM$46:AM$63,MATCH($H665,lookups!$C$46:$C$63,0),1)*($F221&gt;=4)</f>
        <v>0</v>
      </c>
      <c r="AW665" s="370">
        <f>INDEX(lookups!AN$46:AN$63,MATCH($H665,lookups!$C$46:$C$63,0),1)*($F221&gt;=4)</f>
        <v>0</v>
      </c>
      <c r="AX665" s="370">
        <f>INDEX(lookups!AO$46:AO$63,MATCH($H665,lookups!$C$46:$C$63,0),1)*($F221&gt;=4)</f>
        <v>0</v>
      </c>
      <c r="AY665" s="370">
        <f>INDEX(lookups!AP$46:AP$63,MATCH($H665,lookups!$C$46:$C$63,0),1)*($F221&gt;=4)</f>
        <v>0</v>
      </c>
      <c r="AZ665" s="370">
        <f>INDEX(lookups!AQ$46:AQ$63,MATCH($H665,lookups!$C$46:$C$63,0),1)*($F221&gt;=4)</f>
        <v>0</v>
      </c>
      <c r="BA665" s="370">
        <f>INDEX(lookups!AR$46:AR$63,MATCH($H665,lookups!$C$46:$C$63,0),1)*($F221&gt;=4)</f>
        <v>0</v>
      </c>
      <c r="BB665" s="370">
        <f>INDEX(lookups!AS$46:AS$63,MATCH($H665,lookups!$C$46:$C$63,0),1)*($F221&gt;=4)</f>
        <v>0</v>
      </c>
      <c r="BC665" s="370">
        <f>INDEX(lookups!AT$46:AT$63,MATCH($H665,lookups!$C$46:$C$63,0),1)*($F221&gt;=4)</f>
        <v>0</v>
      </c>
      <c r="BD665" s="370">
        <f>INDEX(lookups!AU$46:AU$63,MATCH($H665,lookups!$C$46:$C$63,0),1)*($F221&gt;=4)</f>
        <v>0</v>
      </c>
      <c r="BE665" s="370">
        <f>INDEX(lookups!AV$46:AV$63,MATCH($H665,lookups!$C$46:$C$63,0),1)*($F221&gt;=4)</f>
        <v>0</v>
      </c>
      <c r="BF665" s="370">
        <f>INDEX(lookups!AW$46:AW$63,MATCH($H665,lookups!$C$46:$C$63,0),1)*($F221&gt;=4)</f>
        <v>0</v>
      </c>
      <c r="BG665" s="370">
        <f>INDEX(lookups!AX$46:AX$63,MATCH($H665,lookups!$C$46:$C$63,0),1)*($F221&gt;=4)</f>
        <v>0</v>
      </c>
      <c r="BH665" s="370">
        <f>INDEX(lookups!AY$46:AY$63,MATCH($H665,lookups!$C$46:$C$63,0),1)*($F221&gt;=4)</f>
        <v>0</v>
      </c>
      <c r="BI665" s="370">
        <f>INDEX(lookups!AZ$46:AZ$63,MATCH($H665,lookups!$C$46:$C$63,0),1)*($F221&gt;=4)</f>
        <v>0</v>
      </c>
      <c r="BJ665" s="370">
        <f>INDEX(lookups!BA$46:BA$63,MATCH($H665,lookups!$C$46:$C$63,0),1)*($F221&gt;=4)</f>
        <v>0</v>
      </c>
      <c r="BK665" s="370">
        <f>INDEX(lookups!BB$46:BB$63,MATCH($H665,lookups!$C$46:$C$63,0),1)*($F221&gt;=4)</f>
        <v>0</v>
      </c>
      <c r="BL665" s="370">
        <f>INDEX(lookups!BC$46:BC$63,MATCH($H665,lookups!$C$46:$C$63,0),1)*($F221&gt;=4)</f>
        <v>0</v>
      </c>
      <c r="BM665" s="370">
        <f>INDEX(lookups!BD$46:BD$63,MATCH($H665,lookups!$C$46:$C$63,0),1)*($F221&gt;=4)</f>
        <v>0</v>
      </c>
    </row>
    <row r="666" spans="3:65" x14ac:dyDescent="0.2">
      <c r="C666" s="325">
        <f t="shared" si="1327"/>
        <v>16</v>
      </c>
      <c r="D666" s="303" t="str">
        <f t="shared" si="1328"/>
        <v>item 16</v>
      </c>
      <c r="E666" s="350" t="str">
        <f t="shared" si="1326"/>
        <v>Operating Expense</v>
      </c>
      <c r="F666" s="320">
        <f t="shared" si="1326"/>
        <v>2</v>
      </c>
      <c r="G666" s="320"/>
      <c r="H666" s="355">
        <f>Input!J23</f>
        <v>20</v>
      </c>
      <c r="I666" s="309"/>
      <c r="J666" s="357"/>
      <c r="K666" s="368">
        <f t="shared" si="1329"/>
        <v>0</v>
      </c>
      <c r="L666" s="369">
        <f t="shared" si="1330"/>
        <v>0</v>
      </c>
      <c r="O666" s="370">
        <f>INDEX(lookups!F$46:F$63,MATCH($H666,lookups!$C$46:$C$63,0),1)*($F222&gt;=4)</f>
        <v>0</v>
      </c>
      <c r="P666" s="370">
        <f>INDEX(lookups!G$46:G$63,MATCH($H666,lookups!$C$46:$C$63,0),1)*($F222&gt;=4)</f>
        <v>0</v>
      </c>
      <c r="Q666" s="370">
        <f>INDEX(lookups!H$46:H$63,MATCH($H666,lookups!$C$46:$C$63,0),1)*($F222&gt;=4)</f>
        <v>0</v>
      </c>
      <c r="R666" s="370">
        <f>INDEX(lookups!I$46:I$63,MATCH($H666,lookups!$C$46:$C$63,0),1)*($F222&gt;=4)</f>
        <v>0</v>
      </c>
      <c r="S666" s="370">
        <f>INDEX(lookups!J$46:J$63,MATCH($H666,lookups!$C$46:$C$63,0),1)*($F222&gt;=4)</f>
        <v>0</v>
      </c>
      <c r="T666" s="370">
        <f>INDEX(lookups!K$46:K$63,MATCH($H666,lookups!$C$46:$C$63,0),1)*($F222&gt;=4)</f>
        <v>0</v>
      </c>
      <c r="U666" s="370">
        <f>INDEX(lookups!L$46:L$63,MATCH($H666,lookups!$C$46:$C$63,0),1)*($F222&gt;=4)</f>
        <v>0</v>
      </c>
      <c r="V666" s="370">
        <f>INDEX(lookups!M$46:M$63,MATCH($H666,lookups!$C$46:$C$63,0),1)*($F222&gt;=4)</f>
        <v>0</v>
      </c>
      <c r="W666" s="370">
        <f>INDEX(lookups!N$46:N$63,MATCH($H666,lookups!$C$46:$C$63,0),1)*($F222&gt;=4)</f>
        <v>0</v>
      </c>
      <c r="X666" s="370">
        <f>INDEX(lookups!O$46:O$63,MATCH($H666,lookups!$C$46:$C$63,0),1)*($F222&gt;=4)</f>
        <v>0</v>
      </c>
      <c r="Y666" s="370">
        <f>INDEX(lookups!P$46:P$63,MATCH($H666,lookups!$C$46:$C$63,0),1)*($F222&gt;=4)</f>
        <v>0</v>
      </c>
      <c r="Z666" s="370">
        <f>INDEX(lookups!Q$46:Q$63,MATCH($H666,lookups!$C$46:$C$63,0),1)*($F222&gt;=4)</f>
        <v>0</v>
      </c>
      <c r="AA666" s="370">
        <f>INDEX(lookups!R$46:R$63,MATCH($H666,lookups!$C$46:$C$63,0),1)*($F222&gt;=4)</f>
        <v>0</v>
      </c>
      <c r="AB666" s="370">
        <f>INDEX(lookups!S$46:S$63,MATCH($H666,lookups!$C$46:$C$63,0),1)*($F222&gt;=4)</f>
        <v>0</v>
      </c>
      <c r="AC666" s="370">
        <f>INDEX(lookups!T$46:T$63,MATCH($H666,lookups!$C$46:$C$63,0),1)*($F222&gt;=4)</f>
        <v>0</v>
      </c>
      <c r="AD666" s="370">
        <f>INDEX(lookups!U$46:U$63,MATCH($H666,lookups!$C$46:$C$63,0),1)*($F222&gt;=4)</f>
        <v>0</v>
      </c>
      <c r="AE666" s="370">
        <f>INDEX(lookups!V$46:V$63,MATCH($H666,lookups!$C$46:$C$63,0),1)*($F222&gt;=4)</f>
        <v>0</v>
      </c>
      <c r="AF666" s="370">
        <f>INDEX(lookups!W$46:W$63,MATCH($H666,lookups!$C$46:$C$63,0),1)*($F222&gt;=4)</f>
        <v>0</v>
      </c>
      <c r="AG666" s="370">
        <f>INDEX(lookups!X$46:X$63,MATCH($H666,lookups!$C$46:$C$63,0),1)*($F222&gt;=4)</f>
        <v>0</v>
      </c>
      <c r="AH666" s="370">
        <f>INDEX(lookups!Y$46:Y$63,MATCH($H666,lookups!$C$46:$C$63,0),1)*($F222&gt;=4)</f>
        <v>0</v>
      </c>
      <c r="AI666" s="370">
        <f>INDEX(lookups!Z$46:Z$63,MATCH($H666,lookups!$C$46:$C$63,0),1)*($F222&gt;=4)</f>
        <v>0</v>
      </c>
      <c r="AJ666" s="370">
        <f>INDEX(lookups!AA$46:AA$63,MATCH($H666,lookups!$C$46:$C$63,0),1)*($F222&gt;=4)</f>
        <v>0</v>
      </c>
      <c r="AK666" s="370">
        <f>INDEX(lookups!AB$46:AB$63,MATCH($H666,lookups!$C$46:$C$63,0),1)*($F222&gt;=4)</f>
        <v>0</v>
      </c>
      <c r="AL666" s="370">
        <f>INDEX(lookups!AC$46:AC$63,MATCH($H666,lookups!$C$46:$C$63,0),1)*($F222&gt;=4)</f>
        <v>0</v>
      </c>
      <c r="AM666" s="370">
        <f>INDEX(lookups!AD$46:AD$63,MATCH($H666,lookups!$C$46:$C$63,0),1)*($F222&gt;=4)</f>
        <v>0</v>
      </c>
      <c r="AN666" s="370">
        <f>INDEX(lookups!AE$46:AE$63,MATCH($H666,lookups!$C$46:$C$63,0),1)*($F222&gt;=4)</f>
        <v>0</v>
      </c>
      <c r="AO666" s="370">
        <f>INDEX(lookups!AF$46:AF$63,MATCH($H666,lookups!$C$46:$C$63,0),1)*($F222&gt;=4)</f>
        <v>0</v>
      </c>
      <c r="AP666" s="370">
        <f>INDEX(lookups!AG$46:AG$63,MATCH($H666,lookups!$C$46:$C$63,0),1)*($F222&gt;=4)</f>
        <v>0</v>
      </c>
      <c r="AQ666" s="370">
        <f>INDEX(lookups!AH$46:AH$63,MATCH($H666,lookups!$C$46:$C$63,0),1)*($F222&gt;=4)</f>
        <v>0</v>
      </c>
      <c r="AR666" s="370">
        <f>INDEX(lookups!AI$46:AI$63,MATCH($H666,lookups!$C$46:$C$63,0),1)*($F222&gt;=4)</f>
        <v>0</v>
      </c>
      <c r="AS666" s="370">
        <f>INDEX(lookups!AJ$46:AJ$63,MATCH($H666,lookups!$C$46:$C$63,0),1)*($F222&gt;=4)</f>
        <v>0</v>
      </c>
      <c r="AT666" s="370">
        <f>INDEX(lookups!AK$46:AK$63,MATCH($H666,lookups!$C$46:$C$63,0),1)*($F222&gt;=4)</f>
        <v>0</v>
      </c>
      <c r="AU666" s="370">
        <f>INDEX(lookups!AL$46:AL$63,MATCH($H666,lookups!$C$46:$C$63,0),1)*($F222&gt;=4)</f>
        <v>0</v>
      </c>
      <c r="AV666" s="370">
        <f>INDEX(lookups!AM$46:AM$63,MATCH($H666,lookups!$C$46:$C$63,0),1)*($F222&gt;=4)</f>
        <v>0</v>
      </c>
      <c r="AW666" s="370">
        <f>INDEX(lookups!AN$46:AN$63,MATCH($H666,lookups!$C$46:$C$63,0),1)*($F222&gt;=4)</f>
        <v>0</v>
      </c>
      <c r="AX666" s="370">
        <f>INDEX(lookups!AO$46:AO$63,MATCH($H666,lookups!$C$46:$C$63,0),1)*($F222&gt;=4)</f>
        <v>0</v>
      </c>
      <c r="AY666" s="370">
        <f>INDEX(lookups!AP$46:AP$63,MATCH($H666,lookups!$C$46:$C$63,0),1)*($F222&gt;=4)</f>
        <v>0</v>
      </c>
      <c r="AZ666" s="370">
        <f>INDEX(lookups!AQ$46:AQ$63,MATCH($H666,lookups!$C$46:$C$63,0),1)*($F222&gt;=4)</f>
        <v>0</v>
      </c>
      <c r="BA666" s="370">
        <f>INDEX(lookups!AR$46:AR$63,MATCH($H666,lookups!$C$46:$C$63,0),1)*($F222&gt;=4)</f>
        <v>0</v>
      </c>
      <c r="BB666" s="370">
        <f>INDEX(lookups!AS$46:AS$63,MATCH($H666,lookups!$C$46:$C$63,0),1)*($F222&gt;=4)</f>
        <v>0</v>
      </c>
      <c r="BC666" s="370">
        <f>INDEX(lookups!AT$46:AT$63,MATCH($H666,lookups!$C$46:$C$63,0),1)*($F222&gt;=4)</f>
        <v>0</v>
      </c>
      <c r="BD666" s="370">
        <f>INDEX(lookups!AU$46:AU$63,MATCH($H666,lookups!$C$46:$C$63,0),1)*($F222&gt;=4)</f>
        <v>0</v>
      </c>
      <c r="BE666" s="370">
        <f>INDEX(lookups!AV$46:AV$63,MATCH($H666,lookups!$C$46:$C$63,0),1)*($F222&gt;=4)</f>
        <v>0</v>
      </c>
      <c r="BF666" s="370">
        <f>INDEX(lookups!AW$46:AW$63,MATCH($H666,lookups!$C$46:$C$63,0),1)*($F222&gt;=4)</f>
        <v>0</v>
      </c>
      <c r="BG666" s="370">
        <f>INDEX(lookups!AX$46:AX$63,MATCH($H666,lookups!$C$46:$C$63,0),1)*($F222&gt;=4)</f>
        <v>0</v>
      </c>
      <c r="BH666" s="370">
        <f>INDEX(lookups!AY$46:AY$63,MATCH($H666,lookups!$C$46:$C$63,0),1)*($F222&gt;=4)</f>
        <v>0</v>
      </c>
      <c r="BI666" s="370">
        <f>INDEX(lookups!AZ$46:AZ$63,MATCH($H666,lookups!$C$46:$C$63,0),1)*($F222&gt;=4)</f>
        <v>0</v>
      </c>
      <c r="BJ666" s="370">
        <f>INDEX(lookups!BA$46:BA$63,MATCH($H666,lookups!$C$46:$C$63,0),1)*($F222&gt;=4)</f>
        <v>0</v>
      </c>
      <c r="BK666" s="370">
        <f>INDEX(lookups!BB$46:BB$63,MATCH($H666,lookups!$C$46:$C$63,0),1)*($F222&gt;=4)</f>
        <v>0</v>
      </c>
      <c r="BL666" s="370">
        <f>INDEX(lookups!BC$46:BC$63,MATCH($H666,lookups!$C$46:$C$63,0),1)*($F222&gt;=4)</f>
        <v>0</v>
      </c>
      <c r="BM666" s="370">
        <f>INDEX(lookups!BD$46:BD$63,MATCH($H666,lookups!$C$46:$C$63,0),1)*($F222&gt;=4)</f>
        <v>0</v>
      </c>
    </row>
    <row r="667" spans="3:65" x14ac:dyDescent="0.2">
      <c r="C667" s="325">
        <f t="shared" si="1327"/>
        <v>17</v>
      </c>
      <c r="D667" s="303" t="str">
        <f t="shared" si="1328"/>
        <v>item 17</v>
      </c>
      <c r="E667" s="350" t="str">
        <f t="shared" si="1326"/>
        <v>Operating Expense</v>
      </c>
      <c r="F667" s="320">
        <f t="shared" si="1326"/>
        <v>2</v>
      </c>
      <c r="G667" s="320"/>
      <c r="H667" s="355">
        <f>Input!J24</f>
        <v>20</v>
      </c>
      <c r="I667" s="309"/>
      <c r="J667" s="357"/>
      <c r="K667" s="368">
        <f t="shared" si="1329"/>
        <v>0</v>
      </c>
      <c r="L667" s="369">
        <f t="shared" si="1330"/>
        <v>0</v>
      </c>
      <c r="O667" s="370">
        <f>INDEX(lookups!F$46:F$63,MATCH($H667,lookups!$C$46:$C$63,0),1)*($F223&gt;=4)</f>
        <v>0</v>
      </c>
      <c r="P667" s="370">
        <f>INDEX(lookups!G$46:G$63,MATCH($H667,lookups!$C$46:$C$63,0),1)*($F223&gt;=4)</f>
        <v>0</v>
      </c>
      <c r="Q667" s="370">
        <f>INDEX(lookups!H$46:H$63,MATCH($H667,lookups!$C$46:$C$63,0),1)*($F223&gt;=4)</f>
        <v>0</v>
      </c>
      <c r="R667" s="370">
        <f>INDEX(lookups!I$46:I$63,MATCH($H667,lookups!$C$46:$C$63,0),1)*($F223&gt;=4)</f>
        <v>0</v>
      </c>
      <c r="S667" s="370">
        <f>INDEX(lookups!J$46:J$63,MATCH($H667,lookups!$C$46:$C$63,0),1)*($F223&gt;=4)</f>
        <v>0</v>
      </c>
      <c r="T667" s="370">
        <f>INDEX(lookups!K$46:K$63,MATCH($H667,lookups!$C$46:$C$63,0),1)*($F223&gt;=4)</f>
        <v>0</v>
      </c>
      <c r="U667" s="370">
        <f>INDEX(lookups!L$46:L$63,MATCH($H667,lookups!$C$46:$C$63,0),1)*($F223&gt;=4)</f>
        <v>0</v>
      </c>
      <c r="V667" s="370">
        <f>INDEX(lookups!M$46:M$63,MATCH($H667,lookups!$C$46:$C$63,0),1)*($F223&gt;=4)</f>
        <v>0</v>
      </c>
      <c r="W667" s="370">
        <f>INDEX(lookups!N$46:N$63,MATCH($H667,lookups!$C$46:$C$63,0),1)*($F223&gt;=4)</f>
        <v>0</v>
      </c>
      <c r="X667" s="370">
        <f>INDEX(lookups!O$46:O$63,MATCH($H667,lookups!$C$46:$C$63,0),1)*($F223&gt;=4)</f>
        <v>0</v>
      </c>
      <c r="Y667" s="370">
        <f>INDEX(lookups!P$46:P$63,MATCH($H667,lookups!$C$46:$C$63,0),1)*($F223&gt;=4)</f>
        <v>0</v>
      </c>
      <c r="Z667" s="370">
        <f>INDEX(lookups!Q$46:Q$63,MATCH($H667,lookups!$C$46:$C$63,0),1)*($F223&gt;=4)</f>
        <v>0</v>
      </c>
      <c r="AA667" s="370">
        <f>INDEX(lookups!R$46:R$63,MATCH($H667,lookups!$C$46:$C$63,0),1)*($F223&gt;=4)</f>
        <v>0</v>
      </c>
      <c r="AB667" s="370">
        <f>INDEX(lookups!S$46:S$63,MATCH($H667,lookups!$C$46:$C$63,0),1)*($F223&gt;=4)</f>
        <v>0</v>
      </c>
      <c r="AC667" s="370">
        <f>INDEX(lookups!T$46:T$63,MATCH($H667,lookups!$C$46:$C$63,0),1)*($F223&gt;=4)</f>
        <v>0</v>
      </c>
      <c r="AD667" s="370">
        <f>INDEX(lookups!U$46:U$63,MATCH($H667,lookups!$C$46:$C$63,0),1)*($F223&gt;=4)</f>
        <v>0</v>
      </c>
      <c r="AE667" s="370">
        <f>INDEX(lookups!V$46:V$63,MATCH($H667,lookups!$C$46:$C$63,0),1)*($F223&gt;=4)</f>
        <v>0</v>
      </c>
      <c r="AF667" s="370">
        <f>INDEX(lookups!W$46:W$63,MATCH($H667,lookups!$C$46:$C$63,0),1)*($F223&gt;=4)</f>
        <v>0</v>
      </c>
      <c r="AG667" s="370">
        <f>INDEX(lookups!X$46:X$63,MATCH($H667,lookups!$C$46:$C$63,0),1)*($F223&gt;=4)</f>
        <v>0</v>
      </c>
      <c r="AH667" s="370">
        <f>INDEX(lookups!Y$46:Y$63,MATCH($H667,lookups!$C$46:$C$63,0),1)*($F223&gt;=4)</f>
        <v>0</v>
      </c>
      <c r="AI667" s="370">
        <f>INDEX(lookups!Z$46:Z$63,MATCH($H667,lookups!$C$46:$C$63,0),1)*($F223&gt;=4)</f>
        <v>0</v>
      </c>
      <c r="AJ667" s="370">
        <f>INDEX(lookups!AA$46:AA$63,MATCH($H667,lookups!$C$46:$C$63,0),1)*($F223&gt;=4)</f>
        <v>0</v>
      </c>
      <c r="AK667" s="370">
        <f>INDEX(lookups!AB$46:AB$63,MATCH($H667,lookups!$C$46:$C$63,0),1)*($F223&gt;=4)</f>
        <v>0</v>
      </c>
      <c r="AL667" s="370">
        <f>INDEX(lookups!AC$46:AC$63,MATCH($H667,lookups!$C$46:$C$63,0),1)*($F223&gt;=4)</f>
        <v>0</v>
      </c>
      <c r="AM667" s="370">
        <f>INDEX(lookups!AD$46:AD$63,MATCH($H667,lookups!$C$46:$C$63,0),1)*($F223&gt;=4)</f>
        <v>0</v>
      </c>
      <c r="AN667" s="370">
        <f>INDEX(lookups!AE$46:AE$63,MATCH($H667,lookups!$C$46:$C$63,0),1)*($F223&gt;=4)</f>
        <v>0</v>
      </c>
      <c r="AO667" s="370">
        <f>INDEX(lookups!AF$46:AF$63,MATCH($H667,lookups!$C$46:$C$63,0),1)*($F223&gt;=4)</f>
        <v>0</v>
      </c>
      <c r="AP667" s="370">
        <f>INDEX(lookups!AG$46:AG$63,MATCH($H667,lookups!$C$46:$C$63,0),1)*($F223&gt;=4)</f>
        <v>0</v>
      </c>
      <c r="AQ667" s="370">
        <f>INDEX(lookups!AH$46:AH$63,MATCH($H667,lookups!$C$46:$C$63,0),1)*($F223&gt;=4)</f>
        <v>0</v>
      </c>
      <c r="AR667" s="370">
        <f>INDEX(lookups!AI$46:AI$63,MATCH($H667,lookups!$C$46:$C$63,0),1)*($F223&gt;=4)</f>
        <v>0</v>
      </c>
      <c r="AS667" s="370">
        <f>INDEX(lookups!AJ$46:AJ$63,MATCH($H667,lookups!$C$46:$C$63,0),1)*($F223&gt;=4)</f>
        <v>0</v>
      </c>
      <c r="AT667" s="370">
        <f>INDEX(lookups!AK$46:AK$63,MATCH($H667,lookups!$C$46:$C$63,0),1)*($F223&gt;=4)</f>
        <v>0</v>
      </c>
      <c r="AU667" s="370">
        <f>INDEX(lookups!AL$46:AL$63,MATCH($H667,lookups!$C$46:$C$63,0),1)*($F223&gt;=4)</f>
        <v>0</v>
      </c>
      <c r="AV667" s="370">
        <f>INDEX(lookups!AM$46:AM$63,MATCH($H667,lookups!$C$46:$C$63,0),1)*($F223&gt;=4)</f>
        <v>0</v>
      </c>
      <c r="AW667" s="370">
        <f>INDEX(lookups!AN$46:AN$63,MATCH($H667,lookups!$C$46:$C$63,0),1)*($F223&gt;=4)</f>
        <v>0</v>
      </c>
      <c r="AX667" s="370">
        <f>INDEX(lookups!AO$46:AO$63,MATCH($H667,lookups!$C$46:$C$63,0),1)*($F223&gt;=4)</f>
        <v>0</v>
      </c>
      <c r="AY667" s="370">
        <f>INDEX(lookups!AP$46:AP$63,MATCH($H667,lookups!$C$46:$C$63,0),1)*($F223&gt;=4)</f>
        <v>0</v>
      </c>
      <c r="AZ667" s="370">
        <f>INDEX(lookups!AQ$46:AQ$63,MATCH($H667,lookups!$C$46:$C$63,0),1)*($F223&gt;=4)</f>
        <v>0</v>
      </c>
      <c r="BA667" s="370">
        <f>INDEX(lookups!AR$46:AR$63,MATCH($H667,lookups!$C$46:$C$63,0),1)*($F223&gt;=4)</f>
        <v>0</v>
      </c>
      <c r="BB667" s="370">
        <f>INDEX(lookups!AS$46:AS$63,MATCH($H667,lookups!$C$46:$C$63,0),1)*($F223&gt;=4)</f>
        <v>0</v>
      </c>
      <c r="BC667" s="370">
        <f>INDEX(lookups!AT$46:AT$63,MATCH($H667,lookups!$C$46:$C$63,0),1)*($F223&gt;=4)</f>
        <v>0</v>
      </c>
      <c r="BD667" s="370">
        <f>INDEX(lookups!AU$46:AU$63,MATCH($H667,lookups!$C$46:$C$63,0),1)*($F223&gt;=4)</f>
        <v>0</v>
      </c>
      <c r="BE667" s="370">
        <f>INDEX(lookups!AV$46:AV$63,MATCH($H667,lookups!$C$46:$C$63,0),1)*($F223&gt;=4)</f>
        <v>0</v>
      </c>
      <c r="BF667" s="370">
        <f>INDEX(lookups!AW$46:AW$63,MATCH($H667,lookups!$C$46:$C$63,0),1)*($F223&gt;=4)</f>
        <v>0</v>
      </c>
      <c r="BG667" s="370">
        <f>INDEX(lookups!AX$46:AX$63,MATCH($H667,lookups!$C$46:$C$63,0),1)*($F223&gt;=4)</f>
        <v>0</v>
      </c>
      <c r="BH667" s="370">
        <f>INDEX(lookups!AY$46:AY$63,MATCH($H667,lookups!$C$46:$C$63,0),1)*($F223&gt;=4)</f>
        <v>0</v>
      </c>
      <c r="BI667" s="370">
        <f>INDEX(lookups!AZ$46:AZ$63,MATCH($H667,lookups!$C$46:$C$63,0),1)*($F223&gt;=4)</f>
        <v>0</v>
      </c>
      <c r="BJ667" s="370">
        <f>INDEX(lookups!BA$46:BA$63,MATCH($H667,lookups!$C$46:$C$63,0),1)*($F223&gt;=4)</f>
        <v>0</v>
      </c>
      <c r="BK667" s="370">
        <f>INDEX(lookups!BB$46:BB$63,MATCH($H667,lookups!$C$46:$C$63,0),1)*($F223&gt;=4)</f>
        <v>0</v>
      </c>
      <c r="BL667" s="370">
        <f>INDEX(lookups!BC$46:BC$63,MATCH($H667,lookups!$C$46:$C$63,0),1)*($F223&gt;=4)</f>
        <v>0</v>
      </c>
      <c r="BM667" s="370">
        <f>INDEX(lookups!BD$46:BD$63,MATCH($H667,lookups!$C$46:$C$63,0),1)*($F223&gt;=4)</f>
        <v>0</v>
      </c>
    </row>
    <row r="668" spans="3:65" x14ac:dyDescent="0.2">
      <c r="C668" s="325">
        <f t="shared" si="1327"/>
        <v>18</v>
      </c>
      <c r="D668" s="303" t="str">
        <f t="shared" si="1328"/>
        <v>item 18</v>
      </c>
      <c r="E668" s="350" t="str">
        <f t="shared" si="1326"/>
        <v>Operating Expense</v>
      </c>
      <c r="F668" s="320">
        <f t="shared" si="1326"/>
        <v>2</v>
      </c>
      <c r="G668" s="320"/>
      <c r="H668" s="355">
        <f>Input!J25</f>
        <v>20</v>
      </c>
      <c r="I668" s="309"/>
      <c r="J668" s="357"/>
      <c r="K668" s="368">
        <f t="shared" si="1329"/>
        <v>0</v>
      </c>
      <c r="L668" s="369">
        <f t="shared" si="1330"/>
        <v>0</v>
      </c>
      <c r="O668" s="370">
        <f>INDEX(lookups!F$46:F$63,MATCH($H668,lookups!$C$46:$C$63,0),1)*($F224&gt;=4)</f>
        <v>0</v>
      </c>
      <c r="P668" s="370">
        <f>INDEX(lookups!G$46:G$63,MATCH($H668,lookups!$C$46:$C$63,0),1)*($F224&gt;=4)</f>
        <v>0</v>
      </c>
      <c r="Q668" s="370">
        <f>INDEX(lookups!H$46:H$63,MATCH($H668,lookups!$C$46:$C$63,0),1)*($F224&gt;=4)</f>
        <v>0</v>
      </c>
      <c r="R668" s="370">
        <f>INDEX(lookups!I$46:I$63,MATCH($H668,lookups!$C$46:$C$63,0),1)*($F224&gt;=4)</f>
        <v>0</v>
      </c>
      <c r="S668" s="370">
        <f>INDEX(lookups!J$46:J$63,MATCH($H668,lookups!$C$46:$C$63,0),1)*($F224&gt;=4)</f>
        <v>0</v>
      </c>
      <c r="T668" s="370">
        <f>INDEX(lookups!K$46:K$63,MATCH($H668,lookups!$C$46:$C$63,0),1)*($F224&gt;=4)</f>
        <v>0</v>
      </c>
      <c r="U668" s="370">
        <f>INDEX(lookups!L$46:L$63,MATCH($H668,lookups!$C$46:$C$63,0),1)*($F224&gt;=4)</f>
        <v>0</v>
      </c>
      <c r="V668" s="370">
        <f>INDEX(lookups!M$46:M$63,MATCH($H668,lookups!$C$46:$C$63,0),1)*($F224&gt;=4)</f>
        <v>0</v>
      </c>
      <c r="W668" s="370">
        <f>INDEX(lookups!N$46:N$63,MATCH($H668,lookups!$C$46:$C$63,0),1)*($F224&gt;=4)</f>
        <v>0</v>
      </c>
      <c r="X668" s="370">
        <f>INDEX(lookups!O$46:O$63,MATCH($H668,lookups!$C$46:$C$63,0),1)*($F224&gt;=4)</f>
        <v>0</v>
      </c>
      <c r="Y668" s="370">
        <f>INDEX(lookups!P$46:P$63,MATCH($H668,lookups!$C$46:$C$63,0),1)*($F224&gt;=4)</f>
        <v>0</v>
      </c>
      <c r="Z668" s="370">
        <f>INDEX(lookups!Q$46:Q$63,MATCH($H668,lookups!$C$46:$C$63,0),1)*($F224&gt;=4)</f>
        <v>0</v>
      </c>
      <c r="AA668" s="370">
        <f>INDEX(lookups!R$46:R$63,MATCH($H668,lookups!$C$46:$C$63,0),1)*($F224&gt;=4)</f>
        <v>0</v>
      </c>
      <c r="AB668" s="370">
        <f>INDEX(lookups!S$46:S$63,MATCH($H668,lookups!$C$46:$C$63,0),1)*($F224&gt;=4)</f>
        <v>0</v>
      </c>
      <c r="AC668" s="370">
        <f>INDEX(lookups!T$46:T$63,MATCH($H668,lookups!$C$46:$C$63,0),1)*($F224&gt;=4)</f>
        <v>0</v>
      </c>
      <c r="AD668" s="370">
        <f>INDEX(lookups!U$46:U$63,MATCH($H668,lookups!$C$46:$C$63,0),1)*($F224&gt;=4)</f>
        <v>0</v>
      </c>
      <c r="AE668" s="370">
        <f>INDEX(lookups!V$46:V$63,MATCH($H668,lookups!$C$46:$C$63,0),1)*($F224&gt;=4)</f>
        <v>0</v>
      </c>
      <c r="AF668" s="370">
        <f>INDEX(lookups!W$46:W$63,MATCH($H668,lookups!$C$46:$C$63,0),1)*($F224&gt;=4)</f>
        <v>0</v>
      </c>
      <c r="AG668" s="370">
        <f>INDEX(lookups!X$46:X$63,MATCH($H668,lookups!$C$46:$C$63,0),1)*($F224&gt;=4)</f>
        <v>0</v>
      </c>
      <c r="AH668" s="370">
        <f>INDEX(lookups!Y$46:Y$63,MATCH($H668,lookups!$C$46:$C$63,0),1)*($F224&gt;=4)</f>
        <v>0</v>
      </c>
      <c r="AI668" s="370">
        <f>INDEX(lookups!Z$46:Z$63,MATCH($H668,lookups!$C$46:$C$63,0),1)*($F224&gt;=4)</f>
        <v>0</v>
      </c>
      <c r="AJ668" s="370">
        <f>INDEX(lookups!AA$46:AA$63,MATCH($H668,lookups!$C$46:$C$63,0),1)*($F224&gt;=4)</f>
        <v>0</v>
      </c>
      <c r="AK668" s="370">
        <f>INDEX(lookups!AB$46:AB$63,MATCH($H668,lookups!$C$46:$C$63,0),1)*($F224&gt;=4)</f>
        <v>0</v>
      </c>
      <c r="AL668" s="370">
        <f>INDEX(lookups!AC$46:AC$63,MATCH($H668,lookups!$C$46:$C$63,0),1)*($F224&gt;=4)</f>
        <v>0</v>
      </c>
      <c r="AM668" s="370">
        <f>INDEX(lookups!AD$46:AD$63,MATCH($H668,lookups!$C$46:$C$63,0),1)*($F224&gt;=4)</f>
        <v>0</v>
      </c>
      <c r="AN668" s="370">
        <f>INDEX(lookups!AE$46:AE$63,MATCH($H668,lookups!$C$46:$C$63,0),1)*($F224&gt;=4)</f>
        <v>0</v>
      </c>
      <c r="AO668" s="370">
        <f>INDEX(lookups!AF$46:AF$63,MATCH($H668,lookups!$C$46:$C$63,0),1)*($F224&gt;=4)</f>
        <v>0</v>
      </c>
      <c r="AP668" s="370">
        <f>INDEX(lookups!AG$46:AG$63,MATCH($H668,lookups!$C$46:$C$63,0),1)*($F224&gt;=4)</f>
        <v>0</v>
      </c>
      <c r="AQ668" s="370">
        <f>INDEX(lookups!AH$46:AH$63,MATCH($H668,lookups!$C$46:$C$63,0),1)*($F224&gt;=4)</f>
        <v>0</v>
      </c>
      <c r="AR668" s="370">
        <f>INDEX(lookups!AI$46:AI$63,MATCH($H668,lookups!$C$46:$C$63,0),1)*($F224&gt;=4)</f>
        <v>0</v>
      </c>
      <c r="AS668" s="370">
        <f>INDEX(lookups!AJ$46:AJ$63,MATCH($H668,lookups!$C$46:$C$63,0),1)*($F224&gt;=4)</f>
        <v>0</v>
      </c>
      <c r="AT668" s="370">
        <f>INDEX(lookups!AK$46:AK$63,MATCH($H668,lookups!$C$46:$C$63,0),1)*($F224&gt;=4)</f>
        <v>0</v>
      </c>
      <c r="AU668" s="370">
        <f>INDEX(lookups!AL$46:AL$63,MATCH($H668,lookups!$C$46:$C$63,0),1)*($F224&gt;=4)</f>
        <v>0</v>
      </c>
      <c r="AV668" s="370">
        <f>INDEX(lookups!AM$46:AM$63,MATCH($H668,lookups!$C$46:$C$63,0),1)*($F224&gt;=4)</f>
        <v>0</v>
      </c>
      <c r="AW668" s="370">
        <f>INDEX(lookups!AN$46:AN$63,MATCH($H668,lookups!$C$46:$C$63,0),1)*($F224&gt;=4)</f>
        <v>0</v>
      </c>
      <c r="AX668" s="370">
        <f>INDEX(lookups!AO$46:AO$63,MATCH($H668,lookups!$C$46:$C$63,0),1)*($F224&gt;=4)</f>
        <v>0</v>
      </c>
      <c r="AY668" s="370">
        <f>INDEX(lookups!AP$46:AP$63,MATCH($H668,lookups!$C$46:$C$63,0),1)*($F224&gt;=4)</f>
        <v>0</v>
      </c>
      <c r="AZ668" s="370">
        <f>INDEX(lookups!AQ$46:AQ$63,MATCH($H668,lookups!$C$46:$C$63,0),1)*($F224&gt;=4)</f>
        <v>0</v>
      </c>
      <c r="BA668" s="370">
        <f>INDEX(lookups!AR$46:AR$63,MATCH($H668,lookups!$C$46:$C$63,0),1)*($F224&gt;=4)</f>
        <v>0</v>
      </c>
      <c r="BB668" s="370">
        <f>INDEX(lookups!AS$46:AS$63,MATCH($H668,lookups!$C$46:$C$63,0),1)*($F224&gt;=4)</f>
        <v>0</v>
      </c>
      <c r="BC668" s="370">
        <f>INDEX(lookups!AT$46:AT$63,MATCH($H668,lookups!$C$46:$C$63,0),1)*($F224&gt;=4)</f>
        <v>0</v>
      </c>
      <c r="BD668" s="370">
        <f>INDEX(lookups!AU$46:AU$63,MATCH($H668,lookups!$C$46:$C$63,0),1)*($F224&gt;=4)</f>
        <v>0</v>
      </c>
      <c r="BE668" s="370">
        <f>INDEX(lookups!AV$46:AV$63,MATCH($H668,lookups!$C$46:$C$63,0),1)*($F224&gt;=4)</f>
        <v>0</v>
      </c>
      <c r="BF668" s="370">
        <f>INDEX(lookups!AW$46:AW$63,MATCH($H668,lookups!$C$46:$C$63,0),1)*($F224&gt;=4)</f>
        <v>0</v>
      </c>
      <c r="BG668" s="370">
        <f>INDEX(lookups!AX$46:AX$63,MATCH($H668,lookups!$C$46:$C$63,0),1)*($F224&gt;=4)</f>
        <v>0</v>
      </c>
      <c r="BH668" s="370">
        <f>INDEX(lookups!AY$46:AY$63,MATCH($H668,lookups!$C$46:$C$63,0),1)*($F224&gt;=4)</f>
        <v>0</v>
      </c>
      <c r="BI668" s="370">
        <f>INDEX(lookups!AZ$46:AZ$63,MATCH($H668,lookups!$C$46:$C$63,0),1)*($F224&gt;=4)</f>
        <v>0</v>
      </c>
      <c r="BJ668" s="370">
        <f>INDEX(lookups!BA$46:BA$63,MATCH($H668,lookups!$C$46:$C$63,0),1)*($F224&gt;=4)</f>
        <v>0</v>
      </c>
      <c r="BK668" s="370">
        <f>INDEX(lookups!BB$46:BB$63,MATCH($H668,lookups!$C$46:$C$63,0),1)*($F224&gt;=4)</f>
        <v>0</v>
      </c>
      <c r="BL668" s="370">
        <f>INDEX(lookups!BC$46:BC$63,MATCH($H668,lookups!$C$46:$C$63,0),1)*($F224&gt;=4)</f>
        <v>0</v>
      </c>
      <c r="BM668" s="370">
        <f>INDEX(lookups!BD$46:BD$63,MATCH($H668,lookups!$C$46:$C$63,0),1)*($F224&gt;=4)</f>
        <v>0</v>
      </c>
    </row>
    <row r="669" spans="3:65" x14ac:dyDescent="0.2">
      <c r="C669" s="325">
        <f t="shared" si="1327"/>
        <v>19</v>
      </c>
      <c r="D669" s="303" t="str">
        <f t="shared" si="1328"/>
        <v>item 19</v>
      </c>
      <c r="E669" s="350" t="str">
        <f t="shared" si="1326"/>
        <v>Operating Expense</v>
      </c>
      <c r="F669" s="320">
        <f t="shared" si="1326"/>
        <v>2</v>
      </c>
      <c r="G669" s="320"/>
      <c r="H669" s="355">
        <f>Input!J26</f>
        <v>20</v>
      </c>
      <c r="I669" s="309"/>
      <c r="J669" s="357"/>
      <c r="K669" s="368">
        <f t="shared" si="1329"/>
        <v>0</v>
      </c>
      <c r="L669" s="369">
        <f t="shared" si="1330"/>
        <v>0</v>
      </c>
      <c r="O669" s="370">
        <f>INDEX(lookups!F$46:F$63,MATCH($H669,lookups!$C$46:$C$63,0),1)*($F225&gt;=4)</f>
        <v>0</v>
      </c>
      <c r="P669" s="370">
        <f>INDEX(lookups!G$46:G$63,MATCH($H669,lookups!$C$46:$C$63,0),1)*($F225&gt;=4)</f>
        <v>0</v>
      </c>
      <c r="Q669" s="370">
        <f>INDEX(lookups!H$46:H$63,MATCH($H669,lookups!$C$46:$C$63,0),1)*($F225&gt;=4)</f>
        <v>0</v>
      </c>
      <c r="R669" s="370">
        <f>INDEX(lookups!I$46:I$63,MATCH($H669,lookups!$C$46:$C$63,0),1)*($F225&gt;=4)</f>
        <v>0</v>
      </c>
      <c r="S669" s="370">
        <f>INDEX(lookups!J$46:J$63,MATCH($H669,lookups!$C$46:$C$63,0),1)*($F225&gt;=4)</f>
        <v>0</v>
      </c>
      <c r="T669" s="370">
        <f>INDEX(lookups!K$46:K$63,MATCH($H669,lookups!$C$46:$C$63,0),1)*($F225&gt;=4)</f>
        <v>0</v>
      </c>
      <c r="U669" s="370">
        <f>INDEX(lookups!L$46:L$63,MATCH($H669,lookups!$C$46:$C$63,0),1)*($F225&gt;=4)</f>
        <v>0</v>
      </c>
      <c r="V669" s="370">
        <f>INDEX(lookups!M$46:M$63,MATCH($H669,lookups!$C$46:$C$63,0),1)*($F225&gt;=4)</f>
        <v>0</v>
      </c>
      <c r="W669" s="370">
        <f>INDEX(lookups!N$46:N$63,MATCH($H669,lookups!$C$46:$C$63,0),1)*($F225&gt;=4)</f>
        <v>0</v>
      </c>
      <c r="X669" s="370">
        <f>INDEX(lookups!O$46:O$63,MATCH($H669,lookups!$C$46:$C$63,0),1)*($F225&gt;=4)</f>
        <v>0</v>
      </c>
      <c r="Y669" s="370">
        <f>INDEX(lookups!P$46:P$63,MATCH($H669,lookups!$C$46:$C$63,0),1)*($F225&gt;=4)</f>
        <v>0</v>
      </c>
      <c r="Z669" s="370">
        <f>INDEX(lookups!Q$46:Q$63,MATCH($H669,lookups!$C$46:$C$63,0),1)*($F225&gt;=4)</f>
        <v>0</v>
      </c>
      <c r="AA669" s="370">
        <f>INDEX(lookups!R$46:R$63,MATCH($H669,lookups!$C$46:$C$63,0),1)*($F225&gt;=4)</f>
        <v>0</v>
      </c>
      <c r="AB669" s="370">
        <f>INDEX(lookups!S$46:S$63,MATCH($H669,lookups!$C$46:$C$63,0),1)*($F225&gt;=4)</f>
        <v>0</v>
      </c>
      <c r="AC669" s="370">
        <f>INDEX(lookups!T$46:T$63,MATCH($H669,lookups!$C$46:$C$63,0),1)*($F225&gt;=4)</f>
        <v>0</v>
      </c>
      <c r="AD669" s="370">
        <f>INDEX(lookups!U$46:U$63,MATCH($H669,lookups!$C$46:$C$63,0),1)*($F225&gt;=4)</f>
        <v>0</v>
      </c>
      <c r="AE669" s="370">
        <f>INDEX(lookups!V$46:V$63,MATCH($H669,lookups!$C$46:$C$63,0),1)*($F225&gt;=4)</f>
        <v>0</v>
      </c>
      <c r="AF669" s="370">
        <f>INDEX(lookups!W$46:W$63,MATCH($H669,lookups!$C$46:$C$63,0),1)*($F225&gt;=4)</f>
        <v>0</v>
      </c>
      <c r="AG669" s="370">
        <f>INDEX(lookups!X$46:X$63,MATCH($H669,lookups!$C$46:$C$63,0),1)*($F225&gt;=4)</f>
        <v>0</v>
      </c>
      <c r="AH669" s="370">
        <f>INDEX(lookups!Y$46:Y$63,MATCH($H669,lookups!$C$46:$C$63,0),1)*($F225&gt;=4)</f>
        <v>0</v>
      </c>
      <c r="AI669" s="370">
        <f>INDEX(lookups!Z$46:Z$63,MATCH($H669,lookups!$C$46:$C$63,0),1)*($F225&gt;=4)</f>
        <v>0</v>
      </c>
      <c r="AJ669" s="370">
        <f>INDEX(lookups!AA$46:AA$63,MATCH($H669,lookups!$C$46:$C$63,0),1)*($F225&gt;=4)</f>
        <v>0</v>
      </c>
      <c r="AK669" s="370">
        <f>INDEX(lookups!AB$46:AB$63,MATCH($H669,lookups!$C$46:$C$63,0),1)*($F225&gt;=4)</f>
        <v>0</v>
      </c>
      <c r="AL669" s="370">
        <f>INDEX(lookups!AC$46:AC$63,MATCH($H669,lookups!$C$46:$C$63,0),1)*($F225&gt;=4)</f>
        <v>0</v>
      </c>
      <c r="AM669" s="370">
        <f>INDEX(lookups!AD$46:AD$63,MATCH($H669,lookups!$C$46:$C$63,0),1)*($F225&gt;=4)</f>
        <v>0</v>
      </c>
      <c r="AN669" s="370">
        <f>INDEX(lookups!AE$46:AE$63,MATCH($H669,lookups!$C$46:$C$63,0),1)*($F225&gt;=4)</f>
        <v>0</v>
      </c>
      <c r="AO669" s="370">
        <f>INDEX(lookups!AF$46:AF$63,MATCH($H669,lookups!$C$46:$C$63,0),1)*($F225&gt;=4)</f>
        <v>0</v>
      </c>
      <c r="AP669" s="370">
        <f>INDEX(lookups!AG$46:AG$63,MATCH($H669,lookups!$C$46:$C$63,0),1)*($F225&gt;=4)</f>
        <v>0</v>
      </c>
      <c r="AQ669" s="370">
        <f>INDEX(lookups!AH$46:AH$63,MATCH($H669,lookups!$C$46:$C$63,0),1)*($F225&gt;=4)</f>
        <v>0</v>
      </c>
      <c r="AR669" s="370">
        <f>INDEX(lookups!AI$46:AI$63,MATCH($H669,lookups!$C$46:$C$63,0),1)*($F225&gt;=4)</f>
        <v>0</v>
      </c>
      <c r="AS669" s="370">
        <f>INDEX(lookups!AJ$46:AJ$63,MATCH($H669,lookups!$C$46:$C$63,0),1)*($F225&gt;=4)</f>
        <v>0</v>
      </c>
      <c r="AT669" s="370">
        <f>INDEX(lookups!AK$46:AK$63,MATCH($H669,lookups!$C$46:$C$63,0),1)*($F225&gt;=4)</f>
        <v>0</v>
      </c>
      <c r="AU669" s="370">
        <f>INDEX(lookups!AL$46:AL$63,MATCH($H669,lookups!$C$46:$C$63,0),1)*($F225&gt;=4)</f>
        <v>0</v>
      </c>
      <c r="AV669" s="370">
        <f>INDEX(lookups!AM$46:AM$63,MATCH($H669,lookups!$C$46:$C$63,0),1)*($F225&gt;=4)</f>
        <v>0</v>
      </c>
      <c r="AW669" s="370">
        <f>INDEX(lookups!AN$46:AN$63,MATCH($H669,lookups!$C$46:$C$63,0),1)*($F225&gt;=4)</f>
        <v>0</v>
      </c>
      <c r="AX669" s="370">
        <f>INDEX(lookups!AO$46:AO$63,MATCH($H669,lookups!$C$46:$C$63,0),1)*($F225&gt;=4)</f>
        <v>0</v>
      </c>
      <c r="AY669" s="370">
        <f>INDEX(lookups!AP$46:AP$63,MATCH($H669,lookups!$C$46:$C$63,0),1)*($F225&gt;=4)</f>
        <v>0</v>
      </c>
      <c r="AZ669" s="370">
        <f>INDEX(lookups!AQ$46:AQ$63,MATCH($H669,lookups!$C$46:$C$63,0),1)*($F225&gt;=4)</f>
        <v>0</v>
      </c>
      <c r="BA669" s="370">
        <f>INDEX(lookups!AR$46:AR$63,MATCH($H669,lookups!$C$46:$C$63,0),1)*($F225&gt;=4)</f>
        <v>0</v>
      </c>
      <c r="BB669" s="370">
        <f>INDEX(lookups!AS$46:AS$63,MATCH($H669,lookups!$C$46:$C$63,0),1)*($F225&gt;=4)</f>
        <v>0</v>
      </c>
      <c r="BC669" s="370">
        <f>INDEX(lookups!AT$46:AT$63,MATCH($H669,lookups!$C$46:$C$63,0),1)*($F225&gt;=4)</f>
        <v>0</v>
      </c>
      <c r="BD669" s="370">
        <f>INDEX(lookups!AU$46:AU$63,MATCH($H669,lookups!$C$46:$C$63,0),1)*($F225&gt;=4)</f>
        <v>0</v>
      </c>
      <c r="BE669" s="370">
        <f>INDEX(lookups!AV$46:AV$63,MATCH($H669,lookups!$C$46:$C$63,0),1)*($F225&gt;=4)</f>
        <v>0</v>
      </c>
      <c r="BF669" s="370">
        <f>INDEX(lookups!AW$46:AW$63,MATCH($H669,lookups!$C$46:$C$63,0),1)*($F225&gt;=4)</f>
        <v>0</v>
      </c>
      <c r="BG669" s="370">
        <f>INDEX(lookups!AX$46:AX$63,MATCH($H669,lookups!$C$46:$C$63,0),1)*($F225&gt;=4)</f>
        <v>0</v>
      </c>
      <c r="BH669" s="370">
        <f>INDEX(lookups!AY$46:AY$63,MATCH($H669,lookups!$C$46:$C$63,0),1)*($F225&gt;=4)</f>
        <v>0</v>
      </c>
      <c r="BI669" s="370">
        <f>INDEX(lookups!AZ$46:AZ$63,MATCH($H669,lookups!$C$46:$C$63,0),1)*($F225&gt;=4)</f>
        <v>0</v>
      </c>
      <c r="BJ669" s="370">
        <f>INDEX(lookups!BA$46:BA$63,MATCH($H669,lookups!$C$46:$C$63,0),1)*($F225&gt;=4)</f>
        <v>0</v>
      </c>
      <c r="BK669" s="370">
        <f>INDEX(lookups!BB$46:BB$63,MATCH($H669,lookups!$C$46:$C$63,0),1)*($F225&gt;=4)</f>
        <v>0</v>
      </c>
      <c r="BL669" s="370">
        <f>INDEX(lookups!BC$46:BC$63,MATCH($H669,lookups!$C$46:$C$63,0),1)*($F225&gt;=4)</f>
        <v>0</v>
      </c>
      <c r="BM669" s="370">
        <f>INDEX(lookups!BD$46:BD$63,MATCH($H669,lookups!$C$46:$C$63,0),1)*($F225&gt;=4)</f>
        <v>0</v>
      </c>
    </row>
    <row r="670" spans="3:65" x14ac:dyDescent="0.2">
      <c r="C670" s="325">
        <f t="shared" si="1327"/>
        <v>20</v>
      </c>
      <c r="D670" s="303" t="str">
        <f t="shared" si="1328"/>
        <v>item 20</v>
      </c>
      <c r="E670" s="350" t="str">
        <f t="shared" si="1326"/>
        <v>Operating Expense</v>
      </c>
      <c r="F670" s="320">
        <f t="shared" si="1326"/>
        <v>2</v>
      </c>
      <c r="G670" s="320"/>
      <c r="H670" s="355">
        <f>Input!J27</f>
        <v>20</v>
      </c>
      <c r="I670" s="309"/>
      <c r="J670" s="357"/>
      <c r="K670" s="368">
        <f t="shared" si="1329"/>
        <v>0</v>
      </c>
      <c r="L670" s="369">
        <f t="shared" si="1330"/>
        <v>0</v>
      </c>
      <c r="O670" s="370">
        <f>INDEX(lookups!F$46:F$63,MATCH($H670,lookups!$C$46:$C$63,0),1)*($F226&gt;=4)</f>
        <v>0</v>
      </c>
      <c r="P670" s="370">
        <f>INDEX(lookups!G$46:G$63,MATCH($H670,lookups!$C$46:$C$63,0),1)*($F226&gt;=4)</f>
        <v>0</v>
      </c>
      <c r="Q670" s="370">
        <f>INDEX(lookups!H$46:H$63,MATCH($H670,lookups!$C$46:$C$63,0),1)*($F226&gt;=4)</f>
        <v>0</v>
      </c>
      <c r="R670" s="370">
        <f>INDEX(lookups!I$46:I$63,MATCH($H670,lookups!$C$46:$C$63,0),1)*($F226&gt;=4)</f>
        <v>0</v>
      </c>
      <c r="S670" s="370">
        <f>INDEX(lookups!J$46:J$63,MATCH($H670,lookups!$C$46:$C$63,0),1)*($F226&gt;=4)</f>
        <v>0</v>
      </c>
      <c r="T670" s="370">
        <f>INDEX(lookups!K$46:K$63,MATCH($H670,lookups!$C$46:$C$63,0),1)*($F226&gt;=4)</f>
        <v>0</v>
      </c>
      <c r="U670" s="370">
        <f>INDEX(lookups!L$46:L$63,MATCH($H670,lookups!$C$46:$C$63,0),1)*($F226&gt;=4)</f>
        <v>0</v>
      </c>
      <c r="V670" s="370">
        <f>INDEX(lookups!M$46:M$63,MATCH($H670,lookups!$C$46:$C$63,0),1)*($F226&gt;=4)</f>
        <v>0</v>
      </c>
      <c r="W670" s="370">
        <f>INDEX(lookups!N$46:N$63,MATCH($H670,lookups!$C$46:$C$63,0),1)*($F226&gt;=4)</f>
        <v>0</v>
      </c>
      <c r="X670" s="370">
        <f>INDEX(lookups!O$46:O$63,MATCH($H670,lookups!$C$46:$C$63,0),1)*($F226&gt;=4)</f>
        <v>0</v>
      </c>
      <c r="Y670" s="370">
        <f>INDEX(lookups!P$46:P$63,MATCH($H670,lookups!$C$46:$C$63,0),1)*($F226&gt;=4)</f>
        <v>0</v>
      </c>
      <c r="Z670" s="370">
        <f>INDEX(lookups!Q$46:Q$63,MATCH($H670,lookups!$C$46:$C$63,0),1)*($F226&gt;=4)</f>
        <v>0</v>
      </c>
      <c r="AA670" s="370">
        <f>INDEX(lookups!R$46:R$63,MATCH($H670,lookups!$C$46:$C$63,0),1)*($F226&gt;=4)</f>
        <v>0</v>
      </c>
      <c r="AB670" s="370">
        <f>INDEX(lookups!S$46:S$63,MATCH($H670,lookups!$C$46:$C$63,0),1)*($F226&gt;=4)</f>
        <v>0</v>
      </c>
      <c r="AC670" s="370">
        <f>INDEX(lookups!T$46:T$63,MATCH($H670,lookups!$C$46:$C$63,0),1)*($F226&gt;=4)</f>
        <v>0</v>
      </c>
      <c r="AD670" s="370">
        <f>INDEX(lookups!U$46:U$63,MATCH($H670,lookups!$C$46:$C$63,0),1)*($F226&gt;=4)</f>
        <v>0</v>
      </c>
      <c r="AE670" s="370">
        <f>INDEX(lookups!V$46:V$63,MATCH($H670,lookups!$C$46:$C$63,0),1)*($F226&gt;=4)</f>
        <v>0</v>
      </c>
      <c r="AF670" s="370">
        <f>INDEX(lookups!W$46:W$63,MATCH($H670,lookups!$C$46:$C$63,0),1)*($F226&gt;=4)</f>
        <v>0</v>
      </c>
      <c r="AG670" s="370">
        <f>INDEX(lookups!X$46:X$63,MATCH($H670,lookups!$C$46:$C$63,0),1)*($F226&gt;=4)</f>
        <v>0</v>
      </c>
      <c r="AH670" s="370">
        <f>INDEX(lookups!Y$46:Y$63,MATCH($H670,lookups!$C$46:$C$63,0),1)*($F226&gt;=4)</f>
        <v>0</v>
      </c>
      <c r="AI670" s="370">
        <f>INDEX(lookups!Z$46:Z$63,MATCH($H670,lookups!$C$46:$C$63,0),1)*($F226&gt;=4)</f>
        <v>0</v>
      </c>
      <c r="AJ670" s="370">
        <f>INDEX(lookups!AA$46:AA$63,MATCH($H670,lookups!$C$46:$C$63,0),1)*($F226&gt;=4)</f>
        <v>0</v>
      </c>
      <c r="AK670" s="370">
        <f>INDEX(lookups!AB$46:AB$63,MATCH($H670,lookups!$C$46:$C$63,0),1)*($F226&gt;=4)</f>
        <v>0</v>
      </c>
      <c r="AL670" s="370">
        <f>INDEX(lookups!AC$46:AC$63,MATCH($H670,lookups!$C$46:$C$63,0),1)*($F226&gt;=4)</f>
        <v>0</v>
      </c>
      <c r="AM670" s="370">
        <f>INDEX(lookups!AD$46:AD$63,MATCH($H670,lookups!$C$46:$C$63,0),1)*($F226&gt;=4)</f>
        <v>0</v>
      </c>
      <c r="AN670" s="370">
        <f>INDEX(lookups!AE$46:AE$63,MATCH($H670,lookups!$C$46:$C$63,0),1)*($F226&gt;=4)</f>
        <v>0</v>
      </c>
      <c r="AO670" s="370">
        <f>INDEX(lookups!AF$46:AF$63,MATCH($H670,lookups!$C$46:$C$63,0),1)*($F226&gt;=4)</f>
        <v>0</v>
      </c>
      <c r="AP670" s="370">
        <f>INDEX(lookups!AG$46:AG$63,MATCH($H670,lookups!$C$46:$C$63,0),1)*($F226&gt;=4)</f>
        <v>0</v>
      </c>
      <c r="AQ670" s="370">
        <f>INDEX(lookups!AH$46:AH$63,MATCH($H670,lookups!$C$46:$C$63,0),1)*($F226&gt;=4)</f>
        <v>0</v>
      </c>
      <c r="AR670" s="370">
        <f>INDEX(lookups!AI$46:AI$63,MATCH($H670,lookups!$C$46:$C$63,0),1)*($F226&gt;=4)</f>
        <v>0</v>
      </c>
      <c r="AS670" s="370">
        <f>INDEX(lookups!AJ$46:AJ$63,MATCH($H670,lookups!$C$46:$C$63,0),1)*($F226&gt;=4)</f>
        <v>0</v>
      </c>
      <c r="AT670" s="370">
        <f>INDEX(lookups!AK$46:AK$63,MATCH($H670,lookups!$C$46:$C$63,0),1)*($F226&gt;=4)</f>
        <v>0</v>
      </c>
      <c r="AU670" s="370">
        <f>INDEX(lookups!AL$46:AL$63,MATCH($H670,lookups!$C$46:$C$63,0),1)*($F226&gt;=4)</f>
        <v>0</v>
      </c>
      <c r="AV670" s="370">
        <f>INDEX(lookups!AM$46:AM$63,MATCH($H670,lookups!$C$46:$C$63,0),1)*($F226&gt;=4)</f>
        <v>0</v>
      </c>
      <c r="AW670" s="370">
        <f>INDEX(lookups!AN$46:AN$63,MATCH($H670,lookups!$C$46:$C$63,0),1)*($F226&gt;=4)</f>
        <v>0</v>
      </c>
      <c r="AX670" s="370">
        <f>INDEX(lookups!AO$46:AO$63,MATCH($H670,lookups!$C$46:$C$63,0),1)*($F226&gt;=4)</f>
        <v>0</v>
      </c>
      <c r="AY670" s="370">
        <f>INDEX(lookups!AP$46:AP$63,MATCH($H670,lookups!$C$46:$C$63,0),1)*($F226&gt;=4)</f>
        <v>0</v>
      </c>
      <c r="AZ670" s="370">
        <f>INDEX(lookups!AQ$46:AQ$63,MATCH($H670,lookups!$C$46:$C$63,0),1)*($F226&gt;=4)</f>
        <v>0</v>
      </c>
      <c r="BA670" s="370">
        <f>INDEX(lookups!AR$46:AR$63,MATCH($H670,lookups!$C$46:$C$63,0),1)*($F226&gt;=4)</f>
        <v>0</v>
      </c>
      <c r="BB670" s="370">
        <f>INDEX(lookups!AS$46:AS$63,MATCH($H670,lookups!$C$46:$C$63,0),1)*($F226&gt;=4)</f>
        <v>0</v>
      </c>
      <c r="BC670" s="370">
        <f>INDEX(lookups!AT$46:AT$63,MATCH($H670,lookups!$C$46:$C$63,0),1)*($F226&gt;=4)</f>
        <v>0</v>
      </c>
      <c r="BD670" s="370">
        <f>INDEX(lookups!AU$46:AU$63,MATCH($H670,lookups!$C$46:$C$63,0),1)*($F226&gt;=4)</f>
        <v>0</v>
      </c>
      <c r="BE670" s="370">
        <f>INDEX(lookups!AV$46:AV$63,MATCH($H670,lookups!$C$46:$C$63,0),1)*($F226&gt;=4)</f>
        <v>0</v>
      </c>
      <c r="BF670" s="370">
        <f>INDEX(lookups!AW$46:AW$63,MATCH($H670,lookups!$C$46:$C$63,0),1)*($F226&gt;=4)</f>
        <v>0</v>
      </c>
      <c r="BG670" s="370">
        <f>INDEX(lookups!AX$46:AX$63,MATCH($H670,lookups!$C$46:$C$63,0),1)*($F226&gt;=4)</f>
        <v>0</v>
      </c>
      <c r="BH670" s="370">
        <f>INDEX(lookups!AY$46:AY$63,MATCH($H670,lookups!$C$46:$C$63,0),1)*($F226&gt;=4)</f>
        <v>0</v>
      </c>
      <c r="BI670" s="370">
        <f>INDEX(lookups!AZ$46:AZ$63,MATCH($H670,lookups!$C$46:$C$63,0),1)*($F226&gt;=4)</f>
        <v>0</v>
      </c>
      <c r="BJ670" s="370">
        <f>INDEX(lookups!BA$46:BA$63,MATCH($H670,lookups!$C$46:$C$63,0),1)*($F226&gt;=4)</f>
        <v>0</v>
      </c>
      <c r="BK670" s="370">
        <f>INDEX(lookups!BB$46:BB$63,MATCH($H670,lookups!$C$46:$C$63,0),1)*($F226&gt;=4)</f>
        <v>0</v>
      </c>
      <c r="BL670" s="370">
        <f>INDEX(lookups!BC$46:BC$63,MATCH($H670,lookups!$C$46:$C$63,0),1)*($F226&gt;=4)</f>
        <v>0</v>
      </c>
      <c r="BM670" s="370">
        <f>INDEX(lookups!BD$46:BD$63,MATCH($H670,lookups!$C$46:$C$63,0),1)*($F226&gt;=4)</f>
        <v>0</v>
      </c>
    </row>
    <row r="671" spans="3:65" x14ac:dyDescent="0.2">
      <c r="C671" s="325">
        <f t="shared" si="1327"/>
        <v>21</v>
      </c>
      <c r="D671" s="303" t="str">
        <f t="shared" si="1328"/>
        <v>item 21</v>
      </c>
      <c r="E671" s="350" t="str">
        <f t="shared" si="1326"/>
        <v>Operating Expense</v>
      </c>
      <c r="F671" s="320">
        <f t="shared" si="1326"/>
        <v>2</v>
      </c>
      <c r="G671" s="320"/>
      <c r="H671" s="355">
        <f>Input!J28</f>
        <v>20</v>
      </c>
      <c r="I671" s="309"/>
      <c r="J671" s="357"/>
      <c r="K671" s="368">
        <f t="shared" si="1329"/>
        <v>0</v>
      </c>
      <c r="L671" s="369">
        <f t="shared" si="1330"/>
        <v>0</v>
      </c>
      <c r="O671" s="370">
        <f>INDEX(lookups!F$46:F$63,MATCH($H671,lookups!$C$46:$C$63,0),1)*($F227&gt;=4)</f>
        <v>0</v>
      </c>
      <c r="P671" s="370">
        <f>INDEX(lookups!G$46:G$63,MATCH($H671,lookups!$C$46:$C$63,0),1)*($F227&gt;=4)</f>
        <v>0</v>
      </c>
      <c r="Q671" s="370">
        <f>INDEX(lookups!H$46:H$63,MATCH($H671,lookups!$C$46:$C$63,0),1)*($F227&gt;=4)</f>
        <v>0</v>
      </c>
      <c r="R671" s="370">
        <f>INDEX(lookups!I$46:I$63,MATCH($H671,lookups!$C$46:$C$63,0),1)*($F227&gt;=4)</f>
        <v>0</v>
      </c>
      <c r="S671" s="370">
        <f>INDEX(lookups!J$46:J$63,MATCH($H671,lookups!$C$46:$C$63,0),1)*($F227&gt;=4)</f>
        <v>0</v>
      </c>
      <c r="T671" s="370">
        <f>INDEX(lookups!K$46:K$63,MATCH($H671,lookups!$C$46:$C$63,0),1)*($F227&gt;=4)</f>
        <v>0</v>
      </c>
      <c r="U671" s="370">
        <f>INDEX(lookups!L$46:L$63,MATCH($H671,lookups!$C$46:$C$63,0),1)*($F227&gt;=4)</f>
        <v>0</v>
      </c>
      <c r="V671" s="370">
        <f>INDEX(lookups!M$46:M$63,MATCH($H671,lookups!$C$46:$C$63,0),1)*($F227&gt;=4)</f>
        <v>0</v>
      </c>
      <c r="W671" s="370">
        <f>INDEX(lookups!N$46:N$63,MATCH($H671,lookups!$C$46:$C$63,0),1)*($F227&gt;=4)</f>
        <v>0</v>
      </c>
      <c r="X671" s="370">
        <f>INDEX(lookups!O$46:O$63,MATCH($H671,lookups!$C$46:$C$63,0),1)*($F227&gt;=4)</f>
        <v>0</v>
      </c>
      <c r="Y671" s="370">
        <f>INDEX(lookups!P$46:P$63,MATCH($H671,lookups!$C$46:$C$63,0),1)*($F227&gt;=4)</f>
        <v>0</v>
      </c>
      <c r="Z671" s="370">
        <f>INDEX(lookups!Q$46:Q$63,MATCH($H671,lookups!$C$46:$C$63,0),1)*($F227&gt;=4)</f>
        <v>0</v>
      </c>
      <c r="AA671" s="370">
        <f>INDEX(lookups!R$46:R$63,MATCH($H671,lookups!$C$46:$C$63,0),1)*($F227&gt;=4)</f>
        <v>0</v>
      </c>
      <c r="AB671" s="370">
        <f>INDEX(lookups!S$46:S$63,MATCH($H671,lookups!$C$46:$C$63,0),1)*($F227&gt;=4)</f>
        <v>0</v>
      </c>
      <c r="AC671" s="370">
        <f>INDEX(lookups!T$46:T$63,MATCH($H671,lookups!$C$46:$C$63,0),1)*($F227&gt;=4)</f>
        <v>0</v>
      </c>
      <c r="AD671" s="370">
        <f>INDEX(lookups!U$46:U$63,MATCH($H671,lookups!$C$46:$C$63,0),1)*($F227&gt;=4)</f>
        <v>0</v>
      </c>
      <c r="AE671" s="370">
        <f>INDEX(lookups!V$46:V$63,MATCH($H671,lookups!$C$46:$C$63,0),1)*($F227&gt;=4)</f>
        <v>0</v>
      </c>
      <c r="AF671" s="370">
        <f>INDEX(lookups!W$46:W$63,MATCH($H671,lookups!$C$46:$C$63,0),1)*($F227&gt;=4)</f>
        <v>0</v>
      </c>
      <c r="AG671" s="370">
        <f>INDEX(lookups!X$46:X$63,MATCH($H671,lookups!$C$46:$C$63,0),1)*($F227&gt;=4)</f>
        <v>0</v>
      </c>
      <c r="AH671" s="370">
        <f>INDEX(lookups!Y$46:Y$63,MATCH($H671,lookups!$C$46:$C$63,0),1)*($F227&gt;=4)</f>
        <v>0</v>
      </c>
      <c r="AI671" s="370">
        <f>INDEX(lookups!Z$46:Z$63,MATCH($H671,lookups!$C$46:$C$63,0),1)*($F227&gt;=4)</f>
        <v>0</v>
      </c>
      <c r="AJ671" s="370">
        <f>INDEX(lookups!AA$46:AA$63,MATCH($H671,lookups!$C$46:$C$63,0),1)*($F227&gt;=4)</f>
        <v>0</v>
      </c>
      <c r="AK671" s="370">
        <f>INDEX(lookups!AB$46:AB$63,MATCH($H671,lookups!$C$46:$C$63,0),1)*($F227&gt;=4)</f>
        <v>0</v>
      </c>
      <c r="AL671" s="370">
        <f>INDEX(lookups!AC$46:AC$63,MATCH($H671,lookups!$C$46:$C$63,0),1)*($F227&gt;=4)</f>
        <v>0</v>
      </c>
      <c r="AM671" s="370">
        <f>INDEX(lookups!AD$46:AD$63,MATCH($H671,lookups!$C$46:$C$63,0),1)*($F227&gt;=4)</f>
        <v>0</v>
      </c>
      <c r="AN671" s="370">
        <f>INDEX(lookups!AE$46:AE$63,MATCH($H671,lookups!$C$46:$C$63,0),1)*($F227&gt;=4)</f>
        <v>0</v>
      </c>
      <c r="AO671" s="370">
        <f>INDEX(lookups!AF$46:AF$63,MATCH($H671,lookups!$C$46:$C$63,0),1)*($F227&gt;=4)</f>
        <v>0</v>
      </c>
      <c r="AP671" s="370">
        <f>INDEX(lookups!AG$46:AG$63,MATCH($H671,lookups!$C$46:$C$63,0),1)*($F227&gt;=4)</f>
        <v>0</v>
      </c>
      <c r="AQ671" s="370">
        <f>INDEX(lookups!AH$46:AH$63,MATCH($H671,lookups!$C$46:$C$63,0),1)*($F227&gt;=4)</f>
        <v>0</v>
      </c>
      <c r="AR671" s="370">
        <f>INDEX(lookups!AI$46:AI$63,MATCH($H671,lookups!$C$46:$C$63,0),1)*($F227&gt;=4)</f>
        <v>0</v>
      </c>
      <c r="AS671" s="370">
        <f>INDEX(lookups!AJ$46:AJ$63,MATCH($H671,lookups!$C$46:$C$63,0),1)*($F227&gt;=4)</f>
        <v>0</v>
      </c>
      <c r="AT671" s="370">
        <f>INDEX(lookups!AK$46:AK$63,MATCH($H671,lookups!$C$46:$C$63,0),1)*($F227&gt;=4)</f>
        <v>0</v>
      </c>
      <c r="AU671" s="370">
        <f>INDEX(lookups!AL$46:AL$63,MATCH($H671,lookups!$C$46:$C$63,0),1)*($F227&gt;=4)</f>
        <v>0</v>
      </c>
      <c r="AV671" s="370">
        <f>INDEX(lookups!AM$46:AM$63,MATCH($H671,lookups!$C$46:$C$63,0),1)*($F227&gt;=4)</f>
        <v>0</v>
      </c>
      <c r="AW671" s="370">
        <f>INDEX(lookups!AN$46:AN$63,MATCH($H671,lookups!$C$46:$C$63,0),1)*($F227&gt;=4)</f>
        <v>0</v>
      </c>
      <c r="AX671" s="370">
        <f>INDEX(lookups!AO$46:AO$63,MATCH($H671,lookups!$C$46:$C$63,0),1)*($F227&gt;=4)</f>
        <v>0</v>
      </c>
      <c r="AY671" s="370">
        <f>INDEX(lookups!AP$46:AP$63,MATCH($H671,lookups!$C$46:$C$63,0),1)*($F227&gt;=4)</f>
        <v>0</v>
      </c>
      <c r="AZ671" s="370">
        <f>INDEX(lookups!AQ$46:AQ$63,MATCH($H671,lookups!$C$46:$C$63,0),1)*($F227&gt;=4)</f>
        <v>0</v>
      </c>
      <c r="BA671" s="370">
        <f>INDEX(lookups!AR$46:AR$63,MATCH($H671,lookups!$C$46:$C$63,0),1)*($F227&gt;=4)</f>
        <v>0</v>
      </c>
      <c r="BB671" s="370">
        <f>INDEX(lookups!AS$46:AS$63,MATCH($H671,lookups!$C$46:$C$63,0),1)*($F227&gt;=4)</f>
        <v>0</v>
      </c>
      <c r="BC671" s="370">
        <f>INDEX(lookups!AT$46:AT$63,MATCH($H671,lookups!$C$46:$C$63,0),1)*($F227&gt;=4)</f>
        <v>0</v>
      </c>
      <c r="BD671" s="370">
        <f>INDEX(lookups!AU$46:AU$63,MATCH($H671,lookups!$C$46:$C$63,0),1)*($F227&gt;=4)</f>
        <v>0</v>
      </c>
      <c r="BE671" s="370">
        <f>INDEX(lookups!AV$46:AV$63,MATCH($H671,lookups!$C$46:$C$63,0),1)*($F227&gt;=4)</f>
        <v>0</v>
      </c>
      <c r="BF671" s="370">
        <f>INDEX(lookups!AW$46:AW$63,MATCH($H671,lookups!$C$46:$C$63,0),1)*($F227&gt;=4)</f>
        <v>0</v>
      </c>
      <c r="BG671" s="370">
        <f>INDEX(lookups!AX$46:AX$63,MATCH($H671,lookups!$C$46:$C$63,0),1)*($F227&gt;=4)</f>
        <v>0</v>
      </c>
      <c r="BH671" s="370">
        <f>INDEX(lookups!AY$46:AY$63,MATCH($H671,lookups!$C$46:$C$63,0),1)*($F227&gt;=4)</f>
        <v>0</v>
      </c>
      <c r="BI671" s="370">
        <f>INDEX(lookups!AZ$46:AZ$63,MATCH($H671,lookups!$C$46:$C$63,0),1)*($F227&gt;=4)</f>
        <v>0</v>
      </c>
      <c r="BJ671" s="370">
        <f>INDEX(lookups!BA$46:BA$63,MATCH($H671,lookups!$C$46:$C$63,0),1)*($F227&gt;=4)</f>
        <v>0</v>
      </c>
      <c r="BK671" s="370">
        <f>INDEX(lookups!BB$46:BB$63,MATCH($H671,lookups!$C$46:$C$63,0),1)*($F227&gt;=4)</f>
        <v>0</v>
      </c>
      <c r="BL671" s="370">
        <f>INDEX(lookups!BC$46:BC$63,MATCH($H671,lookups!$C$46:$C$63,0),1)*($F227&gt;=4)</f>
        <v>0</v>
      </c>
      <c r="BM671" s="370">
        <f>INDEX(lookups!BD$46:BD$63,MATCH($H671,lookups!$C$46:$C$63,0),1)*($F227&gt;=4)</f>
        <v>0</v>
      </c>
    </row>
    <row r="672" spans="3:65" x14ac:dyDescent="0.2">
      <c r="C672" s="325">
        <f t="shared" si="1327"/>
        <v>22</v>
      </c>
      <c r="D672" s="303" t="str">
        <f t="shared" si="1328"/>
        <v>item 22</v>
      </c>
      <c r="E672" s="350" t="str">
        <f t="shared" si="1326"/>
        <v>Operating Expense</v>
      </c>
      <c r="F672" s="320">
        <f t="shared" si="1326"/>
        <v>2</v>
      </c>
      <c r="G672" s="320"/>
      <c r="H672" s="355">
        <f>Input!J29</f>
        <v>20</v>
      </c>
      <c r="I672" s="309"/>
      <c r="J672" s="357"/>
      <c r="K672" s="368">
        <f t="shared" si="1329"/>
        <v>0</v>
      </c>
      <c r="L672" s="369">
        <f t="shared" si="1330"/>
        <v>0</v>
      </c>
      <c r="O672" s="370">
        <f>INDEX(lookups!F$46:F$63,MATCH($H672,lookups!$C$46:$C$63,0),1)*($F228&gt;=4)</f>
        <v>0</v>
      </c>
      <c r="P672" s="370">
        <f>INDEX(lookups!G$46:G$63,MATCH($H672,lookups!$C$46:$C$63,0),1)*($F228&gt;=4)</f>
        <v>0</v>
      </c>
      <c r="Q672" s="370">
        <f>INDEX(lookups!H$46:H$63,MATCH($H672,lookups!$C$46:$C$63,0),1)*($F228&gt;=4)</f>
        <v>0</v>
      </c>
      <c r="R672" s="370">
        <f>INDEX(lookups!I$46:I$63,MATCH($H672,lookups!$C$46:$C$63,0),1)*($F228&gt;=4)</f>
        <v>0</v>
      </c>
      <c r="S672" s="370">
        <f>INDEX(lookups!J$46:J$63,MATCH($H672,lookups!$C$46:$C$63,0),1)*($F228&gt;=4)</f>
        <v>0</v>
      </c>
      <c r="T672" s="370">
        <f>INDEX(lookups!K$46:K$63,MATCH($H672,lookups!$C$46:$C$63,0),1)*($F228&gt;=4)</f>
        <v>0</v>
      </c>
      <c r="U672" s="370">
        <f>INDEX(lookups!L$46:L$63,MATCH($H672,lookups!$C$46:$C$63,0),1)*($F228&gt;=4)</f>
        <v>0</v>
      </c>
      <c r="V672" s="370">
        <f>INDEX(lookups!M$46:M$63,MATCH($H672,lookups!$C$46:$C$63,0),1)*($F228&gt;=4)</f>
        <v>0</v>
      </c>
      <c r="W672" s="370">
        <f>INDEX(lookups!N$46:N$63,MATCH($H672,lookups!$C$46:$C$63,0),1)*($F228&gt;=4)</f>
        <v>0</v>
      </c>
      <c r="X672" s="370">
        <f>INDEX(lookups!O$46:O$63,MATCH($H672,lookups!$C$46:$C$63,0),1)*($F228&gt;=4)</f>
        <v>0</v>
      </c>
      <c r="Y672" s="370">
        <f>INDEX(lookups!P$46:P$63,MATCH($H672,lookups!$C$46:$C$63,0),1)*($F228&gt;=4)</f>
        <v>0</v>
      </c>
      <c r="Z672" s="370">
        <f>INDEX(lookups!Q$46:Q$63,MATCH($H672,lookups!$C$46:$C$63,0),1)*($F228&gt;=4)</f>
        <v>0</v>
      </c>
      <c r="AA672" s="370">
        <f>INDEX(lookups!R$46:R$63,MATCH($H672,lookups!$C$46:$C$63,0),1)*($F228&gt;=4)</f>
        <v>0</v>
      </c>
      <c r="AB672" s="370">
        <f>INDEX(lookups!S$46:S$63,MATCH($H672,lookups!$C$46:$C$63,0),1)*($F228&gt;=4)</f>
        <v>0</v>
      </c>
      <c r="AC672" s="370">
        <f>INDEX(lookups!T$46:T$63,MATCH($H672,lookups!$C$46:$C$63,0),1)*($F228&gt;=4)</f>
        <v>0</v>
      </c>
      <c r="AD672" s="370">
        <f>INDEX(lookups!U$46:U$63,MATCH($H672,lookups!$C$46:$C$63,0),1)*($F228&gt;=4)</f>
        <v>0</v>
      </c>
      <c r="AE672" s="370">
        <f>INDEX(lookups!V$46:V$63,MATCH($H672,lookups!$C$46:$C$63,0),1)*($F228&gt;=4)</f>
        <v>0</v>
      </c>
      <c r="AF672" s="370">
        <f>INDEX(lookups!W$46:W$63,MATCH($H672,lookups!$C$46:$C$63,0),1)*($F228&gt;=4)</f>
        <v>0</v>
      </c>
      <c r="AG672" s="370">
        <f>INDEX(lookups!X$46:X$63,MATCH($H672,lookups!$C$46:$C$63,0),1)*($F228&gt;=4)</f>
        <v>0</v>
      </c>
      <c r="AH672" s="370">
        <f>INDEX(lookups!Y$46:Y$63,MATCH($H672,lookups!$C$46:$C$63,0),1)*($F228&gt;=4)</f>
        <v>0</v>
      </c>
      <c r="AI672" s="370">
        <f>INDEX(lookups!Z$46:Z$63,MATCH($H672,lookups!$C$46:$C$63,0),1)*($F228&gt;=4)</f>
        <v>0</v>
      </c>
      <c r="AJ672" s="370">
        <f>INDEX(lookups!AA$46:AA$63,MATCH($H672,lookups!$C$46:$C$63,0),1)*($F228&gt;=4)</f>
        <v>0</v>
      </c>
      <c r="AK672" s="370">
        <f>INDEX(lookups!AB$46:AB$63,MATCH($H672,lookups!$C$46:$C$63,0),1)*($F228&gt;=4)</f>
        <v>0</v>
      </c>
      <c r="AL672" s="370">
        <f>INDEX(lookups!AC$46:AC$63,MATCH($H672,lookups!$C$46:$C$63,0),1)*($F228&gt;=4)</f>
        <v>0</v>
      </c>
      <c r="AM672" s="370">
        <f>INDEX(lookups!AD$46:AD$63,MATCH($H672,lookups!$C$46:$C$63,0),1)*($F228&gt;=4)</f>
        <v>0</v>
      </c>
      <c r="AN672" s="370">
        <f>INDEX(lookups!AE$46:AE$63,MATCH($H672,lookups!$C$46:$C$63,0),1)*($F228&gt;=4)</f>
        <v>0</v>
      </c>
      <c r="AO672" s="370">
        <f>INDEX(lookups!AF$46:AF$63,MATCH($H672,lookups!$C$46:$C$63,0),1)*($F228&gt;=4)</f>
        <v>0</v>
      </c>
      <c r="AP672" s="370">
        <f>INDEX(lookups!AG$46:AG$63,MATCH($H672,lookups!$C$46:$C$63,0),1)*($F228&gt;=4)</f>
        <v>0</v>
      </c>
      <c r="AQ672" s="370">
        <f>INDEX(lookups!AH$46:AH$63,MATCH($H672,lookups!$C$46:$C$63,0),1)*($F228&gt;=4)</f>
        <v>0</v>
      </c>
      <c r="AR672" s="370">
        <f>INDEX(lookups!AI$46:AI$63,MATCH($H672,lookups!$C$46:$C$63,0),1)*($F228&gt;=4)</f>
        <v>0</v>
      </c>
      <c r="AS672" s="370">
        <f>INDEX(lookups!AJ$46:AJ$63,MATCH($H672,lookups!$C$46:$C$63,0),1)*($F228&gt;=4)</f>
        <v>0</v>
      </c>
      <c r="AT672" s="370">
        <f>INDEX(lookups!AK$46:AK$63,MATCH($H672,lookups!$C$46:$C$63,0),1)*($F228&gt;=4)</f>
        <v>0</v>
      </c>
      <c r="AU672" s="370">
        <f>INDEX(lookups!AL$46:AL$63,MATCH($H672,lookups!$C$46:$C$63,0),1)*($F228&gt;=4)</f>
        <v>0</v>
      </c>
      <c r="AV672" s="370">
        <f>INDEX(lookups!AM$46:AM$63,MATCH($H672,lookups!$C$46:$C$63,0),1)*($F228&gt;=4)</f>
        <v>0</v>
      </c>
      <c r="AW672" s="370">
        <f>INDEX(lookups!AN$46:AN$63,MATCH($H672,lookups!$C$46:$C$63,0),1)*($F228&gt;=4)</f>
        <v>0</v>
      </c>
      <c r="AX672" s="370">
        <f>INDEX(lookups!AO$46:AO$63,MATCH($H672,lookups!$C$46:$C$63,0),1)*($F228&gt;=4)</f>
        <v>0</v>
      </c>
      <c r="AY672" s="370">
        <f>INDEX(lookups!AP$46:AP$63,MATCH($H672,lookups!$C$46:$C$63,0),1)*($F228&gt;=4)</f>
        <v>0</v>
      </c>
      <c r="AZ672" s="370">
        <f>INDEX(lookups!AQ$46:AQ$63,MATCH($H672,lookups!$C$46:$C$63,0),1)*($F228&gt;=4)</f>
        <v>0</v>
      </c>
      <c r="BA672" s="370">
        <f>INDEX(lookups!AR$46:AR$63,MATCH($H672,lookups!$C$46:$C$63,0),1)*($F228&gt;=4)</f>
        <v>0</v>
      </c>
      <c r="BB672" s="370">
        <f>INDEX(lookups!AS$46:AS$63,MATCH($H672,lookups!$C$46:$C$63,0),1)*($F228&gt;=4)</f>
        <v>0</v>
      </c>
      <c r="BC672" s="370">
        <f>INDEX(lookups!AT$46:AT$63,MATCH($H672,lookups!$C$46:$C$63,0),1)*($F228&gt;=4)</f>
        <v>0</v>
      </c>
      <c r="BD672" s="370">
        <f>INDEX(lookups!AU$46:AU$63,MATCH($H672,lookups!$C$46:$C$63,0),1)*($F228&gt;=4)</f>
        <v>0</v>
      </c>
      <c r="BE672" s="370">
        <f>INDEX(lookups!AV$46:AV$63,MATCH($H672,lookups!$C$46:$C$63,0),1)*($F228&gt;=4)</f>
        <v>0</v>
      </c>
      <c r="BF672" s="370">
        <f>INDEX(lookups!AW$46:AW$63,MATCH($H672,lookups!$C$46:$C$63,0),1)*($F228&gt;=4)</f>
        <v>0</v>
      </c>
      <c r="BG672" s="370">
        <f>INDEX(lookups!AX$46:AX$63,MATCH($H672,lookups!$C$46:$C$63,0),1)*($F228&gt;=4)</f>
        <v>0</v>
      </c>
      <c r="BH672" s="370">
        <f>INDEX(lookups!AY$46:AY$63,MATCH($H672,lookups!$C$46:$C$63,0),1)*($F228&gt;=4)</f>
        <v>0</v>
      </c>
      <c r="BI672" s="370">
        <f>INDEX(lookups!AZ$46:AZ$63,MATCH($H672,lookups!$C$46:$C$63,0),1)*($F228&gt;=4)</f>
        <v>0</v>
      </c>
      <c r="BJ672" s="370">
        <f>INDEX(lookups!BA$46:BA$63,MATCH($H672,lookups!$C$46:$C$63,0),1)*($F228&gt;=4)</f>
        <v>0</v>
      </c>
      <c r="BK672" s="370">
        <f>INDEX(lookups!BB$46:BB$63,MATCH($H672,lookups!$C$46:$C$63,0),1)*($F228&gt;=4)</f>
        <v>0</v>
      </c>
      <c r="BL672" s="370">
        <f>INDEX(lookups!BC$46:BC$63,MATCH($H672,lookups!$C$46:$C$63,0),1)*($F228&gt;=4)</f>
        <v>0</v>
      </c>
      <c r="BM672" s="370">
        <f>INDEX(lookups!BD$46:BD$63,MATCH($H672,lookups!$C$46:$C$63,0),1)*($F228&gt;=4)</f>
        <v>0</v>
      </c>
    </row>
    <row r="673" spans="3:65" x14ac:dyDescent="0.2">
      <c r="C673" s="325">
        <f t="shared" si="1327"/>
        <v>23</v>
      </c>
      <c r="D673" s="303" t="str">
        <f t="shared" si="1328"/>
        <v>item 23</v>
      </c>
      <c r="E673" s="350" t="str">
        <f t="shared" si="1326"/>
        <v>Operating Expense</v>
      </c>
      <c r="F673" s="320">
        <f t="shared" si="1326"/>
        <v>2</v>
      </c>
      <c r="G673" s="320"/>
      <c r="H673" s="355">
        <f>Input!J30</f>
        <v>20</v>
      </c>
      <c r="I673" s="309"/>
      <c r="J673" s="357"/>
      <c r="K673" s="368">
        <f t="shared" si="1329"/>
        <v>0</v>
      </c>
      <c r="L673" s="369">
        <f t="shared" si="1330"/>
        <v>0</v>
      </c>
      <c r="O673" s="370">
        <f>INDEX(lookups!F$46:F$63,MATCH($H673,lookups!$C$46:$C$63,0),1)*($F229&gt;=4)</f>
        <v>0</v>
      </c>
      <c r="P673" s="370">
        <f>INDEX(lookups!G$46:G$63,MATCH($H673,lookups!$C$46:$C$63,0),1)*($F229&gt;=4)</f>
        <v>0</v>
      </c>
      <c r="Q673" s="370">
        <f>INDEX(lookups!H$46:H$63,MATCH($H673,lookups!$C$46:$C$63,0),1)*($F229&gt;=4)</f>
        <v>0</v>
      </c>
      <c r="R673" s="370">
        <f>INDEX(lookups!I$46:I$63,MATCH($H673,lookups!$C$46:$C$63,0),1)*($F229&gt;=4)</f>
        <v>0</v>
      </c>
      <c r="S673" s="370">
        <f>INDEX(lookups!J$46:J$63,MATCH($H673,lookups!$C$46:$C$63,0),1)*($F229&gt;=4)</f>
        <v>0</v>
      </c>
      <c r="T673" s="370">
        <f>INDEX(lookups!K$46:K$63,MATCH($H673,lookups!$C$46:$C$63,0),1)*($F229&gt;=4)</f>
        <v>0</v>
      </c>
      <c r="U673" s="370">
        <f>INDEX(lookups!L$46:L$63,MATCH($H673,lookups!$C$46:$C$63,0),1)*($F229&gt;=4)</f>
        <v>0</v>
      </c>
      <c r="V673" s="370">
        <f>INDEX(lookups!M$46:M$63,MATCH($H673,lookups!$C$46:$C$63,0),1)*($F229&gt;=4)</f>
        <v>0</v>
      </c>
      <c r="W673" s="370">
        <f>INDEX(lookups!N$46:N$63,MATCH($H673,lookups!$C$46:$C$63,0),1)*($F229&gt;=4)</f>
        <v>0</v>
      </c>
      <c r="X673" s="370">
        <f>INDEX(lookups!O$46:O$63,MATCH($H673,lookups!$C$46:$C$63,0),1)*($F229&gt;=4)</f>
        <v>0</v>
      </c>
      <c r="Y673" s="370">
        <f>INDEX(lookups!P$46:P$63,MATCH($H673,lookups!$C$46:$C$63,0),1)*($F229&gt;=4)</f>
        <v>0</v>
      </c>
      <c r="Z673" s="370">
        <f>INDEX(lookups!Q$46:Q$63,MATCH($H673,lookups!$C$46:$C$63,0),1)*($F229&gt;=4)</f>
        <v>0</v>
      </c>
      <c r="AA673" s="370">
        <f>INDEX(lookups!R$46:R$63,MATCH($H673,lookups!$C$46:$C$63,0),1)*($F229&gt;=4)</f>
        <v>0</v>
      </c>
      <c r="AB673" s="370">
        <f>INDEX(lookups!S$46:S$63,MATCH($H673,lookups!$C$46:$C$63,0),1)*($F229&gt;=4)</f>
        <v>0</v>
      </c>
      <c r="AC673" s="370">
        <f>INDEX(lookups!T$46:T$63,MATCH($H673,lookups!$C$46:$C$63,0),1)*($F229&gt;=4)</f>
        <v>0</v>
      </c>
      <c r="AD673" s="370">
        <f>INDEX(lookups!U$46:U$63,MATCH($H673,lookups!$C$46:$C$63,0),1)*($F229&gt;=4)</f>
        <v>0</v>
      </c>
      <c r="AE673" s="370">
        <f>INDEX(lookups!V$46:V$63,MATCH($H673,lookups!$C$46:$C$63,0),1)*($F229&gt;=4)</f>
        <v>0</v>
      </c>
      <c r="AF673" s="370">
        <f>INDEX(lookups!W$46:W$63,MATCH($H673,lookups!$C$46:$C$63,0),1)*($F229&gt;=4)</f>
        <v>0</v>
      </c>
      <c r="AG673" s="370">
        <f>INDEX(lookups!X$46:X$63,MATCH($H673,lookups!$C$46:$C$63,0),1)*($F229&gt;=4)</f>
        <v>0</v>
      </c>
      <c r="AH673" s="370">
        <f>INDEX(lookups!Y$46:Y$63,MATCH($H673,lookups!$C$46:$C$63,0),1)*($F229&gt;=4)</f>
        <v>0</v>
      </c>
      <c r="AI673" s="370">
        <f>INDEX(lookups!Z$46:Z$63,MATCH($H673,lookups!$C$46:$C$63,0),1)*($F229&gt;=4)</f>
        <v>0</v>
      </c>
      <c r="AJ673" s="370">
        <f>INDEX(lookups!AA$46:AA$63,MATCH($H673,lookups!$C$46:$C$63,0),1)*($F229&gt;=4)</f>
        <v>0</v>
      </c>
      <c r="AK673" s="370">
        <f>INDEX(lookups!AB$46:AB$63,MATCH($H673,lookups!$C$46:$C$63,0),1)*($F229&gt;=4)</f>
        <v>0</v>
      </c>
      <c r="AL673" s="370">
        <f>INDEX(lookups!AC$46:AC$63,MATCH($H673,lookups!$C$46:$C$63,0),1)*($F229&gt;=4)</f>
        <v>0</v>
      </c>
      <c r="AM673" s="370">
        <f>INDEX(lookups!AD$46:AD$63,MATCH($H673,lookups!$C$46:$C$63,0),1)*($F229&gt;=4)</f>
        <v>0</v>
      </c>
      <c r="AN673" s="370">
        <f>INDEX(lookups!AE$46:AE$63,MATCH($H673,lookups!$C$46:$C$63,0),1)*($F229&gt;=4)</f>
        <v>0</v>
      </c>
      <c r="AO673" s="370">
        <f>INDEX(lookups!AF$46:AF$63,MATCH($H673,lookups!$C$46:$C$63,0),1)*($F229&gt;=4)</f>
        <v>0</v>
      </c>
      <c r="AP673" s="370">
        <f>INDEX(lookups!AG$46:AG$63,MATCH($H673,lookups!$C$46:$C$63,0),1)*($F229&gt;=4)</f>
        <v>0</v>
      </c>
      <c r="AQ673" s="370">
        <f>INDEX(lookups!AH$46:AH$63,MATCH($H673,lookups!$C$46:$C$63,0),1)*($F229&gt;=4)</f>
        <v>0</v>
      </c>
      <c r="AR673" s="370">
        <f>INDEX(lookups!AI$46:AI$63,MATCH($H673,lookups!$C$46:$C$63,0),1)*($F229&gt;=4)</f>
        <v>0</v>
      </c>
      <c r="AS673" s="370">
        <f>INDEX(lookups!AJ$46:AJ$63,MATCH($H673,lookups!$C$46:$C$63,0),1)*($F229&gt;=4)</f>
        <v>0</v>
      </c>
      <c r="AT673" s="370">
        <f>INDEX(lookups!AK$46:AK$63,MATCH($H673,lookups!$C$46:$C$63,0),1)*($F229&gt;=4)</f>
        <v>0</v>
      </c>
      <c r="AU673" s="370">
        <f>INDEX(lookups!AL$46:AL$63,MATCH($H673,lookups!$C$46:$C$63,0),1)*($F229&gt;=4)</f>
        <v>0</v>
      </c>
      <c r="AV673" s="370">
        <f>INDEX(lookups!AM$46:AM$63,MATCH($H673,lookups!$C$46:$C$63,0),1)*($F229&gt;=4)</f>
        <v>0</v>
      </c>
      <c r="AW673" s="370">
        <f>INDEX(lookups!AN$46:AN$63,MATCH($H673,lookups!$C$46:$C$63,0),1)*($F229&gt;=4)</f>
        <v>0</v>
      </c>
      <c r="AX673" s="370">
        <f>INDEX(lookups!AO$46:AO$63,MATCH($H673,lookups!$C$46:$C$63,0),1)*($F229&gt;=4)</f>
        <v>0</v>
      </c>
      <c r="AY673" s="370">
        <f>INDEX(lookups!AP$46:AP$63,MATCH($H673,lookups!$C$46:$C$63,0),1)*($F229&gt;=4)</f>
        <v>0</v>
      </c>
      <c r="AZ673" s="370">
        <f>INDEX(lookups!AQ$46:AQ$63,MATCH($H673,lookups!$C$46:$C$63,0),1)*($F229&gt;=4)</f>
        <v>0</v>
      </c>
      <c r="BA673" s="370">
        <f>INDEX(lookups!AR$46:AR$63,MATCH($H673,lookups!$C$46:$C$63,0),1)*($F229&gt;=4)</f>
        <v>0</v>
      </c>
      <c r="BB673" s="370">
        <f>INDEX(lookups!AS$46:AS$63,MATCH($H673,lookups!$C$46:$C$63,0),1)*($F229&gt;=4)</f>
        <v>0</v>
      </c>
      <c r="BC673" s="370">
        <f>INDEX(lookups!AT$46:AT$63,MATCH($H673,lookups!$C$46:$C$63,0),1)*($F229&gt;=4)</f>
        <v>0</v>
      </c>
      <c r="BD673" s="370">
        <f>INDEX(lookups!AU$46:AU$63,MATCH($H673,lookups!$C$46:$C$63,0),1)*($F229&gt;=4)</f>
        <v>0</v>
      </c>
      <c r="BE673" s="370">
        <f>INDEX(lookups!AV$46:AV$63,MATCH($H673,lookups!$C$46:$C$63,0),1)*($F229&gt;=4)</f>
        <v>0</v>
      </c>
      <c r="BF673" s="370">
        <f>INDEX(lookups!AW$46:AW$63,MATCH($H673,lookups!$C$46:$C$63,0),1)*($F229&gt;=4)</f>
        <v>0</v>
      </c>
      <c r="BG673" s="370">
        <f>INDEX(lookups!AX$46:AX$63,MATCH($H673,lookups!$C$46:$C$63,0),1)*($F229&gt;=4)</f>
        <v>0</v>
      </c>
      <c r="BH673" s="370">
        <f>INDEX(lookups!AY$46:AY$63,MATCH($H673,lookups!$C$46:$C$63,0),1)*($F229&gt;=4)</f>
        <v>0</v>
      </c>
      <c r="BI673" s="370">
        <f>INDEX(lookups!AZ$46:AZ$63,MATCH($H673,lookups!$C$46:$C$63,0),1)*($F229&gt;=4)</f>
        <v>0</v>
      </c>
      <c r="BJ673" s="370">
        <f>INDEX(lookups!BA$46:BA$63,MATCH($H673,lookups!$C$46:$C$63,0),1)*($F229&gt;=4)</f>
        <v>0</v>
      </c>
      <c r="BK673" s="370">
        <f>INDEX(lookups!BB$46:BB$63,MATCH($H673,lookups!$C$46:$C$63,0),1)*($F229&gt;=4)</f>
        <v>0</v>
      </c>
      <c r="BL673" s="370">
        <f>INDEX(lookups!BC$46:BC$63,MATCH($H673,lookups!$C$46:$C$63,0),1)*($F229&gt;=4)</f>
        <v>0</v>
      </c>
      <c r="BM673" s="370">
        <f>INDEX(lookups!BD$46:BD$63,MATCH($H673,lookups!$C$46:$C$63,0),1)*($F229&gt;=4)</f>
        <v>0</v>
      </c>
    </row>
    <row r="674" spans="3:65" x14ac:dyDescent="0.2">
      <c r="C674" s="325">
        <f t="shared" si="1327"/>
        <v>24</v>
      </c>
      <c r="D674" s="303" t="str">
        <f t="shared" si="1328"/>
        <v>item 24</v>
      </c>
      <c r="E674" s="350" t="str">
        <f t="shared" si="1326"/>
        <v>Operating Expense</v>
      </c>
      <c r="F674" s="320">
        <f t="shared" si="1326"/>
        <v>2</v>
      </c>
      <c r="G674" s="320"/>
      <c r="H674" s="355">
        <f>Input!J31</f>
        <v>20</v>
      </c>
      <c r="I674" s="309"/>
      <c r="J674" s="357"/>
      <c r="K674" s="368">
        <f t="shared" si="1329"/>
        <v>0</v>
      </c>
      <c r="L674" s="369">
        <f t="shared" si="1330"/>
        <v>0</v>
      </c>
      <c r="O674" s="370">
        <f>INDEX(lookups!F$46:F$63,MATCH($H674,lookups!$C$46:$C$63,0),1)*($F230&gt;=4)</f>
        <v>0</v>
      </c>
      <c r="P674" s="370">
        <f>INDEX(lookups!G$46:G$63,MATCH($H674,lookups!$C$46:$C$63,0),1)*($F230&gt;=4)</f>
        <v>0</v>
      </c>
      <c r="Q674" s="370">
        <f>INDEX(lookups!H$46:H$63,MATCH($H674,lookups!$C$46:$C$63,0),1)*($F230&gt;=4)</f>
        <v>0</v>
      </c>
      <c r="R674" s="370">
        <f>INDEX(lookups!I$46:I$63,MATCH($H674,lookups!$C$46:$C$63,0),1)*($F230&gt;=4)</f>
        <v>0</v>
      </c>
      <c r="S674" s="370">
        <f>INDEX(lookups!J$46:J$63,MATCH($H674,lookups!$C$46:$C$63,0),1)*($F230&gt;=4)</f>
        <v>0</v>
      </c>
      <c r="T674" s="370">
        <f>INDEX(lookups!K$46:K$63,MATCH($H674,lookups!$C$46:$C$63,0),1)*($F230&gt;=4)</f>
        <v>0</v>
      </c>
      <c r="U674" s="370">
        <f>INDEX(lookups!L$46:L$63,MATCH($H674,lookups!$C$46:$C$63,0),1)*($F230&gt;=4)</f>
        <v>0</v>
      </c>
      <c r="V674" s="370">
        <f>INDEX(lookups!M$46:M$63,MATCH($H674,lookups!$C$46:$C$63,0),1)*($F230&gt;=4)</f>
        <v>0</v>
      </c>
      <c r="W674" s="370">
        <f>INDEX(lookups!N$46:N$63,MATCH($H674,lookups!$C$46:$C$63,0),1)*($F230&gt;=4)</f>
        <v>0</v>
      </c>
      <c r="X674" s="370">
        <f>INDEX(lookups!O$46:O$63,MATCH($H674,lookups!$C$46:$C$63,0),1)*($F230&gt;=4)</f>
        <v>0</v>
      </c>
      <c r="Y674" s="370">
        <f>INDEX(lookups!P$46:P$63,MATCH($H674,lookups!$C$46:$C$63,0),1)*($F230&gt;=4)</f>
        <v>0</v>
      </c>
      <c r="Z674" s="370">
        <f>INDEX(lookups!Q$46:Q$63,MATCH($H674,lookups!$C$46:$C$63,0),1)*($F230&gt;=4)</f>
        <v>0</v>
      </c>
      <c r="AA674" s="370">
        <f>INDEX(lookups!R$46:R$63,MATCH($H674,lookups!$C$46:$C$63,0),1)*($F230&gt;=4)</f>
        <v>0</v>
      </c>
      <c r="AB674" s="370">
        <f>INDEX(lookups!S$46:S$63,MATCH($H674,lookups!$C$46:$C$63,0),1)*($F230&gt;=4)</f>
        <v>0</v>
      </c>
      <c r="AC674" s="370">
        <f>INDEX(lookups!T$46:T$63,MATCH($H674,lookups!$C$46:$C$63,0),1)*($F230&gt;=4)</f>
        <v>0</v>
      </c>
      <c r="AD674" s="370">
        <f>INDEX(lookups!U$46:U$63,MATCH($H674,lookups!$C$46:$C$63,0),1)*($F230&gt;=4)</f>
        <v>0</v>
      </c>
      <c r="AE674" s="370">
        <f>INDEX(lookups!V$46:V$63,MATCH($H674,lookups!$C$46:$C$63,0),1)*($F230&gt;=4)</f>
        <v>0</v>
      </c>
      <c r="AF674" s="370">
        <f>INDEX(lookups!W$46:W$63,MATCH($H674,lookups!$C$46:$C$63,0),1)*($F230&gt;=4)</f>
        <v>0</v>
      </c>
      <c r="AG674" s="370">
        <f>INDEX(lookups!X$46:X$63,MATCH($H674,lookups!$C$46:$C$63,0),1)*($F230&gt;=4)</f>
        <v>0</v>
      </c>
      <c r="AH674" s="370">
        <f>INDEX(lookups!Y$46:Y$63,MATCH($H674,lookups!$C$46:$C$63,0),1)*($F230&gt;=4)</f>
        <v>0</v>
      </c>
      <c r="AI674" s="370">
        <f>INDEX(lookups!Z$46:Z$63,MATCH($H674,lookups!$C$46:$C$63,0),1)*($F230&gt;=4)</f>
        <v>0</v>
      </c>
      <c r="AJ674" s="370">
        <f>INDEX(lookups!AA$46:AA$63,MATCH($H674,lookups!$C$46:$C$63,0),1)*($F230&gt;=4)</f>
        <v>0</v>
      </c>
      <c r="AK674" s="370">
        <f>INDEX(lookups!AB$46:AB$63,MATCH($H674,lookups!$C$46:$C$63,0),1)*($F230&gt;=4)</f>
        <v>0</v>
      </c>
      <c r="AL674" s="370">
        <f>INDEX(lookups!AC$46:AC$63,MATCH($H674,lookups!$C$46:$C$63,0),1)*($F230&gt;=4)</f>
        <v>0</v>
      </c>
      <c r="AM674" s="370">
        <f>INDEX(lookups!AD$46:AD$63,MATCH($H674,lookups!$C$46:$C$63,0),1)*($F230&gt;=4)</f>
        <v>0</v>
      </c>
      <c r="AN674" s="370">
        <f>INDEX(lookups!AE$46:AE$63,MATCH($H674,lookups!$C$46:$C$63,0),1)*($F230&gt;=4)</f>
        <v>0</v>
      </c>
      <c r="AO674" s="370">
        <f>INDEX(lookups!AF$46:AF$63,MATCH($H674,lookups!$C$46:$C$63,0),1)*($F230&gt;=4)</f>
        <v>0</v>
      </c>
      <c r="AP674" s="370">
        <f>INDEX(lookups!AG$46:AG$63,MATCH($H674,lookups!$C$46:$C$63,0),1)*($F230&gt;=4)</f>
        <v>0</v>
      </c>
      <c r="AQ674" s="370">
        <f>INDEX(lookups!AH$46:AH$63,MATCH($H674,lookups!$C$46:$C$63,0),1)*($F230&gt;=4)</f>
        <v>0</v>
      </c>
      <c r="AR674" s="370">
        <f>INDEX(lookups!AI$46:AI$63,MATCH($H674,lookups!$C$46:$C$63,0),1)*($F230&gt;=4)</f>
        <v>0</v>
      </c>
      <c r="AS674" s="370">
        <f>INDEX(lookups!AJ$46:AJ$63,MATCH($H674,lookups!$C$46:$C$63,0),1)*($F230&gt;=4)</f>
        <v>0</v>
      </c>
      <c r="AT674" s="370">
        <f>INDEX(lookups!AK$46:AK$63,MATCH($H674,lookups!$C$46:$C$63,0),1)*($F230&gt;=4)</f>
        <v>0</v>
      </c>
      <c r="AU674" s="370">
        <f>INDEX(lookups!AL$46:AL$63,MATCH($H674,lookups!$C$46:$C$63,0),1)*($F230&gt;=4)</f>
        <v>0</v>
      </c>
      <c r="AV674" s="370">
        <f>INDEX(lookups!AM$46:AM$63,MATCH($H674,lookups!$C$46:$C$63,0),1)*($F230&gt;=4)</f>
        <v>0</v>
      </c>
      <c r="AW674" s="370">
        <f>INDEX(lookups!AN$46:AN$63,MATCH($H674,lookups!$C$46:$C$63,0),1)*($F230&gt;=4)</f>
        <v>0</v>
      </c>
      <c r="AX674" s="370">
        <f>INDEX(lookups!AO$46:AO$63,MATCH($H674,lookups!$C$46:$C$63,0),1)*($F230&gt;=4)</f>
        <v>0</v>
      </c>
      <c r="AY674" s="370">
        <f>INDEX(lookups!AP$46:AP$63,MATCH($H674,lookups!$C$46:$C$63,0),1)*($F230&gt;=4)</f>
        <v>0</v>
      </c>
      <c r="AZ674" s="370">
        <f>INDEX(lookups!AQ$46:AQ$63,MATCH($H674,lookups!$C$46:$C$63,0),1)*($F230&gt;=4)</f>
        <v>0</v>
      </c>
      <c r="BA674" s="370">
        <f>INDEX(lookups!AR$46:AR$63,MATCH($H674,lookups!$C$46:$C$63,0),1)*($F230&gt;=4)</f>
        <v>0</v>
      </c>
      <c r="BB674" s="370">
        <f>INDEX(lookups!AS$46:AS$63,MATCH($H674,lookups!$C$46:$C$63,0),1)*($F230&gt;=4)</f>
        <v>0</v>
      </c>
      <c r="BC674" s="370">
        <f>INDEX(lookups!AT$46:AT$63,MATCH($H674,lookups!$C$46:$C$63,0),1)*($F230&gt;=4)</f>
        <v>0</v>
      </c>
      <c r="BD674" s="370">
        <f>INDEX(lookups!AU$46:AU$63,MATCH($H674,lookups!$C$46:$C$63,0),1)*($F230&gt;=4)</f>
        <v>0</v>
      </c>
      <c r="BE674" s="370">
        <f>INDEX(lookups!AV$46:AV$63,MATCH($H674,lookups!$C$46:$C$63,0),1)*($F230&gt;=4)</f>
        <v>0</v>
      </c>
      <c r="BF674" s="370">
        <f>INDEX(lookups!AW$46:AW$63,MATCH($H674,lookups!$C$46:$C$63,0),1)*($F230&gt;=4)</f>
        <v>0</v>
      </c>
      <c r="BG674" s="370">
        <f>INDEX(lookups!AX$46:AX$63,MATCH($H674,lookups!$C$46:$C$63,0),1)*($F230&gt;=4)</f>
        <v>0</v>
      </c>
      <c r="BH674" s="370">
        <f>INDEX(lookups!AY$46:AY$63,MATCH($H674,lookups!$C$46:$C$63,0),1)*($F230&gt;=4)</f>
        <v>0</v>
      </c>
      <c r="BI674" s="370">
        <f>INDEX(lookups!AZ$46:AZ$63,MATCH($H674,lookups!$C$46:$C$63,0),1)*($F230&gt;=4)</f>
        <v>0</v>
      </c>
      <c r="BJ674" s="370">
        <f>INDEX(lookups!BA$46:BA$63,MATCH($H674,lookups!$C$46:$C$63,0),1)*($F230&gt;=4)</f>
        <v>0</v>
      </c>
      <c r="BK674" s="370">
        <f>INDEX(lookups!BB$46:BB$63,MATCH($H674,lookups!$C$46:$C$63,0),1)*($F230&gt;=4)</f>
        <v>0</v>
      </c>
      <c r="BL674" s="370">
        <f>INDEX(lookups!BC$46:BC$63,MATCH($H674,lookups!$C$46:$C$63,0),1)*($F230&gt;=4)</f>
        <v>0</v>
      </c>
      <c r="BM674" s="370">
        <f>INDEX(lookups!BD$46:BD$63,MATCH($H674,lookups!$C$46:$C$63,0),1)*($F230&gt;=4)</f>
        <v>0</v>
      </c>
    </row>
    <row r="675" spans="3:65" x14ac:dyDescent="0.2">
      <c r="C675" s="325">
        <f t="shared" si="1327"/>
        <v>25</v>
      </c>
      <c r="D675" s="303" t="str">
        <f t="shared" si="1328"/>
        <v>item 25</v>
      </c>
      <c r="E675" s="350" t="str">
        <f t="shared" si="1326"/>
        <v>Operating Expense</v>
      </c>
      <c r="F675" s="320">
        <f t="shared" si="1326"/>
        <v>2</v>
      </c>
      <c r="G675" s="320"/>
      <c r="H675" s="355">
        <f>Input!J32</f>
        <v>20</v>
      </c>
      <c r="I675" s="309"/>
      <c r="J675" s="357"/>
      <c r="K675" s="368">
        <f t="shared" si="1329"/>
        <v>0</v>
      </c>
      <c r="L675" s="369">
        <f t="shared" si="1330"/>
        <v>0</v>
      </c>
      <c r="O675" s="370">
        <f>INDEX(lookups!F$46:F$63,MATCH($H675,lookups!$C$46:$C$63,0),1)*($F231&gt;=4)</f>
        <v>0</v>
      </c>
      <c r="P675" s="370">
        <f>INDEX(lookups!G$46:G$63,MATCH($H675,lookups!$C$46:$C$63,0),1)*($F231&gt;=4)</f>
        <v>0</v>
      </c>
      <c r="Q675" s="370">
        <f>INDEX(lookups!H$46:H$63,MATCH($H675,lookups!$C$46:$C$63,0),1)*($F231&gt;=4)</f>
        <v>0</v>
      </c>
      <c r="R675" s="370">
        <f>INDEX(lookups!I$46:I$63,MATCH($H675,lookups!$C$46:$C$63,0),1)*($F231&gt;=4)</f>
        <v>0</v>
      </c>
      <c r="S675" s="370">
        <f>INDEX(lookups!J$46:J$63,MATCH($H675,lookups!$C$46:$C$63,0),1)*($F231&gt;=4)</f>
        <v>0</v>
      </c>
      <c r="T675" s="370">
        <f>INDEX(lookups!K$46:K$63,MATCH($H675,lookups!$C$46:$C$63,0),1)*($F231&gt;=4)</f>
        <v>0</v>
      </c>
      <c r="U675" s="370">
        <f>INDEX(lookups!L$46:L$63,MATCH($H675,lookups!$C$46:$C$63,0),1)*($F231&gt;=4)</f>
        <v>0</v>
      </c>
      <c r="V675" s="370">
        <f>INDEX(lookups!M$46:M$63,MATCH($H675,lookups!$C$46:$C$63,0),1)*($F231&gt;=4)</f>
        <v>0</v>
      </c>
      <c r="W675" s="370">
        <f>INDEX(lookups!N$46:N$63,MATCH($H675,lookups!$C$46:$C$63,0),1)*($F231&gt;=4)</f>
        <v>0</v>
      </c>
      <c r="X675" s="370">
        <f>INDEX(lookups!O$46:O$63,MATCH($H675,lookups!$C$46:$C$63,0),1)*($F231&gt;=4)</f>
        <v>0</v>
      </c>
      <c r="Y675" s="370">
        <f>INDEX(lookups!P$46:P$63,MATCH($H675,lookups!$C$46:$C$63,0),1)*($F231&gt;=4)</f>
        <v>0</v>
      </c>
      <c r="Z675" s="370">
        <f>INDEX(lookups!Q$46:Q$63,MATCH($H675,lookups!$C$46:$C$63,0),1)*($F231&gt;=4)</f>
        <v>0</v>
      </c>
      <c r="AA675" s="370">
        <f>INDEX(lookups!R$46:R$63,MATCH($H675,lookups!$C$46:$C$63,0),1)*($F231&gt;=4)</f>
        <v>0</v>
      </c>
      <c r="AB675" s="370">
        <f>INDEX(lookups!S$46:S$63,MATCH($H675,lookups!$C$46:$C$63,0),1)*($F231&gt;=4)</f>
        <v>0</v>
      </c>
      <c r="AC675" s="370">
        <f>INDEX(lookups!T$46:T$63,MATCH($H675,lookups!$C$46:$C$63,0),1)*($F231&gt;=4)</f>
        <v>0</v>
      </c>
      <c r="AD675" s="370">
        <f>INDEX(lookups!U$46:U$63,MATCH($H675,lookups!$C$46:$C$63,0),1)*($F231&gt;=4)</f>
        <v>0</v>
      </c>
      <c r="AE675" s="370">
        <f>INDEX(lookups!V$46:V$63,MATCH($H675,lookups!$C$46:$C$63,0),1)*($F231&gt;=4)</f>
        <v>0</v>
      </c>
      <c r="AF675" s="370">
        <f>INDEX(lookups!W$46:W$63,MATCH($H675,lookups!$C$46:$C$63,0),1)*($F231&gt;=4)</f>
        <v>0</v>
      </c>
      <c r="AG675" s="370">
        <f>INDEX(lookups!X$46:X$63,MATCH($H675,lookups!$C$46:$C$63,0),1)*($F231&gt;=4)</f>
        <v>0</v>
      </c>
      <c r="AH675" s="370">
        <f>INDEX(lookups!Y$46:Y$63,MATCH($H675,lookups!$C$46:$C$63,0),1)*($F231&gt;=4)</f>
        <v>0</v>
      </c>
      <c r="AI675" s="370">
        <f>INDEX(lookups!Z$46:Z$63,MATCH($H675,lookups!$C$46:$C$63,0),1)*($F231&gt;=4)</f>
        <v>0</v>
      </c>
      <c r="AJ675" s="370">
        <f>INDEX(lookups!AA$46:AA$63,MATCH($H675,lookups!$C$46:$C$63,0),1)*($F231&gt;=4)</f>
        <v>0</v>
      </c>
      <c r="AK675" s="370">
        <f>INDEX(lookups!AB$46:AB$63,MATCH($H675,lookups!$C$46:$C$63,0),1)*($F231&gt;=4)</f>
        <v>0</v>
      </c>
      <c r="AL675" s="370">
        <f>INDEX(lookups!AC$46:AC$63,MATCH($H675,lookups!$C$46:$C$63,0),1)*($F231&gt;=4)</f>
        <v>0</v>
      </c>
      <c r="AM675" s="370">
        <f>INDEX(lookups!AD$46:AD$63,MATCH($H675,lookups!$C$46:$C$63,0),1)*($F231&gt;=4)</f>
        <v>0</v>
      </c>
      <c r="AN675" s="370">
        <f>INDEX(lookups!AE$46:AE$63,MATCH($H675,lookups!$C$46:$C$63,0),1)*($F231&gt;=4)</f>
        <v>0</v>
      </c>
      <c r="AO675" s="370">
        <f>INDEX(lookups!AF$46:AF$63,MATCH($H675,lookups!$C$46:$C$63,0),1)*($F231&gt;=4)</f>
        <v>0</v>
      </c>
      <c r="AP675" s="370">
        <f>INDEX(lookups!AG$46:AG$63,MATCH($H675,lookups!$C$46:$C$63,0),1)*($F231&gt;=4)</f>
        <v>0</v>
      </c>
      <c r="AQ675" s="370">
        <f>INDEX(lookups!AH$46:AH$63,MATCH($H675,lookups!$C$46:$C$63,0),1)*($F231&gt;=4)</f>
        <v>0</v>
      </c>
      <c r="AR675" s="370">
        <f>INDEX(lookups!AI$46:AI$63,MATCH($H675,lookups!$C$46:$C$63,0),1)*($F231&gt;=4)</f>
        <v>0</v>
      </c>
      <c r="AS675" s="370">
        <f>INDEX(lookups!AJ$46:AJ$63,MATCH($H675,lookups!$C$46:$C$63,0),1)*($F231&gt;=4)</f>
        <v>0</v>
      </c>
      <c r="AT675" s="370">
        <f>INDEX(lookups!AK$46:AK$63,MATCH($H675,lookups!$C$46:$C$63,0),1)*($F231&gt;=4)</f>
        <v>0</v>
      </c>
      <c r="AU675" s="370">
        <f>INDEX(lookups!AL$46:AL$63,MATCH($H675,lookups!$C$46:$C$63,0),1)*($F231&gt;=4)</f>
        <v>0</v>
      </c>
      <c r="AV675" s="370">
        <f>INDEX(lookups!AM$46:AM$63,MATCH($H675,lookups!$C$46:$C$63,0),1)*($F231&gt;=4)</f>
        <v>0</v>
      </c>
      <c r="AW675" s="370">
        <f>INDEX(lookups!AN$46:AN$63,MATCH($H675,lookups!$C$46:$C$63,0),1)*($F231&gt;=4)</f>
        <v>0</v>
      </c>
      <c r="AX675" s="370">
        <f>INDEX(lookups!AO$46:AO$63,MATCH($H675,lookups!$C$46:$C$63,0),1)*($F231&gt;=4)</f>
        <v>0</v>
      </c>
      <c r="AY675" s="370">
        <f>INDEX(lookups!AP$46:AP$63,MATCH($H675,lookups!$C$46:$C$63,0),1)*($F231&gt;=4)</f>
        <v>0</v>
      </c>
      <c r="AZ675" s="370">
        <f>INDEX(lookups!AQ$46:AQ$63,MATCH($H675,lookups!$C$46:$C$63,0),1)*($F231&gt;=4)</f>
        <v>0</v>
      </c>
      <c r="BA675" s="370">
        <f>INDEX(lookups!AR$46:AR$63,MATCH($H675,lookups!$C$46:$C$63,0),1)*($F231&gt;=4)</f>
        <v>0</v>
      </c>
      <c r="BB675" s="370">
        <f>INDEX(lookups!AS$46:AS$63,MATCH($H675,lookups!$C$46:$C$63,0),1)*($F231&gt;=4)</f>
        <v>0</v>
      </c>
      <c r="BC675" s="370">
        <f>INDEX(lookups!AT$46:AT$63,MATCH($H675,lookups!$C$46:$C$63,0),1)*($F231&gt;=4)</f>
        <v>0</v>
      </c>
      <c r="BD675" s="370">
        <f>INDEX(lookups!AU$46:AU$63,MATCH($H675,lookups!$C$46:$C$63,0),1)*($F231&gt;=4)</f>
        <v>0</v>
      </c>
      <c r="BE675" s="370">
        <f>INDEX(lookups!AV$46:AV$63,MATCH($H675,lookups!$C$46:$C$63,0),1)*($F231&gt;=4)</f>
        <v>0</v>
      </c>
      <c r="BF675" s="370">
        <f>INDEX(lookups!AW$46:AW$63,MATCH($H675,lookups!$C$46:$C$63,0),1)*($F231&gt;=4)</f>
        <v>0</v>
      </c>
      <c r="BG675" s="370">
        <f>INDEX(lookups!AX$46:AX$63,MATCH($H675,lookups!$C$46:$C$63,0),1)*($F231&gt;=4)</f>
        <v>0</v>
      </c>
      <c r="BH675" s="370">
        <f>INDEX(lookups!AY$46:AY$63,MATCH($H675,lookups!$C$46:$C$63,0),1)*($F231&gt;=4)</f>
        <v>0</v>
      </c>
      <c r="BI675" s="370">
        <f>INDEX(lookups!AZ$46:AZ$63,MATCH($H675,lookups!$C$46:$C$63,0),1)*($F231&gt;=4)</f>
        <v>0</v>
      </c>
      <c r="BJ675" s="370">
        <f>INDEX(lookups!BA$46:BA$63,MATCH($H675,lookups!$C$46:$C$63,0),1)*($F231&gt;=4)</f>
        <v>0</v>
      </c>
      <c r="BK675" s="370">
        <f>INDEX(lookups!BB$46:BB$63,MATCH($H675,lookups!$C$46:$C$63,0),1)*($F231&gt;=4)</f>
        <v>0</v>
      </c>
      <c r="BL675" s="370">
        <f>INDEX(lookups!BC$46:BC$63,MATCH($H675,lookups!$C$46:$C$63,0),1)*($F231&gt;=4)</f>
        <v>0</v>
      </c>
      <c r="BM675" s="370">
        <f>INDEX(lookups!BD$46:BD$63,MATCH($H675,lookups!$C$46:$C$63,0),1)*($F231&gt;=4)</f>
        <v>0</v>
      </c>
    </row>
    <row r="676" spans="3:65" x14ac:dyDescent="0.2">
      <c r="D676" s="331" t="str">
        <f>D650</f>
        <v>Tax Depreciation Rates</v>
      </c>
      <c r="O676" s="348"/>
      <c r="P676" s="348"/>
      <c r="Q676" s="348"/>
      <c r="R676" s="348"/>
      <c r="S676" s="348"/>
      <c r="T676" s="348"/>
      <c r="U676" s="348"/>
      <c r="V676" s="348"/>
      <c r="W676" s="348"/>
      <c r="X676" s="348"/>
      <c r="Y676" s="348"/>
      <c r="Z676" s="348"/>
      <c r="AA676" s="348"/>
      <c r="AB676" s="348"/>
      <c r="AC676" s="348"/>
      <c r="AD676" s="348"/>
      <c r="AE676" s="348"/>
      <c r="AF676" s="348"/>
      <c r="AG676" s="348"/>
      <c r="AH676" s="348"/>
      <c r="AI676" s="348"/>
      <c r="AJ676" s="348"/>
      <c r="AK676" s="348"/>
      <c r="AL676" s="348"/>
      <c r="AM676" s="348"/>
      <c r="AN676" s="348"/>
      <c r="AO676" s="348"/>
      <c r="AP676" s="348"/>
      <c r="AQ676" s="348"/>
      <c r="AR676" s="348"/>
      <c r="AS676" s="348"/>
      <c r="AT676" s="348"/>
      <c r="AU676" s="348"/>
      <c r="AV676" s="348"/>
      <c r="AW676" s="348"/>
      <c r="AX676" s="348"/>
      <c r="AY676" s="348"/>
      <c r="AZ676" s="348"/>
      <c r="BA676" s="348"/>
      <c r="BB676" s="348"/>
      <c r="BC676" s="348"/>
      <c r="BD676" s="348"/>
      <c r="BE676" s="348"/>
      <c r="BF676" s="348"/>
      <c r="BG676" s="348"/>
      <c r="BH676" s="348"/>
      <c r="BI676" s="348"/>
      <c r="BJ676" s="348"/>
      <c r="BK676" s="348"/>
      <c r="BL676" s="348"/>
      <c r="BM676" s="348"/>
    </row>
    <row r="677" spans="3:65" s="326" customFormat="1" x14ac:dyDescent="0.2">
      <c r="D677" s="334"/>
      <c r="F677" s="335"/>
      <c r="G677" s="335"/>
    </row>
    <row r="678" spans="3:65" s="326" customFormat="1" x14ac:dyDescent="0.2">
      <c r="D678" s="334"/>
      <c r="F678" s="335"/>
      <c r="G678" s="335"/>
    </row>
    <row r="679" spans="3:65" x14ac:dyDescent="0.2">
      <c r="D679" s="323" t="s">
        <v>27</v>
      </c>
      <c r="E679" s="318"/>
      <c r="F679" s="291"/>
      <c r="G679" s="291"/>
      <c r="K679" s="321"/>
      <c r="L679" s="321"/>
      <c r="M679" s="321"/>
      <c r="O679" s="321"/>
      <c r="P679" s="321"/>
      <c r="Q679" s="321"/>
      <c r="R679" s="321"/>
      <c r="S679" s="321"/>
      <c r="T679" s="321"/>
      <c r="U679" s="321"/>
      <c r="V679" s="321"/>
      <c r="W679" s="321"/>
      <c r="X679" s="321"/>
      <c r="Y679" s="321"/>
      <c r="Z679" s="321"/>
      <c r="AA679" s="321"/>
      <c r="AB679" s="321"/>
      <c r="AC679" s="321"/>
      <c r="AD679" s="321"/>
      <c r="AE679" s="321"/>
      <c r="AF679" s="321"/>
      <c r="AG679" s="321"/>
      <c r="AH679" s="321"/>
      <c r="AI679" s="321"/>
      <c r="AJ679" s="321"/>
      <c r="AK679" s="321"/>
      <c r="AL679" s="321"/>
      <c r="AM679" s="321"/>
      <c r="AN679" s="321"/>
      <c r="AO679" s="321"/>
      <c r="AP679" s="321"/>
      <c r="AQ679" s="321"/>
      <c r="AR679" s="321"/>
      <c r="AS679" s="321"/>
      <c r="AT679" s="321"/>
      <c r="AU679" s="321"/>
      <c r="AV679" s="321"/>
      <c r="AW679" s="321"/>
      <c r="AX679" s="321"/>
      <c r="AY679" s="321"/>
      <c r="AZ679" s="321"/>
      <c r="BA679" s="321"/>
      <c r="BB679" s="321"/>
      <c r="BC679" s="321"/>
      <c r="BD679" s="321"/>
      <c r="BE679" s="321"/>
      <c r="BF679" s="321"/>
      <c r="BG679" s="321"/>
      <c r="BH679" s="321"/>
      <c r="BI679" s="321"/>
      <c r="BJ679" s="321"/>
      <c r="BK679" s="321"/>
      <c r="BL679" s="321"/>
      <c r="BM679" s="321"/>
    </row>
    <row r="680" spans="3:65" x14ac:dyDescent="0.2">
      <c r="C680" s="325">
        <f>C679+1</f>
        <v>1</v>
      </c>
      <c r="D680" s="303" t="str">
        <f>INDEX(D$59:D$83,$C680,1)</f>
        <v>CR Factors</v>
      </c>
      <c r="E680" s="350" t="str">
        <f t="shared" ref="E680:F704" si="1331">INDEX(E$59:E$83,$C680,1)</f>
        <v>Capital</v>
      </c>
      <c r="F680" s="320">
        <f t="shared" si="1331"/>
        <v>4</v>
      </c>
      <c r="G680" s="320"/>
      <c r="H680" s="354"/>
      <c r="K680" s="341">
        <f ca="1">SUMPRODUCT(O680:BM680,$O$7:$BM$7)</f>
        <v>764060.26634899469</v>
      </c>
      <c r="L680" s="342">
        <f ca="1">SUM(O680:BM680)</f>
        <v>1000000</v>
      </c>
      <c r="O680" s="361">
        <f ca="1">SUMPRODUCT($O593:O593,N(1-$O622:O622),N(OFFSET($O651:O651,0,MAX(COLUMN($O651:O651))-COLUMN($O651:O651),1,1)))+O622*O593</f>
        <v>0</v>
      </c>
      <c r="P680" s="361">
        <f ca="1">SUMPRODUCT($O593:P593,N(1-$O622:P622),N(OFFSET($O651:P651,0,MAX(COLUMN($O651:P651))-COLUMN($O651:P651),1,1)))+P622*P593</f>
        <v>422500</v>
      </c>
      <c r="Q680" s="361">
        <f ca="1">SUMPRODUCT($O593:Q593,N(1-$O622:Q622),N(OFFSET($O651:Q651,0,MAX(COLUMN($O651:Q651))-COLUMN($O651:Q651),1,1)))+Q622*Q593</f>
        <v>43314</v>
      </c>
      <c r="R680" s="361">
        <f ca="1">SUMPRODUCT($O593:R593,N(1-$O622:R622),N(OFFSET($O651:R651,0,MAX(COLUMN($O651:R651))-COLUMN($O651:R651),1,1)))+R622*R593</f>
        <v>40062</v>
      </c>
      <c r="S680" s="361">
        <f ca="1">SUMPRODUCT($O593:S593,N(1-$O622:S622),N(OFFSET($O651:S651,0,MAX(COLUMN($O651:S651))-COLUMN($O651:S651),1,1)))+S622*S593</f>
        <v>37062</v>
      </c>
      <c r="T680" s="361">
        <f ca="1">SUMPRODUCT($O593:T593,N(1-$O622:T622),N(OFFSET($O651:T651,0,MAX(COLUMN($O651:T651))-COLUMN($O651:T651),1,1)))+T622*T593</f>
        <v>34278</v>
      </c>
      <c r="U680" s="361">
        <f ca="1">SUMPRODUCT($O593:U593,N(1-$O622:U622),N(OFFSET($O651:U651,0,MAX(COLUMN($O651:U651))-COLUMN($O651:U651),1,1)))+U622*U593</f>
        <v>31710</v>
      </c>
      <c r="V680" s="361">
        <f ca="1">SUMPRODUCT($O593:V593,N(1-$O622:V622),N(OFFSET($O651:V651,0,MAX(COLUMN($O651:V651))-COLUMN($O651:V651),1,1)))+V622*V593</f>
        <v>29328</v>
      </c>
      <c r="W680" s="361">
        <f ca="1">SUMPRODUCT($O593:W593,N(1-$O622:W622),N(OFFSET($O651:W651,0,MAX(COLUMN($O651:W651))-COLUMN($O651:W651),1,1)))+W622*W593</f>
        <v>27132.000000000004</v>
      </c>
      <c r="X680" s="361">
        <f ca="1">SUMPRODUCT($O593:X593,N(1-$O622:X622),N(OFFSET($O651:X651,0,MAX(COLUMN($O651:X651))-COLUMN($O651:X651),1,1)))+X622*X593</f>
        <v>26772</v>
      </c>
      <c r="Y680" s="361">
        <f ca="1">SUMPRODUCT($O593:Y593,N(1-$O622:Y622),N(OFFSET($O651:Y651,0,MAX(COLUMN($O651:Y651))-COLUMN($O651:Y651),1,1)))+Y622*Y593</f>
        <v>26765.999999999996</v>
      </c>
      <c r="Z680" s="361">
        <f ca="1">SUMPRODUCT($O593:Z593,N(1-$O622:Z622),N(OFFSET($O651:Z651,0,MAX(COLUMN($O651:Z651))-COLUMN($O651:Z651),1,1)))+Z622*Z593</f>
        <v>26772</v>
      </c>
      <c r="AA680" s="361">
        <f ca="1">SUMPRODUCT($O593:AA593,N(1-$O622:AA622),N(OFFSET($O651:AA651,0,MAX(COLUMN($O651:AA651))-COLUMN($O651:AA651),1,1)))+AA622*AA593</f>
        <v>26765.999999999996</v>
      </c>
      <c r="AB680" s="361">
        <f ca="1">SUMPRODUCT($O593:AB593,N(1-$O622:AB622),N(OFFSET($O651:AB651,0,MAX(COLUMN($O651:AB651))-COLUMN($O651:AB651),1,1)))+AB622*AB593</f>
        <v>26772</v>
      </c>
      <c r="AC680" s="361">
        <f ca="1">SUMPRODUCT($O593:AC593,N(1-$O622:AC622),N(OFFSET($O651:AC651,0,MAX(COLUMN($O651:AC651))-COLUMN($O651:AC651),1,1)))+AC622*AC593</f>
        <v>26765.999999999996</v>
      </c>
      <c r="AD680" s="361">
        <f ca="1">SUMPRODUCT($O593:AD593,N(1-$O622:AD622),N(OFFSET($O651:AD651,0,MAX(COLUMN($O651:AD651))-COLUMN($O651:AD651),1,1)))+AD622*AD593</f>
        <v>26772</v>
      </c>
      <c r="AE680" s="361">
        <f ca="1">SUMPRODUCT($O593:AE593,N(1-$O622:AE622),N(OFFSET($O651:AE651,0,MAX(COLUMN($O651:AE651))-COLUMN($O651:AE651),1,1)))+AE622*AE593</f>
        <v>26765.999999999996</v>
      </c>
      <c r="AF680" s="361">
        <f ca="1">SUMPRODUCT($O593:AF593,N(1-$O622:AF622),N(OFFSET($O651:AF651,0,MAX(COLUMN($O651:AF651))-COLUMN($O651:AF651),1,1)))+AF622*AF593</f>
        <v>26772</v>
      </c>
      <c r="AG680" s="361">
        <f ca="1">SUMPRODUCT($O593:AG593,N(1-$O622:AG622),N(OFFSET($O651:AG651,0,MAX(COLUMN($O651:AG651))-COLUMN($O651:AG651),1,1)))+AG622*AG593</f>
        <v>26765.999999999996</v>
      </c>
      <c r="AH680" s="361">
        <f ca="1">SUMPRODUCT($O593:AH593,N(1-$O622:AH622),N(OFFSET($O651:AH651,0,MAX(COLUMN($O651:AH651))-COLUMN($O651:AH651),1,1)))+AH622*AH593</f>
        <v>26772</v>
      </c>
      <c r="AI680" s="361">
        <f ca="1">SUMPRODUCT($O593:AI593,N(1-$O622:AI622),N(OFFSET($O651:AI651,0,MAX(COLUMN($O651:AI651))-COLUMN($O651:AI651),1,1)))+AI622*AI593</f>
        <v>26765.999999999996</v>
      </c>
      <c r="AJ680" s="361">
        <f ca="1">SUMPRODUCT($O593:AJ593,N(1-$O622:AJ622),N(OFFSET($O651:AJ651,0,MAX(COLUMN($O651:AJ651))-COLUMN($O651:AJ651),1,1)))+AJ622*AJ593</f>
        <v>13386</v>
      </c>
      <c r="AK680" s="361">
        <f ca="1">SUMPRODUCT($O593:AK593,N(1-$O622:AK622),N(OFFSET($O651:AK651,0,MAX(COLUMN($O651:AK651))-COLUMN($O651:AK651),1,1)))+AK622*AK593</f>
        <v>0</v>
      </c>
      <c r="AL680" s="361">
        <f ca="1">SUMPRODUCT($O593:AL593,N(1-$O622:AL622),N(OFFSET($O651:AL651,0,MAX(COLUMN($O651:AL651))-COLUMN($O651:AL651),1,1)))+AL622*AL593</f>
        <v>0</v>
      </c>
      <c r="AM680" s="361">
        <f ca="1">SUMPRODUCT($O593:AM593,N(1-$O622:AM622),N(OFFSET($O651:AM651,0,MAX(COLUMN($O651:AM651))-COLUMN($O651:AM651),1,1)))+AM622*AM593</f>
        <v>0</v>
      </c>
      <c r="AN680" s="361">
        <f ca="1">SUMPRODUCT($O593:AN593,N(1-$O622:AN622),N(OFFSET($O651:AN651,0,MAX(COLUMN($O651:AN651))-COLUMN($O651:AN651),1,1)))+AN622*AN593</f>
        <v>0</v>
      </c>
      <c r="AO680" s="361">
        <f ca="1">SUMPRODUCT($O593:AO593,N(1-$O622:AO622),N(OFFSET($O651:AO651,0,MAX(COLUMN($O651:AO651))-COLUMN($O651:AO651),1,1)))+AO622*AO593</f>
        <v>0</v>
      </c>
      <c r="AP680" s="361">
        <f ca="1">SUMPRODUCT($O593:AP593,N(1-$O622:AP622),N(OFFSET($O651:AP651,0,MAX(COLUMN($O651:AP651))-COLUMN($O651:AP651),1,1)))+AP622*AP593</f>
        <v>0</v>
      </c>
      <c r="AQ680" s="361">
        <f ca="1">SUMPRODUCT($O593:AQ593,N(1-$O622:AQ622),N(OFFSET($O651:AQ651,0,MAX(COLUMN($O651:AQ651))-COLUMN($O651:AQ651),1,1)))+AQ622*AQ593</f>
        <v>0</v>
      </c>
      <c r="AR680" s="361">
        <f ca="1">SUMPRODUCT($O593:AR593,N(1-$O622:AR622),N(OFFSET($O651:AR651,0,MAX(COLUMN($O651:AR651))-COLUMN($O651:AR651),1,1)))+AR622*AR593</f>
        <v>0</v>
      </c>
      <c r="AS680" s="361">
        <f ca="1">SUMPRODUCT($O593:AS593,N(1-$O622:AS622),N(OFFSET($O651:AS651,0,MAX(COLUMN($O651:AS651))-COLUMN($O651:AS651),1,1)))+AS622*AS593</f>
        <v>0</v>
      </c>
      <c r="AT680" s="361">
        <f ca="1">SUMPRODUCT($O593:AT593,N(1-$O622:AT622),N(OFFSET($O651:AT651,0,MAX(COLUMN($O651:AT651))-COLUMN($O651:AT651),1,1)))+AT622*AT593</f>
        <v>0</v>
      </c>
      <c r="AU680" s="361">
        <f ca="1">SUMPRODUCT($O593:AU593,N(1-$O622:AU622),N(OFFSET($O651:AU651,0,MAX(COLUMN($O651:AU651))-COLUMN($O651:AU651),1,1)))+AU622*AU593</f>
        <v>0</v>
      </c>
      <c r="AV680" s="361">
        <f ca="1">SUMPRODUCT($O593:AV593,N(1-$O622:AV622),N(OFFSET($O651:AV651,0,MAX(COLUMN($O651:AV651))-COLUMN($O651:AV651),1,1)))+AV622*AV593</f>
        <v>0</v>
      </c>
      <c r="AW680" s="361">
        <f ca="1">SUMPRODUCT($O593:AW593,N(1-$O622:AW622),N(OFFSET($O651:AW651,0,MAX(COLUMN($O651:AW651))-COLUMN($O651:AW651),1,1)))+AW622*AW593</f>
        <v>0</v>
      </c>
      <c r="AX680" s="361">
        <f ca="1">SUMPRODUCT($O593:AX593,N(1-$O622:AX622),N(OFFSET($O651:AX651,0,MAX(COLUMN($O651:AX651))-COLUMN($O651:AX651),1,1)))+AX622*AX593</f>
        <v>0</v>
      </c>
      <c r="AY680" s="361">
        <f ca="1">SUMPRODUCT($O593:AY593,N(1-$O622:AY622),N(OFFSET($O651:AY651,0,MAX(COLUMN($O651:AY651))-COLUMN($O651:AY651),1,1)))+AY622*AY593</f>
        <v>0</v>
      </c>
      <c r="AZ680" s="361">
        <f ca="1">SUMPRODUCT($O593:AZ593,N(1-$O622:AZ622),N(OFFSET($O651:AZ651,0,MAX(COLUMN($O651:AZ651))-COLUMN($O651:AZ651),1,1)))+AZ622*AZ593</f>
        <v>0</v>
      </c>
      <c r="BA680" s="361">
        <f ca="1">SUMPRODUCT($O593:BA593,N(1-$O622:BA622),N(OFFSET($O651:BA651,0,MAX(COLUMN($O651:BA651))-COLUMN($O651:BA651),1,1)))+BA622*BA593</f>
        <v>0</v>
      </c>
      <c r="BB680" s="361">
        <f ca="1">SUMPRODUCT($O593:BB593,N(1-$O622:BB622),N(OFFSET($O651:BB651,0,MAX(COLUMN($O651:BB651))-COLUMN($O651:BB651),1,1)))+BB622*BB593</f>
        <v>0</v>
      </c>
      <c r="BC680" s="361">
        <f ca="1">SUMPRODUCT($O593:BC593,N(1-$O622:BC622),N(OFFSET($O651:BC651,0,MAX(COLUMN($O651:BC651))-COLUMN($O651:BC651),1,1)))+BC622*BC593</f>
        <v>0</v>
      </c>
      <c r="BD680" s="361">
        <f ca="1">SUMPRODUCT($O593:BD593,N(1-$O622:BD622),N(OFFSET($O651:BD651,0,MAX(COLUMN($O651:BD651))-COLUMN($O651:BD651),1,1)))+BD622*BD593</f>
        <v>0</v>
      </c>
      <c r="BE680" s="361">
        <f ca="1">SUMPRODUCT($O593:BE593,N(1-$O622:BE622),N(OFFSET($O651:BE651,0,MAX(COLUMN($O651:BE651))-COLUMN($O651:BE651),1,1)))+BE622*BE593</f>
        <v>0</v>
      </c>
      <c r="BF680" s="361">
        <f ca="1">SUMPRODUCT($O593:BF593,N(1-$O622:BF622),N(OFFSET($O651:BF651,0,MAX(COLUMN($O651:BF651))-COLUMN($O651:BF651),1,1)))+BF622*BF593</f>
        <v>0</v>
      </c>
      <c r="BG680" s="361">
        <f ca="1">SUMPRODUCT($O593:BG593,N(1-$O622:BG622),N(OFFSET($O651:BG651,0,MAX(COLUMN($O651:BG651))-COLUMN($O651:BG651),1,1)))+BG622*BG593</f>
        <v>0</v>
      </c>
      <c r="BH680" s="361">
        <f ca="1">SUMPRODUCT($O593:BH593,N(1-$O622:BH622),N(OFFSET($O651:BH651,0,MAX(COLUMN($O651:BH651))-COLUMN($O651:BH651),1,1)))+BH622*BH593</f>
        <v>0</v>
      </c>
      <c r="BI680" s="361">
        <f ca="1">SUMPRODUCT($O593:BI593,N(1-$O622:BI622),N(OFFSET($O651:BI651,0,MAX(COLUMN($O651:BI651))-COLUMN($O651:BI651),1,1)))+BI622*BI593</f>
        <v>0</v>
      </c>
      <c r="BJ680" s="361">
        <f ca="1">SUMPRODUCT($O593:BJ593,N(1-$O622:BJ622),N(OFFSET($O651:BJ651,0,MAX(COLUMN($O651:BJ651))-COLUMN($O651:BJ651),1,1)))+BJ622*BJ593</f>
        <v>0</v>
      </c>
      <c r="BK680" s="361">
        <f ca="1">SUMPRODUCT($O593:BK593,N(1-$O622:BK622),N(OFFSET($O651:BK651,0,MAX(COLUMN($O651:BK651))-COLUMN($O651:BK651),1,1)))+BK622*BK593</f>
        <v>0</v>
      </c>
      <c r="BL680" s="361">
        <f ca="1">SUMPRODUCT($O593:BL593,N(1-$O622:BL622),N(OFFSET($O651:BL651,0,MAX(COLUMN($O651:BL651))-COLUMN($O651:BL651),1,1)))+BL622*BL593</f>
        <v>0</v>
      </c>
      <c r="BM680" s="361">
        <f ca="1">SUMPRODUCT($O593:BM593,N(1-$O622:BM622),N(OFFSET($O651:BM651,0,MAX(COLUMN($O651:BM651))-COLUMN($O651:BM651),1,1)))+BM622*BM593</f>
        <v>0</v>
      </c>
    </row>
    <row r="681" spans="3:65" x14ac:dyDescent="0.2">
      <c r="C681" s="325">
        <f t="shared" ref="C681:C704" si="1332">C680+1</f>
        <v>2</v>
      </c>
      <c r="D681" s="303" t="str">
        <f t="shared" ref="D681:D704" si="1333">INDEX(D$59:D$83,$C681,1)</f>
        <v>item 2</v>
      </c>
      <c r="E681" s="350" t="str">
        <f t="shared" si="1331"/>
        <v>Operating Expense</v>
      </c>
      <c r="F681" s="320">
        <f t="shared" si="1331"/>
        <v>2</v>
      </c>
      <c r="G681" s="320"/>
      <c r="H681" s="354"/>
      <c r="K681" s="341">
        <f t="shared" ref="K681:K705" ca="1" si="1334">SUMPRODUCT(O681:BM681,$O$7:$BM$7)</f>
        <v>0</v>
      </c>
      <c r="L681" s="342">
        <f t="shared" ref="L681:L705" ca="1" si="1335">SUM(O681:BM681)</f>
        <v>0</v>
      </c>
      <c r="O681" s="361">
        <f ca="1">SUMPRODUCT($O594:O594,N(1-$O623:O623),N(OFFSET($O652:O652,0,MAX(COLUMN($O652:O652))-COLUMN($O652:O652),1,1)))+O623*O594</f>
        <v>0</v>
      </c>
      <c r="P681" s="361">
        <f ca="1">SUMPRODUCT($O594:P594,N(1-$O623:P623),N(OFFSET($O652:P652,0,MAX(COLUMN($O652:P652))-COLUMN($O652:P652),1,1)))+P623*P594</f>
        <v>0</v>
      </c>
      <c r="Q681" s="361">
        <f ca="1">SUMPRODUCT($O594:Q594,N(1-$O623:Q623),N(OFFSET($O652:Q652,0,MAX(COLUMN($O652:Q652))-COLUMN($O652:Q652),1,1)))+Q623*Q594</f>
        <v>0</v>
      </c>
      <c r="R681" s="361">
        <f ca="1">SUMPRODUCT($O594:R594,N(1-$O623:R623),N(OFFSET($O652:R652,0,MAX(COLUMN($O652:R652))-COLUMN($O652:R652),1,1)))+R623*R594</f>
        <v>0</v>
      </c>
      <c r="S681" s="361">
        <f ca="1">SUMPRODUCT($O594:S594,N(1-$O623:S623),N(OFFSET($O652:S652,0,MAX(COLUMN($O652:S652))-COLUMN($O652:S652),1,1)))+S623*S594</f>
        <v>0</v>
      </c>
      <c r="T681" s="361">
        <f ca="1">SUMPRODUCT($O594:T594,N(1-$O623:T623),N(OFFSET($O652:T652,0,MAX(COLUMN($O652:T652))-COLUMN($O652:T652),1,1)))+T623*T594</f>
        <v>0</v>
      </c>
      <c r="U681" s="361">
        <f ca="1">SUMPRODUCT($O594:U594,N(1-$O623:U623),N(OFFSET($O652:U652,0,MAX(COLUMN($O652:U652))-COLUMN($O652:U652),1,1)))+U623*U594</f>
        <v>0</v>
      </c>
      <c r="V681" s="361">
        <f ca="1">SUMPRODUCT($O594:V594,N(1-$O623:V623),N(OFFSET($O652:V652,0,MAX(COLUMN($O652:V652))-COLUMN($O652:V652),1,1)))+V623*V594</f>
        <v>0</v>
      </c>
      <c r="W681" s="361">
        <f ca="1">SUMPRODUCT($O594:W594,N(1-$O623:W623),N(OFFSET($O652:W652,0,MAX(COLUMN($O652:W652))-COLUMN($O652:W652),1,1)))+W623*W594</f>
        <v>0</v>
      </c>
      <c r="X681" s="361">
        <f ca="1">SUMPRODUCT($O594:X594,N(1-$O623:X623),N(OFFSET($O652:X652,0,MAX(COLUMN($O652:X652))-COLUMN($O652:X652),1,1)))+X623*X594</f>
        <v>0</v>
      </c>
      <c r="Y681" s="361">
        <f ca="1">SUMPRODUCT($O594:Y594,N(1-$O623:Y623),N(OFFSET($O652:Y652,0,MAX(COLUMN($O652:Y652))-COLUMN($O652:Y652),1,1)))+Y623*Y594</f>
        <v>0</v>
      </c>
      <c r="Z681" s="361">
        <f ca="1">SUMPRODUCT($O594:Z594,N(1-$O623:Z623),N(OFFSET($O652:Z652,0,MAX(COLUMN($O652:Z652))-COLUMN($O652:Z652),1,1)))+Z623*Z594</f>
        <v>0</v>
      </c>
      <c r="AA681" s="361">
        <f ca="1">SUMPRODUCT($O594:AA594,N(1-$O623:AA623),N(OFFSET($O652:AA652,0,MAX(COLUMN($O652:AA652))-COLUMN($O652:AA652),1,1)))+AA623*AA594</f>
        <v>0</v>
      </c>
      <c r="AB681" s="361">
        <f ca="1">SUMPRODUCT($O594:AB594,N(1-$O623:AB623),N(OFFSET($O652:AB652,0,MAX(COLUMN($O652:AB652))-COLUMN($O652:AB652),1,1)))+AB623*AB594</f>
        <v>0</v>
      </c>
      <c r="AC681" s="361">
        <f ca="1">SUMPRODUCT($O594:AC594,N(1-$O623:AC623),N(OFFSET($O652:AC652,0,MAX(COLUMN($O652:AC652))-COLUMN($O652:AC652),1,1)))+AC623*AC594</f>
        <v>0</v>
      </c>
      <c r="AD681" s="361">
        <f ca="1">SUMPRODUCT($O594:AD594,N(1-$O623:AD623),N(OFFSET($O652:AD652,0,MAX(COLUMN($O652:AD652))-COLUMN($O652:AD652),1,1)))+AD623*AD594</f>
        <v>0</v>
      </c>
      <c r="AE681" s="361">
        <f ca="1">SUMPRODUCT($O594:AE594,N(1-$O623:AE623),N(OFFSET($O652:AE652,0,MAX(COLUMN($O652:AE652))-COLUMN($O652:AE652),1,1)))+AE623*AE594</f>
        <v>0</v>
      </c>
      <c r="AF681" s="361">
        <f ca="1">SUMPRODUCT($O594:AF594,N(1-$O623:AF623),N(OFFSET($O652:AF652,0,MAX(COLUMN($O652:AF652))-COLUMN($O652:AF652),1,1)))+AF623*AF594</f>
        <v>0</v>
      </c>
      <c r="AG681" s="361">
        <f ca="1">SUMPRODUCT($O594:AG594,N(1-$O623:AG623),N(OFFSET($O652:AG652,0,MAX(COLUMN($O652:AG652))-COLUMN($O652:AG652),1,1)))+AG623*AG594</f>
        <v>0</v>
      </c>
      <c r="AH681" s="361">
        <f ca="1">SUMPRODUCT($O594:AH594,N(1-$O623:AH623),N(OFFSET($O652:AH652,0,MAX(COLUMN($O652:AH652))-COLUMN($O652:AH652),1,1)))+AH623*AH594</f>
        <v>0</v>
      </c>
      <c r="AI681" s="361">
        <f ca="1">SUMPRODUCT($O594:AI594,N(1-$O623:AI623),N(OFFSET($O652:AI652,0,MAX(COLUMN($O652:AI652))-COLUMN($O652:AI652),1,1)))+AI623*AI594</f>
        <v>0</v>
      </c>
      <c r="AJ681" s="361">
        <f ca="1">SUMPRODUCT($O594:AJ594,N(1-$O623:AJ623),N(OFFSET($O652:AJ652,0,MAX(COLUMN($O652:AJ652))-COLUMN($O652:AJ652),1,1)))+AJ623*AJ594</f>
        <v>0</v>
      </c>
      <c r="AK681" s="361">
        <f ca="1">SUMPRODUCT($O594:AK594,N(1-$O623:AK623),N(OFFSET($O652:AK652,0,MAX(COLUMN($O652:AK652))-COLUMN($O652:AK652),1,1)))+AK623*AK594</f>
        <v>0</v>
      </c>
      <c r="AL681" s="361">
        <f ca="1">SUMPRODUCT($O594:AL594,N(1-$O623:AL623),N(OFFSET($O652:AL652,0,MAX(COLUMN($O652:AL652))-COLUMN($O652:AL652),1,1)))+AL623*AL594</f>
        <v>0</v>
      </c>
      <c r="AM681" s="361">
        <f ca="1">SUMPRODUCT($O594:AM594,N(1-$O623:AM623),N(OFFSET($O652:AM652,0,MAX(COLUMN($O652:AM652))-COLUMN($O652:AM652),1,1)))+AM623*AM594</f>
        <v>0</v>
      </c>
      <c r="AN681" s="361">
        <f ca="1">SUMPRODUCT($O594:AN594,N(1-$O623:AN623),N(OFFSET($O652:AN652,0,MAX(COLUMN($O652:AN652))-COLUMN($O652:AN652),1,1)))+AN623*AN594</f>
        <v>0</v>
      </c>
      <c r="AO681" s="361">
        <f ca="1">SUMPRODUCT($O594:AO594,N(1-$O623:AO623),N(OFFSET($O652:AO652,0,MAX(COLUMN($O652:AO652))-COLUMN($O652:AO652),1,1)))+AO623*AO594</f>
        <v>0</v>
      </c>
      <c r="AP681" s="361">
        <f ca="1">SUMPRODUCT($O594:AP594,N(1-$O623:AP623),N(OFFSET($O652:AP652,0,MAX(COLUMN($O652:AP652))-COLUMN($O652:AP652),1,1)))+AP623*AP594</f>
        <v>0</v>
      </c>
      <c r="AQ681" s="361">
        <f ca="1">SUMPRODUCT($O594:AQ594,N(1-$O623:AQ623),N(OFFSET($O652:AQ652,0,MAX(COLUMN($O652:AQ652))-COLUMN($O652:AQ652),1,1)))+AQ623*AQ594</f>
        <v>0</v>
      </c>
      <c r="AR681" s="361">
        <f ca="1">SUMPRODUCT($O594:AR594,N(1-$O623:AR623),N(OFFSET($O652:AR652,0,MAX(COLUMN($O652:AR652))-COLUMN($O652:AR652),1,1)))+AR623*AR594</f>
        <v>0</v>
      </c>
      <c r="AS681" s="361">
        <f ca="1">SUMPRODUCT($O594:AS594,N(1-$O623:AS623),N(OFFSET($O652:AS652,0,MAX(COLUMN($O652:AS652))-COLUMN($O652:AS652),1,1)))+AS623*AS594</f>
        <v>0</v>
      </c>
      <c r="AT681" s="361">
        <f ca="1">SUMPRODUCT($O594:AT594,N(1-$O623:AT623),N(OFFSET($O652:AT652,0,MAX(COLUMN($O652:AT652))-COLUMN($O652:AT652),1,1)))+AT623*AT594</f>
        <v>0</v>
      </c>
      <c r="AU681" s="361">
        <f ca="1">SUMPRODUCT($O594:AU594,N(1-$O623:AU623),N(OFFSET($O652:AU652,0,MAX(COLUMN($O652:AU652))-COLUMN($O652:AU652),1,1)))+AU623*AU594</f>
        <v>0</v>
      </c>
      <c r="AV681" s="361">
        <f ca="1">SUMPRODUCT($O594:AV594,N(1-$O623:AV623),N(OFFSET($O652:AV652,0,MAX(COLUMN($O652:AV652))-COLUMN($O652:AV652),1,1)))+AV623*AV594</f>
        <v>0</v>
      </c>
      <c r="AW681" s="361">
        <f ca="1">SUMPRODUCT($O594:AW594,N(1-$O623:AW623),N(OFFSET($O652:AW652,0,MAX(COLUMN($O652:AW652))-COLUMN($O652:AW652),1,1)))+AW623*AW594</f>
        <v>0</v>
      </c>
      <c r="AX681" s="361">
        <f ca="1">SUMPRODUCT($O594:AX594,N(1-$O623:AX623),N(OFFSET($O652:AX652,0,MAX(COLUMN($O652:AX652))-COLUMN($O652:AX652),1,1)))+AX623*AX594</f>
        <v>0</v>
      </c>
      <c r="AY681" s="361">
        <f ca="1">SUMPRODUCT($O594:AY594,N(1-$O623:AY623),N(OFFSET($O652:AY652,0,MAX(COLUMN($O652:AY652))-COLUMN($O652:AY652),1,1)))+AY623*AY594</f>
        <v>0</v>
      </c>
      <c r="AZ681" s="361">
        <f ca="1">SUMPRODUCT($O594:AZ594,N(1-$O623:AZ623),N(OFFSET($O652:AZ652,0,MAX(COLUMN($O652:AZ652))-COLUMN($O652:AZ652),1,1)))+AZ623*AZ594</f>
        <v>0</v>
      </c>
      <c r="BA681" s="361">
        <f ca="1">SUMPRODUCT($O594:BA594,N(1-$O623:BA623),N(OFFSET($O652:BA652,0,MAX(COLUMN($O652:BA652))-COLUMN($O652:BA652),1,1)))+BA623*BA594</f>
        <v>0</v>
      </c>
      <c r="BB681" s="361">
        <f ca="1">SUMPRODUCT($O594:BB594,N(1-$O623:BB623),N(OFFSET($O652:BB652,0,MAX(COLUMN($O652:BB652))-COLUMN($O652:BB652),1,1)))+BB623*BB594</f>
        <v>0</v>
      </c>
      <c r="BC681" s="361">
        <f ca="1">SUMPRODUCT($O594:BC594,N(1-$O623:BC623),N(OFFSET($O652:BC652,0,MAX(COLUMN($O652:BC652))-COLUMN($O652:BC652),1,1)))+BC623*BC594</f>
        <v>0</v>
      </c>
      <c r="BD681" s="361">
        <f ca="1">SUMPRODUCT($O594:BD594,N(1-$O623:BD623),N(OFFSET($O652:BD652,0,MAX(COLUMN($O652:BD652))-COLUMN($O652:BD652),1,1)))+BD623*BD594</f>
        <v>0</v>
      </c>
      <c r="BE681" s="361">
        <f ca="1">SUMPRODUCT($O594:BE594,N(1-$O623:BE623),N(OFFSET($O652:BE652,0,MAX(COLUMN($O652:BE652))-COLUMN($O652:BE652),1,1)))+BE623*BE594</f>
        <v>0</v>
      </c>
      <c r="BF681" s="361">
        <f ca="1">SUMPRODUCT($O594:BF594,N(1-$O623:BF623),N(OFFSET($O652:BF652,0,MAX(COLUMN($O652:BF652))-COLUMN($O652:BF652),1,1)))+BF623*BF594</f>
        <v>0</v>
      </c>
      <c r="BG681" s="361">
        <f ca="1">SUMPRODUCT($O594:BG594,N(1-$O623:BG623),N(OFFSET($O652:BG652,0,MAX(COLUMN($O652:BG652))-COLUMN($O652:BG652),1,1)))+BG623*BG594</f>
        <v>0</v>
      </c>
      <c r="BH681" s="361">
        <f ca="1">SUMPRODUCT($O594:BH594,N(1-$O623:BH623),N(OFFSET($O652:BH652,0,MAX(COLUMN($O652:BH652))-COLUMN($O652:BH652),1,1)))+BH623*BH594</f>
        <v>0</v>
      </c>
      <c r="BI681" s="361">
        <f ca="1">SUMPRODUCT($O594:BI594,N(1-$O623:BI623),N(OFFSET($O652:BI652,0,MAX(COLUMN($O652:BI652))-COLUMN($O652:BI652),1,1)))+BI623*BI594</f>
        <v>0</v>
      </c>
      <c r="BJ681" s="361">
        <f ca="1">SUMPRODUCT($O594:BJ594,N(1-$O623:BJ623),N(OFFSET($O652:BJ652,0,MAX(COLUMN($O652:BJ652))-COLUMN($O652:BJ652),1,1)))+BJ623*BJ594</f>
        <v>0</v>
      </c>
      <c r="BK681" s="361">
        <f ca="1">SUMPRODUCT($O594:BK594,N(1-$O623:BK623),N(OFFSET($O652:BK652,0,MAX(COLUMN($O652:BK652))-COLUMN($O652:BK652),1,1)))+BK623*BK594</f>
        <v>0</v>
      </c>
      <c r="BL681" s="361">
        <f ca="1">SUMPRODUCT($O594:BL594,N(1-$O623:BL623),N(OFFSET($O652:BL652,0,MAX(COLUMN($O652:BL652))-COLUMN($O652:BL652),1,1)))+BL623*BL594</f>
        <v>0</v>
      </c>
      <c r="BM681" s="361">
        <f ca="1">SUMPRODUCT($O594:BM594,N(1-$O623:BM623),N(OFFSET($O652:BM652,0,MAX(COLUMN($O652:BM652))-COLUMN($O652:BM652),1,1)))+BM623*BM594</f>
        <v>0</v>
      </c>
    </row>
    <row r="682" spans="3:65" x14ac:dyDescent="0.2">
      <c r="C682" s="325">
        <f t="shared" si="1332"/>
        <v>3</v>
      </c>
      <c r="D682" s="303" t="str">
        <f t="shared" si="1333"/>
        <v>item 3</v>
      </c>
      <c r="E682" s="350" t="str">
        <f t="shared" si="1331"/>
        <v>Operating Expense</v>
      </c>
      <c r="F682" s="320">
        <f t="shared" si="1331"/>
        <v>2</v>
      </c>
      <c r="G682" s="320"/>
      <c r="H682" s="354"/>
      <c r="K682" s="341">
        <f t="shared" ca="1" si="1334"/>
        <v>0</v>
      </c>
      <c r="L682" s="342">
        <f t="shared" ca="1" si="1335"/>
        <v>0</v>
      </c>
      <c r="O682" s="361">
        <f ca="1">SUMPRODUCT($O595:O595,N(1-$O624:O624),N(OFFSET($O653:O653,0,MAX(COLUMN($O653:O653))-COLUMN($O653:O653),1,1)))+O624*O595</f>
        <v>0</v>
      </c>
      <c r="P682" s="361">
        <f ca="1">SUMPRODUCT($O595:P595,N(1-$O624:P624),N(OFFSET($O653:P653,0,MAX(COLUMN($O653:P653))-COLUMN($O653:P653),1,1)))+P624*P595</f>
        <v>0</v>
      </c>
      <c r="Q682" s="361">
        <f ca="1">SUMPRODUCT($O595:Q595,N(1-$O624:Q624),N(OFFSET($O653:Q653,0,MAX(COLUMN($O653:Q653))-COLUMN($O653:Q653),1,1)))+Q624*Q595</f>
        <v>0</v>
      </c>
      <c r="R682" s="361">
        <f ca="1">SUMPRODUCT($O595:R595,N(1-$O624:R624),N(OFFSET($O653:R653,0,MAX(COLUMN($O653:R653))-COLUMN($O653:R653),1,1)))+R624*R595</f>
        <v>0</v>
      </c>
      <c r="S682" s="361">
        <f ca="1">SUMPRODUCT($O595:S595,N(1-$O624:S624),N(OFFSET($O653:S653,0,MAX(COLUMN($O653:S653))-COLUMN($O653:S653),1,1)))+S624*S595</f>
        <v>0</v>
      </c>
      <c r="T682" s="361">
        <f ca="1">SUMPRODUCT($O595:T595,N(1-$O624:T624),N(OFFSET($O653:T653,0,MAX(COLUMN($O653:T653))-COLUMN($O653:T653),1,1)))+T624*T595</f>
        <v>0</v>
      </c>
      <c r="U682" s="361">
        <f ca="1">SUMPRODUCT($O595:U595,N(1-$O624:U624),N(OFFSET($O653:U653,0,MAX(COLUMN($O653:U653))-COLUMN($O653:U653),1,1)))+U624*U595</f>
        <v>0</v>
      </c>
      <c r="V682" s="361">
        <f ca="1">SUMPRODUCT($O595:V595,N(1-$O624:V624),N(OFFSET($O653:V653,0,MAX(COLUMN($O653:V653))-COLUMN($O653:V653),1,1)))+V624*V595</f>
        <v>0</v>
      </c>
      <c r="W682" s="361">
        <f ca="1">SUMPRODUCT($O595:W595,N(1-$O624:W624),N(OFFSET($O653:W653,0,MAX(COLUMN($O653:W653))-COLUMN($O653:W653),1,1)))+W624*W595</f>
        <v>0</v>
      </c>
      <c r="X682" s="361">
        <f ca="1">SUMPRODUCT($O595:X595,N(1-$O624:X624),N(OFFSET($O653:X653,0,MAX(COLUMN($O653:X653))-COLUMN($O653:X653),1,1)))+X624*X595</f>
        <v>0</v>
      </c>
      <c r="Y682" s="361">
        <f ca="1">SUMPRODUCT($O595:Y595,N(1-$O624:Y624),N(OFFSET($O653:Y653,0,MAX(COLUMN($O653:Y653))-COLUMN($O653:Y653),1,1)))+Y624*Y595</f>
        <v>0</v>
      </c>
      <c r="Z682" s="361">
        <f ca="1">SUMPRODUCT($O595:Z595,N(1-$O624:Z624),N(OFFSET($O653:Z653,0,MAX(COLUMN($O653:Z653))-COLUMN($O653:Z653),1,1)))+Z624*Z595</f>
        <v>0</v>
      </c>
      <c r="AA682" s="361">
        <f ca="1">SUMPRODUCT($O595:AA595,N(1-$O624:AA624),N(OFFSET($O653:AA653,0,MAX(COLUMN($O653:AA653))-COLUMN($O653:AA653),1,1)))+AA624*AA595</f>
        <v>0</v>
      </c>
      <c r="AB682" s="361">
        <f ca="1">SUMPRODUCT($O595:AB595,N(1-$O624:AB624),N(OFFSET($O653:AB653,0,MAX(COLUMN($O653:AB653))-COLUMN($O653:AB653),1,1)))+AB624*AB595</f>
        <v>0</v>
      </c>
      <c r="AC682" s="361">
        <f ca="1">SUMPRODUCT($O595:AC595,N(1-$O624:AC624),N(OFFSET($O653:AC653,0,MAX(COLUMN($O653:AC653))-COLUMN($O653:AC653),1,1)))+AC624*AC595</f>
        <v>0</v>
      </c>
      <c r="AD682" s="361">
        <f ca="1">SUMPRODUCT($O595:AD595,N(1-$O624:AD624),N(OFFSET($O653:AD653,0,MAX(COLUMN($O653:AD653))-COLUMN($O653:AD653),1,1)))+AD624*AD595</f>
        <v>0</v>
      </c>
      <c r="AE682" s="361">
        <f ca="1">SUMPRODUCT($O595:AE595,N(1-$O624:AE624),N(OFFSET($O653:AE653,0,MAX(COLUMN($O653:AE653))-COLUMN($O653:AE653),1,1)))+AE624*AE595</f>
        <v>0</v>
      </c>
      <c r="AF682" s="361">
        <f ca="1">SUMPRODUCT($O595:AF595,N(1-$O624:AF624),N(OFFSET($O653:AF653,0,MAX(COLUMN($O653:AF653))-COLUMN($O653:AF653),1,1)))+AF624*AF595</f>
        <v>0</v>
      </c>
      <c r="AG682" s="361">
        <f ca="1">SUMPRODUCT($O595:AG595,N(1-$O624:AG624),N(OFFSET($O653:AG653,0,MAX(COLUMN($O653:AG653))-COLUMN($O653:AG653),1,1)))+AG624*AG595</f>
        <v>0</v>
      </c>
      <c r="AH682" s="361">
        <f ca="1">SUMPRODUCT($O595:AH595,N(1-$O624:AH624),N(OFFSET($O653:AH653,0,MAX(COLUMN($O653:AH653))-COLUMN($O653:AH653),1,1)))+AH624*AH595</f>
        <v>0</v>
      </c>
      <c r="AI682" s="361">
        <f ca="1">SUMPRODUCT($O595:AI595,N(1-$O624:AI624),N(OFFSET($O653:AI653,0,MAX(COLUMN($O653:AI653))-COLUMN($O653:AI653),1,1)))+AI624*AI595</f>
        <v>0</v>
      </c>
      <c r="AJ682" s="361">
        <f ca="1">SUMPRODUCT($O595:AJ595,N(1-$O624:AJ624),N(OFFSET($O653:AJ653,0,MAX(COLUMN($O653:AJ653))-COLUMN($O653:AJ653),1,1)))+AJ624*AJ595</f>
        <v>0</v>
      </c>
      <c r="AK682" s="361">
        <f ca="1">SUMPRODUCT($O595:AK595,N(1-$O624:AK624),N(OFFSET($O653:AK653,0,MAX(COLUMN($O653:AK653))-COLUMN($O653:AK653),1,1)))+AK624*AK595</f>
        <v>0</v>
      </c>
      <c r="AL682" s="361">
        <f ca="1">SUMPRODUCT($O595:AL595,N(1-$O624:AL624),N(OFFSET($O653:AL653,0,MAX(COLUMN($O653:AL653))-COLUMN($O653:AL653),1,1)))+AL624*AL595</f>
        <v>0</v>
      </c>
      <c r="AM682" s="361">
        <f ca="1">SUMPRODUCT($O595:AM595,N(1-$O624:AM624),N(OFFSET($O653:AM653,0,MAX(COLUMN($O653:AM653))-COLUMN($O653:AM653),1,1)))+AM624*AM595</f>
        <v>0</v>
      </c>
      <c r="AN682" s="361">
        <f ca="1">SUMPRODUCT($O595:AN595,N(1-$O624:AN624),N(OFFSET($O653:AN653,0,MAX(COLUMN($O653:AN653))-COLUMN($O653:AN653),1,1)))+AN624*AN595</f>
        <v>0</v>
      </c>
      <c r="AO682" s="361">
        <f ca="1">SUMPRODUCT($O595:AO595,N(1-$O624:AO624),N(OFFSET($O653:AO653,0,MAX(COLUMN($O653:AO653))-COLUMN($O653:AO653),1,1)))+AO624*AO595</f>
        <v>0</v>
      </c>
      <c r="AP682" s="361">
        <f ca="1">SUMPRODUCT($O595:AP595,N(1-$O624:AP624),N(OFFSET($O653:AP653,0,MAX(COLUMN($O653:AP653))-COLUMN($O653:AP653),1,1)))+AP624*AP595</f>
        <v>0</v>
      </c>
      <c r="AQ682" s="361">
        <f ca="1">SUMPRODUCT($O595:AQ595,N(1-$O624:AQ624),N(OFFSET($O653:AQ653,0,MAX(COLUMN($O653:AQ653))-COLUMN($O653:AQ653),1,1)))+AQ624*AQ595</f>
        <v>0</v>
      </c>
      <c r="AR682" s="361">
        <f ca="1">SUMPRODUCT($O595:AR595,N(1-$O624:AR624),N(OFFSET($O653:AR653,0,MAX(COLUMN($O653:AR653))-COLUMN($O653:AR653),1,1)))+AR624*AR595</f>
        <v>0</v>
      </c>
      <c r="AS682" s="361">
        <f ca="1">SUMPRODUCT($O595:AS595,N(1-$O624:AS624),N(OFFSET($O653:AS653,0,MAX(COLUMN($O653:AS653))-COLUMN($O653:AS653),1,1)))+AS624*AS595</f>
        <v>0</v>
      </c>
      <c r="AT682" s="361">
        <f ca="1">SUMPRODUCT($O595:AT595,N(1-$O624:AT624),N(OFFSET($O653:AT653,0,MAX(COLUMN($O653:AT653))-COLUMN($O653:AT653),1,1)))+AT624*AT595</f>
        <v>0</v>
      </c>
      <c r="AU682" s="361">
        <f ca="1">SUMPRODUCT($O595:AU595,N(1-$O624:AU624),N(OFFSET($O653:AU653,0,MAX(COLUMN($O653:AU653))-COLUMN($O653:AU653),1,1)))+AU624*AU595</f>
        <v>0</v>
      </c>
      <c r="AV682" s="361">
        <f ca="1">SUMPRODUCT($O595:AV595,N(1-$O624:AV624),N(OFFSET($O653:AV653,0,MAX(COLUMN($O653:AV653))-COLUMN($O653:AV653),1,1)))+AV624*AV595</f>
        <v>0</v>
      </c>
      <c r="AW682" s="361">
        <f ca="1">SUMPRODUCT($O595:AW595,N(1-$O624:AW624),N(OFFSET($O653:AW653,0,MAX(COLUMN($O653:AW653))-COLUMN($O653:AW653),1,1)))+AW624*AW595</f>
        <v>0</v>
      </c>
      <c r="AX682" s="361">
        <f ca="1">SUMPRODUCT($O595:AX595,N(1-$O624:AX624),N(OFFSET($O653:AX653,0,MAX(COLUMN($O653:AX653))-COLUMN($O653:AX653),1,1)))+AX624*AX595</f>
        <v>0</v>
      </c>
      <c r="AY682" s="361">
        <f ca="1">SUMPRODUCT($O595:AY595,N(1-$O624:AY624),N(OFFSET($O653:AY653,0,MAX(COLUMN($O653:AY653))-COLUMN($O653:AY653),1,1)))+AY624*AY595</f>
        <v>0</v>
      </c>
      <c r="AZ682" s="361">
        <f ca="1">SUMPRODUCT($O595:AZ595,N(1-$O624:AZ624),N(OFFSET($O653:AZ653,0,MAX(COLUMN($O653:AZ653))-COLUMN($O653:AZ653),1,1)))+AZ624*AZ595</f>
        <v>0</v>
      </c>
      <c r="BA682" s="361">
        <f ca="1">SUMPRODUCT($O595:BA595,N(1-$O624:BA624),N(OFFSET($O653:BA653,0,MAX(COLUMN($O653:BA653))-COLUMN($O653:BA653),1,1)))+BA624*BA595</f>
        <v>0</v>
      </c>
      <c r="BB682" s="361">
        <f ca="1">SUMPRODUCT($O595:BB595,N(1-$O624:BB624),N(OFFSET($O653:BB653,0,MAX(COLUMN($O653:BB653))-COLUMN($O653:BB653),1,1)))+BB624*BB595</f>
        <v>0</v>
      </c>
      <c r="BC682" s="361">
        <f ca="1">SUMPRODUCT($O595:BC595,N(1-$O624:BC624),N(OFFSET($O653:BC653,0,MAX(COLUMN($O653:BC653))-COLUMN($O653:BC653),1,1)))+BC624*BC595</f>
        <v>0</v>
      </c>
      <c r="BD682" s="361">
        <f ca="1">SUMPRODUCT($O595:BD595,N(1-$O624:BD624),N(OFFSET($O653:BD653,0,MAX(COLUMN($O653:BD653))-COLUMN($O653:BD653),1,1)))+BD624*BD595</f>
        <v>0</v>
      </c>
      <c r="BE682" s="361">
        <f ca="1">SUMPRODUCT($O595:BE595,N(1-$O624:BE624),N(OFFSET($O653:BE653,0,MAX(COLUMN($O653:BE653))-COLUMN($O653:BE653),1,1)))+BE624*BE595</f>
        <v>0</v>
      </c>
      <c r="BF682" s="361">
        <f ca="1">SUMPRODUCT($O595:BF595,N(1-$O624:BF624),N(OFFSET($O653:BF653,0,MAX(COLUMN($O653:BF653))-COLUMN($O653:BF653),1,1)))+BF624*BF595</f>
        <v>0</v>
      </c>
      <c r="BG682" s="361">
        <f ca="1">SUMPRODUCT($O595:BG595,N(1-$O624:BG624),N(OFFSET($O653:BG653,0,MAX(COLUMN($O653:BG653))-COLUMN($O653:BG653),1,1)))+BG624*BG595</f>
        <v>0</v>
      </c>
      <c r="BH682" s="361">
        <f ca="1">SUMPRODUCT($O595:BH595,N(1-$O624:BH624),N(OFFSET($O653:BH653,0,MAX(COLUMN($O653:BH653))-COLUMN($O653:BH653),1,1)))+BH624*BH595</f>
        <v>0</v>
      </c>
      <c r="BI682" s="361">
        <f ca="1">SUMPRODUCT($O595:BI595,N(1-$O624:BI624),N(OFFSET($O653:BI653,0,MAX(COLUMN($O653:BI653))-COLUMN($O653:BI653),1,1)))+BI624*BI595</f>
        <v>0</v>
      </c>
      <c r="BJ682" s="361">
        <f ca="1">SUMPRODUCT($O595:BJ595,N(1-$O624:BJ624),N(OFFSET($O653:BJ653,0,MAX(COLUMN($O653:BJ653))-COLUMN($O653:BJ653),1,1)))+BJ624*BJ595</f>
        <v>0</v>
      </c>
      <c r="BK682" s="361">
        <f ca="1">SUMPRODUCT($O595:BK595,N(1-$O624:BK624),N(OFFSET($O653:BK653,0,MAX(COLUMN($O653:BK653))-COLUMN($O653:BK653),1,1)))+BK624*BK595</f>
        <v>0</v>
      </c>
      <c r="BL682" s="361">
        <f ca="1">SUMPRODUCT($O595:BL595,N(1-$O624:BL624),N(OFFSET($O653:BL653,0,MAX(COLUMN($O653:BL653))-COLUMN($O653:BL653),1,1)))+BL624*BL595</f>
        <v>0</v>
      </c>
      <c r="BM682" s="361">
        <f ca="1">SUMPRODUCT($O595:BM595,N(1-$O624:BM624),N(OFFSET($O653:BM653,0,MAX(COLUMN($O653:BM653))-COLUMN($O653:BM653),1,1)))+BM624*BM595</f>
        <v>0</v>
      </c>
    </row>
    <row r="683" spans="3:65" x14ac:dyDescent="0.2">
      <c r="C683" s="325">
        <f t="shared" si="1332"/>
        <v>4</v>
      </c>
      <c r="D683" s="303" t="str">
        <f t="shared" si="1333"/>
        <v>item 4</v>
      </c>
      <c r="E683" s="350" t="str">
        <f t="shared" si="1331"/>
        <v>Operating Expense</v>
      </c>
      <c r="F683" s="320">
        <f t="shared" si="1331"/>
        <v>2</v>
      </c>
      <c r="G683" s="320"/>
      <c r="H683" s="354"/>
      <c r="K683" s="341">
        <f t="shared" ca="1" si="1334"/>
        <v>0</v>
      </c>
      <c r="L683" s="342">
        <f t="shared" ca="1" si="1335"/>
        <v>0</v>
      </c>
      <c r="O683" s="361">
        <f ca="1">SUMPRODUCT($O596:O596,N(1-$O625:O625),N(OFFSET($O654:O654,0,MAX(COLUMN($O654:O654))-COLUMN($O654:O654),1,1)))+O625*O596</f>
        <v>0</v>
      </c>
      <c r="P683" s="361">
        <f ca="1">SUMPRODUCT($O596:P596,N(1-$O625:P625),N(OFFSET($O654:P654,0,MAX(COLUMN($O654:P654))-COLUMN($O654:P654),1,1)))+P625*P596</f>
        <v>0</v>
      </c>
      <c r="Q683" s="361">
        <f ca="1">SUMPRODUCT($O596:Q596,N(1-$O625:Q625),N(OFFSET($O654:Q654,0,MAX(COLUMN($O654:Q654))-COLUMN($O654:Q654),1,1)))+Q625*Q596</f>
        <v>0</v>
      </c>
      <c r="R683" s="361">
        <f ca="1">SUMPRODUCT($O596:R596,N(1-$O625:R625),N(OFFSET($O654:R654,0,MAX(COLUMN($O654:R654))-COLUMN($O654:R654),1,1)))+R625*R596</f>
        <v>0</v>
      </c>
      <c r="S683" s="361">
        <f ca="1">SUMPRODUCT($O596:S596,N(1-$O625:S625),N(OFFSET($O654:S654,0,MAX(COLUMN($O654:S654))-COLUMN($O654:S654),1,1)))+S625*S596</f>
        <v>0</v>
      </c>
      <c r="T683" s="361">
        <f ca="1">SUMPRODUCT($O596:T596,N(1-$O625:T625),N(OFFSET($O654:T654,0,MAX(COLUMN($O654:T654))-COLUMN($O654:T654),1,1)))+T625*T596</f>
        <v>0</v>
      </c>
      <c r="U683" s="361">
        <f ca="1">SUMPRODUCT($O596:U596,N(1-$O625:U625),N(OFFSET($O654:U654,0,MAX(COLUMN($O654:U654))-COLUMN($O654:U654),1,1)))+U625*U596</f>
        <v>0</v>
      </c>
      <c r="V683" s="361">
        <f ca="1">SUMPRODUCT($O596:V596,N(1-$O625:V625),N(OFFSET($O654:V654,0,MAX(COLUMN($O654:V654))-COLUMN($O654:V654),1,1)))+V625*V596</f>
        <v>0</v>
      </c>
      <c r="W683" s="361">
        <f ca="1">SUMPRODUCT($O596:W596,N(1-$O625:W625),N(OFFSET($O654:W654,0,MAX(COLUMN($O654:W654))-COLUMN($O654:W654),1,1)))+W625*W596</f>
        <v>0</v>
      </c>
      <c r="X683" s="361">
        <f ca="1">SUMPRODUCT($O596:X596,N(1-$O625:X625),N(OFFSET($O654:X654,0,MAX(COLUMN($O654:X654))-COLUMN($O654:X654),1,1)))+X625*X596</f>
        <v>0</v>
      </c>
      <c r="Y683" s="361">
        <f ca="1">SUMPRODUCT($O596:Y596,N(1-$O625:Y625),N(OFFSET($O654:Y654,0,MAX(COLUMN($O654:Y654))-COLUMN($O654:Y654),1,1)))+Y625*Y596</f>
        <v>0</v>
      </c>
      <c r="Z683" s="361">
        <f ca="1">SUMPRODUCT($O596:Z596,N(1-$O625:Z625),N(OFFSET($O654:Z654,0,MAX(COLUMN($O654:Z654))-COLUMN($O654:Z654),1,1)))+Z625*Z596</f>
        <v>0</v>
      </c>
      <c r="AA683" s="361">
        <f ca="1">SUMPRODUCT($O596:AA596,N(1-$O625:AA625),N(OFFSET($O654:AA654,0,MAX(COLUMN($O654:AA654))-COLUMN($O654:AA654),1,1)))+AA625*AA596</f>
        <v>0</v>
      </c>
      <c r="AB683" s="361">
        <f ca="1">SUMPRODUCT($O596:AB596,N(1-$O625:AB625),N(OFFSET($O654:AB654,0,MAX(COLUMN($O654:AB654))-COLUMN($O654:AB654),1,1)))+AB625*AB596</f>
        <v>0</v>
      </c>
      <c r="AC683" s="361">
        <f ca="1">SUMPRODUCT($O596:AC596,N(1-$O625:AC625),N(OFFSET($O654:AC654,0,MAX(COLUMN($O654:AC654))-COLUMN($O654:AC654),1,1)))+AC625*AC596</f>
        <v>0</v>
      </c>
      <c r="AD683" s="361">
        <f ca="1">SUMPRODUCT($O596:AD596,N(1-$O625:AD625),N(OFFSET($O654:AD654,0,MAX(COLUMN($O654:AD654))-COLUMN($O654:AD654),1,1)))+AD625*AD596</f>
        <v>0</v>
      </c>
      <c r="AE683" s="361">
        <f ca="1">SUMPRODUCT($O596:AE596,N(1-$O625:AE625),N(OFFSET($O654:AE654,0,MAX(COLUMN($O654:AE654))-COLUMN($O654:AE654),1,1)))+AE625*AE596</f>
        <v>0</v>
      </c>
      <c r="AF683" s="361">
        <f ca="1">SUMPRODUCT($O596:AF596,N(1-$O625:AF625),N(OFFSET($O654:AF654,0,MAX(COLUMN($O654:AF654))-COLUMN($O654:AF654),1,1)))+AF625*AF596</f>
        <v>0</v>
      </c>
      <c r="AG683" s="361">
        <f ca="1">SUMPRODUCT($O596:AG596,N(1-$O625:AG625),N(OFFSET($O654:AG654,0,MAX(COLUMN($O654:AG654))-COLUMN($O654:AG654),1,1)))+AG625*AG596</f>
        <v>0</v>
      </c>
      <c r="AH683" s="361">
        <f ca="1">SUMPRODUCT($O596:AH596,N(1-$O625:AH625),N(OFFSET($O654:AH654,0,MAX(COLUMN($O654:AH654))-COLUMN($O654:AH654),1,1)))+AH625*AH596</f>
        <v>0</v>
      </c>
      <c r="AI683" s="361">
        <f ca="1">SUMPRODUCT($O596:AI596,N(1-$O625:AI625),N(OFFSET($O654:AI654,0,MAX(COLUMN($O654:AI654))-COLUMN($O654:AI654),1,1)))+AI625*AI596</f>
        <v>0</v>
      </c>
      <c r="AJ683" s="361">
        <f ca="1">SUMPRODUCT($O596:AJ596,N(1-$O625:AJ625),N(OFFSET($O654:AJ654,0,MAX(COLUMN($O654:AJ654))-COLUMN($O654:AJ654),1,1)))+AJ625*AJ596</f>
        <v>0</v>
      </c>
      <c r="AK683" s="361">
        <f ca="1">SUMPRODUCT($O596:AK596,N(1-$O625:AK625),N(OFFSET($O654:AK654,0,MAX(COLUMN($O654:AK654))-COLUMN($O654:AK654),1,1)))+AK625*AK596</f>
        <v>0</v>
      </c>
      <c r="AL683" s="361">
        <f ca="1">SUMPRODUCT($O596:AL596,N(1-$O625:AL625),N(OFFSET($O654:AL654,0,MAX(COLUMN($O654:AL654))-COLUMN($O654:AL654),1,1)))+AL625*AL596</f>
        <v>0</v>
      </c>
      <c r="AM683" s="361">
        <f ca="1">SUMPRODUCT($O596:AM596,N(1-$O625:AM625),N(OFFSET($O654:AM654,0,MAX(COLUMN($O654:AM654))-COLUMN($O654:AM654),1,1)))+AM625*AM596</f>
        <v>0</v>
      </c>
      <c r="AN683" s="361">
        <f ca="1">SUMPRODUCT($O596:AN596,N(1-$O625:AN625),N(OFFSET($O654:AN654,0,MAX(COLUMN($O654:AN654))-COLUMN($O654:AN654),1,1)))+AN625*AN596</f>
        <v>0</v>
      </c>
      <c r="AO683" s="361">
        <f ca="1">SUMPRODUCT($O596:AO596,N(1-$O625:AO625),N(OFFSET($O654:AO654,0,MAX(COLUMN($O654:AO654))-COLUMN($O654:AO654),1,1)))+AO625*AO596</f>
        <v>0</v>
      </c>
      <c r="AP683" s="361">
        <f ca="1">SUMPRODUCT($O596:AP596,N(1-$O625:AP625),N(OFFSET($O654:AP654,0,MAX(COLUMN($O654:AP654))-COLUMN($O654:AP654),1,1)))+AP625*AP596</f>
        <v>0</v>
      </c>
      <c r="AQ683" s="361">
        <f ca="1">SUMPRODUCT($O596:AQ596,N(1-$O625:AQ625),N(OFFSET($O654:AQ654,0,MAX(COLUMN($O654:AQ654))-COLUMN($O654:AQ654),1,1)))+AQ625*AQ596</f>
        <v>0</v>
      </c>
      <c r="AR683" s="361">
        <f ca="1">SUMPRODUCT($O596:AR596,N(1-$O625:AR625),N(OFFSET($O654:AR654,0,MAX(COLUMN($O654:AR654))-COLUMN($O654:AR654),1,1)))+AR625*AR596</f>
        <v>0</v>
      </c>
      <c r="AS683" s="361">
        <f ca="1">SUMPRODUCT($O596:AS596,N(1-$O625:AS625),N(OFFSET($O654:AS654,0,MAX(COLUMN($O654:AS654))-COLUMN($O654:AS654),1,1)))+AS625*AS596</f>
        <v>0</v>
      </c>
      <c r="AT683" s="361">
        <f ca="1">SUMPRODUCT($O596:AT596,N(1-$O625:AT625),N(OFFSET($O654:AT654,0,MAX(COLUMN($O654:AT654))-COLUMN($O654:AT654),1,1)))+AT625*AT596</f>
        <v>0</v>
      </c>
      <c r="AU683" s="361">
        <f ca="1">SUMPRODUCT($O596:AU596,N(1-$O625:AU625),N(OFFSET($O654:AU654,0,MAX(COLUMN($O654:AU654))-COLUMN($O654:AU654),1,1)))+AU625*AU596</f>
        <v>0</v>
      </c>
      <c r="AV683" s="361">
        <f ca="1">SUMPRODUCT($O596:AV596,N(1-$O625:AV625),N(OFFSET($O654:AV654,0,MAX(COLUMN($O654:AV654))-COLUMN($O654:AV654),1,1)))+AV625*AV596</f>
        <v>0</v>
      </c>
      <c r="AW683" s="361">
        <f ca="1">SUMPRODUCT($O596:AW596,N(1-$O625:AW625),N(OFFSET($O654:AW654,0,MAX(COLUMN($O654:AW654))-COLUMN($O654:AW654),1,1)))+AW625*AW596</f>
        <v>0</v>
      </c>
      <c r="AX683" s="361">
        <f ca="1">SUMPRODUCT($O596:AX596,N(1-$O625:AX625),N(OFFSET($O654:AX654,0,MAX(COLUMN($O654:AX654))-COLUMN($O654:AX654),1,1)))+AX625*AX596</f>
        <v>0</v>
      </c>
      <c r="AY683" s="361">
        <f ca="1">SUMPRODUCT($O596:AY596,N(1-$O625:AY625),N(OFFSET($O654:AY654,0,MAX(COLUMN($O654:AY654))-COLUMN($O654:AY654),1,1)))+AY625*AY596</f>
        <v>0</v>
      </c>
      <c r="AZ683" s="361">
        <f ca="1">SUMPRODUCT($O596:AZ596,N(1-$O625:AZ625),N(OFFSET($O654:AZ654,0,MAX(COLUMN($O654:AZ654))-COLUMN($O654:AZ654),1,1)))+AZ625*AZ596</f>
        <v>0</v>
      </c>
      <c r="BA683" s="361">
        <f ca="1">SUMPRODUCT($O596:BA596,N(1-$O625:BA625),N(OFFSET($O654:BA654,0,MAX(COLUMN($O654:BA654))-COLUMN($O654:BA654),1,1)))+BA625*BA596</f>
        <v>0</v>
      </c>
      <c r="BB683" s="361">
        <f ca="1">SUMPRODUCT($O596:BB596,N(1-$O625:BB625),N(OFFSET($O654:BB654,0,MAX(COLUMN($O654:BB654))-COLUMN($O654:BB654),1,1)))+BB625*BB596</f>
        <v>0</v>
      </c>
      <c r="BC683" s="361">
        <f ca="1">SUMPRODUCT($O596:BC596,N(1-$O625:BC625),N(OFFSET($O654:BC654,0,MAX(COLUMN($O654:BC654))-COLUMN($O654:BC654),1,1)))+BC625*BC596</f>
        <v>0</v>
      </c>
      <c r="BD683" s="361">
        <f ca="1">SUMPRODUCT($O596:BD596,N(1-$O625:BD625),N(OFFSET($O654:BD654,0,MAX(COLUMN($O654:BD654))-COLUMN($O654:BD654),1,1)))+BD625*BD596</f>
        <v>0</v>
      </c>
      <c r="BE683" s="361">
        <f ca="1">SUMPRODUCT($O596:BE596,N(1-$O625:BE625),N(OFFSET($O654:BE654,0,MAX(COLUMN($O654:BE654))-COLUMN($O654:BE654),1,1)))+BE625*BE596</f>
        <v>0</v>
      </c>
      <c r="BF683" s="361">
        <f ca="1">SUMPRODUCT($O596:BF596,N(1-$O625:BF625),N(OFFSET($O654:BF654,0,MAX(COLUMN($O654:BF654))-COLUMN($O654:BF654),1,1)))+BF625*BF596</f>
        <v>0</v>
      </c>
      <c r="BG683" s="361">
        <f ca="1">SUMPRODUCT($O596:BG596,N(1-$O625:BG625),N(OFFSET($O654:BG654,0,MAX(COLUMN($O654:BG654))-COLUMN($O654:BG654),1,1)))+BG625*BG596</f>
        <v>0</v>
      </c>
      <c r="BH683" s="361">
        <f ca="1">SUMPRODUCT($O596:BH596,N(1-$O625:BH625),N(OFFSET($O654:BH654,0,MAX(COLUMN($O654:BH654))-COLUMN($O654:BH654),1,1)))+BH625*BH596</f>
        <v>0</v>
      </c>
      <c r="BI683" s="361">
        <f ca="1">SUMPRODUCT($O596:BI596,N(1-$O625:BI625),N(OFFSET($O654:BI654,0,MAX(COLUMN($O654:BI654))-COLUMN($O654:BI654),1,1)))+BI625*BI596</f>
        <v>0</v>
      </c>
      <c r="BJ683" s="361">
        <f ca="1">SUMPRODUCT($O596:BJ596,N(1-$O625:BJ625),N(OFFSET($O654:BJ654,0,MAX(COLUMN($O654:BJ654))-COLUMN($O654:BJ654),1,1)))+BJ625*BJ596</f>
        <v>0</v>
      </c>
      <c r="BK683" s="361">
        <f ca="1">SUMPRODUCT($O596:BK596,N(1-$O625:BK625),N(OFFSET($O654:BK654,0,MAX(COLUMN($O654:BK654))-COLUMN($O654:BK654),1,1)))+BK625*BK596</f>
        <v>0</v>
      </c>
      <c r="BL683" s="361">
        <f ca="1">SUMPRODUCT($O596:BL596,N(1-$O625:BL625),N(OFFSET($O654:BL654,0,MAX(COLUMN($O654:BL654))-COLUMN($O654:BL654),1,1)))+BL625*BL596</f>
        <v>0</v>
      </c>
      <c r="BM683" s="361">
        <f ca="1">SUMPRODUCT($O596:BM596,N(1-$O625:BM625),N(OFFSET($O654:BM654,0,MAX(COLUMN($O654:BM654))-COLUMN($O654:BM654),1,1)))+BM625*BM596</f>
        <v>0</v>
      </c>
    </row>
    <row r="684" spans="3:65" x14ac:dyDescent="0.2">
      <c r="C684" s="325">
        <f t="shared" si="1332"/>
        <v>5</v>
      </c>
      <c r="D684" s="303" t="str">
        <f t="shared" si="1333"/>
        <v>item 5</v>
      </c>
      <c r="E684" s="350" t="str">
        <f t="shared" si="1331"/>
        <v>Operating Expense</v>
      </c>
      <c r="F684" s="320">
        <f t="shared" si="1331"/>
        <v>2</v>
      </c>
      <c r="G684" s="320"/>
      <c r="H684" s="354"/>
      <c r="K684" s="341">
        <f t="shared" ca="1" si="1334"/>
        <v>0</v>
      </c>
      <c r="L684" s="342">
        <f t="shared" ca="1" si="1335"/>
        <v>0</v>
      </c>
      <c r="O684" s="361">
        <f ca="1">SUMPRODUCT($O597:O597,N(1-$O626:O626),N(OFFSET($O655:O655,0,MAX(COLUMN($O655:O655))-COLUMN($O655:O655),1,1)))+O626*O597</f>
        <v>0</v>
      </c>
      <c r="P684" s="361">
        <f ca="1">SUMPRODUCT($O597:P597,N(1-$O626:P626),N(OFFSET($O655:P655,0,MAX(COLUMN($O655:P655))-COLUMN($O655:P655),1,1)))+P626*P597</f>
        <v>0</v>
      </c>
      <c r="Q684" s="361">
        <f ca="1">SUMPRODUCT($O597:Q597,N(1-$O626:Q626),N(OFFSET($O655:Q655,0,MAX(COLUMN($O655:Q655))-COLUMN($O655:Q655),1,1)))+Q626*Q597</f>
        <v>0</v>
      </c>
      <c r="R684" s="361">
        <f ca="1">SUMPRODUCT($O597:R597,N(1-$O626:R626),N(OFFSET($O655:R655,0,MAX(COLUMN($O655:R655))-COLUMN($O655:R655),1,1)))+R626*R597</f>
        <v>0</v>
      </c>
      <c r="S684" s="361">
        <f ca="1">SUMPRODUCT($O597:S597,N(1-$O626:S626),N(OFFSET($O655:S655,0,MAX(COLUMN($O655:S655))-COLUMN($O655:S655),1,1)))+S626*S597</f>
        <v>0</v>
      </c>
      <c r="T684" s="361">
        <f ca="1">SUMPRODUCT($O597:T597,N(1-$O626:T626),N(OFFSET($O655:T655,0,MAX(COLUMN($O655:T655))-COLUMN($O655:T655),1,1)))+T626*T597</f>
        <v>0</v>
      </c>
      <c r="U684" s="361">
        <f ca="1">SUMPRODUCT($O597:U597,N(1-$O626:U626),N(OFFSET($O655:U655,0,MAX(COLUMN($O655:U655))-COLUMN($O655:U655),1,1)))+U626*U597</f>
        <v>0</v>
      </c>
      <c r="V684" s="361">
        <f ca="1">SUMPRODUCT($O597:V597,N(1-$O626:V626),N(OFFSET($O655:V655,0,MAX(COLUMN($O655:V655))-COLUMN($O655:V655),1,1)))+V626*V597</f>
        <v>0</v>
      </c>
      <c r="W684" s="361">
        <f ca="1">SUMPRODUCT($O597:W597,N(1-$O626:W626),N(OFFSET($O655:W655,0,MAX(COLUMN($O655:W655))-COLUMN($O655:W655),1,1)))+W626*W597</f>
        <v>0</v>
      </c>
      <c r="X684" s="361">
        <f ca="1">SUMPRODUCT($O597:X597,N(1-$O626:X626),N(OFFSET($O655:X655,0,MAX(COLUMN($O655:X655))-COLUMN($O655:X655),1,1)))+X626*X597</f>
        <v>0</v>
      </c>
      <c r="Y684" s="361">
        <f ca="1">SUMPRODUCT($O597:Y597,N(1-$O626:Y626),N(OFFSET($O655:Y655,0,MAX(COLUMN($O655:Y655))-COLUMN($O655:Y655),1,1)))+Y626*Y597</f>
        <v>0</v>
      </c>
      <c r="Z684" s="361">
        <f ca="1">SUMPRODUCT($O597:Z597,N(1-$O626:Z626),N(OFFSET($O655:Z655,0,MAX(COLUMN($O655:Z655))-COLUMN($O655:Z655),1,1)))+Z626*Z597</f>
        <v>0</v>
      </c>
      <c r="AA684" s="361">
        <f ca="1">SUMPRODUCT($O597:AA597,N(1-$O626:AA626),N(OFFSET($O655:AA655,0,MAX(COLUMN($O655:AA655))-COLUMN($O655:AA655),1,1)))+AA626*AA597</f>
        <v>0</v>
      </c>
      <c r="AB684" s="361">
        <f ca="1">SUMPRODUCT($O597:AB597,N(1-$O626:AB626),N(OFFSET($O655:AB655,0,MAX(COLUMN($O655:AB655))-COLUMN($O655:AB655),1,1)))+AB626*AB597</f>
        <v>0</v>
      </c>
      <c r="AC684" s="361">
        <f ca="1">SUMPRODUCT($O597:AC597,N(1-$O626:AC626),N(OFFSET($O655:AC655,0,MAX(COLUMN($O655:AC655))-COLUMN($O655:AC655),1,1)))+AC626*AC597</f>
        <v>0</v>
      </c>
      <c r="AD684" s="361">
        <f ca="1">SUMPRODUCT($O597:AD597,N(1-$O626:AD626),N(OFFSET($O655:AD655,0,MAX(COLUMN($O655:AD655))-COLUMN($O655:AD655),1,1)))+AD626*AD597</f>
        <v>0</v>
      </c>
      <c r="AE684" s="361">
        <f ca="1">SUMPRODUCT($O597:AE597,N(1-$O626:AE626),N(OFFSET($O655:AE655,0,MAX(COLUMN($O655:AE655))-COLUMN($O655:AE655),1,1)))+AE626*AE597</f>
        <v>0</v>
      </c>
      <c r="AF684" s="361">
        <f ca="1">SUMPRODUCT($O597:AF597,N(1-$O626:AF626),N(OFFSET($O655:AF655,0,MAX(COLUMN($O655:AF655))-COLUMN($O655:AF655),1,1)))+AF626*AF597</f>
        <v>0</v>
      </c>
      <c r="AG684" s="361">
        <f ca="1">SUMPRODUCT($O597:AG597,N(1-$O626:AG626),N(OFFSET($O655:AG655,0,MAX(COLUMN($O655:AG655))-COLUMN($O655:AG655),1,1)))+AG626*AG597</f>
        <v>0</v>
      </c>
      <c r="AH684" s="361">
        <f ca="1">SUMPRODUCT($O597:AH597,N(1-$O626:AH626),N(OFFSET($O655:AH655,0,MAX(COLUMN($O655:AH655))-COLUMN($O655:AH655),1,1)))+AH626*AH597</f>
        <v>0</v>
      </c>
      <c r="AI684" s="361">
        <f ca="1">SUMPRODUCT($O597:AI597,N(1-$O626:AI626),N(OFFSET($O655:AI655,0,MAX(COLUMN($O655:AI655))-COLUMN($O655:AI655),1,1)))+AI626*AI597</f>
        <v>0</v>
      </c>
      <c r="AJ684" s="361">
        <f ca="1">SUMPRODUCT($O597:AJ597,N(1-$O626:AJ626),N(OFFSET($O655:AJ655,0,MAX(COLUMN($O655:AJ655))-COLUMN($O655:AJ655),1,1)))+AJ626*AJ597</f>
        <v>0</v>
      </c>
      <c r="AK684" s="361">
        <f ca="1">SUMPRODUCT($O597:AK597,N(1-$O626:AK626),N(OFFSET($O655:AK655,0,MAX(COLUMN($O655:AK655))-COLUMN($O655:AK655),1,1)))+AK626*AK597</f>
        <v>0</v>
      </c>
      <c r="AL684" s="361">
        <f ca="1">SUMPRODUCT($O597:AL597,N(1-$O626:AL626),N(OFFSET($O655:AL655,0,MAX(COLUMN($O655:AL655))-COLUMN($O655:AL655),1,1)))+AL626*AL597</f>
        <v>0</v>
      </c>
      <c r="AM684" s="361">
        <f ca="1">SUMPRODUCT($O597:AM597,N(1-$O626:AM626),N(OFFSET($O655:AM655,0,MAX(COLUMN($O655:AM655))-COLUMN($O655:AM655),1,1)))+AM626*AM597</f>
        <v>0</v>
      </c>
      <c r="AN684" s="361">
        <f ca="1">SUMPRODUCT($O597:AN597,N(1-$O626:AN626),N(OFFSET($O655:AN655,0,MAX(COLUMN($O655:AN655))-COLUMN($O655:AN655),1,1)))+AN626*AN597</f>
        <v>0</v>
      </c>
      <c r="AO684" s="361">
        <f ca="1">SUMPRODUCT($O597:AO597,N(1-$O626:AO626),N(OFFSET($O655:AO655,0,MAX(COLUMN($O655:AO655))-COLUMN($O655:AO655),1,1)))+AO626*AO597</f>
        <v>0</v>
      </c>
      <c r="AP684" s="361">
        <f ca="1">SUMPRODUCT($O597:AP597,N(1-$O626:AP626),N(OFFSET($O655:AP655,0,MAX(COLUMN($O655:AP655))-COLUMN($O655:AP655),1,1)))+AP626*AP597</f>
        <v>0</v>
      </c>
      <c r="AQ684" s="361">
        <f ca="1">SUMPRODUCT($O597:AQ597,N(1-$O626:AQ626),N(OFFSET($O655:AQ655,0,MAX(COLUMN($O655:AQ655))-COLUMN($O655:AQ655),1,1)))+AQ626*AQ597</f>
        <v>0</v>
      </c>
      <c r="AR684" s="361">
        <f ca="1">SUMPRODUCT($O597:AR597,N(1-$O626:AR626),N(OFFSET($O655:AR655,0,MAX(COLUMN($O655:AR655))-COLUMN($O655:AR655),1,1)))+AR626*AR597</f>
        <v>0</v>
      </c>
      <c r="AS684" s="361">
        <f ca="1">SUMPRODUCT($O597:AS597,N(1-$O626:AS626),N(OFFSET($O655:AS655,0,MAX(COLUMN($O655:AS655))-COLUMN($O655:AS655),1,1)))+AS626*AS597</f>
        <v>0</v>
      </c>
      <c r="AT684" s="361">
        <f ca="1">SUMPRODUCT($O597:AT597,N(1-$O626:AT626),N(OFFSET($O655:AT655,0,MAX(COLUMN($O655:AT655))-COLUMN($O655:AT655),1,1)))+AT626*AT597</f>
        <v>0</v>
      </c>
      <c r="AU684" s="361">
        <f ca="1">SUMPRODUCT($O597:AU597,N(1-$O626:AU626),N(OFFSET($O655:AU655,0,MAX(COLUMN($O655:AU655))-COLUMN($O655:AU655),1,1)))+AU626*AU597</f>
        <v>0</v>
      </c>
      <c r="AV684" s="361">
        <f ca="1">SUMPRODUCT($O597:AV597,N(1-$O626:AV626),N(OFFSET($O655:AV655,0,MAX(COLUMN($O655:AV655))-COLUMN($O655:AV655),1,1)))+AV626*AV597</f>
        <v>0</v>
      </c>
      <c r="AW684" s="361">
        <f ca="1">SUMPRODUCT($O597:AW597,N(1-$O626:AW626),N(OFFSET($O655:AW655,0,MAX(COLUMN($O655:AW655))-COLUMN($O655:AW655),1,1)))+AW626*AW597</f>
        <v>0</v>
      </c>
      <c r="AX684" s="361">
        <f ca="1">SUMPRODUCT($O597:AX597,N(1-$O626:AX626),N(OFFSET($O655:AX655,0,MAX(COLUMN($O655:AX655))-COLUMN($O655:AX655),1,1)))+AX626*AX597</f>
        <v>0</v>
      </c>
      <c r="AY684" s="361">
        <f ca="1">SUMPRODUCT($O597:AY597,N(1-$O626:AY626),N(OFFSET($O655:AY655,0,MAX(COLUMN($O655:AY655))-COLUMN($O655:AY655),1,1)))+AY626*AY597</f>
        <v>0</v>
      </c>
      <c r="AZ684" s="361">
        <f ca="1">SUMPRODUCT($O597:AZ597,N(1-$O626:AZ626),N(OFFSET($O655:AZ655,0,MAX(COLUMN($O655:AZ655))-COLUMN($O655:AZ655),1,1)))+AZ626*AZ597</f>
        <v>0</v>
      </c>
      <c r="BA684" s="361">
        <f ca="1">SUMPRODUCT($O597:BA597,N(1-$O626:BA626),N(OFFSET($O655:BA655,0,MAX(COLUMN($O655:BA655))-COLUMN($O655:BA655),1,1)))+BA626*BA597</f>
        <v>0</v>
      </c>
      <c r="BB684" s="361">
        <f ca="1">SUMPRODUCT($O597:BB597,N(1-$O626:BB626),N(OFFSET($O655:BB655,0,MAX(COLUMN($O655:BB655))-COLUMN($O655:BB655),1,1)))+BB626*BB597</f>
        <v>0</v>
      </c>
      <c r="BC684" s="361">
        <f ca="1">SUMPRODUCT($O597:BC597,N(1-$O626:BC626),N(OFFSET($O655:BC655,0,MAX(COLUMN($O655:BC655))-COLUMN($O655:BC655),1,1)))+BC626*BC597</f>
        <v>0</v>
      </c>
      <c r="BD684" s="361">
        <f ca="1">SUMPRODUCT($O597:BD597,N(1-$O626:BD626),N(OFFSET($O655:BD655,0,MAX(COLUMN($O655:BD655))-COLUMN($O655:BD655),1,1)))+BD626*BD597</f>
        <v>0</v>
      </c>
      <c r="BE684" s="361">
        <f ca="1">SUMPRODUCT($O597:BE597,N(1-$O626:BE626),N(OFFSET($O655:BE655,0,MAX(COLUMN($O655:BE655))-COLUMN($O655:BE655),1,1)))+BE626*BE597</f>
        <v>0</v>
      </c>
      <c r="BF684" s="361">
        <f ca="1">SUMPRODUCT($O597:BF597,N(1-$O626:BF626),N(OFFSET($O655:BF655,0,MAX(COLUMN($O655:BF655))-COLUMN($O655:BF655),1,1)))+BF626*BF597</f>
        <v>0</v>
      </c>
      <c r="BG684" s="361">
        <f ca="1">SUMPRODUCT($O597:BG597,N(1-$O626:BG626),N(OFFSET($O655:BG655,0,MAX(COLUMN($O655:BG655))-COLUMN($O655:BG655),1,1)))+BG626*BG597</f>
        <v>0</v>
      </c>
      <c r="BH684" s="361">
        <f ca="1">SUMPRODUCT($O597:BH597,N(1-$O626:BH626),N(OFFSET($O655:BH655,0,MAX(COLUMN($O655:BH655))-COLUMN($O655:BH655),1,1)))+BH626*BH597</f>
        <v>0</v>
      </c>
      <c r="BI684" s="361">
        <f ca="1">SUMPRODUCT($O597:BI597,N(1-$O626:BI626),N(OFFSET($O655:BI655,0,MAX(COLUMN($O655:BI655))-COLUMN($O655:BI655),1,1)))+BI626*BI597</f>
        <v>0</v>
      </c>
      <c r="BJ684" s="361">
        <f ca="1">SUMPRODUCT($O597:BJ597,N(1-$O626:BJ626),N(OFFSET($O655:BJ655,0,MAX(COLUMN($O655:BJ655))-COLUMN($O655:BJ655),1,1)))+BJ626*BJ597</f>
        <v>0</v>
      </c>
      <c r="BK684" s="361">
        <f ca="1">SUMPRODUCT($O597:BK597,N(1-$O626:BK626),N(OFFSET($O655:BK655,0,MAX(COLUMN($O655:BK655))-COLUMN($O655:BK655),1,1)))+BK626*BK597</f>
        <v>0</v>
      </c>
      <c r="BL684" s="361">
        <f ca="1">SUMPRODUCT($O597:BL597,N(1-$O626:BL626),N(OFFSET($O655:BL655,0,MAX(COLUMN($O655:BL655))-COLUMN($O655:BL655),1,1)))+BL626*BL597</f>
        <v>0</v>
      </c>
      <c r="BM684" s="361">
        <f ca="1">SUMPRODUCT($O597:BM597,N(1-$O626:BM626),N(OFFSET($O655:BM655,0,MAX(COLUMN($O655:BM655))-COLUMN($O655:BM655),1,1)))+BM626*BM597</f>
        <v>0</v>
      </c>
    </row>
    <row r="685" spans="3:65" x14ac:dyDescent="0.2">
      <c r="C685" s="325">
        <f t="shared" si="1332"/>
        <v>6</v>
      </c>
      <c r="D685" s="303" t="str">
        <f t="shared" si="1333"/>
        <v>item 6</v>
      </c>
      <c r="E685" s="350" t="str">
        <f t="shared" si="1331"/>
        <v>Operating Expense</v>
      </c>
      <c r="F685" s="320">
        <f t="shared" si="1331"/>
        <v>2</v>
      </c>
      <c r="G685" s="320"/>
      <c r="H685" s="354"/>
      <c r="K685" s="341">
        <f t="shared" ca="1" si="1334"/>
        <v>0</v>
      </c>
      <c r="L685" s="342">
        <f t="shared" ca="1" si="1335"/>
        <v>0</v>
      </c>
      <c r="O685" s="361">
        <f ca="1">SUMPRODUCT($O598:O598,N(1-$O627:O627),N(OFFSET($O656:O656,0,MAX(COLUMN($O656:O656))-COLUMN($O656:O656),1,1)))+O627*O598</f>
        <v>0</v>
      </c>
      <c r="P685" s="361">
        <f ca="1">SUMPRODUCT($O598:P598,N(1-$O627:P627),N(OFFSET($O656:P656,0,MAX(COLUMN($O656:P656))-COLUMN($O656:P656),1,1)))+P627*P598</f>
        <v>0</v>
      </c>
      <c r="Q685" s="361">
        <f ca="1">SUMPRODUCT($O598:Q598,N(1-$O627:Q627),N(OFFSET($O656:Q656,0,MAX(COLUMN($O656:Q656))-COLUMN($O656:Q656),1,1)))+Q627*Q598</f>
        <v>0</v>
      </c>
      <c r="R685" s="361">
        <f ca="1">SUMPRODUCT($O598:R598,N(1-$O627:R627),N(OFFSET($O656:R656,0,MAX(COLUMN($O656:R656))-COLUMN($O656:R656),1,1)))+R627*R598</f>
        <v>0</v>
      </c>
      <c r="S685" s="361">
        <f ca="1">SUMPRODUCT($O598:S598,N(1-$O627:S627),N(OFFSET($O656:S656,0,MAX(COLUMN($O656:S656))-COLUMN($O656:S656),1,1)))+S627*S598</f>
        <v>0</v>
      </c>
      <c r="T685" s="361">
        <f ca="1">SUMPRODUCT($O598:T598,N(1-$O627:T627),N(OFFSET($O656:T656,0,MAX(COLUMN($O656:T656))-COLUMN($O656:T656),1,1)))+T627*T598</f>
        <v>0</v>
      </c>
      <c r="U685" s="361">
        <f ca="1">SUMPRODUCT($O598:U598,N(1-$O627:U627),N(OFFSET($O656:U656,0,MAX(COLUMN($O656:U656))-COLUMN($O656:U656),1,1)))+U627*U598</f>
        <v>0</v>
      </c>
      <c r="V685" s="361">
        <f ca="1">SUMPRODUCT($O598:V598,N(1-$O627:V627),N(OFFSET($O656:V656,0,MAX(COLUMN($O656:V656))-COLUMN($O656:V656),1,1)))+V627*V598</f>
        <v>0</v>
      </c>
      <c r="W685" s="361">
        <f ca="1">SUMPRODUCT($O598:W598,N(1-$O627:W627),N(OFFSET($O656:W656,0,MAX(COLUMN($O656:W656))-COLUMN($O656:W656),1,1)))+W627*W598</f>
        <v>0</v>
      </c>
      <c r="X685" s="361">
        <f ca="1">SUMPRODUCT($O598:X598,N(1-$O627:X627),N(OFFSET($O656:X656,0,MAX(COLUMN($O656:X656))-COLUMN($O656:X656),1,1)))+X627*X598</f>
        <v>0</v>
      </c>
      <c r="Y685" s="361">
        <f ca="1">SUMPRODUCT($O598:Y598,N(1-$O627:Y627),N(OFFSET($O656:Y656,0,MAX(COLUMN($O656:Y656))-COLUMN($O656:Y656),1,1)))+Y627*Y598</f>
        <v>0</v>
      </c>
      <c r="Z685" s="361">
        <f ca="1">SUMPRODUCT($O598:Z598,N(1-$O627:Z627),N(OFFSET($O656:Z656,0,MAX(COLUMN($O656:Z656))-COLUMN($O656:Z656),1,1)))+Z627*Z598</f>
        <v>0</v>
      </c>
      <c r="AA685" s="361">
        <f ca="1">SUMPRODUCT($O598:AA598,N(1-$O627:AA627),N(OFFSET($O656:AA656,0,MAX(COLUMN($O656:AA656))-COLUMN($O656:AA656),1,1)))+AA627*AA598</f>
        <v>0</v>
      </c>
      <c r="AB685" s="361">
        <f ca="1">SUMPRODUCT($O598:AB598,N(1-$O627:AB627),N(OFFSET($O656:AB656,0,MAX(COLUMN($O656:AB656))-COLUMN($O656:AB656),1,1)))+AB627*AB598</f>
        <v>0</v>
      </c>
      <c r="AC685" s="361">
        <f ca="1">SUMPRODUCT($O598:AC598,N(1-$O627:AC627),N(OFFSET($O656:AC656,0,MAX(COLUMN($O656:AC656))-COLUMN($O656:AC656),1,1)))+AC627*AC598</f>
        <v>0</v>
      </c>
      <c r="AD685" s="361">
        <f ca="1">SUMPRODUCT($O598:AD598,N(1-$O627:AD627),N(OFFSET($O656:AD656,0,MAX(COLUMN($O656:AD656))-COLUMN($O656:AD656),1,1)))+AD627*AD598</f>
        <v>0</v>
      </c>
      <c r="AE685" s="361">
        <f ca="1">SUMPRODUCT($O598:AE598,N(1-$O627:AE627),N(OFFSET($O656:AE656,0,MAX(COLUMN($O656:AE656))-COLUMN($O656:AE656),1,1)))+AE627*AE598</f>
        <v>0</v>
      </c>
      <c r="AF685" s="361">
        <f ca="1">SUMPRODUCT($O598:AF598,N(1-$O627:AF627),N(OFFSET($O656:AF656,0,MAX(COLUMN($O656:AF656))-COLUMN($O656:AF656),1,1)))+AF627*AF598</f>
        <v>0</v>
      </c>
      <c r="AG685" s="361">
        <f ca="1">SUMPRODUCT($O598:AG598,N(1-$O627:AG627),N(OFFSET($O656:AG656,0,MAX(COLUMN($O656:AG656))-COLUMN($O656:AG656),1,1)))+AG627*AG598</f>
        <v>0</v>
      </c>
      <c r="AH685" s="361">
        <f ca="1">SUMPRODUCT($O598:AH598,N(1-$O627:AH627),N(OFFSET($O656:AH656,0,MAX(COLUMN($O656:AH656))-COLUMN($O656:AH656),1,1)))+AH627*AH598</f>
        <v>0</v>
      </c>
      <c r="AI685" s="361">
        <f ca="1">SUMPRODUCT($O598:AI598,N(1-$O627:AI627),N(OFFSET($O656:AI656,0,MAX(COLUMN($O656:AI656))-COLUMN($O656:AI656),1,1)))+AI627*AI598</f>
        <v>0</v>
      </c>
      <c r="AJ685" s="361">
        <f ca="1">SUMPRODUCT($O598:AJ598,N(1-$O627:AJ627),N(OFFSET($O656:AJ656,0,MAX(COLUMN($O656:AJ656))-COLUMN($O656:AJ656),1,1)))+AJ627*AJ598</f>
        <v>0</v>
      </c>
      <c r="AK685" s="361">
        <f ca="1">SUMPRODUCT($O598:AK598,N(1-$O627:AK627),N(OFFSET($O656:AK656,0,MAX(COLUMN($O656:AK656))-COLUMN($O656:AK656),1,1)))+AK627*AK598</f>
        <v>0</v>
      </c>
      <c r="AL685" s="361">
        <f ca="1">SUMPRODUCT($O598:AL598,N(1-$O627:AL627),N(OFFSET($O656:AL656,0,MAX(COLUMN($O656:AL656))-COLUMN($O656:AL656),1,1)))+AL627*AL598</f>
        <v>0</v>
      </c>
      <c r="AM685" s="361">
        <f ca="1">SUMPRODUCT($O598:AM598,N(1-$O627:AM627),N(OFFSET($O656:AM656,0,MAX(COLUMN($O656:AM656))-COLUMN($O656:AM656),1,1)))+AM627*AM598</f>
        <v>0</v>
      </c>
      <c r="AN685" s="361">
        <f ca="1">SUMPRODUCT($O598:AN598,N(1-$O627:AN627),N(OFFSET($O656:AN656,0,MAX(COLUMN($O656:AN656))-COLUMN($O656:AN656),1,1)))+AN627*AN598</f>
        <v>0</v>
      </c>
      <c r="AO685" s="361">
        <f ca="1">SUMPRODUCT($O598:AO598,N(1-$O627:AO627),N(OFFSET($O656:AO656,0,MAX(COLUMN($O656:AO656))-COLUMN($O656:AO656),1,1)))+AO627*AO598</f>
        <v>0</v>
      </c>
      <c r="AP685" s="361">
        <f ca="1">SUMPRODUCT($O598:AP598,N(1-$O627:AP627),N(OFFSET($O656:AP656,0,MAX(COLUMN($O656:AP656))-COLUMN($O656:AP656),1,1)))+AP627*AP598</f>
        <v>0</v>
      </c>
      <c r="AQ685" s="361">
        <f ca="1">SUMPRODUCT($O598:AQ598,N(1-$O627:AQ627),N(OFFSET($O656:AQ656,0,MAX(COLUMN($O656:AQ656))-COLUMN($O656:AQ656),1,1)))+AQ627*AQ598</f>
        <v>0</v>
      </c>
      <c r="AR685" s="361">
        <f ca="1">SUMPRODUCT($O598:AR598,N(1-$O627:AR627),N(OFFSET($O656:AR656,0,MAX(COLUMN($O656:AR656))-COLUMN($O656:AR656),1,1)))+AR627*AR598</f>
        <v>0</v>
      </c>
      <c r="AS685" s="361">
        <f ca="1">SUMPRODUCT($O598:AS598,N(1-$O627:AS627),N(OFFSET($O656:AS656,0,MAX(COLUMN($O656:AS656))-COLUMN($O656:AS656),1,1)))+AS627*AS598</f>
        <v>0</v>
      </c>
      <c r="AT685" s="361">
        <f ca="1">SUMPRODUCT($O598:AT598,N(1-$O627:AT627),N(OFFSET($O656:AT656,0,MAX(COLUMN($O656:AT656))-COLUMN($O656:AT656),1,1)))+AT627*AT598</f>
        <v>0</v>
      </c>
      <c r="AU685" s="361">
        <f ca="1">SUMPRODUCT($O598:AU598,N(1-$O627:AU627),N(OFFSET($O656:AU656,0,MAX(COLUMN($O656:AU656))-COLUMN($O656:AU656),1,1)))+AU627*AU598</f>
        <v>0</v>
      </c>
      <c r="AV685" s="361">
        <f ca="1">SUMPRODUCT($O598:AV598,N(1-$O627:AV627),N(OFFSET($O656:AV656,0,MAX(COLUMN($O656:AV656))-COLUMN($O656:AV656),1,1)))+AV627*AV598</f>
        <v>0</v>
      </c>
      <c r="AW685" s="361">
        <f ca="1">SUMPRODUCT($O598:AW598,N(1-$O627:AW627),N(OFFSET($O656:AW656,0,MAX(COLUMN($O656:AW656))-COLUMN($O656:AW656),1,1)))+AW627*AW598</f>
        <v>0</v>
      </c>
      <c r="AX685" s="361">
        <f ca="1">SUMPRODUCT($O598:AX598,N(1-$O627:AX627),N(OFFSET($O656:AX656,0,MAX(COLUMN($O656:AX656))-COLUMN($O656:AX656),1,1)))+AX627*AX598</f>
        <v>0</v>
      </c>
      <c r="AY685" s="361">
        <f ca="1">SUMPRODUCT($O598:AY598,N(1-$O627:AY627),N(OFFSET($O656:AY656,0,MAX(COLUMN($O656:AY656))-COLUMN($O656:AY656),1,1)))+AY627*AY598</f>
        <v>0</v>
      </c>
      <c r="AZ685" s="361">
        <f ca="1">SUMPRODUCT($O598:AZ598,N(1-$O627:AZ627),N(OFFSET($O656:AZ656,0,MAX(COLUMN($O656:AZ656))-COLUMN($O656:AZ656),1,1)))+AZ627*AZ598</f>
        <v>0</v>
      </c>
      <c r="BA685" s="361">
        <f ca="1">SUMPRODUCT($O598:BA598,N(1-$O627:BA627),N(OFFSET($O656:BA656,0,MAX(COLUMN($O656:BA656))-COLUMN($O656:BA656),1,1)))+BA627*BA598</f>
        <v>0</v>
      </c>
      <c r="BB685" s="361">
        <f ca="1">SUMPRODUCT($O598:BB598,N(1-$O627:BB627),N(OFFSET($O656:BB656,0,MAX(COLUMN($O656:BB656))-COLUMN($O656:BB656),1,1)))+BB627*BB598</f>
        <v>0</v>
      </c>
      <c r="BC685" s="361">
        <f ca="1">SUMPRODUCT($O598:BC598,N(1-$O627:BC627),N(OFFSET($O656:BC656,0,MAX(COLUMN($O656:BC656))-COLUMN($O656:BC656),1,1)))+BC627*BC598</f>
        <v>0</v>
      </c>
      <c r="BD685" s="361">
        <f ca="1">SUMPRODUCT($O598:BD598,N(1-$O627:BD627),N(OFFSET($O656:BD656,0,MAX(COLUMN($O656:BD656))-COLUMN($O656:BD656),1,1)))+BD627*BD598</f>
        <v>0</v>
      </c>
      <c r="BE685" s="361">
        <f ca="1">SUMPRODUCT($O598:BE598,N(1-$O627:BE627),N(OFFSET($O656:BE656,0,MAX(COLUMN($O656:BE656))-COLUMN($O656:BE656),1,1)))+BE627*BE598</f>
        <v>0</v>
      </c>
      <c r="BF685" s="361">
        <f ca="1">SUMPRODUCT($O598:BF598,N(1-$O627:BF627),N(OFFSET($O656:BF656,0,MAX(COLUMN($O656:BF656))-COLUMN($O656:BF656),1,1)))+BF627*BF598</f>
        <v>0</v>
      </c>
      <c r="BG685" s="361">
        <f ca="1">SUMPRODUCT($O598:BG598,N(1-$O627:BG627),N(OFFSET($O656:BG656,0,MAX(COLUMN($O656:BG656))-COLUMN($O656:BG656),1,1)))+BG627*BG598</f>
        <v>0</v>
      </c>
      <c r="BH685" s="361">
        <f ca="1">SUMPRODUCT($O598:BH598,N(1-$O627:BH627),N(OFFSET($O656:BH656,0,MAX(COLUMN($O656:BH656))-COLUMN($O656:BH656),1,1)))+BH627*BH598</f>
        <v>0</v>
      </c>
      <c r="BI685" s="361">
        <f ca="1">SUMPRODUCT($O598:BI598,N(1-$O627:BI627),N(OFFSET($O656:BI656,0,MAX(COLUMN($O656:BI656))-COLUMN($O656:BI656),1,1)))+BI627*BI598</f>
        <v>0</v>
      </c>
      <c r="BJ685" s="361">
        <f ca="1">SUMPRODUCT($O598:BJ598,N(1-$O627:BJ627),N(OFFSET($O656:BJ656,0,MAX(COLUMN($O656:BJ656))-COLUMN($O656:BJ656),1,1)))+BJ627*BJ598</f>
        <v>0</v>
      </c>
      <c r="BK685" s="361">
        <f ca="1">SUMPRODUCT($O598:BK598,N(1-$O627:BK627),N(OFFSET($O656:BK656,0,MAX(COLUMN($O656:BK656))-COLUMN($O656:BK656),1,1)))+BK627*BK598</f>
        <v>0</v>
      </c>
      <c r="BL685" s="361">
        <f ca="1">SUMPRODUCT($O598:BL598,N(1-$O627:BL627),N(OFFSET($O656:BL656,0,MAX(COLUMN($O656:BL656))-COLUMN($O656:BL656),1,1)))+BL627*BL598</f>
        <v>0</v>
      </c>
      <c r="BM685" s="361">
        <f ca="1">SUMPRODUCT($O598:BM598,N(1-$O627:BM627),N(OFFSET($O656:BM656,0,MAX(COLUMN($O656:BM656))-COLUMN($O656:BM656),1,1)))+BM627*BM598</f>
        <v>0</v>
      </c>
    </row>
    <row r="686" spans="3:65" x14ac:dyDescent="0.2">
      <c r="C686" s="325">
        <f t="shared" si="1332"/>
        <v>7</v>
      </c>
      <c r="D686" s="303" t="str">
        <f t="shared" si="1333"/>
        <v>item 7</v>
      </c>
      <c r="E686" s="350" t="str">
        <f t="shared" si="1331"/>
        <v>Operating Expense</v>
      </c>
      <c r="F686" s="320">
        <f t="shared" si="1331"/>
        <v>2</v>
      </c>
      <c r="G686" s="320"/>
      <c r="H686" s="354"/>
      <c r="K686" s="341">
        <f t="shared" ca="1" si="1334"/>
        <v>0</v>
      </c>
      <c r="L686" s="342">
        <f t="shared" ca="1" si="1335"/>
        <v>0</v>
      </c>
      <c r="O686" s="361">
        <f ca="1">SUMPRODUCT($O599:O599,N(1-$O628:O628),N(OFFSET($O657:O657,0,MAX(COLUMN($O657:O657))-COLUMN($O657:O657),1,1)))+O628*O599</f>
        <v>0</v>
      </c>
      <c r="P686" s="361">
        <f ca="1">SUMPRODUCT($O599:P599,N(1-$O628:P628),N(OFFSET($O657:P657,0,MAX(COLUMN($O657:P657))-COLUMN($O657:P657),1,1)))+P628*P599</f>
        <v>0</v>
      </c>
      <c r="Q686" s="361">
        <f ca="1">SUMPRODUCT($O599:Q599,N(1-$O628:Q628),N(OFFSET($O657:Q657,0,MAX(COLUMN($O657:Q657))-COLUMN($O657:Q657),1,1)))+Q628*Q599</f>
        <v>0</v>
      </c>
      <c r="R686" s="361">
        <f ca="1">SUMPRODUCT($O599:R599,N(1-$O628:R628),N(OFFSET($O657:R657,0,MAX(COLUMN($O657:R657))-COLUMN($O657:R657),1,1)))+R628*R599</f>
        <v>0</v>
      </c>
      <c r="S686" s="361">
        <f ca="1">SUMPRODUCT($O599:S599,N(1-$O628:S628),N(OFFSET($O657:S657,0,MAX(COLUMN($O657:S657))-COLUMN($O657:S657),1,1)))+S628*S599</f>
        <v>0</v>
      </c>
      <c r="T686" s="361">
        <f ca="1">SUMPRODUCT($O599:T599,N(1-$O628:T628),N(OFFSET($O657:T657,0,MAX(COLUMN($O657:T657))-COLUMN($O657:T657),1,1)))+T628*T599</f>
        <v>0</v>
      </c>
      <c r="U686" s="361">
        <f ca="1">SUMPRODUCT($O599:U599,N(1-$O628:U628),N(OFFSET($O657:U657,0,MAX(COLUMN($O657:U657))-COLUMN($O657:U657),1,1)))+U628*U599</f>
        <v>0</v>
      </c>
      <c r="V686" s="361">
        <f ca="1">SUMPRODUCT($O599:V599,N(1-$O628:V628),N(OFFSET($O657:V657,0,MAX(COLUMN($O657:V657))-COLUMN($O657:V657),1,1)))+V628*V599</f>
        <v>0</v>
      </c>
      <c r="W686" s="361">
        <f ca="1">SUMPRODUCT($O599:W599,N(1-$O628:W628),N(OFFSET($O657:W657,0,MAX(COLUMN($O657:W657))-COLUMN($O657:W657),1,1)))+W628*W599</f>
        <v>0</v>
      </c>
      <c r="X686" s="361">
        <f ca="1">SUMPRODUCT($O599:X599,N(1-$O628:X628),N(OFFSET($O657:X657,0,MAX(COLUMN($O657:X657))-COLUMN($O657:X657),1,1)))+X628*X599</f>
        <v>0</v>
      </c>
      <c r="Y686" s="361">
        <f ca="1">SUMPRODUCT($O599:Y599,N(1-$O628:Y628),N(OFFSET($O657:Y657,0,MAX(COLUMN($O657:Y657))-COLUMN($O657:Y657),1,1)))+Y628*Y599</f>
        <v>0</v>
      </c>
      <c r="Z686" s="361">
        <f ca="1">SUMPRODUCT($O599:Z599,N(1-$O628:Z628),N(OFFSET($O657:Z657,0,MAX(COLUMN($O657:Z657))-COLUMN($O657:Z657),1,1)))+Z628*Z599</f>
        <v>0</v>
      </c>
      <c r="AA686" s="361">
        <f ca="1">SUMPRODUCT($O599:AA599,N(1-$O628:AA628),N(OFFSET($O657:AA657,0,MAX(COLUMN($O657:AA657))-COLUMN($O657:AA657),1,1)))+AA628*AA599</f>
        <v>0</v>
      </c>
      <c r="AB686" s="361">
        <f ca="1">SUMPRODUCT($O599:AB599,N(1-$O628:AB628),N(OFFSET($O657:AB657,0,MAX(COLUMN($O657:AB657))-COLUMN($O657:AB657),1,1)))+AB628*AB599</f>
        <v>0</v>
      </c>
      <c r="AC686" s="361">
        <f ca="1">SUMPRODUCT($O599:AC599,N(1-$O628:AC628),N(OFFSET($O657:AC657,0,MAX(COLUMN($O657:AC657))-COLUMN($O657:AC657),1,1)))+AC628*AC599</f>
        <v>0</v>
      </c>
      <c r="AD686" s="361">
        <f ca="1">SUMPRODUCT($O599:AD599,N(1-$O628:AD628),N(OFFSET($O657:AD657,0,MAX(COLUMN($O657:AD657))-COLUMN($O657:AD657),1,1)))+AD628*AD599</f>
        <v>0</v>
      </c>
      <c r="AE686" s="361">
        <f ca="1">SUMPRODUCT($O599:AE599,N(1-$O628:AE628),N(OFFSET($O657:AE657,0,MAX(COLUMN($O657:AE657))-COLUMN($O657:AE657),1,1)))+AE628*AE599</f>
        <v>0</v>
      </c>
      <c r="AF686" s="361">
        <f ca="1">SUMPRODUCT($O599:AF599,N(1-$O628:AF628),N(OFFSET($O657:AF657,0,MAX(COLUMN($O657:AF657))-COLUMN($O657:AF657),1,1)))+AF628*AF599</f>
        <v>0</v>
      </c>
      <c r="AG686" s="361">
        <f ca="1">SUMPRODUCT($O599:AG599,N(1-$O628:AG628),N(OFFSET($O657:AG657,0,MAX(COLUMN($O657:AG657))-COLUMN($O657:AG657),1,1)))+AG628*AG599</f>
        <v>0</v>
      </c>
      <c r="AH686" s="361">
        <f ca="1">SUMPRODUCT($O599:AH599,N(1-$O628:AH628),N(OFFSET($O657:AH657,0,MAX(COLUMN($O657:AH657))-COLUMN($O657:AH657),1,1)))+AH628*AH599</f>
        <v>0</v>
      </c>
      <c r="AI686" s="361">
        <f ca="1">SUMPRODUCT($O599:AI599,N(1-$O628:AI628),N(OFFSET($O657:AI657,0,MAX(COLUMN($O657:AI657))-COLUMN($O657:AI657),1,1)))+AI628*AI599</f>
        <v>0</v>
      </c>
      <c r="AJ686" s="361">
        <f ca="1">SUMPRODUCT($O599:AJ599,N(1-$O628:AJ628),N(OFFSET($O657:AJ657,0,MAX(COLUMN($O657:AJ657))-COLUMN($O657:AJ657),1,1)))+AJ628*AJ599</f>
        <v>0</v>
      </c>
      <c r="AK686" s="361">
        <f ca="1">SUMPRODUCT($O599:AK599,N(1-$O628:AK628),N(OFFSET($O657:AK657,0,MAX(COLUMN($O657:AK657))-COLUMN($O657:AK657),1,1)))+AK628*AK599</f>
        <v>0</v>
      </c>
      <c r="AL686" s="361">
        <f ca="1">SUMPRODUCT($O599:AL599,N(1-$O628:AL628),N(OFFSET($O657:AL657,0,MAX(COLUMN($O657:AL657))-COLUMN($O657:AL657),1,1)))+AL628*AL599</f>
        <v>0</v>
      </c>
      <c r="AM686" s="361">
        <f ca="1">SUMPRODUCT($O599:AM599,N(1-$O628:AM628),N(OFFSET($O657:AM657,0,MAX(COLUMN($O657:AM657))-COLUMN($O657:AM657),1,1)))+AM628*AM599</f>
        <v>0</v>
      </c>
      <c r="AN686" s="361">
        <f ca="1">SUMPRODUCT($O599:AN599,N(1-$O628:AN628),N(OFFSET($O657:AN657,0,MAX(COLUMN($O657:AN657))-COLUMN($O657:AN657),1,1)))+AN628*AN599</f>
        <v>0</v>
      </c>
      <c r="AO686" s="361">
        <f ca="1">SUMPRODUCT($O599:AO599,N(1-$O628:AO628),N(OFFSET($O657:AO657,0,MAX(COLUMN($O657:AO657))-COLUMN($O657:AO657),1,1)))+AO628*AO599</f>
        <v>0</v>
      </c>
      <c r="AP686" s="361">
        <f ca="1">SUMPRODUCT($O599:AP599,N(1-$O628:AP628),N(OFFSET($O657:AP657,0,MAX(COLUMN($O657:AP657))-COLUMN($O657:AP657),1,1)))+AP628*AP599</f>
        <v>0</v>
      </c>
      <c r="AQ686" s="361">
        <f ca="1">SUMPRODUCT($O599:AQ599,N(1-$O628:AQ628),N(OFFSET($O657:AQ657,0,MAX(COLUMN($O657:AQ657))-COLUMN($O657:AQ657),1,1)))+AQ628*AQ599</f>
        <v>0</v>
      </c>
      <c r="AR686" s="361">
        <f ca="1">SUMPRODUCT($O599:AR599,N(1-$O628:AR628),N(OFFSET($O657:AR657,0,MAX(COLUMN($O657:AR657))-COLUMN($O657:AR657),1,1)))+AR628*AR599</f>
        <v>0</v>
      </c>
      <c r="AS686" s="361">
        <f ca="1">SUMPRODUCT($O599:AS599,N(1-$O628:AS628),N(OFFSET($O657:AS657,0,MAX(COLUMN($O657:AS657))-COLUMN($O657:AS657),1,1)))+AS628*AS599</f>
        <v>0</v>
      </c>
      <c r="AT686" s="361">
        <f ca="1">SUMPRODUCT($O599:AT599,N(1-$O628:AT628),N(OFFSET($O657:AT657,0,MAX(COLUMN($O657:AT657))-COLUMN($O657:AT657),1,1)))+AT628*AT599</f>
        <v>0</v>
      </c>
      <c r="AU686" s="361">
        <f ca="1">SUMPRODUCT($O599:AU599,N(1-$O628:AU628),N(OFFSET($O657:AU657,0,MAX(COLUMN($O657:AU657))-COLUMN($O657:AU657),1,1)))+AU628*AU599</f>
        <v>0</v>
      </c>
      <c r="AV686" s="361">
        <f ca="1">SUMPRODUCT($O599:AV599,N(1-$O628:AV628),N(OFFSET($O657:AV657,0,MAX(COLUMN($O657:AV657))-COLUMN($O657:AV657),1,1)))+AV628*AV599</f>
        <v>0</v>
      </c>
      <c r="AW686" s="361">
        <f ca="1">SUMPRODUCT($O599:AW599,N(1-$O628:AW628),N(OFFSET($O657:AW657,0,MAX(COLUMN($O657:AW657))-COLUMN($O657:AW657),1,1)))+AW628*AW599</f>
        <v>0</v>
      </c>
      <c r="AX686" s="361">
        <f ca="1">SUMPRODUCT($O599:AX599,N(1-$O628:AX628),N(OFFSET($O657:AX657,0,MAX(COLUMN($O657:AX657))-COLUMN($O657:AX657),1,1)))+AX628*AX599</f>
        <v>0</v>
      </c>
      <c r="AY686" s="361">
        <f ca="1">SUMPRODUCT($O599:AY599,N(1-$O628:AY628),N(OFFSET($O657:AY657,0,MAX(COLUMN($O657:AY657))-COLUMN($O657:AY657),1,1)))+AY628*AY599</f>
        <v>0</v>
      </c>
      <c r="AZ686" s="361">
        <f ca="1">SUMPRODUCT($O599:AZ599,N(1-$O628:AZ628),N(OFFSET($O657:AZ657,0,MAX(COLUMN($O657:AZ657))-COLUMN($O657:AZ657),1,1)))+AZ628*AZ599</f>
        <v>0</v>
      </c>
      <c r="BA686" s="361">
        <f ca="1">SUMPRODUCT($O599:BA599,N(1-$O628:BA628),N(OFFSET($O657:BA657,0,MAX(COLUMN($O657:BA657))-COLUMN($O657:BA657),1,1)))+BA628*BA599</f>
        <v>0</v>
      </c>
      <c r="BB686" s="361">
        <f ca="1">SUMPRODUCT($O599:BB599,N(1-$O628:BB628),N(OFFSET($O657:BB657,0,MAX(COLUMN($O657:BB657))-COLUMN($O657:BB657),1,1)))+BB628*BB599</f>
        <v>0</v>
      </c>
      <c r="BC686" s="361">
        <f ca="1">SUMPRODUCT($O599:BC599,N(1-$O628:BC628),N(OFFSET($O657:BC657,0,MAX(COLUMN($O657:BC657))-COLUMN($O657:BC657),1,1)))+BC628*BC599</f>
        <v>0</v>
      </c>
      <c r="BD686" s="361">
        <f ca="1">SUMPRODUCT($O599:BD599,N(1-$O628:BD628),N(OFFSET($O657:BD657,0,MAX(COLUMN($O657:BD657))-COLUMN($O657:BD657),1,1)))+BD628*BD599</f>
        <v>0</v>
      </c>
      <c r="BE686" s="361">
        <f ca="1">SUMPRODUCT($O599:BE599,N(1-$O628:BE628),N(OFFSET($O657:BE657,0,MAX(COLUMN($O657:BE657))-COLUMN($O657:BE657),1,1)))+BE628*BE599</f>
        <v>0</v>
      </c>
      <c r="BF686" s="361">
        <f ca="1">SUMPRODUCT($O599:BF599,N(1-$O628:BF628),N(OFFSET($O657:BF657,0,MAX(COLUMN($O657:BF657))-COLUMN($O657:BF657),1,1)))+BF628*BF599</f>
        <v>0</v>
      </c>
      <c r="BG686" s="361">
        <f ca="1">SUMPRODUCT($O599:BG599,N(1-$O628:BG628),N(OFFSET($O657:BG657,0,MAX(COLUMN($O657:BG657))-COLUMN($O657:BG657),1,1)))+BG628*BG599</f>
        <v>0</v>
      </c>
      <c r="BH686" s="361">
        <f ca="1">SUMPRODUCT($O599:BH599,N(1-$O628:BH628),N(OFFSET($O657:BH657,0,MAX(COLUMN($O657:BH657))-COLUMN($O657:BH657),1,1)))+BH628*BH599</f>
        <v>0</v>
      </c>
      <c r="BI686" s="361">
        <f ca="1">SUMPRODUCT($O599:BI599,N(1-$O628:BI628),N(OFFSET($O657:BI657,0,MAX(COLUMN($O657:BI657))-COLUMN($O657:BI657),1,1)))+BI628*BI599</f>
        <v>0</v>
      </c>
      <c r="BJ686" s="361">
        <f ca="1">SUMPRODUCT($O599:BJ599,N(1-$O628:BJ628),N(OFFSET($O657:BJ657,0,MAX(COLUMN($O657:BJ657))-COLUMN($O657:BJ657),1,1)))+BJ628*BJ599</f>
        <v>0</v>
      </c>
      <c r="BK686" s="361">
        <f ca="1">SUMPRODUCT($O599:BK599,N(1-$O628:BK628),N(OFFSET($O657:BK657,0,MAX(COLUMN($O657:BK657))-COLUMN($O657:BK657),1,1)))+BK628*BK599</f>
        <v>0</v>
      </c>
      <c r="BL686" s="361">
        <f ca="1">SUMPRODUCT($O599:BL599,N(1-$O628:BL628),N(OFFSET($O657:BL657,0,MAX(COLUMN($O657:BL657))-COLUMN($O657:BL657),1,1)))+BL628*BL599</f>
        <v>0</v>
      </c>
      <c r="BM686" s="361">
        <f ca="1">SUMPRODUCT($O599:BM599,N(1-$O628:BM628),N(OFFSET($O657:BM657,0,MAX(COLUMN($O657:BM657))-COLUMN($O657:BM657),1,1)))+BM628*BM599</f>
        <v>0</v>
      </c>
    </row>
    <row r="687" spans="3:65" x14ac:dyDescent="0.2">
      <c r="C687" s="325">
        <f t="shared" si="1332"/>
        <v>8</v>
      </c>
      <c r="D687" s="303" t="str">
        <f t="shared" si="1333"/>
        <v>item 8</v>
      </c>
      <c r="E687" s="350" t="str">
        <f t="shared" si="1331"/>
        <v>Operating Expense</v>
      </c>
      <c r="F687" s="320">
        <f t="shared" si="1331"/>
        <v>2</v>
      </c>
      <c r="G687" s="320"/>
      <c r="H687" s="354"/>
      <c r="K687" s="341">
        <f t="shared" ca="1" si="1334"/>
        <v>0</v>
      </c>
      <c r="L687" s="342">
        <f t="shared" ca="1" si="1335"/>
        <v>0</v>
      </c>
      <c r="O687" s="361">
        <f ca="1">SUMPRODUCT($O600:O600,N(1-$O629:O629),N(OFFSET($O658:O658,0,MAX(COLUMN($O658:O658))-COLUMN($O658:O658),1,1)))+O629*O600</f>
        <v>0</v>
      </c>
      <c r="P687" s="361">
        <f ca="1">SUMPRODUCT($O600:P600,N(1-$O629:P629),N(OFFSET($O658:P658,0,MAX(COLUMN($O658:P658))-COLUMN($O658:P658),1,1)))+P629*P600</f>
        <v>0</v>
      </c>
      <c r="Q687" s="361">
        <f ca="1">SUMPRODUCT($O600:Q600,N(1-$O629:Q629),N(OFFSET($O658:Q658,0,MAX(COLUMN($O658:Q658))-COLUMN($O658:Q658),1,1)))+Q629*Q600</f>
        <v>0</v>
      </c>
      <c r="R687" s="361">
        <f ca="1">SUMPRODUCT($O600:R600,N(1-$O629:R629),N(OFFSET($O658:R658,0,MAX(COLUMN($O658:R658))-COLUMN($O658:R658),1,1)))+R629*R600</f>
        <v>0</v>
      </c>
      <c r="S687" s="361">
        <f ca="1">SUMPRODUCT($O600:S600,N(1-$O629:S629),N(OFFSET($O658:S658,0,MAX(COLUMN($O658:S658))-COLUMN($O658:S658),1,1)))+S629*S600</f>
        <v>0</v>
      </c>
      <c r="T687" s="361">
        <f ca="1">SUMPRODUCT($O600:T600,N(1-$O629:T629),N(OFFSET($O658:T658,0,MAX(COLUMN($O658:T658))-COLUMN($O658:T658),1,1)))+T629*T600</f>
        <v>0</v>
      </c>
      <c r="U687" s="361">
        <f ca="1">SUMPRODUCT($O600:U600,N(1-$O629:U629),N(OFFSET($O658:U658,0,MAX(COLUMN($O658:U658))-COLUMN($O658:U658),1,1)))+U629*U600</f>
        <v>0</v>
      </c>
      <c r="V687" s="361">
        <f ca="1">SUMPRODUCT($O600:V600,N(1-$O629:V629),N(OFFSET($O658:V658,0,MAX(COLUMN($O658:V658))-COLUMN($O658:V658),1,1)))+V629*V600</f>
        <v>0</v>
      </c>
      <c r="W687" s="361">
        <f ca="1">SUMPRODUCT($O600:W600,N(1-$O629:W629),N(OFFSET($O658:W658,0,MAX(COLUMN($O658:W658))-COLUMN($O658:W658),1,1)))+W629*W600</f>
        <v>0</v>
      </c>
      <c r="X687" s="361">
        <f ca="1">SUMPRODUCT($O600:X600,N(1-$O629:X629),N(OFFSET($O658:X658,0,MAX(COLUMN($O658:X658))-COLUMN($O658:X658),1,1)))+X629*X600</f>
        <v>0</v>
      </c>
      <c r="Y687" s="361">
        <f ca="1">SUMPRODUCT($O600:Y600,N(1-$O629:Y629),N(OFFSET($O658:Y658,0,MAX(COLUMN($O658:Y658))-COLUMN($O658:Y658),1,1)))+Y629*Y600</f>
        <v>0</v>
      </c>
      <c r="Z687" s="361">
        <f ca="1">SUMPRODUCT($O600:Z600,N(1-$O629:Z629),N(OFFSET($O658:Z658,0,MAX(COLUMN($O658:Z658))-COLUMN($O658:Z658),1,1)))+Z629*Z600</f>
        <v>0</v>
      </c>
      <c r="AA687" s="361">
        <f ca="1">SUMPRODUCT($O600:AA600,N(1-$O629:AA629),N(OFFSET($O658:AA658,0,MAX(COLUMN($O658:AA658))-COLUMN($O658:AA658),1,1)))+AA629*AA600</f>
        <v>0</v>
      </c>
      <c r="AB687" s="361">
        <f ca="1">SUMPRODUCT($O600:AB600,N(1-$O629:AB629),N(OFFSET($O658:AB658,0,MAX(COLUMN($O658:AB658))-COLUMN($O658:AB658),1,1)))+AB629*AB600</f>
        <v>0</v>
      </c>
      <c r="AC687" s="361">
        <f ca="1">SUMPRODUCT($O600:AC600,N(1-$O629:AC629),N(OFFSET($O658:AC658,0,MAX(COLUMN($O658:AC658))-COLUMN($O658:AC658),1,1)))+AC629*AC600</f>
        <v>0</v>
      </c>
      <c r="AD687" s="361">
        <f ca="1">SUMPRODUCT($O600:AD600,N(1-$O629:AD629),N(OFFSET($O658:AD658,0,MAX(COLUMN($O658:AD658))-COLUMN($O658:AD658),1,1)))+AD629*AD600</f>
        <v>0</v>
      </c>
      <c r="AE687" s="361">
        <f ca="1">SUMPRODUCT($O600:AE600,N(1-$O629:AE629),N(OFFSET($O658:AE658,0,MAX(COLUMN($O658:AE658))-COLUMN($O658:AE658),1,1)))+AE629*AE600</f>
        <v>0</v>
      </c>
      <c r="AF687" s="361">
        <f ca="1">SUMPRODUCT($O600:AF600,N(1-$O629:AF629),N(OFFSET($O658:AF658,0,MAX(COLUMN($O658:AF658))-COLUMN($O658:AF658),1,1)))+AF629*AF600</f>
        <v>0</v>
      </c>
      <c r="AG687" s="361">
        <f ca="1">SUMPRODUCT($O600:AG600,N(1-$O629:AG629),N(OFFSET($O658:AG658,0,MAX(COLUMN($O658:AG658))-COLUMN($O658:AG658),1,1)))+AG629*AG600</f>
        <v>0</v>
      </c>
      <c r="AH687" s="361">
        <f ca="1">SUMPRODUCT($O600:AH600,N(1-$O629:AH629),N(OFFSET($O658:AH658,0,MAX(COLUMN($O658:AH658))-COLUMN($O658:AH658),1,1)))+AH629*AH600</f>
        <v>0</v>
      </c>
      <c r="AI687" s="361">
        <f ca="1">SUMPRODUCT($O600:AI600,N(1-$O629:AI629),N(OFFSET($O658:AI658,0,MAX(COLUMN($O658:AI658))-COLUMN($O658:AI658),1,1)))+AI629*AI600</f>
        <v>0</v>
      </c>
      <c r="AJ687" s="361">
        <f ca="1">SUMPRODUCT($O600:AJ600,N(1-$O629:AJ629),N(OFFSET($O658:AJ658,0,MAX(COLUMN($O658:AJ658))-COLUMN($O658:AJ658),1,1)))+AJ629*AJ600</f>
        <v>0</v>
      </c>
      <c r="AK687" s="361">
        <f ca="1">SUMPRODUCT($O600:AK600,N(1-$O629:AK629),N(OFFSET($O658:AK658,0,MAX(COLUMN($O658:AK658))-COLUMN($O658:AK658),1,1)))+AK629*AK600</f>
        <v>0</v>
      </c>
      <c r="AL687" s="361">
        <f ca="1">SUMPRODUCT($O600:AL600,N(1-$O629:AL629),N(OFFSET($O658:AL658,0,MAX(COLUMN($O658:AL658))-COLUMN($O658:AL658),1,1)))+AL629*AL600</f>
        <v>0</v>
      </c>
      <c r="AM687" s="361">
        <f ca="1">SUMPRODUCT($O600:AM600,N(1-$O629:AM629),N(OFFSET($O658:AM658,0,MAX(COLUMN($O658:AM658))-COLUMN($O658:AM658),1,1)))+AM629*AM600</f>
        <v>0</v>
      </c>
      <c r="AN687" s="361">
        <f ca="1">SUMPRODUCT($O600:AN600,N(1-$O629:AN629),N(OFFSET($O658:AN658,0,MAX(COLUMN($O658:AN658))-COLUMN($O658:AN658),1,1)))+AN629*AN600</f>
        <v>0</v>
      </c>
      <c r="AO687" s="361">
        <f ca="1">SUMPRODUCT($O600:AO600,N(1-$O629:AO629),N(OFFSET($O658:AO658,0,MAX(COLUMN($O658:AO658))-COLUMN($O658:AO658),1,1)))+AO629*AO600</f>
        <v>0</v>
      </c>
      <c r="AP687" s="361">
        <f ca="1">SUMPRODUCT($O600:AP600,N(1-$O629:AP629),N(OFFSET($O658:AP658,0,MAX(COLUMN($O658:AP658))-COLUMN($O658:AP658),1,1)))+AP629*AP600</f>
        <v>0</v>
      </c>
      <c r="AQ687" s="361">
        <f ca="1">SUMPRODUCT($O600:AQ600,N(1-$O629:AQ629),N(OFFSET($O658:AQ658,0,MAX(COLUMN($O658:AQ658))-COLUMN($O658:AQ658),1,1)))+AQ629*AQ600</f>
        <v>0</v>
      </c>
      <c r="AR687" s="361">
        <f ca="1">SUMPRODUCT($O600:AR600,N(1-$O629:AR629),N(OFFSET($O658:AR658,0,MAX(COLUMN($O658:AR658))-COLUMN($O658:AR658),1,1)))+AR629*AR600</f>
        <v>0</v>
      </c>
      <c r="AS687" s="361">
        <f ca="1">SUMPRODUCT($O600:AS600,N(1-$O629:AS629),N(OFFSET($O658:AS658,0,MAX(COLUMN($O658:AS658))-COLUMN($O658:AS658),1,1)))+AS629*AS600</f>
        <v>0</v>
      </c>
      <c r="AT687" s="361">
        <f ca="1">SUMPRODUCT($O600:AT600,N(1-$O629:AT629),N(OFFSET($O658:AT658,0,MAX(COLUMN($O658:AT658))-COLUMN($O658:AT658),1,1)))+AT629*AT600</f>
        <v>0</v>
      </c>
      <c r="AU687" s="361">
        <f ca="1">SUMPRODUCT($O600:AU600,N(1-$O629:AU629),N(OFFSET($O658:AU658,0,MAX(COLUMN($O658:AU658))-COLUMN($O658:AU658),1,1)))+AU629*AU600</f>
        <v>0</v>
      </c>
      <c r="AV687" s="361">
        <f ca="1">SUMPRODUCT($O600:AV600,N(1-$O629:AV629),N(OFFSET($O658:AV658,0,MAX(COLUMN($O658:AV658))-COLUMN($O658:AV658),1,1)))+AV629*AV600</f>
        <v>0</v>
      </c>
      <c r="AW687" s="361">
        <f ca="1">SUMPRODUCT($O600:AW600,N(1-$O629:AW629),N(OFFSET($O658:AW658,0,MAX(COLUMN($O658:AW658))-COLUMN($O658:AW658),1,1)))+AW629*AW600</f>
        <v>0</v>
      </c>
      <c r="AX687" s="361">
        <f ca="1">SUMPRODUCT($O600:AX600,N(1-$O629:AX629),N(OFFSET($O658:AX658,0,MAX(COLUMN($O658:AX658))-COLUMN($O658:AX658),1,1)))+AX629*AX600</f>
        <v>0</v>
      </c>
      <c r="AY687" s="361">
        <f ca="1">SUMPRODUCT($O600:AY600,N(1-$O629:AY629),N(OFFSET($O658:AY658,0,MAX(COLUMN($O658:AY658))-COLUMN($O658:AY658),1,1)))+AY629*AY600</f>
        <v>0</v>
      </c>
      <c r="AZ687" s="361">
        <f ca="1">SUMPRODUCT($O600:AZ600,N(1-$O629:AZ629),N(OFFSET($O658:AZ658,0,MAX(COLUMN($O658:AZ658))-COLUMN($O658:AZ658),1,1)))+AZ629*AZ600</f>
        <v>0</v>
      </c>
      <c r="BA687" s="361">
        <f ca="1">SUMPRODUCT($O600:BA600,N(1-$O629:BA629),N(OFFSET($O658:BA658,0,MAX(COLUMN($O658:BA658))-COLUMN($O658:BA658),1,1)))+BA629*BA600</f>
        <v>0</v>
      </c>
      <c r="BB687" s="361">
        <f ca="1">SUMPRODUCT($O600:BB600,N(1-$O629:BB629),N(OFFSET($O658:BB658,0,MAX(COLUMN($O658:BB658))-COLUMN($O658:BB658),1,1)))+BB629*BB600</f>
        <v>0</v>
      </c>
      <c r="BC687" s="361">
        <f ca="1">SUMPRODUCT($O600:BC600,N(1-$O629:BC629),N(OFFSET($O658:BC658,0,MAX(COLUMN($O658:BC658))-COLUMN($O658:BC658),1,1)))+BC629*BC600</f>
        <v>0</v>
      </c>
      <c r="BD687" s="361">
        <f ca="1">SUMPRODUCT($O600:BD600,N(1-$O629:BD629),N(OFFSET($O658:BD658,0,MAX(COLUMN($O658:BD658))-COLUMN($O658:BD658),1,1)))+BD629*BD600</f>
        <v>0</v>
      </c>
      <c r="BE687" s="361">
        <f ca="1">SUMPRODUCT($O600:BE600,N(1-$O629:BE629),N(OFFSET($O658:BE658,0,MAX(COLUMN($O658:BE658))-COLUMN($O658:BE658),1,1)))+BE629*BE600</f>
        <v>0</v>
      </c>
      <c r="BF687" s="361">
        <f ca="1">SUMPRODUCT($O600:BF600,N(1-$O629:BF629),N(OFFSET($O658:BF658,0,MAX(COLUMN($O658:BF658))-COLUMN($O658:BF658),1,1)))+BF629*BF600</f>
        <v>0</v>
      </c>
      <c r="BG687" s="361">
        <f ca="1">SUMPRODUCT($O600:BG600,N(1-$O629:BG629),N(OFFSET($O658:BG658,0,MAX(COLUMN($O658:BG658))-COLUMN($O658:BG658),1,1)))+BG629*BG600</f>
        <v>0</v>
      </c>
      <c r="BH687" s="361">
        <f ca="1">SUMPRODUCT($O600:BH600,N(1-$O629:BH629),N(OFFSET($O658:BH658,0,MAX(COLUMN($O658:BH658))-COLUMN($O658:BH658),1,1)))+BH629*BH600</f>
        <v>0</v>
      </c>
      <c r="BI687" s="361">
        <f ca="1">SUMPRODUCT($O600:BI600,N(1-$O629:BI629),N(OFFSET($O658:BI658,0,MAX(COLUMN($O658:BI658))-COLUMN($O658:BI658),1,1)))+BI629*BI600</f>
        <v>0</v>
      </c>
      <c r="BJ687" s="361">
        <f ca="1">SUMPRODUCT($O600:BJ600,N(1-$O629:BJ629),N(OFFSET($O658:BJ658,0,MAX(COLUMN($O658:BJ658))-COLUMN($O658:BJ658),1,1)))+BJ629*BJ600</f>
        <v>0</v>
      </c>
      <c r="BK687" s="361">
        <f ca="1">SUMPRODUCT($O600:BK600,N(1-$O629:BK629),N(OFFSET($O658:BK658,0,MAX(COLUMN($O658:BK658))-COLUMN($O658:BK658),1,1)))+BK629*BK600</f>
        <v>0</v>
      </c>
      <c r="BL687" s="361">
        <f ca="1">SUMPRODUCT($O600:BL600,N(1-$O629:BL629),N(OFFSET($O658:BL658,0,MAX(COLUMN($O658:BL658))-COLUMN($O658:BL658),1,1)))+BL629*BL600</f>
        <v>0</v>
      </c>
      <c r="BM687" s="361">
        <f ca="1">SUMPRODUCT($O600:BM600,N(1-$O629:BM629),N(OFFSET($O658:BM658,0,MAX(COLUMN($O658:BM658))-COLUMN($O658:BM658),1,1)))+BM629*BM600</f>
        <v>0</v>
      </c>
    </row>
    <row r="688" spans="3:65" x14ac:dyDescent="0.2">
      <c r="C688" s="325">
        <f t="shared" si="1332"/>
        <v>9</v>
      </c>
      <c r="D688" s="303" t="str">
        <f t="shared" si="1333"/>
        <v>item 9</v>
      </c>
      <c r="E688" s="350" t="str">
        <f t="shared" si="1331"/>
        <v>Operating Expense</v>
      </c>
      <c r="F688" s="320">
        <f t="shared" si="1331"/>
        <v>2</v>
      </c>
      <c r="G688" s="320"/>
      <c r="H688" s="354"/>
      <c r="K688" s="341">
        <f t="shared" ca="1" si="1334"/>
        <v>0</v>
      </c>
      <c r="L688" s="342">
        <f t="shared" ca="1" si="1335"/>
        <v>0</v>
      </c>
      <c r="O688" s="361">
        <f ca="1">SUMPRODUCT($O601:O601,N(1-$O630:O630),N(OFFSET($O659:O659,0,MAX(COLUMN($O659:O659))-COLUMN($O659:O659),1,1)))+O630*O601</f>
        <v>0</v>
      </c>
      <c r="P688" s="361">
        <f ca="1">SUMPRODUCT($O601:P601,N(1-$O630:P630),N(OFFSET($O659:P659,0,MAX(COLUMN($O659:P659))-COLUMN($O659:P659),1,1)))+P630*P601</f>
        <v>0</v>
      </c>
      <c r="Q688" s="361">
        <f ca="1">SUMPRODUCT($O601:Q601,N(1-$O630:Q630),N(OFFSET($O659:Q659,0,MAX(COLUMN($O659:Q659))-COLUMN($O659:Q659),1,1)))+Q630*Q601</f>
        <v>0</v>
      </c>
      <c r="R688" s="361">
        <f ca="1">SUMPRODUCT($O601:R601,N(1-$O630:R630),N(OFFSET($O659:R659,0,MAX(COLUMN($O659:R659))-COLUMN($O659:R659),1,1)))+R630*R601</f>
        <v>0</v>
      </c>
      <c r="S688" s="361">
        <f ca="1">SUMPRODUCT($O601:S601,N(1-$O630:S630),N(OFFSET($O659:S659,0,MAX(COLUMN($O659:S659))-COLUMN($O659:S659),1,1)))+S630*S601</f>
        <v>0</v>
      </c>
      <c r="T688" s="361">
        <f ca="1">SUMPRODUCT($O601:T601,N(1-$O630:T630),N(OFFSET($O659:T659,0,MAX(COLUMN($O659:T659))-COLUMN($O659:T659),1,1)))+T630*T601</f>
        <v>0</v>
      </c>
      <c r="U688" s="361">
        <f ca="1">SUMPRODUCT($O601:U601,N(1-$O630:U630),N(OFFSET($O659:U659,0,MAX(COLUMN($O659:U659))-COLUMN($O659:U659),1,1)))+U630*U601</f>
        <v>0</v>
      </c>
      <c r="V688" s="361">
        <f ca="1">SUMPRODUCT($O601:V601,N(1-$O630:V630),N(OFFSET($O659:V659,0,MAX(COLUMN($O659:V659))-COLUMN($O659:V659),1,1)))+V630*V601</f>
        <v>0</v>
      </c>
      <c r="W688" s="361">
        <f ca="1">SUMPRODUCT($O601:W601,N(1-$O630:W630),N(OFFSET($O659:W659,0,MAX(COLUMN($O659:W659))-COLUMN($O659:W659),1,1)))+W630*W601</f>
        <v>0</v>
      </c>
      <c r="X688" s="361">
        <f ca="1">SUMPRODUCT($O601:X601,N(1-$O630:X630),N(OFFSET($O659:X659,0,MAX(COLUMN($O659:X659))-COLUMN($O659:X659),1,1)))+X630*X601</f>
        <v>0</v>
      </c>
      <c r="Y688" s="361">
        <f ca="1">SUMPRODUCT($O601:Y601,N(1-$O630:Y630),N(OFFSET($O659:Y659,0,MAX(COLUMN($O659:Y659))-COLUMN($O659:Y659),1,1)))+Y630*Y601</f>
        <v>0</v>
      </c>
      <c r="Z688" s="361">
        <f ca="1">SUMPRODUCT($O601:Z601,N(1-$O630:Z630),N(OFFSET($O659:Z659,0,MAX(COLUMN($O659:Z659))-COLUMN($O659:Z659),1,1)))+Z630*Z601</f>
        <v>0</v>
      </c>
      <c r="AA688" s="361">
        <f ca="1">SUMPRODUCT($O601:AA601,N(1-$O630:AA630),N(OFFSET($O659:AA659,0,MAX(COLUMN($O659:AA659))-COLUMN($O659:AA659),1,1)))+AA630*AA601</f>
        <v>0</v>
      </c>
      <c r="AB688" s="361">
        <f ca="1">SUMPRODUCT($O601:AB601,N(1-$O630:AB630),N(OFFSET($O659:AB659,0,MAX(COLUMN($O659:AB659))-COLUMN($O659:AB659),1,1)))+AB630*AB601</f>
        <v>0</v>
      </c>
      <c r="AC688" s="361">
        <f ca="1">SUMPRODUCT($O601:AC601,N(1-$O630:AC630),N(OFFSET($O659:AC659,0,MAX(COLUMN($O659:AC659))-COLUMN($O659:AC659),1,1)))+AC630*AC601</f>
        <v>0</v>
      </c>
      <c r="AD688" s="361">
        <f ca="1">SUMPRODUCT($O601:AD601,N(1-$O630:AD630),N(OFFSET($O659:AD659,0,MAX(COLUMN($O659:AD659))-COLUMN($O659:AD659),1,1)))+AD630*AD601</f>
        <v>0</v>
      </c>
      <c r="AE688" s="361">
        <f ca="1">SUMPRODUCT($O601:AE601,N(1-$O630:AE630),N(OFFSET($O659:AE659,0,MAX(COLUMN($O659:AE659))-COLUMN($O659:AE659),1,1)))+AE630*AE601</f>
        <v>0</v>
      </c>
      <c r="AF688" s="361">
        <f ca="1">SUMPRODUCT($O601:AF601,N(1-$O630:AF630),N(OFFSET($O659:AF659,0,MAX(COLUMN($O659:AF659))-COLUMN($O659:AF659),1,1)))+AF630*AF601</f>
        <v>0</v>
      </c>
      <c r="AG688" s="361">
        <f ca="1">SUMPRODUCT($O601:AG601,N(1-$O630:AG630),N(OFFSET($O659:AG659,0,MAX(COLUMN($O659:AG659))-COLUMN($O659:AG659),1,1)))+AG630*AG601</f>
        <v>0</v>
      </c>
      <c r="AH688" s="361">
        <f ca="1">SUMPRODUCT($O601:AH601,N(1-$O630:AH630),N(OFFSET($O659:AH659,0,MAX(COLUMN($O659:AH659))-COLUMN($O659:AH659),1,1)))+AH630*AH601</f>
        <v>0</v>
      </c>
      <c r="AI688" s="361">
        <f ca="1">SUMPRODUCT($O601:AI601,N(1-$O630:AI630),N(OFFSET($O659:AI659,0,MAX(COLUMN($O659:AI659))-COLUMN($O659:AI659),1,1)))+AI630*AI601</f>
        <v>0</v>
      </c>
      <c r="AJ688" s="361">
        <f ca="1">SUMPRODUCT($O601:AJ601,N(1-$O630:AJ630),N(OFFSET($O659:AJ659,0,MAX(COLUMN($O659:AJ659))-COLUMN($O659:AJ659),1,1)))+AJ630*AJ601</f>
        <v>0</v>
      </c>
      <c r="AK688" s="361">
        <f ca="1">SUMPRODUCT($O601:AK601,N(1-$O630:AK630),N(OFFSET($O659:AK659,0,MAX(COLUMN($O659:AK659))-COLUMN($O659:AK659),1,1)))+AK630*AK601</f>
        <v>0</v>
      </c>
      <c r="AL688" s="361">
        <f ca="1">SUMPRODUCT($O601:AL601,N(1-$O630:AL630),N(OFFSET($O659:AL659,0,MAX(COLUMN($O659:AL659))-COLUMN($O659:AL659),1,1)))+AL630*AL601</f>
        <v>0</v>
      </c>
      <c r="AM688" s="361">
        <f ca="1">SUMPRODUCT($O601:AM601,N(1-$O630:AM630),N(OFFSET($O659:AM659,0,MAX(COLUMN($O659:AM659))-COLUMN($O659:AM659),1,1)))+AM630*AM601</f>
        <v>0</v>
      </c>
      <c r="AN688" s="361">
        <f ca="1">SUMPRODUCT($O601:AN601,N(1-$O630:AN630),N(OFFSET($O659:AN659,0,MAX(COLUMN($O659:AN659))-COLUMN($O659:AN659),1,1)))+AN630*AN601</f>
        <v>0</v>
      </c>
      <c r="AO688" s="361">
        <f ca="1">SUMPRODUCT($O601:AO601,N(1-$O630:AO630),N(OFFSET($O659:AO659,0,MAX(COLUMN($O659:AO659))-COLUMN($O659:AO659),1,1)))+AO630*AO601</f>
        <v>0</v>
      </c>
      <c r="AP688" s="361">
        <f ca="1">SUMPRODUCT($O601:AP601,N(1-$O630:AP630),N(OFFSET($O659:AP659,0,MAX(COLUMN($O659:AP659))-COLUMN($O659:AP659),1,1)))+AP630*AP601</f>
        <v>0</v>
      </c>
      <c r="AQ688" s="361">
        <f ca="1">SUMPRODUCT($O601:AQ601,N(1-$O630:AQ630),N(OFFSET($O659:AQ659,0,MAX(COLUMN($O659:AQ659))-COLUMN($O659:AQ659),1,1)))+AQ630*AQ601</f>
        <v>0</v>
      </c>
      <c r="AR688" s="361">
        <f ca="1">SUMPRODUCT($O601:AR601,N(1-$O630:AR630),N(OFFSET($O659:AR659,0,MAX(COLUMN($O659:AR659))-COLUMN($O659:AR659),1,1)))+AR630*AR601</f>
        <v>0</v>
      </c>
      <c r="AS688" s="361">
        <f ca="1">SUMPRODUCT($O601:AS601,N(1-$O630:AS630),N(OFFSET($O659:AS659,0,MAX(COLUMN($O659:AS659))-COLUMN($O659:AS659),1,1)))+AS630*AS601</f>
        <v>0</v>
      </c>
      <c r="AT688" s="361">
        <f ca="1">SUMPRODUCT($O601:AT601,N(1-$O630:AT630),N(OFFSET($O659:AT659,0,MAX(COLUMN($O659:AT659))-COLUMN($O659:AT659),1,1)))+AT630*AT601</f>
        <v>0</v>
      </c>
      <c r="AU688" s="361">
        <f ca="1">SUMPRODUCT($O601:AU601,N(1-$O630:AU630),N(OFFSET($O659:AU659,0,MAX(COLUMN($O659:AU659))-COLUMN($O659:AU659),1,1)))+AU630*AU601</f>
        <v>0</v>
      </c>
      <c r="AV688" s="361">
        <f ca="1">SUMPRODUCT($O601:AV601,N(1-$O630:AV630),N(OFFSET($O659:AV659,0,MAX(COLUMN($O659:AV659))-COLUMN($O659:AV659),1,1)))+AV630*AV601</f>
        <v>0</v>
      </c>
      <c r="AW688" s="361">
        <f ca="1">SUMPRODUCT($O601:AW601,N(1-$O630:AW630),N(OFFSET($O659:AW659,0,MAX(COLUMN($O659:AW659))-COLUMN($O659:AW659),1,1)))+AW630*AW601</f>
        <v>0</v>
      </c>
      <c r="AX688" s="361">
        <f ca="1">SUMPRODUCT($O601:AX601,N(1-$O630:AX630),N(OFFSET($O659:AX659,0,MAX(COLUMN($O659:AX659))-COLUMN($O659:AX659),1,1)))+AX630*AX601</f>
        <v>0</v>
      </c>
      <c r="AY688" s="361">
        <f ca="1">SUMPRODUCT($O601:AY601,N(1-$O630:AY630),N(OFFSET($O659:AY659,0,MAX(COLUMN($O659:AY659))-COLUMN($O659:AY659),1,1)))+AY630*AY601</f>
        <v>0</v>
      </c>
      <c r="AZ688" s="361">
        <f ca="1">SUMPRODUCT($O601:AZ601,N(1-$O630:AZ630),N(OFFSET($O659:AZ659,0,MAX(COLUMN($O659:AZ659))-COLUMN($O659:AZ659),1,1)))+AZ630*AZ601</f>
        <v>0</v>
      </c>
      <c r="BA688" s="361">
        <f ca="1">SUMPRODUCT($O601:BA601,N(1-$O630:BA630),N(OFFSET($O659:BA659,0,MAX(COLUMN($O659:BA659))-COLUMN($O659:BA659),1,1)))+BA630*BA601</f>
        <v>0</v>
      </c>
      <c r="BB688" s="361">
        <f ca="1">SUMPRODUCT($O601:BB601,N(1-$O630:BB630),N(OFFSET($O659:BB659,0,MAX(COLUMN($O659:BB659))-COLUMN($O659:BB659),1,1)))+BB630*BB601</f>
        <v>0</v>
      </c>
      <c r="BC688" s="361">
        <f ca="1">SUMPRODUCT($O601:BC601,N(1-$O630:BC630),N(OFFSET($O659:BC659,0,MAX(COLUMN($O659:BC659))-COLUMN($O659:BC659),1,1)))+BC630*BC601</f>
        <v>0</v>
      </c>
      <c r="BD688" s="361">
        <f ca="1">SUMPRODUCT($O601:BD601,N(1-$O630:BD630),N(OFFSET($O659:BD659,0,MAX(COLUMN($O659:BD659))-COLUMN($O659:BD659),1,1)))+BD630*BD601</f>
        <v>0</v>
      </c>
      <c r="BE688" s="361">
        <f ca="1">SUMPRODUCT($O601:BE601,N(1-$O630:BE630),N(OFFSET($O659:BE659,0,MAX(COLUMN($O659:BE659))-COLUMN($O659:BE659),1,1)))+BE630*BE601</f>
        <v>0</v>
      </c>
      <c r="BF688" s="361">
        <f ca="1">SUMPRODUCT($O601:BF601,N(1-$O630:BF630),N(OFFSET($O659:BF659,0,MAX(COLUMN($O659:BF659))-COLUMN($O659:BF659),1,1)))+BF630*BF601</f>
        <v>0</v>
      </c>
      <c r="BG688" s="361">
        <f ca="1">SUMPRODUCT($O601:BG601,N(1-$O630:BG630),N(OFFSET($O659:BG659,0,MAX(COLUMN($O659:BG659))-COLUMN($O659:BG659),1,1)))+BG630*BG601</f>
        <v>0</v>
      </c>
      <c r="BH688" s="361">
        <f ca="1">SUMPRODUCT($O601:BH601,N(1-$O630:BH630),N(OFFSET($O659:BH659,0,MAX(COLUMN($O659:BH659))-COLUMN($O659:BH659),1,1)))+BH630*BH601</f>
        <v>0</v>
      </c>
      <c r="BI688" s="361">
        <f ca="1">SUMPRODUCT($O601:BI601,N(1-$O630:BI630),N(OFFSET($O659:BI659,0,MAX(COLUMN($O659:BI659))-COLUMN($O659:BI659),1,1)))+BI630*BI601</f>
        <v>0</v>
      </c>
      <c r="BJ688" s="361">
        <f ca="1">SUMPRODUCT($O601:BJ601,N(1-$O630:BJ630),N(OFFSET($O659:BJ659,0,MAX(COLUMN($O659:BJ659))-COLUMN($O659:BJ659),1,1)))+BJ630*BJ601</f>
        <v>0</v>
      </c>
      <c r="BK688" s="361">
        <f ca="1">SUMPRODUCT($O601:BK601,N(1-$O630:BK630),N(OFFSET($O659:BK659,0,MAX(COLUMN($O659:BK659))-COLUMN($O659:BK659),1,1)))+BK630*BK601</f>
        <v>0</v>
      </c>
      <c r="BL688" s="361">
        <f ca="1">SUMPRODUCT($O601:BL601,N(1-$O630:BL630),N(OFFSET($O659:BL659,0,MAX(COLUMN($O659:BL659))-COLUMN($O659:BL659),1,1)))+BL630*BL601</f>
        <v>0</v>
      </c>
      <c r="BM688" s="361">
        <f ca="1">SUMPRODUCT($O601:BM601,N(1-$O630:BM630),N(OFFSET($O659:BM659,0,MAX(COLUMN($O659:BM659))-COLUMN($O659:BM659),1,1)))+BM630*BM601</f>
        <v>0</v>
      </c>
    </row>
    <row r="689" spans="3:65" x14ac:dyDescent="0.2">
      <c r="C689" s="325">
        <f t="shared" si="1332"/>
        <v>10</v>
      </c>
      <c r="D689" s="303" t="str">
        <f t="shared" si="1333"/>
        <v>item 10</v>
      </c>
      <c r="E689" s="350" t="str">
        <f t="shared" si="1331"/>
        <v>Operating Expense</v>
      </c>
      <c r="F689" s="320">
        <f t="shared" si="1331"/>
        <v>2</v>
      </c>
      <c r="G689" s="320"/>
      <c r="H689" s="354"/>
      <c r="K689" s="341">
        <f t="shared" ca="1" si="1334"/>
        <v>0</v>
      </c>
      <c r="L689" s="342">
        <f t="shared" ca="1" si="1335"/>
        <v>0</v>
      </c>
      <c r="O689" s="361">
        <f ca="1">SUMPRODUCT($O602:O602,N(1-$O631:O631),N(OFFSET($O660:O660,0,MAX(COLUMN($O660:O660))-COLUMN($O660:O660),1,1)))+O631*O602</f>
        <v>0</v>
      </c>
      <c r="P689" s="361">
        <f ca="1">SUMPRODUCT($O602:P602,N(1-$O631:P631),N(OFFSET($O660:P660,0,MAX(COLUMN($O660:P660))-COLUMN($O660:P660),1,1)))+P631*P602</f>
        <v>0</v>
      </c>
      <c r="Q689" s="361">
        <f ca="1">SUMPRODUCT($O602:Q602,N(1-$O631:Q631),N(OFFSET($O660:Q660,0,MAX(COLUMN($O660:Q660))-COLUMN($O660:Q660),1,1)))+Q631*Q602</f>
        <v>0</v>
      </c>
      <c r="R689" s="361">
        <f ca="1">SUMPRODUCT($O602:R602,N(1-$O631:R631),N(OFFSET($O660:R660,0,MAX(COLUMN($O660:R660))-COLUMN($O660:R660),1,1)))+R631*R602</f>
        <v>0</v>
      </c>
      <c r="S689" s="361">
        <f ca="1">SUMPRODUCT($O602:S602,N(1-$O631:S631),N(OFFSET($O660:S660,0,MAX(COLUMN($O660:S660))-COLUMN($O660:S660),1,1)))+S631*S602</f>
        <v>0</v>
      </c>
      <c r="T689" s="361">
        <f ca="1">SUMPRODUCT($O602:T602,N(1-$O631:T631),N(OFFSET($O660:T660,0,MAX(COLUMN($O660:T660))-COLUMN($O660:T660),1,1)))+T631*T602</f>
        <v>0</v>
      </c>
      <c r="U689" s="361">
        <f ca="1">SUMPRODUCT($O602:U602,N(1-$O631:U631),N(OFFSET($O660:U660,0,MAX(COLUMN($O660:U660))-COLUMN($O660:U660),1,1)))+U631*U602</f>
        <v>0</v>
      </c>
      <c r="V689" s="361">
        <f ca="1">SUMPRODUCT($O602:V602,N(1-$O631:V631),N(OFFSET($O660:V660,0,MAX(COLUMN($O660:V660))-COLUMN($O660:V660),1,1)))+V631*V602</f>
        <v>0</v>
      </c>
      <c r="W689" s="361">
        <f ca="1">SUMPRODUCT($O602:W602,N(1-$O631:W631),N(OFFSET($O660:W660,0,MAX(COLUMN($O660:W660))-COLUMN($O660:W660),1,1)))+W631*W602</f>
        <v>0</v>
      </c>
      <c r="X689" s="361">
        <f ca="1">SUMPRODUCT($O602:X602,N(1-$O631:X631),N(OFFSET($O660:X660,0,MAX(COLUMN($O660:X660))-COLUMN($O660:X660),1,1)))+X631*X602</f>
        <v>0</v>
      </c>
      <c r="Y689" s="361">
        <f ca="1">SUMPRODUCT($O602:Y602,N(1-$O631:Y631),N(OFFSET($O660:Y660,0,MAX(COLUMN($O660:Y660))-COLUMN($O660:Y660),1,1)))+Y631*Y602</f>
        <v>0</v>
      </c>
      <c r="Z689" s="361">
        <f ca="1">SUMPRODUCT($O602:Z602,N(1-$O631:Z631),N(OFFSET($O660:Z660,0,MAX(COLUMN($O660:Z660))-COLUMN($O660:Z660),1,1)))+Z631*Z602</f>
        <v>0</v>
      </c>
      <c r="AA689" s="361">
        <f ca="1">SUMPRODUCT($O602:AA602,N(1-$O631:AA631),N(OFFSET($O660:AA660,0,MAX(COLUMN($O660:AA660))-COLUMN($O660:AA660),1,1)))+AA631*AA602</f>
        <v>0</v>
      </c>
      <c r="AB689" s="361">
        <f ca="1">SUMPRODUCT($O602:AB602,N(1-$O631:AB631),N(OFFSET($O660:AB660,0,MAX(COLUMN($O660:AB660))-COLUMN($O660:AB660),1,1)))+AB631*AB602</f>
        <v>0</v>
      </c>
      <c r="AC689" s="361">
        <f ca="1">SUMPRODUCT($O602:AC602,N(1-$O631:AC631),N(OFFSET($O660:AC660,0,MAX(COLUMN($O660:AC660))-COLUMN($O660:AC660),1,1)))+AC631*AC602</f>
        <v>0</v>
      </c>
      <c r="AD689" s="361">
        <f ca="1">SUMPRODUCT($O602:AD602,N(1-$O631:AD631),N(OFFSET($O660:AD660,0,MAX(COLUMN($O660:AD660))-COLUMN($O660:AD660),1,1)))+AD631*AD602</f>
        <v>0</v>
      </c>
      <c r="AE689" s="361">
        <f ca="1">SUMPRODUCT($O602:AE602,N(1-$O631:AE631),N(OFFSET($O660:AE660,0,MAX(COLUMN($O660:AE660))-COLUMN($O660:AE660),1,1)))+AE631*AE602</f>
        <v>0</v>
      </c>
      <c r="AF689" s="361">
        <f ca="1">SUMPRODUCT($O602:AF602,N(1-$O631:AF631),N(OFFSET($O660:AF660,0,MAX(COLUMN($O660:AF660))-COLUMN($O660:AF660),1,1)))+AF631*AF602</f>
        <v>0</v>
      </c>
      <c r="AG689" s="361">
        <f ca="1">SUMPRODUCT($O602:AG602,N(1-$O631:AG631),N(OFFSET($O660:AG660,0,MAX(COLUMN($O660:AG660))-COLUMN($O660:AG660),1,1)))+AG631*AG602</f>
        <v>0</v>
      </c>
      <c r="AH689" s="361">
        <f ca="1">SUMPRODUCT($O602:AH602,N(1-$O631:AH631),N(OFFSET($O660:AH660,0,MAX(COLUMN($O660:AH660))-COLUMN($O660:AH660),1,1)))+AH631*AH602</f>
        <v>0</v>
      </c>
      <c r="AI689" s="361">
        <f ca="1">SUMPRODUCT($O602:AI602,N(1-$O631:AI631),N(OFFSET($O660:AI660,0,MAX(COLUMN($O660:AI660))-COLUMN($O660:AI660),1,1)))+AI631*AI602</f>
        <v>0</v>
      </c>
      <c r="AJ689" s="361">
        <f ca="1">SUMPRODUCT($O602:AJ602,N(1-$O631:AJ631),N(OFFSET($O660:AJ660,0,MAX(COLUMN($O660:AJ660))-COLUMN($O660:AJ660),1,1)))+AJ631*AJ602</f>
        <v>0</v>
      </c>
      <c r="AK689" s="361">
        <f ca="1">SUMPRODUCT($O602:AK602,N(1-$O631:AK631),N(OFFSET($O660:AK660,0,MAX(COLUMN($O660:AK660))-COLUMN($O660:AK660),1,1)))+AK631*AK602</f>
        <v>0</v>
      </c>
      <c r="AL689" s="361">
        <f ca="1">SUMPRODUCT($O602:AL602,N(1-$O631:AL631),N(OFFSET($O660:AL660,0,MAX(COLUMN($O660:AL660))-COLUMN($O660:AL660),1,1)))+AL631*AL602</f>
        <v>0</v>
      </c>
      <c r="AM689" s="361">
        <f ca="1">SUMPRODUCT($O602:AM602,N(1-$O631:AM631),N(OFFSET($O660:AM660,0,MAX(COLUMN($O660:AM660))-COLUMN($O660:AM660),1,1)))+AM631*AM602</f>
        <v>0</v>
      </c>
      <c r="AN689" s="361">
        <f ca="1">SUMPRODUCT($O602:AN602,N(1-$O631:AN631),N(OFFSET($O660:AN660,0,MAX(COLUMN($O660:AN660))-COLUMN($O660:AN660),1,1)))+AN631*AN602</f>
        <v>0</v>
      </c>
      <c r="AO689" s="361">
        <f ca="1">SUMPRODUCT($O602:AO602,N(1-$O631:AO631),N(OFFSET($O660:AO660,0,MAX(COLUMN($O660:AO660))-COLUMN($O660:AO660),1,1)))+AO631*AO602</f>
        <v>0</v>
      </c>
      <c r="AP689" s="361">
        <f ca="1">SUMPRODUCT($O602:AP602,N(1-$O631:AP631),N(OFFSET($O660:AP660,0,MAX(COLUMN($O660:AP660))-COLUMN($O660:AP660),1,1)))+AP631*AP602</f>
        <v>0</v>
      </c>
      <c r="AQ689" s="361">
        <f ca="1">SUMPRODUCT($O602:AQ602,N(1-$O631:AQ631),N(OFFSET($O660:AQ660,0,MAX(COLUMN($O660:AQ660))-COLUMN($O660:AQ660),1,1)))+AQ631*AQ602</f>
        <v>0</v>
      </c>
      <c r="AR689" s="361">
        <f ca="1">SUMPRODUCT($O602:AR602,N(1-$O631:AR631),N(OFFSET($O660:AR660,0,MAX(COLUMN($O660:AR660))-COLUMN($O660:AR660),1,1)))+AR631*AR602</f>
        <v>0</v>
      </c>
      <c r="AS689" s="361">
        <f ca="1">SUMPRODUCT($O602:AS602,N(1-$O631:AS631),N(OFFSET($O660:AS660,0,MAX(COLUMN($O660:AS660))-COLUMN($O660:AS660),1,1)))+AS631*AS602</f>
        <v>0</v>
      </c>
      <c r="AT689" s="361">
        <f ca="1">SUMPRODUCT($O602:AT602,N(1-$O631:AT631),N(OFFSET($O660:AT660,0,MAX(COLUMN($O660:AT660))-COLUMN($O660:AT660),1,1)))+AT631*AT602</f>
        <v>0</v>
      </c>
      <c r="AU689" s="361">
        <f ca="1">SUMPRODUCT($O602:AU602,N(1-$O631:AU631),N(OFFSET($O660:AU660,0,MAX(COLUMN($O660:AU660))-COLUMN($O660:AU660),1,1)))+AU631*AU602</f>
        <v>0</v>
      </c>
      <c r="AV689" s="361">
        <f ca="1">SUMPRODUCT($O602:AV602,N(1-$O631:AV631),N(OFFSET($O660:AV660,0,MAX(COLUMN($O660:AV660))-COLUMN($O660:AV660),1,1)))+AV631*AV602</f>
        <v>0</v>
      </c>
      <c r="AW689" s="361">
        <f ca="1">SUMPRODUCT($O602:AW602,N(1-$O631:AW631),N(OFFSET($O660:AW660,0,MAX(COLUMN($O660:AW660))-COLUMN($O660:AW660),1,1)))+AW631*AW602</f>
        <v>0</v>
      </c>
      <c r="AX689" s="361">
        <f ca="1">SUMPRODUCT($O602:AX602,N(1-$O631:AX631),N(OFFSET($O660:AX660,0,MAX(COLUMN($O660:AX660))-COLUMN($O660:AX660),1,1)))+AX631*AX602</f>
        <v>0</v>
      </c>
      <c r="AY689" s="361">
        <f ca="1">SUMPRODUCT($O602:AY602,N(1-$O631:AY631),N(OFFSET($O660:AY660,0,MAX(COLUMN($O660:AY660))-COLUMN($O660:AY660),1,1)))+AY631*AY602</f>
        <v>0</v>
      </c>
      <c r="AZ689" s="361">
        <f ca="1">SUMPRODUCT($O602:AZ602,N(1-$O631:AZ631),N(OFFSET($O660:AZ660,0,MAX(COLUMN($O660:AZ660))-COLUMN($O660:AZ660),1,1)))+AZ631*AZ602</f>
        <v>0</v>
      </c>
      <c r="BA689" s="361">
        <f ca="1">SUMPRODUCT($O602:BA602,N(1-$O631:BA631),N(OFFSET($O660:BA660,0,MAX(COLUMN($O660:BA660))-COLUMN($O660:BA660),1,1)))+BA631*BA602</f>
        <v>0</v>
      </c>
      <c r="BB689" s="361">
        <f ca="1">SUMPRODUCT($O602:BB602,N(1-$O631:BB631),N(OFFSET($O660:BB660,0,MAX(COLUMN($O660:BB660))-COLUMN($O660:BB660),1,1)))+BB631*BB602</f>
        <v>0</v>
      </c>
      <c r="BC689" s="361">
        <f ca="1">SUMPRODUCT($O602:BC602,N(1-$O631:BC631),N(OFFSET($O660:BC660,0,MAX(COLUMN($O660:BC660))-COLUMN($O660:BC660),1,1)))+BC631*BC602</f>
        <v>0</v>
      </c>
      <c r="BD689" s="361">
        <f ca="1">SUMPRODUCT($O602:BD602,N(1-$O631:BD631),N(OFFSET($O660:BD660,0,MAX(COLUMN($O660:BD660))-COLUMN($O660:BD660),1,1)))+BD631*BD602</f>
        <v>0</v>
      </c>
      <c r="BE689" s="361">
        <f ca="1">SUMPRODUCT($O602:BE602,N(1-$O631:BE631),N(OFFSET($O660:BE660,0,MAX(COLUMN($O660:BE660))-COLUMN($O660:BE660),1,1)))+BE631*BE602</f>
        <v>0</v>
      </c>
      <c r="BF689" s="361">
        <f ca="1">SUMPRODUCT($O602:BF602,N(1-$O631:BF631),N(OFFSET($O660:BF660,0,MAX(COLUMN($O660:BF660))-COLUMN($O660:BF660),1,1)))+BF631*BF602</f>
        <v>0</v>
      </c>
      <c r="BG689" s="361">
        <f ca="1">SUMPRODUCT($O602:BG602,N(1-$O631:BG631),N(OFFSET($O660:BG660,0,MAX(COLUMN($O660:BG660))-COLUMN($O660:BG660),1,1)))+BG631*BG602</f>
        <v>0</v>
      </c>
      <c r="BH689" s="361">
        <f ca="1">SUMPRODUCT($O602:BH602,N(1-$O631:BH631),N(OFFSET($O660:BH660,0,MAX(COLUMN($O660:BH660))-COLUMN($O660:BH660),1,1)))+BH631*BH602</f>
        <v>0</v>
      </c>
      <c r="BI689" s="361">
        <f ca="1">SUMPRODUCT($O602:BI602,N(1-$O631:BI631),N(OFFSET($O660:BI660,0,MAX(COLUMN($O660:BI660))-COLUMN($O660:BI660),1,1)))+BI631*BI602</f>
        <v>0</v>
      </c>
      <c r="BJ689" s="361">
        <f ca="1">SUMPRODUCT($O602:BJ602,N(1-$O631:BJ631),N(OFFSET($O660:BJ660,0,MAX(COLUMN($O660:BJ660))-COLUMN($O660:BJ660),1,1)))+BJ631*BJ602</f>
        <v>0</v>
      </c>
      <c r="BK689" s="361">
        <f ca="1">SUMPRODUCT($O602:BK602,N(1-$O631:BK631),N(OFFSET($O660:BK660,0,MAX(COLUMN($O660:BK660))-COLUMN($O660:BK660),1,1)))+BK631*BK602</f>
        <v>0</v>
      </c>
      <c r="BL689" s="361">
        <f ca="1">SUMPRODUCT($O602:BL602,N(1-$O631:BL631),N(OFFSET($O660:BL660,0,MAX(COLUMN($O660:BL660))-COLUMN($O660:BL660),1,1)))+BL631*BL602</f>
        <v>0</v>
      </c>
      <c r="BM689" s="361">
        <f ca="1">SUMPRODUCT($O602:BM602,N(1-$O631:BM631),N(OFFSET($O660:BM660,0,MAX(COLUMN($O660:BM660))-COLUMN($O660:BM660),1,1)))+BM631*BM602</f>
        <v>0</v>
      </c>
    </row>
    <row r="690" spans="3:65" x14ac:dyDescent="0.2">
      <c r="C690" s="325">
        <f t="shared" si="1332"/>
        <v>11</v>
      </c>
      <c r="D690" s="303" t="str">
        <f t="shared" si="1333"/>
        <v>item 11</v>
      </c>
      <c r="E690" s="350" t="str">
        <f t="shared" si="1331"/>
        <v>Operating Expense</v>
      </c>
      <c r="F690" s="320">
        <f t="shared" si="1331"/>
        <v>2</v>
      </c>
      <c r="G690" s="320"/>
      <c r="H690" s="354"/>
      <c r="K690" s="341">
        <f t="shared" ca="1" si="1334"/>
        <v>0</v>
      </c>
      <c r="L690" s="342">
        <f t="shared" ca="1" si="1335"/>
        <v>0</v>
      </c>
      <c r="O690" s="361">
        <f ca="1">SUMPRODUCT($O603:O603,N(1-$O632:O632),N(OFFSET($O661:O661,0,MAX(COLUMN($O661:O661))-COLUMN($O661:O661),1,1)))+O632*O603</f>
        <v>0</v>
      </c>
      <c r="P690" s="361">
        <f ca="1">SUMPRODUCT($O603:P603,N(1-$O632:P632),N(OFFSET($O661:P661,0,MAX(COLUMN($O661:P661))-COLUMN($O661:P661),1,1)))+P632*P603</f>
        <v>0</v>
      </c>
      <c r="Q690" s="361">
        <f ca="1">SUMPRODUCT($O603:Q603,N(1-$O632:Q632),N(OFFSET($O661:Q661,0,MAX(COLUMN($O661:Q661))-COLUMN($O661:Q661),1,1)))+Q632*Q603</f>
        <v>0</v>
      </c>
      <c r="R690" s="361">
        <f ca="1">SUMPRODUCT($O603:R603,N(1-$O632:R632),N(OFFSET($O661:R661,0,MAX(COLUMN($O661:R661))-COLUMN($O661:R661),1,1)))+R632*R603</f>
        <v>0</v>
      </c>
      <c r="S690" s="361">
        <f ca="1">SUMPRODUCT($O603:S603,N(1-$O632:S632),N(OFFSET($O661:S661,0,MAX(COLUMN($O661:S661))-COLUMN($O661:S661),1,1)))+S632*S603</f>
        <v>0</v>
      </c>
      <c r="T690" s="361">
        <f ca="1">SUMPRODUCT($O603:T603,N(1-$O632:T632),N(OFFSET($O661:T661,0,MAX(COLUMN($O661:T661))-COLUMN($O661:T661),1,1)))+T632*T603</f>
        <v>0</v>
      </c>
      <c r="U690" s="361">
        <f ca="1">SUMPRODUCT($O603:U603,N(1-$O632:U632),N(OFFSET($O661:U661,0,MAX(COLUMN($O661:U661))-COLUMN($O661:U661),1,1)))+U632*U603</f>
        <v>0</v>
      </c>
      <c r="V690" s="361">
        <f ca="1">SUMPRODUCT($O603:V603,N(1-$O632:V632),N(OFFSET($O661:V661,0,MAX(COLUMN($O661:V661))-COLUMN($O661:V661),1,1)))+V632*V603</f>
        <v>0</v>
      </c>
      <c r="W690" s="361">
        <f ca="1">SUMPRODUCT($O603:W603,N(1-$O632:W632),N(OFFSET($O661:W661,0,MAX(COLUMN($O661:W661))-COLUMN($O661:W661),1,1)))+W632*W603</f>
        <v>0</v>
      </c>
      <c r="X690" s="361">
        <f ca="1">SUMPRODUCT($O603:X603,N(1-$O632:X632),N(OFFSET($O661:X661,0,MAX(COLUMN($O661:X661))-COLUMN($O661:X661),1,1)))+X632*X603</f>
        <v>0</v>
      </c>
      <c r="Y690" s="361">
        <f ca="1">SUMPRODUCT($O603:Y603,N(1-$O632:Y632),N(OFFSET($O661:Y661,0,MAX(COLUMN($O661:Y661))-COLUMN($O661:Y661),1,1)))+Y632*Y603</f>
        <v>0</v>
      </c>
      <c r="Z690" s="361">
        <f ca="1">SUMPRODUCT($O603:Z603,N(1-$O632:Z632),N(OFFSET($O661:Z661,0,MAX(COLUMN($O661:Z661))-COLUMN($O661:Z661),1,1)))+Z632*Z603</f>
        <v>0</v>
      </c>
      <c r="AA690" s="361">
        <f ca="1">SUMPRODUCT($O603:AA603,N(1-$O632:AA632),N(OFFSET($O661:AA661,0,MAX(COLUMN($O661:AA661))-COLUMN($O661:AA661),1,1)))+AA632*AA603</f>
        <v>0</v>
      </c>
      <c r="AB690" s="361">
        <f ca="1">SUMPRODUCT($O603:AB603,N(1-$O632:AB632),N(OFFSET($O661:AB661,0,MAX(COLUMN($O661:AB661))-COLUMN($O661:AB661),1,1)))+AB632*AB603</f>
        <v>0</v>
      </c>
      <c r="AC690" s="361">
        <f ca="1">SUMPRODUCT($O603:AC603,N(1-$O632:AC632),N(OFFSET($O661:AC661,0,MAX(COLUMN($O661:AC661))-COLUMN($O661:AC661),1,1)))+AC632*AC603</f>
        <v>0</v>
      </c>
      <c r="AD690" s="361">
        <f ca="1">SUMPRODUCT($O603:AD603,N(1-$O632:AD632),N(OFFSET($O661:AD661,0,MAX(COLUMN($O661:AD661))-COLUMN($O661:AD661),1,1)))+AD632*AD603</f>
        <v>0</v>
      </c>
      <c r="AE690" s="361">
        <f ca="1">SUMPRODUCT($O603:AE603,N(1-$O632:AE632),N(OFFSET($O661:AE661,0,MAX(COLUMN($O661:AE661))-COLUMN($O661:AE661),1,1)))+AE632*AE603</f>
        <v>0</v>
      </c>
      <c r="AF690" s="361">
        <f ca="1">SUMPRODUCT($O603:AF603,N(1-$O632:AF632),N(OFFSET($O661:AF661,0,MAX(COLUMN($O661:AF661))-COLUMN($O661:AF661),1,1)))+AF632*AF603</f>
        <v>0</v>
      </c>
      <c r="AG690" s="361">
        <f ca="1">SUMPRODUCT($O603:AG603,N(1-$O632:AG632),N(OFFSET($O661:AG661,0,MAX(COLUMN($O661:AG661))-COLUMN($O661:AG661),1,1)))+AG632*AG603</f>
        <v>0</v>
      </c>
      <c r="AH690" s="361">
        <f ca="1">SUMPRODUCT($O603:AH603,N(1-$O632:AH632),N(OFFSET($O661:AH661,0,MAX(COLUMN($O661:AH661))-COLUMN($O661:AH661),1,1)))+AH632*AH603</f>
        <v>0</v>
      </c>
      <c r="AI690" s="361">
        <f ca="1">SUMPRODUCT($O603:AI603,N(1-$O632:AI632),N(OFFSET($O661:AI661,0,MAX(COLUMN($O661:AI661))-COLUMN($O661:AI661),1,1)))+AI632*AI603</f>
        <v>0</v>
      </c>
      <c r="AJ690" s="361">
        <f ca="1">SUMPRODUCT($O603:AJ603,N(1-$O632:AJ632),N(OFFSET($O661:AJ661,0,MAX(COLUMN($O661:AJ661))-COLUMN($O661:AJ661),1,1)))+AJ632*AJ603</f>
        <v>0</v>
      </c>
      <c r="AK690" s="361">
        <f ca="1">SUMPRODUCT($O603:AK603,N(1-$O632:AK632),N(OFFSET($O661:AK661,0,MAX(COLUMN($O661:AK661))-COLUMN($O661:AK661),1,1)))+AK632*AK603</f>
        <v>0</v>
      </c>
      <c r="AL690" s="361">
        <f ca="1">SUMPRODUCT($O603:AL603,N(1-$O632:AL632),N(OFFSET($O661:AL661,0,MAX(COLUMN($O661:AL661))-COLUMN($O661:AL661),1,1)))+AL632*AL603</f>
        <v>0</v>
      </c>
      <c r="AM690" s="361">
        <f ca="1">SUMPRODUCT($O603:AM603,N(1-$O632:AM632),N(OFFSET($O661:AM661,0,MAX(COLUMN($O661:AM661))-COLUMN($O661:AM661),1,1)))+AM632*AM603</f>
        <v>0</v>
      </c>
      <c r="AN690" s="361">
        <f ca="1">SUMPRODUCT($O603:AN603,N(1-$O632:AN632),N(OFFSET($O661:AN661,0,MAX(COLUMN($O661:AN661))-COLUMN($O661:AN661),1,1)))+AN632*AN603</f>
        <v>0</v>
      </c>
      <c r="AO690" s="361">
        <f ca="1">SUMPRODUCT($O603:AO603,N(1-$O632:AO632),N(OFFSET($O661:AO661,0,MAX(COLUMN($O661:AO661))-COLUMN($O661:AO661),1,1)))+AO632*AO603</f>
        <v>0</v>
      </c>
      <c r="AP690" s="361">
        <f ca="1">SUMPRODUCT($O603:AP603,N(1-$O632:AP632),N(OFFSET($O661:AP661,0,MAX(COLUMN($O661:AP661))-COLUMN($O661:AP661),1,1)))+AP632*AP603</f>
        <v>0</v>
      </c>
      <c r="AQ690" s="361">
        <f ca="1">SUMPRODUCT($O603:AQ603,N(1-$O632:AQ632),N(OFFSET($O661:AQ661,0,MAX(COLUMN($O661:AQ661))-COLUMN($O661:AQ661),1,1)))+AQ632*AQ603</f>
        <v>0</v>
      </c>
      <c r="AR690" s="361">
        <f ca="1">SUMPRODUCT($O603:AR603,N(1-$O632:AR632),N(OFFSET($O661:AR661,0,MAX(COLUMN($O661:AR661))-COLUMN($O661:AR661),1,1)))+AR632*AR603</f>
        <v>0</v>
      </c>
      <c r="AS690" s="361">
        <f ca="1">SUMPRODUCT($O603:AS603,N(1-$O632:AS632),N(OFFSET($O661:AS661,0,MAX(COLUMN($O661:AS661))-COLUMN($O661:AS661),1,1)))+AS632*AS603</f>
        <v>0</v>
      </c>
      <c r="AT690" s="361">
        <f ca="1">SUMPRODUCT($O603:AT603,N(1-$O632:AT632),N(OFFSET($O661:AT661,0,MAX(COLUMN($O661:AT661))-COLUMN($O661:AT661),1,1)))+AT632*AT603</f>
        <v>0</v>
      </c>
      <c r="AU690" s="361">
        <f ca="1">SUMPRODUCT($O603:AU603,N(1-$O632:AU632),N(OFFSET($O661:AU661,0,MAX(COLUMN($O661:AU661))-COLUMN($O661:AU661),1,1)))+AU632*AU603</f>
        <v>0</v>
      </c>
      <c r="AV690" s="361">
        <f ca="1">SUMPRODUCT($O603:AV603,N(1-$O632:AV632),N(OFFSET($O661:AV661,0,MAX(COLUMN($O661:AV661))-COLUMN($O661:AV661),1,1)))+AV632*AV603</f>
        <v>0</v>
      </c>
      <c r="AW690" s="361">
        <f ca="1">SUMPRODUCT($O603:AW603,N(1-$O632:AW632),N(OFFSET($O661:AW661,0,MAX(COLUMN($O661:AW661))-COLUMN($O661:AW661),1,1)))+AW632*AW603</f>
        <v>0</v>
      </c>
      <c r="AX690" s="361">
        <f ca="1">SUMPRODUCT($O603:AX603,N(1-$O632:AX632),N(OFFSET($O661:AX661,0,MAX(COLUMN($O661:AX661))-COLUMN($O661:AX661),1,1)))+AX632*AX603</f>
        <v>0</v>
      </c>
      <c r="AY690" s="361">
        <f ca="1">SUMPRODUCT($O603:AY603,N(1-$O632:AY632),N(OFFSET($O661:AY661,0,MAX(COLUMN($O661:AY661))-COLUMN($O661:AY661),1,1)))+AY632*AY603</f>
        <v>0</v>
      </c>
      <c r="AZ690" s="361">
        <f ca="1">SUMPRODUCT($O603:AZ603,N(1-$O632:AZ632),N(OFFSET($O661:AZ661,0,MAX(COLUMN($O661:AZ661))-COLUMN($O661:AZ661),1,1)))+AZ632*AZ603</f>
        <v>0</v>
      </c>
      <c r="BA690" s="361">
        <f ca="1">SUMPRODUCT($O603:BA603,N(1-$O632:BA632),N(OFFSET($O661:BA661,0,MAX(COLUMN($O661:BA661))-COLUMN($O661:BA661),1,1)))+BA632*BA603</f>
        <v>0</v>
      </c>
      <c r="BB690" s="361">
        <f ca="1">SUMPRODUCT($O603:BB603,N(1-$O632:BB632),N(OFFSET($O661:BB661,0,MAX(COLUMN($O661:BB661))-COLUMN($O661:BB661),1,1)))+BB632*BB603</f>
        <v>0</v>
      </c>
      <c r="BC690" s="361">
        <f ca="1">SUMPRODUCT($O603:BC603,N(1-$O632:BC632),N(OFFSET($O661:BC661,0,MAX(COLUMN($O661:BC661))-COLUMN($O661:BC661),1,1)))+BC632*BC603</f>
        <v>0</v>
      </c>
      <c r="BD690" s="361">
        <f ca="1">SUMPRODUCT($O603:BD603,N(1-$O632:BD632),N(OFFSET($O661:BD661,0,MAX(COLUMN($O661:BD661))-COLUMN($O661:BD661),1,1)))+BD632*BD603</f>
        <v>0</v>
      </c>
      <c r="BE690" s="361">
        <f ca="1">SUMPRODUCT($O603:BE603,N(1-$O632:BE632),N(OFFSET($O661:BE661,0,MAX(COLUMN($O661:BE661))-COLUMN($O661:BE661),1,1)))+BE632*BE603</f>
        <v>0</v>
      </c>
      <c r="BF690" s="361">
        <f ca="1">SUMPRODUCT($O603:BF603,N(1-$O632:BF632),N(OFFSET($O661:BF661,0,MAX(COLUMN($O661:BF661))-COLUMN($O661:BF661),1,1)))+BF632*BF603</f>
        <v>0</v>
      </c>
      <c r="BG690" s="361">
        <f ca="1">SUMPRODUCT($O603:BG603,N(1-$O632:BG632),N(OFFSET($O661:BG661,0,MAX(COLUMN($O661:BG661))-COLUMN($O661:BG661),1,1)))+BG632*BG603</f>
        <v>0</v>
      </c>
      <c r="BH690" s="361">
        <f ca="1">SUMPRODUCT($O603:BH603,N(1-$O632:BH632),N(OFFSET($O661:BH661,0,MAX(COLUMN($O661:BH661))-COLUMN($O661:BH661),1,1)))+BH632*BH603</f>
        <v>0</v>
      </c>
      <c r="BI690" s="361">
        <f ca="1">SUMPRODUCT($O603:BI603,N(1-$O632:BI632),N(OFFSET($O661:BI661,0,MAX(COLUMN($O661:BI661))-COLUMN($O661:BI661),1,1)))+BI632*BI603</f>
        <v>0</v>
      </c>
      <c r="BJ690" s="361">
        <f ca="1">SUMPRODUCT($O603:BJ603,N(1-$O632:BJ632),N(OFFSET($O661:BJ661,0,MAX(COLUMN($O661:BJ661))-COLUMN($O661:BJ661),1,1)))+BJ632*BJ603</f>
        <v>0</v>
      </c>
      <c r="BK690" s="361">
        <f ca="1">SUMPRODUCT($O603:BK603,N(1-$O632:BK632),N(OFFSET($O661:BK661,0,MAX(COLUMN($O661:BK661))-COLUMN($O661:BK661),1,1)))+BK632*BK603</f>
        <v>0</v>
      </c>
      <c r="BL690" s="361">
        <f ca="1">SUMPRODUCT($O603:BL603,N(1-$O632:BL632),N(OFFSET($O661:BL661,0,MAX(COLUMN($O661:BL661))-COLUMN($O661:BL661),1,1)))+BL632*BL603</f>
        <v>0</v>
      </c>
      <c r="BM690" s="361">
        <f ca="1">SUMPRODUCT($O603:BM603,N(1-$O632:BM632),N(OFFSET($O661:BM661,0,MAX(COLUMN($O661:BM661))-COLUMN($O661:BM661),1,1)))+BM632*BM603</f>
        <v>0</v>
      </c>
    </row>
    <row r="691" spans="3:65" x14ac:dyDescent="0.2">
      <c r="C691" s="325">
        <f t="shared" si="1332"/>
        <v>12</v>
      </c>
      <c r="D691" s="303" t="str">
        <f t="shared" si="1333"/>
        <v>item 12</v>
      </c>
      <c r="E691" s="350" t="str">
        <f t="shared" si="1331"/>
        <v>Operating Expense</v>
      </c>
      <c r="F691" s="320">
        <f t="shared" si="1331"/>
        <v>2</v>
      </c>
      <c r="G691" s="320"/>
      <c r="H691" s="354"/>
      <c r="K691" s="341">
        <f t="shared" ca="1" si="1334"/>
        <v>0</v>
      </c>
      <c r="L691" s="342">
        <f t="shared" ca="1" si="1335"/>
        <v>0</v>
      </c>
      <c r="O691" s="361">
        <f ca="1">SUMPRODUCT($O604:O604,N(1-$O633:O633),N(OFFSET($O662:O662,0,MAX(COLUMN($O662:O662))-COLUMN($O662:O662),1,1)))+O633*O604</f>
        <v>0</v>
      </c>
      <c r="P691" s="361">
        <f ca="1">SUMPRODUCT($O604:P604,N(1-$O633:P633),N(OFFSET($O662:P662,0,MAX(COLUMN($O662:P662))-COLUMN($O662:P662),1,1)))+P633*P604</f>
        <v>0</v>
      </c>
      <c r="Q691" s="361">
        <f ca="1">SUMPRODUCT($O604:Q604,N(1-$O633:Q633),N(OFFSET($O662:Q662,0,MAX(COLUMN($O662:Q662))-COLUMN($O662:Q662),1,1)))+Q633*Q604</f>
        <v>0</v>
      </c>
      <c r="R691" s="361">
        <f ca="1">SUMPRODUCT($O604:R604,N(1-$O633:R633),N(OFFSET($O662:R662,0,MAX(COLUMN($O662:R662))-COLUMN($O662:R662),1,1)))+R633*R604</f>
        <v>0</v>
      </c>
      <c r="S691" s="361">
        <f ca="1">SUMPRODUCT($O604:S604,N(1-$O633:S633),N(OFFSET($O662:S662,0,MAX(COLUMN($O662:S662))-COLUMN($O662:S662),1,1)))+S633*S604</f>
        <v>0</v>
      </c>
      <c r="T691" s="361">
        <f ca="1">SUMPRODUCT($O604:T604,N(1-$O633:T633),N(OFFSET($O662:T662,0,MAX(COLUMN($O662:T662))-COLUMN($O662:T662),1,1)))+T633*T604</f>
        <v>0</v>
      </c>
      <c r="U691" s="361">
        <f ca="1">SUMPRODUCT($O604:U604,N(1-$O633:U633),N(OFFSET($O662:U662,0,MAX(COLUMN($O662:U662))-COLUMN($O662:U662),1,1)))+U633*U604</f>
        <v>0</v>
      </c>
      <c r="V691" s="361">
        <f ca="1">SUMPRODUCT($O604:V604,N(1-$O633:V633),N(OFFSET($O662:V662,0,MAX(COLUMN($O662:V662))-COLUMN($O662:V662),1,1)))+V633*V604</f>
        <v>0</v>
      </c>
      <c r="W691" s="361">
        <f ca="1">SUMPRODUCT($O604:W604,N(1-$O633:W633),N(OFFSET($O662:W662,0,MAX(COLUMN($O662:W662))-COLUMN($O662:W662),1,1)))+W633*W604</f>
        <v>0</v>
      </c>
      <c r="X691" s="361">
        <f ca="1">SUMPRODUCT($O604:X604,N(1-$O633:X633),N(OFFSET($O662:X662,0,MAX(COLUMN($O662:X662))-COLUMN($O662:X662),1,1)))+X633*X604</f>
        <v>0</v>
      </c>
      <c r="Y691" s="361">
        <f ca="1">SUMPRODUCT($O604:Y604,N(1-$O633:Y633),N(OFFSET($O662:Y662,0,MAX(COLUMN($O662:Y662))-COLUMN($O662:Y662),1,1)))+Y633*Y604</f>
        <v>0</v>
      </c>
      <c r="Z691" s="361">
        <f ca="1">SUMPRODUCT($O604:Z604,N(1-$O633:Z633),N(OFFSET($O662:Z662,0,MAX(COLUMN($O662:Z662))-COLUMN($O662:Z662),1,1)))+Z633*Z604</f>
        <v>0</v>
      </c>
      <c r="AA691" s="361">
        <f ca="1">SUMPRODUCT($O604:AA604,N(1-$O633:AA633),N(OFFSET($O662:AA662,0,MAX(COLUMN($O662:AA662))-COLUMN($O662:AA662),1,1)))+AA633*AA604</f>
        <v>0</v>
      </c>
      <c r="AB691" s="361">
        <f ca="1">SUMPRODUCT($O604:AB604,N(1-$O633:AB633),N(OFFSET($O662:AB662,0,MAX(COLUMN($O662:AB662))-COLUMN($O662:AB662),1,1)))+AB633*AB604</f>
        <v>0</v>
      </c>
      <c r="AC691" s="361">
        <f ca="1">SUMPRODUCT($O604:AC604,N(1-$O633:AC633),N(OFFSET($O662:AC662,0,MAX(COLUMN($O662:AC662))-COLUMN($O662:AC662),1,1)))+AC633*AC604</f>
        <v>0</v>
      </c>
      <c r="AD691" s="361">
        <f ca="1">SUMPRODUCT($O604:AD604,N(1-$O633:AD633),N(OFFSET($O662:AD662,0,MAX(COLUMN($O662:AD662))-COLUMN($O662:AD662),1,1)))+AD633*AD604</f>
        <v>0</v>
      </c>
      <c r="AE691" s="361">
        <f ca="1">SUMPRODUCT($O604:AE604,N(1-$O633:AE633),N(OFFSET($O662:AE662,0,MAX(COLUMN($O662:AE662))-COLUMN($O662:AE662),1,1)))+AE633*AE604</f>
        <v>0</v>
      </c>
      <c r="AF691" s="361">
        <f ca="1">SUMPRODUCT($O604:AF604,N(1-$O633:AF633),N(OFFSET($O662:AF662,0,MAX(COLUMN($O662:AF662))-COLUMN($O662:AF662),1,1)))+AF633*AF604</f>
        <v>0</v>
      </c>
      <c r="AG691" s="361">
        <f ca="1">SUMPRODUCT($O604:AG604,N(1-$O633:AG633),N(OFFSET($O662:AG662,0,MAX(COLUMN($O662:AG662))-COLUMN($O662:AG662),1,1)))+AG633*AG604</f>
        <v>0</v>
      </c>
      <c r="AH691" s="361">
        <f ca="1">SUMPRODUCT($O604:AH604,N(1-$O633:AH633),N(OFFSET($O662:AH662,0,MAX(COLUMN($O662:AH662))-COLUMN($O662:AH662),1,1)))+AH633*AH604</f>
        <v>0</v>
      </c>
      <c r="AI691" s="361">
        <f ca="1">SUMPRODUCT($O604:AI604,N(1-$O633:AI633),N(OFFSET($O662:AI662,0,MAX(COLUMN($O662:AI662))-COLUMN($O662:AI662),1,1)))+AI633*AI604</f>
        <v>0</v>
      </c>
      <c r="AJ691" s="361">
        <f ca="1">SUMPRODUCT($O604:AJ604,N(1-$O633:AJ633),N(OFFSET($O662:AJ662,0,MAX(COLUMN($O662:AJ662))-COLUMN($O662:AJ662),1,1)))+AJ633*AJ604</f>
        <v>0</v>
      </c>
      <c r="AK691" s="361">
        <f ca="1">SUMPRODUCT($O604:AK604,N(1-$O633:AK633),N(OFFSET($O662:AK662,0,MAX(COLUMN($O662:AK662))-COLUMN($O662:AK662),1,1)))+AK633*AK604</f>
        <v>0</v>
      </c>
      <c r="AL691" s="361">
        <f ca="1">SUMPRODUCT($O604:AL604,N(1-$O633:AL633),N(OFFSET($O662:AL662,0,MAX(COLUMN($O662:AL662))-COLUMN($O662:AL662),1,1)))+AL633*AL604</f>
        <v>0</v>
      </c>
      <c r="AM691" s="361">
        <f ca="1">SUMPRODUCT($O604:AM604,N(1-$O633:AM633),N(OFFSET($O662:AM662,0,MAX(COLUMN($O662:AM662))-COLUMN($O662:AM662),1,1)))+AM633*AM604</f>
        <v>0</v>
      </c>
      <c r="AN691" s="361">
        <f ca="1">SUMPRODUCT($O604:AN604,N(1-$O633:AN633),N(OFFSET($O662:AN662,0,MAX(COLUMN($O662:AN662))-COLUMN($O662:AN662),1,1)))+AN633*AN604</f>
        <v>0</v>
      </c>
      <c r="AO691" s="361">
        <f ca="1">SUMPRODUCT($O604:AO604,N(1-$O633:AO633),N(OFFSET($O662:AO662,0,MAX(COLUMN($O662:AO662))-COLUMN($O662:AO662),1,1)))+AO633*AO604</f>
        <v>0</v>
      </c>
      <c r="AP691" s="361">
        <f ca="1">SUMPRODUCT($O604:AP604,N(1-$O633:AP633),N(OFFSET($O662:AP662,0,MAX(COLUMN($O662:AP662))-COLUMN($O662:AP662),1,1)))+AP633*AP604</f>
        <v>0</v>
      </c>
      <c r="AQ691" s="361">
        <f ca="1">SUMPRODUCT($O604:AQ604,N(1-$O633:AQ633),N(OFFSET($O662:AQ662,0,MAX(COLUMN($O662:AQ662))-COLUMN($O662:AQ662),1,1)))+AQ633*AQ604</f>
        <v>0</v>
      </c>
      <c r="AR691" s="361">
        <f ca="1">SUMPRODUCT($O604:AR604,N(1-$O633:AR633),N(OFFSET($O662:AR662,0,MAX(COLUMN($O662:AR662))-COLUMN($O662:AR662),1,1)))+AR633*AR604</f>
        <v>0</v>
      </c>
      <c r="AS691" s="361">
        <f ca="1">SUMPRODUCT($O604:AS604,N(1-$O633:AS633),N(OFFSET($O662:AS662,0,MAX(COLUMN($O662:AS662))-COLUMN($O662:AS662),1,1)))+AS633*AS604</f>
        <v>0</v>
      </c>
      <c r="AT691" s="361">
        <f ca="1">SUMPRODUCT($O604:AT604,N(1-$O633:AT633),N(OFFSET($O662:AT662,0,MAX(COLUMN($O662:AT662))-COLUMN($O662:AT662),1,1)))+AT633*AT604</f>
        <v>0</v>
      </c>
      <c r="AU691" s="361">
        <f ca="1">SUMPRODUCT($O604:AU604,N(1-$O633:AU633),N(OFFSET($O662:AU662,0,MAX(COLUMN($O662:AU662))-COLUMN($O662:AU662),1,1)))+AU633*AU604</f>
        <v>0</v>
      </c>
      <c r="AV691" s="361">
        <f ca="1">SUMPRODUCT($O604:AV604,N(1-$O633:AV633),N(OFFSET($O662:AV662,0,MAX(COLUMN($O662:AV662))-COLUMN($O662:AV662),1,1)))+AV633*AV604</f>
        <v>0</v>
      </c>
      <c r="AW691" s="361">
        <f ca="1">SUMPRODUCT($O604:AW604,N(1-$O633:AW633),N(OFFSET($O662:AW662,0,MAX(COLUMN($O662:AW662))-COLUMN($O662:AW662),1,1)))+AW633*AW604</f>
        <v>0</v>
      </c>
      <c r="AX691" s="361">
        <f ca="1">SUMPRODUCT($O604:AX604,N(1-$O633:AX633),N(OFFSET($O662:AX662,0,MAX(COLUMN($O662:AX662))-COLUMN($O662:AX662),1,1)))+AX633*AX604</f>
        <v>0</v>
      </c>
      <c r="AY691" s="361">
        <f ca="1">SUMPRODUCT($O604:AY604,N(1-$O633:AY633),N(OFFSET($O662:AY662,0,MAX(COLUMN($O662:AY662))-COLUMN($O662:AY662),1,1)))+AY633*AY604</f>
        <v>0</v>
      </c>
      <c r="AZ691" s="361">
        <f ca="1">SUMPRODUCT($O604:AZ604,N(1-$O633:AZ633),N(OFFSET($O662:AZ662,0,MAX(COLUMN($O662:AZ662))-COLUMN($O662:AZ662),1,1)))+AZ633*AZ604</f>
        <v>0</v>
      </c>
      <c r="BA691" s="361">
        <f ca="1">SUMPRODUCT($O604:BA604,N(1-$O633:BA633),N(OFFSET($O662:BA662,0,MAX(COLUMN($O662:BA662))-COLUMN($O662:BA662),1,1)))+BA633*BA604</f>
        <v>0</v>
      </c>
      <c r="BB691" s="361">
        <f ca="1">SUMPRODUCT($O604:BB604,N(1-$O633:BB633),N(OFFSET($O662:BB662,0,MAX(COLUMN($O662:BB662))-COLUMN($O662:BB662),1,1)))+BB633*BB604</f>
        <v>0</v>
      </c>
      <c r="BC691" s="361">
        <f ca="1">SUMPRODUCT($O604:BC604,N(1-$O633:BC633),N(OFFSET($O662:BC662,0,MAX(COLUMN($O662:BC662))-COLUMN($O662:BC662),1,1)))+BC633*BC604</f>
        <v>0</v>
      </c>
      <c r="BD691" s="361">
        <f ca="1">SUMPRODUCT($O604:BD604,N(1-$O633:BD633),N(OFFSET($O662:BD662,0,MAX(COLUMN($O662:BD662))-COLUMN($O662:BD662),1,1)))+BD633*BD604</f>
        <v>0</v>
      </c>
      <c r="BE691" s="361">
        <f ca="1">SUMPRODUCT($O604:BE604,N(1-$O633:BE633),N(OFFSET($O662:BE662,0,MAX(COLUMN($O662:BE662))-COLUMN($O662:BE662),1,1)))+BE633*BE604</f>
        <v>0</v>
      </c>
      <c r="BF691" s="361">
        <f ca="1">SUMPRODUCT($O604:BF604,N(1-$O633:BF633),N(OFFSET($O662:BF662,0,MAX(COLUMN($O662:BF662))-COLUMN($O662:BF662),1,1)))+BF633*BF604</f>
        <v>0</v>
      </c>
      <c r="BG691" s="361">
        <f ca="1">SUMPRODUCT($O604:BG604,N(1-$O633:BG633),N(OFFSET($O662:BG662,0,MAX(COLUMN($O662:BG662))-COLUMN($O662:BG662),1,1)))+BG633*BG604</f>
        <v>0</v>
      </c>
      <c r="BH691" s="361">
        <f ca="1">SUMPRODUCT($O604:BH604,N(1-$O633:BH633),N(OFFSET($O662:BH662,0,MAX(COLUMN($O662:BH662))-COLUMN($O662:BH662),1,1)))+BH633*BH604</f>
        <v>0</v>
      </c>
      <c r="BI691" s="361">
        <f ca="1">SUMPRODUCT($O604:BI604,N(1-$O633:BI633),N(OFFSET($O662:BI662,0,MAX(COLUMN($O662:BI662))-COLUMN($O662:BI662),1,1)))+BI633*BI604</f>
        <v>0</v>
      </c>
      <c r="BJ691" s="361">
        <f ca="1">SUMPRODUCT($O604:BJ604,N(1-$O633:BJ633),N(OFFSET($O662:BJ662,0,MAX(COLUMN($O662:BJ662))-COLUMN($O662:BJ662),1,1)))+BJ633*BJ604</f>
        <v>0</v>
      </c>
      <c r="BK691" s="361">
        <f ca="1">SUMPRODUCT($O604:BK604,N(1-$O633:BK633),N(OFFSET($O662:BK662,0,MAX(COLUMN($O662:BK662))-COLUMN($O662:BK662),1,1)))+BK633*BK604</f>
        <v>0</v>
      </c>
      <c r="BL691" s="361">
        <f ca="1">SUMPRODUCT($O604:BL604,N(1-$O633:BL633),N(OFFSET($O662:BL662,0,MAX(COLUMN($O662:BL662))-COLUMN($O662:BL662),1,1)))+BL633*BL604</f>
        <v>0</v>
      </c>
      <c r="BM691" s="361">
        <f ca="1">SUMPRODUCT($O604:BM604,N(1-$O633:BM633),N(OFFSET($O662:BM662,0,MAX(COLUMN($O662:BM662))-COLUMN($O662:BM662),1,1)))+BM633*BM604</f>
        <v>0</v>
      </c>
    </row>
    <row r="692" spans="3:65" x14ac:dyDescent="0.2">
      <c r="C692" s="325">
        <f t="shared" si="1332"/>
        <v>13</v>
      </c>
      <c r="D692" s="303" t="str">
        <f t="shared" si="1333"/>
        <v>item 13</v>
      </c>
      <c r="E692" s="350" t="str">
        <f t="shared" si="1331"/>
        <v>Operating Expense</v>
      </c>
      <c r="F692" s="320">
        <f t="shared" si="1331"/>
        <v>2</v>
      </c>
      <c r="G692" s="320"/>
      <c r="H692" s="354"/>
      <c r="K692" s="341">
        <f t="shared" ca="1" si="1334"/>
        <v>0</v>
      </c>
      <c r="L692" s="342">
        <f t="shared" ca="1" si="1335"/>
        <v>0</v>
      </c>
      <c r="O692" s="361">
        <f ca="1">SUMPRODUCT($O605:O605,N(1-$O634:O634),N(OFFSET($O663:O663,0,MAX(COLUMN($O663:O663))-COLUMN($O663:O663),1,1)))+O634*O605</f>
        <v>0</v>
      </c>
      <c r="P692" s="361">
        <f ca="1">SUMPRODUCT($O605:P605,N(1-$O634:P634),N(OFFSET($O663:P663,0,MAX(COLUMN($O663:P663))-COLUMN($O663:P663),1,1)))+P634*P605</f>
        <v>0</v>
      </c>
      <c r="Q692" s="361">
        <f ca="1">SUMPRODUCT($O605:Q605,N(1-$O634:Q634),N(OFFSET($O663:Q663,0,MAX(COLUMN($O663:Q663))-COLUMN($O663:Q663),1,1)))+Q634*Q605</f>
        <v>0</v>
      </c>
      <c r="R692" s="361">
        <f ca="1">SUMPRODUCT($O605:R605,N(1-$O634:R634),N(OFFSET($O663:R663,0,MAX(COLUMN($O663:R663))-COLUMN($O663:R663),1,1)))+R634*R605</f>
        <v>0</v>
      </c>
      <c r="S692" s="361">
        <f ca="1">SUMPRODUCT($O605:S605,N(1-$O634:S634),N(OFFSET($O663:S663,0,MAX(COLUMN($O663:S663))-COLUMN($O663:S663),1,1)))+S634*S605</f>
        <v>0</v>
      </c>
      <c r="T692" s="361">
        <f ca="1">SUMPRODUCT($O605:T605,N(1-$O634:T634),N(OFFSET($O663:T663,0,MAX(COLUMN($O663:T663))-COLUMN($O663:T663),1,1)))+T634*T605</f>
        <v>0</v>
      </c>
      <c r="U692" s="361">
        <f ca="1">SUMPRODUCT($O605:U605,N(1-$O634:U634),N(OFFSET($O663:U663,0,MAX(COLUMN($O663:U663))-COLUMN($O663:U663),1,1)))+U634*U605</f>
        <v>0</v>
      </c>
      <c r="V692" s="361">
        <f ca="1">SUMPRODUCT($O605:V605,N(1-$O634:V634),N(OFFSET($O663:V663,0,MAX(COLUMN($O663:V663))-COLUMN($O663:V663),1,1)))+V634*V605</f>
        <v>0</v>
      </c>
      <c r="W692" s="361">
        <f ca="1">SUMPRODUCT($O605:W605,N(1-$O634:W634),N(OFFSET($O663:W663,0,MAX(COLUMN($O663:W663))-COLUMN($O663:W663),1,1)))+W634*W605</f>
        <v>0</v>
      </c>
      <c r="X692" s="361">
        <f ca="1">SUMPRODUCT($O605:X605,N(1-$O634:X634),N(OFFSET($O663:X663,0,MAX(COLUMN($O663:X663))-COLUMN($O663:X663),1,1)))+X634*X605</f>
        <v>0</v>
      </c>
      <c r="Y692" s="361">
        <f ca="1">SUMPRODUCT($O605:Y605,N(1-$O634:Y634),N(OFFSET($O663:Y663,0,MAX(COLUMN($O663:Y663))-COLUMN($O663:Y663),1,1)))+Y634*Y605</f>
        <v>0</v>
      </c>
      <c r="Z692" s="361">
        <f ca="1">SUMPRODUCT($O605:Z605,N(1-$O634:Z634),N(OFFSET($O663:Z663,0,MAX(COLUMN($O663:Z663))-COLUMN($O663:Z663),1,1)))+Z634*Z605</f>
        <v>0</v>
      </c>
      <c r="AA692" s="361">
        <f ca="1">SUMPRODUCT($O605:AA605,N(1-$O634:AA634),N(OFFSET($O663:AA663,0,MAX(COLUMN($O663:AA663))-COLUMN($O663:AA663),1,1)))+AA634*AA605</f>
        <v>0</v>
      </c>
      <c r="AB692" s="361">
        <f ca="1">SUMPRODUCT($O605:AB605,N(1-$O634:AB634),N(OFFSET($O663:AB663,0,MAX(COLUMN($O663:AB663))-COLUMN($O663:AB663),1,1)))+AB634*AB605</f>
        <v>0</v>
      </c>
      <c r="AC692" s="361">
        <f ca="1">SUMPRODUCT($O605:AC605,N(1-$O634:AC634),N(OFFSET($O663:AC663,0,MAX(COLUMN($O663:AC663))-COLUMN($O663:AC663),1,1)))+AC634*AC605</f>
        <v>0</v>
      </c>
      <c r="AD692" s="361">
        <f ca="1">SUMPRODUCT($O605:AD605,N(1-$O634:AD634),N(OFFSET($O663:AD663,0,MAX(COLUMN($O663:AD663))-COLUMN($O663:AD663),1,1)))+AD634*AD605</f>
        <v>0</v>
      </c>
      <c r="AE692" s="361">
        <f ca="1">SUMPRODUCT($O605:AE605,N(1-$O634:AE634),N(OFFSET($O663:AE663,0,MAX(COLUMN($O663:AE663))-COLUMN($O663:AE663),1,1)))+AE634*AE605</f>
        <v>0</v>
      </c>
      <c r="AF692" s="361">
        <f ca="1">SUMPRODUCT($O605:AF605,N(1-$O634:AF634),N(OFFSET($O663:AF663,0,MAX(COLUMN($O663:AF663))-COLUMN($O663:AF663),1,1)))+AF634*AF605</f>
        <v>0</v>
      </c>
      <c r="AG692" s="361">
        <f ca="1">SUMPRODUCT($O605:AG605,N(1-$O634:AG634),N(OFFSET($O663:AG663,0,MAX(COLUMN($O663:AG663))-COLUMN($O663:AG663),1,1)))+AG634*AG605</f>
        <v>0</v>
      </c>
      <c r="AH692" s="361">
        <f ca="1">SUMPRODUCT($O605:AH605,N(1-$O634:AH634),N(OFFSET($O663:AH663,0,MAX(COLUMN($O663:AH663))-COLUMN($O663:AH663),1,1)))+AH634*AH605</f>
        <v>0</v>
      </c>
      <c r="AI692" s="361">
        <f ca="1">SUMPRODUCT($O605:AI605,N(1-$O634:AI634),N(OFFSET($O663:AI663,0,MAX(COLUMN($O663:AI663))-COLUMN($O663:AI663),1,1)))+AI634*AI605</f>
        <v>0</v>
      </c>
      <c r="AJ692" s="361">
        <f ca="1">SUMPRODUCT($O605:AJ605,N(1-$O634:AJ634),N(OFFSET($O663:AJ663,0,MAX(COLUMN($O663:AJ663))-COLUMN($O663:AJ663),1,1)))+AJ634*AJ605</f>
        <v>0</v>
      </c>
      <c r="AK692" s="361">
        <f ca="1">SUMPRODUCT($O605:AK605,N(1-$O634:AK634),N(OFFSET($O663:AK663,0,MAX(COLUMN($O663:AK663))-COLUMN($O663:AK663),1,1)))+AK634*AK605</f>
        <v>0</v>
      </c>
      <c r="AL692" s="361">
        <f ca="1">SUMPRODUCT($O605:AL605,N(1-$O634:AL634),N(OFFSET($O663:AL663,0,MAX(COLUMN($O663:AL663))-COLUMN($O663:AL663),1,1)))+AL634*AL605</f>
        <v>0</v>
      </c>
      <c r="AM692" s="361">
        <f ca="1">SUMPRODUCT($O605:AM605,N(1-$O634:AM634),N(OFFSET($O663:AM663,0,MAX(COLUMN($O663:AM663))-COLUMN($O663:AM663),1,1)))+AM634*AM605</f>
        <v>0</v>
      </c>
      <c r="AN692" s="361">
        <f ca="1">SUMPRODUCT($O605:AN605,N(1-$O634:AN634),N(OFFSET($O663:AN663,0,MAX(COLUMN($O663:AN663))-COLUMN($O663:AN663),1,1)))+AN634*AN605</f>
        <v>0</v>
      </c>
      <c r="AO692" s="361">
        <f ca="1">SUMPRODUCT($O605:AO605,N(1-$O634:AO634),N(OFFSET($O663:AO663,0,MAX(COLUMN($O663:AO663))-COLUMN($O663:AO663),1,1)))+AO634*AO605</f>
        <v>0</v>
      </c>
      <c r="AP692" s="361">
        <f ca="1">SUMPRODUCT($O605:AP605,N(1-$O634:AP634),N(OFFSET($O663:AP663,0,MAX(COLUMN($O663:AP663))-COLUMN($O663:AP663),1,1)))+AP634*AP605</f>
        <v>0</v>
      </c>
      <c r="AQ692" s="361">
        <f ca="1">SUMPRODUCT($O605:AQ605,N(1-$O634:AQ634),N(OFFSET($O663:AQ663,0,MAX(COLUMN($O663:AQ663))-COLUMN($O663:AQ663),1,1)))+AQ634*AQ605</f>
        <v>0</v>
      </c>
      <c r="AR692" s="361">
        <f ca="1">SUMPRODUCT($O605:AR605,N(1-$O634:AR634),N(OFFSET($O663:AR663,0,MAX(COLUMN($O663:AR663))-COLUMN($O663:AR663),1,1)))+AR634*AR605</f>
        <v>0</v>
      </c>
      <c r="AS692" s="361">
        <f ca="1">SUMPRODUCT($O605:AS605,N(1-$O634:AS634),N(OFFSET($O663:AS663,0,MAX(COLUMN($O663:AS663))-COLUMN($O663:AS663),1,1)))+AS634*AS605</f>
        <v>0</v>
      </c>
      <c r="AT692" s="361">
        <f ca="1">SUMPRODUCT($O605:AT605,N(1-$O634:AT634),N(OFFSET($O663:AT663,0,MAX(COLUMN($O663:AT663))-COLUMN($O663:AT663),1,1)))+AT634*AT605</f>
        <v>0</v>
      </c>
      <c r="AU692" s="361">
        <f ca="1">SUMPRODUCT($O605:AU605,N(1-$O634:AU634),N(OFFSET($O663:AU663,0,MAX(COLUMN($O663:AU663))-COLUMN($O663:AU663),1,1)))+AU634*AU605</f>
        <v>0</v>
      </c>
      <c r="AV692" s="361">
        <f ca="1">SUMPRODUCT($O605:AV605,N(1-$O634:AV634),N(OFFSET($O663:AV663,0,MAX(COLUMN($O663:AV663))-COLUMN($O663:AV663),1,1)))+AV634*AV605</f>
        <v>0</v>
      </c>
      <c r="AW692" s="361">
        <f ca="1">SUMPRODUCT($O605:AW605,N(1-$O634:AW634),N(OFFSET($O663:AW663,0,MAX(COLUMN($O663:AW663))-COLUMN($O663:AW663),1,1)))+AW634*AW605</f>
        <v>0</v>
      </c>
      <c r="AX692" s="361">
        <f ca="1">SUMPRODUCT($O605:AX605,N(1-$O634:AX634),N(OFFSET($O663:AX663,0,MAX(COLUMN($O663:AX663))-COLUMN($O663:AX663),1,1)))+AX634*AX605</f>
        <v>0</v>
      </c>
      <c r="AY692" s="361">
        <f ca="1">SUMPRODUCT($O605:AY605,N(1-$O634:AY634),N(OFFSET($O663:AY663,0,MAX(COLUMN($O663:AY663))-COLUMN($O663:AY663),1,1)))+AY634*AY605</f>
        <v>0</v>
      </c>
      <c r="AZ692" s="361">
        <f ca="1">SUMPRODUCT($O605:AZ605,N(1-$O634:AZ634),N(OFFSET($O663:AZ663,0,MAX(COLUMN($O663:AZ663))-COLUMN($O663:AZ663),1,1)))+AZ634*AZ605</f>
        <v>0</v>
      </c>
      <c r="BA692" s="361">
        <f ca="1">SUMPRODUCT($O605:BA605,N(1-$O634:BA634),N(OFFSET($O663:BA663,0,MAX(COLUMN($O663:BA663))-COLUMN($O663:BA663),1,1)))+BA634*BA605</f>
        <v>0</v>
      </c>
      <c r="BB692" s="361">
        <f ca="1">SUMPRODUCT($O605:BB605,N(1-$O634:BB634),N(OFFSET($O663:BB663,0,MAX(COLUMN($O663:BB663))-COLUMN($O663:BB663),1,1)))+BB634*BB605</f>
        <v>0</v>
      </c>
      <c r="BC692" s="361">
        <f ca="1">SUMPRODUCT($O605:BC605,N(1-$O634:BC634),N(OFFSET($O663:BC663,0,MAX(COLUMN($O663:BC663))-COLUMN($O663:BC663),1,1)))+BC634*BC605</f>
        <v>0</v>
      </c>
      <c r="BD692" s="361">
        <f ca="1">SUMPRODUCT($O605:BD605,N(1-$O634:BD634),N(OFFSET($O663:BD663,0,MAX(COLUMN($O663:BD663))-COLUMN($O663:BD663),1,1)))+BD634*BD605</f>
        <v>0</v>
      </c>
      <c r="BE692" s="361">
        <f ca="1">SUMPRODUCT($O605:BE605,N(1-$O634:BE634),N(OFFSET($O663:BE663,0,MAX(COLUMN($O663:BE663))-COLUMN($O663:BE663),1,1)))+BE634*BE605</f>
        <v>0</v>
      </c>
      <c r="BF692" s="361">
        <f ca="1">SUMPRODUCT($O605:BF605,N(1-$O634:BF634),N(OFFSET($O663:BF663,0,MAX(COLUMN($O663:BF663))-COLUMN($O663:BF663),1,1)))+BF634*BF605</f>
        <v>0</v>
      </c>
      <c r="BG692" s="361">
        <f ca="1">SUMPRODUCT($O605:BG605,N(1-$O634:BG634),N(OFFSET($O663:BG663,0,MAX(COLUMN($O663:BG663))-COLUMN($O663:BG663),1,1)))+BG634*BG605</f>
        <v>0</v>
      </c>
      <c r="BH692" s="361">
        <f ca="1">SUMPRODUCT($O605:BH605,N(1-$O634:BH634),N(OFFSET($O663:BH663,0,MAX(COLUMN($O663:BH663))-COLUMN($O663:BH663),1,1)))+BH634*BH605</f>
        <v>0</v>
      </c>
      <c r="BI692" s="361">
        <f ca="1">SUMPRODUCT($O605:BI605,N(1-$O634:BI634),N(OFFSET($O663:BI663,0,MAX(COLUMN($O663:BI663))-COLUMN($O663:BI663),1,1)))+BI634*BI605</f>
        <v>0</v>
      </c>
      <c r="BJ692" s="361">
        <f ca="1">SUMPRODUCT($O605:BJ605,N(1-$O634:BJ634),N(OFFSET($O663:BJ663,0,MAX(COLUMN($O663:BJ663))-COLUMN($O663:BJ663),1,1)))+BJ634*BJ605</f>
        <v>0</v>
      </c>
      <c r="BK692" s="361">
        <f ca="1">SUMPRODUCT($O605:BK605,N(1-$O634:BK634),N(OFFSET($O663:BK663,0,MAX(COLUMN($O663:BK663))-COLUMN($O663:BK663),1,1)))+BK634*BK605</f>
        <v>0</v>
      </c>
      <c r="BL692" s="361">
        <f ca="1">SUMPRODUCT($O605:BL605,N(1-$O634:BL634),N(OFFSET($O663:BL663,0,MAX(COLUMN($O663:BL663))-COLUMN($O663:BL663),1,1)))+BL634*BL605</f>
        <v>0</v>
      </c>
      <c r="BM692" s="361">
        <f ca="1">SUMPRODUCT($O605:BM605,N(1-$O634:BM634),N(OFFSET($O663:BM663,0,MAX(COLUMN($O663:BM663))-COLUMN($O663:BM663),1,1)))+BM634*BM605</f>
        <v>0</v>
      </c>
    </row>
    <row r="693" spans="3:65" x14ac:dyDescent="0.2">
      <c r="C693" s="325">
        <f t="shared" si="1332"/>
        <v>14</v>
      </c>
      <c r="D693" s="303" t="str">
        <f t="shared" si="1333"/>
        <v>item 14</v>
      </c>
      <c r="E693" s="350" t="str">
        <f t="shared" si="1331"/>
        <v>Operating Expense</v>
      </c>
      <c r="F693" s="320">
        <f t="shared" si="1331"/>
        <v>2</v>
      </c>
      <c r="G693" s="320"/>
      <c r="H693" s="354"/>
      <c r="K693" s="341">
        <f t="shared" ca="1" si="1334"/>
        <v>0</v>
      </c>
      <c r="L693" s="342">
        <f t="shared" ca="1" si="1335"/>
        <v>0</v>
      </c>
      <c r="O693" s="361">
        <f ca="1">SUMPRODUCT($O606:O606,N(1-$O635:O635),N(OFFSET($O664:O664,0,MAX(COLUMN($O664:O664))-COLUMN($O664:O664),1,1)))+O635*O606</f>
        <v>0</v>
      </c>
      <c r="P693" s="361">
        <f ca="1">SUMPRODUCT($O606:P606,N(1-$O635:P635),N(OFFSET($O664:P664,0,MAX(COLUMN($O664:P664))-COLUMN($O664:P664),1,1)))+P635*P606</f>
        <v>0</v>
      </c>
      <c r="Q693" s="361">
        <f ca="1">SUMPRODUCT($O606:Q606,N(1-$O635:Q635),N(OFFSET($O664:Q664,0,MAX(COLUMN($O664:Q664))-COLUMN($O664:Q664),1,1)))+Q635*Q606</f>
        <v>0</v>
      </c>
      <c r="R693" s="361">
        <f ca="1">SUMPRODUCT($O606:R606,N(1-$O635:R635),N(OFFSET($O664:R664,0,MAX(COLUMN($O664:R664))-COLUMN($O664:R664),1,1)))+R635*R606</f>
        <v>0</v>
      </c>
      <c r="S693" s="361">
        <f ca="1">SUMPRODUCT($O606:S606,N(1-$O635:S635),N(OFFSET($O664:S664,0,MAX(COLUMN($O664:S664))-COLUMN($O664:S664),1,1)))+S635*S606</f>
        <v>0</v>
      </c>
      <c r="T693" s="361">
        <f ca="1">SUMPRODUCT($O606:T606,N(1-$O635:T635),N(OFFSET($O664:T664,0,MAX(COLUMN($O664:T664))-COLUMN($O664:T664),1,1)))+T635*T606</f>
        <v>0</v>
      </c>
      <c r="U693" s="361">
        <f ca="1">SUMPRODUCT($O606:U606,N(1-$O635:U635),N(OFFSET($O664:U664,0,MAX(COLUMN($O664:U664))-COLUMN($O664:U664),1,1)))+U635*U606</f>
        <v>0</v>
      </c>
      <c r="V693" s="361">
        <f ca="1">SUMPRODUCT($O606:V606,N(1-$O635:V635),N(OFFSET($O664:V664,0,MAX(COLUMN($O664:V664))-COLUMN($O664:V664),1,1)))+V635*V606</f>
        <v>0</v>
      </c>
      <c r="W693" s="361">
        <f ca="1">SUMPRODUCT($O606:W606,N(1-$O635:W635),N(OFFSET($O664:W664,0,MAX(COLUMN($O664:W664))-COLUMN($O664:W664),1,1)))+W635*W606</f>
        <v>0</v>
      </c>
      <c r="X693" s="361">
        <f ca="1">SUMPRODUCT($O606:X606,N(1-$O635:X635),N(OFFSET($O664:X664,0,MAX(COLUMN($O664:X664))-COLUMN($O664:X664),1,1)))+X635*X606</f>
        <v>0</v>
      </c>
      <c r="Y693" s="361">
        <f ca="1">SUMPRODUCT($O606:Y606,N(1-$O635:Y635),N(OFFSET($O664:Y664,0,MAX(COLUMN($O664:Y664))-COLUMN($O664:Y664),1,1)))+Y635*Y606</f>
        <v>0</v>
      </c>
      <c r="Z693" s="361">
        <f ca="1">SUMPRODUCT($O606:Z606,N(1-$O635:Z635),N(OFFSET($O664:Z664,0,MAX(COLUMN($O664:Z664))-COLUMN($O664:Z664),1,1)))+Z635*Z606</f>
        <v>0</v>
      </c>
      <c r="AA693" s="361">
        <f ca="1">SUMPRODUCT($O606:AA606,N(1-$O635:AA635),N(OFFSET($O664:AA664,0,MAX(COLUMN($O664:AA664))-COLUMN($O664:AA664),1,1)))+AA635*AA606</f>
        <v>0</v>
      </c>
      <c r="AB693" s="361">
        <f ca="1">SUMPRODUCT($O606:AB606,N(1-$O635:AB635),N(OFFSET($O664:AB664,0,MAX(COLUMN($O664:AB664))-COLUMN($O664:AB664),1,1)))+AB635*AB606</f>
        <v>0</v>
      </c>
      <c r="AC693" s="361">
        <f ca="1">SUMPRODUCT($O606:AC606,N(1-$O635:AC635),N(OFFSET($O664:AC664,0,MAX(COLUMN($O664:AC664))-COLUMN($O664:AC664),1,1)))+AC635*AC606</f>
        <v>0</v>
      </c>
      <c r="AD693" s="361">
        <f ca="1">SUMPRODUCT($O606:AD606,N(1-$O635:AD635),N(OFFSET($O664:AD664,0,MAX(COLUMN($O664:AD664))-COLUMN($O664:AD664),1,1)))+AD635*AD606</f>
        <v>0</v>
      </c>
      <c r="AE693" s="361">
        <f ca="1">SUMPRODUCT($O606:AE606,N(1-$O635:AE635),N(OFFSET($O664:AE664,0,MAX(COLUMN($O664:AE664))-COLUMN($O664:AE664),1,1)))+AE635*AE606</f>
        <v>0</v>
      </c>
      <c r="AF693" s="361">
        <f ca="1">SUMPRODUCT($O606:AF606,N(1-$O635:AF635),N(OFFSET($O664:AF664,0,MAX(COLUMN($O664:AF664))-COLUMN($O664:AF664),1,1)))+AF635*AF606</f>
        <v>0</v>
      </c>
      <c r="AG693" s="361">
        <f ca="1">SUMPRODUCT($O606:AG606,N(1-$O635:AG635),N(OFFSET($O664:AG664,0,MAX(COLUMN($O664:AG664))-COLUMN($O664:AG664),1,1)))+AG635*AG606</f>
        <v>0</v>
      </c>
      <c r="AH693" s="361">
        <f ca="1">SUMPRODUCT($O606:AH606,N(1-$O635:AH635),N(OFFSET($O664:AH664,0,MAX(COLUMN($O664:AH664))-COLUMN($O664:AH664),1,1)))+AH635*AH606</f>
        <v>0</v>
      </c>
      <c r="AI693" s="361">
        <f ca="1">SUMPRODUCT($O606:AI606,N(1-$O635:AI635),N(OFFSET($O664:AI664,0,MAX(COLUMN($O664:AI664))-COLUMN($O664:AI664),1,1)))+AI635*AI606</f>
        <v>0</v>
      </c>
      <c r="AJ693" s="361">
        <f ca="1">SUMPRODUCT($O606:AJ606,N(1-$O635:AJ635),N(OFFSET($O664:AJ664,0,MAX(COLUMN($O664:AJ664))-COLUMN($O664:AJ664),1,1)))+AJ635*AJ606</f>
        <v>0</v>
      </c>
      <c r="AK693" s="361">
        <f ca="1">SUMPRODUCT($O606:AK606,N(1-$O635:AK635),N(OFFSET($O664:AK664,0,MAX(COLUMN($O664:AK664))-COLUMN($O664:AK664),1,1)))+AK635*AK606</f>
        <v>0</v>
      </c>
      <c r="AL693" s="361">
        <f ca="1">SUMPRODUCT($O606:AL606,N(1-$O635:AL635),N(OFFSET($O664:AL664,0,MAX(COLUMN($O664:AL664))-COLUMN($O664:AL664),1,1)))+AL635*AL606</f>
        <v>0</v>
      </c>
      <c r="AM693" s="361">
        <f ca="1">SUMPRODUCT($O606:AM606,N(1-$O635:AM635),N(OFFSET($O664:AM664,0,MAX(COLUMN($O664:AM664))-COLUMN($O664:AM664),1,1)))+AM635*AM606</f>
        <v>0</v>
      </c>
      <c r="AN693" s="361">
        <f ca="1">SUMPRODUCT($O606:AN606,N(1-$O635:AN635),N(OFFSET($O664:AN664,0,MAX(COLUMN($O664:AN664))-COLUMN($O664:AN664),1,1)))+AN635*AN606</f>
        <v>0</v>
      </c>
      <c r="AO693" s="361">
        <f ca="1">SUMPRODUCT($O606:AO606,N(1-$O635:AO635),N(OFFSET($O664:AO664,0,MAX(COLUMN($O664:AO664))-COLUMN($O664:AO664),1,1)))+AO635*AO606</f>
        <v>0</v>
      </c>
      <c r="AP693" s="361">
        <f ca="1">SUMPRODUCT($O606:AP606,N(1-$O635:AP635),N(OFFSET($O664:AP664,0,MAX(COLUMN($O664:AP664))-COLUMN($O664:AP664),1,1)))+AP635*AP606</f>
        <v>0</v>
      </c>
      <c r="AQ693" s="361">
        <f ca="1">SUMPRODUCT($O606:AQ606,N(1-$O635:AQ635),N(OFFSET($O664:AQ664,0,MAX(COLUMN($O664:AQ664))-COLUMN($O664:AQ664),1,1)))+AQ635*AQ606</f>
        <v>0</v>
      </c>
      <c r="AR693" s="361">
        <f ca="1">SUMPRODUCT($O606:AR606,N(1-$O635:AR635),N(OFFSET($O664:AR664,0,MAX(COLUMN($O664:AR664))-COLUMN($O664:AR664),1,1)))+AR635*AR606</f>
        <v>0</v>
      </c>
      <c r="AS693" s="361">
        <f ca="1">SUMPRODUCT($O606:AS606,N(1-$O635:AS635),N(OFFSET($O664:AS664,0,MAX(COLUMN($O664:AS664))-COLUMN($O664:AS664),1,1)))+AS635*AS606</f>
        <v>0</v>
      </c>
      <c r="AT693" s="361">
        <f ca="1">SUMPRODUCT($O606:AT606,N(1-$O635:AT635),N(OFFSET($O664:AT664,0,MAX(COLUMN($O664:AT664))-COLUMN($O664:AT664),1,1)))+AT635*AT606</f>
        <v>0</v>
      </c>
      <c r="AU693" s="361">
        <f ca="1">SUMPRODUCT($O606:AU606,N(1-$O635:AU635),N(OFFSET($O664:AU664,0,MAX(COLUMN($O664:AU664))-COLUMN($O664:AU664),1,1)))+AU635*AU606</f>
        <v>0</v>
      </c>
      <c r="AV693" s="361">
        <f ca="1">SUMPRODUCT($O606:AV606,N(1-$O635:AV635),N(OFFSET($O664:AV664,0,MAX(COLUMN($O664:AV664))-COLUMN($O664:AV664),1,1)))+AV635*AV606</f>
        <v>0</v>
      </c>
      <c r="AW693" s="361">
        <f ca="1">SUMPRODUCT($O606:AW606,N(1-$O635:AW635),N(OFFSET($O664:AW664,0,MAX(COLUMN($O664:AW664))-COLUMN($O664:AW664),1,1)))+AW635*AW606</f>
        <v>0</v>
      </c>
      <c r="AX693" s="361">
        <f ca="1">SUMPRODUCT($O606:AX606,N(1-$O635:AX635),N(OFFSET($O664:AX664,0,MAX(COLUMN($O664:AX664))-COLUMN($O664:AX664),1,1)))+AX635*AX606</f>
        <v>0</v>
      </c>
      <c r="AY693" s="361">
        <f ca="1">SUMPRODUCT($O606:AY606,N(1-$O635:AY635),N(OFFSET($O664:AY664,0,MAX(COLUMN($O664:AY664))-COLUMN($O664:AY664),1,1)))+AY635*AY606</f>
        <v>0</v>
      </c>
      <c r="AZ693" s="361">
        <f ca="1">SUMPRODUCT($O606:AZ606,N(1-$O635:AZ635),N(OFFSET($O664:AZ664,0,MAX(COLUMN($O664:AZ664))-COLUMN($O664:AZ664),1,1)))+AZ635*AZ606</f>
        <v>0</v>
      </c>
      <c r="BA693" s="361">
        <f ca="1">SUMPRODUCT($O606:BA606,N(1-$O635:BA635),N(OFFSET($O664:BA664,0,MAX(COLUMN($O664:BA664))-COLUMN($O664:BA664),1,1)))+BA635*BA606</f>
        <v>0</v>
      </c>
      <c r="BB693" s="361">
        <f ca="1">SUMPRODUCT($O606:BB606,N(1-$O635:BB635),N(OFFSET($O664:BB664,0,MAX(COLUMN($O664:BB664))-COLUMN($O664:BB664),1,1)))+BB635*BB606</f>
        <v>0</v>
      </c>
      <c r="BC693" s="361">
        <f ca="1">SUMPRODUCT($O606:BC606,N(1-$O635:BC635),N(OFFSET($O664:BC664,0,MAX(COLUMN($O664:BC664))-COLUMN($O664:BC664),1,1)))+BC635*BC606</f>
        <v>0</v>
      </c>
      <c r="BD693" s="361">
        <f ca="1">SUMPRODUCT($O606:BD606,N(1-$O635:BD635),N(OFFSET($O664:BD664,0,MAX(COLUMN($O664:BD664))-COLUMN($O664:BD664),1,1)))+BD635*BD606</f>
        <v>0</v>
      </c>
      <c r="BE693" s="361">
        <f ca="1">SUMPRODUCT($O606:BE606,N(1-$O635:BE635),N(OFFSET($O664:BE664,0,MAX(COLUMN($O664:BE664))-COLUMN($O664:BE664),1,1)))+BE635*BE606</f>
        <v>0</v>
      </c>
      <c r="BF693" s="361">
        <f ca="1">SUMPRODUCT($O606:BF606,N(1-$O635:BF635),N(OFFSET($O664:BF664,0,MAX(COLUMN($O664:BF664))-COLUMN($O664:BF664),1,1)))+BF635*BF606</f>
        <v>0</v>
      </c>
      <c r="BG693" s="361">
        <f ca="1">SUMPRODUCT($O606:BG606,N(1-$O635:BG635),N(OFFSET($O664:BG664,0,MAX(COLUMN($O664:BG664))-COLUMN($O664:BG664),1,1)))+BG635*BG606</f>
        <v>0</v>
      </c>
      <c r="BH693" s="361">
        <f ca="1">SUMPRODUCT($O606:BH606,N(1-$O635:BH635),N(OFFSET($O664:BH664,0,MAX(COLUMN($O664:BH664))-COLUMN($O664:BH664),1,1)))+BH635*BH606</f>
        <v>0</v>
      </c>
      <c r="BI693" s="361">
        <f ca="1">SUMPRODUCT($O606:BI606,N(1-$O635:BI635),N(OFFSET($O664:BI664,0,MAX(COLUMN($O664:BI664))-COLUMN($O664:BI664),1,1)))+BI635*BI606</f>
        <v>0</v>
      </c>
      <c r="BJ693" s="361">
        <f ca="1">SUMPRODUCT($O606:BJ606,N(1-$O635:BJ635),N(OFFSET($O664:BJ664,0,MAX(COLUMN($O664:BJ664))-COLUMN($O664:BJ664),1,1)))+BJ635*BJ606</f>
        <v>0</v>
      </c>
      <c r="BK693" s="361">
        <f ca="1">SUMPRODUCT($O606:BK606,N(1-$O635:BK635),N(OFFSET($O664:BK664,0,MAX(COLUMN($O664:BK664))-COLUMN($O664:BK664),1,1)))+BK635*BK606</f>
        <v>0</v>
      </c>
      <c r="BL693" s="361">
        <f ca="1">SUMPRODUCT($O606:BL606,N(1-$O635:BL635),N(OFFSET($O664:BL664,0,MAX(COLUMN($O664:BL664))-COLUMN($O664:BL664),1,1)))+BL635*BL606</f>
        <v>0</v>
      </c>
      <c r="BM693" s="361">
        <f ca="1">SUMPRODUCT($O606:BM606,N(1-$O635:BM635),N(OFFSET($O664:BM664,0,MAX(COLUMN($O664:BM664))-COLUMN($O664:BM664),1,1)))+BM635*BM606</f>
        <v>0</v>
      </c>
    </row>
    <row r="694" spans="3:65" x14ac:dyDescent="0.2">
      <c r="C694" s="325">
        <f t="shared" si="1332"/>
        <v>15</v>
      </c>
      <c r="D694" s="303" t="str">
        <f t="shared" si="1333"/>
        <v>item 15</v>
      </c>
      <c r="E694" s="350" t="str">
        <f t="shared" si="1331"/>
        <v>Operating Expense</v>
      </c>
      <c r="F694" s="320">
        <f t="shared" si="1331"/>
        <v>2</v>
      </c>
      <c r="G694" s="320"/>
      <c r="H694" s="354"/>
      <c r="K694" s="341">
        <f t="shared" ca="1" si="1334"/>
        <v>0</v>
      </c>
      <c r="L694" s="342">
        <f t="shared" ca="1" si="1335"/>
        <v>0</v>
      </c>
      <c r="O694" s="361">
        <f ca="1">SUMPRODUCT($O607:O607,N(1-$O636:O636),N(OFFSET($O665:O665,0,MAX(COLUMN($O665:O665))-COLUMN($O665:O665),1,1)))+O636*O607</f>
        <v>0</v>
      </c>
      <c r="P694" s="361">
        <f ca="1">SUMPRODUCT($O607:P607,N(1-$O636:P636),N(OFFSET($O665:P665,0,MAX(COLUMN($O665:P665))-COLUMN($O665:P665),1,1)))+P636*P607</f>
        <v>0</v>
      </c>
      <c r="Q694" s="361">
        <f ca="1">SUMPRODUCT($O607:Q607,N(1-$O636:Q636),N(OFFSET($O665:Q665,0,MAX(COLUMN($O665:Q665))-COLUMN($O665:Q665),1,1)))+Q636*Q607</f>
        <v>0</v>
      </c>
      <c r="R694" s="361">
        <f ca="1">SUMPRODUCT($O607:R607,N(1-$O636:R636),N(OFFSET($O665:R665,0,MAX(COLUMN($O665:R665))-COLUMN($O665:R665),1,1)))+R636*R607</f>
        <v>0</v>
      </c>
      <c r="S694" s="361">
        <f ca="1">SUMPRODUCT($O607:S607,N(1-$O636:S636),N(OFFSET($O665:S665,0,MAX(COLUMN($O665:S665))-COLUMN($O665:S665),1,1)))+S636*S607</f>
        <v>0</v>
      </c>
      <c r="T694" s="361">
        <f ca="1">SUMPRODUCT($O607:T607,N(1-$O636:T636),N(OFFSET($O665:T665,0,MAX(COLUMN($O665:T665))-COLUMN($O665:T665),1,1)))+T636*T607</f>
        <v>0</v>
      </c>
      <c r="U694" s="361">
        <f ca="1">SUMPRODUCT($O607:U607,N(1-$O636:U636),N(OFFSET($O665:U665,0,MAX(COLUMN($O665:U665))-COLUMN($O665:U665),1,1)))+U636*U607</f>
        <v>0</v>
      </c>
      <c r="V694" s="361">
        <f ca="1">SUMPRODUCT($O607:V607,N(1-$O636:V636),N(OFFSET($O665:V665,0,MAX(COLUMN($O665:V665))-COLUMN($O665:V665),1,1)))+V636*V607</f>
        <v>0</v>
      </c>
      <c r="W694" s="361">
        <f ca="1">SUMPRODUCT($O607:W607,N(1-$O636:W636),N(OFFSET($O665:W665,0,MAX(COLUMN($O665:W665))-COLUMN($O665:W665),1,1)))+W636*W607</f>
        <v>0</v>
      </c>
      <c r="X694" s="361">
        <f ca="1">SUMPRODUCT($O607:X607,N(1-$O636:X636),N(OFFSET($O665:X665,0,MAX(COLUMN($O665:X665))-COLUMN($O665:X665),1,1)))+X636*X607</f>
        <v>0</v>
      </c>
      <c r="Y694" s="361">
        <f ca="1">SUMPRODUCT($O607:Y607,N(1-$O636:Y636),N(OFFSET($O665:Y665,0,MAX(COLUMN($O665:Y665))-COLUMN($O665:Y665),1,1)))+Y636*Y607</f>
        <v>0</v>
      </c>
      <c r="Z694" s="361">
        <f ca="1">SUMPRODUCT($O607:Z607,N(1-$O636:Z636),N(OFFSET($O665:Z665,0,MAX(COLUMN($O665:Z665))-COLUMN($O665:Z665),1,1)))+Z636*Z607</f>
        <v>0</v>
      </c>
      <c r="AA694" s="361">
        <f ca="1">SUMPRODUCT($O607:AA607,N(1-$O636:AA636),N(OFFSET($O665:AA665,0,MAX(COLUMN($O665:AA665))-COLUMN($O665:AA665),1,1)))+AA636*AA607</f>
        <v>0</v>
      </c>
      <c r="AB694" s="361">
        <f ca="1">SUMPRODUCT($O607:AB607,N(1-$O636:AB636),N(OFFSET($O665:AB665,0,MAX(COLUMN($O665:AB665))-COLUMN($O665:AB665),1,1)))+AB636*AB607</f>
        <v>0</v>
      </c>
      <c r="AC694" s="361">
        <f ca="1">SUMPRODUCT($O607:AC607,N(1-$O636:AC636),N(OFFSET($O665:AC665,0,MAX(COLUMN($O665:AC665))-COLUMN($O665:AC665),1,1)))+AC636*AC607</f>
        <v>0</v>
      </c>
      <c r="AD694" s="361">
        <f ca="1">SUMPRODUCT($O607:AD607,N(1-$O636:AD636),N(OFFSET($O665:AD665,0,MAX(COLUMN($O665:AD665))-COLUMN($O665:AD665),1,1)))+AD636*AD607</f>
        <v>0</v>
      </c>
      <c r="AE694" s="361">
        <f ca="1">SUMPRODUCT($O607:AE607,N(1-$O636:AE636),N(OFFSET($O665:AE665,0,MAX(COLUMN($O665:AE665))-COLUMN($O665:AE665),1,1)))+AE636*AE607</f>
        <v>0</v>
      </c>
      <c r="AF694" s="361">
        <f ca="1">SUMPRODUCT($O607:AF607,N(1-$O636:AF636),N(OFFSET($O665:AF665,0,MAX(COLUMN($O665:AF665))-COLUMN($O665:AF665),1,1)))+AF636*AF607</f>
        <v>0</v>
      </c>
      <c r="AG694" s="361">
        <f ca="1">SUMPRODUCT($O607:AG607,N(1-$O636:AG636),N(OFFSET($O665:AG665,0,MAX(COLUMN($O665:AG665))-COLUMN($O665:AG665),1,1)))+AG636*AG607</f>
        <v>0</v>
      </c>
      <c r="AH694" s="361">
        <f ca="1">SUMPRODUCT($O607:AH607,N(1-$O636:AH636),N(OFFSET($O665:AH665,0,MAX(COLUMN($O665:AH665))-COLUMN($O665:AH665),1,1)))+AH636*AH607</f>
        <v>0</v>
      </c>
      <c r="AI694" s="361">
        <f ca="1">SUMPRODUCT($O607:AI607,N(1-$O636:AI636),N(OFFSET($O665:AI665,0,MAX(COLUMN($O665:AI665))-COLUMN($O665:AI665),1,1)))+AI636*AI607</f>
        <v>0</v>
      </c>
      <c r="AJ694" s="361">
        <f ca="1">SUMPRODUCT($O607:AJ607,N(1-$O636:AJ636),N(OFFSET($O665:AJ665,0,MAX(COLUMN($O665:AJ665))-COLUMN($O665:AJ665),1,1)))+AJ636*AJ607</f>
        <v>0</v>
      </c>
      <c r="AK694" s="361">
        <f ca="1">SUMPRODUCT($O607:AK607,N(1-$O636:AK636),N(OFFSET($O665:AK665,0,MAX(COLUMN($O665:AK665))-COLUMN($O665:AK665),1,1)))+AK636*AK607</f>
        <v>0</v>
      </c>
      <c r="AL694" s="361">
        <f ca="1">SUMPRODUCT($O607:AL607,N(1-$O636:AL636),N(OFFSET($O665:AL665,0,MAX(COLUMN($O665:AL665))-COLUMN($O665:AL665),1,1)))+AL636*AL607</f>
        <v>0</v>
      </c>
      <c r="AM694" s="361">
        <f ca="1">SUMPRODUCT($O607:AM607,N(1-$O636:AM636),N(OFFSET($O665:AM665,0,MAX(COLUMN($O665:AM665))-COLUMN($O665:AM665),1,1)))+AM636*AM607</f>
        <v>0</v>
      </c>
      <c r="AN694" s="361">
        <f ca="1">SUMPRODUCT($O607:AN607,N(1-$O636:AN636),N(OFFSET($O665:AN665,0,MAX(COLUMN($O665:AN665))-COLUMN($O665:AN665),1,1)))+AN636*AN607</f>
        <v>0</v>
      </c>
      <c r="AO694" s="361">
        <f ca="1">SUMPRODUCT($O607:AO607,N(1-$O636:AO636),N(OFFSET($O665:AO665,0,MAX(COLUMN($O665:AO665))-COLUMN($O665:AO665),1,1)))+AO636*AO607</f>
        <v>0</v>
      </c>
      <c r="AP694" s="361">
        <f ca="1">SUMPRODUCT($O607:AP607,N(1-$O636:AP636),N(OFFSET($O665:AP665,0,MAX(COLUMN($O665:AP665))-COLUMN($O665:AP665),1,1)))+AP636*AP607</f>
        <v>0</v>
      </c>
      <c r="AQ694" s="361">
        <f ca="1">SUMPRODUCT($O607:AQ607,N(1-$O636:AQ636),N(OFFSET($O665:AQ665,0,MAX(COLUMN($O665:AQ665))-COLUMN($O665:AQ665),1,1)))+AQ636*AQ607</f>
        <v>0</v>
      </c>
      <c r="AR694" s="361">
        <f ca="1">SUMPRODUCT($O607:AR607,N(1-$O636:AR636),N(OFFSET($O665:AR665,0,MAX(COLUMN($O665:AR665))-COLUMN($O665:AR665),1,1)))+AR636*AR607</f>
        <v>0</v>
      </c>
      <c r="AS694" s="361">
        <f ca="1">SUMPRODUCT($O607:AS607,N(1-$O636:AS636),N(OFFSET($O665:AS665,0,MAX(COLUMN($O665:AS665))-COLUMN($O665:AS665),1,1)))+AS636*AS607</f>
        <v>0</v>
      </c>
      <c r="AT694" s="361">
        <f ca="1">SUMPRODUCT($O607:AT607,N(1-$O636:AT636),N(OFFSET($O665:AT665,0,MAX(COLUMN($O665:AT665))-COLUMN($O665:AT665),1,1)))+AT636*AT607</f>
        <v>0</v>
      </c>
      <c r="AU694" s="361">
        <f ca="1">SUMPRODUCT($O607:AU607,N(1-$O636:AU636),N(OFFSET($O665:AU665,0,MAX(COLUMN($O665:AU665))-COLUMN($O665:AU665),1,1)))+AU636*AU607</f>
        <v>0</v>
      </c>
      <c r="AV694" s="361">
        <f ca="1">SUMPRODUCT($O607:AV607,N(1-$O636:AV636),N(OFFSET($O665:AV665,0,MAX(COLUMN($O665:AV665))-COLUMN($O665:AV665),1,1)))+AV636*AV607</f>
        <v>0</v>
      </c>
      <c r="AW694" s="361">
        <f ca="1">SUMPRODUCT($O607:AW607,N(1-$O636:AW636),N(OFFSET($O665:AW665,0,MAX(COLUMN($O665:AW665))-COLUMN($O665:AW665),1,1)))+AW636*AW607</f>
        <v>0</v>
      </c>
      <c r="AX694" s="361">
        <f ca="1">SUMPRODUCT($O607:AX607,N(1-$O636:AX636),N(OFFSET($O665:AX665,0,MAX(COLUMN($O665:AX665))-COLUMN($O665:AX665),1,1)))+AX636*AX607</f>
        <v>0</v>
      </c>
      <c r="AY694" s="361">
        <f ca="1">SUMPRODUCT($O607:AY607,N(1-$O636:AY636),N(OFFSET($O665:AY665,0,MAX(COLUMN($O665:AY665))-COLUMN($O665:AY665),1,1)))+AY636*AY607</f>
        <v>0</v>
      </c>
      <c r="AZ694" s="361">
        <f ca="1">SUMPRODUCT($O607:AZ607,N(1-$O636:AZ636),N(OFFSET($O665:AZ665,0,MAX(COLUMN($O665:AZ665))-COLUMN($O665:AZ665),1,1)))+AZ636*AZ607</f>
        <v>0</v>
      </c>
      <c r="BA694" s="361">
        <f ca="1">SUMPRODUCT($O607:BA607,N(1-$O636:BA636),N(OFFSET($O665:BA665,0,MAX(COLUMN($O665:BA665))-COLUMN($O665:BA665),1,1)))+BA636*BA607</f>
        <v>0</v>
      </c>
      <c r="BB694" s="361">
        <f ca="1">SUMPRODUCT($O607:BB607,N(1-$O636:BB636),N(OFFSET($O665:BB665,0,MAX(COLUMN($O665:BB665))-COLUMN($O665:BB665),1,1)))+BB636*BB607</f>
        <v>0</v>
      </c>
      <c r="BC694" s="361">
        <f ca="1">SUMPRODUCT($O607:BC607,N(1-$O636:BC636),N(OFFSET($O665:BC665,0,MAX(COLUMN($O665:BC665))-COLUMN($O665:BC665),1,1)))+BC636*BC607</f>
        <v>0</v>
      </c>
      <c r="BD694" s="361">
        <f ca="1">SUMPRODUCT($O607:BD607,N(1-$O636:BD636),N(OFFSET($O665:BD665,0,MAX(COLUMN($O665:BD665))-COLUMN($O665:BD665),1,1)))+BD636*BD607</f>
        <v>0</v>
      </c>
      <c r="BE694" s="361">
        <f ca="1">SUMPRODUCT($O607:BE607,N(1-$O636:BE636),N(OFFSET($O665:BE665,0,MAX(COLUMN($O665:BE665))-COLUMN($O665:BE665),1,1)))+BE636*BE607</f>
        <v>0</v>
      </c>
      <c r="BF694" s="361">
        <f ca="1">SUMPRODUCT($O607:BF607,N(1-$O636:BF636),N(OFFSET($O665:BF665,0,MAX(COLUMN($O665:BF665))-COLUMN($O665:BF665),1,1)))+BF636*BF607</f>
        <v>0</v>
      </c>
      <c r="BG694" s="361">
        <f ca="1">SUMPRODUCT($O607:BG607,N(1-$O636:BG636),N(OFFSET($O665:BG665,0,MAX(COLUMN($O665:BG665))-COLUMN($O665:BG665),1,1)))+BG636*BG607</f>
        <v>0</v>
      </c>
      <c r="BH694" s="361">
        <f ca="1">SUMPRODUCT($O607:BH607,N(1-$O636:BH636),N(OFFSET($O665:BH665,0,MAX(COLUMN($O665:BH665))-COLUMN($O665:BH665),1,1)))+BH636*BH607</f>
        <v>0</v>
      </c>
      <c r="BI694" s="361">
        <f ca="1">SUMPRODUCT($O607:BI607,N(1-$O636:BI636),N(OFFSET($O665:BI665,0,MAX(COLUMN($O665:BI665))-COLUMN($O665:BI665),1,1)))+BI636*BI607</f>
        <v>0</v>
      </c>
      <c r="BJ694" s="361">
        <f ca="1">SUMPRODUCT($O607:BJ607,N(1-$O636:BJ636),N(OFFSET($O665:BJ665,0,MAX(COLUMN($O665:BJ665))-COLUMN($O665:BJ665),1,1)))+BJ636*BJ607</f>
        <v>0</v>
      </c>
      <c r="BK694" s="361">
        <f ca="1">SUMPRODUCT($O607:BK607,N(1-$O636:BK636),N(OFFSET($O665:BK665,0,MAX(COLUMN($O665:BK665))-COLUMN($O665:BK665),1,1)))+BK636*BK607</f>
        <v>0</v>
      </c>
      <c r="BL694" s="361">
        <f ca="1">SUMPRODUCT($O607:BL607,N(1-$O636:BL636),N(OFFSET($O665:BL665,0,MAX(COLUMN($O665:BL665))-COLUMN($O665:BL665),1,1)))+BL636*BL607</f>
        <v>0</v>
      </c>
      <c r="BM694" s="361">
        <f ca="1">SUMPRODUCT($O607:BM607,N(1-$O636:BM636),N(OFFSET($O665:BM665,0,MAX(COLUMN($O665:BM665))-COLUMN($O665:BM665),1,1)))+BM636*BM607</f>
        <v>0</v>
      </c>
    </row>
    <row r="695" spans="3:65" x14ac:dyDescent="0.2">
      <c r="C695" s="325">
        <f t="shared" si="1332"/>
        <v>16</v>
      </c>
      <c r="D695" s="303" t="str">
        <f t="shared" si="1333"/>
        <v>item 16</v>
      </c>
      <c r="E695" s="350" t="str">
        <f t="shared" si="1331"/>
        <v>Operating Expense</v>
      </c>
      <c r="F695" s="320">
        <f t="shared" si="1331"/>
        <v>2</v>
      </c>
      <c r="G695" s="320"/>
      <c r="H695" s="354"/>
      <c r="K695" s="341">
        <f t="shared" ca="1" si="1334"/>
        <v>0</v>
      </c>
      <c r="L695" s="342">
        <f t="shared" ca="1" si="1335"/>
        <v>0</v>
      </c>
      <c r="O695" s="361">
        <f ca="1">SUMPRODUCT($O608:O608,N(1-$O637:O637),N(OFFSET($O666:O666,0,MAX(COLUMN($O666:O666))-COLUMN($O666:O666),1,1)))+O637*O608</f>
        <v>0</v>
      </c>
      <c r="P695" s="361">
        <f ca="1">SUMPRODUCT($O608:P608,N(1-$O637:P637),N(OFFSET($O666:P666,0,MAX(COLUMN($O666:P666))-COLUMN($O666:P666),1,1)))+P637*P608</f>
        <v>0</v>
      </c>
      <c r="Q695" s="361">
        <f ca="1">SUMPRODUCT($O608:Q608,N(1-$O637:Q637),N(OFFSET($O666:Q666,0,MAX(COLUMN($O666:Q666))-COLUMN($O666:Q666),1,1)))+Q637*Q608</f>
        <v>0</v>
      </c>
      <c r="R695" s="361">
        <f ca="1">SUMPRODUCT($O608:R608,N(1-$O637:R637),N(OFFSET($O666:R666,0,MAX(COLUMN($O666:R666))-COLUMN($O666:R666),1,1)))+R637*R608</f>
        <v>0</v>
      </c>
      <c r="S695" s="361">
        <f ca="1">SUMPRODUCT($O608:S608,N(1-$O637:S637),N(OFFSET($O666:S666,0,MAX(COLUMN($O666:S666))-COLUMN($O666:S666),1,1)))+S637*S608</f>
        <v>0</v>
      </c>
      <c r="T695" s="361">
        <f ca="1">SUMPRODUCT($O608:T608,N(1-$O637:T637),N(OFFSET($O666:T666,0,MAX(COLUMN($O666:T666))-COLUMN($O666:T666),1,1)))+T637*T608</f>
        <v>0</v>
      </c>
      <c r="U695" s="361">
        <f ca="1">SUMPRODUCT($O608:U608,N(1-$O637:U637),N(OFFSET($O666:U666,0,MAX(COLUMN($O666:U666))-COLUMN($O666:U666),1,1)))+U637*U608</f>
        <v>0</v>
      </c>
      <c r="V695" s="361">
        <f ca="1">SUMPRODUCT($O608:V608,N(1-$O637:V637),N(OFFSET($O666:V666,0,MAX(COLUMN($O666:V666))-COLUMN($O666:V666),1,1)))+V637*V608</f>
        <v>0</v>
      </c>
      <c r="W695" s="361">
        <f ca="1">SUMPRODUCT($O608:W608,N(1-$O637:W637),N(OFFSET($O666:W666,0,MAX(COLUMN($O666:W666))-COLUMN($O666:W666),1,1)))+W637*W608</f>
        <v>0</v>
      </c>
      <c r="X695" s="361">
        <f ca="1">SUMPRODUCT($O608:X608,N(1-$O637:X637),N(OFFSET($O666:X666,0,MAX(COLUMN($O666:X666))-COLUMN($O666:X666),1,1)))+X637*X608</f>
        <v>0</v>
      </c>
      <c r="Y695" s="361">
        <f ca="1">SUMPRODUCT($O608:Y608,N(1-$O637:Y637),N(OFFSET($O666:Y666,0,MAX(COLUMN($O666:Y666))-COLUMN($O666:Y666),1,1)))+Y637*Y608</f>
        <v>0</v>
      </c>
      <c r="Z695" s="361">
        <f ca="1">SUMPRODUCT($O608:Z608,N(1-$O637:Z637),N(OFFSET($O666:Z666,0,MAX(COLUMN($O666:Z666))-COLUMN($O666:Z666),1,1)))+Z637*Z608</f>
        <v>0</v>
      </c>
      <c r="AA695" s="361">
        <f ca="1">SUMPRODUCT($O608:AA608,N(1-$O637:AA637),N(OFFSET($O666:AA666,0,MAX(COLUMN($O666:AA666))-COLUMN($O666:AA666),1,1)))+AA637*AA608</f>
        <v>0</v>
      </c>
      <c r="AB695" s="361">
        <f ca="1">SUMPRODUCT($O608:AB608,N(1-$O637:AB637),N(OFFSET($O666:AB666,0,MAX(COLUMN($O666:AB666))-COLUMN($O666:AB666),1,1)))+AB637*AB608</f>
        <v>0</v>
      </c>
      <c r="AC695" s="361">
        <f ca="1">SUMPRODUCT($O608:AC608,N(1-$O637:AC637),N(OFFSET($O666:AC666,0,MAX(COLUMN($O666:AC666))-COLUMN($O666:AC666),1,1)))+AC637*AC608</f>
        <v>0</v>
      </c>
      <c r="AD695" s="361">
        <f ca="1">SUMPRODUCT($O608:AD608,N(1-$O637:AD637),N(OFFSET($O666:AD666,0,MAX(COLUMN($O666:AD666))-COLUMN($O666:AD666),1,1)))+AD637*AD608</f>
        <v>0</v>
      </c>
      <c r="AE695" s="361">
        <f ca="1">SUMPRODUCT($O608:AE608,N(1-$O637:AE637),N(OFFSET($O666:AE666,0,MAX(COLUMN($O666:AE666))-COLUMN($O666:AE666),1,1)))+AE637*AE608</f>
        <v>0</v>
      </c>
      <c r="AF695" s="361">
        <f ca="1">SUMPRODUCT($O608:AF608,N(1-$O637:AF637),N(OFFSET($O666:AF666,0,MAX(COLUMN($O666:AF666))-COLUMN($O666:AF666),1,1)))+AF637*AF608</f>
        <v>0</v>
      </c>
      <c r="AG695" s="361">
        <f ca="1">SUMPRODUCT($O608:AG608,N(1-$O637:AG637),N(OFFSET($O666:AG666,0,MAX(COLUMN($O666:AG666))-COLUMN($O666:AG666),1,1)))+AG637*AG608</f>
        <v>0</v>
      </c>
      <c r="AH695" s="361">
        <f ca="1">SUMPRODUCT($O608:AH608,N(1-$O637:AH637),N(OFFSET($O666:AH666,0,MAX(COLUMN($O666:AH666))-COLUMN($O666:AH666),1,1)))+AH637*AH608</f>
        <v>0</v>
      </c>
      <c r="AI695" s="361">
        <f ca="1">SUMPRODUCT($O608:AI608,N(1-$O637:AI637),N(OFFSET($O666:AI666,0,MAX(COLUMN($O666:AI666))-COLUMN($O666:AI666),1,1)))+AI637*AI608</f>
        <v>0</v>
      </c>
      <c r="AJ695" s="361">
        <f ca="1">SUMPRODUCT($O608:AJ608,N(1-$O637:AJ637),N(OFFSET($O666:AJ666,0,MAX(COLUMN($O666:AJ666))-COLUMN($O666:AJ666),1,1)))+AJ637*AJ608</f>
        <v>0</v>
      </c>
      <c r="AK695" s="361">
        <f ca="1">SUMPRODUCT($O608:AK608,N(1-$O637:AK637),N(OFFSET($O666:AK666,0,MAX(COLUMN($O666:AK666))-COLUMN($O666:AK666),1,1)))+AK637*AK608</f>
        <v>0</v>
      </c>
      <c r="AL695" s="361">
        <f ca="1">SUMPRODUCT($O608:AL608,N(1-$O637:AL637),N(OFFSET($O666:AL666,0,MAX(COLUMN($O666:AL666))-COLUMN($O666:AL666),1,1)))+AL637*AL608</f>
        <v>0</v>
      </c>
      <c r="AM695" s="361">
        <f ca="1">SUMPRODUCT($O608:AM608,N(1-$O637:AM637),N(OFFSET($O666:AM666,0,MAX(COLUMN($O666:AM666))-COLUMN($O666:AM666),1,1)))+AM637*AM608</f>
        <v>0</v>
      </c>
      <c r="AN695" s="361">
        <f ca="1">SUMPRODUCT($O608:AN608,N(1-$O637:AN637),N(OFFSET($O666:AN666,0,MAX(COLUMN($O666:AN666))-COLUMN($O666:AN666),1,1)))+AN637*AN608</f>
        <v>0</v>
      </c>
      <c r="AO695" s="361">
        <f ca="1">SUMPRODUCT($O608:AO608,N(1-$O637:AO637),N(OFFSET($O666:AO666,0,MAX(COLUMN($O666:AO666))-COLUMN($O666:AO666),1,1)))+AO637*AO608</f>
        <v>0</v>
      </c>
      <c r="AP695" s="361">
        <f ca="1">SUMPRODUCT($O608:AP608,N(1-$O637:AP637),N(OFFSET($O666:AP666,0,MAX(COLUMN($O666:AP666))-COLUMN($O666:AP666),1,1)))+AP637*AP608</f>
        <v>0</v>
      </c>
      <c r="AQ695" s="361">
        <f ca="1">SUMPRODUCT($O608:AQ608,N(1-$O637:AQ637),N(OFFSET($O666:AQ666,0,MAX(COLUMN($O666:AQ666))-COLUMN($O666:AQ666),1,1)))+AQ637*AQ608</f>
        <v>0</v>
      </c>
      <c r="AR695" s="361">
        <f ca="1">SUMPRODUCT($O608:AR608,N(1-$O637:AR637),N(OFFSET($O666:AR666,0,MAX(COLUMN($O666:AR666))-COLUMN($O666:AR666),1,1)))+AR637*AR608</f>
        <v>0</v>
      </c>
      <c r="AS695" s="361">
        <f ca="1">SUMPRODUCT($O608:AS608,N(1-$O637:AS637),N(OFFSET($O666:AS666,0,MAX(COLUMN($O666:AS666))-COLUMN($O666:AS666),1,1)))+AS637*AS608</f>
        <v>0</v>
      </c>
      <c r="AT695" s="361">
        <f ca="1">SUMPRODUCT($O608:AT608,N(1-$O637:AT637),N(OFFSET($O666:AT666,0,MAX(COLUMN($O666:AT666))-COLUMN($O666:AT666),1,1)))+AT637*AT608</f>
        <v>0</v>
      </c>
      <c r="AU695" s="361">
        <f ca="1">SUMPRODUCT($O608:AU608,N(1-$O637:AU637),N(OFFSET($O666:AU666,0,MAX(COLUMN($O666:AU666))-COLUMN($O666:AU666),1,1)))+AU637*AU608</f>
        <v>0</v>
      </c>
      <c r="AV695" s="361">
        <f ca="1">SUMPRODUCT($O608:AV608,N(1-$O637:AV637),N(OFFSET($O666:AV666,0,MAX(COLUMN($O666:AV666))-COLUMN($O666:AV666),1,1)))+AV637*AV608</f>
        <v>0</v>
      </c>
      <c r="AW695" s="361">
        <f ca="1">SUMPRODUCT($O608:AW608,N(1-$O637:AW637),N(OFFSET($O666:AW666,0,MAX(COLUMN($O666:AW666))-COLUMN($O666:AW666),1,1)))+AW637*AW608</f>
        <v>0</v>
      </c>
      <c r="AX695" s="361">
        <f ca="1">SUMPRODUCT($O608:AX608,N(1-$O637:AX637),N(OFFSET($O666:AX666,0,MAX(COLUMN($O666:AX666))-COLUMN($O666:AX666),1,1)))+AX637*AX608</f>
        <v>0</v>
      </c>
      <c r="AY695" s="361">
        <f ca="1">SUMPRODUCT($O608:AY608,N(1-$O637:AY637),N(OFFSET($O666:AY666,0,MAX(COLUMN($O666:AY666))-COLUMN($O666:AY666),1,1)))+AY637*AY608</f>
        <v>0</v>
      </c>
      <c r="AZ695" s="361">
        <f ca="1">SUMPRODUCT($O608:AZ608,N(1-$O637:AZ637),N(OFFSET($O666:AZ666,0,MAX(COLUMN($O666:AZ666))-COLUMN($O666:AZ666),1,1)))+AZ637*AZ608</f>
        <v>0</v>
      </c>
      <c r="BA695" s="361">
        <f ca="1">SUMPRODUCT($O608:BA608,N(1-$O637:BA637),N(OFFSET($O666:BA666,0,MAX(COLUMN($O666:BA666))-COLUMN($O666:BA666),1,1)))+BA637*BA608</f>
        <v>0</v>
      </c>
      <c r="BB695" s="361">
        <f ca="1">SUMPRODUCT($O608:BB608,N(1-$O637:BB637),N(OFFSET($O666:BB666,0,MAX(COLUMN($O666:BB666))-COLUMN($O666:BB666),1,1)))+BB637*BB608</f>
        <v>0</v>
      </c>
      <c r="BC695" s="361">
        <f ca="1">SUMPRODUCT($O608:BC608,N(1-$O637:BC637),N(OFFSET($O666:BC666,0,MAX(COLUMN($O666:BC666))-COLUMN($O666:BC666),1,1)))+BC637*BC608</f>
        <v>0</v>
      </c>
      <c r="BD695" s="361">
        <f ca="1">SUMPRODUCT($O608:BD608,N(1-$O637:BD637),N(OFFSET($O666:BD666,0,MAX(COLUMN($O666:BD666))-COLUMN($O666:BD666),1,1)))+BD637*BD608</f>
        <v>0</v>
      </c>
      <c r="BE695" s="361">
        <f ca="1">SUMPRODUCT($O608:BE608,N(1-$O637:BE637),N(OFFSET($O666:BE666,0,MAX(COLUMN($O666:BE666))-COLUMN($O666:BE666),1,1)))+BE637*BE608</f>
        <v>0</v>
      </c>
      <c r="BF695" s="361">
        <f ca="1">SUMPRODUCT($O608:BF608,N(1-$O637:BF637),N(OFFSET($O666:BF666,0,MAX(COLUMN($O666:BF666))-COLUMN($O666:BF666),1,1)))+BF637*BF608</f>
        <v>0</v>
      </c>
      <c r="BG695" s="361">
        <f ca="1">SUMPRODUCT($O608:BG608,N(1-$O637:BG637),N(OFFSET($O666:BG666,0,MAX(COLUMN($O666:BG666))-COLUMN($O666:BG666),1,1)))+BG637*BG608</f>
        <v>0</v>
      </c>
      <c r="BH695" s="361">
        <f ca="1">SUMPRODUCT($O608:BH608,N(1-$O637:BH637),N(OFFSET($O666:BH666,0,MAX(COLUMN($O666:BH666))-COLUMN($O666:BH666),1,1)))+BH637*BH608</f>
        <v>0</v>
      </c>
      <c r="BI695" s="361">
        <f ca="1">SUMPRODUCT($O608:BI608,N(1-$O637:BI637),N(OFFSET($O666:BI666,0,MAX(COLUMN($O666:BI666))-COLUMN($O666:BI666),1,1)))+BI637*BI608</f>
        <v>0</v>
      </c>
      <c r="BJ695" s="361">
        <f ca="1">SUMPRODUCT($O608:BJ608,N(1-$O637:BJ637),N(OFFSET($O666:BJ666,0,MAX(COLUMN($O666:BJ666))-COLUMN($O666:BJ666),1,1)))+BJ637*BJ608</f>
        <v>0</v>
      </c>
      <c r="BK695" s="361">
        <f ca="1">SUMPRODUCT($O608:BK608,N(1-$O637:BK637),N(OFFSET($O666:BK666,0,MAX(COLUMN($O666:BK666))-COLUMN($O666:BK666),1,1)))+BK637*BK608</f>
        <v>0</v>
      </c>
      <c r="BL695" s="361">
        <f ca="1">SUMPRODUCT($O608:BL608,N(1-$O637:BL637),N(OFFSET($O666:BL666,0,MAX(COLUMN($O666:BL666))-COLUMN($O666:BL666),1,1)))+BL637*BL608</f>
        <v>0</v>
      </c>
      <c r="BM695" s="361">
        <f ca="1">SUMPRODUCT($O608:BM608,N(1-$O637:BM637),N(OFFSET($O666:BM666,0,MAX(COLUMN($O666:BM666))-COLUMN($O666:BM666),1,1)))+BM637*BM608</f>
        <v>0</v>
      </c>
    </row>
    <row r="696" spans="3:65" x14ac:dyDescent="0.2">
      <c r="C696" s="325">
        <f t="shared" si="1332"/>
        <v>17</v>
      </c>
      <c r="D696" s="303" t="str">
        <f t="shared" si="1333"/>
        <v>item 17</v>
      </c>
      <c r="E696" s="350" t="str">
        <f t="shared" si="1331"/>
        <v>Operating Expense</v>
      </c>
      <c r="F696" s="320">
        <f t="shared" si="1331"/>
        <v>2</v>
      </c>
      <c r="G696" s="320"/>
      <c r="H696" s="354"/>
      <c r="K696" s="341">
        <f t="shared" ca="1" si="1334"/>
        <v>0</v>
      </c>
      <c r="L696" s="342">
        <f t="shared" ca="1" si="1335"/>
        <v>0</v>
      </c>
      <c r="O696" s="361">
        <f ca="1">SUMPRODUCT($O609:O609,N(1-$O638:O638),N(OFFSET($O667:O667,0,MAX(COLUMN($O667:O667))-COLUMN($O667:O667),1,1)))+O638*O609</f>
        <v>0</v>
      </c>
      <c r="P696" s="361">
        <f ca="1">SUMPRODUCT($O609:P609,N(1-$O638:P638),N(OFFSET($O667:P667,0,MAX(COLUMN($O667:P667))-COLUMN($O667:P667),1,1)))+P638*P609</f>
        <v>0</v>
      </c>
      <c r="Q696" s="361">
        <f ca="1">SUMPRODUCT($O609:Q609,N(1-$O638:Q638),N(OFFSET($O667:Q667,0,MAX(COLUMN($O667:Q667))-COLUMN($O667:Q667),1,1)))+Q638*Q609</f>
        <v>0</v>
      </c>
      <c r="R696" s="361">
        <f ca="1">SUMPRODUCT($O609:R609,N(1-$O638:R638),N(OFFSET($O667:R667,0,MAX(COLUMN($O667:R667))-COLUMN($O667:R667),1,1)))+R638*R609</f>
        <v>0</v>
      </c>
      <c r="S696" s="361">
        <f ca="1">SUMPRODUCT($O609:S609,N(1-$O638:S638),N(OFFSET($O667:S667,0,MAX(COLUMN($O667:S667))-COLUMN($O667:S667),1,1)))+S638*S609</f>
        <v>0</v>
      </c>
      <c r="T696" s="361">
        <f ca="1">SUMPRODUCT($O609:T609,N(1-$O638:T638),N(OFFSET($O667:T667,0,MAX(COLUMN($O667:T667))-COLUMN($O667:T667),1,1)))+T638*T609</f>
        <v>0</v>
      </c>
      <c r="U696" s="361">
        <f ca="1">SUMPRODUCT($O609:U609,N(1-$O638:U638),N(OFFSET($O667:U667,0,MAX(COLUMN($O667:U667))-COLUMN($O667:U667),1,1)))+U638*U609</f>
        <v>0</v>
      </c>
      <c r="V696" s="361">
        <f ca="1">SUMPRODUCT($O609:V609,N(1-$O638:V638),N(OFFSET($O667:V667,0,MAX(COLUMN($O667:V667))-COLUMN($O667:V667),1,1)))+V638*V609</f>
        <v>0</v>
      </c>
      <c r="W696" s="361">
        <f ca="1">SUMPRODUCT($O609:W609,N(1-$O638:W638),N(OFFSET($O667:W667,0,MAX(COLUMN($O667:W667))-COLUMN($O667:W667),1,1)))+W638*W609</f>
        <v>0</v>
      </c>
      <c r="X696" s="361">
        <f ca="1">SUMPRODUCT($O609:X609,N(1-$O638:X638),N(OFFSET($O667:X667,0,MAX(COLUMN($O667:X667))-COLUMN($O667:X667),1,1)))+X638*X609</f>
        <v>0</v>
      </c>
      <c r="Y696" s="361">
        <f ca="1">SUMPRODUCT($O609:Y609,N(1-$O638:Y638),N(OFFSET($O667:Y667,0,MAX(COLUMN($O667:Y667))-COLUMN($O667:Y667),1,1)))+Y638*Y609</f>
        <v>0</v>
      </c>
      <c r="Z696" s="361">
        <f ca="1">SUMPRODUCT($O609:Z609,N(1-$O638:Z638),N(OFFSET($O667:Z667,0,MAX(COLUMN($O667:Z667))-COLUMN($O667:Z667),1,1)))+Z638*Z609</f>
        <v>0</v>
      </c>
      <c r="AA696" s="361">
        <f ca="1">SUMPRODUCT($O609:AA609,N(1-$O638:AA638),N(OFFSET($O667:AA667,0,MAX(COLUMN($O667:AA667))-COLUMN($O667:AA667),1,1)))+AA638*AA609</f>
        <v>0</v>
      </c>
      <c r="AB696" s="361">
        <f ca="1">SUMPRODUCT($O609:AB609,N(1-$O638:AB638),N(OFFSET($O667:AB667,0,MAX(COLUMN($O667:AB667))-COLUMN($O667:AB667),1,1)))+AB638*AB609</f>
        <v>0</v>
      </c>
      <c r="AC696" s="361">
        <f ca="1">SUMPRODUCT($O609:AC609,N(1-$O638:AC638),N(OFFSET($O667:AC667,0,MAX(COLUMN($O667:AC667))-COLUMN($O667:AC667),1,1)))+AC638*AC609</f>
        <v>0</v>
      </c>
      <c r="AD696" s="361">
        <f ca="1">SUMPRODUCT($O609:AD609,N(1-$O638:AD638),N(OFFSET($O667:AD667,0,MAX(COLUMN($O667:AD667))-COLUMN($O667:AD667),1,1)))+AD638*AD609</f>
        <v>0</v>
      </c>
      <c r="AE696" s="361">
        <f ca="1">SUMPRODUCT($O609:AE609,N(1-$O638:AE638),N(OFFSET($O667:AE667,0,MAX(COLUMN($O667:AE667))-COLUMN($O667:AE667),1,1)))+AE638*AE609</f>
        <v>0</v>
      </c>
      <c r="AF696" s="361">
        <f ca="1">SUMPRODUCT($O609:AF609,N(1-$O638:AF638),N(OFFSET($O667:AF667,0,MAX(COLUMN($O667:AF667))-COLUMN($O667:AF667),1,1)))+AF638*AF609</f>
        <v>0</v>
      </c>
      <c r="AG696" s="361">
        <f ca="1">SUMPRODUCT($O609:AG609,N(1-$O638:AG638),N(OFFSET($O667:AG667,0,MAX(COLUMN($O667:AG667))-COLUMN($O667:AG667),1,1)))+AG638*AG609</f>
        <v>0</v>
      </c>
      <c r="AH696" s="361">
        <f ca="1">SUMPRODUCT($O609:AH609,N(1-$O638:AH638),N(OFFSET($O667:AH667,0,MAX(COLUMN($O667:AH667))-COLUMN($O667:AH667),1,1)))+AH638*AH609</f>
        <v>0</v>
      </c>
      <c r="AI696" s="361">
        <f ca="1">SUMPRODUCT($O609:AI609,N(1-$O638:AI638),N(OFFSET($O667:AI667,0,MAX(COLUMN($O667:AI667))-COLUMN($O667:AI667),1,1)))+AI638*AI609</f>
        <v>0</v>
      </c>
      <c r="AJ696" s="361">
        <f ca="1">SUMPRODUCT($O609:AJ609,N(1-$O638:AJ638),N(OFFSET($O667:AJ667,0,MAX(COLUMN($O667:AJ667))-COLUMN($O667:AJ667),1,1)))+AJ638*AJ609</f>
        <v>0</v>
      </c>
      <c r="AK696" s="361">
        <f ca="1">SUMPRODUCT($O609:AK609,N(1-$O638:AK638),N(OFFSET($O667:AK667,0,MAX(COLUMN($O667:AK667))-COLUMN($O667:AK667),1,1)))+AK638*AK609</f>
        <v>0</v>
      </c>
      <c r="AL696" s="361">
        <f ca="1">SUMPRODUCT($O609:AL609,N(1-$O638:AL638),N(OFFSET($O667:AL667,0,MAX(COLUMN($O667:AL667))-COLUMN($O667:AL667),1,1)))+AL638*AL609</f>
        <v>0</v>
      </c>
      <c r="AM696" s="361">
        <f ca="1">SUMPRODUCT($O609:AM609,N(1-$O638:AM638),N(OFFSET($O667:AM667,0,MAX(COLUMN($O667:AM667))-COLUMN($O667:AM667),1,1)))+AM638*AM609</f>
        <v>0</v>
      </c>
      <c r="AN696" s="361">
        <f ca="1">SUMPRODUCT($O609:AN609,N(1-$O638:AN638),N(OFFSET($O667:AN667,0,MAX(COLUMN($O667:AN667))-COLUMN($O667:AN667),1,1)))+AN638*AN609</f>
        <v>0</v>
      </c>
      <c r="AO696" s="361">
        <f ca="1">SUMPRODUCT($O609:AO609,N(1-$O638:AO638),N(OFFSET($O667:AO667,0,MAX(COLUMN($O667:AO667))-COLUMN($O667:AO667),1,1)))+AO638*AO609</f>
        <v>0</v>
      </c>
      <c r="AP696" s="361">
        <f ca="1">SUMPRODUCT($O609:AP609,N(1-$O638:AP638),N(OFFSET($O667:AP667,0,MAX(COLUMN($O667:AP667))-COLUMN($O667:AP667),1,1)))+AP638*AP609</f>
        <v>0</v>
      </c>
      <c r="AQ696" s="361">
        <f ca="1">SUMPRODUCT($O609:AQ609,N(1-$O638:AQ638),N(OFFSET($O667:AQ667,0,MAX(COLUMN($O667:AQ667))-COLUMN($O667:AQ667),1,1)))+AQ638*AQ609</f>
        <v>0</v>
      </c>
      <c r="AR696" s="361">
        <f ca="1">SUMPRODUCT($O609:AR609,N(1-$O638:AR638),N(OFFSET($O667:AR667,0,MAX(COLUMN($O667:AR667))-COLUMN($O667:AR667),1,1)))+AR638*AR609</f>
        <v>0</v>
      </c>
      <c r="AS696" s="361">
        <f ca="1">SUMPRODUCT($O609:AS609,N(1-$O638:AS638),N(OFFSET($O667:AS667,0,MAX(COLUMN($O667:AS667))-COLUMN($O667:AS667),1,1)))+AS638*AS609</f>
        <v>0</v>
      </c>
      <c r="AT696" s="361">
        <f ca="1">SUMPRODUCT($O609:AT609,N(1-$O638:AT638),N(OFFSET($O667:AT667,0,MAX(COLUMN($O667:AT667))-COLUMN($O667:AT667),1,1)))+AT638*AT609</f>
        <v>0</v>
      </c>
      <c r="AU696" s="361">
        <f ca="1">SUMPRODUCT($O609:AU609,N(1-$O638:AU638),N(OFFSET($O667:AU667,0,MAX(COLUMN($O667:AU667))-COLUMN($O667:AU667),1,1)))+AU638*AU609</f>
        <v>0</v>
      </c>
      <c r="AV696" s="361">
        <f ca="1">SUMPRODUCT($O609:AV609,N(1-$O638:AV638),N(OFFSET($O667:AV667,0,MAX(COLUMN($O667:AV667))-COLUMN($O667:AV667),1,1)))+AV638*AV609</f>
        <v>0</v>
      </c>
      <c r="AW696" s="361">
        <f ca="1">SUMPRODUCT($O609:AW609,N(1-$O638:AW638),N(OFFSET($O667:AW667,0,MAX(COLUMN($O667:AW667))-COLUMN($O667:AW667),1,1)))+AW638*AW609</f>
        <v>0</v>
      </c>
      <c r="AX696" s="361">
        <f ca="1">SUMPRODUCT($O609:AX609,N(1-$O638:AX638),N(OFFSET($O667:AX667,0,MAX(COLUMN($O667:AX667))-COLUMN($O667:AX667),1,1)))+AX638*AX609</f>
        <v>0</v>
      </c>
      <c r="AY696" s="361">
        <f ca="1">SUMPRODUCT($O609:AY609,N(1-$O638:AY638),N(OFFSET($O667:AY667,0,MAX(COLUMN($O667:AY667))-COLUMN($O667:AY667),1,1)))+AY638*AY609</f>
        <v>0</v>
      </c>
      <c r="AZ696" s="361">
        <f ca="1">SUMPRODUCT($O609:AZ609,N(1-$O638:AZ638),N(OFFSET($O667:AZ667,0,MAX(COLUMN($O667:AZ667))-COLUMN($O667:AZ667),1,1)))+AZ638*AZ609</f>
        <v>0</v>
      </c>
      <c r="BA696" s="361">
        <f ca="1">SUMPRODUCT($O609:BA609,N(1-$O638:BA638),N(OFFSET($O667:BA667,0,MAX(COLUMN($O667:BA667))-COLUMN($O667:BA667),1,1)))+BA638*BA609</f>
        <v>0</v>
      </c>
      <c r="BB696" s="361">
        <f ca="1">SUMPRODUCT($O609:BB609,N(1-$O638:BB638),N(OFFSET($O667:BB667,0,MAX(COLUMN($O667:BB667))-COLUMN($O667:BB667),1,1)))+BB638*BB609</f>
        <v>0</v>
      </c>
      <c r="BC696" s="361">
        <f ca="1">SUMPRODUCT($O609:BC609,N(1-$O638:BC638),N(OFFSET($O667:BC667,0,MAX(COLUMN($O667:BC667))-COLUMN($O667:BC667),1,1)))+BC638*BC609</f>
        <v>0</v>
      </c>
      <c r="BD696" s="361">
        <f ca="1">SUMPRODUCT($O609:BD609,N(1-$O638:BD638),N(OFFSET($O667:BD667,0,MAX(COLUMN($O667:BD667))-COLUMN($O667:BD667),1,1)))+BD638*BD609</f>
        <v>0</v>
      </c>
      <c r="BE696" s="361">
        <f ca="1">SUMPRODUCT($O609:BE609,N(1-$O638:BE638),N(OFFSET($O667:BE667,0,MAX(COLUMN($O667:BE667))-COLUMN($O667:BE667),1,1)))+BE638*BE609</f>
        <v>0</v>
      </c>
      <c r="BF696" s="361">
        <f ca="1">SUMPRODUCT($O609:BF609,N(1-$O638:BF638),N(OFFSET($O667:BF667,0,MAX(COLUMN($O667:BF667))-COLUMN($O667:BF667),1,1)))+BF638*BF609</f>
        <v>0</v>
      </c>
      <c r="BG696" s="361">
        <f ca="1">SUMPRODUCT($O609:BG609,N(1-$O638:BG638),N(OFFSET($O667:BG667,0,MAX(COLUMN($O667:BG667))-COLUMN($O667:BG667),1,1)))+BG638*BG609</f>
        <v>0</v>
      </c>
      <c r="BH696" s="361">
        <f ca="1">SUMPRODUCT($O609:BH609,N(1-$O638:BH638),N(OFFSET($O667:BH667,0,MAX(COLUMN($O667:BH667))-COLUMN($O667:BH667),1,1)))+BH638*BH609</f>
        <v>0</v>
      </c>
      <c r="BI696" s="361">
        <f ca="1">SUMPRODUCT($O609:BI609,N(1-$O638:BI638),N(OFFSET($O667:BI667,0,MAX(COLUMN($O667:BI667))-COLUMN($O667:BI667),1,1)))+BI638*BI609</f>
        <v>0</v>
      </c>
      <c r="BJ696" s="361">
        <f ca="1">SUMPRODUCT($O609:BJ609,N(1-$O638:BJ638),N(OFFSET($O667:BJ667,0,MAX(COLUMN($O667:BJ667))-COLUMN($O667:BJ667),1,1)))+BJ638*BJ609</f>
        <v>0</v>
      </c>
      <c r="BK696" s="361">
        <f ca="1">SUMPRODUCT($O609:BK609,N(1-$O638:BK638),N(OFFSET($O667:BK667,0,MAX(COLUMN($O667:BK667))-COLUMN($O667:BK667),1,1)))+BK638*BK609</f>
        <v>0</v>
      </c>
      <c r="BL696" s="361">
        <f ca="1">SUMPRODUCT($O609:BL609,N(1-$O638:BL638),N(OFFSET($O667:BL667,0,MAX(COLUMN($O667:BL667))-COLUMN($O667:BL667),1,1)))+BL638*BL609</f>
        <v>0</v>
      </c>
      <c r="BM696" s="361">
        <f ca="1">SUMPRODUCT($O609:BM609,N(1-$O638:BM638),N(OFFSET($O667:BM667,0,MAX(COLUMN($O667:BM667))-COLUMN($O667:BM667),1,1)))+BM638*BM609</f>
        <v>0</v>
      </c>
    </row>
    <row r="697" spans="3:65" x14ac:dyDescent="0.2">
      <c r="C697" s="325">
        <f t="shared" si="1332"/>
        <v>18</v>
      </c>
      <c r="D697" s="303" t="str">
        <f t="shared" si="1333"/>
        <v>item 18</v>
      </c>
      <c r="E697" s="350" t="str">
        <f t="shared" si="1331"/>
        <v>Operating Expense</v>
      </c>
      <c r="F697" s="320">
        <f t="shared" si="1331"/>
        <v>2</v>
      </c>
      <c r="G697" s="320"/>
      <c r="H697" s="354"/>
      <c r="K697" s="341">
        <f t="shared" ca="1" si="1334"/>
        <v>0</v>
      </c>
      <c r="L697" s="342">
        <f t="shared" ca="1" si="1335"/>
        <v>0</v>
      </c>
      <c r="O697" s="361">
        <f ca="1">SUMPRODUCT($O610:O610,N(1-$O639:O639),N(OFFSET($O668:O668,0,MAX(COLUMN($O668:O668))-COLUMN($O668:O668),1,1)))+O639*O610</f>
        <v>0</v>
      </c>
      <c r="P697" s="361">
        <f ca="1">SUMPRODUCT($O610:P610,N(1-$O639:P639),N(OFFSET($O668:P668,0,MAX(COLUMN($O668:P668))-COLUMN($O668:P668),1,1)))+P639*P610</f>
        <v>0</v>
      </c>
      <c r="Q697" s="361">
        <f ca="1">SUMPRODUCT($O610:Q610,N(1-$O639:Q639),N(OFFSET($O668:Q668,0,MAX(COLUMN($O668:Q668))-COLUMN($O668:Q668),1,1)))+Q639*Q610</f>
        <v>0</v>
      </c>
      <c r="R697" s="361">
        <f ca="1">SUMPRODUCT($O610:R610,N(1-$O639:R639),N(OFFSET($O668:R668,0,MAX(COLUMN($O668:R668))-COLUMN($O668:R668),1,1)))+R639*R610</f>
        <v>0</v>
      </c>
      <c r="S697" s="361">
        <f ca="1">SUMPRODUCT($O610:S610,N(1-$O639:S639),N(OFFSET($O668:S668,0,MAX(COLUMN($O668:S668))-COLUMN($O668:S668),1,1)))+S639*S610</f>
        <v>0</v>
      </c>
      <c r="T697" s="361">
        <f ca="1">SUMPRODUCT($O610:T610,N(1-$O639:T639),N(OFFSET($O668:T668,0,MAX(COLUMN($O668:T668))-COLUMN($O668:T668),1,1)))+T639*T610</f>
        <v>0</v>
      </c>
      <c r="U697" s="361">
        <f ca="1">SUMPRODUCT($O610:U610,N(1-$O639:U639),N(OFFSET($O668:U668,0,MAX(COLUMN($O668:U668))-COLUMN($O668:U668),1,1)))+U639*U610</f>
        <v>0</v>
      </c>
      <c r="V697" s="361">
        <f ca="1">SUMPRODUCT($O610:V610,N(1-$O639:V639),N(OFFSET($O668:V668,0,MAX(COLUMN($O668:V668))-COLUMN($O668:V668),1,1)))+V639*V610</f>
        <v>0</v>
      </c>
      <c r="W697" s="361">
        <f ca="1">SUMPRODUCT($O610:W610,N(1-$O639:W639),N(OFFSET($O668:W668,0,MAX(COLUMN($O668:W668))-COLUMN($O668:W668),1,1)))+W639*W610</f>
        <v>0</v>
      </c>
      <c r="X697" s="361">
        <f ca="1">SUMPRODUCT($O610:X610,N(1-$O639:X639),N(OFFSET($O668:X668,0,MAX(COLUMN($O668:X668))-COLUMN($O668:X668),1,1)))+X639*X610</f>
        <v>0</v>
      </c>
      <c r="Y697" s="361">
        <f ca="1">SUMPRODUCT($O610:Y610,N(1-$O639:Y639),N(OFFSET($O668:Y668,0,MAX(COLUMN($O668:Y668))-COLUMN($O668:Y668),1,1)))+Y639*Y610</f>
        <v>0</v>
      </c>
      <c r="Z697" s="361">
        <f ca="1">SUMPRODUCT($O610:Z610,N(1-$O639:Z639),N(OFFSET($O668:Z668,0,MAX(COLUMN($O668:Z668))-COLUMN($O668:Z668),1,1)))+Z639*Z610</f>
        <v>0</v>
      </c>
      <c r="AA697" s="361">
        <f ca="1">SUMPRODUCT($O610:AA610,N(1-$O639:AA639),N(OFFSET($O668:AA668,0,MAX(COLUMN($O668:AA668))-COLUMN($O668:AA668),1,1)))+AA639*AA610</f>
        <v>0</v>
      </c>
      <c r="AB697" s="361">
        <f ca="1">SUMPRODUCT($O610:AB610,N(1-$O639:AB639),N(OFFSET($O668:AB668,0,MAX(COLUMN($O668:AB668))-COLUMN($O668:AB668),1,1)))+AB639*AB610</f>
        <v>0</v>
      </c>
      <c r="AC697" s="361">
        <f ca="1">SUMPRODUCT($O610:AC610,N(1-$O639:AC639),N(OFFSET($O668:AC668,0,MAX(COLUMN($O668:AC668))-COLUMN($O668:AC668),1,1)))+AC639*AC610</f>
        <v>0</v>
      </c>
      <c r="AD697" s="361">
        <f ca="1">SUMPRODUCT($O610:AD610,N(1-$O639:AD639),N(OFFSET($O668:AD668,0,MAX(COLUMN($O668:AD668))-COLUMN($O668:AD668),1,1)))+AD639*AD610</f>
        <v>0</v>
      </c>
      <c r="AE697" s="361">
        <f ca="1">SUMPRODUCT($O610:AE610,N(1-$O639:AE639),N(OFFSET($O668:AE668,0,MAX(COLUMN($O668:AE668))-COLUMN($O668:AE668),1,1)))+AE639*AE610</f>
        <v>0</v>
      </c>
      <c r="AF697" s="361">
        <f ca="1">SUMPRODUCT($O610:AF610,N(1-$O639:AF639),N(OFFSET($O668:AF668,0,MAX(COLUMN($O668:AF668))-COLUMN($O668:AF668),1,1)))+AF639*AF610</f>
        <v>0</v>
      </c>
      <c r="AG697" s="361">
        <f ca="1">SUMPRODUCT($O610:AG610,N(1-$O639:AG639),N(OFFSET($O668:AG668,0,MAX(COLUMN($O668:AG668))-COLUMN($O668:AG668),1,1)))+AG639*AG610</f>
        <v>0</v>
      </c>
      <c r="AH697" s="361">
        <f ca="1">SUMPRODUCT($O610:AH610,N(1-$O639:AH639),N(OFFSET($O668:AH668,0,MAX(COLUMN($O668:AH668))-COLUMN($O668:AH668),1,1)))+AH639*AH610</f>
        <v>0</v>
      </c>
      <c r="AI697" s="361">
        <f ca="1">SUMPRODUCT($O610:AI610,N(1-$O639:AI639),N(OFFSET($O668:AI668,0,MAX(COLUMN($O668:AI668))-COLUMN($O668:AI668),1,1)))+AI639*AI610</f>
        <v>0</v>
      </c>
      <c r="AJ697" s="361">
        <f ca="1">SUMPRODUCT($O610:AJ610,N(1-$O639:AJ639),N(OFFSET($O668:AJ668,0,MAX(COLUMN($O668:AJ668))-COLUMN($O668:AJ668),1,1)))+AJ639*AJ610</f>
        <v>0</v>
      </c>
      <c r="AK697" s="361">
        <f ca="1">SUMPRODUCT($O610:AK610,N(1-$O639:AK639),N(OFFSET($O668:AK668,0,MAX(COLUMN($O668:AK668))-COLUMN($O668:AK668),1,1)))+AK639*AK610</f>
        <v>0</v>
      </c>
      <c r="AL697" s="361">
        <f ca="1">SUMPRODUCT($O610:AL610,N(1-$O639:AL639),N(OFFSET($O668:AL668,0,MAX(COLUMN($O668:AL668))-COLUMN($O668:AL668),1,1)))+AL639*AL610</f>
        <v>0</v>
      </c>
      <c r="AM697" s="361">
        <f ca="1">SUMPRODUCT($O610:AM610,N(1-$O639:AM639),N(OFFSET($O668:AM668,0,MAX(COLUMN($O668:AM668))-COLUMN($O668:AM668),1,1)))+AM639*AM610</f>
        <v>0</v>
      </c>
      <c r="AN697" s="361">
        <f ca="1">SUMPRODUCT($O610:AN610,N(1-$O639:AN639),N(OFFSET($O668:AN668,0,MAX(COLUMN($O668:AN668))-COLUMN($O668:AN668),1,1)))+AN639*AN610</f>
        <v>0</v>
      </c>
      <c r="AO697" s="361">
        <f ca="1">SUMPRODUCT($O610:AO610,N(1-$O639:AO639),N(OFFSET($O668:AO668,0,MAX(COLUMN($O668:AO668))-COLUMN($O668:AO668),1,1)))+AO639*AO610</f>
        <v>0</v>
      </c>
      <c r="AP697" s="361">
        <f ca="1">SUMPRODUCT($O610:AP610,N(1-$O639:AP639),N(OFFSET($O668:AP668,0,MAX(COLUMN($O668:AP668))-COLUMN($O668:AP668),1,1)))+AP639*AP610</f>
        <v>0</v>
      </c>
      <c r="AQ697" s="361">
        <f ca="1">SUMPRODUCT($O610:AQ610,N(1-$O639:AQ639),N(OFFSET($O668:AQ668,0,MAX(COLUMN($O668:AQ668))-COLUMN($O668:AQ668),1,1)))+AQ639*AQ610</f>
        <v>0</v>
      </c>
      <c r="AR697" s="361">
        <f ca="1">SUMPRODUCT($O610:AR610,N(1-$O639:AR639),N(OFFSET($O668:AR668,0,MAX(COLUMN($O668:AR668))-COLUMN($O668:AR668),1,1)))+AR639*AR610</f>
        <v>0</v>
      </c>
      <c r="AS697" s="361">
        <f ca="1">SUMPRODUCT($O610:AS610,N(1-$O639:AS639),N(OFFSET($O668:AS668,0,MAX(COLUMN($O668:AS668))-COLUMN($O668:AS668),1,1)))+AS639*AS610</f>
        <v>0</v>
      </c>
      <c r="AT697" s="361">
        <f ca="1">SUMPRODUCT($O610:AT610,N(1-$O639:AT639),N(OFFSET($O668:AT668,0,MAX(COLUMN($O668:AT668))-COLUMN($O668:AT668),1,1)))+AT639*AT610</f>
        <v>0</v>
      </c>
      <c r="AU697" s="361">
        <f ca="1">SUMPRODUCT($O610:AU610,N(1-$O639:AU639),N(OFFSET($O668:AU668,0,MAX(COLUMN($O668:AU668))-COLUMN($O668:AU668),1,1)))+AU639*AU610</f>
        <v>0</v>
      </c>
      <c r="AV697" s="361">
        <f ca="1">SUMPRODUCT($O610:AV610,N(1-$O639:AV639),N(OFFSET($O668:AV668,0,MAX(COLUMN($O668:AV668))-COLUMN($O668:AV668),1,1)))+AV639*AV610</f>
        <v>0</v>
      </c>
      <c r="AW697" s="361">
        <f ca="1">SUMPRODUCT($O610:AW610,N(1-$O639:AW639),N(OFFSET($O668:AW668,0,MAX(COLUMN($O668:AW668))-COLUMN($O668:AW668),1,1)))+AW639*AW610</f>
        <v>0</v>
      </c>
      <c r="AX697" s="361">
        <f ca="1">SUMPRODUCT($O610:AX610,N(1-$O639:AX639),N(OFFSET($O668:AX668,0,MAX(COLUMN($O668:AX668))-COLUMN($O668:AX668),1,1)))+AX639*AX610</f>
        <v>0</v>
      </c>
      <c r="AY697" s="361">
        <f ca="1">SUMPRODUCT($O610:AY610,N(1-$O639:AY639),N(OFFSET($O668:AY668,0,MAX(COLUMN($O668:AY668))-COLUMN($O668:AY668),1,1)))+AY639*AY610</f>
        <v>0</v>
      </c>
      <c r="AZ697" s="361">
        <f ca="1">SUMPRODUCT($O610:AZ610,N(1-$O639:AZ639),N(OFFSET($O668:AZ668,0,MAX(COLUMN($O668:AZ668))-COLUMN($O668:AZ668),1,1)))+AZ639*AZ610</f>
        <v>0</v>
      </c>
      <c r="BA697" s="361">
        <f ca="1">SUMPRODUCT($O610:BA610,N(1-$O639:BA639),N(OFFSET($O668:BA668,0,MAX(COLUMN($O668:BA668))-COLUMN($O668:BA668),1,1)))+BA639*BA610</f>
        <v>0</v>
      </c>
      <c r="BB697" s="361">
        <f ca="1">SUMPRODUCT($O610:BB610,N(1-$O639:BB639),N(OFFSET($O668:BB668,0,MAX(COLUMN($O668:BB668))-COLUMN($O668:BB668),1,1)))+BB639*BB610</f>
        <v>0</v>
      </c>
      <c r="BC697" s="361">
        <f ca="1">SUMPRODUCT($O610:BC610,N(1-$O639:BC639),N(OFFSET($O668:BC668,0,MAX(COLUMN($O668:BC668))-COLUMN($O668:BC668),1,1)))+BC639*BC610</f>
        <v>0</v>
      </c>
      <c r="BD697" s="361">
        <f ca="1">SUMPRODUCT($O610:BD610,N(1-$O639:BD639),N(OFFSET($O668:BD668,0,MAX(COLUMN($O668:BD668))-COLUMN($O668:BD668),1,1)))+BD639*BD610</f>
        <v>0</v>
      </c>
      <c r="BE697" s="361">
        <f ca="1">SUMPRODUCT($O610:BE610,N(1-$O639:BE639),N(OFFSET($O668:BE668,0,MAX(COLUMN($O668:BE668))-COLUMN($O668:BE668),1,1)))+BE639*BE610</f>
        <v>0</v>
      </c>
      <c r="BF697" s="361">
        <f ca="1">SUMPRODUCT($O610:BF610,N(1-$O639:BF639),N(OFFSET($O668:BF668,0,MAX(COLUMN($O668:BF668))-COLUMN($O668:BF668),1,1)))+BF639*BF610</f>
        <v>0</v>
      </c>
      <c r="BG697" s="361">
        <f ca="1">SUMPRODUCT($O610:BG610,N(1-$O639:BG639),N(OFFSET($O668:BG668,0,MAX(COLUMN($O668:BG668))-COLUMN($O668:BG668),1,1)))+BG639*BG610</f>
        <v>0</v>
      </c>
      <c r="BH697" s="361">
        <f ca="1">SUMPRODUCT($O610:BH610,N(1-$O639:BH639),N(OFFSET($O668:BH668,0,MAX(COLUMN($O668:BH668))-COLUMN($O668:BH668),1,1)))+BH639*BH610</f>
        <v>0</v>
      </c>
      <c r="BI697" s="361">
        <f ca="1">SUMPRODUCT($O610:BI610,N(1-$O639:BI639),N(OFFSET($O668:BI668,0,MAX(COLUMN($O668:BI668))-COLUMN($O668:BI668),1,1)))+BI639*BI610</f>
        <v>0</v>
      </c>
      <c r="BJ697" s="361">
        <f ca="1">SUMPRODUCT($O610:BJ610,N(1-$O639:BJ639),N(OFFSET($O668:BJ668,0,MAX(COLUMN($O668:BJ668))-COLUMN($O668:BJ668),1,1)))+BJ639*BJ610</f>
        <v>0</v>
      </c>
      <c r="BK697" s="361">
        <f ca="1">SUMPRODUCT($O610:BK610,N(1-$O639:BK639),N(OFFSET($O668:BK668,0,MAX(COLUMN($O668:BK668))-COLUMN($O668:BK668),1,1)))+BK639*BK610</f>
        <v>0</v>
      </c>
      <c r="BL697" s="361">
        <f ca="1">SUMPRODUCT($O610:BL610,N(1-$O639:BL639),N(OFFSET($O668:BL668,0,MAX(COLUMN($O668:BL668))-COLUMN($O668:BL668),1,1)))+BL639*BL610</f>
        <v>0</v>
      </c>
      <c r="BM697" s="361">
        <f ca="1">SUMPRODUCT($O610:BM610,N(1-$O639:BM639),N(OFFSET($O668:BM668,0,MAX(COLUMN($O668:BM668))-COLUMN($O668:BM668),1,1)))+BM639*BM610</f>
        <v>0</v>
      </c>
    </row>
    <row r="698" spans="3:65" x14ac:dyDescent="0.2">
      <c r="C698" s="325">
        <f t="shared" si="1332"/>
        <v>19</v>
      </c>
      <c r="D698" s="303" t="str">
        <f t="shared" si="1333"/>
        <v>item 19</v>
      </c>
      <c r="E698" s="350" t="str">
        <f t="shared" si="1331"/>
        <v>Operating Expense</v>
      </c>
      <c r="F698" s="320">
        <f t="shared" si="1331"/>
        <v>2</v>
      </c>
      <c r="G698" s="320"/>
      <c r="H698" s="354"/>
      <c r="K698" s="341">
        <f t="shared" ca="1" si="1334"/>
        <v>0</v>
      </c>
      <c r="L698" s="342">
        <f t="shared" ca="1" si="1335"/>
        <v>0</v>
      </c>
      <c r="O698" s="361">
        <f ca="1">SUMPRODUCT($O611:O611,N(1-$O640:O640),N(OFFSET($O669:O669,0,MAX(COLUMN($O669:O669))-COLUMN($O669:O669),1,1)))+O640*O611</f>
        <v>0</v>
      </c>
      <c r="P698" s="361">
        <f ca="1">SUMPRODUCT($O611:P611,N(1-$O640:P640),N(OFFSET($O669:P669,0,MAX(COLUMN($O669:P669))-COLUMN($O669:P669),1,1)))+P640*P611</f>
        <v>0</v>
      </c>
      <c r="Q698" s="361">
        <f ca="1">SUMPRODUCT($O611:Q611,N(1-$O640:Q640),N(OFFSET($O669:Q669,0,MAX(COLUMN($O669:Q669))-COLUMN($O669:Q669),1,1)))+Q640*Q611</f>
        <v>0</v>
      </c>
      <c r="R698" s="361">
        <f ca="1">SUMPRODUCT($O611:R611,N(1-$O640:R640),N(OFFSET($O669:R669,0,MAX(COLUMN($O669:R669))-COLUMN($O669:R669),1,1)))+R640*R611</f>
        <v>0</v>
      </c>
      <c r="S698" s="361">
        <f ca="1">SUMPRODUCT($O611:S611,N(1-$O640:S640),N(OFFSET($O669:S669,0,MAX(COLUMN($O669:S669))-COLUMN($O669:S669),1,1)))+S640*S611</f>
        <v>0</v>
      </c>
      <c r="T698" s="361">
        <f ca="1">SUMPRODUCT($O611:T611,N(1-$O640:T640),N(OFFSET($O669:T669,0,MAX(COLUMN($O669:T669))-COLUMN($O669:T669),1,1)))+T640*T611</f>
        <v>0</v>
      </c>
      <c r="U698" s="361">
        <f ca="1">SUMPRODUCT($O611:U611,N(1-$O640:U640),N(OFFSET($O669:U669,0,MAX(COLUMN($O669:U669))-COLUMN($O669:U669),1,1)))+U640*U611</f>
        <v>0</v>
      </c>
      <c r="V698" s="361">
        <f ca="1">SUMPRODUCT($O611:V611,N(1-$O640:V640),N(OFFSET($O669:V669,0,MAX(COLUMN($O669:V669))-COLUMN($O669:V669),1,1)))+V640*V611</f>
        <v>0</v>
      </c>
      <c r="W698" s="361">
        <f ca="1">SUMPRODUCT($O611:W611,N(1-$O640:W640),N(OFFSET($O669:W669,0,MAX(COLUMN($O669:W669))-COLUMN($O669:W669),1,1)))+W640*W611</f>
        <v>0</v>
      </c>
      <c r="X698" s="361">
        <f ca="1">SUMPRODUCT($O611:X611,N(1-$O640:X640),N(OFFSET($O669:X669,0,MAX(COLUMN($O669:X669))-COLUMN($O669:X669),1,1)))+X640*X611</f>
        <v>0</v>
      </c>
      <c r="Y698" s="361">
        <f ca="1">SUMPRODUCT($O611:Y611,N(1-$O640:Y640),N(OFFSET($O669:Y669,0,MAX(COLUMN($O669:Y669))-COLUMN($O669:Y669),1,1)))+Y640*Y611</f>
        <v>0</v>
      </c>
      <c r="Z698" s="361">
        <f ca="1">SUMPRODUCT($O611:Z611,N(1-$O640:Z640),N(OFFSET($O669:Z669,0,MAX(COLUMN($O669:Z669))-COLUMN($O669:Z669),1,1)))+Z640*Z611</f>
        <v>0</v>
      </c>
      <c r="AA698" s="361">
        <f ca="1">SUMPRODUCT($O611:AA611,N(1-$O640:AA640),N(OFFSET($O669:AA669,0,MAX(COLUMN($O669:AA669))-COLUMN($O669:AA669),1,1)))+AA640*AA611</f>
        <v>0</v>
      </c>
      <c r="AB698" s="361">
        <f ca="1">SUMPRODUCT($O611:AB611,N(1-$O640:AB640),N(OFFSET($O669:AB669,0,MAX(COLUMN($O669:AB669))-COLUMN($O669:AB669),1,1)))+AB640*AB611</f>
        <v>0</v>
      </c>
      <c r="AC698" s="361">
        <f ca="1">SUMPRODUCT($O611:AC611,N(1-$O640:AC640),N(OFFSET($O669:AC669,0,MAX(COLUMN($O669:AC669))-COLUMN($O669:AC669),1,1)))+AC640*AC611</f>
        <v>0</v>
      </c>
      <c r="AD698" s="361">
        <f ca="1">SUMPRODUCT($O611:AD611,N(1-$O640:AD640),N(OFFSET($O669:AD669,0,MAX(COLUMN($O669:AD669))-COLUMN($O669:AD669),1,1)))+AD640*AD611</f>
        <v>0</v>
      </c>
      <c r="AE698" s="361">
        <f ca="1">SUMPRODUCT($O611:AE611,N(1-$O640:AE640),N(OFFSET($O669:AE669,0,MAX(COLUMN($O669:AE669))-COLUMN($O669:AE669),1,1)))+AE640*AE611</f>
        <v>0</v>
      </c>
      <c r="AF698" s="361">
        <f ca="1">SUMPRODUCT($O611:AF611,N(1-$O640:AF640),N(OFFSET($O669:AF669,0,MAX(COLUMN($O669:AF669))-COLUMN($O669:AF669),1,1)))+AF640*AF611</f>
        <v>0</v>
      </c>
      <c r="AG698" s="361">
        <f ca="1">SUMPRODUCT($O611:AG611,N(1-$O640:AG640),N(OFFSET($O669:AG669,0,MAX(COLUMN($O669:AG669))-COLUMN($O669:AG669),1,1)))+AG640*AG611</f>
        <v>0</v>
      </c>
      <c r="AH698" s="361">
        <f ca="1">SUMPRODUCT($O611:AH611,N(1-$O640:AH640),N(OFFSET($O669:AH669,0,MAX(COLUMN($O669:AH669))-COLUMN($O669:AH669),1,1)))+AH640*AH611</f>
        <v>0</v>
      </c>
      <c r="AI698" s="361">
        <f ca="1">SUMPRODUCT($O611:AI611,N(1-$O640:AI640),N(OFFSET($O669:AI669,0,MAX(COLUMN($O669:AI669))-COLUMN($O669:AI669),1,1)))+AI640*AI611</f>
        <v>0</v>
      </c>
      <c r="AJ698" s="361">
        <f ca="1">SUMPRODUCT($O611:AJ611,N(1-$O640:AJ640),N(OFFSET($O669:AJ669,0,MAX(COLUMN($O669:AJ669))-COLUMN($O669:AJ669),1,1)))+AJ640*AJ611</f>
        <v>0</v>
      </c>
      <c r="AK698" s="361">
        <f ca="1">SUMPRODUCT($O611:AK611,N(1-$O640:AK640),N(OFFSET($O669:AK669,0,MAX(COLUMN($O669:AK669))-COLUMN($O669:AK669),1,1)))+AK640*AK611</f>
        <v>0</v>
      </c>
      <c r="AL698" s="361">
        <f ca="1">SUMPRODUCT($O611:AL611,N(1-$O640:AL640),N(OFFSET($O669:AL669,0,MAX(COLUMN($O669:AL669))-COLUMN($O669:AL669),1,1)))+AL640*AL611</f>
        <v>0</v>
      </c>
      <c r="AM698" s="361">
        <f ca="1">SUMPRODUCT($O611:AM611,N(1-$O640:AM640),N(OFFSET($O669:AM669,0,MAX(COLUMN($O669:AM669))-COLUMN($O669:AM669),1,1)))+AM640*AM611</f>
        <v>0</v>
      </c>
      <c r="AN698" s="361">
        <f ca="1">SUMPRODUCT($O611:AN611,N(1-$O640:AN640),N(OFFSET($O669:AN669,0,MAX(COLUMN($O669:AN669))-COLUMN($O669:AN669),1,1)))+AN640*AN611</f>
        <v>0</v>
      </c>
      <c r="AO698" s="361">
        <f ca="1">SUMPRODUCT($O611:AO611,N(1-$O640:AO640),N(OFFSET($O669:AO669,0,MAX(COLUMN($O669:AO669))-COLUMN($O669:AO669),1,1)))+AO640*AO611</f>
        <v>0</v>
      </c>
      <c r="AP698" s="361">
        <f ca="1">SUMPRODUCT($O611:AP611,N(1-$O640:AP640),N(OFFSET($O669:AP669,0,MAX(COLUMN($O669:AP669))-COLUMN($O669:AP669),1,1)))+AP640*AP611</f>
        <v>0</v>
      </c>
      <c r="AQ698" s="361">
        <f ca="1">SUMPRODUCT($O611:AQ611,N(1-$O640:AQ640),N(OFFSET($O669:AQ669,0,MAX(COLUMN($O669:AQ669))-COLUMN($O669:AQ669),1,1)))+AQ640*AQ611</f>
        <v>0</v>
      </c>
      <c r="AR698" s="361">
        <f ca="1">SUMPRODUCT($O611:AR611,N(1-$O640:AR640),N(OFFSET($O669:AR669,0,MAX(COLUMN($O669:AR669))-COLUMN($O669:AR669),1,1)))+AR640*AR611</f>
        <v>0</v>
      </c>
      <c r="AS698" s="361">
        <f ca="1">SUMPRODUCT($O611:AS611,N(1-$O640:AS640),N(OFFSET($O669:AS669,0,MAX(COLUMN($O669:AS669))-COLUMN($O669:AS669),1,1)))+AS640*AS611</f>
        <v>0</v>
      </c>
      <c r="AT698" s="361">
        <f ca="1">SUMPRODUCT($O611:AT611,N(1-$O640:AT640),N(OFFSET($O669:AT669,0,MAX(COLUMN($O669:AT669))-COLUMN($O669:AT669),1,1)))+AT640*AT611</f>
        <v>0</v>
      </c>
      <c r="AU698" s="361">
        <f ca="1">SUMPRODUCT($O611:AU611,N(1-$O640:AU640),N(OFFSET($O669:AU669,0,MAX(COLUMN($O669:AU669))-COLUMN($O669:AU669),1,1)))+AU640*AU611</f>
        <v>0</v>
      </c>
      <c r="AV698" s="361">
        <f ca="1">SUMPRODUCT($O611:AV611,N(1-$O640:AV640),N(OFFSET($O669:AV669,0,MAX(COLUMN($O669:AV669))-COLUMN($O669:AV669),1,1)))+AV640*AV611</f>
        <v>0</v>
      </c>
      <c r="AW698" s="361">
        <f ca="1">SUMPRODUCT($O611:AW611,N(1-$O640:AW640),N(OFFSET($O669:AW669,0,MAX(COLUMN($O669:AW669))-COLUMN($O669:AW669),1,1)))+AW640*AW611</f>
        <v>0</v>
      </c>
      <c r="AX698" s="361">
        <f ca="1">SUMPRODUCT($O611:AX611,N(1-$O640:AX640),N(OFFSET($O669:AX669,0,MAX(COLUMN($O669:AX669))-COLUMN($O669:AX669),1,1)))+AX640*AX611</f>
        <v>0</v>
      </c>
      <c r="AY698" s="361">
        <f ca="1">SUMPRODUCT($O611:AY611,N(1-$O640:AY640),N(OFFSET($O669:AY669,0,MAX(COLUMN($O669:AY669))-COLUMN($O669:AY669),1,1)))+AY640*AY611</f>
        <v>0</v>
      </c>
      <c r="AZ698" s="361">
        <f ca="1">SUMPRODUCT($O611:AZ611,N(1-$O640:AZ640),N(OFFSET($O669:AZ669,0,MAX(COLUMN($O669:AZ669))-COLUMN($O669:AZ669),1,1)))+AZ640*AZ611</f>
        <v>0</v>
      </c>
      <c r="BA698" s="361">
        <f ca="1">SUMPRODUCT($O611:BA611,N(1-$O640:BA640),N(OFFSET($O669:BA669,0,MAX(COLUMN($O669:BA669))-COLUMN($O669:BA669),1,1)))+BA640*BA611</f>
        <v>0</v>
      </c>
      <c r="BB698" s="361">
        <f ca="1">SUMPRODUCT($O611:BB611,N(1-$O640:BB640),N(OFFSET($O669:BB669,0,MAX(COLUMN($O669:BB669))-COLUMN($O669:BB669),1,1)))+BB640*BB611</f>
        <v>0</v>
      </c>
      <c r="BC698" s="361">
        <f ca="1">SUMPRODUCT($O611:BC611,N(1-$O640:BC640),N(OFFSET($O669:BC669,0,MAX(COLUMN($O669:BC669))-COLUMN($O669:BC669),1,1)))+BC640*BC611</f>
        <v>0</v>
      </c>
      <c r="BD698" s="361">
        <f ca="1">SUMPRODUCT($O611:BD611,N(1-$O640:BD640),N(OFFSET($O669:BD669,0,MAX(COLUMN($O669:BD669))-COLUMN($O669:BD669),1,1)))+BD640*BD611</f>
        <v>0</v>
      </c>
      <c r="BE698" s="361">
        <f ca="1">SUMPRODUCT($O611:BE611,N(1-$O640:BE640),N(OFFSET($O669:BE669,0,MAX(COLUMN($O669:BE669))-COLUMN($O669:BE669),1,1)))+BE640*BE611</f>
        <v>0</v>
      </c>
      <c r="BF698" s="361">
        <f ca="1">SUMPRODUCT($O611:BF611,N(1-$O640:BF640),N(OFFSET($O669:BF669,0,MAX(COLUMN($O669:BF669))-COLUMN($O669:BF669),1,1)))+BF640*BF611</f>
        <v>0</v>
      </c>
      <c r="BG698" s="361">
        <f ca="1">SUMPRODUCT($O611:BG611,N(1-$O640:BG640),N(OFFSET($O669:BG669,0,MAX(COLUMN($O669:BG669))-COLUMN($O669:BG669),1,1)))+BG640*BG611</f>
        <v>0</v>
      </c>
      <c r="BH698" s="361">
        <f ca="1">SUMPRODUCT($O611:BH611,N(1-$O640:BH640),N(OFFSET($O669:BH669,0,MAX(COLUMN($O669:BH669))-COLUMN($O669:BH669),1,1)))+BH640*BH611</f>
        <v>0</v>
      </c>
      <c r="BI698" s="361">
        <f ca="1">SUMPRODUCT($O611:BI611,N(1-$O640:BI640),N(OFFSET($O669:BI669,0,MAX(COLUMN($O669:BI669))-COLUMN($O669:BI669),1,1)))+BI640*BI611</f>
        <v>0</v>
      </c>
      <c r="BJ698" s="361">
        <f ca="1">SUMPRODUCT($O611:BJ611,N(1-$O640:BJ640),N(OFFSET($O669:BJ669,0,MAX(COLUMN($O669:BJ669))-COLUMN($O669:BJ669),1,1)))+BJ640*BJ611</f>
        <v>0</v>
      </c>
      <c r="BK698" s="361">
        <f ca="1">SUMPRODUCT($O611:BK611,N(1-$O640:BK640),N(OFFSET($O669:BK669,0,MAX(COLUMN($O669:BK669))-COLUMN($O669:BK669),1,1)))+BK640*BK611</f>
        <v>0</v>
      </c>
      <c r="BL698" s="361">
        <f ca="1">SUMPRODUCT($O611:BL611,N(1-$O640:BL640),N(OFFSET($O669:BL669,0,MAX(COLUMN($O669:BL669))-COLUMN($O669:BL669),1,1)))+BL640*BL611</f>
        <v>0</v>
      </c>
      <c r="BM698" s="361">
        <f ca="1">SUMPRODUCT($O611:BM611,N(1-$O640:BM640),N(OFFSET($O669:BM669,0,MAX(COLUMN($O669:BM669))-COLUMN($O669:BM669),1,1)))+BM640*BM611</f>
        <v>0</v>
      </c>
    </row>
    <row r="699" spans="3:65" x14ac:dyDescent="0.2">
      <c r="C699" s="325">
        <f t="shared" si="1332"/>
        <v>20</v>
      </c>
      <c r="D699" s="303" t="str">
        <f t="shared" si="1333"/>
        <v>item 20</v>
      </c>
      <c r="E699" s="350" t="str">
        <f t="shared" si="1331"/>
        <v>Operating Expense</v>
      </c>
      <c r="F699" s="320">
        <f t="shared" si="1331"/>
        <v>2</v>
      </c>
      <c r="G699" s="320"/>
      <c r="H699" s="354"/>
      <c r="K699" s="341">
        <f t="shared" ca="1" si="1334"/>
        <v>0</v>
      </c>
      <c r="L699" s="342">
        <f t="shared" ca="1" si="1335"/>
        <v>0</v>
      </c>
      <c r="O699" s="361">
        <f ca="1">SUMPRODUCT($O612:O612,N(1-$O641:O641),N(OFFSET($O670:O670,0,MAX(COLUMN($O670:O670))-COLUMN($O670:O670),1,1)))+O641*O612</f>
        <v>0</v>
      </c>
      <c r="P699" s="361">
        <f ca="1">SUMPRODUCT($O612:P612,N(1-$O641:P641),N(OFFSET($O670:P670,0,MAX(COLUMN($O670:P670))-COLUMN($O670:P670),1,1)))+P641*P612</f>
        <v>0</v>
      </c>
      <c r="Q699" s="361">
        <f ca="1">SUMPRODUCT($O612:Q612,N(1-$O641:Q641),N(OFFSET($O670:Q670,0,MAX(COLUMN($O670:Q670))-COLUMN($O670:Q670),1,1)))+Q641*Q612</f>
        <v>0</v>
      </c>
      <c r="R699" s="361">
        <f ca="1">SUMPRODUCT($O612:R612,N(1-$O641:R641),N(OFFSET($O670:R670,0,MAX(COLUMN($O670:R670))-COLUMN($O670:R670),1,1)))+R641*R612</f>
        <v>0</v>
      </c>
      <c r="S699" s="361">
        <f ca="1">SUMPRODUCT($O612:S612,N(1-$O641:S641),N(OFFSET($O670:S670,0,MAX(COLUMN($O670:S670))-COLUMN($O670:S670),1,1)))+S641*S612</f>
        <v>0</v>
      </c>
      <c r="T699" s="361">
        <f ca="1">SUMPRODUCT($O612:T612,N(1-$O641:T641),N(OFFSET($O670:T670,0,MAX(COLUMN($O670:T670))-COLUMN($O670:T670),1,1)))+T641*T612</f>
        <v>0</v>
      </c>
      <c r="U699" s="361">
        <f ca="1">SUMPRODUCT($O612:U612,N(1-$O641:U641),N(OFFSET($O670:U670,0,MAX(COLUMN($O670:U670))-COLUMN($O670:U670),1,1)))+U641*U612</f>
        <v>0</v>
      </c>
      <c r="V699" s="361">
        <f ca="1">SUMPRODUCT($O612:V612,N(1-$O641:V641),N(OFFSET($O670:V670,0,MAX(COLUMN($O670:V670))-COLUMN($O670:V670),1,1)))+V641*V612</f>
        <v>0</v>
      </c>
      <c r="W699" s="361">
        <f ca="1">SUMPRODUCT($O612:W612,N(1-$O641:W641),N(OFFSET($O670:W670,0,MAX(COLUMN($O670:W670))-COLUMN($O670:W670),1,1)))+W641*W612</f>
        <v>0</v>
      </c>
      <c r="X699" s="361">
        <f ca="1">SUMPRODUCT($O612:X612,N(1-$O641:X641),N(OFFSET($O670:X670,0,MAX(COLUMN($O670:X670))-COLUMN($O670:X670),1,1)))+X641*X612</f>
        <v>0</v>
      </c>
      <c r="Y699" s="361">
        <f ca="1">SUMPRODUCT($O612:Y612,N(1-$O641:Y641),N(OFFSET($O670:Y670,0,MAX(COLUMN($O670:Y670))-COLUMN($O670:Y670),1,1)))+Y641*Y612</f>
        <v>0</v>
      </c>
      <c r="Z699" s="361">
        <f ca="1">SUMPRODUCT($O612:Z612,N(1-$O641:Z641),N(OFFSET($O670:Z670,0,MAX(COLUMN($O670:Z670))-COLUMN($O670:Z670),1,1)))+Z641*Z612</f>
        <v>0</v>
      </c>
      <c r="AA699" s="361">
        <f ca="1">SUMPRODUCT($O612:AA612,N(1-$O641:AA641),N(OFFSET($O670:AA670,0,MAX(COLUMN($O670:AA670))-COLUMN($O670:AA670),1,1)))+AA641*AA612</f>
        <v>0</v>
      </c>
      <c r="AB699" s="361">
        <f ca="1">SUMPRODUCT($O612:AB612,N(1-$O641:AB641),N(OFFSET($O670:AB670,0,MAX(COLUMN($O670:AB670))-COLUMN($O670:AB670),1,1)))+AB641*AB612</f>
        <v>0</v>
      </c>
      <c r="AC699" s="361">
        <f ca="1">SUMPRODUCT($O612:AC612,N(1-$O641:AC641),N(OFFSET($O670:AC670,0,MAX(COLUMN($O670:AC670))-COLUMN($O670:AC670),1,1)))+AC641*AC612</f>
        <v>0</v>
      </c>
      <c r="AD699" s="361">
        <f ca="1">SUMPRODUCT($O612:AD612,N(1-$O641:AD641),N(OFFSET($O670:AD670,0,MAX(COLUMN($O670:AD670))-COLUMN($O670:AD670),1,1)))+AD641*AD612</f>
        <v>0</v>
      </c>
      <c r="AE699" s="361">
        <f ca="1">SUMPRODUCT($O612:AE612,N(1-$O641:AE641),N(OFFSET($O670:AE670,0,MAX(COLUMN($O670:AE670))-COLUMN($O670:AE670),1,1)))+AE641*AE612</f>
        <v>0</v>
      </c>
      <c r="AF699" s="361">
        <f ca="1">SUMPRODUCT($O612:AF612,N(1-$O641:AF641),N(OFFSET($O670:AF670,0,MAX(COLUMN($O670:AF670))-COLUMN($O670:AF670),1,1)))+AF641*AF612</f>
        <v>0</v>
      </c>
      <c r="AG699" s="361">
        <f ca="1">SUMPRODUCT($O612:AG612,N(1-$O641:AG641),N(OFFSET($O670:AG670,0,MAX(COLUMN($O670:AG670))-COLUMN($O670:AG670),1,1)))+AG641*AG612</f>
        <v>0</v>
      </c>
      <c r="AH699" s="361">
        <f ca="1">SUMPRODUCT($O612:AH612,N(1-$O641:AH641),N(OFFSET($O670:AH670,0,MAX(COLUMN($O670:AH670))-COLUMN($O670:AH670),1,1)))+AH641*AH612</f>
        <v>0</v>
      </c>
      <c r="AI699" s="361">
        <f ca="1">SUMPRODUCT($O612:AI612,N(1-$O641:AI641),N(OFFSET($O670:AI670,0,MAX(COLUMN($O670:AI670))-COLUMN($O670:AI670),1,1)))+AI641*AI612</f>
        <v>0</v>
      </c>
      <c r="AJ699" s="361">
        <f ca="1">SUMPRODUCT($O612:AJ612,N(1-$O641:AJ641),N(OFFSET($O670:AJ670,0,MAX(COLUMN($O670:AJ670))-COLUMN($O670:AJ670),1,1)))+AJ641*AJ612</f>
        <v>0</v>
      </c>
      <c r="AK699" s="361">
        <f ca="1">SUMPRODUCT($O612:AK612,N(1-$O641:AK641),N(OFFSET($O670:AK670,0,MAX(COLUMN($O670:AK670))-COLUMN($O670:AK670),1,1)))+AK641*AK612</f>
        <v>0</v>
      </c>
      <c r="AL699" s="361">
        <f ca="1">SUMPRODUCT($O612:AL612,N(1-$O641:AL641),N(OFFSET($O670:AL670,0,MAX(COLUMN($O670:AL670))-COLUMN($O670:AL670),1,1)))+AL641*AL612</f>
        <v>0</v>
      </c>
      <c r="AM699" s="361">
        <f ca="1">SUMPRODUCT($O612:AM612,N(1-$O641:AM641),N(OFFSET($O670:AM670,0,MAX(COLUMN($O670:AM670))-COLUMN($O670:AM670),1,1)))+AM641*AM612</f>
        <v>0</v>
      </c>
      <c r="AN699" s="361">
        <f ca="1">SUMPRODUCT($O612:AN612,N(1-$O641:AN641),N(OFFSET($O670:AN670,0,MAX(COLUMN($O670:AN670))-COLUMN($O670:AN670),1,1)))+AN641*AN612</f>
        <v>0</v>
      </c>
      <c r="AO699" s="361">
        <f ca="1">SUMPRODUCT($O612:AO612,N(1-$O641:AO641),N(OFFSET($O670:AO670,0,MAX(COLUMN($O670:AO670))-COLUMN($O670:AO670),1,1)))+AO641*AO612</f>
        <v>0</v>
      </c>
      <c r="AP699" s="361">
        <f ca="1">SUMPRODUCT($O612:AP612,N(1-$O641:AP641),N(OFFSET($O670:AP670,0,MAX(COLUMN($O670:AP670))-COLUMN($O670:AP670),1,1)))+AP641*AP612</f>
        <v>0</v>
      </c>
      <c r="AQ699" s="361">
        <f ca="1">SUMPRODUCT($O612:AQ612,N(1-$O641:AQ641),N(OFFSET($O670:AQ670,0,MAX(COLUMN($O670:AQ670))-COLUMN($O670:AQ670),1,1)))+AQ641*AQ612</f>
        <v>0</v>
      </c>
      <c r="AR699" s="361">
        <f ca="1">SUMPRODUCT($O612:AR612,N(1-$O641:AR641),N(OFFSET($O670:AR670,0,MAX(COLUMN($O670:AR670))-COLUMN($O670:AR670),1,1)))+AR641*AR612</f>
        <v>0</v>
      </c>
      <c r="AS699" s="361">
        <f ca="1">SUMPRODUCT($O612:AS612,N(1-$O641:AS641),N(OFFSET($O670:AS670,0,MAX(COLUMN($O670:AS670))-COLUMN($O670:AS670),1,1)))+AS641*AS612</f>
        <v>0</v>
      </c>
      <c r="AT699" s="361">
        <f ca="1">SUMPRODUCT($O612:AT612,N(1-$O641:AT641),N(OFFSET($O670:AT670,0,MAX(COLUMN($O670:AT670))-COLUMN($O670:AT670),1,1)))+AT641*AT612</f>
        <v>0</v>
      </c>
      <c r="AU699" s="361">
        <f ca="1">SUMPRODUCT($O612:AU612,N(1-$O641:AU641),N(OFFSET($O670:AU670,0,MAX(COLUMN($O670:AU670))-COLUMN($O670:AU670),1,1)))+AU641*AU612</f>
        <v>0</v>
      </c>
      <c r="AV699" s="361">
        <f ca="1">SUMPRODUCT($O612:AV612,N(1-$O641:AV641),N(OFFSET($O670:AV670,0,MAX(COLUMN($O670:AV670))-COLUMN($O670:AV670),1,1)))+AV641*AV612</f>
        <v>0</v>
      </c>
      <c r="AW699" s="361">
        <f ca="1">SUMPRODUCT($O612:AW612,N(1-$O641:AW641),N(OFFSET($O670:AW670,0,MAX(COLUMN($O670:AW670))-COLUMN($O670:AW670),1,1)))+AW641*AW612</f>
        <v>0</v>
      </c>
      <c r="AX699" s="361">
        <f ca="1">SUMPRODUCT($O612:AX612,N(1-$O641:AX641),N(OFFSET($O670:AX670,0,MAX(COLUMN($O670:AX670))-COLUMN($O670:AX670),1,1)))+AX641*AX612</f>
        <v>0</v>
      </c>
      <c r="AY699" s="361">
        <f ca="1">SUMPRODUCT($O612:AY612,N(1-$O641:AY641),N(OFFSET($O670:AY670,0,MAX(COLUMN($O670:AY670))-COLUMN($O670:AY670),1,1)))+AY641*AY612</f>
        <v>0</v>
      </c>
      <c r="AZ699" s="361">
        <f ca="1">SUMPRODUCT($O612:AZ612,N(1-$O641:AZ641),N(OFFSET($O670:AZ670,0,MAX(COLUMN($O670:AZ670))-COLUMN($O670:AZ670),1,1)))+AZ641*AZ612</f>
        <v>0</v>
      </c>
      <c r="BA699" s="361">
        <f ca="1">SUMPRODUCT($O612:BA612,N(1-$O641:BA641),N(OFFSET($O670:BA670,0,MAX(COLUMN($O670:BA670))-COLUMN($O670:BA670),1,1)))+BA641*BA612</f>
        <v>0</v>
      </c>
      <c r="BB699" s="361">
        <f ca="1">SUMPRODUCT($O612:BB612,N(1-$O641:BB641),N(OFFSET($O670:BB670,0,MAX(COLUMN($O670:BB670))-COLUMN($O670:BB670),1,1)))+BB641*BB612</f>
        <v>0</v>
      </c>
      <c r="BC699" s="361">
        <f ca="1">SUMPRODUCT($O612:BC612,N(1-$O641:BC641),N(OFFSET($O670:BC670,0,MAX(COLUMN($O670:BC670))-COLUMN($O670:BC670),1,1)))+BC641*BC612</f>
        <v>0</v>
      </c>
      <c r="BD699" s="361">
        <f ca="1">SUMPRODUCT($O612:BD612,N(1-$O641:BD641),N(OFFSET($O670:BD670,0,MAX(COLUMN($O670:BD670))-COLUMN($O670:BD670),1,1)))+BD641*BD612</f>
        <v>0</v>
      </c>
      <c r="BE699" s="361">
        <f ca="1">SUMPRODUCT($O612:BE612,N(1-$O641:BE641),N(OFFSET($O670:BE670,0,MAX(COLUMN($O670:BE670))-COLUMN($O670:BE670),1,1)))+BE641*BE612</f>
        <v>0</v>
      </c>
      <c r="BF699" s="361">
        <f ca="1">SUMPRODUCT($O612:BF612,N(1-$O641:BF641),N(OFFSET($O670:BF670,0,MAX(COLUMN($O670:BF670))-COLUMN($O670:BF670),1,1)))+BF641*BF612</f>
        <v>0</v>
      </c>
      <c r="BG699" s="361">
        <f ca="1">SUMPRODUCT($O612:BG612,N(1-$O641:BG641),N(OFFSET($O670:BG670,0,MAX(COLUMN($O670:BG670))-COLUMN($O670:BG670),1,1)))+BG641*BG612</f>
        <v>0</v>
      </c>
      <c r="BH699" s="361">
        <f ca="1">SUMPRODUCT($O612:BH612,N(1-$O641:BH641),N(OFFSET($O670:BH670,0,MAX(COLUMN($O670:BH670))-COLUMN($O670:BH670),1,1)))+BH641*BH612</f>
        <v>0</v>
      </c>
      <c r="BI699" s="361">
        <f ca="1">SUMPRODUCT($O612:BI612,N(1-$O641:BI641),N(OFFSET($O670:BI670,0,MAX(COLUMN($O670:BI670))-COLUMN($O670:BI670),1,1)))+BI641*BI612</f>
        <v>0</v>
      </c>
      <c r="BJ699" s="361">
        <f ca="1">SUMPRODUCT($O612:BJ612,N(1-$O641:BJ641),N(OFFSET($O670:BJ670,0,MAX(COLUMN($O670:BJ670))-COLUMN($O670:BJ670),1,1)))+BJ641*BJ612</f>
        <v>0</v>
      </c>
      <c r="BK699" s="361">
        <f ca="1">SUMPRODUCT($O612:BK612,N(1-$O641:BK641),N(OFFSET($O670:BK670,0,MAX(COLUMN($O670:BK670))-COLUMN($O670:BK670),1,1)))+BK641*BK612</f>
        <v>0</v>
      </c>
      <c r="BL699" s="361">
        <f ca="1">SUMPRODUCT($O612:BL612,N(1-$O641:BL641),N(OFFSET($O670:BL670,0,MAX(COLUMN($O670:BL670))-COLUMN($O670:BL670),1,1)))+BL641*BL612</f>
        <v>0</v>
      </c>
      <c r="BM699" s="361">
        <f ca="1">SUMPRODUCT($O612:BM612,N(1-$O641:BM641),N(OFFSET($O670:BM670,0,MAX(COLUMN($O670:BM670))-COLUMN($O670:BM670),1,1)))+BM641*BM612</f>
        <v>0</v>
      </c>
    </row>
    <row r="700" spans="3:65" x14ac:dyDescent="0.2">
      <c r="C700" s="325">
        <f t="shared" si="1332"/>
        <v>21</v>
      </c>
      <c r="D700" s="303" t="str">
        <f t="shared" si="1333"/>
        <v>item 21</v>
      </c>
      <c r="E700" s="350" t="str">
        <f t="shared" si="1331"/>
        <v>Operating Expense</v>
      </c>
      <c r="F700" s="320">
        <f t="shared" si="1331"/>
        <v>2</v>
      </c>
      <c r="G700" s="320"/>
      <c r="H700" s="354"/>
      <c r="K700" s="341">
        <f t="shared" ca="1" si="1334"/>
        <v>0</v>
      </c>
      <c r="L700" s="342">
        <f t="shared" ca="1" si="1335"/>
        <v>0</v>
      </c>
      <c r="O700" s="361">
        <f ca="1">SUMPRODUCT($O613:O613,N(1-$O642:O642),N(OFFSET($O671:O671,0,MAX(COLUMN($O671:O671))-COLUMN($O671:O671),1,1)))+O642*O613</f>
        <v>0</v>
      </c>
      <c r="P700" s="361">
        <f ca="1">SUMPRODUCT($O613:P613,N(1-$O642:P642),N(OFFSET($O671:P671,0,MAX(COLUMN($O671:P671))-COLUMN($O671:P671),1,1)))+P642*P613</f>
        <v>0</v>
      </c>
      <c r="Q700" s="361">
        <f ca="1">SUMPRODUCT($O613:Q613,N(1-$O642:Q642),N(OFFSET($O671:Q671,0,MAX(COLUMN($O671:Q671))-COLUMN($O671:Q671),1,1)))+Q642*Q613</f>
        <v>0</v>
      </c>
      <c r="R700" s="361">
        <f ca="1">SUMPRODUCT($O613:R613,N(1-$O642:R642),N(OFFSET($O671:R671,0,MAX(COLUMN($O671:R671))-COLUMN($O671:R671),1,1)))+R642*R613</f>
        <v>0</v>
      </c>
      <c r="S700" s="361">
        <f ca="1">SUMPRODUCT($O613:S613,N(1-$O642:S642),N(OFFSET($O671:S671,0,MAX(COLUMN($O671:S671))-COLUMN($O671:S671),1,1)))+S642*S613</f>
        <v>0</v>
      </c>
      <c r="T700" s="361">
        <f ca="1">SUMPRODUCT($O613:T613,N(1-$O642:T642),N(OFFSET($O671:T671,0,MAX(COLUMN($O671:T671))-COLUMN($O671:T671),1,1)))+T642*T613</f>
        <v>0</v>
      </c>
      <c r="U700" s="361">
        <f ca="1">SUMPRODUCT($O613:U613,N(1-$O642:U642),N(OFFSET($O671:U671,0,MAX(COLUMN($O671:U671))-COLUMN($O671:U671),1,1)))+U642*U613</f>
        <v>0</v>
      </c>
      <c r="V700" s="361">
        <f ca="1">SUMPRODUCT($O613:V613,N(1-$O642:V642),N(OFFSET($O671:V671,0,MAX(COLUMN($O671:V671))-COLUMN($O671:V671),1,1)))+V642*V613</f>
        <v>0</v>
      </c>
      <c r="W700" s="361">
        <f ca="1">SUMPRODUCT($O613:W613,N(1-$O642:W642),N(OFFSET($O671:W671,0,MAX(COLUMN($O671:W671))-COLUMN($O671:W671),1,1)))+W642*W613</f>
        <v>0</v>
      </c>
      <c r="X700" s="361">
        <f ca="1">SUMPRODUCT($O613:X613,N(1-$O642:X642),N(OFFSET($O671:X671,0,MAX(COLUMN($O671:X671))-COLUMN($O671:X671),1,1)))+X642*X613</f>
        <v>0</v>
      </c>
      <c r="Y700" s="361">
        <f ca="1">SUMPRODUCT($O613:Y613,N(1-$O642:Y642),N(OFFSET($O671:Y671,0,MAX(COLUMN($O671:Y671))-COLUMN($O671:Y671),1,1)))+Y642*Y613</f>
        <v>0</v>
      </c>
      <c r="Z700" s="361">
        <f ca="1">SUMPRODUCT($O613:Z613,N(1-$O642:Z642),N(OFFSET($O671:Z671,0,MAX(COLUMN($O671:Z671))-COLUMN($O671:Z671),1,1)))+Z642*Z613</f>
        <v>0</v>
      </c>
      <c r="AA700" s="361">
        <f ca="1">SUMPRODUCT($O613:AA613,N(1-$O642:AA642),N(OFFSET($O671:AA671,0,MAX(COLUMN($O671:AA671))-COLUMN($O671:AA671),1,1)))+AA642*AA613</f>
        <v>0</v>
      </c>
      <c r="AB700" s="361">
        <f ca="1">SUMPRODUCT($O613:AB613,N(1-$O642:AB642),N(OFFSET($O671:AB671,0,MAX(COLUMN($O671:AB671))-COLUMN($O671:AB671),1,1)))+AB642*AB613</f>
        <v>0</v>
      </c>
      <c r="AC700" s="361">
        <f ca="1">SUMPRODUCT($O613:AC613,N(1-$O642:AC642),N(OFFSET($O671:AC671,0,MAX(COLUMN($O671:AC671))-COLUMN($O671:AC671),1,1)))+AC642*AC613</f>
        <v>0</v>
      </c>
      <c r="AD700" s="361">
        <f ca="1">SUMPRODUCT($O613:AD613,N(1-$O642:AD642),N(OFFSET($O671:AD671,0,MAX(COLUMN($O671:AD671))-COLUMN($O671:AD671),1,1)))+AD642*AD613</f>
        <v>0</v>
      </c>
      <c r="AE700" s="361">
        <f ca="1">SUMPRODUCT($O613:AE613,N(1-$O642:AE642),N(OFFSET($O671:AE671,0,MAX(COLUMN($O671:AE671))-COLUMN($O671:AE671),1,1)))+AE642*AE613</f>
        <v>0</v>
      </c>
      <c r="AF700" s="361">
        <f ca="1">SUMPRODUCT($O613:AF613,N(1-$O642:AF642),N(OFFSET($O671:AF671,0,MAX(COLUMN($O671:AF671))-COLUMN($O671:AF671),1,1)))+AF642*AF613</f>
        <v>0</v>
      </c>
      <c r="AG700" s="361">
        <f ca="1">SUMPRODUCT($O613:AG613,N(1-$O642:AG642),N(OFFSET($O671:AG671,0,MAX(COLUMN($O671:AG671))-COLUMN($O671:AG671),1,1)))+AG642*AG613</f>
        <v>0</v>
      </c>
      <c r="AH700" s="361">
        <f ca="1">SUMPRODUCT($O613:AH613,N(1-$O642:AH642),N(OFFSET($O671:AH671,0,MAX(COLUMN($O671:AH671))-COLUMN($O671:AH671),1,1)))+AH642*AH613</f>
        <v>0</v>
      </c>
      <c r="AI700" s="361">
        <f ca="1">SUMPRODUCT($O613:AI613,N(1-$O642:AI642),N(OFFSET($O671:AI671,0,MAX(COLUMN($O671:AI671))-COLUMN($O671:AI671),1,1)))+AI642*AI613</f>
        <v>0</v>
      </c>
      <c r="AJ700" s="361">
        <f ca="1">SUMPRODUCT($O613:AJ613,N(1-$O642:AJ642),N(OFFSET($O671:AJ671,0,MAX(COLUMN($O671:AJ671))-COLUMN($O671:AJ671),1,1)))+AJ642*AJ613</f>
        <v>0</v>
      </c>
      <c r="AK700" s="361">
        <f ca="1">SUMPRODUCT($O613:AK613,N(1-$O642:AK642),N(OFFSET($O671:AK671,0,MAX(COLUMN($O671:AK671))-COLUMN($O671:AK671),1,1)))+AK642*AK613</f>
        <v>0</v>
      </c>
      <c r="AL700" s="361">
        <f ca="1">SUMPRODUCT($O613:AL613,N(1-$O642:AL642),N(OFFSET($O671:AL671,0,MAX(COLUMN($O671:AL671))-COLUMN($O671:AL671),1,1)))+AL642*AL613</f>
        <v>0</v>
      </c>
      <c r="AM700" s="361">
        <f ca="1">SUMPRODUCT($O613:AM613,N(1-$O642:AM642),N(OFFSET($O671:AM671,0,MAX(COLUMN($O671:AM671))-COLUMN($O671:AM671),1,1)))+AM642*AM613</f>
        <v>0</v>
      </c>
      <c r="AN700" s="361">
        <f ca="1">SUMPRODUCT($O613:AN613,N(1-$O642:AN642),N(OFFSET($O671:AN671,0,MAX(COLUMN($O671:AN671))-COLUMN($O671:AN671),1,1)))+AN642*AN613</f>
        <v>0</v>
      </c>
      <c r="AO700" s="361">
        <f ca="1">SUMPRODUCT($O613:AO613,N(1-$O642:AO642),N(OFFSET($O671:AO671,0,MAX(COLUMN($O671:AO671))-COLUMN($O671:AO671),1,1)))+AO642*AO613</f>
        <v>0</v>
      </c>
      <c r="AP700" s="361">
        <f ca="1">SUMPRODUCT($O613:AP613,N(1-$O642:AP642),N(OFFSET($O671:AP671,0,MAX(COLUMN($O671:AP671))-COLUMN($O671:AP671),1,1)))+AP642*AP613</f>
        <v>0</v>
      </c>
      <c r="AQ700" s="361">
        <f ca="1">SUMPRODUCT($O613:AQ613,N(1-$O642:AQ642),N(OFFSET($O671:AQ671,0,MAX(COLUMN($O671:AQ671))-COLUMN($O671:AQ671),1,1)))+AQ642*AQ613</f>
        <v>0</v>
      </c>
      <c r="AR700" s="361">
        <f ca="1">SUMPRODUCT($O613:AR613,N(1-$O642:AR642),N(OFFSET($O671:AR671,0,MAX(COLUMN($O671:AR671))-COLUMN($O671:AR671),1,1)))+AR642*AR613</f>
        <v>0</v>
      </c>
      <c r="AS700" s="361">
        <f ca="1">SUMPRODUCT($O613:AS613,N(1-$O642:AS642),N(OFFSET($O671:AS671,0,MAX(COLUMN($O671:AS671))-COLUMN($O671:AS671),1,1)))+AS642*AS613</f>
        <v>0</v>
      </c>
      <c r="AT700" s="361">
        <f ca="1">SUMPRODUCT($O613:AT613,N(1-$O642:AT642),N(OFFSET($O671:AT671,0,MAX(COLUMN($O671:AT671))-COLUMN($O671:AT671),1,1)))+AT642*AT613</f>
        <v>0</v>
      </c>
      <c r="AU700" s="361">
        <f ca="1">SUMPRODUCT($O613:AU613,N(1-$O642:AU642),N(OFFSET($O671:AU671,0,MAX(COLUMN($O671:AU671))-COLUMN($O671:AU671),1,1)))+AU642*AU613</f>
        <v>0</v>
      </c>
      <c r="AV700" s="361">
        <f ca="1">SUMPRODUCT($O613:AV613,N(1-$O642:AV642),N(OFFSET($O671:AV671,0,MAX(COLUMN($O671:AV671))-COLUMN($O671:AV671),1,1)))+AV642*AV613</f>
        <v>0</v>
      </c>
      <c r="AW700" s="361">
        <f ca="1">SUMPRODUCT($O613:AW613,N(1-$O642:AW642),N(OFFSET($O671:AW671,0,MAX(COLUMN($O671:AW671))-COLUMN($O671:AW671),1,1)))+AW642*AW613</f>
        <v>0</v>
      </c>
      <c r="AX700" s="361">
        <f ca="1">SUMPRODUCT($O613:AX613,N(1-$O642:AX642),N(OFFSET($O671:AX671,0,MAX(COLUMN($O671:AX671))-COLUMN($O671:AX671),1,1)))+AX642*AX613</f>
        <v>0</v>
      </c>
      <c r="AY700" s="361">
        <f ca="1">SUMPRODUCT($O613:AY613,N(1-$O642:AY642),N(OFFSET($O671:AY671,0,MAX(COLUMN($O671:AY671))-COLUMN($O671:AY671),1,1)))+AY642*AY613</f>
        <v>0</v>
      </c>
      <c r="AZ700" s="361">
        <f ca="1">SUMPRODUCT($O613:AZ613,N(1-$O642:AZ642),N(OFFSET($O671:AZ671,0,MAX(COLUMN($O671:AZ671))-COLUMN($O671:AZ671),1,1)))+AZ642*AZ613</f>
        <v>0</v>
      </c>
      <c r="BA700" s="361">
        <f ca="1">SUMPRODUCT($O613:BA613,N(1-$O642:BA642),N(OFFSET($O671:BA671,0,MAX(COLUMN($O671:BA671))-COLUMN($O671:BA671),1,1)))+BA642*BA613</f>
        <v>0</v>
      </c>
      <c r="BB700" s="361">
        <f ca="1">SUMPRODUCT($O613:BB613,N(1-$O642:BB642),N(OFFSET($O671:BB671,0,MAX(COLUMN($O671:BB671))-COLUMN($O671:BB671),1,1)))+BB642*BB613</f>
        <v>0</v>
      </c>
      <c r="BC700" s="361">
        <f ca="1">SUMPRODUCT($O613:BC613,N(1-$O642:BC642),N(OFFSET($O671:BC671,0,MAX(COLUMN($O671:BC671))-COLUMN($O671:BC671),1,1)))+BC642*BC613</f>
        <v>0</v>
      </c>
      <c r="BD700" s="361">
        <f ca="1">SUMPRODUCT($O613:BD613,N(1-$O642:BD642),N(OFFSET($O671:BD671,0,MAX(COLUMN($O671:BD671))-COLUMN($O671:BD671),1,1)))+BD642*BD613</f>
        <v>0</v>
      </c>
      <c r="BE700" s="361">
        <f ca="1">SUMPRODUCT($O613:BE613,N(1-$O642:BE642),N(OFFSET($O671:BE671,0,MAX(COLUMN($O671:BE671))-COLUMN($O671:BE671),1,1)))+BE642*BE613</f>
        <v>0</v>
      </c>
      <c r="BF700" s="361">
        <f ca="1">SUMPRODUCT($O613:BF613,N(1-$O642:BF642),N(OFFSET($O671:BF671,0,MAX(COLUMN($O671:BF671))-COLUMN($O671:BF671),1,1)))+BF642*BF613</f>
        <v>0</v>
      </c>
      <c r="BG700" s="361">
        <f ca="1">SUMPRODUCT($O613:BG613,N(1-$O642:BG642),N(OFFSET($O671:BG671,0,MAX(COLUMN($O671:BG671))-COLUMN($O671:BG671),1,1)))+BG642*BG613</f>
        <v>0</v>
      </c>
      <c r="BH700" s="361">
        <f ca="1">SUMPRODUCT($O613:BH613,N(1-$O642:BH642),N(OFFSET($O671:BH671,0,MAX(COLUMN($O671:BH671))-COLUMN($O671:BH671),1,1)))+BH642*BH613</f>
        <v>0</v>
      </c>
      <c r="BI700" s="361">
        <f ca="1">SUMPRODUCT($O613:BI613,N(1-$O642:BI642),N(OFFSET($O671:BI671,0,MAX(COLUMN($O671:BI671))-COLUMN($O671:BI671),1,1)))+BI642*BI613</f>
        <v>0</v>
      </c>
      <c r="BJ700" s="361">
        <f ca="1">SUMPRODUCT($O613:BJ613,N(1-$O642:BJ642),N(OFFSET($O671:BJ671,0,MAX(COLUMN($O671:BJ671))-COLUMN($O671:BJ671),1,1)))+BJ642*BJ613</f>
        <v>0</v>
      </c>
      <c r="BK700" s="361">
        <f ca="1">SUMPRODUCT($O613:BK613,N(1-$O642:BK642),N(OFFSET($O671:BK671,0,MAX(COLUMN($O671:BK671))-COLUMN($O671:BK671),1,1)))+BK642*BK613</f>
        <v>0</v>
      </c>
      <c r="BL700" s="361">
        <f ca="1">SUMPRODUCT($O613:BL613,N(1-$O642:BL642),N(OFFSET($O671:BL671,0,MAX(COLUMN($O671:BL671))-COLUMN($O671:BL671),1,1)))+BL642*BL613</f>
        <v>0</v>
      </c>
      <c r="BM700" s="361">
        <f ca="1">SUMPRODUCT($O613:BM613,N(1-$O642:BM642),N(OFFSET($O671:BM671,0,MAX(COLUMN($O671:BM671))-COLUMN($O671:BM671),1,1)))+BM642*BM613</f>
        <v>0</v>
      </c>
    </row>
    <row r="701" spans="3:65" x14ac:dyDescent="0.2">
      <c r="C701" s="325">
        <f t="shared" si="1332"/>
        <v>22</v>
      </c>
      <c r="D701" s="303" t="str">
        <f t="shared" si="1333"/>
        <v>item 22</v>
      </c>
      <c r="E701" s="350" t="str">
        <f t="shared" si="1331"/>
        <v>Operating Expense</v>
      </c>
      <c r="F701" s="320">
        <f t="shared" si="1331"/>
        <v>2</v>
      </c>
      <c r="G701" s="320"/>
      <c r="H701" s="354"/>
      <c r="K701" s="341">
        <f t="shared" ca="1" si="1334"/>
        <v>0</v>
      </c>
      <c r="L701" s="342">
        <f t="shared" ca="1" si="1335"/>
        <v>0</v>
      </c>
      <c r="O701" s="361">
        <f ca="1">SUMPRODUCT($O614:O614,N(1-$O643:O643),N(OFFSET($O672:O672,0,MAX(COLUMN($O672:O672))-COLUMN($O672:O672),1,1)))+O643*O614</f>
        <v>0</v>
      </c>
      <c r="P701" s="361">
        <f ca="1">SUMPRODUCT($O614:P614,N(1-$O643:P643),N(OFFSET($O672:P672,0,MAX(COLUMN($O672:P672))-COLUMN($O672:P672),1,1)))+P643*P614</f>
        <v>0</v>
      </c>
      <c r="Q701" s="361">
        <f ca="1">SUMPRODUCT($O614:Q614,N(1-$O643:Q643),N(OFFSET($O672:Q672,0,MAX(COLUMN($O672:Q672))-COLUMN($O672:Q672),1,1)))+Q643*Q614</f>
        <v>0</v>
      </c>
      <c r="R701" s="361">
        <f ca="1">SUMPRODUCT($O614:R614,N(1-$O643:R643),N(OFFSET($O672:R672,0,MAX(COLUMN($O672:R672))-COLUMN($O672:R672),1,1)))+R643*R614</f>
        <v>0</v>
      </c>
      <c r="S701" s="361">
        <f ca="1">SUMPRODUCT($O614:S614,N(1-$O643:S643),N(OFFSET($O672:S672,0,MAX(COLUMN($O672:S672))-COLUMN($O672:S672),1,1)))+S643*S614</f>
        <v>0</v>
      </c>
      <c r="T701" s="361">
        <f ca="1">SUMPRODUCT($O614:T614,N(1-$O643:T643),N(OFFSET($O672:T672,0,MAX(COLUMN($O672:T672))-COLUMN($O672:T672),1,1)))+T643*T614</f>
        <v>0</v>
      </c>
      <c r="U701" s="361">
        <f ca="1">SUMPRODUCT($O614:U614,N(1-$O643:U643),N(OFFSET($O672:U672,0,MAX(COLUMN($O672:U672))-COLUMN($O672:U672),1,1)))+U643*U614</f>
        <v>0</v>
      </c>
      <c r="V701" s="361">
        <f ca="1">SUMPRODUCT($O614:V614,N(1-$O643:V643),N(OFFSET($O672:V672,0,MAX(COLUMN($O672:V672))-COLUMN($O672:V672),1,1)))+V643*V614</f>
        <v>0</v>
      </c>
      <c r="W701" s="361">
        <f ca="1">SUMPRODUCT($O614:W614,N(1-$O643:W643),N(OFFSET($O672:W672,0,MAX(COLUMN($O672:W672))-COLUMN($O672:W672),1,1)))+W643*W614</f>
        <v>0</v>
      </c>
      <c r="X701" s="361">
        <f ca="1">SUMPRODUCT($O614:X614,N(1-$O643:X643),N(OFFSET($O672:X672,0,MAX(COLUMN($O672:X672))-COLUMN($O672:X672),1,1)))+X643*X614</f>
        <v>0</v>
      </c>
      <c r="Y701" s="361">
        <f ca="1">SUMPRODUCT($O614:Y614,N(1-$O643:Y643),N(OFFSET($O672:Y672,0,MAX(COLUMN($O672:Y672))-COLUMN($O672:Y672),1,1)))+Y643*Y614</f>
        <v>0</v>
      </c>
      <c r="Z701" s="361">
        <f ca="1">SUMPRODUCT($O614:Z614,N(1-$O643:Z643),N(OFFSET($O672:Z672,0,MAX(COLUMN($O672:Z672))-COLUMN($O672:Z672),1,1)))+Z643*Z614</f>
        <v>0</v>
      </c>
      <c r="AA701" s="361">
        <f ca="1">SUMPRODUCT($O614:AA614,N(1-$O643:AA643),N(OFFSET($O672:AA672,0,MAX(COLUMN($O672:AA672))-COLUMN($O672:AA672),1,1)))+AA643*AA614</f>
        <v>0</v>
      </c>
      <c r="AB701" s="361">
        <f ca="1">SUMPRODUCT($O614:AB614,N(1-$O643:AB643),N(OFFSET($O672:AB672,0,MAX(COLUMN($O672:AB672))-COLUMN($O672:AB672),1,1)))+AB643*AB614</f>
        <v>0</v>
      </c>
      <c r="AC701" s="361">
        <f ca="1">SUMPRODUCT($O614:AC614,N(1-$O643:AC643),N(OFFSET($O672:AC672,0,MAX(COLUMN($O672:AC672))-COLUMN($O672:AC672),1,1)))+AC643*AC614</f>
        <v>0</v>
      </c>
      <c r="AD701" s="361">
        <f ca="1">SUMPRODUCT($O614:AD614,N(1-$O643:AD643),N(OFFSET($O672:AD672,0,MAX(COLUMN($O672:AD672))-COLUMN($O672:AD672),1,1)))+AD643*AD614</f>
        <v>0</v>
      </c>
      <c r="AE701" s="361">
        <f ca="1">SUMPRODUCT($O614:AE614,N(1-$O643:AE643),N(OFFSET($O672:AE672,0,MAX(COLUMN($O672:AE672))-COLUMN($O672:AE672),1,1)))+AE643*AE614</f>
        <v>0</v>
      </c>
      <c r="AF701" s="361">
        <f ca="1">SUMPRODUCT($O614:AF614,N(1-$O643:AF643),N(OFFSET($O672:AF672,0,MAX(COLUMN($O672:AF672))-COLUMN($O672:AF672),1,1)))+AF643*AF614</f>
        <v>0</v>
      </c>
      <c r="AG701" s="361">
        <f ca="1">SUMPRODUCT($O614:AG614,N(1-$O643:AG643),N(OFFSET($O672:AG672,0,MAX(COLUMN($O672:AG672))-COLUMN($O672:AG672),1,1)))+AG643*AG614</f>
        <v>0</v>
      </c>
      <c r="AH701" s="361">
        <f ca="1">SUMPRODUCT($O614:AH614,N(1-$O643:AH643),N(OFFSET($O672:AH672,0,MAX(COLUMN($O672:AH672))-COLUMN($O672:AH672),1,1)))+AH643*AH614</f>
        <v>0</v>
      </c>
      <c r="AI701" s="361">
        <f ca="1">SUMPRODUCT($O614:AI614,N(1-$O643:AI643),N(OFFSET($O672:AI672,0,MAX(COLUMN($O672:AI672))-COLUMN($O672:AI672),1,1)))+AI643*AI614</f>
        <v>0</v>
      </c>
      <c r="AJ701" s="361">
        <f ca="1">SUMPRODUCT($O614:AJ614,N(1-$O643:AJ643),N(OFFSET($O672:AJ672,0,MAX(COLUMN($O672:AJ672))-COLUMN($O672:AJ672),1,1)))+AJ643*AJ614</f>
        <v>0</v>
      </c>
      <c r="AK701" s="361">
        <f ca="1">SUMPRODUCT($O614:AK614,N(1-$O643:AK643),N(OFFSET($O672:AK672,0,MAX(COLUMN($O672:AK672))-COLUMN($O672:AK672),1,1)))+AK643*AK614</f>
        <v>0</v>
      </c>
      <c r="AL701" s="361">
        <f ca="1">SUMPRODUCT($O614:AL614,N(1-$O643:AL643),N(OFFSET($O672:AL672,0,MAX(COLUMN($O672:AL672))-COLUMN($O672:AL672),1,1)))+AL643*AL614</f>
        <v>0</v>
      </c>
      <c r="AM701" s="361">
        <f ca="1">SUMPRODUCT($O614:AM614,N(1-$O643:AM643),N(OFFSET($O672:AM672,0,MAX(COLUMN($O672:AM672))-COLUMN($O672:AM672),1,1)))+AM643*AM614</f>
        <v>0</v>
      </c>
      <c r="AN701" s="361">
        <f ca="1">SUMPRODUCT($O614:AN614,N(1-$O643:AN643),N(OFFSET($O672:AN672,0,MAX(COLUMN($O672:AN672))-COLUMN($O672:AN672),1,1)))+AN643*AN614</f>
        <v>0</v>
      </c>
      <c r="AO701" s="361">
        <f ca="1">SUMPRODUCT($O614:AO614,N(1-$O643:AO643),N(OFFSET($O672:AO672,0,MAX(COLUMN($O672:AO672))-COLUMN($O672:AO672),1,1)))+AO643*AO614</f>
        <v>0</v>
      </c>
      <c r="AP701" s="361">
        <f ca="1">SUMPRODUCT($O614:AP614,N(1-$O643:AP643),N(OFFSET($O672:AP672,0,MAX(COLUMN($O672:AP672))-COLUMN($O672:AP672),1,1)))+AP643*AP614</f>
        <v>0</v>
      </c>
      <c r="AQ701" s="361">
        <f ca="1">SUMPRODUCT($O614:AQ614,N(1-$O643:AQ643),N(OFFSET($O672:AQ672,0,MAX(COLUMN($O672:AQ672))-COLUMN($O672:AQ672),1,1)))+AQ643*AQ614</f>
        <v>0</v>
      </c>
      <c r="AR701" s="361">
        <f ca="1">SUMPRODUCT($O614:AR614,N(1-$O643:AR643),N(OFFSET($O672:AR672,0,MAX(COLUMN($O672:AR672))-COLUMN($O672:AR672),1,1)))+AR643*AR614</f>
        <v>0</v>
      </c>
      <c r="AS701" s="361">
        <f ca="1">SUMPRODUCT($O614:AS614,N(1-$O643:AS643),N(OFFSET($O672:AS672,0,MAX(COLUMN($O672:AS672))-COLUMN($O672:AS672),1,1)))+AS643*AS614</f>
        <v>0</v>
      </c>
      <c r="AT701" s="361">
        <f ca="1">SUMPRODUCT($O614:AT614,N(1-$O643:AT643),N(OFFSET($O672:AT672,0,MAX(COLUMN($O672:AT672))-COLUMN($O672:AT672),1,1)))+AT643*AT614</f>
        <v>0</v>
      </c>
      <c r="AU701" s="361">
        <f ca="1">SUMPRODUCT($O614:AU614,N(1-$O643:AU643),N(OFFSET($O672:AU672,0,MAX(COLUMN($O672:AU672))-COLUMN($O672:AU672),1,1)))+AU643*AU614</f>
        <v>0</v>
      </c>
      <c r="AV701" s="361">
        <f ca="1">SUMPRODUCT($O614:AV614,N(1-$O643:AV643),N(OFFSET($O672:AV672,0,MAX(COLUMN($O672:AV672))-COLUMN($O672:AV672),1,1)))+AV643*AV614</f>
        <v>0</v>
      </c>
      <c r="AW701" s="361">
        <f ca="1">SUMPRODUCT($O614:AW614,N(1-$O643:AW643),N(OFFSET($O672:AW672,0,MAX(COLUMN($O672:AW672))-COLUMN($O672:AW672),1,1)))+AW643*AW614</f>
        <v>0</v>
      </c>
      <c r="AX701" s="361">
        <f ca="1">SUMPRODUCT($O614:AX614,N(1-$O643:AX643),N(OFFSET($O672:AX672,0,MAX(COLUMN($O672:AX672))-COLUMN($O672:AX672),1,1)))+AX643*AX614</f>
        <v>0</v>
      </c>
      <c r="AY701" s="361">
        <f ca="1">SUMPRODUCT($O614:AY614,N(1-$O643:AY643),N(OFFSET($O672:AY672,0,MAX(COLUMN($O672:AY672))-COLUMN($O672:AY672),1,1)))+AY643*AY614</f>
        <v>0</v>
      </c>
      <c r="AZ701" s="361">
        <f ca="1">SUMPRODUCT($O614:AZ614,N(1-$O643:AZ643),N(OFFSET($O672:AZ672,0,MAX(COLUMN($O672:AZ672))-COLUMN($O672:AZ672),1,1)))+AZ643*AZ614</f>
        <v>0</v>
      </c>
      <c r="BA701" s="361">
        <f ca="1">SUMPRODUCT($O614:BA614,N(1-$O643:BA643),N(OFFSET($O672:BA672,0,MAX(COLUMN($O672:BA672))-COLUMN($O672:BA672),1,1)))+BA643*BA614</f>
        <v>0</v>
      </c>
      <c r="BB701" s="361">
        <f ca="1">SUMPRODUCT($O614:BB614,N(1-$O643:BB643),N(OFFSET($O672:BB672,0,MAX(COLUMN($O672:BB672))-COLUMN($O672:BB672),1,1)))+BB643*BB614</f>
        <v>0</v>
      </c>
      <c r="BC701" s="361">
        <f ca="1">SUMPRODUCT($O614:BC614,N(1-$O643:BC643),N(OFFSET($O672:BC672,0,MAX(COLUMN($O672:BC672))-COLUMN($O672:BC672),1,1)))+BC643*BC614</f>
        <v>0</v>
      </c>
      <c r="BD701" s="361">
        <f ca="1">SUMPRODUCT($O614:BD614,N(1-$O643:BD643),N(OFFSET($O672:BD672,0,MAX(COLUMN($O672:BD672))-COLUMN($O672:BD672),1,1)))+BD643*BD614</f>
        <v>0</v>
      </c>
      <c r="BE701" s="361">
        <f ca="1">SUMPRODUCT($O614:BE614,N(1-$O643:BE643),N(OFFSET($O672:BE672,0,MAX(COLUMN($O672:BE672))-COLUMN($O672:BE672),1,1)))+BE643*BE614</f>
        <v>0</v>
      </c>
      <c r="BF701" s="361">
        <f ca="1">SUMPRODUCT($O614:BF614,N(1-$O643:BF643),N(OFFSET($O672:BF672,0,MAX(COLUMN($O672:BF672))-COLUMN($O672:BF672),1,1)))+BF643*BF614</f>
        <v>0</v>
      </c>
      <c r="BG701" s="361">
        <f ca="1">SUMPRODUCT($O614:BG614,N(1-$O643:BG643),N(OFFSET($O672:BG672,0,MAX(COLUMN($O672:BG672))-COLUMN($O672:BG672),1,1)))+BG643*BG614</f>
        <v>0</v>
      </c>
      <c r="BH701" s="361">
        <f ca="1">SUMPRODUCT($O614:BH614,N(1-$O643:BH643),N(OFFSET($O672:BH672,0,MAX(COLUMN($O672:BH672))-COLUMN($O672:BH672),1,1)))+BH643*BH614</f>
        <v>0</v>
      </c>
      <c r="BI701" s="361">
        <f ca="1">SUMPRODUCT($O614:BI614,N(1-$O643:BI643),N(OFFSET($O672:BI672,0,MAX(COLUMN($O672:BI672))-COLUMN($O672:BI672),1,1)))+BI643*BI614</f>
        <v>0</v>
      </c>
      <c r="BJ701" s="361">
        <f ca="1">SUMPRODUCT($O614:BJ614,N(1-$O643:BJ643),N(OFFSET($O672:BJ672,0,MAX(COLUMN($O672:BJ672))-COLUMN($O672:BJ672),1,1)))+BJ643*BJ614</f>
        <v>0</v>
      </c>
      <c r="BK701" s="361">
        <f ca="1">SUMPRODUCT($O614:BK614,N(1-$O643:BK643),N(OFFSET($O672:BK672,0,MAX(COLUMN($O672:BK672))-COLUMN($O672:BK672),1,1)))+BK643*BK614</f>
        <v>0</v>
      </c>
      <c r="BL701" s="361">
        <f ca="1">SUMPRODUCT($O614:BL614,N(1-$O643:BL643),N(OFFSET($O672:BL672,0,MAX(COLUMN($O672:BL672))-COLUMN($O672:BL672),1,1)))+BL643*BL614</f>
        <v>0</v>
      </c>
      <c r="BM701" s="361">
        <f ca="1">SUMPRODUCT($O614:BM614,N(1-$O643:BM643),N(OFFSET($O672:BM672,0,MAX(COLUMN($O672:BM672))-COLUMN($O672:BM672),1,1)))+BM643*BM614</f>
        <v>0</v>
      </c>
    </row>
    <row r="702" spans="3:65" x14ac:dyDescent="0.2">
      <c r="C702" s="325">
        <f t="shared" si="1332"/>
        <v>23</v>
      </c>
      <c r="D702" s="303" t="str">
        <f t="shared" si="1333"/>
        <v>item 23</v>
      </c>
      <c r="E702" s="350" t="str">
        <f t="shared" si="1331"/>
        <v>Operating Expense</v>
      </c>
      <c r="F702" s="320">
        <f t="shared" si="1331"/>
        <v>2</v>
      </c>
      <c r="G702" s="320"/>
      <c r="H702" s="354"/>
      <c r="K702" s="341">
        <f t="shared" ca="1" si="1334"/>
        <v>0</v>
      </c>
      <c r="L702" s="342">
        <f t="shared" ca="1" si="1335"/>
        <v>0</v>
      </c>
      <c r="O702" s="361">
        <f ca="1">SUMPRODUCT($O615:O615,N(1-$O644:O644),N(OFFSET($O673:O673,0,MAX(COLUMN($O673:O673))-COLUMN($O673:O673),1,1)))+O644*O615</f>
        <v>0</v>
      </c>
      <c r="P702" s="361">
        <f ca="1">SUMPRODUCT($O615:P615,N(1-$O644:P644),N(OFFSET($O673:P673,0,MAX(COLUMN($O673:P673))-COLUMN($O673:P673),1,1)))+P644*P615</f>
        <v>0</v>
      </c>
      <c r="Q702" s="361">
        <f ca="1">SUMPRODUCT($O615:Q615,N(1-$O644:Q644),N(OFFSET($O673:Q673,0,MAX(COLUMN($O673:Q673))-COLUMN($O673:Q673),1,1)))+Q644*Q615</f>
        <v>0</v>
      </c>
      <c r="R702" s="361">
        <f ca="1">SUMPRODUCT($O615:R615,N(1-$O644:R644),N(OFFSET($O673:R673,0,MAX(COLUMN($O673:R673))-COLUMN($O673:R673),1,1)))+R644*R615</f>
        <v>0</v>
      </c>
      <c r="S702" s="361">
        <f ca="1">SUMPRODUCT($O615:S615,N(1-$O644:S644),N(OFFSET($O673:S673,0,MAX(COLUMN($O673:S673))-COLUMN($O673:S673),1,1)))+S644*S615</f>
        <v>0</v>
      </c>
      <c r="T702" s="361">
        <f ca="1">SUMPRODUCT($O615:T615,N(1-$O644:T644),N(OFFSET($O673:T673,0,MAX(COLUMN($O673:T673))-COLUMN($O673:T673),1,1)))+T644*T615</f>
        <v>0</v>
      </c>
      <c r="U702" s="361">
        <f ca="1">SUMPRODUCT($O615:U615,N(1-$O644:U644),N(OFFSET($O673:U673,0,MAX(COLUMN($O673:U673))-COLUMN($O673:U673),1,1)))+U644*U615</f>
        <v>0</v>
      </c>
      <c r="V702" s="361">
        <f ca="1">SUMPRODUCT($O615:V615,N(1-$O644:V644),N(OFFSET($O673:V673,0,MAX(COLUMN($O673:V673))-COLUMN($O673:V673),1,1)))+V644*V615</f>
        <v>0</v>
      </c>
      <c r="W702" s="361">
        <f ca="1">SUMPRODUCT($O615:W615,N(1-$O644:W644),N(OFFSET($O673:W673,0,MAX(COLUMN($O673:W673))-COLUMN($O673:W673),1,1)))+W644*W615</f>
        <v>0</v>
      </c>
      <c r="X702" s="361">
        <f ca="1">SUMPRODUCT($O615:X615,N(1-$O644:X644),N(OFFSET($O673:X673,0,MAX(COLUMN($O673:X673))-COLUMN($O673:X673),1,1)))+X644*X615</f>
        <v>0</v>
      </c>
      <c r="Y702" s="361">
        <f ca="1">SUMPRODUCT($O615:Y615,N(1-$O644:Y644),N(OFFSET($O673:Y673,0,MAX(COLUMN($O673:Y673))-COLUMN($O673:Y673),1,1)))+Y644*Y615</f>
        <v>0</v>
      </c>
      <c r="Z702" s="361">
        <f ca="1">SUMPRODUCT($O615:Z615,N(1-$O644:Z644),N(OFFSET($O673:Z673,0,MAX(COLUMN($O673:Z673))-COLUMN($O673:Z673),1,1)))+Z644*Z615</f>
        <v>0</v>
      </c>
      <c r="AA702" s="361">
        <f ca="1">SUMPRODUCT($O615:AA615,N(1-$O644:AA644),N(OFFSET($O673:AA673,0,MAX(COLUMN($O673:AA673))-COLUMN($O673:AA673),1,1)))+AA644*AA615</f>
        <v>0</v>
      </c>
      <c r="AB702" s="361">
        <f ca="1">SUMPRODUCT($O615:AB615,N(1-$O644:AB644),N(OFFSET($O673:AB673,0,MAX(COLUMN($O673:AB673))-COLUMN($O673:AB673),1,1)))+AB644*AB615</f>
        <v>0</v>
      </c>
      <c r="AC702" s="361">
        <f ca="1">SUMPRODUCT($O615:AC615,N(1-$O644:AC644),N(OFFSET($O673:AC673,0,MAX(COLUMN($O673:AC673))-COLUMN($O673:AC673),1,1)))+AC644*AC615</f>
        <v>0</v>
      </c>
      <c r="AD702" s="361">
        <f ca="1">SUMPRODUCT($O615:AD615,N(1-$O644:AD644),N(OFFSET($O673:AD673,0,MAX(COLUMN($O673:AD673))-COLUMN($O673:AD673),1,1)))+AD644*AD615</f>
        <v>0</v>
      </c>
      <c r="AE702" s="361">
        <f ca="1">SUMPRODUCT($O615:AE615,N(1-$O644:AE644),N(OFFSET($O673:AE673,0,MAX(COLUMN($O673:AE673))-COLUMN($O673:AE673),1,1)))+AE644*AE615</f>
        <v>0</v>
      </c>
      <c r="AF702" s="361">
        <f ca="1">SUMPRODUCT($O615:AF615,N(1-$O644:AF644),N(OFFSET($O673:AF673,0,MAX(COLUMN($O673:AF673))-COLUMN($O673:AF673),1,1)))+AF644*AF615</f>
        <v>0</v>
      </c>
      <c r="AG702" s="361">
        <f ca="1">SUMPRODUCT($O615:AG615,N(1-$O644:AG644),N(OFFSET($O673:AG673,0,MAX(COLUMN($O673:AG673))-COLUMN($O673:AG673),1,1)))+AG644*AG615</f>
        <v>0</v>
      </c>
      <c r="AH702" s="361">
        <f ca="1">SUMPRODUCT($O615:AH615,N(1-$O644:AH644),N(OFFSET($O673:AH673,0,MAX(COLUMN($O673:AH673))-COLUMN($O673:AH673),1,1)))+AH644*AH615</f>
        <v>0</v>
      </c>
      <c r="AI702" s="361">
        <f ca="1">SUMPRODUCT($O615:AI615,N(1-$O644:AI644),N(OFFSET($O673:AI673,0,MAX(COLUMN($O673:AI673))-COLUMN($O673:AI673),1,1)))+AI644*AI615</f>
        <v>0</v>
      </c>
      <c r="AJ702" s="361">
        <f ca="1">SUMPRODUCT($O615:AJ615,N(1-$O644:AJ644),N(OFFSET($O673:AJ673,0,MAX(COLUMN($O673:AJ673))-COLUMN($O673:AJ673),1,1)))+AJ644*AJ615</f>
        <v>0</v>
      </c>
      <c r="AK702" s="361">
        <f ca="1">SUMPRODUCT($O615:AK615,N(1-$O644:AK644),N(OFFSET($O673:AK673,0,MAX(COLUMN($O673:AK673))-COLUMN($O673:AK673),1,1)))+AK644*AK615</f>
        <v>0</v>
      </c>
      <c r="AL702" s="361">
        <f ca="1">SUMPRODUCT($O615:AL615,N(1-$O644:AL644),N(OFFSET($O673:AL673,0,MAX(COLUMN($O673:AL673))-COLUMN($O673:AL673),1,1)))+AL644*AL615</f>
        <v>0</v>
      </c>
      <c r="AM702" s="361">
        <f ca="1">SUMPRODUCT($O615:AM615,N(1-$O644:AM644),N(OFFSET($O673:AM673,0,MAX(COLUMN($O673:AM673))-COLUMN($O673:AM673),1,1)))+AM644*AM615</f>
        <v>0</v>
      </c>
      <c r="AN702" s="361">
        <f ca="1">SUMPRODUCT($O615:AN615,N(1-$O644:AN644),N(OFFSET($O673:AN673,0,MAX(COLUMN($O673:AN673))-COLUMN($O673:AN673),1,1)))+AN644*AN615</f>
        <v>0</v>
      </c>
      <c r="AO702" s="361">
        <f ca="1">SUMPRODUCT($O615:AO615,N(1-$O644:AO644),N(OFFSET($O673:AO673,0,MAX(COLUMN($O673:AO673))-COLUMN($O673:AO673),1,1)))+AO644*AO615</f>
        <v>0</v>
      </c>
      <c r="AP702" s="361">
        <f ca="1">SUMPRODUCT($O615:AP615,N(1-$O644:AP644),N(OFFSET($O673:AP673,0,MAX(COLUMN($O673:AP673))-COLUMN($O673:AP673),1,1)))+AP644*AP615</f>
        <v>0</v>
      </c>
      <c r="AQ702" s="361">
        <f ca="1">SUMPRODUCT($O615:AQ615,N(1-$O644:AQ644),N(OFFSET($O673:AQ673,0,MAX(COLUMN($O673:AQ673))-COLUMN($O673:AQ673),1,1)))+AQ644*AQ615</f>
        <v>0</v>
      </c>
      <c r="AR702" s="361">
        <f ca="1">SUMPRODUCT($O615:AR615,N(1-$O644:AR644),N(OFFSET($O673:AR673,0,MAX(COLUMN($O673:AR673))-COLUMN($O673:AR673),1,1)))+AR644*AR615</f>
        <v>0</v>
      </c>
      <c r="AS702" s="361">
        <f ca="1">SUMPRODUCT($O615:AS615,N(1-$O644:AS644),N(OFFSET($O673:AS673,0,MAX(COLUMN($O673:AS673))-COLUMN($O673:AS673),1,1)))+AS644*AS615</f>
        <v>0</v>
      </c>
      <c r="AT702" s="361">
        <f ca="1">SUMPRODUCT($O615:AT615,N(1-$O644:AT644),N(OFFSET($O673:AT673,0,MAX(COLUMN($O673:AT673))-COLUMN($O673:AT673),1,1)))+AT644*AT615</f>
        <v>0</v>
      </c>
      <c r="AU702" s="361">
        <f ca="1">SUMPRODUCT($O615:AU615,N(1-$O644:AU644),N(OFFSET($O673:AU673,0,MAX(COLUMN($O673:AU673))-COLUMN($O673:AU673),1,1)))+AU644*AU615</f>
        <v>0</v>
      </c>
      <c r="AV702" s="361">
        <f ca="1">SUMPRODUCT($O615:AV615,N(1-$O644:AV644),N(OFFSET($O673:AV673,0,MAX(COLUMN($O673:AV673))-COLUMN($O673:AV673),1,1)))+AV644*AV615</f>
        <v>0</v>
      </c>
      <c r="AW702" s="361">
        <f ca="1">SUMPRODUCT($O615:AW615,N(1-$O644:AW644),N(OFFSET($O673:AW673,0,MAX(COLUMN($O673:AW673))-COLUMN($O673:AW673),1,1)))+AW644*AW615</f>
        <v>0</v>
      </c>
      <c r="AX702" s="361">
        <f ca="1">SUMPRODUCT($O615:AX615,N(1-$O644:AX644),N(OFFSET($O673:AX673,0,MAX(COLUMN($O673:AX673))-COLUMN($O673:AX673),1,1)))+AX644*AX615</f>
        <v>0</v>
      </c>
      <c r="AY702" s="361">
        <f ca="1">SUMPRODUCT($O615:AY615,N(1-$O644:AY644),N(OFFSET($O673:AY673,0,MAX(COLUMN($O673:AY673))-COLUMN($O673:AY673),1,1)))+AY644*AY615</f>
        <v>0</v>
      </c>
      <c r="AZ702" s="361">
        <f ca="1">SUMPRODUCT($O615:AZ615,N(1-$O644:AZ644),N(OFFSET($O673:AZ673,0,MAX(COLUMN($O673:AZ673))-COLUMN($O673:AZ673),1,1)))+AZ644*AZ615</f>
        <v>0</v>
      </c>
      <c r="BA702" s="361">
        <f ca="1">SUMPRODUCT($O615:BA615,N(1-$O644:BA644),N(OFFSET($O673:BA673,0,MAX(COLUMN($O673:BA673))-COLUMN($O673:BA673),1,1)))+BA644*BA615</f>
        <v>0</v>
      </c>
      <c r="BB702" s="361">
        <f ca="1">SUMPRODUCT($O615:BB615,N(1-$O644:BB644),N(OFFSET($O673:BB673,0,MAX(COLUMN($O673:BB673))-COLUMN($O673:BB673),1,1)))+BB644*BB615</f>
        <v>0</v>
      </c>
      <c r="BC702" s="361">
        <f ca="1">SUMPRODUCT($O615:BC615,N(1-$O644:BC644),N(OFFSET($O673:BC673,0,MAX(COLUMN($O673:BC673))-COLUMN($O673:BC673),1,1)))+BC644*BC615</f>
        <v>0</v>
      </c>
      <c r="BD702" s="361">
        <f ca="1">SUMPRODUCT($O615:BD615,N(1-$O644:BD644),N(OFFSET($O673:BD673,0,MAX(COLUMN($O673:BD673))-COLUMN($O673:BD673),1,1)))+BD644*BD615</f>
        <v>0</v>
      </c>
      <c r="BE702" s="361">
        <f ca="1">SUMPRODUCT($O615:BE615,N(1-$O644:BE644),N(OFFSET($O673:BE673,0,MAX(COLUMN($O673:BE673))-COLUMN($O673:BE673),1,1)))+BE644*BE615</f>
        <v>0</v>
      </c>
      <c r="BF702" s="361">
        <f ca="1">SUMPRODUCT($O615:BF615,N(1-$O644:BF644),N(OFFSET($O673:BF673,0,MAX(COLUMN($O673:BF673))-COLUMN($O673:BF673),1,1)))+BF644*BF615</f>
        <v>0</v>
      </c>
      <c r="BG702" s="361">
        <f ca="1">SUMPRODUCT($O615:BG615,N(1-$O644:BG644),N(OFFSET($O673:BG673,0,MAX(COLUMN($O673:BG673))-COLUMN($O673:BG673),1,1)))+BG644*BG615</f>
        <v>0</v>
      </c>
      <c r="BH702" s="361">
        <f ca="1">SUMPRODUCT($O615:BH615,N(1-$O644:BH644),N(OFFSET($O673:BH673,0,MAX(COLUMN($O673:BH673))-COLUMN($O673:BH673),1,1)))+BH644*BH615</f>
        <v>0</v>
      </c>
      <c r="BI702" s="361">
        <f ca="1">SUMPRODUCT($O615:BI615,N(1-$O644:BI644),N(OFFSET($O673:BI673,0,MAX(COLUMN($O673:BI673))-COLUMN($O673:BI673),1,1)))+BI644*BI615</f>
        <v>0</v>
      </c>
      <c r="BJ702" s="361">
        <f ca="1">SUMPRODUCT($O615:BJ615,N(1-$O644:BJ644),N(OFFSET($O673:BJ673,0,MAX(COLUMN($O673:BJ673))-COLUMN($O673:BJ673),1,1)))+BJ644*BJ615</f>
        <v>0</v>
      </c>
      <c r="BK702" s="361">
        <f ca="1">SUMPRODUCT($O615:BK615,N(1-$O644:BK644),N(OFFSET($O673:BK673,0,MAX(COLUMN($O673:BK673))-COLUMN($O673:BK673),1,1)))+BK644*BK615</f>
        <v>0</v>
      </c>
      <c r="BL702" s="361">
        <f ca="1">SUMPRODUCT($O615:BL615,N(1-$O644:BL644),N(OFFSET($O673:BL673,0,MAX(COLUMN($O673:BL673))-COLUMN($O673:BL673),1,1)))+BL644*BL615</f>
        <v>0</v>
      </c>
      <c r="BM702" s="361">
        <f ca="1">SUMPRODUCT($O615:BM615,N(1-$O644:BM644),N(OFFSET($O673:BM673,0,MAX(COLUMN($O673:BM673))-COLUMN($O673:BM673),1,1)))+BM644*BM615</f>
        <v>0</v>
      </c>
    </row>
    <row r="703" spans="3:65" x14ac:dyDescent="0.2">
      <c r="C703" s="325">
        <f t="shared" si="1332"/>
        <v>24</v>
      </c>
      <c r="D703" s="303" t="str">
        <f t="shared" si="1333"/>
        <v>item 24</v>
      </c>
      <c r="E703" s="350" t="str">
        <f t="shared" si="1331"/>
        <v>Operating Expense</v>
      </c>
      <c r="F703" s="320">
        <f t="shared" si="1331"/>
        <v>2</v>
      </c>
      <c r="G703" s="320"/>
      <c r="H703" s="354"/>
      <c r="K703" s="341">
        <f t="shared" ca="1" si="1334"/>
        <v>0</v>
      </c>
      <c r="L703" s="342">
        <f t="shared" ca="1" si="1335"/>
        <v>0</v>
      </c>
      <c r="O703" s="361">
        <f ca="1">SUMPRODUCT($O616:O616,N(1-$O645:O645),N(OFFSET($O674:O674,0,MAX(COLUMN($O674:O674))-COLUMN($O674:O674),1,1)))+O645*O616</f>
        <v>0</v>
      </c>
      <c r="P703" s="361">
        <f ca="1">SUMPRODUCT($O616:P616,N(1-$O645:P645),N(OFFSET($O674:P674,0,MAX(COLUMN($O674:P674))-COLUMN($O674:P674),1,1)))+P645*P616</f>
        <v>0</v>
      </c>
      <c r="Q703" s="361">
        <f ca="1">SUMPRODUCT($O616:Q616,N(1-$O645:Q645),N(OFFSET($O674:Q674,0,MAX(COLUMN($O674:Q674))-COLUMN($O674:Q674),1,1)))+Q645*Q616</f>
        <v>0</v>
      </c>
      <c r="R703" s="361">
        <f ca="1">SUMPRODUCT($O616:R616,N(1-$O645:R645),N(OFFSET($O674:R674,0,MAX(COLUMN($O674:R674))-COLUMN($O674:R674),1,1)))+R645*R616</f>
        <v>0</v>
      </c>
      <c r="S703" s="361">
        <f ca="1">SUMPRODUCT($O616:S616,N(1-$O645:S645),N(OFFSET($O674:S674,0,MAX(COLUMN($O674:S674))-COLUMN($O674:S674),1,1)))+S645*S616</f>
        <v>0</v>
      </c>
      <c r="T703" s="361">
        <f ca="1">SUMPRODUCT($O616:T616,N(1-$O645:T645),N(OFFSET($O674:T674,0,MAX(COLUMN($O674:T674))-COLUMN($O674:T674),1,1)))+T645*T616</f>
        <v>0</v>
      </c>
      <c r="U703" s="361">
        <f ca="1">SUMPRODUCT($O616:U616,N(1-$O645:U645),N(OFFSET($O674:U674,0,MAX(COLUMN($O674:U674))-COLUMN($O674:U674),1,1)))+U645*U616</f>
        <v>0</v>
      </c>
      <c r="V703" s="361">
        <f ca="1">SUMPRODUCT($O616:V616,N(1-$O645:V645),N(OFFSET($O674:V674,0,MAX(COLUMN($O674:V674))-COLUMN($O674:V674),1,1)))+V645*V616</f>
        <v>0</v>
      </c>
      <c r="W703" s="361">
        <f ca="1">SUMPRODUCT($O616:W616,N(1-$O645:W645),N(OFFSET($O674:W674,0,MAX(COLUMN($O674:W674))-COLUMN($O674:W674),1,1)))+W645*W616</f>
        <v>0</v>
      </c>
      <c r="X703" s="361">
        <f ca="1">SUMPRODUCT($O616:X616,N(1-$O645:X645),N(OFFSET($O674:X674,0,MAX(COLUMN($O674:X674))-COLUMN($O674:X674),1,1)))+X645*X616</f>
        <v>0</v>
      </c>
      <c r="Y703" s="361">
        <f ca="1">SUMPRODUCT($O616:Y616,N(1-$O645:Y645),N(OFFSET($O674:Y674,0,MAX(COLUMN($O674:Y674))-COLUMN($O674:Y674),1,1)))+Y645*Y616</f>
        <v>0</v>
      </c>
      <c r="Z703" s="361">
        <f ca="1">SUMPRODUCT($O616:Z616,N(1-$O645:Z645),N(OFFSET($O674:Z674,0,MAX(COLUMN($O674:Z674))-COLUMN($O674:Z674),1,1)))+Z645*Z616</f>
        <v>0</v>
      </c>
      <c r="AA703" s="361">
        <f ca="1">SUMPRODUCT($O616:AA616,N(1-$O645:AA645),N(OFFSET($O674:AA674,0,MAX(COLUMN($O674:AA674))-COLUMN($O674:AA674),1,1)))+AA645*AA616</f>
        <v>0</v>
      </c>
      <c r="AB703" s="361">
        <f ca="1">SUMPRODUCT($O616:AB616,N(1-$O645:AB645),N(OFFSET($O674:AB674,0,MAX(COLUMN($O674:AB674))-COLUMN($O674:AB674),1,1)))+AB645*AB616</f>
        <v>0</v>
      </c>
      <c r="AC703" s="361">
        <f ca="1">SUMPRODUCT($O616:AC616,N(1-$O645:AC645),N(OFFSET($O674:AC674,0,MAX(COLUMN($O674:AC674))-COLUMN($O674:AC674),1,1)))+AC645*AC616</f>
        <v>0</v>
      </c>
      <c r="AD703" s="361">
        <f ca="1">SUMPRODUCT($O616:AD616,N(1-$O645:AD645),N(OFFSET($O674:AD674,0,MAX(COLUMN($O674:AD674))-COLUMN($O674:AD674),1,1)))+AD645*AD616</f>
        <v>0</v>
      </c>
      <c r="AE703" s="361">
        <f ca="1">SUMPRODUCT($O616:AE616,N(1-$O645:AE645),N(OFFSET($O674:AE674,0,MAX(COLUMN($O674:AE674))-COLUMN($O674:AE674),1,1)))+AE645*AE616</f>
        <v>0</v>
      </c>
      <c r="AF703" s="361">
        <f ca="1">SUMPRODUCT($O616:AF616,N(1-$O645:AF645),N(OFFSET($O674:AF674,0,MAX(COLUMN($O674:AF674))-COLUMN($O674:AF674),1,1)))+AF645*AF616</f>
        <v>0</v>
      </c>
      <c r="AG703" s="361">
        <f ca="1">SUMPRODUCT($O616:AG616,N(1-$O645:AG645),N(OFFSET($O674:AG674,0,MAX(COLUMN($O674:AG674))-COLUMN($O674:AG674),1,1)))+AG645*AG616</f>
        <v>0</v>
      </c>
      <c r="AH703" s="361">
        <f ca="1">SUMPRODUCT($O616:AH616,N(1-$O645:AH645),N(OFFSET($O674:AH674,0,MAX(COLUMN($O674:AH674))-COLUMN($O674:AH674),1,1)))+AH645*AH616</f>
        <v>0</v>
      </c>
      <c r="AI703" s="361">
        <f ca="1">SUMPRODUCT($O616:AI616,N(1-$O645:AI645),N(OFFSET($O674:AI674,0,MAX(COLUMN($O674:AI674))-COLUMN($O674:AI674),1,1)))+AI645*AI616</f>
        <v>0</v>
      </c>
      <c r="AJ703" s="361">
        <f ca="1">SUMPRODUCT($O616:AJ616,N(1-$O645:AJ645),N(OFFSET($O674:AJ674,0,MAX(COLUMN($O674:AJ674))-COLUMN($O674:AJ674),1,1)))+AJ645*AJ616</f>
        <v>0</v>
      </c>
      <c r="AK703" s="361">
        <f ca="1">SUMPRODUCT($O616:AK616,N(1-$O645:AK645),N(OFFSET($O674:AK674,0,MAX(COLUMN($O674:AK674))-COLUMN($O674:AK674),1,1)))+AK645*AK616</f>
        <v>0</v>
      </c>
      <c r="AL703" s="361">
        <f ca="1">SUMPRODUCT($O616:AL616,N(1-$O645:AL645),N(OFFSET($O674:AL674,0,MAX(COLUMN($O674:AL674))-COLUMN($O674:AL674),1,1)))+AL645*AL616</f>
        <v>0</v>
      </c>
      <c r="AM703" s="361">
        <f ca="1">SUMPRODUCT($O616:AM616,N(1-$O645:AM645),N(OFFSET($O674:AM674,0,MAX(COLUMN($O674:AM674))-COLUMN($O674:AM674),1,1)))+AM645*AM616</f>
        <v>0</v>
      </c>
      <c r="AN703" s="361">
        <f ca="1">SUMPRODUCT($O616:AN616,N(1-$O645:AN645),N(OFFSET($O674:AN674,0,MAX(COLUMN($O674:AN674))-COLUMN($O674:AN674),1,1)))+AN645*AN616</f>
        <v>0</v>
      </c>
      <c r="AO703" s="361">
        <f ca="1">SUMPRODUCT($O616:AO616,N(1-$O645:AO645),N(OFFSET($O674:AO674,0,MAX(COLUMN($O674:AO674))-COLUMN($O674:AO674),1,1)))+AO645*AO616</f>
        <v>0</v>
      </c>
      <c r="AP703" s="361">
        <f ca="1">SUMPRODUCT($O616:AP616,N(1-$O645:AP645),N(OFFSET($O674:AP674,0,MAX(COLUMN($O674:AP674))-COLUMN($O674:AP674),1,1)))+AP645*AP616</f>
        <v>0</v>
      </c>
      <c r="AQ703" s="361">
        <f ca="1">SUMPRODUCT($O616:AQ616,N(1-$O645:AQ645),N(OFFSET($O674:AQ674,0,MAX(COLUMN($O674:AQ674))-COLUMN($O674:AQ674),1,1)))+AQ645*AQ616</f>
        <v>0</v>
      </c>
      <c r="AR703" s="361">
        <f ca="1">SUMPRODUCT($O616:AR616,N(1-$O645:AR645),N(OFFSET($O674:AR674,0,MAX(COLUMN($O674:AR674))-COLUMN($O674:AR674),1,1)))+AR645*AR616</f>
        <v>0</v>
      </c>
      <c r="AS703" s="361">
        <f ca="1">SUMPRODUCT($O616:AS616,N(1-$O645:AS645),N(OFFSET($O674:AS674,0,MAX(COLUMN($O674:AS674))-COLUMN($O674:AS674),1,1)))+AS645*AS616</f>
        <v>0</v>
      </c>
      <c r="AT703" s="361">
        <f ca="1">SUMPRODUCT($O616:AT616,N(1-$O645:AT645),N(OFFSET($O674:AT674,0,MAX(COLUMN($O674:AT674))-COLUMN($O674:AT674),1,1)))+AT645*AT616</f>
        <v>0</v>
      </c>
      <c r="AU703" s="361">
        <f ca="1">SUMPRODUCT($O616:AU616,N(1-$O645:AU645),N(OFFSET($O674:AU674,0,MAX(COLUMN($O674:AU674))-COLUMN($O674:AU674),1,1)))+AU645*AU616</f>
        <v>0</v>
      </c>
      <c r="AV703" s="361">
        <f ca="1">SUMPRODUCT($O616:AV616,N(1-$O645:AV645),N(OFFSET($O674:AV674,0,MAX(COLUMN($O674:AV674))-COLUMN($O674:AV674),1,1)))+AV645*AV616</f>
        <v>0</v>
      </c>
      <c r="AW703" s="361">
        <f ca="1">SUMPRODUCT($O616:AW616,N(1-$O645:AW645),N(OFFSET($O674:AW674,0,MAX(COLUMN($O674:AW674))-COLUMN($O674:AW674),1,1)))+AW645*AW616</f>
        <v>0</v>
      </c>
      <c r="AX703" s="361">
        <f ca="1">SUMPRODUCT($O616:AX616,N(1-$O645:AX645),N(OFFSET($O674:AX674,0,MAX(COLUMN($O674:AX674))-COLUMN($O674:AX674),1,1)))+AX645*AX616</f>
        <v>0</v>
      </c>
      <c r="AY703" s="361">
        <f ca="1">SUMPRODUCT($O616:AY616,N(1-$O645:AY645),N(OFFSET($O674:AY674,0,MAX(COLUMN($O674:AY674))-COLUMN($O674:AY674),1,1)))+AY645*AY616</f>
        <v>0</v>
      </c>
      <c r="AZ703" s="361">
        <f ca="1">SUMPRODUCT($O616:AZ616,N(1-$O645:AZ645),N(OFFSET($O674:AZ674,0,MAX(COLUMN($O674:AZ674))-COLUMN($O674:AZ674),1,1)))+AZ645*AZ616</f>
        <v>0</v>
      </c>
      <c r="BA703" s="361">
        <f ca="1">SUMPRODUCT($O616:BA616,N(1-$O645:BA645),N(OFFSET($O674:BA674,0,MAX(COLUMN($O674:BA674))-COLUMN($O674:BA674),1,1)))+BA645*BA616</f>
        <v>0</v>
      </c>
      <c r="BB703" s="361">
        <f ca="1">SUMPRODUCT($O616:BB616,N(1-$O645:BB645),N(OFFSET($O674:BB674,0,MAX(COLUMN($O674:BB674))-COLUMN($O674:BB674),1,1)))+BB645*BB616</f>
        <v>0</v>
      </c>
      <c r="BC703" s="361">
        <f ca="1">SUMPRODUCT($O616:BC616,N(1-$O645:BC645),N(OFFSET($O674:BC674,0,MAX(COLUMN($O674:BC674))-COLUMN($O674:BC674),1,1)))+BC645*BC616</f>
        <v>0</v>
      </c>
      <c r="BD703" s="361">
        <f ca="1">SUMPRODUCT($O616:BD616,N(1-$O645:BD645),N(OFFSET($O674:BD674,0,MAX(COLUMN($O674:BD674))-COLUMN($O674:BD674),1,1)))+BD645*BD616</f>
        <v>0</v>
      </c>
      <c r="BE703" s="361">
        <f ca="1">SUMPRODUCT($O616:BE616,N(1-$O645:BE645),N(OFFSET($O674:BE674,0,MAX(COLUMN($O674:BE674))-COLUMN($O674:BE674),1,1)))+BE645*BE616</f>
        <v>0</v>
      </c>
      <c r="BF703" s="361">
        <f ca="1">SUMPRODUCT($O616:BF616,N(1-$O645:BF645),N(OFFSET($O674:BF674,0,MAX(COLUMN($O674:BF674))-COLUMN($O674:BF674),1,1)))+BF645*BF616</f>
        <v>0</v>
      </c>
      <c r="BG703" s="361">
        <f ca="1">SUMPRODUCT($O616:BG616,N(1-$O645:BG645),N(OFFSET($O674:BG674,0,MAX(COLUMN($O674:BG674))-COLUMN($O674:BG674),1,1)))+BG645*BG616</f>
        <v>0</v>
      </c>
      <c r="BH703" s="361">
        <f ca="1">SUMPRODUCT($O616:BH616,N(1-$O645:BH645),N(OFFSET($O674:BH674,0,MAX(COLUMN($O674:BH674))-COLUMN($O674:BH674),1,1)))+BH645*BH616</f>
        <v>0</v>
      </c>
      <c r="BI703" s="361">
        <f ca="1">SUMPRODUCT($O616:BI616,N(1-$O645:BI645),N(OFFSET($O674:BI674,0,MAX(COLUMN($O674:BI674))-COLUMN($O674:BI674),1,1)))+BI645*BI616</f>
        <v>0</v>
      </c>
      <c r="BJ703" s="361">
        <f ca="1">SUMPRODUCT($O616:BJ616,N(1-$O645:BJ645),N(OFFSET($O674:BJ674,0,MAX(COLUMN($O674:BJ674))-COLUMN($O674:BJ674),1,1)))+BJ645*BJ616</f>
        <v>0</v>
      </c>
      <c r="BK703" s="361">
        <f ca="1">SUMPRODUCT($O616:BK616,N(1-$O645:BK645),N(OFFSET($O674:BK674,0,MAX(COLUMN($O674:BK674))-COLUMN($O674:BK674),1,1)))+BK645*BK616</f>
        <v>0</v>
      </c>
      <c r="BL703" s="361">
        <f ca="1">SUMPRODUCT($O616:BL616,N(1-$O645:BL645),N(OFFSET($O674:BL674,0,MAX(COLUMN($O674:BL674))-COLUMN($O674:BL674),1,1)))+BL645*BL616</f>
        <v>0</v>
      </c>
      <c r="BM703" s="361">
        <f ca="1">SUMPRODUCT($O616:BM616,N(1-$O645:BM645),N(OFFSET($O674:BM674,0,MAX(COLUMN($O674:BM674))-COLUMN($O674:BM674),1,1)))+BM645*BM616</f>
        <v>0</v>
      </c>
    </row>
    <row r="704" spans="3:65" x14ac:dyDescent="0.2">
      <c r="C704" s="325">
        <f t="shared" si="1332"/>
        <v>25</v>
      </c>
      <c r="D704" s="303" t="str">
        <f t="shared" si="1333"/>
        <v>item 25</v>
      </c>
      <c r="E704" s="350" t="str">
        <f t="shared" si="1331"/>
        <v>Operating Expense</v>
      </c>
      <c r="F704" s="320">
        <f t="shared" si="1331"/>
        <v>2</v>
      </c>
      <c r="G704" s="320"/>
      <c r="H704" s="354"/>
      <c r="K704" s="344">
        <f t="shared" ca="1" si="1334"/>
        <v>0</v>
      </c>
      <c r="L704" s="345">
        <f t="shared" ca="1" si="1335"/>
        <v>0</v>
      </c>
      <c r="O704" s="361">
        <f ca="1">SUMPRODUCT($O617:O617,N(1-$O646:O646),N(OFFSET($O675:O675,0,MAX(COLUMN($O675:O675))-COLUMN($O675:O675),1,1)))+O646*O617</f>
        <v>0</v>
      </c>
      <c r="P704" s="361">
        <f ca="1">SUMPRODUCT($O617:P617,N(1-$O646:P646),N(OFFSET($O675:P675,0,MAX(COLUMN($O675:P675))-COLUMN($O675:P675),1,1)))+P646*P617</f>
        <v>0</v>
      </c>
      <c r="Q704" s="361">
        <f ca="1">SUMPRODUCT($O617:Q617,N(1-$O646:Q646),N(OFFSET($O675:Q675,0,MAX(COLUMN($O675:Q675))-COLUMN($O675:Q675),1,1)))+Q646*Q617</f>
        <v>0</v>
      </c>
      <c r="R704" s="361">
        <f ca="1">SUMPRODUCT($O617:R617,N(1-$O646:R646),N(OFFSET($O675:R675,0,MAX(COLUMN($O675:R675))-COLUMN($O675:R675),1,1)))+R646*R617</f>
        <v>0</v>
      </c>
      <c r="S704" s="361">
        <f ca="1">SUMPRODUCT($O617:S617,N(1-$O646:S646),N(OFFSET($O675:S675,0,MAX(COLUMN($O675:S675))-COLUMN($O675:S675),1,1)))+S646*S617</f>
        <v>0</v>
      </c>
      <c r="T704" s="361">
        <f ca="1">SUMPRODUCT($O617:T617,N(1-$O646:T646),N(OFFSET($O675:T675,0,MAX(COLUMN($O675:T675))-COLUMN($O675:T675),1,1)))+T646*T617</f>
        <v>0</v>
      </c>
      <c r="U704" s="361">
        <f ca="1">SUMPRODUCT($O617:U617,N(1-$O646:U646),N(OFFSET($O675:U675,0,MAX(COLUMN($O675:U675))-COLUMN($O675:U675),1,1)))+U646*U617</f>
        <v>0</v>
      </c>
      <c r="V704" s="361">
        <f ca="1">SUMPRODUCT($O617:V617,N(1-$O646:V646),N(OFFSET($O675:V675,0,MAX(COLUMN($O675:V675))-COLUMN($O675:V675),1,1)))+V646*V617</f>
        <v>0</v>
      </c>
      <c r="W704" s="361">
        <f ca="1">SUMPRODUCT($O617:W617,N(1-$O646:W646),N(OFFSET($O675:W675,0,MAX(COLUMN($O675:W675))-COLUMN($O675:W675),1,1)))+W646*W617</f>
        <v>0</v>
      </c>
      <c r="X704" s="361">
        <f ca="1">SUMPRODUCT($O617:X617,N(1-$O646:X646),N(OFFSET($O675:X675,0,MAX(COLUMN($O675:X675))-COLUMN($O675:X675),1,1)))+X646*X617</f>
        <v>0</v>
      </c>
      <c r="Y704" s="361">
        <f ca="1">SUMPRODUCT($O617:Y617,N(1-$O646:Y646),N(OFFSET($O675:Y675,0,MAX(COLUMN($O675:Y675))-COLUMN($O675:Y675),1,1)))+Y646*Y617</f>
        <v>0</v>
      </c>
      <c r="Z704" s="361">
        <f ca="1">SUMPRODUCT($O617:Z617,N(1-$O646:Z646),N(OFFSET($O675:Z675,0,MAX(COLUMN($O675:Z675))-COLUMN($O675:Z675),1,1)))+Z646*Z617</f>
        <v>0</v>
      </c>
      <c r="AA704" s="361">
        <f ca="1">SUMPRODUCT($O617:AA617,N(1-$O646:AA646),N(OFFSET($O675:AA675,0,MAX(COLUMN($O675:AA675))-COLUMN($O675:AA675),1,1)))+AA646*AA617</f>
        <v>0</v>
      </c>
      <c r="AB704" s="361">
        <f ca="1">SUMPRODUCT($O617:AB617,N(1-$O646:AB646),N(OFFSET($O675:AB675,0,MAX(COLUMN($O675:AB675))-COLUMN($O675:AB675),1,1)))+AB646*AB617</f>
        <v>0</v>
      </c>
      <c r="AC704" s="361">
        <f ca="1">SUMPRODUCT($O617:AC617,N(1-$O646:AC646),N(OFFSET($O675:AC675,0,MAX(COLUMN($O675:AC675))-COLUMN($O675:AC675),1,1)))+AC646*AC617</f>
        <v>0</v>
      </c>
      <c r="AD704" s="361">
        <f ca="1">SUMPRODUCT($O617:AD617,N(1-$O646:AD646),N(OFFSET($O675:AD675,0,MAX(COLUMN($O675:AD675))-COLUMN($O675:AD675),1,1)))+AD646*AD617</f>
        <v>0</v>
      </c>
      <c r="AE704" s="361">
        <f ca="1">SUMPRODUCT($O617:AE617,N(1-$O646:AE646),N(OFFSET($O675:AE675,0,MAX(COLUMN($O675:AE675))-COLUMN($O675:AE675),1,1)))+AE646*AE617</f>
        <v>0</v>
      </c>
      <c r="AF704" s="361">
        <f ca="1">SUMPRODUCT($O617:AF617,N(1-$O646:AF646),N(OFFSET($O675:AF675,0,MAX(COLUMN($O675:AF675))-COLUMN($O675:AF675),1,1)))+AF646*AF617</f>
        <v>0</v>
      </c>
      <c r="AG704" s="361">
        <f ca="1">SUMPRODUCT($O617:AG617,N(1-$O646:AG646),N(OFFSET($O675:AG675,0,MAX(COLUMN($O675:AG675))-COLUMN($O675:AG675),1,1)))+AG646*AG617</f>
        <v>0</v>
      </c>
      <c r="AH704" s="361">
        <f ca="1">SUMPRODUCT($O617:AH617,N(1-$O646:AH646),N(OFFSET($O675:AH675,0,MAX(COLUMN($O675:AH675))-COLUMN($O675:AH675),1,1)))+AH646*AH617</f>
        <v>0</v>
      </c>
      <c r="AI704" s="361">
        <f ca="1">SUMPRODUCT($O617:AI617,N(1-$O646:AI646),N(OFFSET($O675:AI675,0,MAX(COLUMN($O675:AI675))-COLUMN($O675:AI675),1,1)))+AI646*AI617</f>
        <v>0</v>
      </c>
      <c r="AJ704" s="361">
        <f ca="1">SUMPRODUCT($O617:AJ617,N(1-$O646:AJ646),N(OFFSET($O675:AJ675,0,MAX(COLUMN($O675:AJ675))-COLUMN($O675:AJ675),1,1)))+AJ646*AJ617</f>
        <v>0</v>
      </c>
      <c r="AK704" s="361">
        <f ca="1">SUMPRODUCT($O617:AK617,N(1-$O646:AK646),N(OFFSET($O675:AK675,0,MAX(COLUMN($O675:AK675))-COLUMN($O675:AK675),1,1)))+AK646*AK617</f>
        <v>0</v>
      </c>
      <c r="AL704" s="361">
        <f ca="1">SUMPRODUCT($O617:AL617,N(1-$O646:AL646),N(OFFSET($O675:AL675,0,MAX(COLUMN($O675:AL675))-COLUMN($O675:AL675),1,1)))+AL646*AL617</f>
        <v>0</v>
      </c>
      <c r="AM704" s="361">
        <f ca="1">SUMPRODUCT($O617:AM617,N(1-$O646:AM646),N(OFFSET($O675:AM675,0,MAX(COLUMN($O675:AM675))-COLUMN($O675:AM675),1,1)))+AM646*AM617</f>
        <v>0</v>
      </c>
      <c r="AN704" s="361">
        <f ca="1">SUMPRODUCT($O617:AN617,N(1-$O646:AN646),N(OFFSET($O675:AN675,0,MAX(COLUMN($O675:AN675))-COLUMN($O675:AN675),1,1)))+AN646*AN617</f>
        <v>0</v>
      </c>
      <c r="AO704" s="361">
        <f ca="1">SUMPRODUCT($O617:AO617,N(1-$O646:AO646),N(OFFSET($O675:AO675,0,MAX(COLUMN($O675:AO675))-COLUMN($O675:AO675),1,1)))+AO646*AO617</f>
        <v>0</v>
      </c>
      <c r="AP704" s="361">
        <f ca="1">SUMPRODUCT($O617:AP617,N(1-$O646:AP646),N(OFFSET($O675:AP675,0,MAX(COLUMN($O675:AP675))-COLUMN($O675:AP675),1,1)))+AP646*AP617</f>
        <v>0</v>
      </c>
      <c r="AQ704" s="361">
        <f ca="1">SUMPRODUCT($O617:AQ617,N(1-$O646:AQ646),N(OFFSET($O675:AQ675,0,MAX(COLUMN($O675:AQ675))-COLUMN($O675:AQ675),1,1)))+AQ646*AQ617</f>
        <v>0</v>
      </c>
      <c r="AR704" s="361">
        <f ca="1">SUMPRODUCT($O617:AR617,N(1-$O646:AR646),N(OFFSET($O675:AR675,0,MAX(COLUMN($O675:AR675))-COLUMN($O675:AR675),1,1)))+AR646*AR617</f>
        <v>0</v>
      </c>
      <c r="AS704" s="361">
        <f ca="1">SUMPRODUCT($O617:AS617,N(1-$O646:AS646),N(OFFSET($O675:AS675,0,MAX(COLUMN($O675:AS675))-COLUMN($O675:AS675),1,1)))+AS646*AS617</f>
        <v>0</v>
      </c>
      <c r="AT704" s="361">
        <f ca="1">SUMPRODUCT($O617:AT617,N(1-$O646:AT646),N(OFFSET($O675:AT675,0,MAX(COLUMN($O675:AT675))-COLUMN($O675:AT675),1,1)))+AT646*AT617</f>
        <v>0</v>
      </c>
      <c r="AU704" s="361">
        <f ca="1">SUMPRODUCT($O617:AU617,N(1-$O646:AU646),N(OFFSET($O675:AU675,0,MAX(COLUMN($O675:AU675))-COLUMN($O675:AU675),1,1)))+AU646*AU617</f>
        <v>0</v>
      </c>
      <c r="AV704" s="361">
        <f ca="1">SUMPRODUCT($O617:AV617,N(1-$O646:AV646),N(OFFSET($O675:AV675,0,MAX(COLUMN($O675:AV675))-COLUMN($O675:AV675),1,1)))+AV646*AV617</f>
        <v>0</v>
      </c>
      <c r="AW704" s="361">
        <f ca="1">SUMPRODUCT($O617:AW617,N(1-$O646:AW646),N(OFFSET($O675:AW675,0,MAX(COLUMN($O675:AW675))-COLUMN($O675:AW675),1,1)))+AW646*AW617</f>
        <v>0</v>
      </c>
      <c r="AX704" s="361">
        <f ca="1">SUMPRODUCT($O617:AX617,N(1-$O646:AX646),N(OFFSET($O675:AX675,0,MAX(COLUMN($O675:AX675))-COLUMN($O675:AX675),1,1)))+AX646*AX617</f>
        <v>0</v>
      </c>
      <c r="AY704" s="361">
        <f ca="1">SUMPRODUCT($O617:AY617,N(1-$O646:AY646),N(OFFSET($O675:AY675,0,MAX(COLUMN($O675:AY675))-COLUMN($O675:AY675),1,1)))+AY646*AY617</f>
        <v>0</v>
      </c>
      <c r="AZ704" s="361">
        <f ca="1">SUMPRODUCT($O617:AZ617,N(1-$O646:AZ646),N(OFFSET($O675:AZ675,0,MAX(COLUMN($O675:AZ675))-COLUMN($O675:AZ675),1,1)))+AZ646*AZ617</f>
        <v>0</v>
      </c>
      <c r="BA704" s="361">
        <f ca="1">SUMPRODUCT($O617:BA617,N(1-$O646:BA646),N(OFFSET($O675:BA675,0,MAX(COLUMN($O675:BA675))-COLUMN($O675:BA675),1,1)))+BA646*BA617</f>
        <v>0</v>
      </c>
      <c r="BB704" s="361">
        <f ca="1">SUMPRODUCT($O617:BB617,N(1-$O646:BB646),N(OFFSET($O675:BB675,0,MAX(COLUMN($O675:BB675))-COLUMN($O675:BB675),1,1)))+BB646*BB617</f>
        <v>0</v>
      </c>
      <c r="BC704" s="361">
        <f ca="1">SUMPRODUCT($O617:BC617,N(1-$O646:BC646),N(OFFSET($O675:BC675,0,MAX(COLUMN($O675:BC675))-COLUMN($O675:BC675),1,1)))+BC646*BC617</f>
        <v>0</v>
      </c>
      <c r="BD704" s="361">
        <f ca="1">SUMPRODUCT($O617:BD617,N(1-$O646:BD646),N(OFFSET($O675:BD675,0,MAX(COLUMN($O675:BD675))-COLUMN($O675:BD675),1,1)))+BD646*BD617</f>
        <v>0</v>
      </c>
      <c r="BE704" s="361">
        <f ca="1">SUMPRODUCT($O617:BE617,N(1-$O646:BE646),N(OFFSET($O675:BE675,0,MAX(COLUMN($O675:BE675))-COLUMN($O675:BE675),1,1)))+BE646*BE617</f>
        <v>0</v>
      </c>
      <c r="BF704" s="361">
        <f ca="1">SUMPRODUCT($O617:BF617,N(1-$O646:BF646),N(OFFSET($O675:BF675,0,MAX(COLUMN($O675:BF675))-COLUMN($O675:BF675),1,1)))+BF646*BF617</f>
        <v>0</v>
      </c>
      <c r="BG704" s="361">
        <f ca="1">SUMPRODUCT($O617:BG617,N(1-$O646:BG646),N(OFFSET($O675:BG675,0,MAX(COLUMN($O675:BG675))-COLUMN($O675:BG675),1,1)))+BG646*BG617</f>
        <v>0</v>
      </c>
      <c r="BH704" s="361">
        <f ca="1">SUMPRODUCT($O617:BH617,N(1-$O646:BH646),N(OFFSET($O675:BH675,0,MAX(COLUMN($O675:BH675))-COLUMN($O675:BH675),1,1)))+BH646*BH617</f>
        <v>0</v>
      </c>
      <c r="BI704" s="361">
        <f ca="1">SUMPRODUCT($O617:BI617,N(1-$O646:BI646),N(OFFSET($O675:BI675,0,MAX(COLUMN($O675:BI675))-COLUMN($O675:BI675),1,1)))+BI646*BI617</f>
        <v>0</v>
      </c>
      <c r="BJ704" s="361">
        <f ca="1">SUMPRODUCT($O617:BJ617,N(1-$O646:BJ646),N(OFFSET($O675:BJ675,0,MAX(COLUMN($O675:BJ675))-COLUMN($O675:BJ675),1,1)))+BJ646*BJ617</f>
        <v>0</v>
      </c>
      <c r="BK704" s="361">
        <f ca="1">SUMPRODUCT($O617:BK617,N(1-$O646:BK646),N(OFFSET($O675:BK675,0,MAX(COLUMN($O675:BK675))-COLUMN($O675:BK675),1,1)))+BK646*BK617</f>
        <v>0</v>
      </c>
      <c r="BL704" s="361">
        <f ca="1">SUMPRODUCT($O617:BL617,N(1-$O646:BL646),N(OFFSET($O675:BL675,0,MAX(COLUMN($O675:BL675))-COLUMN($O675:BL675),1,1)))+BL646*BL617</f>
        <v>0</v>
      </c>
      <c r="BM704" s="361">
        <f ca="1">SUMPRODUCT($O617:BM617,N(1-$O646:BM646),N(OFFSET($O675:BM675,0,MAX(COLUMN($O675:BM675))-COLUMN($O675:BM675),1,1)))+BM646*BM617</f>
        <v>0</v>
      </c>
    </row>
    <row r="705" spans="3:65" x14ac:dyDescent="0.2">
      <c r="D705" s="331" t="str">
        <f>"Total "&amp;D679</f>
        <v>Total Tax Depreciation</v>
      </c>
      <c r="K705" s="346">
        <f t="shared" ca="1" si="1334"/>
        <v>764060.26634899469</v>
      </c>
      <c r="L705" s="347">
        <f t="shared" ca="1" si="1335"/>
        <v>1000000</v>
      </c>
      <c r="O705" s="348">
        <f ca="1">SUM(O680:O704)</f>
        <v>0</v>
      </c>
      <c r="P705" s="348">
        <f ca="1">SUM(P680:P704)</f>
        <v>422500</v>
      </c>
      <c r="Q705" s="348">
        <f t="shared" ref="Q705" ca="1" si="1336">SUM(Q680:Q704)</f>
        <v>43314</v>
      </c>
      <c r="R705" s="348">
        <f t="shared" ref="R705" ca="1" si="1337">SUM(R680:R704)</f>
        <v>40062</v>
      </c>
      <c r="S705" s="348">
        <f t="shared" ref="S705" ca="1" si="1338">SUM(S680:S704)</f>
        <v>37062</v>
      </c>
      <c r="T705" s="348">
        <f t="shared" ref="T705" ca="1" si="1339">SUM(T680:T704)</f>
        <v>34278</v>
      </c>
      <c r="U705" s="348">
        <f t="shared" ref="U705" ca="1" si="1340">SUM(U680:U704)</f>
        <v>31710</v>
      </c>
      <c r="V705" s="348">
        <f t="shared" ref="V705" ca="1" si="1341">SUM(V680:V704)</f>
        <v>29328</v>
      </c>
      <c r="W705" s="348">
        <f t="shared" ref="W705" ca="1" si="1342">SUM(W680:W704)</f>
        <v>27132.000000000004</v>
      </c>
      <c r="X705" s="348">
        <f t="shared" ref="X705" ca="1" si="1343">SUM(X680:X704)</f>
        <v>26772</v>
      </c>
      <c r="Y705" s="348">
        <f t="shared" ref="Y705" ca="1" si="1344">SUM(Y680:Y704)</f>
        <v>26765.999999999996</v>
      </c>
      <c r="Z705" s="348">
        <f t="shared" ref="Z705" ca="1" si="1345">SUM(Z680:Z704)</f>
        <v>26772</v>
      </c>
      <c r="AA705" s="348">
        <f t="shared" ref="AA705" ca="1" si="1346">SUM(AA680:AA704)</f>
        <v>26765.999999999996</v>
      </c>
      <c r="AB705" s="348">
        <f t="shared" ref="AB705" ca="1" si="1347">SUM(AB680:AB704)</f>
        <v>26772</v>
      </c>
      <c r="AC705" s="348">
        <f t="shared" ref="AC705" ca="1" si="1348">SUM(AC680:AC704)</f>
        <v>26765.999999999996</v>
      </c>
      <c r="AD705" s="348">
        <f t="shared" ref="AD705" ca="1" si="1349">SUM(AD680:AD704)</f>
        <v>26772</v>
      </c>
      <c r="AE705" s="348">
        <f t="shared" ref="AE705" ca="1" si="1350">SUM(AE680:AE704)</f>
        <v>26765.999999999996</v>
      </c>
      <c r="AF705" s="348">
        <f t="shared" ref="AF705" ca="1" si="1351">SUM(AF680:AF704)</f>
        <v>26772</v>
      </c>
      <c r="AG705" s="348">
        <f t="shared" ref="AG705" ca="1" si="1352">SUM(AG680:AG704)</f>
        <v>26765.999999999996</v>
      </c>
      <c r="AH705" s="348">
        <f t="shared" ref="AH705" ca="1" si="1353">SUM(AH680:AH704)</f>
        <v>26772</v>
      </c>
      <c r="AI705" s="348">
        <f t="shared" ref="AI705" ca="1" si="1354">SUM(AI680:AI704)</f>
        <v>26765.999999999996</v>
      </c>
      <c r="AJ705" s="348">
        <f t="shared" ref="AJ705" ca="1" si="1355">SUM(AJ680:AJ704)</f>
        <v>13386</v>
      </c>
      <c r="AK705" s="348">
        <f t="shared" ref="AK705" ca="1" si="1356">SUM(AK680:AK704)</f>
        <v>0</v>
      </c>
      <c r="AL705" s="348">
        <f t="shared" ref="AL705" ca="1" si="1357">SUM(AL680:AL704)</f>
        <v>0</v>
      </c>
      <c r="AM705" s="348">
        <f t="shared" ref="AM705" ca="1" si="1358">SUM(AM680:AM704)</f>
        <v>0</v>
      </c>
      <c r="AN705" s="348">
        <f t="shared" ref="AN705" ca="1" si="1359">SUM(AN680:AN704)</f>
        <v>0</v>
      </c>
      <c r="AO705" s="348">
        <f t="shared" ref="AO705" ca="1" si="1360">SUM(AO680:AO704)</f>
        <v>0</v>
      </c>
      <c r="AP705" s="348">
        <f t="shared" ref="AP705" ca="1" si="1361">SUM(AP680:AP704)</f>
        <v>0</v>
      </c>
      <c r="AQ705" s="348">
        <f t="shared" ref="AQ705" ca="1" si="1362">SUM(AQ680:AQ704)</f>
        <v>0</v>
      </c>
      <c r="AR705" s="348">
        <f t="shared" ref="AR705" ca="1" si="1363">SUM(AR680:AR704)</f>
        <v>0</v>
      </c>
      <c r="AS705" s="348">
        <f t="shared" ref="AS705" ca="1" si="1364">SUM(AS680:AS704)</f>
        <v>0</v>
      </c>
      <c r="AT705" s="348">
        <f t="shared" ref="AT705" ca="1" si="1365">SUM(AT680:AT704)</f>
        <v>0</v>
      </c>
      <c r="AU705" s="348">
        <f t="shared" ref="AU705" ca="1" si="1366">SUM(AU680:AU704)</f>
        <v>0</v>
      </c>
      <c r="AV705" s="348">
        <f t="shared" ref="AV705" ca="1" si="1367">SUM(AV680:AV704)</f>
        <v>0</v>
      </c>
      <c r="AW705" s="348">
        <f t="shared" ref="AW705" ca="1" si="1368">SUM(AW680:AW704)</f>
        <v>0</v>
      </c>
      <c r="AX705" s="348">
        <f t="shared" ref="AX705" ca="1" si="1369">SUM(AX680:AX704)</f>
        <v>0</v>
      </c>
      <c r="AY705" s="348">
        <f t="shared" ref="AY705" ca="1" si="1370">SUM(AY680:AY704)</f>
        <v>0</v>
      </c>
      <c r="AZ705" s="348">
        <f t="shared" ref="AZ705" ca="1" si="1371">SUM(AZ680:AZ704)</f>
        <v>0</v>
      </c>
      <c r="BA705" s="348">
        <f t="shared" ref="BA705" ca="1" si="1372">SUM(BA680:BA704)</f>
        <v>0</v>
      </c>
      <c r="BB705" s="348">
        <f t="shared" ref="BB705" ca="1" si="1373">SUM(BB680:BB704)</f>
        <v>0</v>
      </c>
      <c r="BC705" s="348">
        <f t="shared" ref="BC705" ca="1" si="1374">SUM(BC680:BC704)</f>
        <v>0</v>
      </c>
      <c r="BD705" s="348">
        <f t="shared" ref="BD705" ca="1" si="1375">SUM(BD680:BD704)</f>
        <v>0</v>
      </c>
      <c r="BE705" s="348">
        <f t="shared" ref="BE705" ca="1" si="1376">SUM(BE680:BE704)</f>
        <v>0</v>
      </c>
      <c r="BF705" s="348">
        <f t="shared" ref="BF705" ca="1" si="1377">SUM(BF680:BF704)</f>
        <v>0</v>
      </c>
      <c r="BG705" s="348">
        <f t="shared" ref="BG705" ca="1" si="1378">SUM(BG680:BG704)</f>
        <v>0</v>
      </c>
      <c r="BH705" s="348">
        <f t="shared" ref="BH705" ca="1" si="1379">SUM(BH680:BH704)</f>
        <v>0</v>
      </c>
      <c r="BI705" s="348">
        <f t="shared" ref="BI705" ca="1" si="1380">SUM(BI680:BI704)</f>
        <v>0</v>
      </c>
      <c r="BJ705" s="348">
        <f t="shared" ref="BJ705" ca="1" si="1381">SUM(BJ680:BJ704)</f>
        <v>0</v>
      </c>
      <c r="BK705" s="348">
        <f t="shared" ref="BK705" ca="1" si="1382">SUM(BK680:BK704)</f>
        <v>0</v>
      </c>
      <c r="BL705" s="348">
        <f t="shared" ref="BL705" ca="1" si="1383">SUM(BL680:BL704)</f>
        <v>0</v>
      </c>
      <c r="BM705" s="348">
        <f t="shared" ref="BM705" ca="1" si="1384">SUM(BM680:BM704)</f>
        <v>0</v>
      </c>
    </row>
    <row r="706" spans="3:65" s="326" customFormat="1" x14ac:dyDescent="0.2">
      <c r="D706" s="334"/>
      <c r="F706" s="335"/>
      <c r="G706" s="335"/>
    </row>
    <row r="707" spans="3:65" s="326" customFormat="1" x14ac:dyDescent="0.2">
      <c r="D707" s="334"/>
      <c r="F707" s="335"/>
      <c r="G707" s="335"/>
    </row>
    <row r="708" spans="3:65" x14ac:dyDescent="0.2">
      <c r="D708" s="323" t="s">
        <v>28</v>
      </c>
      <c r="E708" s="318"/>
      <c r="F708" s="291"/>
      <c r="G708" s="291"/>
      <c r="K708" s="321"/>
      <c r="L708" s="321"/>
      <c r="M708" s="321"/>
      <c r="O708" s="321"/>
      <c r="P708" s="321"/>
      <c r="Q708" s="321"/>
      <c r="R708" s="321"/>
      <c r="S708" s="321"/>
      <c r="T708" s="321"/>
      <c r="U708" s="321"/>
      <c r="V708" s="321"/>
      <c r="W708" s="321"/>
      <c r="X708" s="321"/>
      <c r="Y708" s="321"/>
      <c r="Z708" s="321"/>
      <c r="AA708" s="321"/>
      <c r="AB708" s="321"/>
      <c r="AC708" s="321"/>
      <c r="AD708" s="321"/>
      <c r="AE708" s="321"/>
      <c r="AF708" s="321"/>
      <c r="AG708" s="321"/>
      <c r="AH708" s="321"/>
      <c r="AI708" s="321"/>
      <c r="AJ708" s="321"/>
      <c r="AK708" s="321"/>
      <c r="AL708" s="321"/>
      <c r="AM708" s="321"/>
      <c r="AN708" s="321"/>
      <c r="AO708" s="321"/>
      <c r="AP708" s="321"/>
      <c r="AQ708" s="321"/>
      <c r="AR708" s="321"/>
      <c r="AS708" s="321"/>
      <c r="AT708" s="321"/>
      <c r="AU708" s="321"/>
      <c r="AV708" s="321"/>
      <c r="AW708" s="321"/>
      <c r="AX708" s="321"/>
      <c r="AY708" s="321"/>
      <c r="AZ708" s="321"/>
      <c r="BA708" s="321"/>
      <c r="BB708" s="321"/>
      <c r="BC708" s="321"/>
      <c r="BD708" s="321"/>
      <c r="BE708" s="321"/>
      <c r="BF708" s="321"/>
      <c r="BG708" s="321"/>
      <c r="BH708" s="321"/>
      <c r="BI708" s="321"/>
      <c r="BJ708" s="321"/>
      <c r="BK708" s="321"/>
      <c r="BL708" s="321"/>
      <c r="BM708" s="321"/>
    </row>
    <row r="709" spans="3:65" x14ac:dyDescent="0.2">
      <c r="C709" s="325">
        <f>C708+1</f>
        <v>1</v>
      </c>
      <c r="D709" s="303" t="str">
        <f>INDEX(D$59:D$83,$C709,1)</f>
        <v>CR Factors</v>
      </c>
      <c r="E709" s="350" t="str">
        <f t="shared" ref="E709:F733" si="1385">INDEX(E$59:E$83,$C709,1)</f>
        <v>Capital</v>
      </c>
      <c r="F709" s="320">
        <f t="shared" si="1385"/>
        <v>4</v>
      </c>
      <c r="G709" s="320"/>
      <c r="H709" s="354"/>
      <c r="O709" s="326">
        <f ca="1">SUM($O593:O593)-SUM($O680:O680)</f>
        <v>0</v>
      </c>
      <c r="P709" s="326">
        <f ca="1">SUM($O593:P593)-SUM($O680:P680)</f>
        <v>577500</v>
      </c>
      <c r="Q709" s="326">
        <f ca="1">SUM($O593:Q593)-SUM($O680:Q680)</f>
        <v>534186</v>
      </c>
      <c r="R709" s="326">
        <f ca="1">SUM($O593:R593)-SUM($O680:R680)</f>
        <v>494124</v>
      </c>
      <c r="S709" s="326">
        <f ca="1">SUM($O593:S593)-SUM($O680:S680)</f>
        <v>457062</v>
      </c>
      <c r="T709" s="326">
        <f ca="1">SUM($O593:T593)-SUM($O680:T680)</f>
        <v>422784</v>
      </c>
      <c r="U709" s="326">
        <f ca="1">SUM($O593:U593)-SUM($O680:U680)</f>
        <v>391074</v>
      </c>
      <c r="V709" s="326">
        <f ca="1">SUM($O593:V593)-SUM($O680:V680)</f>
        <v>361746</v>
      </c>
      <c r="W709" s="326">
        <f ca="1">SUM($O593:W593)-SUM($O680:W680)</f>
        <v>334614</v>
      </c>
      <c r="X709" s="326">
        <f ca="1">SUM($O593:X593)-SUM($O680:X680)</f>
        <v>307842</v>
      </c>
      <c r="Y709" s="326">
        <f ca="1">SUM($O593:Y593)-SUM($O680:Y680)</f>
        <v>281076</v>
      </c>
      <c r="Z709" s="326">
        <f ca="1">SUM($O593:Z593)-SUM($O680:Z680)</f>
        <v>254304</v>
      </c>
      <c r="AA709" s="326">
        <f ca="1">SUM($O593:AA593)-SUM($O680:AA680)</f>
        <v>227538</v>
      </c>
      <c r="AB709" s="326">
        <f ca="1">SUM($O593:AB593)-SUM($O680:AB680)</f>
        <v>200766</v>
      </c>
      <c r="AC709" s="326">
        <f ca="1">SUM($O593:AC593)-SUM($O680:AC680)</f>
        <v>174000</v>
      </c>
      <c r="AD709" s="326">
        <f ca="1">SUM($O593:AD593)-SUM($O680:AD680)</f>
        <v>147228</v>
      </c>
      <c r="AE709" s="326">
        <f ca="1">SUM($O593:AE593)-SUM($O680:AE680)</f>
        <v>120462</v>
      </c>
      <c r="AF709" s="326">
        <f ca="1">SUM($O593:AF593)-SUM($O680:AF680)</f>
        <v>93690</v>
      </c>
      <c r="AG709" s="326">
        <f ca="1">SUM($O593:AG593)-SUM($O680:AG680)</f>
        <v>66924</v>
      </c>
      <c r="AH709" s="326">
        <f ca="1">SUM($O593:AH593)-SUM($O680:AH680)</f>
        <v>40152</v>
      </c>
      <c r="AI709" s="326">
        <f ca="1">SUM($O593:AI593)-SUM($O680:AI680)</f>
        <v>13386</v>
      </c>
      <c r="AJ709" s="326">
        <f ca="1">SUM($O593:AJ593)-SUM($O680:AJ680)</f>
        <v>0</v>
      </c>
      <c r="AK709" s="326">
        <f ca="1">SUM($O593:AK593)-SUM($O680:AK680)</f>
        <v>0</v>
      </c>
      <c r="AL709" s="326">
        <f ca="1">SUM($O593:AL593)-SUM($O680:AL680)</f>
        <v>0</v>
      </c>
      <c r="AM709" s="326">
        <f ca="1">SUM($O593:AM593)-SUM($O680:AM680)</f>
        <v>0</v>
      </c>
      <c r="AN709" s="326">
        <f ca="1">SUM($O593:AN593)-SUM($O680:AN680)</f>
        <v>0</v>
      </c>
      <c r="AO709" s="326">
        <f ca="1">SUM($O593:AO593)-SUM($O680:AO680)</f>
        <v>0</v>
      </c>
      <c r="AP709" s="326">
        <f ca="1">SUM($O593:AP593)-SUM($O680:AP680)</f>
        <v>0</v>
      </c>
      <c r="AQ709" s="326">
        <f ca="1">SUM($O593:AQ593)-SUM($O680:AQ680)</f>
        <v>0</v>
      </c>
      <c r="AR709" s="326">
        <f ca="1">SUM($O593:AR593)-SUM($O680:AR680)</f>
        <v>0</v>
      </c>
      <c r="AS709" s="326">
        <f ca="1">SUM($O593:AS593)-SUM($O680:AS680)</f>
        <v>0</v>
      </c>
      <c r="AT709" s="326">
        <f ca="1">SUM($O593:AT593)-SUM($O680:AT680)</f>
        <v>0</v>
      </c>
      <c r="AU709" s="326">
        <f ca="1">SUM($O593:AU593)-SUM($O680:AU680)</f>
        <v>0</v>
      </c>
      <c r="AV709" s="326">
        <f ca="1">SUM($O593:AV593)-SUM($O680:AV680)</f>
        <v>0</v>
      </c>
      <c r="AW709" s="326">
        <f ca="1">SUM($O593:AW593)-SUM($O680:AW680)</f>
        <v>0</v>
      </c>
      <c r="AX709" s="326">
        <f ca="1">SUM($O593:AX593)-SUM($O680:AX680)</f>
        <v>0</v>
      </c>
      <c r="AY709" s="326">
        <f ca="1">SUM($O593:AY593)-SUM($O680:AY680)</f>
        <v>0</v>
      </c>
      <c r="AZ709" s="326">
        <f ca="1">SUM($O593:AZ593)-SUM($O680:AZ680)</f>
        <v>0</v>
      </c>
      <c r="BA709" s="326">
        <f ca="1">SUM($O593:BA593)-SUM($O680:BA680)</f>
        <v>0</v>
      </c>
      <c r="BB709" s="326">
        <f ca="1">SUM($O593:BB593)-SUM($O680:BB680)</f>
        <v>0</v>
      </c>
      <c r="BC709" s="326">
        <f ca="1">SUM($O593:BC593)-SUM($O680:BC680)</f>
        <v>0</v>
      </c>
      <c r="BD709" s="326">
        <f ca="1">SUM($O593:BD593)-SUM($O680:BD680)</f>
        <v>0</v>
      </c>
      <c r="BE709" s="326">
        <f ca="1">SUM($O593:BE593)-SUM($O680:BE680)</f>
        <v>0</v>
      </c>
      <c r="BF709" s="326">
        <f ca="1">SUM($O593:BF593)-SUM($O680:BF680)</f>
        <v>0</v>
      </c>
      <c r="BG709" s="326">
        <f ca="1">SUM($O593:BG593)-SUM($O680:BG680)</f>
        <v>0</v>
      </c>
      <c r="BH709" s="326">
        <f ca="1">SUM($O593:BH593)-SUM($O680:BH680)</f>
        <v>0</v>
      </c>
      <c r="BI709" s="326">
        <f ca="1">SUM($O593:BI593)-SUM($O680:BI680)</f>
        <v>0</v>
      </c>
      <c r="BJ709" s="326">
        <f ca="1">SUM($O593:BJ593)-SUM($O680:BJ680)</f>
        <v>0</v>
      </c>
      <c r="BK709" s="326">
        <f ca="1">SUM($O593:BK593)-SUM($O680:BK680)</f>
        <v>0</v>
      </c>
      <c r="BL709" s="326">
        <f ca="1">SUM($O593:BL593)-SUM($O680:BL680)</f>
        <v>0</v>
      </c>
      <c r="BM709" s="326">
        <f ca="1">SUM($O593:BM593)-SUM($O680:BM680)</f>
        <v>0</v>
      </c>
    </row>
    <row r="710" spans="3:65" x14ac:dyDescent="0.2">
      <c r="C710" s="325">
        <f t="shared" ref="C710:C733" si="1386">C709+1</f>
        <v>2</v>
      </c>
      <c r="D710" s="303" t="str">
        <f t="shared" ref="D710:D733" si="1387">INDEX(D$59:D$83,$C710,1)</f>
        <v>item 2</v>
      </c>
      <c r="E710" s="350" t="str">
        <f t="shared" si="1385"/>
        <v>Operating Expense</v>
      </c>
      <c r="F710" s="320">
        <f t="shared" si="1385"/>
        <v>2</v>
      </c>
      <c r="G710" s="320"/>
      <c r="H710" s="354"/>
      <c r="O710" s="326">
        <f ca="1">SUM($O594:O594)-SUM($O681:O681)</f>
        <v>0</v>
      </c>
      <c r="P710" s="326">
        <f ca="1">SUM($O594:P594)-SUM($O681:P681)</f>
        <v>0</v>
      </c>
      <c r="Q710" s="326">
        <f ca="1">SUM($O594:Q594)-SUM($O681:Q681)</f>
        <v>0</v>
      </c>
      <c r="R710" s="326">
        <f ca="1">SUM($O594:R594)-SUM($O681:R681)</f>
        <v>0</v>
      </c>
      <c r="S710" s="326">
        <f ca="1">SUM($O594:S594)-SUM($O681:S681)</f>
        <v>0</v>
      </c>
      <c r="T710" s="326">
        <f ca="1">SUM($O594:T594)-SUM($O681:T681)</f>
        <v>0</v>
      </c>
      <c r="U710" s="326">
        <f ca="1">SUM($O594:U594)-SUM($O681:U681)</f>
        <v>0</v>
      </c>
      <c r="V710" s="326">
        <f ca="1">SUM($O594:V594)-SUM($O681:V681)</f>
        <v>0</v>
      </c>
      <c r="W710" s="326">
        <f ca="1">SUM($O594:W594)-SUM($O681:W681)</f>
        <v>0</v>
      </c>
      <c r="X710" s="326">
        <f ca="1">SUM($O594:X594)-SUM($O681:X681)</f>
        <v>0</v>
      </c>
      <c r="Y710" s="326">
        <f ca="1">SUM($O594:Y594)-SUM($O681:Y681)</f>
        <v>0</v>
      </c>
      <c r="Z710" s="326">
        <f ca="1">SUM($O594:Z594)-SUM($O681:Z681)</f>
        <v>0</v>
      </c>
      <c r="AA710" s="326">
        <f ca="1">SUM($O594:AA594)-SUM($O681:AA681)</f>
        <v>0</v>
      </c>
      <c r="AB710" s="326">
        <f ca="1">SUM($O594:AB594)-SUM($O681:AB681)</f>
        <v>0</v>
      </c>
      <c r="AC710" s="326">
        <f ca="1">SUM($O594:AC594)-SUM($O681:AC681)</f>
        <v>0</v>
      </c>
      <c r="AD710" s="326">
        <f ca="1">SUM($O594:AD594)-SUM($O681:AD681)</f>
        <v>0</v>
      </c>
      <c r="AE710" s="326">
        <f ca="1">SUM($O594:AE594)-SUM($O681:AE681)</f>
        <v>0</v>
      </c>
      <c r="AF710" s="326">
        <f ca="1">SUM($O594:AF594)-SUM($O681:AF681)</f>
        <v>0</v>
      </c>
      <c r="AG710" s="326">
        <f ca="1">SUM($O594:AG594)-SUM($O681:AG681)</f>
        <v>0</v>
      </c>
      <c r="AH710" s="326">
        <f ca="1">SUM($O594:AH594)-SUM($O681:AH681)</f>
        <v>0</v>
      </c>
      <c r="AI710" s="326">
        <f ca="1">SUM($O594:AI594)-SUM($O681:AI681)</f>
        <v>0</v>
      </c>
      <c r="AJ710" s="326">
        <f ca="1">SUM($O594:AJ594)-SUM($O681:AJ681)</f>
        <v>0</v>
      </c>
      <c r="AK710" s="326">
        <f ca="1">SUM($O594:AK594)-SUM($O681:AK681)</f>
        <v>0</v>
      </c>
      <c r="AL710" s="326">
        <f ca="1">SUM($O594:AL594)-SUM($O681:AL681)</f>
        <v>0</v>
      </c>
      <c r="AM710" s="326">
        <f ca="1">SUM($O594:AM594)-SUM($O681:AM681)</f>
        <v>0</v>
      </c>
      <c r="AN710" s="326">
        <f ca="1">SUM($O594:AN594)-SUM($O681:AN681)</f>
        <v>0</v>
      </c>
      <c r="AO710" s="326">
        <f ca="1">SUM($O594:AO594)-SUM($O681:AO681)</f>
        <v>0</v>
      </c>
      <c r="AP710" s="326">
        <f ca="1">SUM($O594:AP594)-SUM($O681:AP681)</f>
        <v>0</v>
      </c>
      <c r="AQ710" s="326">
        <f ca="1">SUM($O594:AQ594)-SUM($O681:AQ681)</f>
        <v>0</v>
      </c>
      <c r="AR710" s="326">
        <f ca="1">SUM($O594:AR594)-SUM($O681:AR681)</f>
        <v>0</v>
      </c>
      <c r="AS710" s="326">
        <f ca="1">SUM($O594:AS594)-SUM($O681:AS681)</f>
        <v>0</v>
      </c>
      <c r="AT710" s="326">
        <f ca="1">SUM($O594:AT594)-SUM($O681:AT681)</f>
        <v>0</v>
      </c>
      <c r="AU710" s="326">
        <f ca="1">SUM($O594:AU594)-SUM($O681:AU681)</f>
        <v>0</v>
      </c>
      <c r="AV710" s="326">
        <f ca="1">SUM($O594:AV594)-SUM($O681:AV681)</f>
        <v>0</v>
      </c>
      <c r="AW710" s="326">
        <f ca="1">SUM($O594:AW594)-SUM($O681:AW681)</f>
        <v>0</v>
      </c>
      <c r="AX710" s="326">
        <f ca="1">SUM($O594:AX594)-SUM($O681:AX681)</f>
        <v>0</v>
      </c>
      <c r="AY710" s="326">
        <f ca="1">SUM($O594:AY594)-SUM($O681:AY681)</f>
        <v>0</v>
      </c>
      <c r="AZ710" s="326">
        <f ca="1">SUM($O594:AZ594)-SUM($O681:AZ681)</f>
        <v>0</v>
      </c>
      <c r="BA710" s="326">
        <f ca="1">SUM($O594:BA594)-SUM($O681:BA681)</f>
        <v>0</v>
      </c>
      <c r="BB710" s="326">
        <f ca="1">SUM($O594:BB594)-SUM($O681:BB681)</f>
        <v>0</v>
      </c>
      <c r="BC710" s="326">
        <f ca="1">SUM($O594:BC594)-SUM($O681:BC681)</f>
        <v>0</v>
      </c>
      <c r="BD710" s="326">
        <f ca="1">SUM($O594:BD594)-SUM($O681:BD681)</f>
        <v>0</v>
      </c>
      <c r="BE710" s="326">
        <f ca="1">SUM($O594:BE594)-SUM($O681:BE681)</f>
        <v>0</v>
      </c>
      <c r="BF710" s="326">
        <f ca="1">SUM($O594:BF594)-SUM($O681:BF681)</f>
        <v>0</v>
      </c>
      <c r="BG710" s="326">
        <f ca="1">SUM($O594:BG594)-SUM($O681:BG681)</f>
        <v>0</v>
      </c>
      <c r="BH710" s="326">
        <f ca="1">SUM($O594:BH594)-SUM($O681:BH681)</f>
        <v>0</v>
      </c>
      <c r="BI710" s="326">
        <f ca="1">SUM($O594:BI594)-SUM($O681:BI681)</f>
        <v>0</v>
      </c>
      <c r="BJ710" s="326">
        <f ca="1">SUM($O594:BJ594)-SUM($O681:BJ681)</f>
        <v>0</v>
      </c>
      <c r="BK710" s="326">
        <f ca="1">SUM($O594:BK594)-SUM($O681:BK681)</f>
        <v>0</v>
      </c>
      <c r="BL710" s="326">
        <f ca="1">SUM($O594:BL594)-SUM($O681:BL681)</f>
        <v>0</v>
      </c>
      <c r="BM710" s="326">
        <f ca="1">SUM($O594:BM594)-SUM($O681:BM681)</f>
        <v>0</v>
      </c>
    </row>
    <row r="711" spans="3:65" x14ac:dyDescent="0.2">
      <c r="C711" s="325">
        <f t="shared" si="1386"/>
        <v>3</v>
      </c>
      <c r="D711" s="303" t="str">
        <f t="shared" si="1387"/>
        <v>item 3</v>
      </c>
      <c r="E711" s="350" t="str">
        <f t="shared" si="1385"/>
        <v>Operating Expense</v>
      </c>
      <c r="F711" s="320">
        <f t="shared" si="1385"/>
        <v>2</v>
      </c>
      <c r="G711" s="320"/>
      <c r="H711" s="354"/>
      <c r="O711" s="326">
        <f ca="1">SUM($O595:O595)-SUM($O682:O682)</f>
        <v>0</v>
      </c>
      <c r="P711" s="326">
        <f ca="1">SUM($O595:P595)-SUM($O682:P682)</f>
        <v>0</v>
      </c>
      <c r="Q711" s="326">
        <f ca="1">SUM($O595:Q595)-SUM($O682:Q682)</f>
        <v>0</v>
      </c>
      <c r="R711" s="326">
        <f ca="1">SUM($O595:R595)-SUM($O682:R682)</f>
        <v>0</v>
      </c>
      <c r="S711" s="326">
        <f ca="1">SUM($O595:S595)-SUM($O682:S682)</f>
        <v>0</v>
      </c>
      <c r="T711" s="326">
        <f ca="1">SUM($O595:T595)-SUM($O682:T682)</f>
        <v>0</v>
      </c>
      <c r="U711" s="326">
        <f ca="1">SUM($O595:U595)-SUM($O682:U682)</f>
        <v>0</v>
      </c>
      <c r="V711" s="326">
        <f ca="1">SUM($O595:V595)-SUM($O682:V682)</f>
        <v>0</v>
      </c>
      <c r="W711" s="326">
        <f ca="1">SUM($O595:W595)-SUM($O682:W682)</f>
        <v>0</v>
      </c>
      <c r="X711" s="326">
        <f ca="1">SUM($O595:X595)-SUM($O682:X682)</f>
        <v>0</v>
      </c>
      <c r="Y711" s="326">
        <f ca="1">SUM($O595:Y595)-SUM($O682:Y682)</f>
        <v>0</v>
      </c>
      <c r="Z711" s="326">
        <f ca="1">SUM($O595:Z595)-SUM($O682:Z682)</f>
        <v>0</v>
      </c>
      <c r="AA711" s="326">
        <f ca="1">SUM($O595:AA595)-SUM($O682:AA682)</f>
        <v>0</v>
      </c>
      <c r="AB711" s="326">
        <f ca="1">SUM($O595:AB595)-SUM($O682:AB682)</f>
        <v>0</v>
      </c>
      <c r="AC711" s="326">
        <f ca="1">SUM($O595:AC595)-SUM($O682:AC682)</f>
        <v>0</v>
      </c>
      <c r="AD711" s="326">
        <f ca="1">SUM($O595:AD595)-SUM($O682:AD682)</f>
        <v>0</v>
      </c>
      <c r="AE711" s="326">
        <f ca="1">SUM($O595:AE595)-SUM($O682:AE682)</f>
        <v>0</v>
      </c>
      <c r="AF711" s="326">
        <f ca="1">SUM($O595:AF595)-SUM($O682:AF682)</f>
        <v>0</v>
      </c>
      <c r="AG711" s="326">
        <f ca="1">SUM($O595:AG595)-SUM($O682:AG682)</f>
        <v>0</v>
      </c>
      <c r="AH711" s="326">
        <f ca="1">SUM($O595:AH595)-SUM($O682:AH682)</f>
        <v>0</v>
      </c>
      <c r="AI711" s="326">
        <f ca="1">SUM($O595:AI595)-SUM($O682:AI682)</f>
        <v>0</v>
      </c>
      <c r="AJ711" s="326">
        <f ca="1">SUM($O595:AJ595)-SUM($O682:AJ682)</f>
        <v>0</v>
      </c>
      <c r="AK711" s="326">
        <f ca="1">SUM($O595:AK595)-SUM($O682:AK682)</f>
        <v>0</v>
      </c>
      <c r="AL711" s="326">
        <f ca="1">SUM($O595:AL595)-SUM($O682:AL682)</f>
        <v>0</v>
      </c>
      <c r="AM711" s="326">
        <f ca="1">SUM($O595:AM595)-SUM($O682:AM682)</f>
        <v>0</v>
      </c>
      <c r="AN711" s="326">
        <f ca="1">SUM($O595:AN595)-SUM($O682:AN682)</f>
        <v>0</v>
      </c>
      <c r="AO711" s="326">
        <f ca="1">SUM($O595:AO595)-SUM($O682:AO682)</f>
        <v>0</v>
      </c>
      <c r="AP711" s="326">
        <f ca="1">SUM($O595:AP595)-SUM($O682:AP682)</f>
        <v>0</v>
      </c>
      <c r="AQ711" s="326">
        <f ca="1">SUM($O595:AQ595)-SUM($O682:AQ682)</f>
        <v>0</v>
      </c>
      <c r="AR711" s="326">
        <f ca="1">SUM($O595:AR595)-SUM($O682:AR682)</f>
        <v>0</v>
      </c>
      <c r="AS711" s="326">
        <f ca="1">SUM($O595:AS595)-SUM($O682:AS682)</f>
        <v>0</v>
      </c>
      <c r="AT711" s="326">
        <f ca="1">SUM($O595:AT595)-SUM($O682:AT682)</f>
        <v>0</v>
      </c>
      <c r="AU711" s="326">
        <f ca="1">SUM($O595:AU595)-SUM($O682:AU682)</f>
        <v>0</v>
      </c>
      <c r="AV711" s="326">
        <f ca="1">SUM($O595:AV595)-SUM($O682:AV682)</f>
        <v>0</v>
      </c>
      <c r="AW711" s="326">
        <f ca="1">SUM($O595:AW595)-SUM($O682:AW682)</f>
        <v>0</v>
      </c>
      <c r="AX711" s="326">
        <f ca="1">SUM($O595:AX595)-SUM($O682:AX682)</f>
        <v>0</v>
      </c>
      <c r="AY711" s="326">
        <f ca="1">SUM($O595:AY595)-SUM($O682:AY682)</f>
        <v>0</v>
      </c>
      <c r="AZ711" s="326">
        <f ca="1">SUM($O595:AZ595)-SUM($O682:AZ682)</f>
        <v>0</v>
      </c>
      <c r="BA711" s="326">
        <f ca="1">SUM($O595:BA595)-SUM($O682:BA682)</f>
        <v>0</v>
      </c>
      <c r="BB711" s="326">
        <f ca="1">SUM($O595:BB595)-SUM($O682:BB682)</f>
        <v>0</v>
      </c>
      <c r="BC711" s="326">
        <f ca="1">SUM($O595:BC595)-SUM($O682:BC682)</f>
        <v>0</v>
      </c>
      <c r="BD711" s="326">
        <f ca="1">SUM($O595:BD595)-SUM($O682:BD682)</f>
        <v>0</v>
      </c>
      <c r="BE711" s="326">
        <f ca="1">SUM($O595:BE595)-SUM($O682:BE682)</f>
        <v>0</v>
      </c>
      <c r="BF711" s="326">
        <f ca="1">SUM($O595:BF595)-SUM($O682:BF682)</f>
        <v>0</v>
      </c>
      <c r="BG711" s="326">
        <f ca="1">SUM($O595:BG595)-SUM($O682:BG682)</f>
        <v>0</v>
      </c>
      <c r="BH711" s="326">
        <f ca="1">SUM($O595:BH595)-SUM($O682:BH682)</f>
        <v>0</v>
      </c>
      <c r="BI711" s="326">
        <f ca="1">SUM($O595:BI595)-SUM($O682:BI682)</f>
        <v>0</v>
      </c>
      <c r="BJ711" s="326">
        <f ca="1">SUM($O595:BJ595)-SUM($O682:BJ682)</f>
        <v>0</v>
      </c>
      <c r="BK711" s="326">
        <f ca="1">SUM($O595:BK595)-SUM($O682:BK682)</f>
        <v>0</v>
      </c>
      <c r="BL711" s="326">
        <f ca="1">SUM($O595:BL595)-SUM($O682:BL682)</f>
        <v>0</v>
      </c>
      <c r="BM711" s="326">
        <f ca="1">SUM($O595:BM595)-SUM($O682:BM682)</f>
        <v>0</v>
      </c>
    </row>
    <row r="712" spans="3:65" x14ac:dyDescent="0.2">
      <c r="C712" s="325">
        <f t="shared" si="1386"/>
        <v>4</v>
      </c>
      <c r="D712" s="303" t="str">
        <f t="shared" si="1387"/>
        <v>item 4</v>
      </c>
      <c r="E712" s="350" t="str">
        <f t="shared" si="1385"/>
        <v>Operating Expense</v>
      </c>
      <c r="F712" s="320">
        <f t="shared" si="1385"/>
        <v>2</v>
      </c>
      <c r="G712" s="320"/>
      <c r="H712" s="354"/>
      <c r="O712" s="326">
        <f ca="1">SUM($O596:O596)-SUM($O683:O683)</f>
        <v>0</v>
      </c>
      <c r="P712" s="326">
        <f ca="1">SUM($O596:P596)-SUM($O683:P683)</f>
        <v>0</v>
      </c>
      <c r="Q712" s="326">
        <f ca="1">SUM($O596:Q596)-SUM($O683:Q683)</f>
        <v>0</v>
      </c>
      <c r="R712" s="326">
        <f ca="1">SUM($O596:R596)-SUM($O683:R683)</f>
        <v>0</v>
      </c>
      <c r="S712" s="326">
        <f ca="1">SUM($O596:S596)-SUM($O683:S683)</f>
        <v>0</v>
      </c>
      <c r="T712" s="326">
        <f ca="1">SUM($O596:T596)-SUM($O683:T683)</f>
        <v>0</v>
      </c>
      <c r="U712" s="326">
        <f ca="1">SUM($O596:U596)-SUM($O683:U683)</f>
        <v>0</v>
      </c>
      <c r="V712" s="326">
        <f ca="1">SUM($O596:V596)-SUM($O683:V683)</f>
        <v>0</v>
      </c>
      <c r="W712" s="326">
        <f ca="1">SUM($O596:W596)-SUM($O683:W683)</f>
        <v>0</v>
      </c>
      <c r="X712" s="326">
        <f ca="1">SUM($O596:X596)-SUM($O683:X683)</f>
        <v>0</v>
      </c>
      <c r="Y712" s="326">
        <f ca="1">SUM($O596:Y596)-SUM($O683:Y683)</f>
        <v>0</v>
      </c>
      <c r="Z712" s="326">
        <f ca="1">SUM($O596:Z596)-SUM($O683:Z683)</f>
        <v>0</v>
      </c>
      <c r="AA712" s="326">
        <f ca="1">SUM($O596:AA596)-SUM($O683:AA683)</f>
        <v>0</v>
      </c>
      <c r="AB712" s="326">
        <f ca="1">SUM($O596:AB596)-SUM($O683:AB683)</f>
        <v>0</v>
      </c>
      <c r="AC712" s="326">
        <f ca="1">SUM($O596:AC596)-SUM($O683:AC683)</f>
        <v>0</v>
      </c>
      <c r="AD712" s="326">
        <f ca="1">SUM($O596:AD596)-SUM($O683:AD683)</f>
        <v>0</v>
      </c>
      <c r="AE712" s="326">
        <f ca="1">SUM($O596:AE596)-SUM($O683:AE683)</f>
        <v>0</v>
      </c>
      <c r="AF712" s="326">
        <f ca="1">SUM($O596:AF596)-SUM($O683:AF683)</f>
        <v>0</v>
      </c>
      <c r="AG712" s="326">
        <f ca="1">SUM($O596:AG596)-SUM($O683:AG683)</f>
        <v>0</v>
      </c>
      <c r="AH712" s="326">
        <f ca="1">SUM($O596:AH596)-SUM($O683:AH683)</f>
        <v>0</v>
      </c>
      <c r="AI712" s="326">
        <f ca="1">SUM($O596:AI596)-SUM($O683:AI683)</f>
        <v>0</v>
      </c>
      <c r="AJ712" s="326">
        <f ca="1">SUM($O596:AJ596)-SUM($O683:AJ683)</f>
        <v>0</v>
      </c>
      <c r="AK712" s="326">
        <f ca="1">SUM($O596:AK596)-SUM($O683:AK683)</f>
        <v>0</v>
      </c>
      <c r="AL712" s="326">
        <f ca="1">SUM($O596:AL596)-SUM($O683:AL683)</f>
        <v>0</v>
      </c>
      <c r="AM712" s="326">
        <f ca="1">SUM($O596:AM596)-SUM($O683:AM683)</f>
        <v>0</v>
      </c>
      <c r="AN712" s="326">
        <f ca="1">SUM($O596:AN596)-SUM($O683:AN683)</f>
        <v>0</v>
      </c>
      <c r="AO712" s="326">
        <f ca="1">SUM($O596:AO596)-SUM($O683:AO683)</f>
        <v>0</v>
      </c>
      <c r="AP712" s="326">
        <f ca="1">SUM($O596:AP596)-SUM($O683:AP683)</f>
        <v>0</v>
      </c>
      <c r="AQ712" s="326">
        <f ca="1">SUM($O596:AQ596)-SUM($O683:AQ683)</f>
        <v>0</v>
      </c>
      <c r="AR712" s="326">
        <f ca="1">SUM($O596:AR596)-SUM($O683:AR683)</f>
        <v>0</v>
      </c>
      <c r="AS712" s="326">
        <f ca="1">SUM($O596:AS596)-SUM($O683:AS683)</f>
        <v>0</v>
      </c>
      <c r="AT712" s="326">
        <f ca="1">SUM($O596:AT596)-SUM($O683:AT683)</f>
        <v>0</v>
      </c>
      <c r="AU712" s="326">
        <f ca="1">SUM($O596:AU596)-SUM($O683:AU683)</f>
        <v>0</v>
      </c>
      <c r="AV712" s="326">
        <f ca="1">SUM($O596:AV596)-SUM($O683:AV683)</f>
        <v>0</v>
      </c>
      <c r="AW712" s="326">
        <f ca="1">SUM($O596:AW596)-SUM($O683:AW683)</f>
        <v>0</v>
      </c>
      <c r="AX712" s="326">
        <f ca="1">SUM($O596:AX596)-SUM($O683:AX683)</f>
        <v>0</v>
      </c>
      <c r="AY712" s="326">
        <f ca="1">SUM($O596:AY596)-SUM($O683:AY683)</f>
        <v>0</v>
      </c>
      <c r="AZ712" s="326">
        <f ca="1">SUM($O596:AZ596)-SUM($O683:AZ683)</f>
        <v>0</v>
      </c>
      <c r="BA712" s="326">
        <f ca="1">SUM($O596:BA596)-SUM($O683:BA683)</f>
        <v>0</v>
      </c>
      <c r="BB712" s="326">
        <f ca="1">SUM($O596:BB596)-SUM($O683:BB683)</f>
        <v>0</v>
      </c>
      <c r="BC712" s="326">
        <f ca="1">SUM($O596:BC596)-SUM($O683:BC683)</f>
        <v>0</v>
      </c>
      <c r="BD712" s="326">
        <f ca="1">SUM($O596:BD596)-SUM($O683:BD683)</f>
        <v>0</v>
      </c>
      <c r="BE712" s="326">
        <f ca="1">SUM($O596:BE596)-SUM($O683:BE683)</f>
        <v>0</v>
      </c>
      <c r="BF712" s="326">
        <f ca="1">SUM($O596:BF596)-SUM($O683:BF683)</f>
        <v>0</v>
      </c>
      <c r="BG712" s="326">
        <f ca="1">SUM($O596:BG596)-SUM($O683:BG683)</f>
        <v>0</v>
      </c>
      <c r="BH712" s="326">
        <f ca="1">SUM($O596:BH596)-SUM($O683:BH683)</f>
        <v>0</v>
      </c>
      <c r="BI712" s="326">
        <f ca="1">SUM($O596:BI596)-SUM($O683:BI683)</f>
        <v>0</v>
      </c>
      <c r="BJ712" s="326">
        <f ca="1">SUM($O596:BJ596)-SUM($O683:BJ683)</f>
        <v>0</v>
      </c>
      <c r="BK712" s="326">
        <f ca="1">SUM($O596:BK596)-SUM($O683:BK683)</f>
        <v>0</v>
      </c>
      <c r="BL712" s="326">
        <f ca="1">SUM($O596:BL596)-SUM($O683:BL683)</f>
        <v>0</v>
      </c>
      <c r="BM712" s="326">
        <f ca="1">SUM($O596:BM596)-SUM($O683:BM683)</f>
        <v>0</v>
      </c>
    </row>
    <row r="713" spans="3:65" x14ac:dyDescent="0.2">
      <c r="C713" s="325">
        <f t="shared" si="1386"/>
        <v>5</v>
      </c>
      <c r="D713" s="303" t="str">
        <f t="shared" si="1387"/>
        <v>item 5</v>
      </c>
      <c r="E713" s="350" t="str">
        <f t="shared" si="1385"/>
        <v>Operating Expense</v>
      </c>
      <c r="F713" s="320">
        <f t="shared" si="1385"/>
        <v>2</v>
      </c>
      <c r="G713" s="320"/>
      <c r="H713" s="354"/>
      <c r="O713" s="326">
        <f ca="1">SUM($O597:O597)-SUM($O684:O684)</f>
        <v>0</v>
      </c>
      <c r="P713" s="326">
        <f ca="1">SUM($O597:P597)-SUM($O684:P684)</f>
        <v>0</v>
      </c>
      <c r="Q713" s="326">
        <f ca="1">SUM($O597:Q597)-SUM($O684:Q684)</f>
        <v>0</v>
      </c>
      <c r="R713" s="326">
        <f ca="1">SUM($O597:R597)-SUM($O684:R684)</f>
        <v>0</v>
      </c>
      <c r="S713" s="326">
        <f ca="1">SUM($O597:S597)-SUM($O684:S684)</f>
        <v>0</v>
      </c>
      <c r="T713" s="326">
        <f ca="1">SUM($O597:T597)-SUM($O684:T684)</f>
        <v>0</v>
      </c>
      <c r="U713" s="326">
        <f ca="1">SUM($O597:U597)-SUM($O684:U684)</f>
        <v>0</v>
      </c>
      <c r="V713" s="326">
        <f ca="1">SUM($O597:V597)-SUM($O684:V684)</f>
        <v>0</v>
      </c>
      <c r="W713" s="326">
        <f ca="1">SUM($O597:W597)-SUM($O684:W684)</f>
        <v>0</v>
      </c>
      <c r="X713" s="326">
        <f ca="1">SUM($O597:X597)-SUM($O684:X684)</f>
        <v>0</v>
      </c>
      <c r="Y713" s="326">
        <f ca="1">SUM($O597:Y597)-SUM($O684:Y684)</f>
        <v>0</v>
      </c>
      <c r="Z713" s="326">
        <f ca="1">SUM($O597:Z597)-SUM($O684:Z684)</f>
        <v>0</v>
      </c>
      <c r="AA713" s="326">
        <f ca="1">SUM($O597:AA597)-SUM($O684:AA684)</f>
        <v>0</v>
      </c>
      <c r="AB713" s="326">
        <f ca="1">SUM($O597:AB597)-SUM($O684:AB684)</f>
        <v>0</v>
      </c>
      <c r="AC713" s="326">
        <f ca="1">SUM($O597:AC597)-SUM($O684:AC684)</f>
        <v>0</v>
      </c>
      <c r="AD713" s="326">
        <f ca="1">SUM($O597:AD597)-SUM($O684:AD684)</f>
        <v>0</v>
      </c>
      <c r="AE713" s="326">
        <f ca="1">SUM($O597:AE597)-SUM($O684:AE684)</f>
        <v>0</v>
      </c>
      <c r="AF713" s="326">
        <f ca="1">SUM($O597:AF597)-SUM($O684:AF684)</f>
        <v>0</v>
      </c>
      <c r="AG713" s="326">
        <f ca="1">SUM($O597:AG597)-SUM($O684:AG684)</f>
        <v>0</v>
      </c>
      <c r="AH713" s="326">
        <f ca="1">SUM($O597:AH597)-SUM($O684:AH684)</f>
        <v>0</v>
      </c>
      <c r="AI713" s="326">
        <f ca="1">SUM($O597:AI597)-SUM($O684:AI684)</f>
        <v>0</v>
      </c>
      <c r="AJ713" s="326">
        <f ca="1">SUM($O597:AJ597)-SUM($O684:AJ684)</f>
        <v>0</v>
      </c>
      <c r="AK713" s="326">
        <f ca="1">SUM($O597:AK597)-SUM($O684:AK684)</f>
        <v>0</v>
      </c>
      <c r="AL713" s="326">
        <f ca="1">SUM($O597:AL597)-SUM($O684:AL684)</f>
        <v>0</v>
      </c>
      <c r="AM713" s="326">
        <f ca="1">SUM($O597:AM597)-SUM($O684:AM684)</f>
        <v>0</v>
      </c>
      <c r="AN713" s="326">
        <f ca="1">SUM($O597:AN597)-SUM($O684:AN684)</f>
        <v>0</v>
      </c>
      <c r="AO713" s="326">
        <f ca="1">SUM($O597:AO597)-SUM($O684:AO684)</f>
        <v>0</v>
      </c>
      <c r="AP713" s="326">
        <f ca="1">SUM($O597:AP597)-SUM($O684:AP684)</f>
        <v>0</v>
      </c>
      <c r="AQ713" s="326">
        <f ca="1">SUM($O597:AQ597)-SUM($O684:AQ684)</f>
        <v>0</v>
      </c>
      <c r="AR713" s="326">
        <f ca="1">SUM($O597:AR597)-SUM($O684:AR684)</f>
        <v>0</v>
      </c>
      <c r="AS713" s="326">
        <f ca="1">SUM($O597:AS597)-SUM($O684:AS684)</f>
        <v>0</v>
      </c>
      <c r="AT713" s="326">
        <f ca="1">SUM($O597:AT597)-SUM($O684:AT684)</f>
        <v>0</v>
      </c>
      <c r="AU713" s="326">
        <f ca="1">SUM($O597:AU597)-SUM($O684:AU684)</f>
        <v>0</v>
      </c>
      <c r="AV713" s="326">
        <f ca="1">SUM($O597:AV597)-SUM($O684:AV684)</f>
        <v>0</v>
      </c>
      <c r="AW713" s="326">
        <f ca="1">SUM($O597:AW597)-SUM($O684:AW684)</f>
        <v>0</v>
      </c>
      <c r="AX713" s="326">
        <f ca="1">SUM($O597:AX597)-SUM($O684:AX684)</f>
        <v>0</v>
      </c>
      <c r="AY713" s="326">
        <f ca="1">SUM($O597:AY597)-SUM($O684:AY684)</f>
        <v>0</v>
      </c>
      <c r="AZ713" s="326">
        <f ca="1">SUM($O597:AZ597)-SUM($O684:AZ684)</f>
        <v>0</v>
      </c>
      <c r="BA713" s="326">
        <f ca="1">SUM($O597:BA597)-SUM($O684:BA684)</f>
        <v>0</v>
      </c>
      <c r="BB713" s="326">
        <f ca="1">SUM($O597:BB597)-SUM($O684:BB684)</f>
        <v>0</v>
      </c>
      <c r="BC713" s="326">
        <f ca="1">SUM($O597:BC597)-SUM($O684:BC684)</f>
        <v>0</v>
      </c>
      <c r="BD713" s="326">
        <f ca="1">SUM($O597:BD597)-SUM($O684:BD684)</f>
        <v>0</v>
      </c>
      <c r="BE713" s="326">
        <f ca="1">SUM($O597:BE597)-SUM($O684:BE684)</f>
        <v>0</v>
      </c>
      <c r="BF713" s="326">
        <f ca="1">SUM($O597:BF597)-SUM($O684:BF684)</f>
        <v>0</v>
      </c>
      <c r="BG713" s="326">
        <f ca="1">SUM($O597:BG597)-SUM($O684:BG684)</f>
        <v>0</v>
      </c>
      <c r="BH713" s="326">
        <f ca="1">SUM($O597:BH597)-SUM($O684:BH684)</f>
        <v>0</v>
      </c>
      <c r="BI713" s="326">
        <f ca="1">SUM($O597:BI597)-SUM($O684:BI684)</f>
        <v>0</v>
      </c>
      <c r="BJ713" s="326">
        <f ca="1">SUM($O597:BJ597)-SUM($O684:BJ684)</f>
        <v>0</v>
      </c>
      <c r="BK713" s="326">
        <f ca="1">SUM($O597:BK597)-SUM($O684:BK684)</f>
        <v>0</v>
      </c>
      <c r="BL713" s="326">
        <f ca="1">SUM($O597:BL597)-SUM($O684:BL684)</f>
        <v>0</v>
      </c>
      <c r="BM713" s="326">
        <f ca="1">SUM($O597:BM597)-SUM($O684:BM684)</f>
        <v>0</v>
      </c>
    </row>
    <row r="714" spans="3:65" x14ac:dyDescent="0.2">
      <c r="C714" s="325">
        <f t="shared" si="1386"/>
        <v>6</v>
      </c>
      <c r="D714" s="303" t="str">
        <f t="shared" si="1387"/>
        <v>item 6</v>
      </c>
      <c r="E714" s="350" t="str">
        <f t="shared" si="1385"/>
        <v>Operating Expense</v>
      </c>
      <c r="F714" s="320">
        <f t="shared" si="1385"/>
        <v>2</v>
      </c>
      <c r="G714" s="320"/>
      <c r="H714" s="354"/>
      <c r="O714" s="326">
        <f ca="1">SUM($O598:O598)-SUM($O685:O685)</f>
        <v>0</v>
      </c>
      <c r="P714" s="326">
        <f ca="1">SUM($O598:P598)-SUM($O685:P685)</f>
        <v>0</v>
      </c>
      <c r="Q714" s="326">
        <f ca="1">SUM($O598:Q598)-SUM($O685:Q685)</f>
        <v>0</v>
      </c>
      <c r="R714" s="326">
        <f ca="1">SUM($O598:R598)-SUM($O685:R685)</f>
        <v>0</v>
      </c>
      <c r="S714" s="326">
        <f ca="1">SUM($O598:S598)-SUM($O685:S685)</f>
        <v>0</v>
      </c>
      <c r="T714" s="326">
        <f ca="1">SUM($O598:T598)-SUM($O685:T685)</f>
        <v>0</v>
      </c>
      <c r="U714" s="326">
        <f ca="1">SUM($O598:U598)-SUM($O685:U685)</f>
        <v>0</v>
      </c>
      <c r="V714" s="326">
        <f ca="1">SUM($O598:V598)-SUM($O685:V685)</f>
        <v>0</v>
      </c>
      <c r="W714" s="326">
        <f ca="1">SUM($O598:W598)-SUM($O685:W685)</f>
        <v>0</v>
      </c>
      <c r="X714" s="326">
        <f ca="1">SUM($O598:X598)-SUM($O685:X685)</f>
        <v>0</v>
      </c>
      <c r="Y714" s="326">
        <f ca="1">SUM($O598:Y598)-SUM($O685:Y685)</f>
        <v>0</v>
      </c>
      <c r="Z714" s="326">
        <f ca="1">SUM($O598:Z598)-SUM($O685:Z685)</f>
        <v>0</v>
      </c>
      <c r="AA714" s="326">
        <f ca="1">SUM($O598:AA598)-SUM($O685:AA685)</f>
        <v>0</v>
      </c>
      <c r="AB714" s="326">
        <f ca="1">SUM($O598:AB598)-SUM($O685:AB685)</f>
        <v>0</v>
      </c>
      <c r="AC714" s="326">
        <f ca="1">SUM($O598:AC598)-SUM($O685:AC685)</f>
        <v>0</v>
      </c>
      <c r="AD714" s="326">
        <f ca="1">SUM($O598:AD598)-SUM($O685:AD685)</f>
        <v>0</v>
      </c>
      <c r="AE714" s="326">
        <f ca="1">SUM($O598:AE598)-SUM($O685:AE685)</f>
        <v>0</v>
      </c>
      <c r="AF714" s="326">
        <f ca="1">SUM($O598:AF598)-SUM($O685:AF685)</f>
        <v>0</v>
      </c>
      <c r="AG714" s="326">
        <f ca="1">SUM($O598:AG598)-SUM($O685:AG685)</f>
        <v>0</v>
      </c>
      <c r="AH714" s="326">
        <f ca="1">SUM($O598:AH598)-SUM($O685:AH685)</f>
        <v>0</v>
      </c>
      <c r="AI714" s="326">
        <f ca="1">SUM($O598:AI598)-SUM($O685:AI685)</f>
        <v>0</v>
      </c>
      <c r="AJ714" s="326">
        <f ca="1">SUM($O598:AJ598)-SUM($O685:AJ685)</f>
        <v>0</v>
      </c>
      <c r="AK714" s="326">
        <f ca="1">SUM($O598:AK598)-SUM($O685:AK685)</f>
        <v>0</v>
      </c>
      <c r="AL714" s="326">
        <f ca="1">SUM($O598:AL598)-SUM($O685:AL685)</f>
        <v>0</v>
      </c>
      <c r="AM714" s="326">
        <f ca="1">SUM($O598:AM598)-SUM($O685:AM685)</f>
        <v>0</v>
      </c>
      <c r="AN714" s="326">
        <f ca="1">SUM($O598:AN598)-SUM($O685:AN685)</f>
        <v>0</v>
      </c>
      <c r="AO714" s="326">
        <f ca="1">SUM($O598:AO598)-SUM($O685:AO685)</f>
        <v>0</v>
      </c>
      <c r="AP714" s="326">
        <f ca="1">SUM($O598:AP598)-SUM($O685:AP685)</f>
        <v>0</v>
      </c>
      <c r="AQ714" s="326">
        <f ca="1">SUM($O598:AQ598)-SUM($O685:AQ685)</f>
        <v>0</v>
      </c>
      <c r="AR714" s="326">
        <f ca="1">SUM($O598:AR598)-SUM($O685:AR685)</f>
        <v>0</v>
      </c>
      <c r="AS714" s="326">
        <f ca="1">SUM($O598:AS598)-SUM($O685:AS685)</f>
        <v>0</v>
      </c>
      <c r="AT714" s="326">
        <f ca="1">SUM($O598:AT598)-SUM($O685:AT685)</f>
        <v>0</v>
      </c>
      <c r="AU714" s="326">
        <f ca="1">SUM($O598:AU598)-SUM($O685:AU685)</f>
        <v>0</v>
      </c>
      <c r="AV714" s="326">
        <f ca="1">SUM($O598:AV598)-SUM($O685:AV685)</f>
        <v>0</v>
      </c>
      <c r="AW714" s="326">
        <f ca="1">SUM($O598:AW598)-SUM($O685:AW685)</f>
        <v>0</v>
      </c>
      <c r="AX714" s="326">
        <f ca="1">SUM($O598:AX598)-SUM($O685:AX685)</f>
        <v>0</v>
      </c>
      <c r="AY714" s="326">
        <f ca="1">SUM($O598:AY598)-SUM($O685:AY685)</f>
        <v>0</v>
      </c>
      <c r="AZ714" s="326">
        <f ca="1">SUM($O598:AZ598)-SUM($O685:AZ685)</f>
        <v>0</v>
      </c>
      <c r="BA714" s="326">
        <f ca="1">SUM($O598:BA598)-SUM($O685:BA685)</f>
        <v>0</v>
      </c>
      <c r="BB714" s="326">
        <f ca="1">SUM($O598:BB598)-SUM($O685:BB685)</f>
        <v>0</v>
      </c>
      <c r="BC714" s="326">
        <f ca="1">SUM($O598:BC598)-SUM($O685:BC685)</f>
        <v>0</v>
      </c>
      <c r="BD714" s="326">
        <f ca="1">SUM($O598:BD598)-SUM($O685:BD685)</f>
        <v>0</v>
      </c>
      <c r="BE714" s="326">
        <f ca="1">SUM($O598:BE598)-SUM($O685:BE685)</f>
        <v>0</v>
      </c>
      <c r="BF714" s="326">
        <f ca="1">SUM($O598:BF598)-SUM($O685:BF685)</f>
        <v>0</v>
      </c>
      <c r="BG714" s="326">
        <f ca="1">SUM($O598:BG598)-SUM($O685:BG685)</f>
        <v>0</v>
      </c>
      <c r="BH714" s="326">
        <f ca="1">SUM($O598:BH598)-SUM($O685:BH685)</f>
        <v>0</v>
      </c>
      <c r="BI714" s="326">
        <f ca="1">SUM($O598:BI598)-SUM($O685:BI685)</f>
        <v>0</v>
      </c>
      <c r="BJ714" s="326">
        <f ca="1">SUM($O598:BJ598)-SUM($O685:BJ685)</f>
        <v>0</v>
      </c>
      <c r="BK714" s="326">
        <f ca="1">SUM($O598:BK598)-SUM($O685:BK685)</f>
        <v>0</v>
      </c>
      <c r="BL714" s="326">
        <f ca="1">SUM($O598:BL598)-SUM($O685:BL685)</f>
        <v>0</v>
      </c>
      <c r="BM714" s="326">
        <f ca="1">SUM($O598:BM598)-SUM($O685:BM685)</f>
        <v>0</v>
      </c>
    </row>
    <row r="715" spans="3:65" x14ac:dyDescent="0.2">
      <c r="C715" s="325">
        <f t="shared" si="1386"/>
        <v>7</v>
      </c>
      <c r="D715" s="303" t="str">
        <f t="shared" si="1387"/>
        <v>item 7</v>
      </c>
      <c r="E715" s="350" t="str">
        <f t="shared" si="1385"/>
        <v>Operating Expense</v>
      </c>
      <c r="F715" s="320">
        <f t="shared" si="1385"/>
        <v>2</v>
      </c>
      <c r="G715" s="320"/>
      <c r="H715" s="354"/>
      <c r="O715" s="326">
        <f ca="1">SUM($O599:O599)-SUM($O686:O686)</f>
        <v>0</v>
      </c>
      <c r="P715" s="326">
        <f ca="1">SUM($O599:P599)-SUM($O686:P686)</f>
        <v>0</v>
      </c>
      <c r="Q715" s="326">
        <f ca="1">SUM($O599:Q599)-SUM($O686:Q686)</f>
        <v>0</v>
      </c>
      <c r="R715" s="326">
        <f ca="1">SUM($O599:R599)-SUM($O686:R686)</f>
        <v>0</v>
      </c>
      <c r="S715" s="326">
        <f ca="1">SUM($O599:S599)-SUM($O686:S686)</f>
        <v>0</v>
      </c>
      <c r="T715" s="326">
        <f ca="1">SUM($O599:T599)-SUM($O686:T686)</f>
        <v>0</v>
      </c>
      <c r="U715" s="326">
        <f ca="1">SUM($O599:U599)-SUM($O686:U686)</f>
        <v>0</v>
      </c>
      <c r="V715" s="326">
        <f ca="1">SUM($O599:V599)-SUM($O686:V686)</f>
        <v>0</v>
      </c>
      <c r="W715" s="326">
        <f ca="1">SUM($O599:W599)-SUM($O686:W686)</f>
        <v>0</v>
      </c>
      <c r="X715" s="326">
        <f ca="1">SUM($O599:X599)-SUM($O686:X686)</f>
        <v>0</v>
      </c>
      <c r="Y715" s="326">
        <f ca="1">SUM($O599:Y599)-SUM($O686:Y686)</f>
        <v>0</v>
      </c>
      <c r="Z715" s="326">
        <f ca="1">SUM($O599:Z599)-SUM($O686:Z686)</f>
        <v>0</v>
      </c>
      <c r="AA715" s="326">
        <f ca="1">SUM($O599:AA599)-SUM($O686:AA686)</f>
        <v>0</v>
      </c>
      <c r="AB715" s="326">
        <f ca="1">SUM($O599:AB599)-SUM($O686:AB686)</f>
        <v>0</v>
      </c>
      <c r="AC715" s="326">
        <f ca="1">SUM($O599:AC599)-SUM($O686:AC686)</f>
        <v>0</v>
      </c>
      <c r="AD715" s="326">
        <f ca="1">SUM($O599:AD599)-SUM($O686:AD686)</f>
        <v>0</v>
      </c>
      <c r="AE715" s="326">
        <f ca="1">SUM($O599:AE599)-SUM($O686:AE686)</f>
        <v>0</v>
      </c>
      <c r="AF715" s="326">
        <f ca="1">SUM($O599:AF599)-SUM($O686:AF686)</f>
        <v>0</v>
      </c>
      <c r="AG715" s="326">
        <f ca="1">SUM($O599:AG599)-SUM($O686:AG686)</f>
        <v>0</v>
      </c>
      <c r="AH715" s="326">
        <f ca="1">SUM($O599:AH599)-SUM($O686:AH686)</f>
        <v>0</v>
      </c>
      <c r="AI715" s="326">
        <f ca="1">SUM($O599:AI599)-SUM($O686:AI686)</f>
        <v>0</v>
      </c>
      <c r="AJ715" s="326">
        <f ca="1">SUM($O599:AJ599)-SUM($O686:AJ686)</f>
        <v>0</v>
      </c>
      <c r="AK715" s="326">
        <f ca="1">SUM($O599:AK599)-SUM($O686:AK686)</f>
        <v>0</v>
      </c>
      <c r="AL715" s="326">
        <f ca="1">SUM($O599:AL599)-SUM($O686:AL686)</f>
        <v>0</v>
      </c>
      <c r="AM715" s="326">
        <f ca="1">SUM($O599:AM599)-SUM($O686:AM686)</f>
        <v>0</v>
      </c>
      <c r="AN715" s="326">
        <f ca="1">SUM($O599:AN599)-SUM($O686:AN686)</f>
        <v>0</v>
      </c>
      <c r="AO715" s="326">
        <f ca="1">SUM($O599:AO599)-SUM($O686:AO686)</f>
        <v>0</v>
      </c>
      <c r="AP715" s="326">
        <f ca="1">SUM($O599:AP599)-SUM($O686:AP686)</f>
        <v>0</v>
      </c>
      <c r="AQ715" s="326">
        <f ca="1">SUM($O599:AQ599)-SUM($O686:AQ686)</f>
        <v>0</v>
      </c>
      <c r="AR715" s="326">
        <f ca="1">SUM($O599:AR599)-SUM($O686:AR686)</f>
        <v>0</v>
      </c>
      <c r="AS715" s="326">
        <f ca="1">SUM($O599:AS599)-SUM($O686:AS686)</f>
        <v>0</v>
      </c>
      <c r="AT715" s="326">
        <f ca="1">SUM($O599:AT599)-SUM($O686:AT686)</f>
        <v>0</v>
      </c>
      <c r="AU715" s="326">
        <f ca="1">SUM($O599:AU599)-SUM($O686:AU686)</f>
        <v>0</v>
      </c>
      <c r="AV715" s="326">
        <f ca="1">SUM($O599:AV599)-SUM($O686:AV686)</f>
        <v>0</v>
      </c>
      <c r="AW715" s="326">
        <f ca="1">SUM($O599:AW599)-SUM($O686:AW686)</f>
        <v>0</v>
      </c>
      <c r="AX715" s="326">
        <f ca="1">SUM($O599:AX599)-SUM($O686:AX686)</f>
        <v>0</v>
      </c>
      <c r="AY715" s="326">
        <f ca="1">SUM($O599:AY599)-SUM($O686:AY686)</f>
        <v>0</v>
      </c>
      <c r="AZ715" s="326">
        <f ca="1">SUM($O599:AZ599)-SUM($O686:AZ686)</f>
        <v>0</v>
      </c>
      <c r="BA715" s="326">
        <f ca="1">SUM($O599:BA599)-SUM($O686:BA686)</f>
        <v>0</v>
      </c>
      <c r="BB715" s="326">
        <f ca="1">SUM($O599:BB599)-SUM($O686:BB686)</f>
        <v>0</v>
      </c>
      <c r="BC715" s="326">
        <f ca="1">SUM($O599:BC599)-SUM($O686:BC686)</f>
        <v>0</v>
      </c>
      <c r="BD715" s="326">
        <f ca="1">SUM($O599:BD599)-SUM($O686:BD686)</f>
        <v>0</v>
      </c>
      <c r="BE715" s="326">
        <f ca="1">SUM($O599:BE599)-SUM($O686:BE686)</f>
        <v>0</v>
      </c>
      <c r="BF715" s="326">
        <f ca="1">SUM($O599:BF599)-SUM($O686:BF686)</f>
        <v>0</v>
      </c>
      <c r="BG715" s="326">
        <f ca="1">SUM($O599:BG599)-SUM($O686:BG686)</f>
        <v>0</v>
      </c>
      <c r="BH715" s="326">
        <f ca="1">SUM($O599:BH599)-SUM($O686:BH686)</f>
        <v>0</v>
      </c>
      <c r="BI715" s="326">
        <f ca="1">SUM($O599:BI599)-SUM($O686:BI686)</f>
        <v>0</v>
      </c>
      <c r="BJ715" s="326">
        <f ca="1">SUM($O599:BJ599)-SUM($O686:BJ686)</f>
        <v>0</v>
      </c>
      <c r="BK715" s="326">
        <f ca="1">SUM($O599:BK599)-SUM($O686:BK686)</f>
        <v>0</v>
      </c>
      <c r="BL715" s="326">
        <f ca="1">SUM($O599:BL599)-SUM($O686:BL686)</f>
        <v>0</v>
      </c>
      <c r="BM715" s="326">
        <f ca="1">SUM($O599:BM599)-SUM($O686:BM686)</f>
        <v>0</v>
      </c>
    </row>
    <row r="716" spans="3:65" x14ac:dyDescent="0.2">
      <c r="C716" s="325">
        <f t="shared" si="1386"/>
        <v>8</v>
      </c>
      <c r="D716" s="303" t="str">
        <f t="shared" si="1387"/>
        <v>item 8</v>
      </c>
      <c r="E716" s="350" t="str">
        <f t="shared" si="1385"/>
        <v>Operating Expense</v>
      </c>
      <c r="F716" s="320">
        <f t="shared" si="1385"/>
        <v>2</v>
      </c>
      <c r="G716" s="320"/>
      <c r="H716" s="354"/>
      <c r="O716" s="326">
        <f ca="1">SUM($O600:O600)-SUM($O687:O687)</f>
        <v>0</v>
      </c>
      <c r="P716" s="326">
        <f ca="1">SUM($O600:P600)-SUM($O687:P687)</f>
        <v>0</v>
      </c>
      <c r="Q716" s="326">
        <f ca="1">SUM($O600:Q600)-SUM($O687:Q687)</f>
        <v>0</v>
      </c>
      <c r="R716" s="326">
        <f ca="1">SUM($O600:R600)-SUM($O687:R687)</f>
        <v>0</v>
      </c>
      <c r="S716" s="326">
        <f ca="1">SUM($O600:S600)-SUM($O687:S687)</f>
        <v>0</v>
      </c>
      <c r="T716" s="326">
        <f ca="1">SUM($O600:T600)-SUM($O687:T687)</f>
        <v>0</v>
      </c>
      <c r="U716" s="326">
        <f ca="1">SUM($O600:U600)-SUM($O687:U687)</f>
        <v>0</v>
      </c>
      <c r="V716" s="326">
        <f ca="1">SUM($O600:V600)-SUM($O687:V687)</f>
        <v>0</v>
      </c>
      <c r="W716" s="326">
        <f ca="1">SUM($O600:W600)-SUM($O687:W687)</f>
        <v>0</v>
      </c>
      <c r="X716" s="326">
        <f ca="1">SUM($O600:X600)-SUM($O687:X687)</f>
        <v>0</v>
      </c>
      <c r="Y716" s="326">
        <f ca="1">SUM($O600:Y600)-SUM($O687:Y687)</f>
        <v>0</v>
      </c>
      <c r="Z716" s="326">
        <f ca="1">SUM($O600:Z600)-SUM($O687:Z687)</f>
        <v>0</v>
      </c>
      <c r="AA716" s="326">
        <f ca="1">SUM($O600:AA600)-SUM($O687:AA687)</f>
        <v>0</v>
      </c>
      <c r="AB716" s="326">
        <f ca="1">SUM($O600:AB600)-SUM($O687:AB687)</f>
        <v>0</v>
      </c>
      <c r="AC716" s="326">
        <f ca="1">SUM($O600:AC600)-SUM($O687:AC687)</f>
        <v>0</v>
      </c>
      <c r="AD716" s="326">
        <f ca="1">SUM($O600:AD600)-SUM($O687:AD687)</f>
        <v>0</v>
      </c>
      <c r="AE716" s="326">
        <f ca="1">SUM($O600:AE600)-SUM($O687:AE687)</f>
        <v>0</v>
      </c>
      <c r="AF716" s="326">
        <f ca="1">SUM($O600:AF600)-SUM($O687:AF687)</f>
        <v>0</v>
      </c>
      <c r="AG716" s="326">
        <f ca="1">SUM($O600:AG600)-SUM($O687:AG687)</f>
        <v>0</v>
      </c>
      <c r="AH716" s="326">
        <f ca="1">SUM($O600:AH600)-SUM($O687:AH687)</f>
        <v>0</v>
      </c>
      <c r="AI716" s="326">
        <f ca="1">SUM($O600:AI600)-SUM($O687:AI687)</f>
        <v>0</v>
      </c>
      <c r="AJ716" s="326">
        <f ca="1">SUM($O600:AJ600)-SUM($O687:AJ687)</f>
        <v>0</v>
      </c>
      <c r="AK716" s="326">
        <f ca="1">SUM($O600:AK600)-SUM($O687:AK687)</f>
        <v>0</v>
      </c>
      <c r="AL716" s="326">
        <f ca="1">SUM($O600:AL600)-SUM($O687:AL687)</f>
        <v>0</v>
      </c>
      <c r="AM716" s="326">
        <f ca="1">SUM($O600:AM600)-SUM($O687:AM687)</f>
        <v>0</v>
      </c>
      <c r="AN716" s="326">
        <f ca="1">SUM($O600:AN600)-SUM($O687:AN687)</f>
        <v>0</v>
      </c>
      <c r="AO716" s="326">
        <f ca="1">SUM($O600:AO600)-SUM($O687:AO687)</f>
        <v>0</v>
      </c>
      <c r="AP716" s="326">
        <f ca="1">SUM($O600:AP600)-SUM($O687:AP687)</f>
        <v>0</v>
      </c>
      <c r="AQ716" s="326">
        <f ca="1">SUM($O600:AQ600)-SUM($O687:AQ687)</f>
        <v>0</v>
      </c>
      <c r="AR716" s="326">
        <f ca="1">SUM($O600:AR600)-SUM($O687:AR687)</f>
        <v>0</v>
      </c>
      <c r="AS716" s="326">
        <f ca="1">SUM($O600:AS600)-SUM($O687:AS687)</f>
        <v>0</v>
      </c>
      <c r="AT716" s="326">
        <f ca="1">SUM($O600:AT600)-SUM($O687:AT687)</f>
        <v>0</v>
      </c>
      <c r="AU716" s="326">
        <f ca="1">SUM($O600:AU600)-SUM($O687:AU687)</f>
        <v>0</v>
      </c>
      <c r="AV716" s="326">
        <f ca="1">SUM($O600:AV600)-SUM($O687:AV687)</f>
        <v>0</v>
      </c>
      <c r="AW716" s="326">
        <f ca="1">SUM($O600:AW600)-SUM($O687:AW687)</f>
        <v>0</v>
      </c>
      <c r="AX716" s="326">
        <f ca="1">SUM($O600:AX600)-SUM($O687:AX687)</f>
        <v>0</v>
      </c>
      <c r="AY716" s="326">
        <f ca="1">SUM($O600:AY600)-SUM($O687:AY687)</f>
        <v>0</v>
      </c>
      <c r="AZ716" s="326">
        <f ca="1">SUM($O600:AZ600)-SUM($O687:AZ687)</f>
        <v>0</v>
      </c>
      <c r="BA716" s="326">
        <f ca="1">SUM($O600:BA600)-SUM($O687:BA687)</f>
        <v>0</v>
      </c>
      <c r="BB716" s="326">
        <f ca="1">SUM($O600:BB600)-SUM($O687:BB687)</f>
        <v>0</v>
      </c>
      <c r="BC716" s="326">
        <f ca="1">SUM($O600:BC600)-SUM($O687:BC687)</f>
        <v>0</v>
      </c>
      <c r="BD716" s="326">
        <f ca="1">SUM($O600:BD600)-SUM($O687:BD687)</f>
        <v>0</v>
      </c>
      <c r="BE716" s="326">
        <f ca="1">SUM($O600:BE600)-SUM($O687:BE687)</f>
        <v>0</v>
      </c>
      <c r="BF716" s="326">
        <f ca="1">SUM($O600:BF600)-SUM($O687:BF687)</f>
        <v>0</v>
      </c>
      <c r="BG716" s="326">
        <f ca="1">SUM($O600:BG600)-SUM($O687:BG687)</f>
        <v>0</v>
      </c>
      <c r="BH716" s="326">
        <f ca="1">SUM($O600:BH600)-SUM($O687:BH687)</f>
        <v>0</v>
      </c>
      <c r="BI716" s="326">
        <f ca="1">SUM($O600:BI600)-SUM($O687:BI687)</f>
        <v>0</v>
      </c>
      <c r="BJ716" s="326">
        <f ca="1">SUM($O600:BJ600)-SUM($O687:BJ687)</f>
        <v>0</v>
      </c>
      <c r="BK716" s="326">
        <f ca="1">SUM($O600:BK600)-SUM($O687:BK687)</f>
        <v>0</v>
      </c>
      <c r="BL716" s="326">
        <f ca="1">SUM($O600:BL600)-SUM($O687:BL687)</f>
        <v>0</v>
      </c>
      <c r="BM716" s="326">
        <f ca="1">SUM($O600:BM600)-SUM($O687:BM687)</f>
        <v>0</v>
      </c>
    </row>
    <row r="717" spans="3:65" x14ac:dyDescent="0.2">
      <c r="C717" s="325">
        <f t="shared" si="1386"/>
        <v>9</v>
      </c>
      <c r="D717" s="303" t="str">
        <f t="shared" si="1387"/>
        <v>item 9</v>
      </c>
      <c r="E717" s="350" t="str">
        <f t="shared" si="1385"/>
        <v>Operating Expense</v>
      </c>
      <c r="F717" s="320">
        <f t="shared" si="1385"/>
        <v>2</v>
      </c>
      <c r="G717" s="320"/>
      <c r="H717" s="354"/>
      <c r="O717" s="326">
        <f ca="1">SUM($O601:O601)-SUM($O688:O688)</f>
        <v>0</v>
      </c>
      <c r="P717" s="326">
        <f ca="1">SUM($O601:P601)-SUM($O688:P688)</f>
        <v>0</v>
      </c>
      <c r="Q717" s="326">
        <f ca="1">SUM($O601:Q601)-SUM($O688:Q688)</f>
        <v>0</v>
      </c>
      <c r="R717" s="326">
        <f ca="1">SUM($O601:R601)-SUM($O688:R688)</f>
        <v>0</v>
      </c>
      <c r="S717" s="326">
        <f ca="1">SUM($O601:S601)-SUM($O688:S688)</f>
        <v>0</v>
      </c>
      <c r="T717" s="326">
        <f ca="1">SUM($O601:T601)-SUM($O688:T688)</f>
        <v>0</v>
      </c>
      <c r="U717" s="326">
        <f ca="1">SUM($O601:U601)-SUM($O688:U688)</f>
        <v>0</v>
      </c>
      <c r="V717" s="326">
        <f ca="1">SUM($O601:V601)-SUM($O688:V688)</f>
        <v>0</v>
      </c>
      <c r="W717" s="326">
        <f ca="1">SUM($O601:W601)-SUM($O688:W688)</f>
        <v>0</v>
      </c>
      <c r="X717" s="326">
        <f ca="1">SUM($O601:X601)-SUM($O688:X688)</f>
        <v>0</v>
      </c>
      <c r="Y717" s="326">
        <f ca="1">SUM($O601:Y601)-SUM($O688:Y688)</f>
        <v>0</v>
      </c>
      <c r="Z717" s="326">
        <f ca="1">SUM($O601:Z601)-SUM($O688:Z688)</f>
        <v>0</v>
      </c>
      <c r="AA717" s="326">
        <f ca="1">SUM($O601:AA601)-SUM($O688:AA688)</f>
        <v>0</v>
      </c>
      <c r="AB717" s="326">
        <f ca="1">SUM($O601:AB601)-SUM($O688:AB688)</f>
        <v>0</v>
      </c>
      <c r="AC717" s="326">
        <f ca="1">SUM($O601:AC601)-SUM($O688:AC688)</f>
        <v>0</v>
      </c>
      <c r="AD717" s="326">
        <f ca="1">SUM($O601:AD601)-SUM($O688:AD688)</f>
        <v>0</v>
      </c>
      <c r="AE717" s="326">
        <f ca="1">SUM($O601:AE601)-SUM($O688:AE688)</f>
        <v>0</v>
      </c>
      <c r="AF717" s="326">
        <f ca="1">SUM($O601:AF601)-SUM($O688:AF688)</f>
        <v>0</v>
      </c>
      <c r="AG717" s="326">
        <f ca="1">SUM($O601:AG601)-SUM($O688:AG688)</f>
        <v>0</v>
      </c>
      <c r="AH717" s="326">
        <f ca="1">SUM($O601:AH601)-SUM($O688:AH688)</f>
        <v>0</v>
      </c>
      <c r="AI717" s="326">
        <f ca="1">SUM($O601:AI601)-SUM($O688:AI688)</f>
        <v>0</v>
      </c>
      <c r="AJ717" s="326">
        <f ca="1">SUM($O601:AJ601)-SUM($O688:AJ688)</f>
        <v>0</v>
      </c>
      <c r="AK717" s="326">
        <f ca="1">SUM($O601:AK601)-SUM($O688:AK688)</f>
        <v>0</v>
      </c>
      <c r="AL717" s="326">
        <f ca="1">SUM($O601:AL601)-SUM($O688:AL688)</f>
        <v>0</v>
      </c>
      <c r="AM717" s="326">
        <f ca="1">SUM($O601:AM601)-SUM($O688:AM688)</f>
        <v>0</v>
      </c>
      <c r="AN717" s="326">
        <f ca="1">SUM($O601:AN601)-SUM($O688:AN688)</f>
        <v>0</v>
      </c>
      <c r="AO717" s="326">
        <f ca="1">SUM($O601:AO601)-SUM($O688:AO688)</f>
        <v>0</v>
      </c>
      <c r="AP717" s="326">
        <f ca="1">SUM($O601:AP601)-SUM($O688:AP688)</f>
        <v>0</v>
      </c>
      <c r="AQ717" s="326">
        <f ca="1">SUM($O601:AQ601)-SUM($O688:AQ688)</f>
        <v>0</v>
      </c>
      <c r="AR717" s="326">
        <f ca="1">SUM($O601:AR601)-SUM($O688:AR688)</f>
        <v>0</v>
      </c>
      <c r="AS717" s="326">
        <f ca="1">SUM($O601:AS601)-SUM($O688:AS688)</f>
        <v>0</v>
      </c>
      <c r="AT717" s="326">
        <f ca="1">SUM($O601:AT601)-SUM($O688:AT688)</f>
        <v>0</v>
      </c>
      <c r="AU717" s="326">
        <f ca="1">SUM($O601:AU601)-SUM($O688:AU688)</f>
        <v>0</v>
      </c>
      <c r="AV717" s="326">
        <f ca="1">SUM($O601:AV601)-SUM($O688:AV688)</f>
        <v>0</v>
      </c>
      <c r="AW717" s="326">
        <f ca="1">SUM($O601:AW601)-SUM($O688:AW688)</f>
        <v>0</v>
      </c>
      <c r="AX717" s="326">
        <f ca="1">SUM($O601:AX601)-SUM($O688:AX688)</f>
        <v>0</v>
      </c>
      <c r="AY717" s="326">
        <f ca="1">SUM($O601:AY601)-SUM($O688:AY688)</f>
        <v>0</v>
      </c>
      <c r="AZ717" s="326">
        <f ca="1">SUM($O601:AZ601)-SUM($O688:AZ688)</f>
        <v>0</v>
      </c>
      <c r="BA717" s="326">
        <f ca="1">SUM($O601:BA601)-SUM($O688:BA688)</f>
        <v>0</v>
      </c>
      <c r="BB717" s="326">
        <f ca="1">SUM($O601:BB601)-SUM($O688:BB688)</f>
        <v>0</v>
      </c>
      <c r="BC717" s="326">
        <f ca="1">SUM($O601:BC601)-SUM($O688:BC688)</f>
        <v>0</v>
      </c>
      <c r="BD717" s="326">
        <f ca="1">SUM($O601:BD601)-SUM($O688:BD688)</f>
        <v>0</v>
      </c>
      <c r="BE717" s="326">
        <f ca="1">SUM($O601:BE601)-SUM($O688:BE688)</f>
        <v>0</v>
      </c>
      <c r="BF717" s="326">
        <f ca="1">SUM($O601:BF601)-SUM($O688:BF688)</f>
        <v>0</v>
      </c>
      <c r="BG717" s="326">
        <f ca="1">SUM($O601:BG601)-SUM($O688:BG688)</f>
        <v>0</v>
      </c>
      <c r="BH717" s="326">
        <f ca="1">SUM($O601:BH601)-SUM($O688:BH688)</f>
        <v>0</v>
      </c>
      <c r="BI717" s="326">
        <f ca="1">SUM($O601:BI601)-SUM($O688:BI688)</f>
        <v>0</v>
      </c>
      <c r="BJ717" s="326">
        <f ca="1">SUM($O601:BJ601)-SUM($O688:BJ688)</f>
        <v>0</v>
      </c>
      <c r="BK717" s="326">
        <f ca="1">SUM($O601:BK601)-SUM($O688:BK688)</f>
        <v>0</v>
      </c>
      <c r="BL717" s="326">
        <f ca="1">SUM($O601:BL601)-SUM($O688:BL688)</f>
        <v>0</v>
      </c>
      <c r="BM717" s="326">
        <f ca="1">SUM($O601:BM601)-SUM($O688:BM688)</f>
        <v>0</v>
      </c>
    </row>
    <row r="718" spans="3:65" x14ac:dyDescent="0.2">
      <c r="C718" s="325">
        <f t="shared" si="1386"/>
        <v>10</v>
      </c>
      <c r="D718" s="303" t="str">
        <f t="shared" si="1387"/>
        <v>item 10</v>
      </c>
      <c r="E718" s="350" t="str">
        <f t="shared" si="1385"/>
        <v>Operating Expense</v>
      </c>
      <c r="F718" s="320">
        <f t="shared" si="1385"/>
        <v>2</v>
      </c>
      <c r="G718" s="320"/>
      <c r="H718" s="354"/>
      <c r="O718" s="326">
        <f ca="1">SUM($O602:O602)-SUM($O689:O689)</f>
        <v>0</v>
      </c>
      <c r="P718" s="326">
        <f ca="1">SUM($O602:P602)-SUM($O689:P689)</f>
        <v>0</v>
      </c>
      <c r="Q718" s="326">
        <f ca="1">SUM($O602:Q602)-SUM($O689:Q689)</f>
        <v>0</v>
      </c>
      <c r="R718" s="326">
        <f ca="1">SUM($O602:R602)-SUM($O689:R689)</f>
        <v>0</v>
      </c>
      <c r="S718" s="326">
        <f ca="1">SUM($O602:S602)-SUM($O689:S689)</f>
        <v>0</v>
      </c>
      <c r="T718" s="326">
        <f ca="1">SUM($O602:T602)-SUM($O689:T689)</f>
        <v>0</v>
      </c>
      <c r="U718" s="326">
        <f ca="1">SUM($O602:U602)-SUM($O689:U689)</f>
        <v>0</v>
      </c>
      <c r="V718" s="326">
        <f ca="1">SUM($O602:V602)-SUM($O689:V689)</f>
        <v>0</v>
      </c>
      <c r="W718" s="326">
        <f ca="1">SUM($O602:W602)-SUM($O689:W689)</f>
        <v>0</v>
      </c>
      <c r="X718" s="326">
        <f ca="1">SUM($O602:X602)-SUM($O689:X689)</f>
        <v>0</v>
      </c>
      <c r="Y718" s="326">
        <f ca="1">SUM($O602:Y602)-SUM($O689:Y689)</f>
        <v>0</v>
      </c>
      <c r="Z718" s="326">
        <f ca="1">SUM($O602:Z602)-SUM($O689:Z689)</f>
        <v>0</v>
      </c>
      <c r="AA718" s="326">
        <f ca="1">SUM($O602:AA602)-SUM($O689:AA689)</f>
        <v>0</v>
      </c>
      <c r="AB718" s="326">
        <f ca="1">SUM($O602:AB602)-SUM($O689:AB689)</f>
        <v>0</v>
      </c>
      <c r="AC718" s="326">
        <f ca="1">SUM($O602:AC602)-SUM($O689:AC689)</f>
        <v>0</v>
      </c>
      <c r="AD718" s="326">
        <f ca="1">SUM($O602:AD602)-SUM($O689:AD689)</f>
        <v>0</v>
      </c>
      <c r="AE718" s="326">
        <f ca="1">SUM($O602:AE602)-SUM($O689:AE689)</f>
        <v>0</v>
      </c>
      <c r="AF718" s="326">
        <f ca="1">SUM($O602:AF602)-SUM($O689:AF689)</f>
        <v>0</v>
      </c>
      <c r="AG718" s="326">
        <f ca="1">SUM($O602:AG602)-SUM($O689:AG689)</f>
        <v>0</v>
      </c>
      <c r="AH718" s="326">
        <f ca="1">SUM($O602:AH602)-SUM($O689:AH689)</f>
        <v>0</v>
      </c>
      <c r="AI718" s="326">
        <f ca="1">SUM($O602:AI602)-SUM($O689:AI689)</f>
        <v>0</v>
      </c>
      <c r="AJ718" s="326">
        <f ca="1">SUM($O602:AJ602)-SUM($O689:AJ689)</f>
        <v>0</v>
      </c>
      <c r="AK718" s="326">
        <f ca="1">SUM($O602:AK602)-SUM($O689:AK689)</f>
        <v>0</v>
      </c>
      <c r="AL718" s="326">
        <f ca="1">SUM($O602:AL602)-SUM($O689:AL689)</f>
        <v>0</v>
      </c>
      <c r="AM718" s="326">
        <f ca="1">SUM($O602:AM602)-SUM($O689:AM689)</f>
        <v>0</v>
      </c>
      <c r="AN718" s="326">
        <f ca="1">SUM($O602:AN602)-SUM($O689:AN689)</f>
        <v>0</v>
      </c>
      <c r="AO718" s="326">
        <f ca="1">SUM($O602:AO602)-SUM($O689:AO689)</f>
        <v>0</v>
      </c>
      <c r="AP718" s="326">
        <f ca="1">SUM($O602:AP602)-SUM($O689:AP689)</f>
        <v>0</v>
      </c>
      <c r="AQ718" s="326">
        <f ca="1">SUM($O602:AQ602)-SUM($O689:AQ689)</f>
        <v>0</v>
      </c>
      <c r="AR718" s="326">
        <f ca="1">SUM($O602:AR602)-SUM($O689:AR689)</f>
        <v>0</v>
      </c>
      <c r="AS718" s="326">
        <f ca="1">SUM($O602:AS602)-SUM($O689:AS689)</f>
        <v>0</v>
      </c>
      <c r="AT718" s="326">
        <f ca="1">SUM($O602:AT602)-SUM($O689:AT689)</f>
        <v>0</v>
      </c>
      <c r="AU718" s="326">
        <f ca="1">SUM($O602:AU602)-SUM($O689:AU689)</f>
        <v>0</v>
      </c>
      <c r="AV718" s="326">
        <f ca="1">SUM($O602:AV602)-SUM($O689:AV689)</f>
        <v>0</v>
      </c>
      <c r="AW718" s="326">
        <f ca="1">SUM($O602:AW602)-SUM($O689:AW689)</f>
        <v>0</v>
      </c>
      <c r="AX718" s="326">
        <f ca="1">SUM($O602:AX602)-SUM($O689:AX689)</f>
        <v>0</v>
      </c>
      <c r="AY718" s="326">
        <f ca="1">SUM($O602:AY602)-SUM($O689:AY689)</f>
        <v>0</v>
      </c>
      <c r="AZ718" s="326">
        <f ca="1">SUM($O602:AZ602)-SUM($O689:AZ689)</f>
        <v>0</v>
      </c>
      <c r="BA718" s="326">
        <f ca="1">SUM($O602:BA602)-SUM($O689:BA689)</f>
        <v>0</v>
      </c>
      <c r="BB718" s="326">
        <f ca="1">SUM($O602:BB602)-SUM($O689:BB689)</f>
        <v>0</v>
      </c>
      <c r="BC718" s="326">
        <f ca="1">SUM($O602:BC602)-SUM($O689:BC689)</f>
        <v>0</v>
      </c>
      <c r="BD718" s="326">
        <f ca="1">SUM($O602:BD602)-SUM($O689:BD689)</f>
        <v>0</v>
      </c>
      <c r="BE718" s="326">
        <f ca="1">SUM($O602:BE602)-SUM($O689:BE689)</f>
        <v>0</v>
      </c>
      <c r="BF718" s="326">
        <f ca="1">SUM($O602:BF602)-SUM($O689:BF689)</f>
        <v>0</v>
      </c>
      <c r="BG718" s="326">
        <f ca="1">SUM($O602:BG602)-SUM($O689:BG689)</f>
        <v>0</v>
      </c>
      <c r="BH718" s="326">
        <f ca="1">SUM($O602:BH602)-SUM($O689:BH689)</f>
        <v>0</v>
      </c>
      <c r="BI718" s="326">
        <f ca="1">SUM($O602:BI602)-SUM($O689:BI689)</f>
        <v>0</v>
      </c>
      <c r="BJ718" s="326">
        <f ca="1">SUM($O602:BJ602)-SUM($O689:BJ689)</f>
        <v>0</v>
      </c>
      <c r="BK718" s="326">
        <f ca="1">SUM($O602:BK602)-SUM($O689:BK689)</f>
        <v>0</v>
      </c>
      <c r="BL718" s="326">
        <f ca="1">SUM($O602:BL602)-SUM($O689:BL689)</f>
        <v>0</v>
      </c>
      <c r="BM718" s="326">
        <f ca="1">SUM($O602:BM602)-SUM($O689:BM689)</f>
        <v>0</v>
      </c>
    </row>
    <row r="719" spans="3:65" x14ac:dyDescent="0.2">
      <c r="C719" s="325">
        <f t="shared" si="1386"/>
        <v>11</v>
      </c>
      <c r="D719" s="303" t="str">
        <f t="shared" si="1387"/>
        <v>item 11</v>
      </c>
      <c r="E719" s="350" t="str">
        <f t="shared" si="1385"/>
        <v>Operating Expense</v>
      </c>
      <c r="F719" s="320">
        <f t="shared" si="1385"/>
        <v>2</v>
      </c>
      <c r="G719" s="320"/>
      <c r="H719" s="354"/>
      <c r="O719" s="326">
        <f ca="1">SUM($O603:O603)-SUM($O690:O690)</f>
        <v>0</v>
      </c>
      <c r="P719" s="326">
        <f ca="1">SUM($O603:P603)-SUM($O690:P690)</f>
        <v>0</v>
      </c>
      <c r="Q719" s="326">
        <f ca="1">SUM($O603:Q603)-SUM($O690:Q690)</f>
        <v>0</v>
      </c>
      <c r="R719" s="326">
        <f ca="1">SUM($O603:R603)-SUM($O690:R690)</f>
        <v>0</v>
      </c>
      <c r="S719" s="326">
        <f ca="1">SUM($O603:S603)-SUM($O690:S690)</f>
        <v>0</v>
      </c>
      <c r="T719" s="326">
        <f ca="1">SUM($O603:T603)-SUM($O690:T690)</f>
        <v>0</v>
      </c>
      <c r="U719" s="326">
        <f ca="1">SUM($O603:U603)-SUM($O690:U690)</f>
        <v>0</v>
      </c>
      <c r="V719" s="326">
        <f ca="1">SUM($O603:V603)-SUM($O690:V690)</f>
        <v>0</v>
      </c>
      <c r="W719" s="326">
        <f ca="1">SUM($O603:W603)-SUM($O690:W690)</f>
        <v>0</v>
      </c>
      <c r="X719" s="326">
        <f ca="1">SUM($O603:X603)-SUM($O690:X690)</f>
        <v>0</v>
      </c>
      <c r="Y719" s="326">
        <f ca="1">SUM($O603:Y603)-SUM($O690:Y690)</f>
        <v>0</v>
      </c>
      <c r="Z719" s="326">
        <f ca="1">SUM($O603:Z603)-SUM($O690:Z690)</f>
        <v>0</v>
      </c>
      <c r="AA719" s="326">
        <f ca="1">SUM($O603:AA603)-SUM($O690:AA690)</f>
        <v>0</v>
      </c>
      <c r="AB719" s="326">
        <f ca="1">SUM($O603:AB603)-SUM($O690:AB690)</f>
        <v>0</v>
      </c>
      <c r="AC719" s="326">
        <f ca="1">SUM($O603:AC603)-SUM($O690:AC690)</f>
        <v>0</v>
      </c>
      <c r="AD719" s="326">
        <f ca="1">SUM($O603:AD603)-SUM($O690:AD690)</f>
        <v>0</v>
      </c>
      <c r="AE719" s="326">
        <f ca="1">SUM($O603:AE603)-SUM($O690:AE690)</f>
        <v>0</v>
      </c>
      <c r="AF719" s="326">
        <f ca="1">SUM($O603:AF603)-SUM($O690:AF690)</f>
        <v>0</v>
      </c>
      <c r="AG719" s="326">
        <f ca="1">SUM($O603:AG603)-SUM($O690:AG690)</f>
        <v>0</v>
      </c>
      <c r="AH719" s="326">
        <f ca="1">SUM($O603:AH603)-SUM($O690:AH690)</f>
        <v>0</v>
      </c>
      <c r="AI719" s="326">
        <f ca="1">SUM($O603:AI603)-SUM($O690:AI690)</f>
        <v>0</v>
      </c>
      <c r="AJ719" s="326">
        <f ca="1">SUM($O603:AJ603)-SUM($O690:AJ690)</f>
        <v>0</v>
      </c>
      <c r="AK719" s="326">
        <f ca="1">SUM($O603:AK603)-SUM($O690:AK690)</f>
        <v>0</v>
      </c>
      <c r="AL719" s="326">
        <f ca="1">SUM($O603:AL603)-SUM($O690:AL690)</f>
        <v>0</v>
      </c>
      <c r="AM719" s="326">
        <f ca="1">SUM($O603:AM603)-SUM($O690:AM690)</f>
        <v>0</v>
      </c>
      <c r="AN719" s="326">
        <f ca="1">SUM($O603:AN603)-SUM($O690:AN690)</f>
        <v>0</v>
      </c>
      <c r="AO719" s="326">
        <f ca="1">SUM($O603:AO603)-SUM($O690:AO690)</f>
        <v>0</v>
      </c>
      <c r="AP719" s="326">
        <f ca="1">SUM($O603:AP603)-SUM($O690:AP690)</f>
        <v>0</v>
      </c>
      <c r="AQ719" s="326">
        <f ca="1">SUM($O603:AQ603)-SUM($O690:AQ690)</f>
        <v>0</v>
      </c>
      <c r="AR719" s="326">
        <f ca="1">SUM($O603:AR603)-SUM($O690:AR690)</f>
        <v>0</v>
      </c>
      <c r="AS719" s="326">
        <f ca="1">SUM($O603:AS603)-SUM($O690:AS690)</f>
        <v>0</v>
      </c>
      <c r="AT719" s="326">
        <f ca="1">SUM($O603:AT603)-SUM($O690:AT690)</f>
        <v>0</v>
      </c>
      <c r="AU719" s="326">
        <f ca="1">SUM($O603:AU603)-SUM($O690:AU690)</f>
        <v>0</v>
      </c>
      <c r="AV719" s="326">
        <f ca="1">SUM($O603:AV603)-SUM($O690:AV690)</f>
        <v>0</v>
      </c>
      <c r="AW719" s="326">
        <f ca="1">SUM($O603:AW603)-SUM($O690:AW690)</f>
        <v>0</v>
      </c>
      <c r="AX719" s="326">
        <f ca="1">SUM($O603:AX603)-SUM($O690:AX690)</f>
        <v>0</v>
      </c>
      <c r="AY719" s="326">
        <f ca="1">SUM($O603:AY603)-SUM($O690:AY690)</f>
        <v>0</v>
      </c>
      <c r="AZ719" s="326">
        <f ca="1">SUM($O603:AZ603)-SUM($O690:AZ690)</f>
        <v>0</v>
      </c>
      <c r="BA719" s="326">
        <f ca="1">SUM($O603:BA603)-SUM($O690:BA690)</f>
        <v>0</v>
      </c>
      <c r="BB719" s="326">
        <f ca="1">SUM($O603:BB603)-SUM($O690:BB690)</f>
        <v>0</v>
      </c>
      <c r="BC719" s="326">
        <f ca="1">SUM($O603:BC603)-SUM($O690:BC690)</f>
        <v>0</v>
      </c>
      <c r="BD719" s="326">
        <f ca="1">SUM($O603:BD603)-SUM($O690:BD690)</f>
        <v>0</v>
      </c>
      <c r="BE719" s="326">
        <f ca="1">SUM($O603:BE603)-SUM($O690:BE690)</f>
        <v>0</v>
      </c>
      <c r="BF719" s="326">
        <f ca="1">SUM($O603:BF603)-SUM($O690:BF690)</f>
        <v>0</v>
      </c>
      <c r="BG719" s="326">
        <f ca="1">SUM($O603:BG603)-SUM($O690:BG690)</f>
        <v>0</v>
      </c>
      <c r="BH719" s="326">
        <f ca="1">SUM($O603:BH603)-SUM($O690:BH690)</f>
        <v>0</v>
      </c>
      <c r="BI719" s="326">
        <f ca="1">SUM($O603:BI603)-SUM($O690:BI690)</f>
        <v>0</v>
      </c>
      <c r="BJ719" s="326">
        <f ca="1">SUM($O603:BJ603)-SUM($O690:BJ690)</f>
        <v>0</v>
      </c>
      <c r="BK719" s="326">
        <f ca="1">SUM($O603:BK603)-SUM($O690:BK690)</f>
        <v>0</v>
      </c>
      <c r="BL719" s="326">
        <f ca="1">SUM($O603:BL603)-SUM($O690:BL690)</f>
        <v>0</v>
      </c>
      <c r="BM719" s="326">
        <f ca="1">SUM($O603:BM603)-SUM($O690:BM690)</f>
        <v>0</v>
      </c>
    </row>
    <row r="720" spans="3:65" x14ac:dyDescent="0.2">
      <c r="C720" s="325">
        <f t="shared" si="1386"/>
        <v>12</v>
      </c>
      <c r="D720" s="303" t="str">
        <f t="shared" si="1387"/>
        <v>item 12</v>
      </c>
      <c r="E720" s="350" t="str">
        <f t="shared" si="1385"/>
        <v>Operating Expense</v>
      </c>
      <c r="F720" s="320">
        <f t="shared" si="1385"/>
        <v>2</v>
      </c>
      <c r="G720" s="320"/>
      <c r="H720" s="354"/>
      <c r="O720" s="326">
        <f ca="1">SUM($O604:O604)-SUM($O691:O691)</f>
        <v>0</v>
      </c>
      <c r="P720" s="326">
        <f ca="1">SUM($O604:P604)-SUM($O691:P691)</f>
        <v>0</v>
      </c>
      <c r="Q720" s="326">
        <f ca="1">SUM($O604:Q604)-SUM($O691:Q691)</f>
        <v>0</v>
      </c>
      <c r="R720" s="326">
        <f ca="1">SUM($O604:R604)-SUM($O691:R691)</f>
        <v>0</v>
      </c>
      <c r="S720" s="326">
        <f ca="1">SUM($O604:S604)-SUM($O691:S691)</f>
        <v>0</v>
      </c>
      <c r="T720" s="326">
        <f ca="1">SUM($O604:T604)-SUM($O691:T691)</f>
        <v>0</v>
      </c>
      <c r="U720" s="326">
        <f ca="1">SUM($O604:U604)-SUM($O691:U691)</f>
        <v>0</v>
      </c>
      <c r="V720" s="326">
        <f ca="1">SUM($O604:V604)-SUM($O691:V691)</f>
        <v>0</v>
      </c>
      <c r="W720" s="326">
        <f ca="1">SUM($O604:W604)-SUM($O691:W691)</f>
        <v>0</v>
      </c>
      <c r="X720" s="326">
        <f ca="1">SUM($O604:X604)-SUM($O691:X691)</f>
        <v>0</v>
      </c>
      <c r="Y720" s="326">
        <f ca="1">SUM($O604:Y604)-SUM($O691:Y691)</f>
        <v>0</v>
      </c>
      <c r="Z720" s="326">
        <f ca="1">SUM($O604:Z604)-SUM($O691:Z691)</f>
        <v>0</v>
      </c>
      <c r="AA720" s="326">
        <f ca="1">SUM($O604:AA604)-SUM($O691:AA691)</f>
        <v>0</v>
      </c>
      <c r="AB720" s="326">
        <f ca="1">SUM($O604:AB604)-SUM($O691:AB691)</f>
        <v>0</v>
      </c>
      <c r="AC720" s="326">
        <f ca="1">SUM($O604:AC604)-SUM($O691:AC691)</f>
        <v>0</v>
      </c>
      <c r="AD720" s="326">
        <f ca="1">SUM($O604:AD604)-SUM($O691:AD691)</f>
        <v>0</v>
      </c>
      <c r="AE720" s="326">
        <f ca="1">SUM($O604:AE604)-SUM($O691:AE691)</f>
        <v>0</v>
      </c>
      <c r="AF720" s="326">
        <f ca="1">SUM($O604:AF604)-SUM($O691:AF691)</f>
        <v>0</v>
      </c>
      <c r="AG720" s="326">
        <f ca="1">SUM($O604:AG604)-SUM($O691:AG691)</f>
        <v>0</v>
      </c>
      <c r="AH720" s="326">
        <f ca="1">SUM($O604:AH604)-SUM($O691:AH691)</f>
        <v>0</v>
      </c>
      <c r="AI720" s="326">
        <f ca="1">SUM($O604:AI604)-SUM($O691:AI691)</f>
        <v>0</v>
      </c>
      <c r="AJ720" s="326">
        <f ca="1">SUM($O604:AJ604)-SUM($O691:AJ691)</f>
        <v>0</v>
      </c>
      <c r="AK720" s="326">
        <f ca="1">SUM($O604:AK604)-SUM($O691:AK691)</f>
        <v>0</v>
      </c>
      <c r="AL720" s="326">
        <f ca="1">SUM($O604:AL604)-SUM($O691:AL691)</f>
        <v>0</v>
      </c>
      <c r="AM720" s="326">
        <f ca="1">SUM($O604:AM604)-SUM($O691:AM691)</f>
        <v>0</v>
      </c>
      <c r="AN720" s="326">
        <f ca="1">SUM($O604:AN604)-SUM($O691:AN691)</f>
        <v>0</v>
      </c>
      <c r="AO720" s="326">
        <f ca="1">SUM($O604:AO604)-SUM($O691:AO691)</f>
        <v>0</v>
      </c>
      <c r="AP720" s="326">
        <f ca="1">SUM($O604:AP604)-SUM($O691:AP691)</f>
        <v>0</v>
      </c>
      <c r="AQ720" s="326">
        <f ca="1">SUM($O604:AQ604)-SUM($O691:AQ691)</f>
        <v>0</v>
      </c>
      <c r="AR720" s="326">
        <f ca="1">SUM($O604:AR604)-SUM($O691:AR691)</f>
        <v>0</v>
      </c>
      <c r="AS720" s="326">
        <f ca="1">SUM($O604:AS604)-SUM($O691:AS691)</f>
        <v>0</v>
      </c>
      <c r="AT720" s="326">
        <f ca="1">SUM($O604:AT604)-SUM($O691:AT691)</f>
        <v>0</v>
      </c>
      <c r="AU720" s="326">
        <f ca="1">SUM($O604:AU604)-SUM($O691:AU691)</f>
        <v>0</v>
      </c>
      <c r="AV720" s="326">
        <f ca="1">SUM($O604:AV604)-SUM($O691:AV691)</f>
        <v>0</v>
      </c>
      <c r="AW720" s="326">
        <f ca="1">SUM($O604:AW604)-SUM($O691:AW691)</f>
        <v>0</v>
      </c>
      <c r="AX720" s="326">
        <f ca="1">SUM($O604:AX604)-SUM($O691:AX691)</f>
        <v>0</v>
      </c>
      <c r="AY720" s="326">
        <f ca="1">SUM($O604:AY604)-SUM($O691:AY691)</f>
        <v>0</v>
      </c>
      <c r="AZ720" s="326">
        <f ca="1">SUM($O604:AZ604)-SUM($O691:AZ691)</f>
        <v>0</v>
      </c>
      <c r="BA720" s="326">
        <f ca="1">SUM($O604:BA604)-SUM($O691:BA691)</f>
        <v>0</v>
      </c>
      <c r="BB720" s="326">
        <f ca="1">SUM($O604:BB604)-SUM($O691:BB691)</f>
        <v>0</v>
      </c>
      <c r="BC720" s="326">
        <f ca="1">SUM($O604:BC604)-SUM($O691:BC691)</f>
        <v>0</v>
      </c>
      <c r="BD720" s="326">
        <f ca="1">SUM($O604:BD604)-SUM($O691:BD691)</f>
        <v>0</v>
      </c>
      <c r="BE720" s="326">
        <f ca="1">SUM($O604:BE604)-SUM($O691:BE691)</f>
        <v>0</v>
      </c>
      <c r="BF720" s="326">
        <f ca="1">SUM($O604:BF604)-SUM($O691:BF691)</f>
        <v>0</v>
      </c>
      <c r="BG720" s="326">
        <f ca="1">SUM($O604:BG604)-SUM($O691:BG691)</f>
        <v>0</v>
      </c>
      <c r="BH720" s="326">
        <f ca="1">SUM($O604:BH604)-SUM($O691:BH691)</f>
        <v>0</v>
      </c>
      <c r="BI720" s="326">
        <f ca="1">SUM($O604:BI604)-SUM($O691:BI691)</f>
        <v>0</v>
      </c>
      <c r="BJ720" s="326">
        <f ca="1">SUM($O604:BJ604)-SUM($O691:BJ691)</f>
        <v>0</v>
      </c>
      <c r="BK720" s="326">
        <f ca="1">SUM($O604:BK604)-SUM($O691:BK691)</f>
        <v>0</v>
      </c>
      <c r="BL720" s="326">
        <f ca="1">SUM($O604:BL604)-SUM($O691:BL691)</f>
        <v>0</v>
      </c>
      <c r="BM720" s="326">
        <f ca="1">SUM($O604:BM604)-SUM($O691:BM691)</f>
        <v>0</v>
      </c>
    </row>
    <row r="721" spans="3:65" x14ac:dyDescent="0.2">
      <c r="C721" s="325">
        <f t="shared" si="1386"/>
        <v>13</v>
      </c>
      <c r="D721" s="303" t="str">
        <f t="shared" si="1387"/>
        <v>item 13</v>
      </c>
      <c r="E721" s="350" t="str">
        <f t="shared" si="1385"/>
        <v>Operating Expense</v>
      </c>
      <c r="F721" s="320">
        <f t="shared" si="1385"/>
        <v>2</v>
      </c>
      <c r="G721" s="320"/>
      <c r="H721" s="354"/>
      <c r="O721" s="326">
        <f ca="1">SUM($O605:O605)-SUM($O692:O692)</f>
        <v>0</v>
      </c>
      <c r="P721" s="326">
        <f ca="1">SUM($O605:P605)-SUM($O692:P692)</f>
        <v>0</v>
      </c>
      <c r="Q721" s="326">
        <f ca="1">SUM($O605:Q605)-SUM($O692:Q692)</f>
        <v>0</v>
      </c>
      <c r="R721" s="326">
        <f ca="1">SUM($O605:R605)-SUM($O692:R692)</f>
        <v>0</v>
      </c>
      <c r="S721" s="326">
        <f ca="1">SUM($O605:S605)-SUM($O692:S692)</f>
        <v>0</v>
      </c>
      <c r="T721" s="326">
        <f ca="1">SUM($O605:T605)-SUM($O692:T692)</f>
        <v>0</v>
      </c>
      <c r="U721" s="326">
        <f ca="1">SUM($O605:U605)-SUM($O692:U692)</f>
        <v>0</v>
      </c>
      <c r="V721" s="326">
        <f ca="1">SUM($O605:V605)-SUM($O692:V692)</f>
        <v>0</v>
      </c>
      <c r="W721" s="326">
        <f ca="1">SUM($O605:W605)-SUM($O692:W692)</f>
        <v>0</v>
      </c>
      <c r="X721" s="326">
        <f ca="1">SUM($O605:X605)-SUM($O692:X692)</f>
        <v>0</v>
      </c>
      <c r="Y721" s="326">
        <f ca="1">SUM($O605:Y605)-SUM($O692:Y692)</f>
        <v>0</v>
      </c>
      <c r="Z721" s="326">
        <f ca="1">SUM($O605:Z605)-SUM($O692:Z692)</f>
        <v>0</v>
      </c>
      <c r="AA721" s="326">
        <f ca="1">SUM($O605:AA605)-SUM($O692:AA692)</f>
        <v>0</v>
      </c>
      <c r="AB721" s="326">
        <f ca="1">SUM($O605:AB605)-SUM($O692:AB692)</f>
        <v>0</v>
      </c>
      <c r="AC721" s="326">
        <f ca="1">SUM($O605:AC605)-SUM($O692:AC692)</f>
        <v>0</v>
      </c>
      <c r="AD721" s="326">
        <f ca="1">SUM($O605:AD605)-SUM($O692:AD692)</f>
        <v>0</v>
      </c>
      <c r="AE721" s="326">
        <f ca="1">SUM($O605:AE605)-SUM($O692:AE692)</f>
        <v>0</v>
      </c>
      <c r="AF721" s="326">
        <f ca="1">SUM($O605:AF605)-SUM($O692:AF692)</f>
        <v>0</v>
      </c>
      <c r="AG721" s="326">
        <f ca="1">SUM($O605:AG605)-SUM($O692:AG692)</f>
        <v>0</v>
      </c>
      <c r="AH721" s="326">
        <f ca="1">SUM($O605:AH605)-SUM($O692:AH692)</f>
        <v>0</v>
      </c>
      <c r="AI721" s="326">
        <f ca="1">SUM($O605:AI605)-SUM($O692:AI692)</f>
        <v>0</v>
      </c>
      <c r="AJ721" s="326">
        <f ca="1">SUM($O605:AJ605)-SUM($O692:AJ692)</f>
        <v>0</v>
      </c>
      <c r="AK721" s="326">
        <f ca="1">SUM($O605:AK605)-SUM($O692:AK692)</f>
        <v>0</v>
      </c>
      <c r="AL721" s="326">
        <f ca="1">SUM($O605:AL605)-SUM($O692:AL692)</f>
        <v>0</v>
      </c>
      <c r="AM721" s="326">
        <f ca="1">SUM($O605:AM605)-SUM($O692:AM692)</f>
        <v>0</v>
      </c>
      <c r="AN721" s="326">
        <f ca="1">SUM($O605:AN605)-SUM($O692:AN692)</f>
        <v>0</v>
      </c>
      <c r="AO721" s="326">
        <f ca="1">SUM($O605:AO605)-SUM($O692:AO692)</f>
        <v>0</v>
      </c>
      <c r="AP721" s="326">
        <f ca="1">SUM($O605:AP605)-SUM($O692:AP692)</f>
        <v>0</v>
      </c>
      <c r="AQ721" s="326">
        <f ca="1">SUM($O605:AQ605)-SUM($O692:AQ692)</f>
        <v>0</v>
      </c>
      <c r="AR721" s="326">
        <f ca="1">SUM($O605:AR605)-SUM($O692:AR692)</f>
        <v>0</v>
      </c>
      <c r="AS721" s="326">
        <f ca="1">SUM($O605:AS605)-SUM($O692:AS692)</f>
        <v>0</v>
      </c>
      <c r="AT721" s="326">
        <f ca="1">SUM($O605:AT605)-SUM($O692:AT692)</f>
        <v>0</v>
      </c>
      <c r="AU721" s="326">
        <f ca="1">SUM($O605:AU605)-SUM($O692:AU692)</f>
        <v>0</v>
      </c>
      <c r="AV721" s="326">
        <f ca="1">SUM($O605:AV605)-SUM($O692:AV692)</f>
        <v>0</v>
      </c>
      <c r="AW721" s="326">
        <f ca="1">SUM($O605:AW605)-SUM($O692:AW692)</f>
        <v>0</v>
      </c>
      <c r="AX721" s="326">
        <f ca="1">SUM($O605:AX605)-SUM($O692:AX692)</f>
        <v>0</v>
      </c>
      <c r="AY721" s="326">
        <f ca="1">SUM($O605:AY605)-SUM($O692:AY692)</f>
        <v>0</v>
      </c>
      <c r="AZ721" s="326">
        <f ca="1">SUM($O605:AZ605)-SUM($O692:AZ692)</f>
        <v>0</v>
      </c>
      <c r="BA721" s="326">
        <f ca="1">SUM($O605:BA605)-SUM($O692:BA692)</f>
        <v>0</v>
      </c>
      <c r="BB721" s="326">
        <f ca="1">SUM($O605:BB605)-SUM($O692:BB692)</f>
        <v>0</v>
      </c>
      <c r="BC721" s="326">
        <f ca="1">SUM($O605:BC605)-SUM($O692:BC692)</f>
        <v>0</v>
      </c>
      <c r="BD721" s="326">
        <f ca="1">SUM($O605:BD605)-SUM($O692:BD692)</f>
        <v>0</v>
      </c>
      <c r="BE721" s="326">
        <f ca="1">SUM($O605:BE605)-SUM($O692:BE692)</f>
        <v>0</v>
      </c>
      <c r="BF721" s="326">
        <f ca="1">SUM($O605:BF605)-SUM($O692:BF692)</f>
        <v>0</v>
      </c>
      <c r="BG721" s="326">
        <f ca="1">SUM($O605:BG605)-SUM($O692:BG692)</f>
        <v>0</v>
      </c>
      <c r="BH721" s="326">
        <f ca="1">SUM($O605:BH605)-SUM($O692:BH692)</f>
        <v>0</v>
      </c>
      <c r="BI721" s="326">
        <f ca="1">SUM($O605:BI605)-SUM($O692:BI692)</f>
        <v>0</v>
      </c>
      <c r="BJ721" s="326">
        <f ca="1">SUM($O605:BJ605)-SUM($O692:BJ692)</f>
        <v>0</v>
      </c>
      <c r="BK721" s="326">
        <f ca="1">SUM($O605:BK605)-SUM($O692:BK692)</f>
        <v>0</v>
      </c>
      <c r="BL721" s="326">
        <f ca="1">SUM($O605:BL605)-SUM($O692:BL692)</f>
        <v>0</v>
      </c>
      <c r="BM721" s="326">
        <f ca="1">SUM($O605:BM605)-SUM($O692:BM692)</f>
        <v>0</v>
      </c>
    </row>
    <row r="722" spans="3:65" x14ac:dyDescent="0.2">
      <c r="C722" s="325">
        <f t="shared" si="1386"/>
        <v>14</v>
      </c>
      <c r="D722" s="303" t="str">
        <f t="shared" si="1387"/>
        <v>item 14</v>
      </c>
      <c r="E722" s="350" t="str">
        <f t="shared" si="1385"/>
        <v>Operating Expense</v>
      </c>
      <c r="F722" s="320">
        <f t="shared" si="1385"/>
        <v>2</v>
      </c>
      <c r="G722" s="320"/>
      <c r="H722" s="354"/>
      <c r="O722" s="326">
        <f ca="1">SUM($O606:O606)-SUM($O693:O693)</f>
        <v>0</v>
      </c>
      <c r="P722" s="326">
        <f ca="1">SUM($O606:P606)-SUM($O693:P693)</f>
        <v>0</v>
      </c>
      <c r="Q722" s="326">
        <f ca="1">SUM($O606:Q606)-SUM($O693:Q693)</f>
        <v>0</v>
      </c>
      <c r="R722" s="326">
        <f ca="1">SUM($O606:R606)-SUM($O693:R693)</f>
        <v>0</v>
      </c>
      <c r="S722" s="326">
        <f ca="1">SUM($O606:S606)-SUM($O693:S693)</f>
        <v>0</v>
      </c>
      <c r="T722" s="326">
        <f ca="1">SUM($O606:T606)-SUM($O693:T693)</f>
        <v>0</v>
      </c>
      <c r="U722" s="326">
        <f ca="1">SUM($O606:U606)-SUM($O693:U693)</f>
        <v>0</v>
      </c>
      <c r="V722" s="326">
        <f ca="1">SUM($O606:V606)-SUM($O693:V693)</f>
        <v>0</v>
      </c>
      <c r="W722" s="326">
        <f ca="1">SUM($O606:W606)-SUM($O693:W693)</f>
        <v>0</v>
      </c>
      <c r="X722" s="326">
        <f ca="1">SUM($O606:X606)-SUM($O693:X693)</f>
        <v>0</v>
      </c>
      <c r="Y722" s="326">
        <f ca="1">SUM($O606:Y606)-SUM($O693:Y693)</f>
        <v>0</v>
      </c>
      <c r="Z722" s="326">
        <f ca="1">SUM($O606:Z606)-SUM($O693:Z693)</f>
        <v>0</v>
      </c>
      <c r="AA722" s="326">
        <f ca="1">SUM($O606:AA606)-SUM($O693:AA693)</f>
        <v>0</v>
      </c>
      <c r="AB722" s="326">
        <f ca="1">SUM($O606:AB606)-SUM($O693:AB693)</f>
        <v>0</v>
      </c>
      <c r="AC722" s="326">
        <f ca="1">SUM($O606:AC606)-SUM($O693:AC693)</f>
        <v>0</v>
      </c>
      <c r="AD722" s="326">
        <f ca="1">SUM($O606:AD606)-SUM($O693:AD693)</f>
        <v>0</v>
      </c>
      <c r="AE722" s="326">
        <f ca="1">SUM($O606:AE606)-SUM($O693:AE693)</f>
        <v>0</v>
      </c>
      <c r="AF722" s="326">
        <f ca="1">SUM($O606:AF606)-SUM($O693:AF693)</f>
        <v>0</v>
      </c>
      <c r="AG722" s="326">
        <f ca="1">SUM($O606:AG606)-SUM($O693:AG693)</f>
        <v>0</v>
      </c>
      <c r="AH722" s="326">
        <f ca="1">SUM($O606:AH606)-SUM($O693:AH693)</f>
        <v>0</v>
      </c>
      <c r="AI722" s="326">
        <f ca="1">SUM($O606:AI606)-SUM($O693:AI693)</f>
        <v>0</v>
      </c>
      <c r="AJ722" s="326">
        <f ca="1">SUM($O606:AJ606)-SUM($O693:AJ693)</f>
        <v>0</v>
      </c>
      <c r="AK722" s="326">
        <f ca="1">SUM($O606:AK606)-SUM($O693:AK693)</f>
        <v>0</v>
      </c>
      <c r="AL722" s="326">
        <f ca="1">SUM($O606:AL606)-SUM($O693:AL693)</f>
        <v>0</v>
      </c>
      <c r="AM722" s="326">
        <f ca="1">SUM($O606:AM606)-SUM($O693:AM693)</f>
        <v>0</v>
      </c>
      <c r="AN722" s="326">
        <f ca="1">SUM($O606:AN606)-SUM($O693:AN693)</f>
        <v>0</v>
      </c>
      <c r="AO722" s="326">
        <f ca="1">SUM($O606:AO606)-SUM($O693:AO693)</f>
        <v>0</v>
      </c>
      <c r="AP722" s="326">
        <f ca="1">SUM($O606:AP606)-SUM($O693:AP693)</f>
        <v>0</v>
      </c>
      <c r="AQ722" s="326">
        <f ca="1">SUM($O606:AQ606)-SUM($O693:AQ693)</f>
        <v>0</v>
      </c>
      <c r="AR722" s="326">
        <f ca="1">SUM($O606:AR606)-SUM($O693:AR693)</f>
        <v>0</v>
      </c>
      <c r="AS722" s="326">
        <f ca="1">SUM($O606:AS606)-SUM($O693:AS693)</f>
        <v>0</v>
      </c>
      <c r="AT722" s="326">
        <f ca="1">SUM($O606:AT606)-SUM($O693:AT693)</f>
        <v>0</v>
      </c>
      <c r="AU722" s="326">
        <f ca="1">SUM($O606:AU606)-SUM($O693:AU693)</f>
        <v>0</v>
      </c>
      <c r="AV722" s="326">
        <f ca="1">SUM($O606:AV606)-SUM($O693:AV693)</f>
        <v>0</v>
      </c>
      <c r="AW722" s="326">
        <f ca="1">SUM($O606:AW606)-SUM($O693:AW693)</f>
        <v>0</v>
      </c>
      <c r="AX722" s="326">
        <f ca="1">SUM($O606:AX606)-SUM($O693:AX693)</f>
        <v>0</v>
      </c>
      <c r="AY722" s="326">
        <f ca="1">SUM($O606:AY606)-SUM($O693:AY693)</f>
        <v>0</v>
      </c>
      <c r="AZ722" s="326">
        <f ca="1">SUM($O606:AZ606)-SUM($O693:AZ693)</f>
        <v>0</v>
      </c>
      <c r="BA722" s="326">
        <f ca="1">SUM($O606:BA606)-SUM($O693:BA693)</f>
        <v>0</v>
      </c>
      <c r="BB722" s="326">
        <f ca="1">SUM($O606:BB606)-SUM($O693:BB693)</f>
        <v>0</v>
      </c>
      <c r="BC722" s="326">
        <f ca="1">SUM($O606:BC606)-SUM($O693:BC693)</f>
        <v>0</v>
      </c>
      <c r="BD722" s="326">
        <f ca="1">SUM($O606:BD606)-SUM($O693:BD693)</f>
        <v>0</v>
      </c>
      <c r="BE722" s="326">
        <f ca="1">SUM($O606:BE606)-SUM($O693:BE693)</f>
        <v>0</v>
      </c>
      <c r="BF722" s="326">
        <f ca="1">SUM($O606:BF606)-SUM($O693:BF693)</f>
        <v>0</v>
      </c>
      <c r="BG722" s="326">
        <f ca="1">SUM($O606:BG606)-SUM($O693:BG693)</f>
        <v>0</v>
      </c>
      <c r="BH722" s="326">
        <f ca="1">SUM($O606:BH606)-SUM($O693:BH693)</f>
        <v>0</v>
      </c>
      <c r="BI722" s="326">
        <f ca="1">SUM($O606:BI606)-SUM($O693:BI693)</f>
        <v>0</v>
      </c>
      <c r="BJ722" s="326">
        <f ca="1">SUM($O606:BJ606)-SUM($O693:BJ693)</f>
        <v>0</v>
      </c>
      <c r="BK722" s="326">
        <f ca="1">SUM($O606:BK606)-SUM($O693:BK693)</f>
        <v>0</v>
      </c>
      <c r="BL722" s="326">
        <f ca="1">SUM($O606:BL606)-SUM($O693:BL693)</f>
        <v>0</v>
      </c>
      <c r="BM722" s="326">
        <f ca="1">SUM($O606:BM606)-SUM($O693:BM693)</f>
        <v>0</v>
      </c>
    </row>
    <row r="723" spans="3:65" x14ac:dyDescent="0.2">
      <c r="C723" s="325">
        <f t="shared" si="1386"/>
        <v>15</v>
      </c>
      <c r="D723" s="303" t="str">
        <f t="shared" si="1387"/>
        <v>item 15</v>
      </c>
      <c r="E723" s="350" t="str">
        <f t="shared" si="1385"/>
        <v>Operating Expense</v>
      </c>
      <c r="F723" s="320">
        <f t="shared" si="1385"/>
        <v>2</v>
      </c>
      <c r="G723" s="320"/>
      <c r="H723" s="354"/>
      <c r="O723" s="326">
        <f ca="1">SUM($O607:O607)-SUM($O694:O694)</f>
        <v>0</v>
      </c>
      <c r="P723" s="326">
        <f ca="1">SUM($O607:P607)-SUM($O694:P694)</f>
        <v>0</v>
      </c>
      <c r="Q723" s="326">
        <f ca="1">SUM($O607:Q607)-SUM($O694:Q694)</f>
        <v>0</v>
      </c>
      <c r="R723" s="326">
        <f ca="1">SUM($O607:R607)-SUM($O694:R694)</f>
        <v>0</v>
      </c>
      <c r="S723" s="326">
        <f ca="1">SUM($O607:S607)-SUM($O694:S694)</f>
        <v>0</v>
      </c>
      <c r="T723" s="326">
        <f ca="1">SUM($O607:T607)-SUM($O694:T694)</f>
        <v>0</v>
      </c>
      <c r="U723" s="326">
        <f ca="1">SUM($O607:U607)-SUM($O694:U694)</f>
        <v>0</v>
      </c>
      <c r="V723" s="326">
        <f ca="1">SUM($O607:V607)-SUM($O694:V694)</f>
        <v>0</v>
      </c>
      <c r="W723" s="326">
        <f ca="1">SUM($O607:W607)-SUM($O694:W694)</f>
        <v>0</v>
      </c>
      <c r="X723" s="326">
        <f ca="1">SUM($O607:X607)-SUM($O694:X694)</f>
        <v>0</v>
      </c>
      <c r="Y723" s="326">
        <f ca="1">SUM($O607:Y607)-SUM($O694:Y694)</f>
        <v>0</v>
      </c>
      <c r="Z723" s="326">
        <f ca="1">SUM($O607:Z607)-SUM($O694:Z694)</f>
        <v>0</v>
      </c>
      <c r="AA723" s="326">
        <f ca="1">SUM($O607:AA607)-SUM($O694:AA694)</f>
        <v>0</v>
      </c>
      <c r="AB723" s="326">
        <f ca="1">SUM($O607:AB607)-SUM($O694:AB694)</f>
        <v>0</v>
      </c>
      <c r="AC723" s="326">
        <f ca="1">SUM($O607:AC607)-SUM($O694:AC694)</f>
        <v>0</v>
      </c>
      <c r="AD723" s="326">
        <f ca="1">SUM($O607:AD607)-SUM($O694:AD694)</f>
        <v>0</v>
      </c>
      <c r="AE723" s="326">
        <f ca="1">SUM($O607:AE607)-SUM($O694:AE694)</f>
        <v>0</v>
      </c>
      <c r="AF723" s="326">
        <f ca="1">SUM($O607:AF607)-SUM($O694:AF694)</f>
        <v>0</v>
      </c>
      <c r="AG723" s="326">
        <f ca="1">SUM($O607:AG607)-SUM($O694:AG694)</f>
        <v>0</v>
      </c>
      <c r="AH723" s="326">
        <f ca="1">SUM($O607:AH607)-SUM($O694:AH694)</f>
        <v>0</v>
      </c>
      <c r="AI723" s="326">
        <f ca="1">SUM($O607:AI607)-SUM($O694:AI694)</f>
        <v>0</v>
      </c>
      <c r="AJ723" s="326">
        <f ca="1">SUM($O607:AJ607)-SUM($O694:AJ694)</f>
        <v>0</v>
      </c>
      <c r="AK723" s="326">
        <f ca="1">SUM($O607:AK607)-SUM($O694:AK694)</f>
        <v>0</v>
      </c>
      <c r="AL723" s="326">
        <f ca="1">SUM($O607:AL607)-SUM($O694:AL694)</f>
        <v>0</v>
      </c>
      <c r="AM723" s="326">
        <f ca="1">SUM($O607:AM607)-SUM($O694:AM694)</f>
        <v>0</v>
      </c>
      <c r="AN723" s="326">
        <f ca="1">SUM($O607:AN607)-SUM($O694:AN694)</f>
        <v>0</v>
      </c>
      <c r="AO723" s="326">
        <f ca="1">SUM($O607:AO607)-SUM($O694:AO694)</f>
        <v>0</v>
      </c>
      <c r="AP723" s="326">
        <f ca="1">SUM($O607:AP607)-SUM($O694:AP694)</f>
        <v>0</v>
      </c>
      <c r="AQ723" s="326">
        <f ca="1">SUM($O607:AQ607)-SUM($O694:AQ694)</f>
        <v>0</v>
      </c>
      <c r="AR723" s="326">
        <f ca="1">SUM($O607:AR607)-SUM($O694:AR694)</f>
        <v>0</v>
      </c>
      <c r="AS723" s="326">
        <f ca="1">SUM($O607:AS607)-SUM($O694:AS694)</f>
        <v>0</v>
      </c>
      <c r="AT723" s="326">
        <f ca="1">SUM($O607:AT607)-SUM($O694:AT694)</f>
        <v>0</v>
      </c>
      <c r="AU723" s="326">
        <f ca="1">SUM($O607:AU607)-SUM($O694:AU694)</f>
        <v>0</v>
      </c>
      <c r="AV723" s="326">
        <f ca="1">SUM($O607:AV607)-SUM($O694:AV694)</f>
        <v>0</v>
      </c>
      <c r="AW723" s="326">
        <f ca="1">SUM($O607:AW607)-SUM($O694:AW694)</f>
        <v>0</v>
      </c>
      <c r="AX723" s="326">
        <f ca="1">SUM($O607:AX607)-SUM($O694:AX694)</f>
        <v>0</v>
      </c>
      <c r="AY723" s="326">
        <f ca="1">SUM($O607:AY607)-SUM($O694:AY694)</f>
        <v>0</v>
      </c>
      <c r="AZ723" s="326">
        <f ca="1">SUM($O607:AZ607)-SUM($O694:AZ694)</f>
        <v>0</v>
      </c>
      <c r="BA723" s="326">
        <f ca="1">SUM($O607:BA607)-SUM($O694:BA694)</f>
        <v>0</v>
      </c>
      <c r="BB723" s="326">
        <f ca="1">SUM($O607:BB607)-SUM($O694:BB694)</f>
        <v>0</v>
      </c>
      <c r="BC723" s="326">
        <f ca="1">SUM($O607:BC607)-SUM($O694:BC694)</f>
        <v>0</v>
      </c>
      <c r="BD723" s="326">
        <f ca="1">SUM($O607:BD607)-SUM($O694:BD694)</f>
        <v>0</v>
      </c>
      <c r="BE723" s="326">
        <f ca="1">SUM($O607:BE607)-SUM($O694:BE694)</f>
        <v>0</v>
      </c>
      <c r="BF723" s="326">
        <f ca="1">SUM($O607:BF607)-SUM($O694:BF694)</f>
        <v>0</v>
      </c>
      <c r="BG723" s="326">
        <f ca="1">SUM($O607:BG607)-SUM($O694:BG694)</f>
        <v>0</v>
      </c>
      <c r="BH723" s="326">
        <f ca="1">SUM($O607:BH607)-SUM($O694:BH694)</f>
        <v>0</v>
      </c>
      <c r="BI723" s="326">
        <f ca="1">SUM($O607:BI607)-SUM($O694:BI694)</f>
        <v>0</v>
      </c>
      <c r="BJ723" s="326">
        <f ca="1">SUM($O607:BJ607)-SUM($O694:BJ694)</f>
        <v>0</v>
      </c>
      <c r="BK723" s="326">
        <f ca="1">SUM($O607:BK607)-SUM($O694:BK694)</f>
        <v>0</v>
      </c>
      <c r="BL723" s="326">
        <f ca="1">SUM($O607:BL607)-SUM($O694:BL694)</f>
        <v>0</v>
      </c>
      <c r="BM723" s="326">
        <f ca="1">SUM($O607:BM607)-SUM($O694:BM694)</f>
        <v>0</v>
      </c>
    </row>
    <row r="724" spans="3:65" x14ac:dyDescent="0.2">
      <c r="C724" s="325">
        <f t="shared" si="1386"/>
        <v>16</v>
      </c>
      <c r="D724" s="303" t="str">
        <f t="shared" si="1387"/>
        <v>item 16</v>
      </c>
      <c r="E724" s="350" t="str">
        <f t="shared" si="1385"/>
        <v>Operating Expense</v>
      </c>
      <c r="F724" s="320">
        <f t="shared" si="1385"/>
        <v>2</v>
      </c>
      <c r="G724" s="320"/>
      <c r="H724" s="354"/>
      <c r="O724" s="326">
        <f ca="1">SUM($O608:O608)-SUM($O695:O695)</f>
        <v>0</v>
      </c>
      <c r="P724" s="326">
        <f ca="1">SUM($O608:P608)-SUM($O695:P695)</f>
        <v>0</v>
      </c>
      <c r="Q724" s="326">
        <f ca="1">SUM($O608:Q608)-SUM($O695:Q695)</f>
        <v>0</v>
      </c>
      <c r="R724" s="326">
        <f ca="1">SUM($O608:R608)-SUM($O695:R695)</f>
        <v>0</v>
      </c>
      <c r="S724" s="326">
        <f ca="1">SUM($O608:S608)-SUM($O695:S695)</f>
        <v>0</v>
      </c>
      <c r="T724" s="326">
        <f ca="1">SUM($O608:T608)-SUM($O695:T695)</f>
        <v>0</v>
      </c>
      <c r="U724" s="326">
        <f ca="1">SUM($O608:U608)-SUM($O695:U695)</f>
        <v>0</v>
      </c>
      <c r="V724" s="326">
        <f ca="1">SUM($O608:V608)-SUM($O695:V695)</f>
        <v>0</v>
      </c>
      <c r="W724" s="326">
        <f ca="1">SUM($O608:W608)-SUM($O695:W695)</f>
        <v>0</v>
      </c>
      <c r="X724" s="326">
        <f ca="1">SUM($O608:X608)-SUM($O695:X695)</f>
        <v>0</v>
      </c>
      <c r="Y724" s="326">
        <f ca="1">SUM($O608:Y608)-SUM($O695:Y695)</f>
        <v>0</v>
      </c>
      <c r="Z724" s="326">
        <f ca="1">SUM($O608:Z608)-SUM($O695:Z695)</f>
        <v>0</v>
      </c>
      <c r="AA724" s="326">
        <f ca="1">SUM($O608:AA608)-SUM($O695:AA695)</f>
        <v>0</v>
      </c>
      <c r="AB724" s="326">
        <f ca="1">SUM($O608:AB608)-SUM($O695:AB695)</f>
        <v>0</v>
      </c>
      <c r="AC724" s="326">
        <f ca="1">SUM($O608:AC608)-SUM($O695:AC695)</f>
        <v>0</v>
      </c>
      <c r="AD724" s="326">
        <f ca="1">SUM($O608:AD608)-SUM($O695:AD695)</f>
        <v>0</v>
      </c>
      <c r="AE724" s="326">
        <f ca="1">SUM($O608:AE608)-SUM($O695:AE695)</f>
        <v>0</v>
      </c>
      <c r="AF724" s="326">
        <f ca="1">SUM($O608:AF608)-SUM($O695:AF695)</f>
        <v>0</v>
      </c>
      <c r="AG724" s="326">
        <f ca="1">SUM($O608:AG608)-SUM($O695:AG695)</f>
        <v>0</v>
      </c>
      <c r="AH724" s="326">
        <f ca="1">SUM($O608:AH608)-SUM($O695:AH695)</f>
        <v>0</v>
      </c>
      <c r="AI724" s="326">
        <f ca="1">SUM($O608:AI608)-SUM($O695:AI695)</f>
        <v>0</v>
      </c>
      <c r="AJ724" s="326">
        <f ca="1">SUM($O608:AJ608)-SUM($O695:AJ695)</f>
        <v>0</v>
      </c>
      <c r="AK724" s="326">
        <f ca="1">SUM($O608:AK608)-SUM($O695:AK695)</f>
        <v>0</v>
      </c>
      <c r="AL724" s="326">
        <f ca="1">SUM($O608:AL608)-SUM($O695:AL695)</f>
        <v>0</v>
      </c>
      <c r="AM724" s="326">
        <f ca="1">SUM($O608:AM608)-SUM($O695:AM695)</f>
        <v>0</v>
      </c>
      <c r="AN724" s="326">
        <f ca="1">SUM($O608:AN608)-SUM($O695:AN695)</f>
        <v>0</v>
      </c>
      <c r="AO724" s="326">
        <f ca="1">SUM($O608:AO608)-SUM($O695:AO695)</f>
        <v>0</v>
      </c>
      <c r="AP724" s="326">
        <f ca="1">SUM($O608:AP608)-SUM($O695:AP695)</f>
        <v>0</v>
      </c>
      <c r="AQ724" s="326">
        <f ca="1">SUM($O608:AQ608)-SUM($O695:AQ695)</f>
        <v>0</v>
      </c>
      <c r="AR724" s="326">
        <f ca="1">SUM($O608:AR608)-SUM($O695:AR695)</f>
        <v>0</v>
      </c>
      <c r="AS724" s="326">
        <f ca="1">SUM($O608:AS608)-SUM($O695:AS695)</f>
        <v>0</v>
      </c>
      <c r="AT724" s="326">
        <f ca="1">SUM($O608:AT608)-SUM($O695:AT695)</f>
        <v>0</v>
      </c>
      <c r="AU724" s="326">
        <f ca="1">SUM($O608:AU608)-SUM($O695:AU695)</f>
        <v>0</v>
      </c>
      <c r="AV724" s="326">
        <f ca="1">SUM($O608:AV608)-SUM($O695:AV695)</f>
        <v>0</v>
      </c>
      <c r="AW724" s="326">
        <f ca="1">SUM($O608:AW608)-SUM($O695:AW695)</f>
        <v>0</v>
      </c>
      <c r="AX724" s="326">
        <f ca="1">SUM($O608:AX608)-SUM($O695:AX695)</f>
        <v>0</v>
      </c>
      <c r="AY724" s="326">
        <f ca="1">SUM($O608:AY608)-SUM($O695:AY695)</f>
        <v>0</v>
      </c>
      <c r="AZ724" s="326">
        <f ca="1">SUM($O608:AZ608)-SUM($O695:AZ695)</f>
        <v>0</v>
      </c>
      <c r="BA724" s="326">
        <f ca="1">SUM($O608:BA608)-SUM($O695:BA695)</f>
        <v>0</v>
      </c>
      <c r="BB724" s="326">
        <f ca="1">SUM($O608:BB608)-SUM($O695:BB695)</f>
        <v>0</v>
      </c>
      <c r="BC724" s="326">
        <f ca="1">SUM($O608:BC608)-SUM($O695:BC695)</f>
        <v>0</v>
      </c>
      <c r="BD724" s="326">
        <f ca="1">SUM($O608:BD608)-SUM($O695:BD695)</f>
        <v>0</v>
      </c>
      <c r="BE724" s="326">
        <f ca="1">SUM($O608:BE608)-SUM($O695:BE695)</f>
        <v>0</v>
      </c>
      <c r="BF724" s="326">
        <f ca="1">SUM($O608:BF608)-SUM($O695:BF695)</f>
        <v>0</v>
      </c>
      <c r="BG724" s="326">
        <f ca="1">SUM($O608:BG608)-SUM($O695:BG695)</f>
        <v>0</v>
      </c>
      <c r="BH724" s="326">
        <f ca="1">SUM($O608:BH608)-SUM($O695:BH695)</f>
        <v>0</v>
      </c>
      <c r="BI724" s="326">
        <f ca="1">SUM($O608:BI608)-SUM($O695:BI695)</f>
        <v>0</v>
      </c>
      <c r="BJ724" s="326">
        <f ca="1">SUM($O608:BJ608)-SUM($O695:BJ695)</f>
        <v>0</v>
      </c>
      <c r="BK724" s="326">
        <f ca="1">SUM($O608:BK608)-SUM($O695:BK695)</f>
        <v>0</v>
      </c>
      <c r="BL724" s="326">
        <f ca="1">SUM($O608:BL608)-SUM($O695:BL695)</f>
        <v>0</v>
      </c>
      <c r="BM724" s="326">
        <f ca="1">SUM($O608:BM608)-SUM($O695:BM695)</f>
        <v>0</v>
      </c>
    </row>
    <row r="725" spans="3:65" x14ac:dyDescent="0.2">
      <c r="C725" s="325">
        <f t="shared" si="1386"/>
        <v>17</v>
      </c>
      <c r="D725" s="303" t="str">
        <f t="shared" si="1387"/>
        <v>item 17</v>
      </c>
      <c r="E725" s="350" t="str">
        <f t="shared" si="1385"/>
        <v>Operating Expense</v>
      </c>
      <c r="F725" s="320">
        <f t="shared" si="1385"/>
        <v>2</v>
      </c>
      <c r="G725" s="320"/>
      <c r="H725" s="354"/>
      <c r="O725" s="326">
        <f ca="1">SUM($O609:O609)-SUM($O696:O696)</f>
        <v>0</v>
      </c>
      <c r="P725" s="326">
        <f ca="1">SUM($O609:P609)-SUM($O696:P696)</f>
        <v>0</v>
      </c>
      <c r="Q725" s="326">
        <f ca="1">SUM($O609:Q609)-SUM($O696:Q696)</f>
        <v>0</v>
      </c>
      <c r="R725" s="326">
        <f ca="1">SUM($O609:R609)-SUM($O696:R696)</f>
        <v>0</v>
      </c>
      <c r="S725" s="326">
        <f ca="1">SUM($O609:S609)-SUM($O696:S696)</f>
        <v>0</v>
      </c>
      <c r="T725" s="326">
        <f ca="1">SUM($O609:T609)-SUM($O696:T696)</f>
        <v>0</v>
      </c>
      <c r="U725" s="326">
        <f ca="1">SUM($O609:U609)-SUM($O696:U696)</f>
        <v>0</v>
      </c>
      <c r="V725" s="326">
        <f ca="1">SUM($O609:V609)-SUM($O696:V696)</f>
        <v>0</v>
      </c>
      <c r="W725" s="326">
        <f ca="1">SUM($O609:W609)-SUM($O696:W696)</f>
        <v>0</v>
      </c>
      <c r="X725" s="326">
        <f ca="1">SUM($O609:X609)-SUM($O696:X696)</f>
        <v>0</v>
      </c>
      <c r="Y725" s="326">
        <f ca="1">SUM($O609:Y609)-SUM($O696:Y696)</f>
        <v>0</v>
      </c>
      <c r="Z725" s="326">
        <f ca="1">SUM($O609:Z609)-SUM($O696:Z696)</f>
        <v>0</v>
      </c>
      <c r="AA725" s="326">
        <f ca="1">SUM($O609:AA609)-SUM($O696:AA696)</f>
        <v>0</v>
      </c>
      <c r="AB725" s="326">
        <f ca="1">SUM($O609:AB609)-SUM($O696:AB696)</f>
        <v>0</v>
      </c>
      <c r="AC725" s="326">
        <f ca="1">SUM($O609:AC609)-SUM($O696:AC696)</f>
        <v>0</v>
      </c>
      <c r="AD725" s="326">
        <f ca="1">SUM($O609:AD609)-SUM($O696:AD696)</f>
        <v>0</v>
      </c>
      <c r="AE725" s="326">
        <f ca="1">SUM($O609:AE609)-SUM($O696:AE696)</f>
        <v>0</v>
      </c>
      <c r="AF725" s="326">
        <f ca="1">SUM($O609:AF609)-SUM($O696:AF696)</f>
        <v>0</v>
      </c>
      <c r="AG725" s="326">
        <f ca="1">SUM($O609:AG609)-SUM($O696:AG696)</f>
        <v>0</v>
      </c>
      <c r="AH725" s="326">
        <f ca="1">SUM($O609:AH609)-SUM($O696:AH696)</f>
        <v>0</v>
      </c>
      <c r="AI725" s="326">
        <f ca="1">SUM($O609:AI609)-SUM($O696:AI696)</f>
        <v>0</v>
      </c>
      <c r="AJ725" s="326">
        <f ca="1">SUM($O609:AJ609)-SUM($O696:AJ696)</f>
        <v>0</v>
      </c>
      <c r="AK725" s="326">
        <f ca="1">SUM($O609:AK609)-SUM($O696:AK696)</f>
        <v>0</v>
      </c>
      <c r="AL725" s="326">
        <f ca="1">SUM($O609:AL609)-SUM($O696:AL696)</f>
        <v>0</v>
      </c>
      <c r="AM725" s="326">
        <f ca="1">SUM($O609:AM609)-SUM($O696:AM696)</f>
        <v>0</v>
      </c>
      <c r="AN725" s="326">
        <f ca="1">SUM($O609:AN609)-SUM($O696:AN696)</f>
        <v>0</v>
      </c>
      <c r="AO725" s="326">
        <f ca="1">SUM($O609:AO609)-SUM($O696:AO696)</f>
        <v>0</v>
      </c>
      <c r="AP725" s="326">
        <f ca="1">SUM($O609:AP609)-SUM($O696:AP696)</f>
        <v>0</v>
      </c>
      <c r="AQ725" s="326">
        <f ca="1">SUM($O609:AQ609)-SUM($O696:AQ696)</f>
        <v>0</v>
      </c>
      <c r="AR725" s="326">
        <f ca="1">SUM($O609:AR609)-SUM($O696:AR696)</f>
        <v>0</v>
      </c>
      <c r="AS725" s="326">
        <f ca="1">SUM($O609:AS609)-SUM($O696:AS696)</f>
        <v>0</v>
      </c>
      <c r="AT725" s="326">
        <f ca="1">SUM($O609:AT609)-SUM($O696:AT696)</f>
        <v>0</v>
      </c>
      <c r="AU725" s="326">
        <f ca="1">SUM($O609:AU609)-SUM($O696:AU696)</f>
        <v>0</v>
      </c>
      <c r="AV725" s="326">
        <f ca="1">SUM($O609:AV609)-SUM($O696:AV696)</f>
        <v>0</v>
      </c>
      <c r="AW725" s="326">
        <f ca="1">SUM($O609:AW609)-SUM($O696:AW696)</f>
        <v>0</v>
      </c>
      <c r="AX725" s="326">
        <f ca="1">SUM($O609:AX609)-SUM($O696:AX696)</f>
        <v>0</v>
      </c>
      <c r="AY725" s="326">
        <f ca="1">SUM($O609:AY609)-SUM($O696:AY696)</f>
        <v>0</v>
      </c>
      <c r="AZ725" s="326">
        <f ca="1">SUM($O609:AZ609)-SUM($O696:AZ696)</f>
        <v>0</v>
      </c>
      <c r="BA725" s="326">
        <f ca="1">SUM($O609:BA609)-SUM($O696:BA696)</f>
        <v>0</v>
      </c>
      <c r="BB725" s="326">
        <f ca="1">SUM($O609:BB609)-SUM($O696:BB696)</f>
        <v>0</v>
      </c>
      <c r="BC725" s="326">
        <f ca="1">SUM($O609:BC609)-SUM($O696:BC696)</f>
        <v>0</v>
      </c>
      <c r="BD725" s="326">
        <f ca="1">SUM($O609:BD609)-SUM($O696:BD696)</f>
        <v>0</v>
      </c>
      <c r="BE725" s="326">
        <f ca="1">SUM($O609:BE609)-SUM($O696:BE696)</f>
        <v>0</v>
      </c>
      <c r="BF725" s="326">
        <f ca="1">SUM($O609:BF609)-SUM($O696:BF696)</f>
        <v>0</v>
      </c>
      <c r="BG725" s="326">
        <f ca="1">SUM($O609:BG609)-SUM($O696:BG696)</f>
        <v>0</v>
      </c>
      <c r="BH725" s="326">
        <f ca="1">SUM($O609:BH609)-SUM($O696:BH696)</f>
        <v>0</v>
      </c>
      <c r="BI725" s="326">
        <f ca="1">SUM($O609:BI609)-SUM($O696:BI696)</f>
        <v>0</v>
      </c>
      <c r="BJ725" s="326">
        <f ca="1">SUM($O609:BJ609)-SUM($O696:BJ696)</f>
        <v>0</v>
      </c>
      <c r="BK725" s="326">
        <f ca="1">SUM($O609:BK609)-SUM($O696:BK696)</f>
        <v>0</v>
      </c>
      <c r="BL725" s="326">
        <f ca="1">SUM($O609:BL609)-SUM($O696:BL696)</f>
        <v>0</v>
      </c>
      <c r="BM725" s="326">
        <f ca="1">SUM($O609:BM609)-SUM($O696:BM696)</f>
        <v>0</v>
      </c>
    </row>
    <row r="726" spans="3:65" x14ac:dyDescent="0.2">
      <c r="C726" s="325">
        <f t="shared" si="1386"/>
        <v>18</v>
      </c>
      <c r="D726" s="303" t="str">
        <f t="shared" si="1387"/>
        <v>item 18</v>
      </c>
      <c r="E726" s="350" t="str">
        <f t="shared" si="1385"/>
        <v>Operating Expense</v>
      </c>
      <c r="F726" s="320">
        <f t="shared" si="1385"/>
        <v>2</v>
      </c>
      <c r="G726" s="320"/>
      <c r="H726" s="354"/>
      <c r="O726" s="326">
        <f ca="1">SUM($O610:O610)-SUM($O697:O697)</f>
        <v>0</v>
      </c>
      <c r="P726" s="326">
        <f ca="1">SUM($O610:P610)-SUM($O697:P697)</f>
        <v>0</v>
      </c>
      <c r="Q726" s="326">
        <f ca="1">SUM($O610:Q610)-SUM($O697:Q697)</f>
        <v>0</v>
      </c>
      <c r="R726" s="326">
        <f ca="1">SUM($O610:R610)-SUM($O697:R697)</f>
        <v>0</v>
      </c>
      <c r="S726" s="326">
        <f ca="1">SUM($O610:S610)-SUM($O697:S697)</f>
        <v>0</v>
      </c>
      <c r="T726" s="326">
        <f ca="1">SUM($O610:T610)-SUM($O697:T697)</f>
        <v>0</v>
      </c>
      <c r="U726" s="326">
        <f ca="1">SUM($O610:U610)-SUM($O697:U697)</f>
        <v>0</v>
      </c>
      <c r="V726" s="326">
        <f ca="1">SUM($O610:V610)-SUM($O697:V697)</f>
        <v>0</v>
      </c>
      <c r="W726" s="326">
        <f ca="1">SUM($O610:W610)-SUM($O697:W697)</f>
        <v>0</v>
      </c>
      <c r="X726" s="326">
        <f ca="1">SUM($O610:X610)-SUM($O697:X697)</f>
        <v>0</v>
      </c>
      <c r="Y726" s="326">
        <f ca="1">SUM($O610:Y610)-SUM($O697:Y697)</f>
        <v>0</v>
      </c>
      <c r="Z726" s="326">
        <f ca="1">SUM($O610:Z610)-SUM($O697:Z697)</f>
        <v>0</v>
      </c>
      <c r="AA726" s="326">
        <f ca="1">SUM($O610:AA610)-SUM($O697:AA697)</f>
        <v>0</v>
      </c>
      <c r="AB726" s="326">
        <f ca="1">SUM($O610:AB610)-SUM($O697:AB697)</f>
        <v>0</v>
      </c>
      <c r="AC726" s="326">
        <f ca="1">SUM($O610:AC610)-SUM($O697:AC697)</f>
        <v>0</v>
      </c>
      <c r="AD726" s="326">
        <f ca="1">SUM($O610:AD610)-SUM($O697:AD697)</f>
        <v>0</v>
      </c>
      <c r="AE726" s="326">
        <f ca="1">SUM($O610:AE610)-SUM($O697:AE697)</f>
        <v>0</v>
      </c>
      <c r="AF726" s="326">
        <f ca="1">SUM($O610:AF610)-SUM($O697:AF697)</f>
        <v>0</v>
      </c>
      <c r="AG726" s="326">
        <f ca="1">SUM($O610:AG610)-SUM($O697:AG697)</f>
        <v>0</v>
      </c>
      <c r="AH726" s="326">
        <f ca="1">SUM($O610:AH610)-SUM($O697:AH697)</f>
        <v>0</v>
      </c>
      <c r="AI726" s="326">
        <f ca="1">SUM($O610:AI610)-SUM($O697:AI697)</f>
        <v>0</v>
      </c>
      <c r="AJ726" s="326">
        <f ca="1">SUM($O610:AJ610)-SUM($O697:AJ697)</f>
        <v>0</v>
      </c>
      <c r="AK726" s="326">
        <f ca="1">SUM($O610:AK610)-SUM($O697:AK697)</f>
        <v>0</v>
      </c>
      <c r="AL726" s="326">
        <f ca="1">SUM($O610:AL610)-SUM($O697:AL697)</f>
        <v>0</v>
      </c>
      <c r="AM726" s="326">
        <f ca="1">SUM($O610:AM610)-SUM($O697:AM697)</f>
        <v>0</v>
      </c>
      <c r="AN726" s="326">
        <f ca="1">SUM($O610:AN610)-SUM($O697:AN697)</f>
        <v>0</v>
      </c>
      <c r="AO726" s="326">
        <f ca="1">SUM($O610:AO610)-SUM($O697:AO697)</f>
        <v>0</v>
      </c>
      <c r="AP726" s="326">
        <f ca="1">SUM($O610:AP610)-SUM($O697:AP697)</f>
        <v>0</v>
      </c>
      <c r="AQ726" s="326">
        <f ca="1">SUM($O610:AQ610)-SUM($O697:AQ697)</f>
        <v>0</v>
      </c>
      <c r="AR726" s="326">
        <f ca="1">SUM($O610:AR610)-SUM($O697:AR697)</f>
        <v>0</v>
      </c>
      <c r="AS726" s="326">
        <f ca="1">SUM($O610:AS610)-SUM($O697:AS697)</f>
        <v>0</v>
      </c>
      <c r="AT726" s="326">
        <f ca="1">SUM($O610:AT610)-SUM($O697:AT697)</f>
        <v>0</v>
      </c>
      <c r="AU726" s="326">
        <f ca="1">SUM($O610:AU610)-SUM($O697:AU697)</f>
        <v>0</v>
      </c>
      <c r="AV726" s="326">
        <f ca="1">SUM($O610:AV610)-SUM($O697:AV697)</f>
        <v>0</v>
      </c>
      <c r="AW726" s="326">
        <f ca="1">SUM($O610:AW610)-SUM($O697:AW697)</f>
        <v>0</v>
      </c>
      <c r="AX726" s="326">
        <f ca="1">SUM($O610:AX610)-SUM($O697:AX697)</f>
        <v>0</v>
      </c>
      <c r="AY726" s="326">
        <f ca="1">SUM($O610:AY610)-SUM($O697:AY697)</f>
        <v>0</v>
      </c>
      <c r="AZ726" s="326">
        <f ca="1">SUM($O610:AZ610)-SUM($O697:AZ697)</f>
        <v>0</v>
      </c>
      <c r="BA726" s="326">
        <f ca="1">SUM($O610:BA610)-SUM($O697:BA697)</f>
        <v>0</v>
      </c>
      <c r="BB726" s="326">
        <f ca="1">SUM($O610:BB610)-SUM($O697:BB697)</f>
        <v>0</v>
      </c>
      <c r="BC726" s="326">
        <f ca="1">SUM($O610:BC610)-SUM($O697:BC697)</f>
        <v>0</v>
      </c>
      <c r="BD726" s="326">
        <f ca="1">SUM($O610:BD610)-SUM($O697:BD697)</f>
        <v>0</v>
      </c>
      <c r="BE726" s="326">
        <f ca="1">SUM($O610:BE610)-SUM($O697:BE697)</f>
        <v>0</v>
      </c>
      <c r="BF726" s="326">
        <f ca="1">SUM($O610:BF610)-SUM($O697:BF697)</f>
        <v>0</v>
      </c>
      <c r="BG726" s="326">
        <f ca="1">SUM($O610:BG610)-SUM($O697:BG697)</f>
        <v>0</v>
      </c>
      <c r="BH726" s="326">
        <f ca="1">SUM($O610:BH610)-SUM($O697:BH697)</f>
        <v>0</v>
      </c>
      <c r="BI726" s="326">
        <f ca="1">SUM($O610:BI610)-SUM($O697:BI697)</f>
        <v>0</v>
      </c>
      <c r="BJ726" s="326">
        <f ca="1">SUM($O610:BJ610)-SUM($O697:BJ697)</f>
        <v>0</v>
      </c>
      <c r="BK726" s="326">
        <f ca="1">SUM($O610:BK610)-SUM($O697:BK697)</f>
        <v>0</v>
      </c>
      <c r="BL726" s="326">
        <f ca="1">SUM($O610:BL610)-SUM($O697:BL697)</f>
        <v>0</v>
      </c>
      <c r="BM726" s="326">
        <f ca="1">SUM($O610:BM610)-SUM($O697:BM697)</f>
        <v>0</v>
      </c>
    </row>
    <row r="727" spans="3:65" x14ac:dyDescent="0.2">
      <c r="C727" s="325">
        <f t="shared" si="1386"/>
        <v>19</v>
      </c>
      <c r="D727" s="303" t="str">
        <f t="shared" si="1387"/>
        <v>item 19</v>
      </c>
      <c r="E727" s="350" t="str">
        <f t="shared" si="1385"/>
        <v>Operating Expense</v>
      </c>
      <c r="F727" s="320">
        <f t="shared" si="1385"/>
        <v>2</v>
      </c>
      <c r="G727" s="320"/>
      <c r="H727" s="354"/>
      <c r="O727" s="326">
        <f ca="1">SUM($O611:O611)-SUM($O698:O698)</f>
        <v>0</v>
      </c>
      <c r="P727" s="326">
        <f ca="1">SUM($O611:P611)-SUM($O698:P698)</f>
        <v>0</v>
      </c>
      <c r="Q727" s="326">
        <f ca="1">SUM($O611:Q611)-SUM($O698:Q698)</f>
        <v>0</v>
      </c>
      <c r="R727" s="326">
        <f ca="1">SUM($O611:R611)-SUM($O698:R698)</f>
        <v>0</v>
      </c>
      <c r="S727" s="326">
        <f ca="1">SUM($O611:S611)-SUM($O698:S698)</f>
        <v>0</v>
      </c>
      <c r="T727" s="326">
        <f ca="1">SUM($O611:T611)-SUM($O698:T698)</f>
        <v>0</v>
      </c>
      <c r="U727" s="326">
        <f ca="1">SUM($O611:U611)-SUM($O698:U698)</f>
        <v>0</v>
      </c>
      <c r="V727" s="326">
        <f ca="1">SUM($O611:V611)-SUM($O698:V698)</f>
        <v>0</v>
      </c>
      <c r="W727" s="326">
        <f ca="1">SUM($O611:W611)-SUM($O698:W698)</f>
        <v>0</v>
      </c>
      <c r="X727" s="326">
        <f ca="1">SUM($O611:X611)-SUM($O698:X698)</f>
        <v>0</v>
      </c>
      <c r="Y727" s="326">
        <f ca="1">SUM($O611:Y611)-SUM($O698:Y698)</f>
        <v>0</v>
      </c>
      <c r="Z727" s="326">
        <f ca="1">SUM($O611:Z611)-SUM($O698:Z698)</f>
        <v>0</v>
      </c>
      <c r="AA727" s="326">
        <f ca="1">SUM($O611:AA611)-SUM($O698:AA698)</f>
        <v>0</v>
      </c>
      <c r="AB727" s="326">
        <f ca="1">SUM($O611:AB611)-SUM($O698:AB698)</f>
        <v>0</v>
      </c>
      <c r="AC727" s="326">
        <f ca="1">SUM($O611:AC611)-SUM($O698:AC698)</f>
        <v>0</v>
      </c>
      <c r="AD727" s="326">
        <f ca="1">SUM($O611:AD611)-SUM($O698:AD698)</f>
        <v>0</v>
      </c>
      <c r="AE727" s="326">
        <f ca="1">SUM($O611:AE611)-SUM($O698:AE698)</f>
        <v>0</v>
      </c>
      <c r="AF727" s="326">
        <f ca="1">SUM($O611:AF611)-SUM($O698:AF698)</f>
        <v>0</v>
      </c>
      <c r="AG727" s="326">
        <f ca="1">SUM($O611:AG611)-SUM($O698:AG698)</f>
        <v>0</v>
      </c>
      <c r="AH727" s="326">
        <f ca="1">SUM($O611:AH611)-SUM($O698:AH698)</f>
        <v>0</v>
      </c>
      <c r="AI727" s="326">
        <f ca="1">SUM($O611:AI611)-SUM($O698:AI698)</f>
        <v>0</v>
      </c>
      <c r="AJ727" s="326">
        <f ca="1">SUM($O611:AJ611)-SUM($O698:AJ698)</f>
        <v>0</v>
      </c>
      <c r="AK727" s="326">
        <f ca="1">SUM($O611:AK611)-SUM($O698:AK698)</f>
        <v>0</v>
      </c>
      <c r="AL727" s="326">
        <f ca="1">SUM($O611:AL611)-SUM($O698:AL698)</f>
        <v>0</v>
      </c>
      <c r="AM727" s="326">
        <f ca="1">SUM($O611:AM611)-SUM($O698:AM698)</f>
        <v>0</v>
      </c>
      <c r="AN727" s="326">
        <f ca="1">SUM($O611:AN611)-SUM($O698:AN698)</f>
        <v>0</v>
      </c>
      <c r="AO727" s="326">
        <f ca="1">SUM($O611:AO611)-SUM($O698:AO698)</f>
        <v>0</v>
      </c>
      <c r="AP727" s="326">
        <f ca="1">SUM($O611:AP611)-SUM($O698:AP698)</f>
        <v>0</v>
      </c>
      <c r="AQ727" s="326">
        <f ca="1">SUM($O611:AQ611)-SUM($O698:AQ698)</f>
        <v>0</v>
      </c>
      <c r="AR727" s="326">
        <f ca="1">SUM($O611:AR611)-SUM($O698:AR698)</f>
        <v>0</v>
      </c>
      <c r="AS727" s="326">
        <f ca="1">SUM($O611:AS611)-SUM($O698:AS698)</f>
        <v>0</v>
      </c>
      <c r="AT727" s="326">
        <f ca="1">SUM($O611:AT611)-SUM($O698:AT698)</f>
        <v>0</v>
      </c>
      <c r="AU727" s="326">
        <f ca="1">SUM($O611:AU611)-SUM($O698:AU698)</f>
        <v>0</v>
      </c>
      <c r="AV727" s="326">
        <f ca="1">SUM($O611:AV611)-SUM($O698:AV698)</f>
        <v>0</v>
      </c>
      <c r="AW727" s="326">
        <f ca="1">SUM($O611:AW611)-SUM($O698:AW698)</f>
        <v>0</v>
      </c>
      <c r="AX727" s="326">
        <f ca="1">SUM($O611:AX611)-SUM($O698:AX698)</f>
        <v>0</v>
      </c>
      <c r="AY727" s="326">
        <f ca="1">SUM($O611:AY611)-SUM($O698:AY698)</f>
        <v>0</v>
      </c>
      <c r="AZ727" s="326">
        <f ca="1">SUM($O611:AZ611)-SUM($O698:AZ698)</f>
        <v>0</v>
      </c>
      <c r="BA727" s="326">
        <f ca="1">SUM($O611:BA611)-SUM($O698:BA698)</f>
        <v>0</v>
      </c>
      <c r="BB727" s="326">
        <f ca="1">SUM($O611:BB611)-SUM($O698:BB698)</f>
        <v>0</v>
      </c>
      <c r="BC727" s="326">
        <f ca="1">SUM($O611:BC611)-SUM($O698:BC698)</f>
        <v>0</v>
      </c>
      <c r="BD727" s="326">
        <f ca="1">SUM($O611:BD611)-SUM($O698:BD698)</f>
        <v>0</v>
      </c>
      <c r="BE727" s="326">
        <f ca="1">SUM($O611:BE611)-SUM($O698:BE698)</f>
        <v>0</v>
      </c>
      <c r="BF727" s="326">
        <f ca="1">SUM($O611:BF611)-SUM($O698:BF698)</f>
        <v>0</v>
      </c>
      <c r="BG727" s="326">
        <f ca="1">SUM($O611:BG611)-SUM($O698:BG698)</f>
        <v>0</v>
      </c>
      <c r="BH727" s="326">
        <f ca="1">SUM($O611:BH611)-SUM($O698:BH698)</f>
        <v>0</v>
      </c>
      <c r="BI727" s="326">
        <f ca="1">SUM($O611:BI611)-SUM($O698:BI698)</f>
        <v>0</v>
      </c>
      <c r="BJ727" s="326">
        <f ca="1">SUM($O611:BJ611)-SUM($O698:BJ698)</f>
        <v>0</v>
      </c>
      <c r="BK727" s="326">
        <f ca="1">SUM($O611:BK611)-SUM($O698:BK698)</f>
        <v>0</v>
      </c>
      <c r="BL727" s="326">
        <f ca="1">SUM($O611:BL611)-SUM($O698:BL698)</f>
        <v>0</v>
      </c>
      <c r="BM727" s="326">
        <f ca="1">SUM($O611:BM611)-SUM($O698:BM698)</f>
        <v>0</v>
      </c>
    </row>
    <row r="728" spans="3:65" x14ac:dyDescent="0.2">
      <c r="C728" s="325">
        <f t="shared" si="1386"/>
        <v>20</v>
      </c>
      <c r="D728" s="303" t="str">
        <f t="shared" si="1387"/>
        <v>item 20</v>
      </c>
      <c r="E728" s="350" t="str">
        <f t="shared" si="1385"/>
        <v>Operating Expense</v>
      </c>
      <c r="F728" s="320">
        <f t="shared" si="1385"/>
        <v>2</v>
      </c>
      <c r="G728" s="320"/>
      <c r="H728" s="354"/>
      <c r="O728" s="326">
        <f ca="1">SUM($O612:O612)-SUM($O699:O699)</f>
        <v>0</v>
      </c>
      <c r="P728" s="326">
        <f ca="1">SUM($O612:P612)-SUM($O699:P699)</f>
        <v>0</v>
      </c>
      <c r="Q728" s="326">
        <f ca="1">SUM($O612:Q612)-SUM($O699:Q699)</f>
        <v>0</v>
      </c>
      <c r="R728" s="326">
        <f ca="1">SUM($O612:R612)-SUM($O699:R699)</f>
        <v>0</v>
      </c>
      <c r="S728" s="326">
        <f ca="1">SUM($O612:S612)-SUM($O699:S699)</f>
        <v>0</v>
      </c>
      <c r="T728" s="326">
        <f ca="1">SUM($O612:T612)-SUM($O699:T699)</f>
        <v>0</v>
      </c>
      <c r="U728" s="326">
        <f ca="1">SUM($O612:U612)-SUM($O699:U699)</f>
        <v>0</v>
      </c>
      <c r="V728" s="326">
        <f ca="1">SUM($O612:V612)-SUM($O699:V699)</f>
        <v>0</v>
      </c>
      <c r="W728" s="326">
        <f ca="1">SUM($O612:W612)-SUM($O699:W699)</f>
        <v>0</v>
      </c>
      <c r="X728" s="326">
        <f ca="1">SUM($O612:X612)-SUM($O699:X699)</f>
        <v>0</v>
      </c>
      <c r="Y728" s="326">
        <f ca="1">SUM($O612:Y612)-SUM($O699:Y699)</f>
        <v>0</v>
      </c>
      <c r="Z728" s="326">
        <f ca="1">SUM($O612:Z612)-SUM($O699:Z699)</f>
        <v>0</v>
      </c>
      <c r="AA728" s="326">
        <f ca="1">SUM($O612:AA612)-SUM($O699:AA699)</f>
        <v>0</v>
      </c>
      <c r="AB728" s="326">
        <f ca="1">SUM($O612:AB612)-SUM($O699:AB699)</f>
        <v>0</v>
      </c>
      <c r="AC728" s="326">
        <f ca="1">SUM($O612:AC612)-SUM($O699:AC699)</f>
        <v>0</v>
      </c>
      <c r="AD728" s="326">
        <f ca="1">SUM($O612:AD612)-SUM($O699:AD699)</f>
        <v>0</v>
      </c>
      <c r="AE728" s="326">
        <f ca="1">SUM($O612:AE612)-SUM($O699:AE699)</f>
        <v>0</v>
      </c>
      <c r="AF728" s="326">
        <f ca="1">SUM($O612:AF612)-SUM($O699:AF699)</f>
        <v>0</v>
      </c>
      <c r="AG728" s="326">
        <f ca="1">SUM($O612:AG612)-SUM($O699:AG699)</f>
        <v>0</v>
      </c>
      <c r="AH728" s="326">
        <f ca="1">SUM($O612:AH612)-SUM($O699:AH699)</f>
        <v>0</v>
      </c>
      <c r="AI728" s="326">
        <f ca="1">SUM($O612:AI612)-SUM($O699:AI699)</f>
        <v>0</v>
      </c>
      <c r="AJ728" s="326">
        <f ca="1">SUM($O612:AJ612)-SUM($O699:AJ699)</f>
        <v>0</v>
      </c>
      <c r="AK728" s="326">
        <f ca="1">SUM($O612:AK612)-SUM($O699:AK699)</f>
        <v>0</v>
      </c>
      <c r="AL728" s="326">
        <f ca="1">SUM($O612:AL612)-SUM($O699:AL699)</f>
        <v>0</v>
      </c>
      <c r="AM728" s="326">
        <f ca="1">SUM($O612:AM612)-SUM($O699:AM699)</f>
        <v>0</v>
      </c>
      <c r="AN728" s="326">
        <f ca="1">SUM($O612:AN612)-SUM($O699:AN699)</f>
        <v>0</v>
      </c>
      <c r="AO728" s="326">
        <f ca="1">SUM($O612:AO612)-SUM($O699:AO699)</f>
        <v>0</v>
      </c>
      <c r="AP728" s="326">
        <f ca="1">SUM($O612:AP612)-SUM($O699:AP699)</f>
        <v>0</v>
      </c>
      <c r="AQ728" s="326">
        <f ca="1">SUM($O612:AQ612)-SUM($O699:AQ699)</f>
        <v>0</v>
      </c>
      <c r="AR728" s="326">
        <f ca="1">SUM($O612:AR612)-SUM($O699:AR699)</f>
        <v>0</v>
      </c>
      <c r="AS728" s="326">
        <f ca="1">SUM($O612:AS612)-SUM($O699:AS699)</f>
        <v>0</v>
      </c>
      <c r="AT728" s="326">
        <f ca="1">SUM($O612:AT612)-SUM($O699:AT699)</f>
        <v>0</v>
      </c>
      <c r="AU728" s="326">
        <f ca="1">SUM($O612:AU612)-SUM($O699:AU699)</f>
        <v>0</v>
      </c>
      <c r="AV728" s="326">
        <f ca="1">SUM($O612:AV612)-SUM($O699:AV699)</f>
        <v>0</v>
      </c>
      <c r="AW728" s="326">
        <f ca="1">SUM($O612:AW612)-SUM($O699:AW699)</f>
        <v>0</v>
      </c>
      <c r="AX728" s="326">
        <f ca="1">SUM($O612:AX612)-SUM($O699:AX699)</f>
        <v>0</v>
      </c>
      <c r="AY728" s="326">
        <f ca="1">SUM($O612:AY612)-SUM($O699:AY699)</f>
        <v>0</v>
      </c>
      <c r="AZ728" s="326">
        <f ca="1">SUM($O612:AZ612)-SUM($O699:AZ699)</f>
        <v>0</v>
      </c>
      <c r="BA728" s="326">
        <f ca="1">SUM($O612:BA612)-SUM($O699:BA699)</f>
        <v>0</v>
      </c>
      <c r="BB728" s="326">
        <f ca="1">SUM($O612:BB612)-SUM($O699:BB699)</f>
        <v>0</v>
      </c>
      <c r="BC728" s="326">
        <f ca="1">SUM($O612:BC612)-SUM($O699:BC699)</f>
        <v>0</v>
      </c>
      <c r="BD728" s="326">
        <f ca="1">SUM($O612:BD612)-SUM($O699:BD699)</f>
        <v>0</v>
      </c>
      <c r="BE728" s="326">
        <f ca="1">SUM($O612:BE612)-SUM($O699:BE699)</f>
        <v>0</v>
      </c>
      <c r="BF728" s="326">
        <f ca="1">SUM($O612:BF612)-SUM($O699:BF699)</f>
        <v>0</v>
      </c>
      <c r="BG728" s="326">
        <f ca="1">SUM($O612:BG612)-SUM($O699:BG699)</f>
        <v>0</v>
      </c>
      <c r="BH728" s="326">
        <f ca="1">SUM($O612:BH612)-SUM($O699:BH699)</f>
        <v>0</v>
      </c>
      <c r="BI728" s="326">
        <f ca="1">SUM($O612:BI612)-SUM($O699:BI699)</f>
        <v>0</v>
      </c>
      <c r="BJ728" s="326">
        <f ca="1">SUM($O612:BJ612)-SUM($O699:BJ699)</f>
        <v>0</v>
      </c>
      <c r="BK728" s="326">
        <f ca="1">SUM($O612:BK612)-SUM($O699:BK699)</f>
        <v>0</v>
      </c>
      <c r="BL728" s="326">
        <f ca="1">SUM($O612:BL612)-SUM($O699:BL699)</f>
        <v>0</v>
      </c>
      <c r="BM728" s="326">
        <f ca="1">SUM($O612:BM612)-SUM($O699:BM699)</f>
        <v>0</v>
      </c>
    </row>
    <row r="729" spans="3:65" x14ac:dyDescent="0.2">
      <c r="C729" s="325">
        <f t="shared" si="1386"/>
        <v>21</v>
      </c>
      <c r="D729" s="303" t="str">
        <f t="shared" si="1387"/>
        <v>item 21</v>
      </c>
      <c r="E729" s="350" t="str">
        <f t="shared" si="1385"/>
        <v>Operating Expense</v>
      </c>
      <c r="F729" s="320">
        <f t="shared" si="1385"/>
        <v>2</v>
      </c>
      <c r="G729" s="320"/>
      <c r="H729" s="354"/>
      <c r="O729" s="326">
        <f ca="1">SUM($O613:O613)-SUM($O700:O700)</f>
        <v>0</v>
      </c>
      <c r="P729" s="326">
        <f ca="1">SUM($O613:P613)-SUM($O700:P700)</f>
        <v>0</v>
      </c>
      <c r="Q729" s="326">
        <f ca="1">SUM($O613:Q613)-SUM($O700:Q700)</f>
        <v>0</v>
      </c>
      <c r="R729" s="326">
        <f ca="1">SUM($O613:R613)-SUM($O700:R700)</f>
        <v>0</v>
      </c>
      <c r="S729" s="326">
        <f ca="1">SUM($O613:S613)-SUM($O700:S700)</f>
        <v>0</v>
      </c>
      <c r="T729" s="326">
        <f ca="1">SUM($O613:T613)-SUM($O700:T700)</f>
        <v>0</v>
      </c>
      <c r="U729" s="326">
        <f ca="1">SUM($O613:U613)-SUM($O700:U700)</f>
        <v>0</v>
      </c>
      <c r="V729" s="326">
        <f ca="1">SUM($O613:V613)-SUM($O700:V700)</f>
        <v>0</v>
      </c>
      <c r="W729" s="326">
        <f ca="1">SUM($O613:W613)-SUM($O700:W700)</f>
        <v>0</v>
      </c>
      <c r="X729" s="326">
        <f ca="1">SUM($O613:X613)-SUM($O700:X700)</f>
        <v>0</v>
      </c>
      <c r="Y729" s="326">
        <f ca="1">SUM($O613:Y613)-SUM($O700:Y700)</f>
        <v>0</v>
      </c>
      <c r="Z729" s="326">
        <f ca="1">SUM($O613:Z613)-SUM($O700:Z700)</f>
        <v>0</v>
      </c>
      <c r="AA729" s="326">
        <f ca="1">SUM($O613:AA613)-SUM($O700:AA700)</f>
        <v>0</v>
      </c>
      <c r="AB729" s="326">
        <f ca="1">SUM($O613:AB613)-SUM($O700:AB700)</f>
        <v>0</v>
      </c>
      <c r="AC729" s="326">
        <f ca="1">SUM($O613:AC613)-SUM($O700:AC700)</f>
        <v>0</v>
      </c>
      <c r="AD729" s="326">
        <f ca="1">SUM($O613:AD613)-SUM($O700:AD700)</f>
        <v>0</v>
      </c>
      <c r="AE729" s="326">
        <f ca="1">SUM($O613:AE613)-SUM($O700:AE700)</f>
        <v>0</v>
      </c>
      <c r="AF729" s="326">
        <f ca="1">SUM($O613:AF613)-SUM($O700:AF700)</f>
        <v>0</v>
      </c>
      <c r="AG729" s="326">
        <f ca="1">SUM($O613:AG613)-SUM($O700:AG700)</f>
        <v>0</v>
      </c>
      <c r="AH729" s="326">
        <f ca="1">SUM($O613:AH613)-SUM($O700:AH700)</f>
        <v>0</v>
      </c>
      <c r="AI729" s="326">
        <f ca="1">SUM($O613:AI613)-SUM($O700:AI700)</f>
        <v>0</v>
      </c>
      <c r="AJ729" s="326">
        <f ca="1">SUM($O613:AJ613)-SUM($O700:AJ700)</f>
        <v>0</v>
      </c>
      <c r="AK729" s="326">
        <f ca="1">SUM($O613:AK613)-SUM($O700:AK700)</f>
        <v>0</v>
      </c>
      <c r="AL729" s="326">
        <f ca="1">SUM($O613:AL613)-SUM($O700:AL700)</f>
        <v>0</v>
      </c>
      <c r="AM729" s="326">
        <f ca="1">SUM($O613:AM613)-SUM($O700:AM700)</f>
        <v>0</v>
      </c>
      <c r="AN729" s="326">
        <f ca="1">SUM($O613:AN613)-SUM($O700:AN700)</f>
        <v>0</v>
      </c>
      <c r="AO729" s="326">
        <f ca="1">SUM($O613:AO613)-SUM($O700:AO700)</f>
        <v>0</v>
      </c>
      <c r="AP729" s="326">
        <f ca="1">SUM($O613:AP613)-SUM($O700:AP700)</f>
        <v>0</v>
      </c>
      <c r="AQ729" s="326">
        <f ca="1">SUM($O613:AQ613)-SUM($O700:AQ700)</f>
        <v>0</v>
      </c>
      <c r="AR729" s="326">
        <f ca="1">SUM($O613:AR613)-SUM($O700:AR700)</f>
        <v>0</v>
      </c>
      <c r="AS729" s="326">
        <f ca="1">SUM($O613:AS613)-SUM($O700:AS700)</f>
        <v>0</v>
      </c>
      <c r="AT729" s="326">
        <f ca="1">SUM($O613:AT613)-SUM($O700:AT700)</f>
        <v>0</v>
      </c>
      <c r="AU729" s="326">
        <f ca="1">SUM($O613:AU613)-SUM($O700:AU700)</f>
        <v>0</v>
      </c>
      <c r="AV729" s="326">
        <f ca="1">SUM($O613:AV613)-SUM($O700:AV700)</f>
        <v>0</v>
      </c>
      <c r="AW729" s="326">
        <f ca="1">SUM($O613:AW613)-SUM($O700:AW700)</f>
        <v>0</v>
      </c>
      <c r="AX729" s="326">
        <f ca="1">SUM($O613:AX613)-SUM($O700:AX700)</f>
        <v>0</v>
      </c>
      <c r="AY729" s="326">
        <f ca="1">SUM($O613:AY613)-SUM($O700:AY700)</f>
        <v>0</v>
      </c>
      <c r="AZ729" s="326">
        <f ca="1">SUM($O613:AZ613)-SUM($O700:AZ700)</f>
        <v>0</v>
      </c>
      <c r="BA729" s="326">
        <f ca="1">SUM($O613:BA613)-SUM($O700:BA700)</f>
        <v>0</v>
      </c>
      <c r="BB729" s="326">
        <f ca="1">SUM($O613:BB613)-SUM($O700:BB700)</f>
        <v>0</v>
      </c>
      <c r="BC729" s="326">
        <f ca="1">SUM($O613:BC613)-SUM($O700:BC700)</f>
        <v>0</v>
      </c>
      <c r="BD729" s="326">
        <f ca="1">SUM($O613:BD613)-SUM($O700:BD700)</f>
        <v>0</v>
      </c>
      <c r="BE729" s="326">
        <f ca="1">SUM($O613:BE613)-SUM($O700:BE700)</f>
        <v>0</v>
      </c>
      <c r="BF729" s="326">
        <f ca="1">SUM($O613:BF613)-SUM($O700:BF700)</f>
        <v>0</v>
      </c>
      <c r="BG729" s="326">
        <f ca="1">SUM($O613:BG613)-SUM($O700:BG700)</f>
        <v>0</v>
      </c>
      <c r="BH729" s="326">
        <f ca="1">SUM($O613:BH613)-SUM($O700:BH700)</f>
        <v>0</v>
      </c>
      <c r="BI729" s="326">
        <f ca="1">SUM($O613:BI613)-SUM($O700:BI700)</f>
        <v>0</v>
      </c>
      <c r="BJ729" s="326">
        <f ca="1">SUM($O613:BJ613)-SUM($O700:BJ700)</f>
        <v>0</v>
      </c>
      <c r="BK729" s="326">
        <f ca="1">SUM($O613:BK613)-SUM($O700:BK700)</f>
        <v>0</v>
      </c>
      <c r="BL729" s="326">
        <f ca="1">SUM($O613:BL613)-SUM($O700:BL700)</f>
        <v>0</v>
      </c>
      <c r="BM729" s="326">
        <f ca="1">SUM($O613:BM613)-SUM($O700:BM700)</f>
        <v>0</v>
      </c>
    </row>
    <row r="730" spans="3:65" x14ac:dyDescent="0.2">
      <c r="C730" s="325">
        <f t="shared" si="1386"/>
        <v>22</v>
      </c>
      <c r="D730" s="303" t="str">
        <f t="shared" si="1387"/>
        <v>item 22</v>
      </c>
      <c r="E730" s="350" t="str">
        <f t="shared" si="1385"/>
        <v>Operating Expense</v>
      </c>
      <c r="F730" s="320">
        <f t="shared" si="1385"/>
        <v>2</v>
      </c>
      <c r="G730" s="320"/>
      <c r="H730" s="354"/>
      <c r="O730" s="326">
        <f ca="1">SUM($O614:O614)-SUM($O701:O701)</f>
        <v>0</v>
      </c>
      <c r="P730" s="326">
        <f ca="1">SUM($O614:P614)-SUM($O701:P701)</f>
        <v>0</v>
      </c>
      <c r="Q730" s="326">
        <f ca="1">SUM($O614:Q614)-SUM($O701:Q701)</f>
        <v>0</v>
      </c>
      <c r="R730" s="326">
        <f ca="1">SUM($O614:R614)-SUM($O701:R701)</f>
        <v>0</v>
      </c>
      <c r="S730" s="326">
        <f ca="1">SUM($O614:S614)-SUM($O701:S701)</f>
        <v>0</v>
      </c>
      <c r="T730" s="326">
        <f ca="1">SUM($O614:T614)-SUM($O701:T701)</f>
        <v>0</v>
      </c>
      <c r="U730" s="326">
        <f ca="1">SUM($O614:U614)-SUM($O701:U701)</f>
        <v>0</v>
      </c>
      <c r="V730" s="326">
        <f ca="1">SUM($O614:V614)-SUM($O701:V701)</f>
        <v>0</v>
      </c>
      <c r="W730" s="326">
        <f ca="1">SUM($O614:W614)-SUM($O701:W701)</f>
        <v>0</v>
      </c>
      <c r="X730" s="326">
        <f ca="1">SUM($O614:X614)-SUM($O701:X701)</f>
        <v>0</v>
      </c>
      <c r="Y730" s="326">
        <f ca="1">SUM($O614:Y614)-SUM($O701:Y701)</f>
        <v>0</v>
      </c>
      <c r="Z730" s="326">
        <f ca="1">SUM($O614:Z614)-SUM($O701:Z701)</f>
        <v>0</v>
      </c>
      <c r="AA730" s="326">
        <f ca="1">SUM($O614:AA614)-SUM($O701:AA701)</f>
        <v>0</v>
      </c>
      <c r="AB730" s="326">
        <f ca="1">SUM($O614:AB614)-SUM($O701:AB701)</f>
        <v>0</v>
      </c>
      <c r="AC730" s="326">
        <f ca="1">SUM($O614:AC614)-SUM($O701:AC701)</f>
        <v>0</v>
      </c>
      <c r="AD730" s="326">
        <f ca="1">SUM($O614:AD614)-SUM($O701:AD701)</f>
        <v>0</v>
      </c>
      <c r="AE730" s="326">
        <f ca="1">SUM($O614:AE614)-SUM($O701:AE701)</f>
        <v>0</v>
      </c>
      <c r="AF730" s="326">
        <f ca="1">SUM($O614:AF614)-SUM($O701:AF701)</f>
        <v>0</v>
      </c>
      <c r="AG730" s="326">
        <f ca="1">SUM($O614:AG614)-SUM($O701:AG701)</f>
        <v>0</v>
      </c>
      <c r="AH730" s="326">
        <f ca="1">SUM($O614:AH614)-SUM($O701:AH701)</f>
        <v>0</v>
      </c>
      <c r="AI730" s="326">
        <f ca="1">SUM($O614:AI614)-SUM($O701:AI701)</f>
        <v>0</v>
      </c>
      <c r="AJ730" s="326">
        <f ca="1">SUM($O614:AJ614)-SUM($O701:AJ701)</f>
        <v>0</v>
      </c>
      <c r="AK730" s="326">
        <f ca="1">SUM($O614:AK614)-SUM($O701:AK701)</f>
        <v>0</v>
      </c>
      <c r="AL730" s="326">
        <f ca="1">SUM($O614:AL614)-SUM($O701:AL701)</f>
        <v>0</v>
      </c>
      <c r="AM730" s="326">
        <f ca="1">SUM($O614:AM614)-SUM($O701:AM701)</f>
        <v>0</v>
      </c>
      <c r="AN730" s="326">
        <f ca="1">SUM($O614:AN614)-SUM($O701:AN701)</f>
        <v>0</v>
      </c>
      <c r="AO730" s="326">
        <f ca="1">SUM($O614:AO614)-SUM($O701:AO701)</f>
        <v>0</v>
      </c>
      <c r="AP730" s="326">
        <f ca="1">SUM($O614:AP614)-SUM($O701:AP701)</f>
        <v>0</v>
      </c>
      <c r="AQ730" s="326">
        <f ca="1">SUM($O614:AQ614)-SUM($O701:AQ701)</f>
        <v>0</v>
      </c>
      <c r="AR730" s="326">
        <f ca="1">SUM($O614:AR614)-SUM($O701:AR701)</f>
        <v>0</v>
      </c>
      <c r="AS730" s="326">
        <f ca="1">SUM($O614:AS614)-SUM($O701:AS701)</f>
        <v>0</v>
      </c>
      <c r="AT730" s="326">
        <f ca="1">SUM($O614:AT614)-SUM($O701:AT701)</f>
        <v>0</v>
      </c>
      <c r="AU730" s="326">
        <f ca="1">SUM($O614:AU614)-SUM($O701:AU701)</f>
        <v>0</v>
      </c>
      <c r="AV730" s="326">
        <f ca="1">SUM($O614:AV614)-SUM($O701:AV701)</f>
        <v>0</v>
      </c>
      <c r="AW730" s="326">
        <f ca="1">SUM($O614:AW614)-SUM($O701:AW701)</f>
        <v>0</v>
      </c>
      <c r="AX730" s="326">
        <f ca="1">SUM($O614:AX614)-SUM($O701:AX701)</f>
        <v>0</v>
      </c>
      <c r="AY730" s="326">
        <f ca="1">SUM($O614:AY614)-SUM($O701:AY701)</f>
        <v>0</v>
      </c>
      <c r="AZ730" s="326">
        <f ca="1">SUM($O614:AZ614)-SUM($O701:AZ701)</f>
        <v>0</v>
      </c>
      <c r="BA730" s="326">
        <f ca="1">SUM($O614:BA614)-SUM($O701:BA701)</f>
        <v>0</v>
      </c>
      <c r="BB730" s="326">
        <f ca="1">SUM($O614:BB614)-SUM($O701:BB701)</f>
        <v>0</v>
      </c>
      <c r="BC730" s="326">
        <f ca="1">SUM($O614:BC614)-SUM($O701:BC701)</f>
        <v>0</v>
      </c>
      <c r="BD730" s="326">
        <f ca="1">SUM($O614:BD614)-SUM($O701:BD701)</f>
        <v>0</v>
      </c>
      <c r="BE730" s="326">
        <f ca="1">SUM($O614:BE614)-SUM($O701:BE701)</f>
        <v>0</v>
      </c>
      <c r="BF730" s="326">
        <f ca="1">SUM($O614:BF614)-SUM($O701:BF701)</f>
        <v>0</v>
      </c>
      <c r="BG730" s="326">
        <f ca="1">SUM($O614:BG614)-SUM($O701:BG701)</f>
        <v>0</v>
      </c>
      <c r="BH730" s="326">
        <f ca="1">SUM($O614:BH614)-SUM($O701:BH701)</f>
        <v>0</v>
      </c>
      <c r="BI730" s="326">
        <f ca="1">SUM($O614:BI614)-SUM($O701:BI701)</f>
        <v>0</v>
      </c>
      <c r="BJ730" s="326">
        <f ca="1">SUM($O614:BJ614)-SUM($O701:BJ701)</f>
        <v>0</v>
      </c>
      <c r="BK730" s="326">
        <f ca="1">SUM($O614:BK614)-SUM($O701:BK701)</f>
        <v>0</v>
      </c>
      <c r="BL730" s="326">
        <f ca="1">SUM($O614:BL614)-SUM($O701:BL701)</f>
        <v>0</v>
      </c>
      <c r="BM730" s="326">
        <f ca="1">SUM($O614:BM614)-SUM($O701:BM701)</f>
        <v>0</v>
      </c>
    </row>
    <row r="731" spans="3:65" x14ac:dyDescent="0.2">
      <c r="C731" s="325">
        <f t="shared" si="1386"/>
        <v>23</v>
      </c>
      <c r="D731" s="303" t="str">
        <f t="shared" si="1387"/>
        <v>item 23</v>
      </c>
      <c r="E731" s="350" t="str">
        <f t="shared" si="1385"/>
        <v>Operating Expense</v>
      </c>
      <c r="F731" s="320">
        <f t="shared" si="1385"/>
        <v>2</v>
      </c>
      <c r="G731" s="320"/>
      <c r="H731" s="354"/>
      <c r="O731" s="326">
        <f ca="1">SUM($O615:O615)-SUM($O702:O702)</f>
        <v>0</v>
      </c>
      <c r="P731" s="326">
        <f ca="1">SUM($O615:P615)-SUM($O702:P702)</f>
        <v>0</v>
      </c>
      <c r="Q731" s="326">
        <f ca="1">SUM($O615:Q615)-SUM($O702:Q702)</f>
        <v>0</v>
      </c>
      <c r="R731" s="326">
        <f ca="1">SUM($O615:R615)-SUM($O702:R702)</f>
        <v>0</v>
      </c>
      <c r="S731" s="326">
        <f ca="1">SUM($O615:S615)-SUM($O702:S702)</f>
        <v>0</v>
      </c>
      <c r="T731" s="326">
        <f ca="1">SUM($O615:T615)-SUM($O702:T702)</f>
        <v>0</v>
      </c>
      <c r="U731" s="326">
        <f ca="1">SUM($O615:U615)-SUM($O702:U702)</f>
        <v>0</v>
      </c>
      <c r="V731" s="326">
        <f ca="1">SUM($O615:V615)-SUM($O702:V702)</f>
        <v>0</v>
      </c>
      <c r="W731" s="326">
        <f ca="1">SUM($O615:W615)-SUM($O702:W702)</f>
        <v>0</v>
      </c>
      <c r="X731" s="326">
        <f ca="1">SUM($O615:X615)-SUM($O702:X702)</f>
        <v>0</v>
      </c>
      <c r="Y731" s="326">
        <f ca="1">SUM($O615:Y615)-SUM($O702:Y702)</f>
        <v>0</v>
      </c>
      <c r="Z731" s="326">
        <f ca="1">SUM($O615:Z615)-SUM($O702:Z702)</f>
        <v>0</v>
      </c>
      <c r="AA731" s="326">
        <f ca="1">SUM($O615:AA615)-SUM($O702:AA702)</f>
        <v>0</v>
      </c>
      <c r="AB731" s="326">
        <f ca="1">SUM($O615:AB615)-SUM($O702:AB702)</f>
        <v>0</v>
      </c>
      <c r="AC731" s="326">
        <f ca="1">SUM($O615:AC615)-SUM($O702:AC702)</f>
        <v>0</v>
      </c>
      <c r="AD731" s="326">
        <f ca="1">SUM($O615:AD615)-SUM($O702:AD702)</f>
        <v>0</v>
      </c>
      <c r="AE731" s="326">
        <f ca="1">SUM($O615:AE615)-SUM($O702:AE702)</f>
        <v>0</v>
      </c>
      <c r="AF731" s="326">
        <f ca="1">SUM($O615:AF615)-SUM($O702:AF702)</f>
        <v>0</v>
      </c>
      <c r="AG731" s="326">
        <f ca="1">SUM($O615:AG615)-SUM($O702:AG702)</f>
        <v>0</v>
      </c>
      <c r="AH731" s="326">
        <f ca="1">SUM($O615:AH615)-SUM($O702:AH702)</f>
        <v>0</v>
      </c>
      <c r="AI731" s="326">
        <f ca="1">SUM($O615:AI615)-SUM($O702:AI702)</f>
        <v>0</v>
      </c>
      <c r="AJ731" s="326">
        <f ca="1">SUM($O615:AJ615)-SUM($O702:AJ702)</f>
        <v>0</v>
      </c>
      <c r="AK731" s="326">
        <f ca="1">SUM($O615:AK615)-SUM($O702:AK702)</f>
        <v>0</v>
      </c>
      <c r="AL731" s="326">
        <f ca="1">SUM($O615:AL615)-SUM($O702:AL702)</f>
        <v>0</v>
      </c>
      <c r="AM731" s="326">
        <f ca="1">SUM($O615:AM615)-SUM($O702:AM702)</f>
        <v>0</v>
      </c>
      <c r="AN731" s="326">
        <f ca="1">SUM($O615:AN615)-SUM($O702:AN702)</f>
        <v>0</v>
      </c>
      <c r="AO731" s="326">
        <f ca="1">SUM($O615:AO615)-SUM($O702:AO702)</f>
        <v>0</v>
      </c>
      <c r="AP731" s="326">
        <f ca="1">SUM($O615:AP615)-SUM($O702:AP702)</f>
        <v>0</v>
      </c>
      <c r="AQ731" s="326">
        <f ca="1">SUM($O615:AQ615)-SUM($O702:AQ702)</f>
        <v>0</v>
      </c>
      <c r="AR731" s="326">
        <f ca="1">SUM($O615:AR615)-SUM($O702:AR702)</f>
        <v>0</v>
      </c>
      <c r="AS731" s="326">
        <f ca="1">SUM($O615:AS615)-SUM($O702:AS702)</f>
        <v>0</v>
      </c>
      <c r="AT731" s="326">
        <f ca="1">SUM($O615:AT615)-SUM($O702:AT702)</f>
        <v>0</v>
      </c>
      <c r="AU731" s="326">
        <f ca="1">SUM($O615:AU615)-SUM($O702:AU702)</f>
        <v>0</v>
      </c>
      <c r="AV731" s="326">
        <f ca="1">SUM($O615:AV615)-SUM($O702:AV702)</f>
        <v>0</v>
      </c>
      <c r="AW731" s="326">
        <f ca="1">SUM($O615:AW615)-SUM($O702:AW702)</f>
        <v>0</v>
      </c>
      <c r="AX731" s="326">
        <f ca="1">SUM($O615:AX615)-SUM($O702:AX702)</f>
        <v>0</v>
      </c>
      <c r="AY731" s="326">
        <f ca="1">SUM($O615:AY615)-SUM($O702:AY702)</f>
        <v>0</v>
      </c>
      <c r="AZ731" s="326">
        <f ca="1">SUM($O615:AZ615)-SUM($O702:AZ702)</f>
        <v>0</v>
      </c>
      <c r="BA731" s="326">
        <f ca="1">SUM($O615:BA615)-SUM($O702:BA702)</f>
        <v>0</v>
      </c>
      <c r="BB731" s="326">
        <f ca="1">SUM($O615:BB615)-SUM($O702:BB702)</f>
        <v>0</v>
      </c>
      <c r="BC731" s="326">
        <f ca="1">SUM($O615:BC615)-SUM($O702:BC702)</f>
        <v>0</v>
      </c>
      <c r="BD731" s="326">
        <f ca="1">SUM($O615:BD615)-SUM($O702:BD702)</f>
        <v>0</v>
      </c>
      <c r="BE731" s="326">
        <f ca="1">SUM($O615:BE615)-SUM($O702:BE702)</f>
        <v>0</v>
      </c>
      <c r="BF731" s="326">
        <f ca="1">SUM($O615:BF615)-SUM($O702:BF702)</f>
        <v>0</v>
      </c>
      <c r="BG731" s="326">
        <f ca="1">SUM($O615:BG615)-SUM($O702:BG702)</f>
        <v>0</v>
      </c>
      <c r="BH731" s="326">
        <f ca="1">SUM($O615:BH615)-SUM($O702:BH702)</f>
        <v>0</v>
      </c>
      <c r="BI731" s="326">
        <f ca="1">SUM($O615:BI615)-SUM($O702:BI702)</f>
        <v>0</v>
      </c>
      <c r="BJ731" s="326">
        <f ca="1">SUM($O615:BJ615)-SUM($O702:BJ702)</f>
        <v>0</v>
      </c>
      <c r="BK731" s="326">
        <f ca="1">SUM($O615:BK615)-SUM($O702:BK702)</f>
        <v>0</v>
      </c>
      <c r="BL731" s="326">
        <f ca="1">SUM($O615:BL615)-SUM($O702:BL702)</f>
        <v>0</v>
      </c>
      <c r="BM731" s="326">
        <f ca="1">SUM($O615:BM615)-SUM($O702:BM702)</f>
        <v>0</v>
      </c>
    </row>
    <row r="732" spans="3:65" x14ac:dyDescent="0.2">
      <c r="C732" s="325">
        <f t="shared" si="1386"/>
        <v>24</v>
      </c>
      <c r="D732" s="303" t="str">
        <f t="shared" si="1387"/>
        <v>item 24</v>
      </c>
      <c r="E732" s="350" t="str">
        <f t="shared" si="1385"/>
        <v>Operating Expense</v>
      </c>
      <c r="F732" s="320">
        <f t="shared" si="1385"/>
        <v>2</v>
      </c>
      <c r="G732" s="320"/>
      <c r="H732" s="354"/>
      <c r="O732" s="326">
        <f ca="1">SUM($O616:O616)-SUM($O703:O703)</f>
        <v>0</v>
      </c>
      <c r="P732" s="326">
        <f ca="1">SUM($O616:P616)-SUM($O703:P703)</f>
        <v>0</v>
      </c>
      <c r="Q732" s="326">
        <f ca="1">SUM($O616:Q616)-SUM($O703:Q703)</f>
        <v>0</v>
      </c>
      <c r="R732" s="326">
        <f ca="1">SUM($O616:R616)-SUM($O703:R703)</f>
        <v>0</v>
      </c>
      <c r="S732" s="326">
        <f ca="1">SUM($O616:S616)-SUM($O703:S703)</f>
        <v>0</v>
      </c>
      <c r="T732" s="326">
        <f ca="1">SUM($O616:T616)-SUM($O703:T703)</f>
        <v>0</v>
      </c>
      <c r="U732" s="326">
        <f ca="1">SUM($O616:U616)-SUM($O703:U703)</f>
        <v>0</v>
      </c>
      <c r="V732" s="326">
        <f ca="1">SUM($O616:V616)-SUM($O703:V703)</f>
        <v>0</v>
      </c>
      <c r="W732" s="326">
        <f ca="1">SUM($O616:W616)-SUM($O703:W703)</f>
        <v>0</v>
      </c>
      <c r="X732" s="326">
        <f ca="1">SUM($O616:X616)-SUM($O703:X703)</f>
        <v>0</v>
      </c>
      <c r="Y732" s="326">
        <f ca="1">SUM($O616:Y616)-SUM($O703:Y703)</f>
        <v>0</v>
      </c>
      <c r="Z732" s="326">
        <f ca="1">SUM($O616:Z616)-SUM($O703:Z703)</f>
        <v>0</v>
      </c>
      <c r="AA732" s="326">
        <f ca="1">SUM($O616:AA616)-SUM($O703:AA703)</f>
        <v>0</v>
      </c>
      <c r="AB732" s="326">
        <f ca="1">SUM($O616:AB616)-SUM($O703:AB703)</f>
        <v>0</v>
      </c>
      <c r="AC732" s="326">
        <f ca="1">SUM($O616:AC616)-SUM($O703:AC703)</f>
        <v>0</v>
      </c>
      <c r="AD732" s="326">
        <f ca="1">SUM($O616:AD616)-SUM($O703:AD703)</f>
        <v>0</v>
      </c>
      <c r="AE732" s="326">
        <f ca="1">SUM($O616:AE616)-SUM($O703:AE703)</f>
        <v>0</v>
      </c>
      <c r="AF732" s="326">
        <f ca="1">SUM($O616:AF616)-SUM($O703:AF703)</f>
        <v>0</v>
      </c>
      <c r="AG732" s="326">
        <f ca="1">SUM($O616:AG616)-SUM($O703:AG703)</f>
        <v>0</v>
      </c>
      <c r="AH732" s="326">
        <f ca="1">SUM($O616:AH616)-SUM($O703:AH703)</f>
        <v>0</v>
      </c>
      <c r="AI732" s="326">
        <f ca="1">SUM($O616:AI616)-SUM($O703:AI703)</f>
        <v>0</v>
      </c>
      <c r="AJ732" s="326">
        <f ca="1">SUM($O616:AJ616)-SUM($O703:AJ703)</f>
        <v>0</v>
      </c>
      <c r="AK732" s="326">
        <f ca="1">SUM($O616:AK616)-SUM($O703:AK703)</f>
        <v>0</v>
      </c>
      <c r="AL732" s="326">
        <f ca="1">SUM($O616:AL616)-SUM($O703:AL703)</f>
        <v>0</v>
      </c>
      <c r="AM732" s="326">
        <f ca="1">SUM($O616:AM616)-SUM($O703:AM703)</f>
        <v>0</v>
      </c>
      <c r="AN732" s="326">
        <f ca="1">SUM($O616:AN616)-SUM($O703:AN703)</f>
        <v>0</v>
      </c>
      <c r="AO732" s="326">
        <f ca="1">SUM($O616:AO616)-SUM($O703:AO703)</f>
        <v>0</v>
      </c>
      <c r="AP732" s="326">
        <f ca="1">SUM($O616:AP616)-SUM($O703:AP703)</f>
        <v>0</v>
      </c>
      <c r="AQ732" s="326">
        <f ca="1">SUM($O616:AQ616)-SUM($O703:AQ703)</f>
        <v>0</v>
      </c>
      <c r="AR732" s="326">
        <f ca="1">SUM($O616:AR616)-SUM($O703:AR703)</f>
        <v>0</v>
      </c>
      <c r="AS732" s="326">
        <f ca="1">SUM($O616:AS616)-SUM($O703:AS703)</f>
        <v>0</v>
      </c>
      <c r="AT732" s="326">
        <f ca="1">SUM($O616:AT616)-SUM($O703:AT703)</f>
        <v>0</v>
      </c>
      <c r="AU732" s="326">
        <f ca="1">SUM($O616:AU616)-SUM($O703:AU703)</f>
        <v>0</v>
      </c>
      <c r="AV732" s="326">
        <f ca="1">SUM($O616:AV616)-SUM($O703:AV703)</f>
        <v>0</v>
      </c>
      <c r="AW732" s="326">
        <f ca="1">SUM($O616:AW616)-SUM($O703:AW703)</f>
        <v>0</v>
      </c>
      <c r="AX732" s="326">
        <f ca="1">SUM($O616:AX616)-SUM($O703:AX703)</f>
        <v>0</v>
      </c>
      <c r="AY732" s="326">
        <f ca="1">SUM($O616:AY616)-SUM($O703:AY703)</f>
        <v>0</v>
      </c>
      <c r="AZ732" s="326">
        <f ca="1">SUM($O616:AZ616)-SUM($O703:AZ703)</f>
        <v>0</v>
      </c>
      <c r="BA732" s="326">
        <f ca="1">SUM($O616:BA616)-SUM($O703:BA703)</f>
        <v>0</v>
      </c>
      <c r="BB732" s="326">
        <f ca="1">SUM($O616:BB616)-SUM($O703:BB703)</f>
        <v>0</v>
      </c>
      <c r="BC732" s="326">
        <f ca="1">SUM($O616:BC616)-SUM($O703:BC703)</f>
        <v>0</v>
      </c>
      <c r="BD732" s="326">
        <f ca="1">SUM($O616:BD616)-SUM($O703:BD703)</f>
        <v>0</v>
      </c>
      <c r="BE732" s="326">
        <f ca="1">SUM($O616:BE616)-SUM($O703:BE703)</f>
        <v>0</v>
      </c>
      <c r="BF732" s="326">
        <f ca="1">SUM($O616:BF616)-SUM($O703:BF703)</f>
        <v>0</v>
      </c>
      <c r="BG732" s="326">
        <f ca="1">SUM($O616:BG616)-SUM($O703:BG703)</f>
        <v>0</v>
      </c>
      <c r="BH732" s="326">
        <f ca="1">SUM($O616:BH616)-SUM($O703:BH703)</f>
        <v>0</v>
      </c>
      <c r="BI732" s="326">
        <f ca="1">SUM($O616:BI616)-SUM($O703:BI703)</f>
        <v>0</v>
      </c>
      <c r="BJ732" s="326">
        <f ca="1">SUM($O616:BJ616)-SUM($O703:BJ703)</f>
        <v>0</v>
      </c>
      <c r="BK732" s="326">
        <f ca="1">SUM($O616:BK616)-SUM($O703:BK703)</f>
        <v>0</v>
      </c>
      <c r="BL732" s="326">
        <f ca="1">SUM($O616:BL616)-SUM($O703:BL703)</f>
        <v>0</v>
      </c>
      <c r="BM732" s="326">
        <f ca="1">SUM($O616:BM616)-SUM($O703:BM703)</f>
        <v>0</v>
      </c>
    </row>
    <row r="733" spans="3:65" x14ac:dyDescent="0.2">
      <c r="C733" s="325">
        <f t="shared" si="1386"/>
        <v>25</v>
      </c>
      <c r="D733" s="303" t="str">
        <f t="shared" si="1387"/>
        <v>item 25</v>
      </c>
      <c r="E733" s="350" t="str">
        <f t="shared" si="1385"/>
        <v>Operating Expense</v>
      </c>
      <c r="F733" s="320">
        <f t="shared" si="1385"/>
        <v>2</v>
      </c>
      <c r="G733" s="320"/>
      <c r="H733" s="354"/>
      <c r="O733" s="326">
        <f ca="1">SUM($O617:O617)-SUM($O704:O704)</f>
        <v>0</v>
      </c>
      <c r="P733" s="326">
        <f ca="1">SUM($O617:P617)-SUM($O704:P704)</f>
        <v>0</v>
      </c>
      <c r="Q733" s="326">
        <f ca="1">SUM($O617:Q617)-SUM($O704:Q704)</f>
        <v>0</v>
      </c>
      <c r="R733" s="326">
        <f ca="1">SUM($O617:R617)-SUM($O704:R704)</f>
        <v>0</v>
      </c>
      <c r="S733" s="326">
        <f ca="1">SUM($O617:S617)-SUM($O704:S704)</f>
        <v>0</v>
      </c>
      <c r="T733" s="326">
        <f ca="1">SUM($O617:T617)-SUM($O704:T704)</f>
        <v>0</v>
      </c>
      <c r="U733" s="326">
        <f ca="1">SUM($O617:U617)-SUM($O704:U704)</f>
        <v>0</v>
      </c>
      <c r="V733" s="326">
        <f ca="1">SUM($O617:V617)-SUM($O704:V704)</f>
        <v>0</v>
      </c>
      <c r="W733" s="326">
        <f ca="1">SUM($O617:W617)-SUM($O704:W704)</f>
        <v>0</v>
      </c>
      <c r="X733" s="326">
        <f ca="1">SUM($O617:X617)-SUM($O704:X704)</f>
        <v>0</v>
      </c>
      <c r="Y733" s="326">
        <f ca="1">SUM($O617:Y617)-SUM($O704:Y704)</f>
        <v>0</v>
      </c>
      <c r="Z733" s="326">
        <f ca="1">SUM($O617:Z617)-SUM($O704:Z704)</f>
        <v>0</v>
      </c>
      <c r="AA733" s="326">
        <f ca="1">SUM($O617:AA617)-SUM($O704:AA704)</f>
        <v>0</v>
      </c>
      <c r="AB733" s="326">
        <f ca="1">SUM($O617:AB617)-SUM($O704:AB704)</f>
        <v>0</v>
      </c>
      <c r="AC733" s="326">
        <f ca="1">SUM($O617:AC617)-SUM($O704:AC704)</f>
        <v>0</v>
      </c>
      <c r="AD733" s="326">
        <f ca="1">SUM($O617:AD617)-SUM($O704:AD704)</f>
        <v>0</v>
      </c>
      <c r="AE733" s="326">
        <f ca="1">SUM($O617:AE617)-SUM($O704:AE704)</f>
        <v>0</v>
      </c>
      <c r="AF733" s="326">
        <f ca="1">SUM($O617:AF617)-SUM($O704:AF704)</f>
        <v>0</v>
      </c>
      <c r="AG733" s="326">
        <f ca="1">SUM($O617:AG617)-SUM($O704:AG704)</f>
        <v>0</v>
      </c>
      <c r="AH733" s="326">
        <f ca="1">SUM($O617:AH617)-SUM($O704:AH704)</f>
        <v>0</v>
      </c>
      <c r="AI733" s="326">
        <f ca="1">SUM($O617:AI617)-SUM($O704:AI704)</f>
        <v>0</v>
      </c>
      <c r="AJ733" s="326">
        <f ca="1">SUM($O617:AJ617)-SUM($O704:AJ704)</f>
        <v>0</v>
      </c>
      <c r="AK733" s="326">
        <f ca="1">SUM($O617:AK617)-SUM($O704:AK704)</f>
        <v>0</v>
      </c>
      <c r="AL733" s="326">
        <f ca="1">SUM($O617:AL617)-SUM($O704:AL704)</f>
        <v>0</v>
      </c>
      <c r="AM733" s="326">
        <f ca="1">SUM($O617:AM617)-SUM($O704:AM704)</f>
        <v>0</v>
      </c>
      <c r="AN733" s="326">
        <f ca="1">SUM($O617:AN617)-SUM($O704:AN704)</f>
        <v>0</v>
      </c>
      <c r="AO733" s="326">
        <f ca="1">SUM($O617:AO617)-SUM($O704:AO704)</f>
        <v>0</v>
      </c>
      <c r="AP733" s="326">
        <f ca="1">SUM($O617:AP617)-SUM($O704:AP704)</f>
        <v>0</v>
      </c>
      <c r="AQ733" s="326">
        <f ca="1">SUM($O617:AQ617)-SUM($O704:AQ704)</f>
        <v>0</v>
      </c>
      <c r="AR733" s="326">
        <f ca="1">SUM($O617:AR617)-SUM($O704:AR704)</f>
        <v>0</v>
      </c>
      <c r="AS733" s="326">
        <f ca="1">SUM($O617:AS617)-SUM($O704:AS704)</f>
        <v>0</v>
      </c>
      <c r="AT733" s="326">
        <f ca="1">SUM($O617:AT617)-SUM($O704:AT704)</f>
        <v>0</v>
      </c>
      <c r="AU733" s="326">
        <f ca="1">SUM($O617:AU617)-SUM($O704:AU704)</f>
        <v>0</v>
      </c>
      <c r="AV733" s="326">
        <f ca="1">SUM($O617:AV617)-SUM($O704:AV704)</f>
        <v>0</v>
      </c>
      <c r="AW733" s="326">
        <f ca="1">SUM($O617:AW617)-SUM($O704:AW704)</f>
        <v>0</v>
      </c>
      <c r="AX733" s="326">
        <f ca="1">SUM($O617:AX617)-SUM($O704:AX704)</f>
        <v>0</v>
      </c>
      <c r="AY733" s="326">
        <f ca="1">SUM($O617:AY617)-SUM($O704:AY704)</f>
        <v>0</v>
      </c>
      <c r="AZ733" s="326">
        <f ca="1">SUM($O617:AZ617)-SUM($O704:AZ704)</f>
        <v>0</v>
      </c>
      <c r="BA733" s="326">
        <f ca="1">SUM($O617:BA617)-SUM($O704:BA704)</f>
        <v>0</v>
      </c>
      <c r="BB733" s="326">
        <f ca="1">SUM($O617:BB617)-SUM($O704:BB704)</f>
        <v>0</v>
      </c>
      <c r="BC733" s="326">
        <f ca="1">SUM($O617:BC617)-SUM($O704:BC704)</f>
        <v>0</v>
      </c>
      <c r="BD733" s="326">
        <f ca="1">SUM($O617:BD617)-SUM($O704:BD704)</f>
        <v>0</v>
      </c>
      <c r="BE733" s="326">
        <f ca="1">SUM($O617:BE617)-SUM($O704:BE704)</f>
        <v>0</v>
      </c>
      <c r="BF733" s="326">
        <f ca="1">SUM($O617:BF617)-SUM($O704:BF704)</f>
        <v>0</v>
      </c>
      <c r="BG733" s="326">
        <f ca="1">SUM($O617:BG617)-SUM($O704:BG704)</f>
        <v>0</v>
      </c>
      <c r="BH733" s="326">
        <f ca="1">SUM($O617:BH617)-SUM($O704:BH704)</f>
        <v>0</v>
      </c>
      <c r="BI733" s="326">
        <f ca="1">SUM($O617:BI617)-SUM($O704:BI704)</f>
        <v>0</v>
      </c>
      <c r="BJ733" s="326">
        <f ca="1">SUM($O617:BJ617)-SUM($O704:BJ704)</f>
        <v>0</v>
      </c>
      <c r="BK733" s="326">
        <f ca="1">SUM($O617:BK617)-SUM($O704:BK704)</f>
        <v>0</v>
      </c>
      <c r="BL733" s="326">
        <f ca="1">SUM($O617:BL617)-SUM($O704:BL704)</f>
        <v>0</v>
      </c>
      <c r="BM733" s="326">
        <f ca="1">SUM($O617:BM617)-SUM($O704:BM704)</f>
        <v>0</v>
      </c>
    </row>
    <row r="734" spans="3:65" x14ac:dyDescent="0.2">
      <c r="D734" s="331" t="str">
        <f>"Total "&amp;D708</f>
        <v>Total Net Tax Basis</v>
      </c>
      <c r="O734" s="348">
        <f ca="1">SUM(O709:O733)</f>
        <v>0</v>
      </c>
      <c r="P734" s="348">
        <f ca="1">SUM(P709:P733)</f>
        <v>577500</v>
      </c>
      <c r="Q734" s="348">
        <f t="shared" ref="Q734" ca="1" si="1388">SUM(Q709:Q733)</f>
        <v>534186</v>
      </c>
      <c r="R734" s="348">
        <f t="shared" ref="R734" ca="1" si="1389">SUM(R709:R733)</f>
        <v>494124</v>
      </c>
      <c r="S734" s="348">
        <f t="shared" ref="S734" ca="1" si="1390">SUM(S709:S733)</f>
        <v>457062</v>
      </c>
      <c r="T734" s="348">
        <f t="shared" ref="T734" ca="1" si="1391">SUM(T709:T733)</f>
        <v>422784</v>
      </c>
      <c r="U734" s="348">
        <f t="shared" ref="U734" ca="1" si="1392">SUM(U709:U733)</f>
        <v>391074</v>
      </c>
      <c r="V734" s="348">
        <f t="shared" ref="V734" ca="1" si="1393">SUM(V709:V733)</f>
        <v>361746</v>
      </c>
      <c r="W734" s="348">
        <f t="shared" ref="W734" ca="1" si="1394">SUM(W709:W733)</f>
        <v>334614</v>
      </c>
      <c r="X734" s="348">
        <f t="shared" ref="X734" ca="1" si="1395">SUM(X709:X733)</f>
        <v>307842</v>
      </c>
      <c r="Y734" s="348">
        <f t="shared" ref="Y734" ca="1" si="1396">SUM(Y709:Y733)</f>
        <v>281076</v>
      </c>
      <c r="Z734" s="348">
        <f t="shared" ref="Z734" ca="1" si="1397">SUM(Z709:Z733)</f>
        <v>254304</v>
      </c>
      <c r="AA734" s="348">
        <f t="shared" ref="AA734" ca="1" si="1398">SUM(AA709:AA733)</f>
        <v>227538</v>
      </c>
      <c r="AB734" s="348">
        <f t="shared" ref="AB734" ca="1" si="1399">SUM(AB709:AB733)</f>
        <v>200766</v>
      </c>
      <c r="AC734" s="348">
        <f t="shared" ref="AC734" ca="1" si="1400">SUM(AC709:AC733)</f>
        <v>174000</v>
      </c>
      <c r="AD734" s="348">
        <f t="shared" ref="AD734" ca="1" si="1401">SUM(AD709:AD733)</f>
        <v>147228</v>
      </c>
      <c r="AE734" s="348">
        <f t="shared" ref="AE734" ca="1" si="1402">SUM(AE709:AE733)</f>
        <v>120462</v>
      </c>
      <c r="AF734" s="348">
        <f t="shared" ref="AF734" ca="1" si="1403">SUM(AF709:AF733)</f>
        <v>93690</v>
      </c>
      <c r="AG734" s="348">
        <f t="shared" ref="AG734" ca="1" si="1404">SUM(AG709:AG733)</f>
        <v>66924</v>
      </c>
      <c r="AH734" s="348">
        <f t="shared" ref="AH734" ca="1" si="1405">SUM(AH709:AH733)</f>
        <v>40152</v>
      </c>
      <c r="AI734" s="348">
        <f t="shared" ref="AI734" ca="1" si="1406">SUM(AI709:AI733)</f>
        <v>13386</v>
      </c>
      <c r="AJ734" s="348">
        <f t="shared" ref="AJ734" ca="1" si="1407">SUM(AJ709:AJ733)</f>
        <v>0</v>
      </c>
      <c r="AK734" s="348">
        <f t="shared" ref="AK734" ca="1" si="1408">SUM(AK709:AK733)</f>
        <v>0</v>
      </c>
      <c r="AL734" s="348">
        <f t="shared" ref="AL734" ca="1" si="1409">SUM(AL709:AL733)</f>
        <v>0</v>
      </c>
      <c r="AM734" s="348">
        <f t="shared" ref="AM734" ca="1" si="1410">SUM(AM709:AM733)</f>
        <v>0</v>
      </c>
      <c r="AN734" s="348">
        <f t="shared" ref="AN734" ca="1" si="1411">SUM(AN709:AN733)</f>
        <v>0</v>
      </c>
      <c r="AO734" s="348">
        <f t="shared" ref="AO734" ca="1" si="1412">SUM(AO709:AO733)</f>
        <v>0</v>
      </c>
      <c r="AP734" s="348">
        <f t="shared" ref="AP734" ca="1" si="1413">SUM(AP709:AP733)</f>
        <v>0</v>
      </c>
      <c r="AQ734" s="348">
        <f t="shared" ref="AQ734" ca="1" si="1414">SUM(AQ709:AQ733)</f>
        <v>0</v>
      </c>
      <c r="AR734" s="348">
        <f t="shared" ref="AR734" ca="1" si="1415">SUM(AR709:AR733)</f>
        <v>0</v>
      </c>
      <c r="AS734" s="348">
        <f t="shared" ref="AS734" ca="1" si="1416">SUM(AS709:AS733)</f>
        <v>0</v>
      </c>
      <c r="AT734" s="348">
        <f t="shared" ref="AT734" ca="1" si="1417">SUM(AT709:AT733)</f>
        <v>0</v>
      </c>
      <c r="AU734" s="348">
        <f t="shared" ref="AU734" ca="1" si="1418">SUM(AU709:AU733)</f>
        <v>0</v>
      </c>
      <c r="AV734" s="348">
        <f t="shared" ref="AV734" ca="1" si="1419">SUM(AV709:AV733)</f>
        <v>0</v>
      </c>
      <c r="AW734" s="348">
        <f t="shared" ref="AW734" ca="1" si="1420">SUM(AW709:AW733)</f>
        <v>0</v>
      </c>
      <c r="AX734" s="348">
        <f t="shared" ref="AX734" ca="1" si="1421">SUM(AX709:AX733)</f>
        <v>0</v>
      </c>
      <c r="AY734" s="348">
        <f t="shared" ref="AY734" ca="1" si="1422">SUM(AY709:AY733)</f>
        <v>0</v>
      </c>
      <c r="AZ734" s="348">
        <f t="shared" ref="AZ734" ca="1" si="1423">SUM(AZ709:AZ733)</f>
        <v>0</v>
      </c>
      <c r="BA734" s="348">
        <f t="shared" ref="BA734" ca="1" si="1424">SUM(BA709:BA733)</f>
        <v>0</v>
      </c>
      <c r="BB734" s="348">
        <f t="shared" ref="BB734" ca="1" si="1425">SUM(BB709:BB733)</f>
        <v>0</v>
      </c>
      <c r="BC734" s="348">
        <f t="shared" ref="BC734" ca="1" si="1426">SUM(BC709:BC733)</f>
        <v>0</v>
      </c>
      <c r="BD734" s="348">
        <f t="shared" ref="BD734" ca="1" si="1427">SUM(BD709:BD733)</f>
        <v>0</v>
      </c>
      <c r="BE734" s="348">
        <f t="shared" ref="BE734" ca="1" si="1428">SUM(BE709:BE733)</f>
        <v>0</v>
      </c>
      <c r="BF734" s="348">
        <f t="shared" ref="BF734" ca="1" si="1429">SUM(BF709:BF733)</f>
        <v>0</v>
      </c>
      <c r="BG734" s="348">
        <f t="shared" ref="BG734" ca="1" si="1430">SUM(BG709:BG733)</f>
        <v>0</v>
      </c>
      <c r="BH734" s="348">
        <f t="shared" ref="BH734" ca="1" si="1431">SUM(BH709:BH733)</f>
        <v>0</v>
      </c>
      <c r="BI734" s="348">
        <f t="shared" ref="BI734" ca="1" si="1432">SUM(BI709:BI733)</f>
        <v>0</v>
      </c>
      <c r="BJ734" s="348">
        <f t="shared" ref="BJ734" ca="1" si="1433">SUM(BJ709:BJ733)</f>
        <v>0</v>
      </c>
      <c r="BK734" s="348">
        <f t="shared" ref="BK734" ca="1" si="1434">SUM(BK709:BK733)</f>
        <v>0</v>
      </c>
      <c r="BL734" s="348">
        <f t="shared" ref="BL734" ca="1" si="1435">SUM(BL709:BL733)</f>
        <v>0</v>
      </c>
      <c r="BM734" s="348">
        <f t="shared" ref="BM734" ca="1" si="1436">SUM(BM709:BM733)</f>
        <v>0</v>
      </c>
    </row>
    <row r="735" spans="3:65" s="326" customFormat="1" x14ac:dyDescent="0.2">
      <c r="D735" s="334"/>
      <c r="F735" s="335"/>
      <c r="G735" s="335"/>
    </row>
    <row r="738" spans="3:65" s="315" customFormat="1" ht="15.75" x14ac:dyDescent="0.25">
      <c r="D738" s="297" t="s">
        <v>81</v>
      </c>
      <c r="F738" s="316"/>
      <c r="G738" s="316"/>
      <c r="O738" s="317"/>
      <c r="P738" s="317"/>
      <c r="Q738" s="317"/>
      <c r="R738" s="317"/>
    </row>
    <row r="739" spans="3:65" s="326" customFormat="1" x14ac:dyDescent="0.2">
      <c r="D739" s="334"/>
      <c r="F739" s="335"/>
      <c r="G739" s="335"/>
    </row>
    <row r="740" spans="3:65" s="326" customFormat="1" x14ac:dyDescent="0.2">
      <c r="D740" s="334"/>
      <c r="F740" s="335"/>
      <c r="G740" s="335"/>
    </row>
    <row r="741" spans="3:65" x14ac:dyDescent="0.2">
      <c r="D741" s="323" t="s">
        <v>82</v>
      </c>
      <c r="E741" s="318"/>
      <c r="F741" s="291"/>
      <c r="G741" s="291"/>
      <c r="H741" s="349" t="s">
        <v>19</v>
      </c>
      <c r="I741" s="371" t="s">
        <v>83</v>
      </c>
      <c r="K741" s="321"/>
      <c r="L741" s="321"/>
      <c r="M741" s="321"/>
      <c r="O741" s="321"/>
      <c r="P741" s="321"/>
      <c r="Q741" s="321"/>
      <c r="R741" s="321"/>
      <c r="S741" s="321"/>
      <c r="T741" s="321"/>
      <c r="U741" s="321"/>
      <c r="V741" s="321"/>
      <c r="W741" s="321"/>
      <c r="X741" s="321"/>
      <c r="Y741" s="321"/>
      <c r="Z741" s="321"/>
      <c r="AA741" s="321"/>
      <c r="AB741" s="321"/>
      <c r="AC741" s="321"/>
      <c r="AD741" s="321"/>
      <c r="AE741" s="321"/>
      <c r="AF741" s="321"/>
      <c r="AG741" s="321"/>
      <c r="AH741" s="321"/>
      <c r="AI741" s="321"/>
      <c r="AJ741" s="321"/>
      <c r="AK741" s="321"/>
      <c r="AL741" s="321"/>
      <c r="AM741" s="321"/>
      <c r="AN741" s="321"/>
      <c r="AO741" s="321"/>
      <c r="AP741" s="321"/>
      <c r="AQ741" s="321"/>
      <c r="AR741" s="321"/>
      <c r="AS741" s="321"/>
      <c r="AT741" s="321"/>
      <c r="AU741" s="321"/>
      <c r="AV741" s="321"/>
      <c r="AW741" s="321"/>
      <c r="AX741" s="321"/>
      <c r="AY741" s="321"/>
      <c r="AZ741" s="321"/>
      <c r="BA741" s="321"/>
      <c r="BB741" s="321"/>
      <c r="BC741" s="321"/>
      <c r="BD741" s="321"/>
      <c r="BE741" s="321"/>
      <c r="BF741" s="321"/>
      <c r="BG741" s="321"/>
      <c r="BH741" s="321"/>
      <c r="BI741" s="321"/>
      <c r="BJ741" s="321"/>
      <c r="BK741" s="321"/>
      <c r="BL741" s="321"/>
      <c r="BM741" s="321"/>
    </row>
    <row r="742" spans="3:65" x14ac:dyDescent="0.2">
      <c r="C742" s="325">
        <f>C741+1</f>
        <v>1</v>
      </c>
      <c r="D742" s="303" t="str">
        <f>INDEX(D$59:D$83,$C742,1)</f>
        <v>CR Factors</v>
      </c>
      <c r="E742" s="350" t="str">
        <f t="shared" ref="E742:F766" si="1437">INDEX(E$59:E$83,$C742,1)</f>
        <v>Capital</v>
      </c>
      <c r="F742" s="320">
        <f t="shared" si="1437"/>
        <v>4</v>
      </c>
      <c r="G742" s="320"/>
      <c r="H742" s="355">
        <f>Input!I8</f>
        <v>40</v>
      </c>
      <c r="I742" s="372">
        <v>0.2</v>
      </c>
      <c r="J742" s="357"/>
      <c r="O742" s="373">
        <f>MAX($I742,1-SUM($N207:N207))*(O$4&lt;=$H742)</f>
        <v>1</v>
      </c>
      <c r="P742" s="373">
        <f>MAX($I742,1-SUM($N207:O207))*(P$4&lt;=$H742)</f>
        <v>0.97499999999999998</v>
      </c>
      <c r="Q742" s="373">
        <f>MAX($I742,1-SUM($N207:P207))*(Q$4&lt;=$H742)</f>
        <v>0.95</v>
      </c>
      <c r="R742" s="373">
        <f>MAX($I742,1-SUM($N207:Q207))*(R$4&lt;=$H742)</f>
        <v>0.92500000000000004</v>
      </c>
      <c r="S742" s="373">
        <f>MAX($I742,1-SUM($N207:R207))*(S$4&lt;=$H742)</f>
        <v>0.9</v>
      </c>
      <c r="T742" s="373">
        <f>MAX($I742,1-SUM($N207:S207))*(T$4&lt;=$H742)</f>
        <v>0.875</v>
      </c>
      <c r="U742" s="373">
        <f>MAX($I742,1-SUM($N207:T207))*(U$4&lt;=$H742)</f>
        <v>0.85</v>
      </c>
      <c r="V742" s="373">
        <f>MAX($I742,1-SUM($N207:U207))*(V$4&lt;=$H742)</f>
        <v>0.82499999999999996</v>
      </c>
      <c r="W742" s="373">
        <f>MAX($I742,1-SUM($N207:V207))*(W$4&lt;=$H742)</f>
        <v>0.8</v>
      </c>
      <c r="X742" s="373">
        <f>MAX($I742,1-SUM($N207:W207))*(X$4&lt;=$H742)</f>
        <v>0.77500000000000002</v>
      </c>
      <c r="Y742" s="373">
        <f>MAX($I742,1-SUM($N207:X207))*(Y$4&lt;=$H742)</f>
        <v>0.75</v>
      </c>
      <c r="Z742" s="373">
        <f>MAX($I742,1-SUM($N207:Y207))*(Z$4&lt;=$H742)</f>
        <v>0.72500000000000009</v>
      </c>
      <c r="AA742" s="373">
        <f>MAX($I742,1-SUM($N207:Z207))*(AA$4&lt;=$H742)</f>
        <v>0.7</v>
      </c>
      <c r="AB742" s="373">
        <f>MAX($I742,1-SUM($N207:AA207))*(AB$4&lt;=$H742)</f>
        <v>0.67500000000000004</v>
      </c>
      <c r="AC742" s="373">
        <f>MAX($I742,1-SUM($N207:AB207))*(AC$4&lt;=$H742)</f>
        <v>0.64999999999999991</v>
      </c>
      <c r="AD742" s="373">
        <f>MAX($I742,1-SUM($N207:AC207))*(AD$4&lt;=$H742)</f>
        <v>0.625</v>
      </c>
      <c r="AE742" s="373">
        <f>MAX($I742,1-SUM($N207:AD207))*(AE$4&lt;=$H742)</f>
        <v>0.59999999999999987</v>
      </c>
      <c r="AF742" s="373">
        <f>MAX($I742,1-SUM($N207:AE207))*(AF$4&lt;=$H742)</f>
        <v>0.57499999999999996</v>
      </c>
      <c r="AG742" s="373">
        <f>MAX($I742,1-SUM($N207:AF207))*(AG$4&lt;=$H742)</f>
        <v>0.54999999999999982</v>
      </c>
      <c r="AH742" s="373">
        <f>MAX($I742,1-SUM($N207:AG207))*(AH$4&lt;=$H742)</f>
        <v>0.52499999999999991</v>
      </c>
      <c r="AI742" s="373">
        <f>MAX($I742,1-SUM($N207:AH207))*(AI$4&lt;=$H742)</f>
        <v>0.49999999999999989</v>
      </c>
      <c r="AJ742" s="373">
        <f>MAX($I742,1-SUM($N207:AI207))*(AJ$4&lt;=$H742)</f>
        <v>0.47499999999999987</v>
      </c>
      <c r="AK742" s="373">
        <f>MAX($I742,1-SUM($N207:AJ207))*(AK$4&lt;=$H742)</f>
        <v>0.44999999999999984</v>
      </c>
      <c r="AL742" s="373">
        <f>MAX($I742,1-SUM($N207:AK207))*(AL$4&lt;=$H742)</f>
        <v>0.42499999999999982</v>
      </c>
      <c r="AM742" s="373">
        <f>MAX($I742,1-SUM($N207:AL207))*(AM$4&lt;=$H742)</f>
        <v>0.3999999999999998</v>
      </c>
      <c r="AN742" s="373">
        <f>MAX($I742,1-SUM($N207:AM207))*(AN$4&lt;=$H742)</f>
        <v>0.37499999999999978</v>
      </c>
      <c r="AO742" s="373">
        <f>MAX($I742,1-SUM($N207:AN207))*(AO$4&lt;=$H742)</f>
        <v>0.34999999999999976</v>
      </c>
      <c r="AP742" s="373">
        <f>MAX($I742,1-SUM($N207:AO207))*(AP$4&lt;=$H742)</f>
        <v>0.32499999999999973</v>
      </c>
      <c r="AQ742" s="373">
        <f>MAX($I742,1-SUM($N207:AP207))*(AQ$4&lt;=$H742)</f>
        <v>0.29999999999999971</v>
      </c>
      <c r="AR742" s="373">
        <f>MAX($I742,1-SUM($N207:AQ207))*(AR$4&lt;=$H742)</f>
        <v>0.27499999999999969</v>
      </c>
      <c r="AS742" s="373">
        <f>MAX($I742,1-SUM($N207:AR207))*(AS$4&lt;=$H742)</f>
        <v>0.24999999999999967</v>
      </c>
      <c r="AT742" s="373">
        <f>MAX($I742,1-SUM($N207:AS207))*(AT$4&lt;=$H742)</f>
        <v>0.22499999999999964</v>
      </c>
      <c r="AU742" s="373">
        <f>MAX($I742,1-SUM($N207:AT207))*(AU$4&lt;=$H742)</f>
        <v>0.2</v>
      </c>
      <c r="AV742" s="373">
        <f>MAX($I742,1-SUM($N207:AU207))*(AV$4&lt;=$H742)</f>
        <v>0.2</v>
      </c>
      <c r="AW742" s="373">
        <f>MAX($I742,1-SUM($N207:AV207))*(AW$4&lt;=$H742)</f>
        <v>0.2</v>
      </c>
      <c r="AX742" s="373">
        <f>MAX($I742,1-SUM($N207:AW207))*(AX$4&lt;=$H742)</f>
        <v>0.2</v>
      </c>
      <c r="AY742" s="373">
        <f>MAX($I742,1-SUM($N207:AX207))*(AY$4&lt;=$H742)</f>
        <v>0.2</v>
      </c>
      <c r="AZ742" s="373">
        <f>MAX($I742,1-SUM($N207:AY207))*(AZ$4&lt;=$H742)</f>
        <v>0.2</v>
      </c>
      <c r="BA742" s="373">
        <f>MAX($I742,1-SUM($N207:AZ207))*(BA$4&lt;=$H742)</f>
        <v>0.2</v>
      </c>
      <c r="BB742" s="373">
        <f>MAX($I742,1-SUM($N207:BA207))*(BB$4&lt;=$H742)</f>
        <v>0.2</v>
      </c>
      <c r="BC742" s="373">
        <f>MAX($I742,1-SUM($N207:BB207))*(BC$4&lt;=$H742)</f>
        <v>0.2</v>
      </c>
      <c r="BD742" s="373">
        <f>MAX($I742,1-SUM($N207:BC207))*(BD$4&lt;=$H742)</f>
        <v>0</v>
      </c>
      <c r="BE742" s="373">
        <f>MAX($I742,1-SUM($N207:BD207))*(BE$4&lt;=$H742)</f>
        <v>0</v>
      </c>
      <c r="BF742" s="373">
        <f>MAX($I742,1-SUM($N207:BE207))*(BF$4&lt;=$H742)</f>
        <v>0</v>
      </c>
      <c r="BG742" s="373">
        <f>MAX($I742,1-SUM($N207:BF207))*(BG$4&lt;=$H742)</f>
        <v>0</v>
      </c>
      <c r="BH742" s="373">
        <f>MAX($I742,1-SUM($N207:BG207))*(BH$4&lt;=$H742)</f>
        <v>0</v>
      </c>
      <c r="BI742" s="373">
        <f>MAX($I742,1-SUM($N207:BH207))*(BI$4&lt;=$H742)</f>
        <v>0</v>
      </c>
      <c r="BJ742" s="373">
        <f>MAX($I742,1-SUM($N207:BI207))*(BJ$4&lt;=$H742)</f>
        <v>0</v>
      </c>
      <c r="BK742" s="373">
        <f>MAX($I742,1-SUM($N207:BJ207))*(BK$4&lt;=$H742)</f>
        <v>0</v>
      </c>
      <c r="BL742" s="373">
        <f>MAX($I742,1-SUM($N207:BK207))*(BL$4&lt;=$H742)</f>
        <v>0</v>
      </c>
      <c r="BM742" s="373">
        <f>MAX($I742,1-SUM($N207:BL207))*(BM$4&lt;=$H742)</f>
        <v>0</v>
      </c>
    </row>
    <row r="743" spans="3:65" x14ac:dyDescent="0.2">
      <c r="C743" s="325">
        <f t="shared" ref="C743:C766" si="1438">C742+1</f>
        <v>2</v>
      </c>
      <c r="D743" s="303" t="str">
        <f t="shared" ref="D743:D766" si="1439">INDEX(D$59:D$83,$C743,1)</f>
        <v>item 2</v>
      </c>
      <c r="E743" s="350" t="str">
        <f t="shared" si="1437"/>
        <v>Operating Expense</v>
      </c>
      <c r="F743" s="320">
        <f t="shared" si="1437"/>
        <v>2</v>
      </c>
      <c r="G743" s="320"/>
      <c r="H743" s="355">
        <f>Input!I9</f>
        <v>30</v>
      </c>
      <c r="I743" s="372">
        <v>0.2</v>
      </c>
      <c r="J743" s="357"/>
      <c r="O743" s="373">
        <f>MAX($I743,1-SUM($N208:N208))*(O$4&lt;=$H743)</f>
        <v>1</v>
      </c>
      <c r="P743" s="373">
        <f>MAX($I743,1-SUM($N208:O208))*(P$4&lt;=$H743)</f>
        <v>1</v>
      </c>
      <c r="Q743" s="373">
        <f>MAX($I743,1-SUM($N208:P208))*(Q$4&lt;=$H743)</f>
        <v>1</v>
      </c>
      <c r="R743" s="373">
        <f>MAX($I743,1-SUM($N208:Q208))*(R$4&lt;=$H743)</f>
        <v>1</v>
      </c>
      <c r="S743" s="373">
        <f>MAX($I743,1-SUM($N208:R208))*(S$4&lt;=$H743)</f>
        <v>1</v>
      </c>
      <c r="T743" s="373">
        <f>MAX($I743,1-SUM($N208:S208))*(T$4&lt;=$H743)</f>
        <v>1</v>
      </c>
      <c r="U743" s="373">
        <f>MAX($I743,1-SUM($N208:T208))*(U$4&lt;=$H743)</f>
        <v>1</v>
      </c>
      <c r="V743" s="373">
        <f>MAX($I743,1-SUM($N208:U208))*(V$4&lt;=$H743)</f>
        <v>1</v>
      </c>
      <c r="W743" s="373">
        <f>MAX($I743,1-SUM($N208:V208))*(W$4&lt;=$H743)</f>
        <v>1</v>
      </c>
      <c r="X743" s="373">
        <f>MAX($I743,1-SUM($N208:W208))*(X$4&lt;=$H743)</f>
        <v>1</v>
      </c>
      <c r="Y743" s="373">
        <f>MAX($I743,1-SUM($N208:X208))*(Y$4&lt;=$H743)</f>
        <v>1</v>
      </c>
      <c r="Z743" s="373">
        <f>MAX($I743,1-SUM($N208:Y208))*(Z$4&lt;=$H743)</f>
        <v>1</v>
      </c>
      <c r="AA743" s="373">
        <f>MAX($I743,1-SUM($N208:Z208))*(AA$4&lt;=$H743)</f>
        <v>1</v>
      </c>
      <c r="AB743" s="373">
        <f>MAX($I743,1-SUM($N208:AA208))*(AB$4&lt;=$H743)</f>
        <v>1</v>
      </c>
      <c r="AC743" s="373">
        <f>MAX($I743,1-SUM($N208:AB208))*(AC$4&lt;=$H743)</f>
        <v>1</v>
      </c>
      <c r="AD743" s="373">
        <f>MAX($I743,1-SUM($N208:AC208))*(AD$4&lt;=$H743)</f>
        <v>1</v>
      </c>
      <c r="AE743" s="373">
        <f>MAX($I743,1-SUM($N208:AD208))*(AE$4&lt;=$H743)</f>
        <v>1</v>
      </c>
      <c r="AF743" s="373">
        <f>MAX($I743,1-SUM($N208:AE208))*(AF$4&lt;=$H743)</f>
        <v>1</v>
      </c>
      <c r="AG743" s="373">
        <f>MAX($I743,1-SUM($N208:AF208))*(AG$4&lt;=$H743)</f>
        <v>1</v>
      </c>
      <c r="AH743" s="373">
        <f>MAX($I743,1-SUM($N208:AG208))*(AH$4&lt;=$H743)</f>
        <v>1</v>
      </c>
      <c r="AI743" s="373">
        <f>MAX($I743,1-SUM($N208:AH208))*(AI$4&lt;=$H743)</f>
        <v>1</v>
      </c>
      <c r="AJ743" s="373">
        <f>MAX($I743,1-SUM($N208:AI208))*(AJ$4&lt;=$H743)</f>
        <v>1</v>
      </c>
      <c r="AK743" s="373">
        <f>MAX($I743,1-SUM($N208:AJ208))*(AK$4&lt;=$H743)</f>
        <v>1</v>
      </c>
      <c r="AL743" s="373">
        <f>MAX($I743,1-SUM($N208:AK208))*(AL$4&lt;=$H743)</f>
        <v>1</v>
      </c>
      <c r="AM743" s="373">
        <f>MAX($I743,1-SUM($N208:AL208))*(AM$4&lt;=$H743)</f>
        <v>1</v>
      </c>
      <c r="AN743" s="373">
        <f>MAX($I743,1-SUM($N208:AM208))*(AN$4&lt;=$H743)</f>
        <v>1</v>
      </c>
      <c r="AO743" s="373">
        <f>MAX($I743,1-SUM($N208:AN208))*(AO$4&lt;=$H743)</f>
        <v>1</v>
      </c>
      <c r="AP743" s="373">
        <f>MAX($I743,1-SUM($N208:AO208))*(AP$4&lt;=$H743)</f>
        <v>1</v>
      </c>
      <c r="AQ743" s="373">
        <f>MAX($I743,1-SUM($N208:AP208))*(AQ$4&lt;=$H743)</f>
        <v>1</v>
      </c>
      <c r="AR743" s="373">
        <f>MAX($I743,1-SUM($N208:AQ208))*(AR$4&lt;=$H743)</f>
        <v>1</v>
      </c>
      <c r="AS743" s="373">
        <f>MAX($I743,1-SUM($N208:AR208))*(AS$4&lt;=$H743)</f>
        <v>1</v>
      </c>
      <c r="AT743" s="373">
        <f>MAX($I743,1-SUM($N208:AS208))*(AT$4&lt;=$H743)</f>
        <v>0</v>
      </c>
      <c r="AU743" s="373">
        <f>MAX($I743,1-SUM($N208:AT208))*(AU$4&lt;=$H743)</f>
        <v>0</v>
      </c>
      <c r="AV743" s="373">
        <f>MAX($I743,1-SUM($N208:AU208))*(AV$4&lt;=$H743)</f>
        <v>0</v>
      </c>
      <c r="AW743" s="373">
        <f>MAX($I743,1-SUM($N208:AV208))*(AW$4&lt;=$H743)</f>
        <v>0</v>
      </c>
      <c r="AX743" s="373">
        <f>MAX($I743,1-SUM($N208:AW208))*(AX$4&lt;=$H743)</f>
        <v>0</v>
      </c>
      <c r="AY743" s="373">
        <f>MAX($I743,1-SUM($N208:AX208))*(AY$4&lt;=$H743)</f>
        <v>0</v>
      </c>
      <c r="AZ743" s="373">
        <f>MAX($I743,1-SUM($N208:AY208))*(AZ$4&lt;=$H743)</f>
        <v>0</v>
      </c>
      <c r="BA743" s="373">
        <f>MAX($I743,1-SUM($N208:AZ208))*(BA$4&lt;=$H743)</f>
        <v>0</v>
      </c>
      <c r="BB743" s="373">
        <f>MAX($I743,1-SUM($N208:BA208))*(BB$4&lt;=$H743)</f>
        <v>0</v>
      </c>
      <c r="BC743" s="373">
        <f>MAX($I743,1-SUM($N208:BB208))*(BC$4&lt;=$H743)</f>
        <v>0</v>
      </c>
      <c r="BD743" s="373">
        <f>MAX($I743,1-SUM($N208:BC208))*(BD$4&lt;=$H743)</f>
        <v>0</v>
      </c>
      <c r="BE743" s="373">
        <f>MAX($I743,1-SUM($N208:BD208))*(BE$4&lt;=$H743)</f>
        <v>0</v>
      </c>
      <c r="BF743" s="373">
        <f>MAX($I743,1-SUM($N208:BE208))*(BF$4&lt;=$H743)</f>
        <v>0</v>
      </c>
      <c r="BG743" s="373">
        <f>MAX($I743,1-SUM($N208:BF208))*(BG$4&lt;=$H743)</f>
        <v>0</v>
      </c>
      <c r="BH743" s="373">
        <f>MAX($I743,1-SUM($N208:BG208))*(BH$4&lt;=$H743)</f>
        <v>0</v>
      </c>
      <c r="BI743" s="373">
        <f>MAX($I743,1-SUM($N208:BH208))*(BI$4&lt;=$H743)</f>
        <v>0</v>
      </c>
      <c r="BJ743" s="373">
        <f>MAX($I743,1-SUM($N208:BI208))*(BJ$4&lt;=$H743)</f>
        <v>0</v>
      </c>
      <c r="BK743" s="373">
        <f>MAX($I743,1-SUM($N208:BJ208))*(BK$4&lt;=$H743)</f>
        <v>0</v>
      </c>
      <c r="BL743" s="373">
        <f>MAX($I743,1-SUM($N208:BK208))*(BL$4&lt;=$H743)</f>
        <v>0</v>
      </c>
      <c r="BM743" s="373">
        <f>MAX($I743,1-SUM($N208:BL208))*(BM$4&lt;=$H743)</f>
        <v>0</v>
      </c>
    </row>
    <row r="744" spans="3:65" x14ac:dyDescent="0.2">
      <c r="C744" s="325">
        <f t="shared" si="1438"/>
        <v>3</v>
      </c>
      <c r="D744" s="303" t="str">
        <f t="shared" si="1439"/>
        <v>item 3</v>
      </c>
      <c r="E744" s="350" t="str">
        <f t="shared" si="1437"/>
        <v>Operating Expense</v>
      </c>
      <c r="F744" s="320">
        <f t="shared" si="1437"/>
        <v>2</v>
      </c>
      <c r="G744" s="320"/>
      <c r="H744" s="355">
        <f>Input!I10</f>
        <v>30</v>
      </c>
      <c r="I744" s="372">
        <v>0.2</v>
      </c>
      <c r="J744" s="357"/>
      <c r="O744" s="373">
        <f>MAX($I744,1-SUM($N209:N209))*(O$4&lt;=$H744)</f>
        <v>1</v>
      </c>
      <c r="P744" s="373">
        <f>MAX($I744,1-SUM($N209:O209))*(P$4&lt;=$H744)</f>
        <v>1</v>
      </c>
      <c r="Q744" s="373">
        <f>MAX($I744,1-SUM($N209:P209))*(Q$4&lt;=$H744)</f>
        <v>1</v>
      </c>
      <c r="R744" s="373">
        <f>MAX($I744,1-SUM($N209:Q209))*(R$4&lt;=$H744)</f>
        <v>1</v>
      </c>
      <c r="S744" s="373">
        <f>MAX($I744,1-SUM($N209:R209))*(S$4&lt;=$H744)</f>
        <v>1</v>
      </c>
      <c r="T744" s="373">
        <f>MAX($I744,1-SUM($N209:S209))*(T$4&lt;=$H744)</f>
        <v>1</v>
      </c>
      <c r="U744" s="373">
        <f>MAX($I744,1-SUM($N209:T209))*(U$4&lt;=$H744)</f>
        <v>1</v>
      </c>
      <c r="V744" s="373">
        <f>MAX($I744,1-SUM($N209:U209))*(V$4&lt;=$H744)</f>
        <v>1</v>
      </c>
      <c r="W744" s="373">
        <f>MAX($I744,1-SUM($N209:V209))*(W$4&lt;=$H744)</f>
        <v>1</v>
      </c>
      <c r="X744" s="373">
        <f>MAX($I744,1-SUM($N209:W209))*(X$4&lt;=$H744)</f>
        <v>1</v>
      </c>
      <c r="Y744" s="373">
        <f>MAX($I744,1-SUM($N209:X209))*(Y$4&lt;=$H744)</f>
        <v>1</v>
      </c>
      <c r="Z744" s="373">
        <f>MAX($I744,1-SUM($N209:Y209))*(Z$4&lt;=$H744)</f>
        <v>1</v>
      </c>
      <c r="AA744" s="373">
        <f>MAX($I744,1-SUM($N209:Z209))*(AA$4&lt;=$H744)</f>
        <v>1</v>
      </c>
      <c r="AB744" s="373">
        <f>MAX($I744,1-SUM($N209:AA209))*(AB$4&lt;=$H744)</f>
        <v>1</v>
      </c>
      <c r="AC744" s="373">
        <f>MAX($I744,1-SUM($N209:AB209))*(AC$4&lt;=$H744)</f>
        <v>1</v>
      </c>
      <c r="AD744" s="373">
        <f>MAX($I744,1-SUM($N209:AC209))*(AD$4&lt;=$H744)</f>
        <v>1</v>
      </c>
      <c r="AE744" s="373">
        <f>MAX($I744,1-SUM($N209:AD209))*(AE$4&lt;=$H744)</f>
        <v>1</v>
      </c>
      <c r="AF744" s="373">
        <f>MAX($I744,1-SUM($N209:AE209))*(AF$4&lt;=$H744)</f>
        <v>1</v>
      </c>
      <c r="AG744" s="373">
        <f>MAX($I744,1-SUM($N209:AF209))*(AG$4&lt;=$H744)</f>
        <v>1</v>
      </c>
      <c r="AH744" s="373">
        <f>MAX($I744,1-SUM($N209:AG209))*(AH$4&lt;=$H744)</f>
        <v>1</v>
      </c>
      <c r="AI744" s="373">
        <f>MAX($I744,1-SUM($N209:AH209))*(AI$4&lt;=$H744)</f>
        <v>1</v>
      </c>
      <c r="AJ744" s="373">
        <f>MAX($I744,1-SUM($N209:AI209))*(AJ$4&lt;=$H744)</f>
        <v>1</v>
      </c>
      <c r="AK744" s="373">
        <f>MAX($I744,1-SUM($N209:AJ209))*(AK$4&lt;=$H744)</f>
        <v>1</v>
      </c>
      <c r="AL744" s="373">
        <f>MAX($I744,1-SUM($N209:AK209))*(AL$4&lt;=$H744)</f>
        <v>1</v>
      </c>
      <c r="AM744" s="373">
        <f>MAX($I744,1-SUM($N209:AL209))*(AM$4&lt;=$H744)</f>
        <v>1</v>
      </c>
      <c r="AN744" s="373">
        <f>MAX($I744,1-SUM($N209:AM209))*(AN$4&lt;=$H744)</f>
        <v>1</v>
      </c>
      <c r="AO744" s="373">
        <f>MAX($I744,1-SUM($N209:AN209))*(AO$4&lt;=$H744)</f>
        <v>1</v>
      </c>
      <c r="AP744" s="373">
        <f>MAX($I744,1-SUM($N209:AO209))*(AP$4&lt;=$H744)</f>
        <v>1</v>
      </c>
      <c r="AQ744" s="373">
        <f>MAX($I744,1-SUM($N209:AP209))*(AQ$4&lt;=$H744)</f>
        <v>1</v>
      </c>
      <c r="AR744" s="373">
        <f>MAX($I744,1-SUM($N209:AQ209))*(AR$4&lt;=$H744)</f>
        <v>1</v>
      </c>
      <c r="AS744" s="373">
        <f>MAX($I744,1-SUM($N209:AR209))*(AS$4&lt;=$H744)</f>
        <v>1</v>
      </c>
      <c r="AT744" s="373">
        <f>MAX($I744,1-SUM($N209:AS209))*(AT$4&lt;=$H744)</f>
        <v>0</v>
      </c>
      <c r="AU744" s="373">
        <f>MAX($I744,1-SUM($N209:AT209))*(AU$4&lt;=$H744)</f>
        <v>0</v>
      </c>
      <c r="AV744" s="373">
        <f>MAX($I744,1-SUM($N209:AU209))*(AV$4&lt;=$H744)</f>
        <v>0</v>
      </c>
      <c r="AW744" s="373">
        <f>MAX($I744,1-SUM($N209:AV209))*(AW$4&lt;=$H744)</f>
        <v>0</v>
      </c>
      <c r="AX744" s="373">
        <f>MAX($I744,1-SUM($N209:AW209))*(AX$4&lt;=$H744)</f>
        <v>0</v>
      </c>
      <c r="AY744" s="373">
        <f>MAX($I744,1-SUM($N209:AX209))*(AY$4&lt;=$H744)</f>
        <v>0</v>
      </c>
      <c r="AZ744" s="373">
        <f>MAX($I744,1-SUM($N209:AY209))*(AZ$4&lt;=$H744)</f>
        <v>0</v>
      </c>
      <c r="BA744" s="373">
        <f>MAX($I744,1-SUM($N209:AZ209))*(BA$4&lt;=$H744)</f>
        <v>0</v>
      </c>
      <c r="BB744" s="373">
        <f>MAX($I744,1-SUM($N209:BA209))*(BB$4&lt;=$H744)</f>
        <v>0</v>
      </c>
      <c r="BC744" s="373">
        <f>MAX($I744,1-SUM($N209:BB209))*(BC$4&lt;=$H744)</f>
        <v>0</v>
      </c>
      <c r="BD744" s="373">
        <f>MAX($I744,1-SUM($N209:BC209))*(BD$4&lt;=$H744)</f>
        <v>0</v>
      </c>
      <c r="BE744" s="373">
        <f>MAX($I744,1-SUM($N209:BD209))*(BE$4&lt;=$H744)</f>
        <v>0</v>
      </c>
      <c r="BF744" s="373">
        <f>MAX($I744,1-SUM($N209:BE209))*(BF$4&lt;=$H744)</f>
        <v>0</v>
      </c>
      <c r="BG744" s="373">
        <f>MAX($I744,1-SUM($N209:BF209))*(BG$4&lt;=$H744)</f>
        <v>0</v>
      </c>
      <c r="BH744" s="373">
        <f>MAX($I744,1-SUM($N209:BG209))*(BH$4&lt;=$H744)</f>
        <v>0</v>
      </c>
      <c r="BI744" s="373">
        <f>MAX($I744,1-SUM($N209:BH209))*(BI$4&lt;=$H744)</f>
        <v>0</v>
      </c>
      <c r="BJ744" s="373">
        <f>MAX($I744,1-SUM($N209:BI209))*(BJ$4&lt;=$H744)</f>
        <v>0</v>
      </c>
      <c r="BK744" s="373">
        <f>MAX($I744,1-SUM($N209:BJ209))*(BK$4&lt;=$H744)</f>
        <v>0</v>
      </c>
      <c r="BL744" s="373">
        <f>MAX($I744,1-SUM($N209:BK209))*(BL$4&lt;=$H744)</f>
        <v>0</v>
      </c>
      <c r="BM744" s="373">
        <f>MAX($I744,1-SUM($N209:BL209))*(BM$4&lt;=$H744)</f>
        <v>0</v>
      </c>
    </row>
    <row r="745" spans="3:65" x14ac:dyDescent="0.2">
      <c r="C745" s="325">
        <f t="shared" si="1438"/>
        <v>4</v>
      </c>
      <c r="D745" s="303" t="str">
        <f t="shared" si="1439"/>
        <v>item 4</v>
      </c>
      <c r="E745" s="350" t="str">
        <f t="shared" si="1437"/>
        <v>Operating Expense</v>
      </c>
      <c r="F745" s="320">
        <f t="shared" si="1437"/>
        <v>2</v>
      </c>
      <c r="G745" s="320"/>
      <c r="H745" s="355">
        <f>Input!I11</f>
        <v>30</v>
      </c>
      <c r="I745" s="372">
        <v>0.2</v>
      </c>
      <c r="J745" s="357"/>
      <c r="O745" s="373">
        <f>MAX($I745,1-SUM($N210:N210))*(O$4&lt;=$H745)</f>
        <v>1</v>
      </c>
      <c r="P745" s="373">
        <f>MAX($I745,1-SUM($N210:O210))*(P$4&lt;=$H745)</f>
        <v>1</v>
      </c>
      <c r="Q745" s="373">
        <f>MAX($I745,1-SUM($N210:P210))*(Q$4&lt;=$H745)</f>
        <v>1</v>
      </c>
      <c r="R745" s="373">
        <f>MAX($I745,1-SUM($N210:Q210))*(R$4&lt;=$H745)</f>
        <v>1</v>
      </c>
      <c r="S745" s="373">
        <f>MAX($I745,1-SUM($N210:R210))*(S$4&lt;=$H745)</f>
        <v>1</v>
      </c>
      <c r="T745" s="373">
        <f>MAX($I745,1-SUM($N210:S210))*(T$4&lt;=$H745)</f>
        <v>1</v>
      </c>
      <c r="U745" s="373">
        <f>MAX($I745,1-SUM($N210:T210))*(U$4&lt;=$H745)</f>
        <v>1</v>
      </c>
      <c r="V745" s="373">
        <f>MAX($I745,1-SUM($N210:U210))*(V$4&lt;=$H745)</f>
        <v>1</v>
      </c>
      <c r="W745" s="373">
        <f>MAX($I745,1-SUM($N210:V210))*(W$4&lt;=$H745)</f>
        <v>1</v>
      </c>
      <c r="X745" s="373">
        <f>MAX($I745,1-SUM($N210:W210))*(X$4&lt;=$H745)</f>
        <v>1</v>
      </c>
      <c r="Y745" s="373">
        <f>MAX($I745,1-SUM($N210:X210))*(Y$4&lt;=$H745)</f>
        <v>1</v>
      </c>
      <c r="Z745" s="373">
        <f>MAX($I745,1-SUM($N210:Y210))*(Z$4&lt;=$H745)</f>
        <v>1</v>
      </c>
      <c r="AA745" s="373">
        <f>MAX($I745,1-SUM($N210:Z210))*(AA$4&lt;=$H745)</f>
        <v>1</v>
      </c>
      <c r="AB745" s="373">
        <f>MAX($I745,1-SUM($N210:AA210))*(AB$4&lt;=$H745)</f>
        <v>1</v>
      </c>
      <c r="AC745" s="373">
        <f>MAX($I745,1-SUM($N210:AB210))*(AC$4&lt;=$H745)</f>
        <v>1</v>
      </c>
      <c r="AD745" s="373">
        <f>MAX($I745,1-SUM($N210:AC210))*(AD$4&lt;=$H745)</f>
        <v>1</v>
      </c>
      <c r="AE745" s="373">
        <f>MAX($I745,1-SUM($N210:AD210))*(AE$4&lt;=$H745)</f>
        <v>1</v>
      </c>
      <c r="AF745" s="373">
        <f>MAX($I745,1-SUM($N210:AE210))*(AF$4&lt;=$H745)</f>
        <v>1</v>
      </c>
      <c r="AG745" s="373">
        <f>MAX($I745,1-SUM($N210:AF210))*(AG$4&lt;=$H745)</f>
        <v>1</v>
      </c>
      <c r="AH745" s="373">
        <f>MAX($I745,1-SUM($N210:AG210))*(AH$4&lt;=$H745)</f>
        <v>1</v>
      </c>
      <c r="AI745" s="373">
        <f>MAX($I745,1-SUM($N210:AH210))*(AI$4&lt;=$H745)</f>
        <v>1</v>
      </c>
      <c r="AJ745" s="373">
        <f>MAX($I745,1-SUM($N210:AI210))*(AJ$4&lt;=$H745)</f>
        <v>1</v>
      </c>
      <c r="AK745" s="373">
        <f>MAX($I745,1-SUM($N210:AJ210))*(AK$4&lt;=$H745)</f>
        <v>1</v>
      </c>
      <c r="AL745" s="373">
        <f>MAX($I745,1-SUM($N210:AK210))*(AL$4&lt;=$H745)</f>
        <v>1</v>
      </c>
      <c r="AM745" s="373">
        <f>MAX($I745,1-SUM($N210:AL210))*(AM$4&lt;=$H745)</f>
        <v>1</v>
      </c>
      <c r="AN745" s="373">
        <f>MAX($I745,1-SUM($N210:AM210))*(AN$4&lt;=$H745)</f>
        <v>1</v>
      </c>
      <c r="AO745" s="373">
        <f>MAX($I745,1-SUM($N210:AN210))*(AO$4&lt;=$H745)</f>
        <v>1</v>
      </c>
      <c r="AP745" s="373">
        <f>MAX($I745,1-SUM($N210:AO210))*(AP$4&lt;=$H745)</f>
        <v>1</v>
      </c>
      <c r="AQ745" s="373">
        <f>MAX($I745,1-SUM($N210:AP210))*(AQ$4&lt;=$H745)</f>
        <v>1</v>
      </c>
      <c r="AR745" s="373">
        <f>MAX($I745,1-SUM($N210:AQ210))*(AR$4&lt;=$H745)</f>
        <v>1</v>
      </c>
      <c r="AS745" s="373">
        <f>MAX($I745,1-SUM($N210:AR210))*(AS$4&lt;=$H745)</f>
        <v>1</v>
      </c>
      <c r="AT745" s="373">
        <f>MAX($I745,1-SUM($N210:AS210))*(AT$4&lt;=$H745)</f>
        <v>0</v>
      </c>
      <c r="AU745" s="373">
        <f>MAX($I745,1-SUM($N210:AT210))*(AU$4&lt;=$H745)</f>
        <v>0</v>
      </c>
      <c r="AV745" s="373">
        <f>MAX($I745,1-SUM($N210:AU210))*(AV$4&lt;=$H745)</f>
        <v>0</v>
      </c>
      <c r="AW745" s="373">
        <f>MAX($I745,1-SUM($N210:AV210))*(AW$4&lt;=$H745)</f>
        <v>0</v>
      </c>
      <c r="AX745" s="373">
        <f>MAX($I745,1-SUM($N210:AW210))*(AX$4&lt;=$H745)</f>
        <v>0</v>
      </c>
      <c r="AY745" s="373">
        <f>MAX($I745,1-SUM($N210:AX210))*(AY$4&lt;=$H745)</f>
        <v>0</v>
      </c>
      <c r="AZ745" s="373">
        <f>MAX($I745,1-SUM($N210:AY210))*(AZ$4&lt;=$H745)</f>
        <v>0</v>
      </c>
      <c r="BA745" s="373">
        <f>MAX($I745,1-SUM($N210:AZ210))*(BA$4&lt;=$H745)</f>
        <v>0</v>
      </c>
      <c r="BB745" s="373">
        <f>MAX($I745,1-SUM($N210:BA210))*(BB$4&lt;=$H745)</f>
        <v>0</v>
      </c>
      <c r="BC745" s="373">
        <f>MAX($I745,1-SUM($N210:BB210))*(BC$4&lt;=$H745)</f>
        <v>0</v>
      </c>
      <c r="BD745" s="373">
        <f>MAX($I745,1-SUM($N210:BC210))*(BD$4&lt;=$H745)</f>
        <v>0</v>
      </c>
      <c r="BE745" s="373">
        <f>MAX($I745,1-SUM($N210:BD210))*(BE$4&lt;=$H745)</f>
        <v>0</v>
      </c>
      <c r="BF745" s="373">
        <f>MAX($I745,1-SUM($N210:BE210))*(BF$4&lt;=$H745)</f>
        <v>0</v>
      </c>
      <c r="BG745" s="373">
        <f>MAX($I745,1-SUM($N210:BF210))*(BG$4&lt;=$H745)</f>
        <v>0</v>
      </c>
      <c r="BH745" s="373">
        <f>MAX($I745,1-SUM($N210:BG210))*(BH$4&lt;=$H745)</f>
        <v>0</v>
      </c>
      <c r="BI745" s="373">
        <f>MAX($I745,1-SUM($N210:BH210))*(BI$4&lt;=$H745)</f>
        <v>0</v>
      </c>
      <c r="BJ745" s="373">
        <f>MAX($I745,1-SUM($N210:BI210))*(BJ$4&lt;=$H745)</f>
        <v>0</v>
      </c>
      <c r="BK745" s="373">
        <f>MAX($I745,1-SUM($N210:BJ210))*(BK$4&lt;=$H745)</f>
        <v>0</v>
      </c>
      <c r="BL745" s="373">
        <f>MAX($I745,1-SUM($N210:BK210))*(BL$4&lt;=$H745)</f>
        <v>0</v>
      </c>
      <c r="BM745" s="373">
        <f>MAX($I745,1-SUM($N210:BL210))*(BM$4&lt;=$H745)</f>
        <v>0</v>
      </c>
    </row>
    <row r="746" spans="3:65" x14ac:dyDescent="0.2">
      <c r="C746" s="325">
        <f t="shared" si="1438"/>
        <v>5</v>
      </c>
      <c r="D746" s="303" t="str">
        <f t="shared" si="1439"/>
        <v>item 5</v>
      </c>
      <c r="E746" s="350" t="str">
        <f t="shared" si="1437"/>
        <v>Operating Expense</v>
      </c>
      <c r="F746" s="320">
        <f t="shared" si="1437"/>
        <v>2</v>
      </c>
      <c r="G746" s="320"/>
      <c r="H746" s="355">
        <f>Input!I12</f>
        <v>30</v>
      </c>
      <c r="I746" s="372">
        <v>0.2</v>
      </c>
      <c r="J746" s="357"/>
      <c r="O746" s="373">
        <f>MAX($I746,1-SUM($N211:N211))*(O$4&lt;=$H746)</f>
        <v>1</v>
      </c>
      <c r="P746" s="373">
        <f>MAX($I746,1-SUM($N211:O211))*(P$4&lt;=$H746)</f>
        <v>1</v>
      </c>
      <c r="Q746" s="373">
        <f>MAX($I746,1-SUM($N211:P211))*(Q$4&lt;=$H746)</f>
        <v>1</v>
      </c>
      <c r="R746" s="373">
        <f>MAX($I746,1-SUM($N211:Q211))*(R$4&lt;=$H746)</f>
        <v>1</v>
      </c>
      <c r="S746" s="373">
        <f>MAX($I746,1-SUM($N211:R211))*(S$4&lt;=$H746)</f>
        <v>1</v>
      </c>
      <c r="T746" s="373">
        <f>MAX($I746,1-SUM($N211:S211))*(T$4&lt;=$H746)</f>
        <v>1</v>
      </c>
      <c r="U746" s="373">
        <f>MAX($I746,1-SUM($N211:T211))*(U$4&lt;=$H746)</f>
        <v>1</v>
      </c>
      <c r="V746" s="373">
        <f>MAX($I746,1-SUM($N211:U211))*(V$4&lt;=$H746)</f>
        <v>1</v>
      </c>
      <c r="W746" s="373">
        <f>MAX($I746,1-SUM($N211:V211))*(W$4&lt;=$H746)</f>
        <v>1</v>
      </c>
      <c r="X746" s="373">
        <f>MAX($I746,1-SUM($N211:W211))*(X$4&lt;=$H746)</f>
        <v>1</v>
      </c>
      <c r="Y746" s="373">
        <f>MAX($I746,1-SUM($N211:X211))*(Y$4&lt;=$H746)</f>
        <v>1</v>
      </c>
      <c r="Z746" s="373">
        <f>MAX($I746,1-SUM($N211:Y211))*(Z$4&lt;=$H746)</f>
        <v>1</v>
      </c>
      <c r="AA746" s="373">
        <f>MAX($I746,1-SUM($N211:Z211))*(AA$4&lt;=$H746)</f>
        <v>1</v>
      </c>
      <c r="AB746" s="373">
        <f>MAX($I746,1-SUM($N211:AA211))*(AB$4&lt;=$H746)</f>
        <v>1</v>
      </c>
      <c r="AC746" s="373">
        <f>MAX($I746,1-SUM($N211:AB211))*(AC$4&lt;=$H746)</f>
        <v>1</v>
      </c>
      <c r="AD746" s="373">
        <f>MAX($I746,1-SUM($N211:AC211))*(AD$4&lt;=$H746)</f>
        <v>1</v>
      </c>
      <c r="AE746" s="373">
        <f>MAX($I746,1-SUM($N211:AD211))*(AE$4&lt;=$H746)</f>
        <v>1</v>
      </c>
      <c r="AF746" s="373">
        <f>MAX($I746,1-SUM($N211:AE211))*(AF$4&lt;=$H746)</f>
        <v>1</v>
      </c>
      <c r="AG746" s="373">
        <f>MAX($I746,1-SUM($N211:AF211))*(AG$4&lt;=$H746)</f>
        <v>1</v>
      </c>
      <c r="AH746" s="373">
        <f>MAX($I746,1-SUM($N211:AG211))*(AH$4&lt;=$H746)</f>
        <v>1</v>
      </c>
      <c r="AI746" s="373">
        <f>MAX($I746,1-SUM($N211:AH211))*(AI$4&lt;=$H746)</f>
        <v>1</v>
      </c>
      <c r="AJ746" s="373">
        <f>MAX($I746,1-SUM($N211:AI211))*(AJ$4&lt;=$H746)</f>
        <v>1</v>
      </c>
      <c r="AK746" s="373">
        <f>MAX($I746,1-SUM($N211:AJ211))*(AK$4&lt;=$H746)</f>
        <v>1</v>
      </c>
      <c r="AL746" s="373">
        <f>MAX($I746,1-SUM($N211:AK211))*(AL$4&lt;=$H746)</f>
        <v>1</v>
      </c>
      <c r="AM746" s="373">
        <f>MAX($I746,1-SUM($N211:AL211))*(AM$4&lt;=$H746)</f>
        <v>1</v>
      </c>
      <c r="AN746" s="373">
        <f>MAX($I746,1-SUM($N211:AM211))*(AN$4&lt;=$H746)</f>
        <v>1</v>
      </c>
      <c r="AO746" s="373">
        <f>MAX($I746,1-SUM($N211:AN211))*(AO$4&lt;=$H746)</f>
        <v>1</v>
      </c>
      <c r="AP746" s="373">
        <f>MAX($I746,1-SUM($N211:AO211))*(AP$4&lt;=$H746)</f>
        <v>1</v>
      </c>
      <c r="AQ746" s="373">
        <f>MAX($I746,1-SUM($N211:AP211))*(AQ$4&lt;=$H746)</f>
        <v>1</v>
      </c>
      <c r="AR746" s="373">
        <f>MAX($I746,1-SUM($N211:AQ211))*(AR$4&lt;=$H746)</f>
        <v>1</v>
      </c>
      <c r="AS746" s="373">
        <f>MAX($I746,1-SUM($N211:AR211))*(AS$4&lt;=$H746)</f>
        <v>1</v>
      </c>
      <c r="AT746" s="373">
        <f>MAX($I746,1-SUM($N211:AS211))*(AT$4&lt;=$H746)</f>
        <v>0</v>
      </c>
      <c r="AU746" s="373">
        <f>MAX($I746,1-SUM($N211:AT211))*(AU$4&lt;=$H746)</f>
        <v>0</v>
      </c>
      <c r="AV746" s="373">
        <f>MAX($I746,1-SUM($N211:AU211))*(AV$4&lt;=$H746)</f>
        <v>0</v>
      </c>
      <c r="AW746" s="373">
        <f>MAX($I746,1-SUM($N211:AV211))*(AW$4&lt;=$H746)</f>
        <v>0</v>
      </c>
      <c r="AX746" s="373">
        <f>MAX($I746,1-SUM($N211:AW211))*(AX$4&lt;=$H746)</f>
        <v>0</v>
      </c>
      <c r="AY746" s="373">
        <f>MAX($I746,1-SUM($N211:AX211))*(AY$4&lt;=$H746)</f>
        <v>0</v>
      </c>
      <c r="AZ746" s="373">
        <f>MAX($I746,1-SUM($N211:AY211))*(AZ$4&lt;=$H746)</f>
        <v>0</v>
      </c>
      <c r="BA746" s="373">
        <f>MAX($I746,1-SUM($N211:AZ211))*(BA$4&lt;=$H746)</f>
        <v>0</v>
      </c>
      <c r="BB746" s="373">
        <f>MAX($I746,1-SUM($N211:BA211))*(BB$4&lt;=$H746)</f>
        <v>0</v>
      </c>
      <c r="BC746" s="373">
        <f>MAX($I746,1-SUM($N211:BB211))*(BC$4&lt;=$H746)</f>
        <v>0</v>
      </c>
      <c r="BD746" s="373">
        <f>MAX($I746,1-SUM($N211:BC211))*(BD$4&lt;=$H746)</f>
        <v>0</v>
      </c>
      <c r="BE746" s="373">
        <f>MAX($I746,1-SUM($N211:BD211))*(BE$4&lt;=$H746)</f>
        <v>0</v>
      </c>
      <c r="BF746" s="373">
        <f>MAX($I746,1-SUM($N211:BE211))*(BF$4&lt;=$H746)</f>
        <v>0</v>
      </c>
      <c r="BG746" s="373">
        <f>MAX($I746,1-SUM($N211:BF211))*(BG$4&lt;=$H746)</f>
        <v>0</v>
      </c>
      <c r="BH746" s="373">
        <f>MAX($I746,1-SUM($N211:BG211))*(BH$4&lt;=$H746)</f>
        <v>0</v>
      </c>
      <c r="BI746" s="373">
        <f>MAX($I746,1-SUM($N211:BH211))*(BI$4&lt;=$H746)</f>
        <v>0</v>
      </c>
      <c r="BJ746" s="373">
        <f>MAX($I746,1-SUM($N211:BI211))*(BJ$4&lt;=$H746)</f>
        <v>0</v>
      </c>
      <c r="BK746" s="373">
        <f>MAX($I746,1-SUM($N211:BJ211))*(BK$4&lt;=$H746)</f>
        <v>0</v>
      </c>
      <c r="BL746" s="373">
        <f>MAX($I746,1-SUM($N211:BK211))*(BL$4&lt;=$H746)</f>
        <v>0</v>
      </c>
      <c r="BM746" s="373">
        <f>MAX($I746,1-SUM($N211:BL211))*(BM$4&lt;=$H746)</f>
        <v>0</v>
      </c>
    </row>
    <row r="747" spans="3:65" x14ac:dyDescent="0.2">
      <c r="C747" s="325">
        <f t="shared" si="1438"/>
        <v>6</v>
      </c>
      <c r="D747" s="303" t="str">
        <f t="shared" si="1439"/>
        <v>item 6</v>
      </c>
      <c r="E747" s="350" t="str">
        <f t="shared" si="1437"/>
        <v>Operating Expense</v>
      </c>
      <c r="F747" s="320">
        <f t="shared" si="1437"/>
        <v>2</v>
      </c>
      <c r="G747" s="320"/>
      <c r="H747" s="355">
        <f>Input!I13</f>
        <v>30</v>
      </c>
      <c r="I747" s="372">
        <v>0.2</v>
      </c>
      <c r="J747" s="357"/>
      <c r="O747" s="373">
        <f>MAX($I747,1-SUM($N212:N212))*(O$4&lt;=$H747)</f>
        <v>1</v>
      </c>
      <c r="P747" s="373">
        <f>MAX($I747,1-SUM($N212:O212))*(P$4&lt;=$H747)</f>
        <v>1</v>
      </c>
      <c r="Q747" s="373">
        <f>MAX($I747,1-SUM($N212:P212))*(Q$4&lt;=$H747)</f>
        <v>1</v>
      </c>
      <c r="R747" s="373">
        <f>MAX($I747,1-SUM($N212:Q212))*(R$4&lt;=$H747)</f>
        <v>1</v>
      </c>
      <c r="S747" s="373">
        <f>MAX($I747,1-SUM($N212:R212))*(S$4&lt;=$H747)</f>
        <v>1</v>
      </c>
      <c r="T747" s="373">
        <f>MAX($I747,1-SUM($N212:S212))*(T$4&lt;=$H747)</f>
        <v>1</v>
      </c>
      <c r="U747" s="373">
        <f>MAX($I747,1-SUM($N212:T212))*(U$4&lt;=$H747)</f>
        <v>1</v>
      </c>
      <c r="V747" s="373">
        <f>MAX($I747,1-SUM($N212:U212))*(V$4&lt;=$H747)</f>
        <v>1</v>
      </c>
      <c r="W747" s="373">
        <f>MAX($I747,1-SUM($N212:V212))*(W$4&lt;=$H747)</f>
        <v>1</v>
      </c>
      <c r="X747" s="373">
        <f>MAX($I747,1-SUM($N212:W212))*(X$4&lt;=$H747)</f>
        <v>1</v>
      </c>
      <c r="Y747" s="373">
        <f>MAX($I747,1-SUM($N212:X212))*(Y$4&lt;=$H747)</f>
        <v>1</v>
      </c>
      <c r="Z747" s="373">
        <f>MAX($I747,1-SUM($N212:Y212))*(Z$4&lt;=$H747)</f>
        <v>1</v>
      </c>
      <c r="AA747" s="373">
        <f>MAX($I747,1-SUM($N212:Z212))*(AA$4&lt;=$H747)</f>
        <v>1</v>
      </c>
      <c r="AB747" s="373">
        <f>MAX($I747,1-SUM($N212:AA212))*(AB$4&lt;=$H747)</f>
        <v>1</v>
      </c>
      <c r="AC747" s="373">
        <f>MAX($I747,1-SUM($N212:AB212))*(AC$4&lt;=$H747)</f>
        <v>1</v>
      </c>
      <c r="AD747" s="373">
        <f>MAX($I747,1-SUM($N212:AC212))*(AD$4&lt;=$H747)</f>
        <v>1</v>
      </c>
      <c r="AE747" s="373">
        <f>MAX($I747,1-SUM($N212:AD212))*(AE$4&lt;=$H747)</f>
        <v>1</v>
      </c>
      <c r="AF747" s="373">
        <f>MAX($I747,1-SUM($N212:AE212))*(AF$4&lt;=$H747)</f>
        <v>1</v>
      </c>
      <c r="AG747" s="373">
        <f>MAX($I747,1-SUM($N212:AF212))*(AG$4&lt;=$H747)</f>
        <v>1</v>
      </c>
      <c r="AH747" s="373">
        <f>MAX($I747,1-SUM($N212:AG212))*(AH$4&lt;=$H747)</f>
        <v>1</v>
      </c>
      <c r="AI747" s="373">
        <f>MAX($I747,1-SUM($N212:AH212))*(AI$4&lt;=$H747)</f>
        <v>1</v>
      </c>
      <c r="AJ747" s="373">
        <f>MAX($I747,1-SUM($N212:AI212))*(AJ$4&lt;=$H747)</f>
        <v>1</v>
      </c>
      <c r="AK747" s="373">
        <f>MAX($I747,1-SUM($N212:AJ212))*(AK$4&lt;=$H747)</f>
        <v>1</v>
      </c>
      <c r="AL747" s="373">
        <f>MAX($I747,1-SUM($N212:AK212))*(AL$4&lt;=$H747)</f>
        <v>1</v>
      </c>
      <c r="AM747" s="373">
        <f>MAX($I747,1-SUM($N212:AL212))*(AM$4&lt;=$H747)</f>
        <v>1</v>
      </c>
      <c r="AN747" s="373">
        <f>MAX($I747,1-SUM($N212:AM212))*(AN$4&lt;=$H747)</f>
        <v>1</v>
      </c>
      <c r="AO747" s="373">
        <f>MAX($I747,1-SUM($N212:AN212))*(AO$4&lt;=$H747)</f>
        <v>1</v>
      </c>
      <c r="AP747" s="373">
        <f>MAX($I747,1-SUM($N212:AO212))*(AP$4&lt;=$H747)</f>
        <v>1</v>
      </c>
      <c r="AQ747" s="373">
        <f>MAX($I747,1-SUM($N212:AP212))*(AQ$4&lt;=$H747)</f>
        <v>1</v>
      </c>
      <c r="AR747" s="373">
        <f>MAX($I747,1-SUM($N212:AQ212))*(AR$4&lt;=$H747)</f>
        <v>1</v>
      </c>
      <c r="AS747" s="373">
        <f>MAX($I747,1-SUM($N212:AR212))*(AS$4&lt;=$H747)</f>
        <v>1</v>
      </c>
      <c r="AT747" s="373">
        <f>MAX($I747,1-SUM($N212:AS212))*(AT$4&lt;=$H747)</f>
        <v>0</v>
      </c>
      <c r="AU747" s="373">
        <f>MAX($I747,1-SUM($N212:AT212))*(AU$4&lt;=$H747)</f>
        <v>0</v>
      </c>
      <c r="AV747" s="373">
        <f>MAX($I747,1-SUM($N212:AU212))*(AV$4&lt;=$H747)</f>
        <v>0</v>
      </c>
      <c r="AW747" s="373">
        <f>MAX($I747,1-SUM($N212:AV212))*(AW$4&lt;=$H747)</f>
        <v>0</v>
      </c>
      <c r="AX747" s="373">
        <f>MAX($I747,1-SUM($N212:AW212))*(AX$4&lt;=$H747)</f>
        <v>0</v>
      </c>
      <c r="AY747" s="373">
        <f>MAX($I747,1-SUM($N212:AX212))*(AY$4&lt;=$H747)</f>
        <v>0</v>
      </c>
      <c r="AZ747" s="373">
        <f>MAX($I747,1-SUM($N212:AY212))*(AZ$4&lt;=$H747)</f>
        <v>0</v>
      </c>
      <c r="BA747" s="373">
        <f>MAX($I747,1-SUM($N212:AZ212))*(BA$4&lt;=$H747)</f>
        <v>0</v>
      </c>
      <c r="BB747" s="373">
        <f>MAX($I747,1-SUM($N212:BA212))*(BB$4&lt;=$H747)</f>
        <v>0</v>
      </c>
      <c r="BC747" s="373">
        <f>MAX($I747,1-SUM($N212:BB212))*(BC$4&lt;=$H747)</f>
        <v>0</v>
      </c>
      <c r="BD747" s="373">
        <f>MAX($I747,1-SUM($N212:BC212))*(BD$4&lt;=$H747)</f>
        <v>0</v>
      </c>
      <c r="BE747" s="373">
        <f>MAX($I747,1-SUM($N212:BD212))*(BE$4&lt;=$H747)</f>
        <v>0</v>
      </c>
      <c r="BF747" s="373">
        <f>MAX($I747,1-SUM($N212:BE212))*(BF$4&lt;=$H747)</f>
        <v>0</v>
      </c>
      <c r="BG747" s="373">
        <f>MAX($I747,1-SUM($N212:BF212))*(BG$4&lt;=$H747)</f>
        <v>0</v>
      </c>
      <c r="BH747" s="373">
        <f>MAX($I747,1-SUM($N212:BG212))*(BH$4&lt;=$H747)</f>
        <v>0</v>
      </c>
      <c r="BI747" s="373">
        <f>MAX($I747,1-SUM($N212:BH212))*(BI$4&lt;=$H747)</f>
        <v>0</v>
      </c>
      <c r="BJ747" s="373">
        <f>MAX($I747,1-SUM($N212:BI212))*(BJ$4&lt;=$H747)</f>
        <v>0</v>
      </c>
      <c r="BK747" s="373">
        <f>MAX($I747,1-SUM($N212:BJ212))*(BK$4&lt;=$H747)</f>
        <v>0</v>
      </c>
      <c r="BL747" s="373">
        <f>MAX($I747,1-SUM($N212:BK212))*(BL$4&lt;=$H747)</f>
        <v>0</v>
      </c>
      <c r="BM747" s="373">
        <f>MAX($I747,1-SUM($N212:BL212))*(BM$4&lt;=$H747)</f>
        <v>0</v>
      </c>
    </row>
    <row r="748" spans="3:65" x14ac:dyDescent="0.2">
      <c r="C748" s="325">
        <f t="shared" si="1438"/>
        <v>7</v>
      </c>
      <c r="D748" s="303" t="str">
        <f t="shared" si="1439"/>
        <v>item 7</v>
      </c>
      <c r="E748" s="350" t="str">
        <f t="shared" si="1437"/>
        <v>Operating Expense</v>
      </c>
      <c r="F748" s="320">
        <f t="shared" si="1437"/>
        <v>2</v>
      </c>
      <c r="G748" s="320"/>
      <c r="H748" s="355">
        <f>Input!I14</f>
        <v>30</v>
      </c>
      <c r="I748" s="372">
        <v>0.2</v>
      </c>
      <c r="J748" s="357"/>
      <c r="O748" s="373">
        <f>MAX($I748,1-SUM($N213:N213))*(O$4&lt;=$H748)</f>
        <v>1</v>
      </c>
      <c r="P748" s="373">
        <f>MAX($I748,1-SUM($N213:O213))*(P$4&lt;=$H748)</f>
        <v>1</v>
      </c>
      <c r="Q748" s="373">
        <f>MAX($I748,1-SUM($N213:P213))*(Q$4&lt;=$H748)</f>
        <v>1</v>
      </c>
      <c r="R748" s="373">
        <f>MAX($I748,1-SUM($N213:Q213))*(R$4&lt;=$H748)</f>
        <v>1</v>
      </c>
      <c r="S748" s="373">
        <f>MAX($I748,1-SUM($N213:R213))*(S$4&lt;=$H748)</f>
        <v>1</v>
      </c>
      <c r="T748" s="373">
        <f>MAX($I748,1-SUM($N213:S213))*(T$4&lt;=$H748)</f>
        <v>1</v>
      </c>
      <c r="U748" s="373">
        <f>MAX($I748,1-SUM($N213:T213))*(U$4&lt;=$H748)</f>
        <v>1</v>
      </c>
      <c r="V748" s="373">
        <f>MAX($I748,1-SUM($N213:U213))*(V$4&lt;=$H748)</f>
        <v>1</v>
      </c>
      <c r="W748" s="373">
        <f>MAX($I748,1-SUM($N213:V213))*(W$4&lt;=$H748)</f>
        <v>1</v>
      </c>
      <c r="X748" s="373">
        <f>MAX($I748,1-SUM($N213:W213))*(X$4&lt;=$H748)</f>
        <v>1</v>
      </c>
      <c r="Y748" s="373">
        <f>MAX($I748,1-SUM($N213:X213))*(Y$4&lt;=$H748)</f>
        <v>1</v>
      </c>
      <c r="Z748" s="373">
        <f>MAX($I748,1-SUM($N213:Y213))*(Z$4&lt;=$H748)</f>
        <v>1</v>
      </c>
      <c r="AA748" s="373">
        <f>MAX($I748,1-SUM($N213:Z213))*(AA$4&lt;=$H748)</f>
        <v>1</v>
      </c>
      <c r="AB748" s="373">
        <f>MAX($I748,1-SUM($N213:AA213))*(AB$4&lt;=$H748)</f>
        <v>1</v>
      </c>
      <c r="AC748" s="373">
        <f>MAX($I748,1-SUM($N213:AB213))*(AC$4&lt;=$H748)</f>
        <v>1</v>
      </c>
      <c r="AD748" s="373">
        <f>MAX($I748,1-SUM($N213:AC213))*(AD$4&lt;=$H748)</f>
        <v>1</v>
      </c>
      <c r="AE748" s="373">
        <f>MAX($I748,1-SUM($N213:AD213))*(AE$4&lt;=$H748)</f>
        <v>1</v>
      </c>
      <c r="AF748" s="373">
        <f>MAX($I748,1-SUM($N213:AE213))*(AF$4&lt;=$H748)</f>
        <v>1</v>
      </c>
      <c r="AG748" s="373">
        <f>MAX($I748,1-SUM($N213:AF213))*(AG$4&lt;=$H748)</f>
        <v>1</v>
      </c>
      <c r="AH748" s="373">
        <f>MAX($I748,1-SUM($N213:AG213))*(AH$4&lt;=$H748)</f>
        <v>1</v>
      </c>
      <c r="AI748" s="373">
        <f>MAX($I748,1-SUM($N213:AH213))*(AI$4&lt;=$H748)</f>
        <v>1</v>
      </c>
      <c r="AJ748" s="373">
        <f>MAX($I748,1-SUM($N213:AI213))*(AJ$4&lt;=$H748)</f>
        <v>1</v>
      </c>
      <c r="AK748" s="373">
        <f>MAX($I748,1-SUM($N213:AJ213))*(AK$4&lt;=$H748)</f>
        <v>1</v>
      </c>
      <c r="AL748" s="373">
        <f>MAX($I748,1-SUM($N213:AK213))*(AL$4&lt;=$H748)</f>
        <v>1</v>
      </c>
      <c r="AM748" s="373">
        <f>MAX($I748,1-SUM($N213:AL213))*(AM$4&lt;=$H748)</f>
        <v>1</v>
      </c>
      <c r="AN748" s="373">
        <f>MAX($I748,1-SUM($N213:AM213))*(AN$4&lt;=$H748)</f>
        <v>1</v>
      </c>
      <c r="AO748" s="373">
        <f>MAX($I748,1-SUM($N213:AN213))*(AO$4&lt;=$H748)</f>
        <v>1</v>
      </c>
      <c r="AP748" s="373">
        <f>MAX($I748,1-SUM($N213:AO213))*(AP$4&lt;=$H748)</f>
        <v>1</v>
      </c>
      <c r="AQ748" s="373">
        <f>MAX($I748,1-SUM($N213:AP213))*(AQ$4&lt;=$H748)</f>
        <v>1</v>
      </c>
      <c r="AR748" s="373">
        <f>MAX($I748,1-SUM($N213:AQ213))*(AR$4&lt;=$H748)</f>
        <v>1</v>
      </c>
      <c r="AS748" s="373">
        <f>MAX($I748,1-SUM($N213:AR213))*(AS$4&lt;=$H748)</f>
        <v>1</v>
      </c>
      <c r="AT748" s="373">
        <f>MAX($I748,1-SUM($N213:AS213))*(AT$4&lt;=$H748)</f>
        <v>0</v>
      </c>
      <c r="AU748" s="373">
        <f>MAX($I748,1-SUM($N213:AT213))*(AU$4&lt;=$H748)</f>
        <v>0</v>
      </c>
      <c r="AV748" s="373">
        <f>MAX($I748,1-SUM($N213:AU213))*(AV$4&lt;=$H748)</f>
        <v>0</v>
      </c>
      <c r="AW748" s="373">
        <f>MAX($I748,1-SUM($N213:AV213))*(AW$4&lt;=$H748)</f>
        <v>0</v>
      </c>
      <c r="AX748" s="373">
        <f>MAX($I748,1-SUM($N213:AW213))*(AX$4&lt;=$H748)</f>
        <v>0</v>
      </c>
      <c r="AY748" s="373">
        <f>MAX($I748,1-SUM($N213:AX213))*(AY$4&lt;=$H748)</f>
        <v>0</v>
      </c>
      <c r="AZ748" s="373">
        <f>MAX($I748,1-SUM($N213:AY213))*(AZ$4&lt;=$H748)</f>
        <v>0</v>
      </c>
      <c r="BA748" s="373">
        <f>MAX($I748,1-SUM($N213:AZ213))*(BA$4&lt;=$H748)</f>
        <v>0</v>
      </c>
      <c r="BB748" s="373">
        <f>MAX($I748,1-SUM($N213:BA213))*(BB$4&lt;=$H748)</f>
        <v>0</v>
      </c>
      <c r="BC748" s="373">
        <f>MAX($I748,1-SUM($N213:BB213))*(BC$4&lt;=$H748)</f>
        <v>0</v>
      </c>
      <c r="BD748" s="373">
        <f>MAX($I748,1-SUM($N213:BC213))*(BD$4&lt;=$H748)</f>
        <v>0</v>
      </c>
      <c r="BE748" s="373">
        <f>MAX($I748,1-SUM($N213:BD213))*(BE$4&lt;=$H748)</f>
        <v>0</v>
      </c>
      <c r="BF748" s="373">
        <f>MAX($I748,1-SUM($N213:BE213))*(BF$4&lt;=$H748)</f>
        <v>0</v>
      </c>
      <c r="BG748" s="373">
        <f>MAX($I748,1-SUM($N213:BF213))*(BG$4&lt;=$H748)</f>
        <v>0</v>
      </c>
      <c r="BH748" s="373">
        <f>MAX($I748,1-SUM($N213:BG213))*(BH$4&lt;=$H748)</f>
        <v>0</v>
      </c>
      <c r="BI748" s="373">
        <f>MAX($I748,1-SUM($N213:BH213))*(BI$4&lt;=$H748)</f>
        <v>0</v>
      </c>
      <c r="BJ748" s="373">
        <f>MAX($I748,1-SUM($N213:BI213))*(BJ$4&lt;=$H748)</f>
        <v>0</v>
      </c>
      <c r="BK748" s="373">
        <f>MAX($I748,1-SUM($N213:BJ213))*(BK$4&lt;=$H748)</f>
        <v>0</v>
      </c>
      <c r="BL748" s="373">
        <f>MAX($I748,1-SUM($N213:BK213))*(BL$4&lt;=$H748)</f>
        <v>0</v>
      </c>
      <c r="BM748" s="373">
        <f>MAX($I748,1-SUM($N213:BL213))*(BM$4&lt;=$H748)</f>
        <v>0</v>
      </c>
    </row>
    <row r="749" spans="3:65" x14ac:dyDescent="0.2">
      <c r="C749" s="325">
        <f t="shared" si="1438"/>
        <v>8</v>
      </c>
      <c r="D749" s="303" t="str">
        <f t="shared" si="1439"/>
        <v>item 8</v>
      </c>
      <c r="E749" s="350" t="str">
        <f t="shared" si="1437"/>
        <v>Operating Expense</v>
      </c>
      <c r="F749" s="320">
        <f t="shared" si="1437"/>
        <v>2</v>
      </c>
      <c r="G749" s="320"/>
      <c r="H749" s="355">
        <f>Input!I15</f>
        <v>30</v>
      </c>
      <c r="I749" s="372">
        <v>0.2</v>
      </c>
      <c r="J749" s="357"/>
      <c r="O749" s="373">
        <f>MAX($I749,1-SUM($N214:N214))*(O$4&lt;=$H749)</f>
        <v>1</v>
      </c>
      <c r="P749" s="373">
        <f>MAX($I749,1-SUM($N214:O214))*(P$4&lt;=$H749)</f>
        <v>1</v>
      </c>
      <c r="Q749" s="373">
        <f>MAX($I749,1-SUM($N214:P214))*(Q$4&lt;=$H749)</f>
        <v>1</v>
      </c>
      <c r="R749" s="373">
        <f>MAX($I749,1-SUM($N214:Q214))*(R$4&lt;=$H749)</f>
        <v>1</v>
      </c>
      <c r="S749" s="373">
        <f>MAX($I749,1-SUM($N214:R214))*(S$4&lt;=$H749)</f>
        <v>1</v>
      </c>
      <c r="T749" s="373">
        <f>MAX($I749,1-SUM($N214:S214))*(T$4&lt;=$H749)</f>
        <v>1</v>
      </c>
      <c r="U749" s="373">
        <f>MAX($I749,1-SUM($N214:T214))*(U$4&lt;=$H749)</f>
        <v>1</v>
      </c>
      <c r="V749" s="373">
        <f>MAX($I749,1-SUM($N214:U214))*(V$4&lt;=$H749)</f>
        <v>1</v>
      </c>
      <c r="W749" s="373">
        <f>MAX($I749,1-SUM($N214:V214))*(W$4&lt;=$H749)</f>
        <v>1</v>
      </c>
      <c r="X749" s="373">
        <f>MAX($I749,1-SUM($N214:W214))*(X$4&lt;=$H749)</f>
        <v>1</v>
      </c>
      <c r="Y749" s="373">
        <f>MAX($I749,1-SUM($N214:X214))*(Y$4&lt;=$H749)</f>
        <v>1</v>
      </c>
      <c r="Z749" s="373">
        <f>MAX($I749,1-SUM($N214:Y214))*(Z$4&lt;=$H749)</f>
        <v>1</v>
      </c>
      <c r="AA749" s="373">
        <f>MAX($I749,1-SUM($N214:Z214))*(AA$4&lt;=$H749)</f>
        <v>1</v>
      </c>
      <c r="AB749" s="373">
        <f>MAX($I749,1-SUM($N214:AA214))*(AB$4&lt;=$H749)</f>
        <v>1</v>
      </c>
      <c r="AC749" s="373">
        <f>MAX($I749,1-SUM($N214:AB214))*(AC$4&lt;=$H749)</f>
        <v>1</v>
      </c>
      <c r="AD749" s="373">
        <f>MAX($I749,1-SUM($N214:AC214))*(AD$4&lt;=$H749)</f>
        <v>1</v>
      </c>
      <c r="AE749" s="373">
        <f>MAX($I749,1-SUM($N214:AD214))*(AE$4&lt;=$H749)</f>
        <v>1</v>
      </c>
      <c r="AF749" s="373">
        <f>MAX($I749,1-SUM($N214:AE214))*(AF$4&lt;=$H749)</f>
        <v>1</v>
      </c>
      <c r="AG749" s="373">
        <f>MAX($I749,1-SUM($N214:AF214))*(AG$4&lt;=$H749)</f>
        <v>1</v>
      </c>
      <c r="AH749" s="373">
        <f>MAX($I749,1-SUM($N214:AG214))*(AH$4&lt;=$H749)</f>
        <v>1</v>
      </c>
      <c r="AI749" s="373">
        <f>MAX($I749,1-SUM($N214:AH214))*(AI$4&lt;=$H749)</f>
        <v>1</v>
      </c>
      <c r="AJ749" s="373">
        <f>MAX($I749,1-SUM($N214:AI214))*(AJ$4&lt;=$H749)</f>
        <v>1</v>
      </c>
      <c r="AK749" s="373">
        <f>MAX($I749,1-SUM($N214:AJ214))*(AK$4&lt;=$H749)</f>
        <v>1</v>
      </c>
      <c r="AL749" s="373">
        <f>MAX($I749,1-SUM($N214:AK214))*(AL$4&lt;=$H749)</f>
        <v>1</v>
      </c>
      <c r="AM749" s="373">
        <f>MAX($I749,1-SUM($N214:AL214))*(AM$4&lt;=$H749)</f>
        <v>1</v>
      </c>
      <c r="AN749" s="373">
        <f>MAX($I749,1-SUM($N214:AM214))*(AN$4&lt;=$H749)</f>
        <v>1</v>
      </c>
      <c r="AO749" s="373">
        <f>MAX($I749,1-SUM($N214:AN214))*(AO$4&lt;=$H749)</f>
        <v>1</v>
      </c>
      <c r="AP749" s="373">
        <f>MAX($I749,1-SUM($N214:AO214))*(AP$4&lt;=$H749)</f>
        <v>1</v>
      </c>
      <c r="AQ749" s="373">
        <f>MAX($I749,1-SUM($N214:AP214))*(AQ$4&lt;=$H749)</f>
        <v>1</v>
      </c>
      <c r="AR749" s="373">
        <f>MAX($I749,1-SUM($N214:AQ214))*(AR$4&lt;=$H749)</f>
        <v>1</v>
      </c>
      <c r="AS749" s="373">
        <f>MAX($I749,1-SUM($N214:AR214))*(AS$4&lt;=$H749)</f>
        <v>1</v>
      </c>
      <c r="AT749" s="373">
        <f>MAX($I749,1-SUM($N214:AS214))*(AT$4&lt;=$H749)</f>
        <v>0</v>
      </c>
      <c r="AU749" s="373">
        <f>MAX($I749,1-SUM($N214:AT214))*(AU$4&lt;=$H749)</f>
        <v>0</v>
      </c>
      <c r="AV749" s="373">
        <f>MAX($I749,1-SUM($N214:AU214))*(AV$4&lt;=$H749)</f>
        <v>0</v>
      </c>
      <c r="AW749" s="373">
        <f>MAX($I749,1-SUM($N214:AV214))*(AW$4&lt;=$H749)</f>
        <v>0</v>
      </c>
      <c r="AX749" s="373">
        <f>MAX($I749,1-SUM($N214:AW214))*(AX$4&lt;=$H749)</f>
        <v>0</v>
      </c>
      <c r="AY749" s="373">
        <f>MAX($I749,1-SUM($N214:AX214))*(AY$4&lt;=$H749)</f>
        <v>0</v>
      </c>
      <c r="AZ749" s="373">
        <f>MAX($I749,1-SUM($N214:AY214))*(AZ$4&lt;=$H749)</f>
        <v>0</v>
      </c>
      <c r="BA749" s="373">
        <f>MAX($I749,1-SUM($N214:AZ214))*(BA$4&lt;=$H749)</f>
        <v>0</v>
      </c>
      <c r="BB749" s="373">
        <f>MAX($I749,1-SUM($N214:BA214))*(BB$4&lt;=$H749)</f>
        <v>0</v>
      </c>
      <c r="BC749" s="373">
        <f>MAX($I749,1-SUM($N214:BB214))*(BC$4&lt;=$H749)</f>
        <v>0</v>
      </c>
      <c r="BD749" s="373">
        <f>MAX($I749,1-SUM($N214:BC214))*(BD$4&lt;=$H749)</f>
        <v>0</v>
      </c>
      <c r="BE749" s="373">
        <f>MAX($I749,1-SUM($N214:BD214))*(BE$4&lt;=$H749)</f>
        <v>0</v>
      </c>
      <c r="BF749" s="373">
        <f>MAX($I749,1-SUM($N214:BE214))*(BF$4&lt;=$H749)</f>
        <v>0</v>
      </c>
      <c r="BG749" s="373">
        <f>MAX($I749,1-SUM($N214:BF214))*(BG$4&lt;=$H749)</f>
        <v>0</v>
      </c>
      <c r="BH749" s="373">
        <f>MAX($I749,1-SUM($N214:BG214))*(BH$4&lt;=$H749)</f>
        <v>0</v>
      </c>
      <c r="BI749" s="373">
        <f>MAX($I749,1-SUM($N214:BH214))*(BI$4&lt;=$H749)</f>
        <v>0</v>
      </c>
      <c r="BJ749" s="373">
        <f>MAX($I749,1-SUM($N214:BI214))*(BJ$4&lt;=$H749)</f>
        <v>0</v>
      </c>
      <c r="BK749" s="373">
        <f>MAX($I749,1-SUM($N214:BJ214))*(BK$4&lt;=$H749)</f>
        <v>0</v>
      </c>
      <c r="BL749" s="373">
        <f>MAX($I749,1-SUM($N214:BK214))*(BL$4&lt;=$H749)</f>
        <v>0</v>
      </c>
      <c r="BM749" s="373">
        <f>MAX($I749,1-SUM($N214:BL214))*(BM$4&lt;=$H749)</f>
        <v>0</v>
      </c>
    </row>
    <row r="750" spans="3:65" x14ac:dyDescent="0.2">
      <c r="C750" s="325">
        <f t="shared" si="1438"/>
        <v>9</v>
      </c>
      <c r="D750" s="303" t="str">
        <f t="shared" si="1439"/>
        <v>item 9</v>
      </c>
      <c r="E750" s="350" t="str">
        <f t="shared" si="1437"/>
        <v>Operating Expense</v>
      </c>
      <c r="F750" s="320">
        <f t="shared" si="1437"/>
        <v>2</v>
      </c>
      <c r="G750" s="320"/>
      <c r="H750" s="355">
        <f>Input!I16</f>
        <v>30</v>
      </c>
      <c r="I750" s="372">
        <v>0.2</v>
      </c>
      <c r="J750" s="357"/>
      <c r="O750" s="373">
        <f>MAX($I750,1-SUM($N215:N215))*(O$4&lt;=$H750)</f>
        <v>1</v>
      </c>
      <c r="P750" s="373">
        <f>MAX($I750,1-SUM($N215:O215))*(P$4&lt;=$H750)</f>
        <v>1</v>
      </c>
      <c r="Q750" s="373">
        <f>MAX($I750,1-SUM($N215:P215))*(Q$4&lt;=$H750)</f>
        <v>1</v>
      </c>
      <c r="R750" s="373">
        <f>MAX($I750,1-SUM($N215:Q215))*(R$4&lt;=$H750)</f>
        <v>1</v>
      </c>
      <c r="S750" s="373">
        <f>MAX($I750,1-SUM($N215:R215))*(S$4&lt;=$H750)</f>
        <v>1</v>
      </c>
      <c r="T750" s="373">
        <f>MAX($I750,1-SUM($N215:S215))*(T$4&lt;=$H750)</f>
        <v>1</v>
      </c>
      <c r="U750" s="373">
        <f>MAX($I750,1-SUM($N215:T215))*(U$4&lt;=$H750)</f>
        <v>1</v>
      </c>
      <c r="V750" s="373">
        <f>MAX($I750,1-SUM($N215:U215))*(V$4&lt;=$H750)</f>
        <v>1</v>
      </c>
      <c r="W750" s="373">
        <f>MAX($I750,1-SUM($N215:V215))*(W$4&lt;=$H750)</f>
        <v>1</v>
      </c>
      <c r="X750" s="373">
        <f>MAX($I750,1-SUM($N215:W215))*(X$4&lt;=$H750)</f>
        <v>1</v>
      </c>
      <c r="Y750" s="373">
        <f>MAX($I750,1-SUM($N215:X215))*(Y$4&lt;=$H750)</f>
        <v>1</v>
      </c>
      <c r="Z750" s="373">
        <f>MAX($I750,1-SUM($N215:Y215))*(Z$4&lt;=$H750)</f>
        <v>1</v>
      </c>
      <c r="AA750" s="373">
        <f>MAX($I750,1-SUM($N215:Z215))*(AA$4&lt;=$H750)</f>
        <v>1</v>
      </c>
      <c r="AB750" s="373">
        <f>MAX($I750,1-SUM($N215:AA215))*(AB$4&lt;=$H750)</f>
        <v>1</v>
      </c>
      <c r="AC750" s="373">
        <f>MAX($I750,1-SUM($N215:AB215))*(AC$4&lt;=$H750)</f>
        <v>1</v>
      </c>
      <c r="AD750" s="373">
        <f>MAX($I750,1-SUM($N215:AC215))*(AD$4&lt;=$H750)</f>
        <v>1</v>
      </c>
      <c r="AE750" s="373">
        <f>MAX($I750,1-SUM($N215:AD215))*(AE$4&lt;=$H750)</f>
        <v>1</v>
      </c>
      <c r="AF750" s="373">
        <f>MAX($I750,1-SUM($N215:AE215))*(AF$4&lt;=$H750)</f>
        <v>1</v>
      </c>
      <c r="AG750" s="373">
        <f>MAX($I750,1-SUM($N215:AF215))*(AG$4&lt;=$H750)</f>
        <v>1</v>
      </c>
      <c r="AH750" s="373">
        <f>MAX($I750,1-SUM($N215:AG215))*(AH$4&lt;=$H750)</f>
        <v>1</v>
      </c>
      <c r="AI750" s="373">
        <f>MAX($I750,1-SUM($N215:AH215))*(AI$4&lt;=$H750)</f>
        <v>1</v>
      </c>
      <c r="AJ750" s="373">
        <f>MAX($I750,1-SUM($N215:AI215))*(AJ$4&lt;=$H750)</f>
        <v>1</v>
      </c>
      <c r="AK750" s="373">
        <f>MAX($I750,1-SUM($N215:AJ215))*(AK$4&lt;=$H750)</f>
        <v>1</v>
      </c>
      <c r="AL750" s="373">
        <f>MAX($I750,1-SUM($N215:AK215))*(AL$4&lt;=$H750)</f>
        <v>1</v>
      </c>
      <c r="AM750" s="373">
        <f>MAX($I750,1-SUM($N215:AL215))*(AM$4&lt;=$H750)</f>
        <v>1</v>
      </c>
      <c r="AN750" s="373">
        <f>MAX($I750,1-SUM($N215:AM215))*(AN$4&lt;=$H750)</f>
        <v>1</v>
      </c>
      <c r="AO750" s="373">
        <f>MAX($I750,1-SUM($N215:AN215))*(AO$4&lt;=$H750)</f>
        <v>1</v>
      </c>
      <c r="AP750" s="373">
        <f>MAX($I750,1-SUM($N215:AO215))*(AP$4&lt;=$H750)</f>
        <v>1</v>
      </c>
      <c r="AQ750" s="373">
        <f>MAX($I750,1-SUM($N215:AP215))*(AQ$4&lt;=$H750)</f>
        <v>1</v>
      </c>
      <c r="AR750" s="373">
        <f>MAX($I750,1-SUM($N215:AQ215))*(AR$4&lt;=$H750)</f>
        <v>1</v>
      </c>
      <c r="AS750" s="373">
        <f>MAX($I750,1-SUM($N215:AR215))*(AS$4&lt;=$H750)</f>
        <v>1</v>
      </c>
      <c r="AT750" s="373">
        <f>MAX($I750,1-SUM($N215:AS215))*(AT$4&lt;=$H750)</f>
        <v>0</v>
      </c>
      <c r="AU750" s="373">
        <f>MAX($I750,1-SUM($N215:AT215))*(AU$4&lt;=$H750)</f>
        <v>0</v>
      </c>
      <c r="AV750" s="373">
        <f>MAX($I750,1-SUM($N215:AU215))*(AV$4&lt;=$H750)</f>
        <v>0</v>
      </c>
      <c r="AW750" s="373">
        <f>MAX($I750,1-SUM($N215:AV215))*(AW$4&lt;=$H750)</f>
        <v>0</v>
      </c>
      <c r="AX750" s="373">
        <f>MAX($I750,1-SUM($N215:AW215))*(AX$4&lt;=$H750)</f>
        <v>0</v>
      </c>
      <c r="AY750" s="373">
        <f>MAX($I750,1-SUM($N215:AX215))*(AY$4&lt;=$H750)</f>
        <v>0</v>
      </c>
      <c r="AZ750" s="373">
        <f>MAX($I750,1-SUM($N215:AY215))*(AZ$4&lt;=$H750)</f>
        <v>0</v>
      </c>
      <c r="BA750" s="373">
        <f>MAX($I750,1-SUM($N215:AZ215))*(BA$4&lt;=$H750)</f>
        <v>0</v>
      </c>
      <c r="BB750" s="373">
        <f>MAX($I750,1-SUM($N215:BA215))*(BB$4&lt;=$H750)</f>
        <v>0</v>
      </c>
      <c r="BC750" s="373">
        <f>MAX($I750,1-SUM($N215:BB215))*(BC$4&lt;=$H750)</f>
        <v>0</v>
      </c>
      <c r="BD750" s="373">
        <f>MAX($I750,1-SUM($N215:BC215))*(BD$4&lt;=$H750)</f>
        <v>0</v>
      </c>
      <c r="BE750" s="373">
        <f>MAX($I750,1-SUM($N215:BD215))*(BE$4&lt;=$H750)</f>
        <v>0</v>
      </c>
      <c r="BF750" s="373">
        <f>MAX($I750,1-SUM($N215:BE215))*(BF$4&lt;=$H750)</f>
        <v>0</v>
      </c>
      <c r="BG750" s="373">
        <f>MAX($I750,1-SUM($N215:BF215))*(BG$4&lt;=$H750)</f>
        <v>0</v>
      </c>
      <c r="BH750" s="373">
        <f>MAX($I750,1-SUM($N215:BG215))*(BH$4&lt;=$H750)</f>
        <v>0</v>
      </c>
      <c r="BI750" s="373">
        <f>MAX($I750,1-SUM($N215:BH215))*(BI$4&lt;=$H750)</f>
        <v>0</v>
      </c>
      <c r="BJ750" s="373">
        <f>MAX($I750,1-SUM($N215:BI215))*(BJ$4&lt;=$H750)</f>
        <v>0</v>
      </c>
      <c r="BK750" s="373">
        <f>MAX($I750,1-SUM($N215:BJ215))*(BK$4&lt;=$H750)</f>
        <v>0</v>
      </c>
      <c r="BL750" s="373">
        <f>MAX($I750,1-SUM($N215:BK215))*(BL$4&lt;=$H750)</f>
        <v>0</v>
      </c>
      <c r="BM750" s="373">
        <f>MAX($I750,1-SUM($N215:BL215))*(BM$4&lt;=$H750)</f>
        <v>0</v>
      </c>
    </row>
    <row r="751" spans="3:65" x14ac:dyDescent="0.2">
      <c r="C751" s="325">
        <f t="shared" si="1438"/>
        <v>10</v>
      </c>
      <c r="D751" s="303" t="str">
        <f t="shared" si="1439"/>
        <v>item 10</v>
      </c>
      <c r="E751" s="350" t="str">
        <f t="shared" si="1437"/>
        <v>Operating Expense</v>
      </c>
      <c r="F751" s="320">
        <f t="shared" si="1437"/>
        <v>2</v>
      </c>
      <c r="G751" s="320"/>
      <c r="H751" s="355">
        <f>Input!I17</f>
        <v>30</v>
      </c>
      <c r="I751" s="372">
        <v>0.2</v>
      </c>
      <c r="J751" s="357"/>
      <c r="O751" s="373">
        <f>MAX($I751,1-SUM($N216:N216))*(O$4&lt;=$H751)</f>
        <v>1</v>
      </c>
      <c r="P751" s="373">
        <f>MAX($I751,1-SUM($N216:O216))*(P$4&lt;=$H751)</f>
        <v>1</v>
      </c>
      <c r="Q751" s="373">
        <f>MAX($I751,1-SUM($N216:P216))*(Q$4&lt;=$H751)</f>
        <v>1</v>
      </c>
      <c r="R751" s="373">
        <f>MAX($I751,1-SUM($N216:Q216))*(R$4&lt;=$H751)</f>
        <v>1</v>
      </c>
      <c r="S751" s="373">
        <f>MAX($I751,1-SUM($N216:R216))*(S$4&lt;=$H751)</f>
        <v>1</v>
      </c>
      <c r="T751" s="373">
        <f>MAX($I751,1-SUM($N216:S216))*(T$4&lt;=$H751)</f>
        <v>1</v>
      </c>
      <c r="U751" s="373">
        <f>MAX($I751,1-SUM($N216:T216))*(U$4&lt;=$H751)</f>
        <v>1</v>
      </c>
      <c r="V751" s="373">
        <f>MAX($I751,1-SUM($N216:U216))*(V$4&lt;=$H751)</f>
        <v>1</v>
      </c>
      <c r="W751" s="373">
        <f>MAX($I751,1-SUM($N216:V216))*(W$4&lt;=$H751)</f>
        <v>1</v>
      </c>
      <c r="X751" s="373">
        <f>MAX($I751,1-SUM($N216:W216))*(X$4&lt;=$H751)</f>
        <v>1</v>
      </c>
      <c r="Y751" s="373">
        <f>MAX($I751,1-SUM($N216:X216))*(Y$4&lt;=$H751)</f>
        <v>1</v>
      </c>
      <c r="Z751" s="373">
        <f>MAX($I751,1-SUM($N216:Y216))*(Z$4&lt;=$H751)</f>
        <v>1</v>
      </c>
      <c r="AA751" s="373">
        <f>MAX($I751,1-SUM($N216:Z216))*(AA$4&lt;=$H751)</f>
        <v>1</v>
      </c>
      <c r="AB751" s="373">
        <f>MAX($I751,1-SUM($N216:AA216))*(AB$4&lt;=$H751)</f>
        <v>1</v>
      </c>
      <c r="AC751" s="373">
        <f>MAX($I751,1-SUM($N216:AB216))*(AC$4&lt;=$H751)</f>
        <v>1</v>
      </c>
      <c r="AD751" s="373">
        <f>MAX($I751,1-SUM($N216:AC216))*(AD$4&lt;=$H751)</f>
        <v>1</v>
      </c>
      <c r="AE751" s="373">
        <f>MAX($I751,1-SUM($N216:AD216))*(AE$4&lt;=$H751)</f>
        <v>1</v>
      </c>
      <c r="AF751" s="373">
        <f>MAX($I751,1-SUM($N216:AE216))*(AF$4&lt;=$H751)</f>
        <v>1</v>
      </c>
      <c r="AG751" s="373">
        <f>MAX($I751,1-SUM($N216:AF216))*(AG$4&lt;=$H751)</f>
        <v>1</v>
      </c>
      <c r="AH751" s="373">
        <f>MAX($I751,1-SUM($N216:AG216))*(AH$4&lt;=$H751)</f>
        <v>1</v>
      </c>
      <c r="AI751" s="373">
        <f>MAX($I751,1-SUM($N216:AH216))*(AI$4&lt;=$H751)</f>
        <v>1</v>
      </c>
      <c r="AJ751" s="373">
        <f>MAX($I751,1-SUM($N216:AI216))*(AJ$4&lt;=$H751)</f>
        <v>1</v>
      </c>
      <c r="AK751" s="373">
        <f>MAX($I751,1-SUM($N216:AJ216))*(AK$4&lt;=$H751)</f>
        <v>1</v>
      </c>
      <c r="AL751" s="373">
        <f>MAX($I751,1-SUM($N216:AK216))*(AL$4&lt;=$H751)</f>
        <v>1</v>
      </c>
      <c r="AM751" s="373">
        <f>MAX($I751,1-SUM($N216:AL216))*(AM$4&lt;=$H751)</f>
        <v>1</v>
      </c>
      <c r="AN751" s="373">
        <f>MAX($I751,1-SUM($N216:AM216))*(AN$4&lt;=$H751)</f>
        <v>1</v>
      </c>
      <c r="AO751" s="373">
        <f>MAX($I751,1-SUM($N216:AN216))*(AO$4&lt;=$H751)</f>
        <v>1</v>
      </c>
      <c r="AP751" s="373">
        <f>MAX($I751,1-SUM($N216:AO216))*(AP$4&lt;=$H751)</f>
        <v>1</v>
      </c>
      <c r="AQ751" s="373">
        <f>MAX($I751,1-SUM($N216:AP216))*(AQ$4&lt;=$H751)</f>
        <v>1</v>
      </c>
      <c r="AR751" s="373">
        <f>MAX($I751,1-SUM($N216:AQ216))*(AR$4&lt;=$H751)</f>
        <v>1</v>
      </c>
      <c r="AS751" s="373">
        <f>MAX($I751,1-SUM($N216:AR216))*(AS$4&lt;=$H751)</f>
        <v>1</v>
      </c>
      <c r="AT751" s="373">
        <f>MAX($I751,1-SUM($N216:AS216))*(AT$4&lt;=$H751)</f>
        <v>0</v>
      </c>
      <c r="AU751" s="373">
        <f>MAX($I751,1-SUM($N216:AT216))*(AU$4&lt;=$H751)</f>
        <v>0</v>
      </c>
      <c r="AV751" s="373">
        <f>MAX($I751,1-SUM($N216:AU216))*(AV$4&lt;=$H751)</f>
        <v>0</v>
      </c>
      <c r="AW751" s="373">
        <f>MAX($I751,1-SUM($N216:AV216))*(AW$4&lt;=$H751)</f>
        <v>0</v>
      </c>
      <c r="AX751" s="373">
        <f>MAX($I751,1-SUM($N216:AW216))*(AX$4&lt;=$H751)</f>
        <v>0</v>
      </c>
      <c r="AY751" s="373">
        <f>MAX($I751,1-SUM($N216:AX216))*(AY$4&lt;=$H751)</f>
        <v>0</v>
      </c>
      <c r="AZ751" s="373">
        <f>MAX($I751,1-SUM($N216:AY216))*(AZ$4&lt;=$H751)</f>
        <v>0</v>
      </c>
      <c r="BA751" s="373">
        <f>MAX($I751,1-SUM($N216:AZ216))*(BA$4&lt;=$H751)</f>
        <v>0</v>
      </c>
      <c r="BB751" s="373">
        <f>MAX($I751,1-SUM($N216:BA216))*(BB$4&lt;=$H751)</f>
        <v>0</v>
      </c>
      <c r="BC751" s="373">
        <f>MAX($I751,1-SUM($N216:BB216))*(BC$4&lt;=$H751)</f>
        <v>0</v>
      </c>
      <c r="BD751" s="373">
        <f>MAX($I751,1-SUM($N216:BC216))*(BD$4&lt;=$H751)</f>
        <v>0</v>
      </c>
      <c r="BE751" s="373">
        <f>MAX($I751,1-SUM($N216:BD216))*(BE$4&lt;=$H751)</f>
        <v>0</v>
      </c>
      <c r="BF751" s="373">
        <f>MAX($I751,1-SUM($N216:BE216))*(BF$4&lt;=$H751)</f>
        <v>0</v>
      </c>
      <c r="BG751" s="373">
        <f>MAX($I751,1-SUM($N216:BF216))*(BG$4&lt;=$H751)</f>
        <v>0</v>
      </c>
      <c r="BH751" s="373">
        <f>MAX($I751,1-SUM($N216:BG216))*(BH$4&lt;=$H751)</f>
        <v>0</v>
      </c>
      <c r="BI751" s="373">
        <f>MAX($I751,1-SUM($N216:BH216))*(BI$4&lt;=$H751)</f>
        <v>0</v>
      </c>
      <c r="BJ751" s="373">
        <f>MAX($I751,1-SUM($N216:BI216))*(BJ$4&lt;=$H751)</f>
        <v>0</v>
      </c>
      <c r="BK751" s="373">
        <f>MAX($I751,1-SUM($N216:BJ216))*(BK$4&lt;=$H751)</f>
        <v>0</v>
      </c>
      <c r="BL751" s="373">
        <f>MAX($I751,1-SUM($N216:BK216))*(BL$4&lt;=$H751)</f>
        <v>0</v>
      </c>
      <c r="BM751" s="373">
        <f>MAX($I751,1-SUM($N216:BL216))*(BM$4&lt;=$H751)</f>
        <v>0</v>
      </c>
    </row>
    <row r="752" spans="3:65" x14ac:dyDescent="0.2">
      <c r="C752" s="325">
        <f t="shared" si="1438"/>
        <v>11</v>
      </c>
      <c r="D752" s="303" t="str">
        <f t="shared" si="1439"/>
        <v>item 11</v>
      </c>
      <c r="E752" s="350" t="str">
        <f t="shared" si="1437"/>
        <v>Operating Expense</v>
      </c>
      <c r="F752" s="320">
        <f t="shared" si="1437"/>
        <v>2</v>
      </c>
      <c r="G752" s="320"/>
      <c r="H752" s="355">
        <f>Input!I18</f>
        <v>30</v>
      </c>
      <c r="I752" s="372">
        <v>0.2</v>
      </c>
      <c r="J752" s="357"/>
      <c r="O752" s="373">
        <f>MAX($I752,1-SUM($N217:N217))*(O$4&lt;=$H752)</f>
        <v>1</v>
      </c>
      <c r="P752" s="373">
        <f>MAX($I752,1-SUM($N217:O217))*(P$4&lt;=$H752)</f>
        <v>1</v>
      </c>
      <c r="Q752" s="373">
        <f>MAX($I752,1-SUM($N217:P217))*(Q$4&lt;=$H752)</f>
        <v>1</v>
      </c>
      <c r="R752" s="373">
        <f>MAX($I752,1-SUM($N217:Q217))*(R$4&lt;=$H752)</f>
        <v>1</v>
      </c>
      <c r="S752" s="373">
        <f>MAX($I752,1-SUM($N217:R217))*(S$4&lt;=$H752)</f>
        <v>1</v>
      </c>
      <c r="T752" s="373">
        <f>MAX($I752,1-SUM($N217:S217))*(T$4&lt;=$H752)</f>
        <v>1</v>
      </c>
      <c r="U752" s="373">
        <f>MAX($I752,1-SUM($N217:T217))*(U$4&lt;=$H752)</f>
        <v>1</v>
      </c>
      <c r="V752" s="373">
        <f>MAX($I752,1-SUM($N217:U217))*(V$4&lt;=$H752)</f>
        <v>1</v>
      </c>
      <c r="W752" s="373">
        <f>MAX($I752,1-SUM($N217:V217))*(W$4&lt;=$H752)</f>
        <v>1</v>
      </c>
      <c r="X752" s="373">
        <f>MAX($I752,1-SUM($N217:W217))*(X$4&lt;=$H752)</f>
        <v>1</v>
      </c>
      <c r="Y752" s="373">
        <f>MAX($I752,1-SUM($N217:X217))*(Y$4&lt;=$H752)</f>
        <v>1</v>
      </c>
      <c r="Z752" s="373">
        <f>MAX($I752,1-SUM($N217:Y217))*(Z$4&lt;=$H752)</f>
        <v>1</v>
      </c>
      <c r="AA752" s="373">
        <f>MAX($I752,1-SUM($N217:Z217))*(AA$4&lt;=$H752)</f>
        <v>1</v>
      </c>
      <c r="AB752" s="373">
        <f>MAX($I752,1-SUM($N217:AA217))*(AB$4&lt;=$H752)</f>
        <v>1</v>
      </c>
      <c r="AC752" s="373">
        <f>MAX($I752,1-SUM($N217:AB217))*(AC$4&lt;=$H752)</f>
        <v>1</v>
      </c>
      <c r="AD752" s="373">
        <f>MAX($I752,1-SUM($N217:AC217))*(AD$4&lt;=$H752)</f>
        <v>1</v>
      </c>
      <c r="AE752" s="373">
        <f>MAX($I752,1-SUM($N217:AD217))*(AE$4&lt;=$H752)</f>
        <v>1</v>
      </c>
      <c r="AF752" s="373">
        <f>MAX($I752,1-SUM($N217:AE217))*(AF$4&lt;=$H752)</f>
        <v>1</v>
      </c>
      <c r="AG752" s="373">
        <f>MAX($I752,1-SUM($N217:AF217))*(AG$4&lt;=$H752)</f>
        <v>1</v>
      </c>
      <c r="AH752" s="373">
        <f>MAX($I752,1-SUM($N217:AG217))*(AH$4&lt;=$H752)</f>
        <v>1</v>
      </c>
      <c r="AI752" s="373">
        <f>MAX($I752,1-SUM($N217:AH217))*(AI$4&lt;=$H752)</f>
        <v>1</v>
      </c>
      <c r="AJ752" s="373">
        <f>MAX($I752,1-SUM($N217:AI217))*(AJ$4&lt;=$H752)</f>
        <v>1</v>
      </c>
      <c r="AK752" s="373">
        <f>MAX($I752,1-SUM($N217:AJ217))*(AK$4&lt;=$H752)</f>
        <v>1</v>
      </c>
      <c r="AL752" s="373">
        <f>MAX($I752,1-SUM($N217:AK217))*(AL$4&lt;=$H752)</f>
        <v>1</v>
      </c>
      <c r="AM752" s="373">
        <f>MAX($I752,1-SUM($N217:AL217))*(AM$4&lt;=$H752)</f>
        <v>1</v>
      </c>
      <c r="AN752" s="373">
        <f>MAX($I752,1-SUM($N217:AM217))*(AN$4&lt;=$H752)</f>
        <v>1</v>
      </c>
      <c r="AO752" s="373">
        <f>MAX($I752,1-SUM($N217:AN217))*(AO$4&lt;=$H752)</f>
        <v>1</v>
      </c>
      <c r="AP752" s="373">
        <f>MAX($I752,1-SUM($N217:AO217))*(AP$4&lt;=$H752)</f>
        <v>1</v>
      </c>
      <c r="AQ752" s="373">
        <f>MAX($I752,1-SUM($N217:AP217))*(AQ$4&lt;=$H752)</f>
        <v>1</v>
      </c>
      <c r="AR752" s="373">
        <f>MAX($I752,1-SUM($N217:AQ217))*(AR$4&lt;=$H752)</f>
        <v>1</v>
      </c>
      <c r="AS752" s="373">
        <f>MAX($I752,1-SUM($N217:AR217))*(AS$4&lt;=$H752)</f>
        <v>1</v>
      </c>
      <c r="AT752" s="373">
        <f>MAX($I752,1-SUM($N217:AS217))*(AT$4&lt;=$H752)</f>
        <v>0</v>
      </c>
      <c r="AU752" s="373">
        <f>MAX($I752,1-SUM($N217:AT217))*(AU$4&lt;=$H752)</f>
        <v>0</v>
      </c>
      <c r="AV752" s="373">
        <f>MAX($I752,1-SUM($N217:AU217))*(AV$4&lt;=$H752)</f>
        <v>0</v>
      </c>
      <c r="AW752" s="373">
        <f>MAX($I752,1-SUM($N217:AV217))*(AW$4&lt;=$H752)</f>
        <v>0</v>
      </c>
      <c r="AX752" s="373">
        <f>MAX($I752,1-SUM($N217:AW217))*(AX$4&lt;=$H752)</f>
        <v>0</v>
      </c>
      <c r="AY752" s="373">
        <f>MAX($I752,1-SUM($N217:AX217))*(AY$4&lt;=$H752)</f>
        <v>0</v>
      </c>
      <c r="AZ752" s="373">
        <f>MAX($I752,1-SUM($N217:AY217))*(AZ$4&lt;=$H752)</f>
        <v>0</v>
      </c>
      <c r="BA752" s="373">
        <f>MAX($I752,1-SUM($N217:AZ217))*(BA$4&lt;=$H752)</f>
        <v>0</v>
      </c>
      <c r="BB752" s="373">
        <f>MAX($I752,1-SUM($N217:BA217))*(BB$4&lt;=$H752)</f>
        <v>0</v>
      </c>
      <c r="BC752" s="373">
        <f>MAX($I752,1-SUM($N217:BB217))*(BC$4&lt;=$H752)</f>
        <v>0</v>
      </c>
      <c r="BD752" s="373">
        <f>MAX($I752,1-SUM($N217:BC217))*(BD$4&lt;=$H752)</f>
        <v>0</v>
      </c>
      <c r="BE752" s="373">
        <f>MAX($I752,1-SUM($N217:BD217))*(BE$4&lt;=$H752)</f>
        <v>0</v>
      </c>
      <c r="BF752" s="373">
        <f>MAX($I752,1-SUM($N217:BE217))*(BF$4&lt;=$H752)</f>
        <v>0</v>
      </c>
      <c r="BG752" s="373">
        <f>MAX($I752,1-SUM($N217:BF217))*(BG$4&lt;=$H752)</f>
        <v>0</v>
      </c>
      <c r="BH752" s="373">
        <f>MAX($I752,1-SUM($N217:BG217))*(BH$4&lt;=$H752)</f>
        <v>0</v>
      </c>
      <c r="BI752" s="373">
        <f>MAX($I752,1-SUM($N217:BH217))*(BI$4&lt;=$H752)</f>
        <v>0</v>
      </c>
      <c r="BJ752" s="373">
        <f>MAX($I752,1-SUM($N217:BI217))*(BJ$4&lt;=$H752)</f>
        <v>0</v>
      </c>
      <c r="BK752" s="373">
        <f>MAX($I752,1-SUM($N217:BJ217))*(BK$4&lt;=$H752)</f>
        <v>0</v>
      </c>
      <c r="BL752" s="373">
        <f>MAX($I752,1-SUM($N217:BK217))*(BL$4&lt;=$H752)</f>
        <v>0</v>
      </c>
      <c r="BM752" s="373">
        <f>MAX($I752,1-SUM($N217:BL217))*(BM$4&lt;=$H752)</f>
        <v>0</v>
      </c>
    </row>
    <row r="753" spans="3:65" x14ac:dyDescent="0.2">
      <c r="C753" s="325">
        <f t="shared" si="1438"/>
        <v>12</v>
      </c>
      <c r="D753" s="303" t="str">
        <f t="shared" si="1439"/>
        <v>item 12</v>
      </c>
      <c r="E753" s="350" t="str">
        <f t="shared" si="1437"/>
        <v>Operating Expense</v>
      </c>
      <c r="F753" s="320">
        <f t="shared" si="1437"/>
        <v>2</v>
      </c>
      <c r="G753" s="320"/>
      <c r="H753" s="355">
        <f>Input!I19</f>
        <v>30</v>
      </c>
      <c r="I753" s="372">
        <v>0.2</v>
      </c>
      <c r="J753" s="357"/>
      <c r="O753" s="373">
        <f>MAX($I753,1-SUM($N218:N218))*(O$4&lt;=$H753)</f>
        <v>1</v>
      </c>
      <c r="P753" s="373">
        <f>MAX($I753,1-SUM($N218:O218))*(P$4&lt;=$H753)</f>
        <v>1</v>
      </c>
      <c r="Q753" s="373">
        <f>MAX($I753,1-SUM($N218:P218))*(Q$4&lt;=$H753)</f>
        <v>1</v>
      </c>
      <c r="R753" s="373">
        <f>MAX($I753,1-SUM($N218:Q218))*(R$4&lt;=$H753)</f>
        <v>1</v>
      </c>
      <c r="S753" s="373">
        <f>MAX($I753,1-SUM($N218:R218))*(S$4&lt;=$H753)</f>
        <v>1</v>
      </c>
      <c r="T753" s="373">
        <f>MAX($I753,1-SUM($N218:S218))*(T$4&lt;=$H753)</f>
        <v>1</v>
      </c>
      <c r="U753" s="373">
        <f>MAX($I753,1-SUM($N218:T218))*(U$4&lt;=$H753)</f>
        <v>1</v>
      </c>
      <c r="V753" s="373">
        <f>MAX($I753,1-SUM($N218:U218))*(V$4&lt;=$H753)</f>
        <v>1</v>
      </c>
      <c r="W753" s="373">
        <f>MAX($I753,1-SUM($N218:V218))*(W$4&lt;=$H753)</f>
        <v>1</v>
      </c>
      <c r="X753" s="373">
        <f>MAX($I753,1-SUM($N218:W218))*(X$4&lt;=$H753)</f>
        <v>1</v>
      </c>
      <c r="Y753" s="373">
        <f>MAX($I753,1-SUM($N218:X218))*(Y$4&lt;=$H753)</f>
        <v>1</v>
      </c>
      <c r="Z753" s="373">
        <f>MAX($I753,1-SUM($N218:Y218))*(Z$4&lt;=$H753)</f>
        <v>1</v>
      </c>
      <c r="AA753" s="373">
        <f>MAX($I753,1-SUM($N218:Z218))*(AA$4&lt;=$H753)</f>
        <v>1</v>
      </c>
      <c r="AB753" s="373">
        <f>MAX($I753,1-SUM($N218:AA218))*(AB$4&lt;=$H753)</f>
        <v>1</v>
      </c>
      <c r="AC753" s="373">
        <f>MAX($I753,1-SUM($N218:AB218))*(AC$4&lt;=$H753)</f>
        <v>1</v>
      </c>
      <c r="AD753" s="373">
        <f>MAX($I753,1-SUM($N218:AC218))*(AD$4&lt;=$H753)</f>
        <v>1</v>
      </c>
      <c r="AE753" s="373">
        <f>MAX($I753,1-SUM($N218:AD218))*(AE$4&lt;=$H753)</f>
        <v>1</v>
      </c>
      <c r="AF753" s="373">
        <f>MAX($I753,1-SUM($N218:AE218))*(AF$4&lt;=$H753)</f>
        <v>1</v>
      </c>
      <c r="AG753" s="373">
        <f>MAX($I753,1-SUM($N218:AF218))*(AG$4&lt;=$H753)</f>
        <v>1</v>
      </c>
      <c r="AH753" s="373">
        <f>MAX($I753,1-SUM($N218:AG218))*(AH$4&lt;=$H753)</f>
        <v>1</v>
      </c>
      <c r="AI753" s="373">
        <f>MAX($I753,1-SUM($N218:AH218))*(AI$4&lt;=$H753)</f>
        <v>1</v>
      </c>
      <c r="AJ753" s="373">
        <f>MAX($I753,1-SUM($N218:AI218))*(AJ$4&lt;=$H753)</f>
        <v>1</v>
      </c>
      <c r="AK753" s="373">
        <f>MAX($I753,1-SUM($N218:AJ218))*(AK$4&lt;=$H753)</f>
        <v>1</v>
      </c>
      <c r="AL753" s="373">
        <f>MAX($I753,1-SUM($N218:AK218))*(AL$4&lt;=$H753)</f>
        <v>1</v>
      </c>
      <c r="AM753" s="373">
        <f>MAX($I753,1-SUM($N218:AL218))*(AM$4&lt;=$H753)</f>
        <v>1</v>
      </c>
      <c r="AN753" s="373">
        <f>MAX($I753,1-SUM($N218:AM218))*(AN$4&lt;=$H753)</f>
        <v>1</v>
      </c>
      <c r="AO753" s="373">
        <f>MAX($I753,1-SUM($N218:AN218))*(AO$4&lt;=$H753)</f>
        <v>1</v>
      </c>
      <c r="AP753" s="373">
        <f>MAX($I753,1-SUM($N218:AO218))*(AP$4&lt;=$H753)</f>
        <v>1</v>
      </c>
      <c r="AQ753" s="373">
        <f>MAX($I753,1-SUM($N218:AP218))*(AQ$4&lt;=$H753)</f>
        <v>1</v>
      </c>
      <c r="AR753" s="373">
        <f>MAX($I753,1-SUM($N218:AQ218))*(AR$4&lt;=$H753)</f>
        <v>1</v>
      </c>
      <c r="AS753" s="373">
        <f>MAX($I753,1-SUM($N218:AR218))*(AS$4&lt;=$H753)</f>
        <v>1</v>
      </c>
      <c r="AT753" s="373">
        <f>MAX($I753,1-SUM($N218:AS218))*(AT$4&lt;=$H753)</f>
        <v>0</v>
      </c>
      <c r="AU753" s="373">
        <f>MAX($I753,1-SUM($N218:AT218))*(AU$4&lt;=$H753)</f>
        <v>0</v>
      </c>
      <c r="AV753" s="373">
        <f>MAX($I753,1-SUM($N218:AU218))*(AV$4&lt;=$H753)</f>
        <v>0</v>
      </c>
      <c r="AW753" s="373">
        <f>MAX($I753,1-SUM($N218:AV218))*(AW$4&lt;=$H753)</f>
        <v>0</v>
      </c>
      <c r="AX753" s="373">
        <f>MAX($I753,1-SUM($N218:AW218))*(AX$4&lt;=$H753)</f>
        <v>0</v>
      </c>
      <c r="AY753" s="373">
        <f>MAX($I753,1-SUM($N218:AX218))*(AY$4&lt;=$H753)</f>
        <v>0</v>
      </c>
      <c r="AZ753" s="373">
        <f>MAX($I753,1-SUM($N218:AY218))*(AZ$4&lt;=$H753)</f>
        <v>0</v>
      </c>
      <c r="BA753" s="373">
        <f>MAX($I753,1-SUM($N218:AZ218))*(BA$4&lt;=$H753)</f>
        <v>0</v>
      </c>
      <c r="BB753" s="373">
        <f>MAX($I753,1-SUM($N218:BA218))*(BB$4&lt;=$H753)</f>
        <v>0</v>
      </c>
      <c r="BC753" s="373">
        <f>MAX($I753,1-SUM($N218:BB218))*(BC$4&lt;=$H753)</f>
        <v>0</v>
      </c>
      <c r="BD753" s="373">
        <f>MAX($I753,1-SUM($N218:BC218))*(BD$4&lt;=$H753)</f>
        <v>0</v>
      </c>
      <c r="BE753" s="373">
        <f>MAX($I753,1-SUM($N218:BD218))*(BE$4&lt;=$H753)</f>
        <v>0</v>
      </c>
      <c r="BF753" s="373">
        <f>MAX($I753,1-SUM($N218:BE218))*(BF$4&lt;=$H753)</f>
        <v>0</v>
      </c>
      <c r="BG753" s="373">
        <f>MAX($I753,1-SUM($N218:BF218))*(BG$4&lt;=$H753)</f>
        <v>0</v>
      </c>
      <c r="BH753" s="373">
        <f>MAX($I753,1-SUM($N218:BG218))*(BH$4&lt;=$H753)</f>
        <v>0</v>
      </c>
      <c r="BI753" s="373">
        <f>MAX($I753,1-SUM($N218:BH218))*(BI$4&lt;=$H753)</f>
        <v>0</v>
      </c>
      <c r="BJ753" s="373">
        <f>MAX($I753,1-SUM($N218:BI218))*(BJ$4&lt;=$H753)</f>
        <v>0</v>
      </c>
      <c r="BK753" s="373">
        <f>MAX($I753,1-SUM($N218:BJ218))*(BK$4&lt;=$H753)</f>
        <v>0</v>
      </c>
      <c r="BL753" s="373">
        <f>MAX($I753,1-SUM($N218:BK218))*(BL$4&lt;=$H753)</f>
        <v>0</v>
      </c>
      <c r="BM753" s="373">
        <f>MAX($I753,1-SUM($N218:BL218))*(BM$4&lt;=$H753)</f>
        <v>0</v>
      </c>
    </row>
    <row r="754" spans="3:65" x14ac:dyDescent="0.2">
      <c r="C754" s="325">
        <f t="shared" si="1438"/>
        <v>13</v>
      </c>
      <c r="D754" s="303" t="str">
        <f t="shared" si="1439"/>
        <v>item 13</v>
      </c>
      <c r="E754" s="350" t="str">
        <f t="shared" si="1437"/>
        <v>Operating Expense</v>
      </c>
      <c r="F754" s="320">
        <f t="shared" si="1437"/>
        <v>2</v>
      </c>
      <c r="G754" s="320"/>
      <c r="H754" s="355">
        <f>Input!I20</f>
        <v>30</v>
      </c>
      <c r="I754" s="372">
        <v>0.2</v>
      </c>
      <c r="J754" s="357"/>
      <c r="O754" s="373">
        <f>MAX($I754,1-SUM($N219:N219))*(O$4&lt;=$H754)</f>
        <v>1</v>
      </c>
      <c r="P754" s="373">
        <f>MAX($I754,1-SUM($N219:O219))*(P$4&lt;=$H754)</f>
        <v>1</v>
      </c>
      <c r="Q754" s="373">
        <f>MAX($I754,1-SUM($N219:P219))*(Q$4&lt;=$H754)</f>
        <v>1</v>
      </c>
      <c r="R754" s="373">
        <f>MAX($I754,1-SUM($N219:Q219))*(R$4&lt;=$H754)</f>
        <v>1</v>
      </c>
      <c r="S754" s="373">
        <f>MAX($I754,1-SUM($N219:R219))*(S$4&lt;=$H754)</f>
        <v>1</v>
      </c>
      <c r="T754" s="373">
        <f>MAX($I754,1-SUM($N219:S219))*(T$4&lt;=$H754)</f>
        <v>1</v>
      </c>
      <c r="U754" s="373">
        <f>MAX($I754,1-SUM($N219:T219))*(U$4&lt;=$H754)</f>
        <v>1</v>
      </c>
      <c r="V754" s="373">
        <f>MAX($I754,1-SUM($N219:U219))*(V$4&lt;=$H754)</f>
        <v>1</v>
      </c>
      <c r="W754" s="373">
        <f>MAX($I754,1-SUM($N219:V219))*(W$4&lt;=$H754)</f>
        <v>1</v>
      </c>
      <c r="X754" s="373">
        <f>MAX($I754,1-SUM($N219:W219))*(X$4&lt;=$H754)</f>
        <v>1</v>
      </c>
      <c r="Y754" s="373">
        <f>MAX($I754,1-SUM($N219:X219))*(Y$4&lt;=$H754)</f>
        <v>1</v>
      </c>
      <c r="Z754" s="373">
        <f>MAX($I754,1-SUM($N219:Y219))*(Z$4&lt;=$H754)</f>
        <v>1</v>
      </c>
      <c r="AA754" s="373">
        <f>MAX($I754,1-SUM($N219:Z219))*(AA$4&lt;=$H754)</f>
        <v>1</v>
      </c>
      <c r="AB754" s="373">
        <f>MAX($I754,1-SUM($N219:AA219))*(AB$4&lt;=$H754)</f>
        <v>1</v>
      </c>
      <c r="AC754" s="373">
        <f>MAX($I754,1-SUM($N219:AB219))*(AC$4&lt;=$H754)</f>
        <v>1</v>
      </c>
      <c r="AD754" s="373">
        <f>MAX($I754,1-SUM($N219:AC219))*(AD$4&lt;=$H754)</f>
        <v>1</v>
      </c>
      <c r="AE754" s="373">
        <f>MAX($I754,1-SUM($N219:AD219))*(AE$4&lt;=$H754)</f>
        <v>1</v>
      </c>
      <c r="AF754" s="373">
        <f>MAX($I754,1-SUM($N219:AE219))*(AF$4&lt;=$H754)</f>
        <v>1</v>
      </c>
      <c r="AG754" s="373">
        <f>MAX($I754,1-SUM($N219:AF219))*(AG$4&lt;=$H754)</f>
        <v>1</v>
      </c>
      <c r="AH754" s="373">
        <f>MAX($I754,1-SUM($N219:AG219))*(AH$4&lt;=$H754)</f>
        <v>1</v>
      </c>
      <c r="AI754" s="373">
        <f>MAX($I754,1-SUM($N219:AH219))*(AI$4&lt;=$H754)</f>
        <v>1</v>
      </c>
      <c r="AJ754" s="373">
        <f>MAX($I754,1-SUM($N219:AI219))*(AJ$4&lt;=$H754)</f>
        <v>1</v>
      </c>
      <c r="AK754" s="373">
        <f>MAX($I754,1-SUM($N219:AJ219))*(AK$4&lt;=$H754)</f>
        <v>1</v>
      </c>
      <c r="AL754" s="373">
        <f>MAX($I754,1-SUM($N219:AK219))*(AL$4&lt;=$H754)</f>
        <v>1</v>
      </c>
      <c r="AM754" s="373">
        <f>MAX($I754,1-SUM($N219:AL219))*(AM$4&lt;=$H754)</f>
        <v>1</v>
      </c>
      <c r="AN754" s="373">
        <f>MAX($I754,1-SUM($N219:AM219))*(AN$4&lt;=$H754)</f>
        <v>1</v>
      </c>
      <c r="AO754" s="373">
        <f>MAX($I754,1-SUM($N219:AN219))*(AO$4&lt;=$H754)</f>
        <v>1</v>
      </c>
      <c r="AP754" s="373">
        <f>MAX($I754,1-SUM($N219:AO219))*(AP$4&lt;=$H754)</f>
        <v>1</v>
      </c>
      <c r="AQ754" s="373">
        <f>MAX($I754,1-SUM($N219:AP219))*(AQ$4&lt;=$H754)</f>
        <v>1</v>
      </c>
      <c r="AR754" s="373">
        <f>MAX($I754,1-SUM($N219:AQ219))*(AR$4&lt;=$H754)</f>
        <v>1</v>
      </c>
      <c r="AS754" s="373">
        <f>MAX($I754,1-SUM($N219:AR219))*(AS$4&lt;=$H754)</f>
        <v>1</v>
      </c>
      <c r="AT754" s="373">
        <f>MAX($I754,1-SUM($N219:AS219))*(AT$4&lt;=$H754)</f>
        <v>0</v>
      </c>
      <c r="AU754" s="373">
        <f>MAX($I754,1-SUM($N219:AT219))*(AU$4&lt;=$H754)</f>
        <v>0</v>
      </c>
      <c r="AV754" s="373">
        <f>MAX($I754,1-SUM($N219:AU219))*(AV$4&lt;=$H754)</f>
        <v>0</v>
      </c>
      <c r="AW754" s="373">
        <f>MAX($I754,1-SUM($N219:AV219))*(AW$4&lt;=$H754)</f>
        <v>0</v>
      </c>
      <c r="AX754" s="373">
        <f>MAX($I754,1-SUM($N219:AW219))*(AX$4&lt;=$H754)</f>
        <v>0</v>
      </c>
      <c r="AY754" s="373">
        <f>MAX($I754,1-SUM($N219:AX219))*(AY$4&lt;=$H754)</f>
        <v>0</v>
      </c>
      <c r="AZ754" s="373">
        <f>MAX($I754,1-SUM($N219:AY219))*(AZ$4&lt;=$H754)</f>
        <v>0</v>
      </c>
      <c r="BA754" s="373">
        <f>MAX($I754,1-SUM($N219:AZ219))*(BA$4&lt;=$H754)</f>
        <v>0</v>
      </c>
      <c r="BB754" s="373">
        <f>MAX($I754,1-SUM($N219:BA219))*(BB$4&lt;=$H754)</f>
        <v>0</v>
      </c>
      <c r="BC754" s="373">
        <f>MAX($I754,1-SUM($N219:BB219))*(BC$4&lt;=$H754)</f>
        <v>0</v>
      </c>
      <c r="BD754" s="373">
        <f>MAX($I754,1-SUM($N219:BC219))*(BD$4&lt;=$H754)</f>
        <v>0</v>
      </c>
      <c r="BE754" s="373">
        <f>MAX($I754,1-SUM($N219:BD219))*(BE$4&lt;=$H754)</f>
        <v>0</v>
      </c>
      <c r="BF754" s="373">
        <f>MAX($I754,1-SUM($N219:BE219))*(BF$4&lt;=$H754)</f>
        <v>0</v>
      </c>
      <c r="BG754" s="373">
        <f>MAX($I754,1-SUM($N219:BF219))*(BG$4&lt;=$H754)</f>
        <v>0</v>
      </c>
      <c r="BH754" s="373">
        <f>MAX($I754,1-SUM($N219:BG219))*(BH$4&lt;=$H754)</f>
        <v>0</v>
      </c>
      <c r="BI754" s="373">
        <f>MAX($I754,1-SUM($N219:BH219))*(BI$4&lt;=$H754)</f>
        <v>0</v>
      </c>
      <c r="BJ754" s="373">
        <f>MAX($I754,1-SUM($N219:BI219))*(BJ$4&lt;=$H754)</f>
        <v>0</v>
      </c>
      <c r="BK754" s="373">
        <f>MAX($I754,1-SUM($N219:BJ219))*(BK$4&lt;=$H754)</f>
        <v>0</v>
      </c>
      <c r="BL754" s="373">
        <f>MAX($I754,1-SUM($N219:BK219))*(BL$4&lt;=$H754)</f>
        <v>0</v>
      </c>
      <c r="BM754" s="373">
        <f>MAX($I754,1-SUM($N219:BL219))*(BM$4&lt;=$H754)</f>
        <v>0</v>
      </c>
    </row>
    <row r="755" spans="3:65" x14ac:dyDescent="0.2">
      <c r="C755" s="325">
        <f t="shared" si="1438"/>
        <v>14</v>
      </c>
      <c r="D755" s="303" t="str">
        <f t="shared" si="1439"/>
        <v>item 14</v>
      </c>
      <c r="E755" s="350" t="str">
        <f t="shared" si="1437"/>
        <v>Operating Expense</v>
      </c>
      <c r="F755" s="320">
        <f t="shared" si="1437"/>
        <v>2</v>
      </c>
      <c r="G755" s="320"/>
      <c r="H755" s="355">
        <f>Input!I21</f>
        <v>30</v>
      </c>
      <c r="I755" s="372">
        <v>0.2</v>
      </c>
      <c r="J755" s="357"/>
      <c r="O755" s="373">
        <f>MAX($I755,1-SUM($N220:N220))*(O$4&lt;=$H755)</f>
        <v>1</v>
      </c>
      <c r="P755" s="373">
        <f>MAX($I755,1-SUM($N220:O220))*(P$4&lt;=$H755)</f>
        <v>1</v>
      </c>
      <c r="Q755" s="373">
        <f>MAX($I755,1-SUM($N220:P220))*(Q$4&lt;=$H755)</f>
        <v>1</v>
      </c>
      <c r="R755" s="373">
        <f>MAX($I755,1-SUM($N220:Q220))*(R$4&lt;=$H755)</f>
        <v>1</v>
      </c>
      <c r="S755" s="373">
        <f>MAX($I755,1-SUM($N220:R220))*(S$4&lt;=$H755)</f>
        <v>1</v>
      </c>
      <c r="T755" s="373">
        <f>MAX($I755,1-SUM($N220:S220))*(T$4&lt;=$H755)</f>
        <v>1</v>
      </c>
      <c r="U755" s="373">
        <f>MAX($I755,1-SUM($N220:T220))*(U$4&lt;=$H755)</f>
        <v>1</v>
      </c>
      <c r="V755" s="373">
        <f>MAX($I755,1-SUM($N220:U220))*(V$4&lt;=$H755)</f>
        <v>1</v>
      </c>
      <c r="W755" s="373">
        <f>MAX($I755,1-SUM($N220:V220))*(W$4&lt;=$H755)</f>
        <v>1</v>
      </c>
      <c r="X755" s="373">
        <f>MAX($I755,1-SUM($N220:W220))*(X$4&lt;=$H755)</f>
        <v>1</v>
      </c>
      <c r="Y755" s="373">
        <f>MAX($I755,1-SUM($N220:X220))*(Y$4&lt;=$H755)</f>
        <v>1</v>
      </c>
      <c r="Z755" s="373">
        <f>MAX($I755,1-SUM($N220:Y220))*(Z$4&lt;=$H755)</f>
        <v>1</v>
      </c>
      <c r="AA755" s="373">
        <f>MAX($I755,1-SUM($N220:Z220))*(AA$4&lt;=$H755)</f>
        <v>1</v>
      </c>
      <c r="AB755" s="373">
        <f>MAX($I755,1-SUM($N220:AA220))*(AB$4&lt;=$H755)</f>
        <v>1</v>
      </c>
      <c r="AC755" s="373">
        <f>MAX($I755,1-SUM($N220:AB220))*(AC$4&lt;=$H755)</f>
        <v>1</v>
      </c>
      <c r="AD755" s="373">
        <f>MAX($I755,1-SUM($N220:AC220))*(AD$4&lt;=$H755)</f>
        <v>1</v>
      </c>
      <c r="AE755" s="373">
        <f>MAX($I755,1-SUM($N220:AD220))*(AE$4&lt;=$H755)</f>
        <v>1</v>
      </c>
      <c r="AF755" s="373">
        <f>MAX($I755,1-SUM($N220:AE220))*(AF$4&lt;=$H755)</f>
        <v>1</v>
      </c>
      <c r="AG755" s="373">
        <f>MAX($I755,1-SUM($N220:AF220))*(AG$4&lt;=$H755)</f>
        <v>1</v>
      </c>
      <c r="AH755" s="373">
        <f>MAX($I755,1-SUM($N220:AG220))*(AH$4&lt;=$H755)</f>
        <v>1</v>
      </c>
      <c r="AI755" s="373">
        <f>MAX($I755,1-SUM($N220:AH220))*(AI$4&lt;=$H755)</f>
        <v>1</v>
      </c>
      <c r="AJ755" s="373">
        <f>MAX($I755,1-SUM($N220:AI220))*(AJ$4&lt;=$H755)</f>
        <v>1</v>
      </c>
      <c r="AK755" s="373">
        <f>MAX($I755,1-SUM($N220:AJ220))*(AK$4&lt;=$H755)</f>
        <v>1</v>
      </c>
      <c r="AL755" s="373">
        <f>MAX($I755,1-SUM($N220:AK220))*(AL$4&lt;=$H755)</f>
        <v>1</v>
      </c>
      <c r="AM755" s="373">
        <f>MAX($I755,1-SUM($N220:AL220))*(AM$4&lt;=$H755)</f>
        <v>1</v>
      </c>
      <c r="AN755" s="373">
        <f>MAX($I755,1-SUM($N220:AM220))*(AN$4&lt;=$H755)</f>
        <v>1</v>
      </c>
      <c r="AO755" s="373">
        <f>MAX($I755,1-SUM($N220:AN220))*(AO$4&lt;=$H755)</f>
        <v>1</v>
      </c>
      <c r="AP755" s="373">
        <f>MAX($I755,1-SUM($N220:AO220))*(AP$4&lt;=$H755)</f>
        <v>1</v>
      </c>
      <c r="AQ755" s="373">
        <f>MAX($I755,1-SUM($N220:AP220))*(AQ$4&lt;=$H755)</f>
        <v>1</v>
      </c>
      <c r="AR755" s="373">
        <f>MAX($I755,1-SUM($N220:AQ220))*(AR$4&lt;=$H755)</f>
        <v>1</v>
      </c>
      <c r="AS755" s="373">
        <f>MAX($I755,1-SUM($N220:AR220))*(AS$4&lt;=$H755)</f>
        <v>1</v>
      </c>
      <c r="AT755" s="373">
        <f>MAX($I755,1-SUM($N220:AS220))*(AT$4&lt;=$H755)</f>
        <v>0</v>
      </c>
      <c r="AU755" s="373">
        <f>MAX($I755,1-SUM($N220:AT220))*(AU$4&lt;=$H755)</f>
        <v>0</v>
      </c>
      <c r="AV755" s="373">
        <f>MAX($I755,1-SUM($N220:AU220))*(AV$4&lt;=$H755)</f>
        <v>0</v>
      </c>
      <c r="AW755" s="373">
        <f>MAX($I755,1-SUM($N220:AV220))*(AW$4&lt;=$H755)</f>
        <v>0</v>
      </c>
      <c r="AX755" s="373">
        <f>MAX($I755,1-SUM($N220:AW220))*(AX$4&lt;=$H755)</f>
        <v>0</v>
      </c>
      <c r="AY755" s="373">
        <f>MAX($I755,1-SUM($N220:AX220))*(AY$4&lt;=$H755)</f>
        <v>0</v>
      </c>
      <c r="AZ755" s="373">
        <f>MAX($I755,1-SUM($N220:AY220))*(AZ$4&lt;=$H755)</f>
        <v>0</v>
      </c>
      <c r="BA755" s="373">
        <f>MAX($I755,1-SUM($N220:AZ220))*(BA$4&lt;=$H755)</f>
        <v>0</v>
      </c>
      <c r="BB755" s="373">
        <f>MAX($I755,1-SUM($N220:BA220))*(BB$4&lt;=$H755)</f>
        <v>0</v>
      </c>
      <c r="BC755" s="373">
        <f>MAX($I755,1-SUM($N220:BB220))*(BC$4&lt;=$H755)</f>
        <v>0</v>
      </c>
      <c r="BD755" s="373">
        <f>MAX($I755,1-SUM($N220:BC220))*(BD$4&lt;=$H755)</f>
        <v>0</v>
      </c>
      <c r="BE755" s="373">
        <f>MAX($I755,1-SUM($N220:BD220))*(BE$4&lt;=$H755)</f>
        <v>0</v>
      </c>
      <c r="BF755" s="373">
        <f>MAX($I755,1-SUM($N220:BE220))*(BF$4&lt;=$H755)</f>
        <v>0</v>
      </c>
      <c r="BG755" s="373">
        <f>MAX($I755,1-SUM($N220:BF220))*(BG$4&lt;=$H755)</f>
        <v>0</v>
      </c>
      <c r="BH755" s="373">
        <f>MAX($I755,1-SUM($N220:BG220))*(BH$4&lt;=$H755)</f>
        <v>0</v>
      </c>
      <c r="BI755" s="373">
        <f>MAX($I755,1-SUM($N220:BH220))*(BI$4&lt;=$H755)</f>
        <v>0</v>
      </c>
      <c r="BJ755" s="373">
        <f>MAX($I755,1-SUM($N220:BI220))*(BJ$4&lt;=$H755)</f>
        <v>0</v>
      </c>
      <c r="BK755" s="373">
        <f>MAX($I755,1-SUM($N220:BJ220))*(BK$4&lt;=$H755)</f>
        <v>0</v>
      </c>
      <c r="BL755" s="373">
        <f>MAX($I755,1-SUM($N220:BK220))*(BL$4&lt;=$H755)</f>
        <v>0</v>
      </c>
      <c r="BM755" s="373">
        <f>MAX($I755,1-SUM($N220:BL220))*(BM$4&lt;=$H755)</f>
        <v>0</v>
      </c>
    </row>
    <row r="756" spans="3:65" x14ac:dyDescent="0.2">
      <c r="C756" s="325">
        <f t="shared" si="1438"/>
        <v>15</v>
      </c>
      <c r="D756" s="303" t="str">
        <f t="shared" si="1439"/>
        <v>item 15</v>
      </c>
      <c r="E756" s="350" t="str">
        <f t="shared" si="1437"/>
        <v>Operating Expense</v>
      </c>
      <c r="F756" s="320">
        <f t="shared" si="1437"/>
        <v>2</v>
      </c>
      <c r="G756" s="320"/>
      <c r="H756" s="355">
        <f>Input!I22</f>
        <v>30</v>
      </c>
      <c r="I756" s="372">
        <v>0.2</v>
      </c>
      <c r="J756" s="357"/>
      <c r="O756" s="373">
        <f>MAX($I756,1-SUM($N221:N221))*(O$4&lt;=$H756)</f>
        <v>1</v>
      </c>
      <c r="P756" s="373">
        <f>MAX($I756,1-SUM($N221:O221))*(P$4&lt;=$H756)</f>
        <v>1</v>
      </c>
      <c r="Q756" s="373">
        <f>MAX($I756,1-SUM($N221:P221))*(Q$4&lt;=$H756)</f>
        <v>1</v>
      </c>
      <c r="R756" s="373">
        <f>MAX($I756,1-SUM($N221:Q221))*(R$4&lt;=$H756)</f>
        <v>1</v>
      </c>
      <c r="S756" s="373">
        <f>MAX($I756,1-SUM($N221:R221))*(S$4&lt;=$H756)</f>
        <v>1</v>
      </c>
      <c r="T756" s="373">
        <f>MAX($I756,1-SUM($N221:S221))*(T$4&lt;=$H756)</f>
        <v>1</v>
      </c>
      <c r="U756" s="373">
        <f>MAX($I756,1-SUM($N221:T221))*(U$4&lt;=$H756)</f>
        <v>1</v>
      </c>
      <c r="V756" s="373">
        <f>MAX($I756,1-SUM($N221:U221))*(V$4&lt;=$H756)</f>
        <v>1</v>
      </c>
      <c r="W756" s="373">
        <f>MAX($I756,1-SUM($N221:V221))*(W$4&lt;=$H756)</f>
        <v>1</v>
      </c>
      <c r="X756" s="373">
        <f>MAX($I756,1-SUM($N221:W221))*(X$4&lt;=$H756)</f>
        <v>1</v>
      </c>
      <c r="Y756" s="373">
        <f>MAX($I756,1-SUM($N221:X221))*(Y$4&lt;=$H756)</f>
        <v>1</v>
      </c>
      <c r="Z756" s="373">
        <f>MAX($I756,1-SUM($N221:Y221))*(Z$4&lt;=$H756)</f>
        <v>1</v>
      </c>
      <c r="AA756" s="373">
        <f>MAX($I756,1-SUM($N221:Z221))*(AA$4&lt;=$H756)</f>
        <v>1</v>
      </c>
      <c r="AB756" s="373">
        <f>MAX($I756,1-SUM($N221:AA221))*(AB$4&lt;=$H756)</f>
        <v>1</v>
      </c>
      <c r="AC756" s="373">
        <f>MAX($I756,1-SUM($N221:AB221))*(AC$4&lt;=$H756)</f>
        <v>1</v>
      </c>
      <c r="AD756" s="373">
        <f>MAX($I756,1-SUM($N221:AC221))*(AD$4&lt;=$H756)</f>
        <v>1</v>
      </c>
      <c r="AE756" s="373">
        <f>MAX($I756,1-SUM($N221:AD221))*(AE$4&lt;=$H756)</f>
        <v>1</v>
      </c>
      <c r="AF756" s="373">
        <f>MAX($I756,1-SUM($N221:AE221))*(AF$4&lt;=$H756)</f>
        <v>1</v>
      </c>
      <c r="AG756" s="373">
        <f>MAX($I756,1-SUM($N221:AF221))*(AG$4&lt;=$H756)</f>
        <v>1</v>
      </c>
      <c r="AH756" s="373">
        <f>MAX($I756,1-SUM($N221:AG221))*(AH$4&lt;=$H756)</f>
        <v>1</v>
      </c>
      <c r="AI756" s="373">
        <f>MAX($I756,1-SUM($N221:AH221))*(AI$4&lt;=$H756)</f>
        <v>1</v>
      </c>
      <c r="AJ756" s="373">
        <f>MAX($I756,1-SUM($N221:AI221))*(AJ$4&lt;=$H756)</f>
        <v>1</v>
      </c>
      <c r="AK756" s="373">
        <f>MAX($I756,1-SUM($N221:AJ221))*(AK$4&lt;=$H756)</f>
        <v>1</v>
      </c>
      <c r="AL756" s="373">
        <f>MAX($I756,1-SUM($N221:AK221))*(AL$4&lt;=$H756)</f>
        <v>1</v>
      </c>
      <c r="AM756" s="373">
        <f>MAX($I756,1-SUM($N221:AL221))*(AM$4&lt;=$H756)</f>
        <v>1</v>
      </c>
      <c r="AN756" s="373">
        <f>MAX($I756,1-SUM($N221:AM221))*(AN$4&lt;=$H756)</f>
        <v>1</v>
      </c>
      <c r="AO756" s="373">
        <f>MAX($I756,1-SUM($N221:AN221))*(AO$4&lt;=$H756)</f>
        <v>1</v>
      </c>
      <c r="AP756" s="373">
        <f>MAX($I756,1-SUM($N221:AO221))*(AP$4&lt;=$H756)</f>
        <v>1</v>
      </c>
      <c r="AQ756" s="373">
        <f>MAX($I756,1-SUM($N221:AP221))*(AQ$4&lt;=$H756)</f>
        <v>1</v>
      </c>
      <c r="AR756" s="373">
        <f>MAX($I756,1-SUM($N221:AQ221))*(AR$4&lt;=$H756)</f>
        <v>1</v>
      </c>
      <c r="AS756" s="373">
        <f>MAX($I756,1-SUM($N221:AR221))*(AS$4&lt;=$H756)</f>
        <v>1</v>
      </c>
      <c r="AT756" s="373">
        <f>MAX($I756,1-SUM($N221:AS221))*(AT$4&lt;=$H756)</f>
        <v>0</v>
      </c>
      <c r="AU756" s="373">
        <f>MAX($I756,1-SUM($N221:AT221))*(AU$4&lt;=$H756)</f>
        <v>0</v>
      </c>
      <c r="AV756" s="373">
        <f>MAX($I756,1-SUM($N221:AU221))*(AV$4&lt;=$H756)</f>
        <v>0</v>
      </c>
      <c r="AW756" s="373">
        <f>MAX($I756,1-SUM($N221:AV221))*(AW$4&lt;=$H756)</f>
        <v>0</v>
      </c>
      <c r="AX756" s="373">
        <f>MAX($I756,1-SUM($N221:AW221))*(AX$4&lt;=$H756)</f>
        <v>0</v>
      </c>
      <c r="AY756" s="373">
        <f>MAX($I756,1-SUM($N221:AX221))*(AY$4&lt;=$H756)</f>
        <v>0</v>
      </c>
      <c r="AZ756" s="373">
        <f>MAX($I756,1-SUM($N221:AY221))*(AZ$4&lt;=$H756)</f>
        <v>0</v>
      </c>
      <c r="BA756" s="373">
        <f>MAX($I756,1-SUM($N221:AZ221))*(BA$4&lt;=$H756)</f>
        <v>0</v>
      </c>
      <c r="BB756" s="373">
        <f>MAX($I756,1-SUM($N221:BA221))*(BB$4&lt;=$H756)</f>
        <v>0</v>
      </c>
      <c r="BC756" s="373">
        <f>MAX($I756,1-SUM($N221:BB221))*(BC$4&lt;=$H756)</f>
        <v>0</v>
      </c>
      <c r="BD756" s="373">
        <f>MAX($I756,1-SUM($N221:BC221))*(BD$4&lt;=$H756)</f>
        <v>0</v>
      </c>
      <c r="BE756" s="373">
        <f>MAX($I756,1-SUM($N221:BD221))*(BE$4&lt;=$H756)</f>
        <v>0</v>
      </c>
      <c r="BF756" s="373">
        <f>MAX($I756,1-SUM($N221:BE221))*(BF$4&lt;=$H756)</f>
        <v>0</v>
      </c>
      <c r="BG756" s="373">
        <f>MAX($I756,1-SUM($N221:BF221))*(BG$4&lt;=$H756)</f>
        <v>0</v>
      </c>
      <c r="BH756" s="373">
        <f>MAX($I756,1-SUM($N221:BG221))*(BH$4&lt;=$H756)</f>
        <v>0</v>
      </c>
      <c r="BI756" s="373">
        <f>MAX($I756,1-SUM($N221:BH221))*(BI$4&lt;=$H756)</f>
        <v>0</v>
      </c>
      <c r="BJ756" s="373">
        <f>MAX($I756,1-SUM($N221:BI221))*(BJ$4&lt;=$H756)</f>
        <v>0</v>
      </c>
      <c r="BK756" s="373">
        <f>MAX($I756,1-SUM($N221:BJ221))*(BK$4&lt;=$H756)</f>
        <v>0</v>
      </c>
      <c r="BL756" s="373">
        <f>MAX($I756,1-SUM($N221:BK221))*(BL$4&lt;=$H756)</f>
        <v>0</v>
      </c>
      <c r="BM756" s="373">
        <f>MAX($I756,1-SUM($N221:BL221))*(BM$4&lt;=$H756)</f>
        <v>0</v>
      </c>
    </row>
    <row r="757" spans="3:65" x14ac:dyDescent="0.2">
      <c r="C757" s="325">
        <f t="shared" si="1438"/>
        <v>16</v>
      </c>
      <c r="D757" s="303" t="str">
        <f t="shared" si="1439"/>
        <v>item 16</v>
      </c>
      <c r="E757" s="350" t="str">
        <f t="shared" si="1437"/>
        <v>Operating Expense</v>
      </c>
      <c r="F757" s="320">
        <f t="shared" si="1437"/>
        <v>2</v>
      </c>
      <c r="G757" s="320"/>
      <c r="H757" s="355">
        <f>Input!I23</f>
        <v>30</v>
      </c>
      <c r="I757" s="372">
        <v>0.2</v>
      </c>
      <c r="J757" s="357"/>
      <c r="O757" s="373">
        <f>MAX($I757,1-SUM($N222:N222))*(O$4&lt;=$H757)</f>
        <v>1</v>
      </c>
      <c r="P757" s="373">
        <f>MAX($I757,1-SUM($N222:O222))*(P$4&lt;=$H757)</f>
        <v>1</v>
      </c>
      <c r="Q757" s="373">
        <f>MAX($I757,1-SUM($N222:P222))*(Q$4&lt;=$H757)</f>
        <v>1</v>
      </c>
      <c r="R757" s="373">
        <f>MAX($I757,1-SUM($N222:Q222))*(R$4&lt;=$H757)</f>
        <v>1</v>
      </c>
      <c r="S757" s="373">
        <f>MAX($I757,1-SUM($N222:R222))*(S$4&lt;=$H757)</f>
        <v>1</v>
      </c>
      <c r="T757" s="373">
        <f>MAX($I757,1-SUM($N222:S222))*(T$4&lt;=$H757)</f>
        <v>1</v>
      </c>
      <c r="U757" s="373">
        <f>MAX($I757,1-SUM($N222:T222))*(U$4&lt;=$H757)</f>
        <v>1</v>
      </c>
      <c r="V757" s="373">
        <f>MAX($I757,1-SUM($N222:U222))*(V$4&lt;=$H757)</f>
        <v>1</v>
      </c>
      <c r="W757" s="373">
        <f>MAX($I757,1-SUM($N222:V222))*(W$4&lt;=$H757)</f>
        <v>1</v>
      </c>
      <c r="X757" s="373">
        <f>MAX($I757,1-SUM($N222:W222))*(X$4&lt;=$H757)</f>
        <v>1</v>
      </c>
      <c r="Y757" s="373">
        <f>MAX($I757,1-SUM($N222:X222))*(Y$4&lt;=$H757)</f>
        <v>1</v>
      </c>
      <c r="Z757" s="373">
        <f>MAX($I757,1-SUM($N222:Y222))*(Z$4&lt;=$H757)</f>
        <v>1</v>
      </c>
      <c r="AA757" s="373">
        <f>MAX($I757,1-SUM($N222:Z222))*(AA$4&lt;=$H757)</f>
        <v>1</v>
      </c>
      <c r="AB757" s="373">
        <f>MAX($I757,1-SUM($N222:AA222))*(AB$4&lt;=$H757)</f>
        <v>1</v>
      </c>
      <c r="AC757" s="373">
        <f>MAX($I757,1-SUM($N222:AB222))*(AC$4&lt;=$H757)</f>
        <v>1</v>
      </c>
      <c r="AD757" s="373">
        <f>MAX($I757,1-SUM($N222:AC222))*(AD$4&lt;=$H757)</f>
        <v>1</v>
      </c>
      <c r="AE757" s="373">
        <f>MAX($I757,1-SUM($N222:AD222))*(AE$4&lt;=$H757)</f>
        <v>1</v>
      </c>
      <c r="AF757" s="373">
        <f>MAX($I757,1-SUM($N222:AE222))*(AF$4&lt;=$H757)</f>
        <v>1</v>
      </c>
      <c r="AG757" s="373">
        <f>MAX($I757,1-SUM($N222:AF222))*(AG$4&lt;=$H757)</f>
        <v>1</v>
      </c>
      <c r="AH757" s="373">
        <f>MAX($I757,1-SUM($N222:AG222))*(AH$4&lt;=$H757)</f>
        <v>1</v>
      </c>
      <c r="AI757" s="373">
        <f>MAX($I757,1-SUM($N222:AH222))*(AI$4&lt;=$H757)</f>
        <v>1</v>
      </c>
      <c r="AJ757" s="373">
        <f>MAX($I757,1-SUM($N222:AI222))*(AJ$4&lt;=$H757)</f>
        <v>1</v>
      </c>
      <c r="AK757" s="373">
        <f>MAX($I757,1-SUM($N222:AJ222))*(AK$4&lt;=$H757)</f>
        <v>1</v>
      </c>
      <c r="AL757" s="373">
        <f>MAX($I757,1-SUM($N222:AK222))*(AL$4&lt;=$H757)</f>
        <v>1</v>
      </c>
      <c r="AM757" s="373">
        <f>MAX($I757,1-SUM($N222:AL222))*(AM$4&lt;=$H757)</f>
        <v>1</v>
      </c>
      <c r="AN757" s="373">
        <f>MAX($I757,1-SUM($N222:AM222))*(AN$4&lt;=$H757)</f>
        <v>1</v>
      </c>
      <c r="AO757" s="373">
        <f>MAX($I757,1-SUM($N222:AN222))*(AO$4&lt;=$H757)</f>
        <v>1</v>
      </c>
      <c r="AP757" s="373">
        <f>MAX($I757,1-SUM($N222:AO222))*(AP$4&lt;=$H757)</f>
        <v>1</v>
      </c>
      <c r="AQ757" s="373">
        <f>MAX($I757,1-SUM($N222:AP222))*(AQ$4&lt;=$H757)</f>
        <v>1</v>
      </c>
      <c r="AR757" s="373">
        <f>MAX($I757,1-SUM($N222:AQ222))*(AR$4&lt;=$H757)</f>
        <v>1</v>
      </c>
      <c r="AS757" s="373">
        <f>MAX($I757,1-SUM($N222:AR222))*(AS$4&lt;=$H757)</f>
        <v>1</v>
      </c>
      <c r="AT757" s="373">
        <f>MAX($I757,1-SUM($N222:AS222))*(AT$4&lt;=$H757)</f>
        <v>0</v>
      </c>
      <c r="AU757" s="373">
        <f>MAX($I757,1-SUM($N222:AT222))*(AU$4&lt;=$H757)</f>
        <v>0</v>
      </c>
      <c r="AV757" s="373">
        <f>MAX($I757,1-SUM($N222:AU222))*(AV$4&lt;=$H757)</f>
        <v>0</v>
      </c>
      <c r="AW757" s="373">
        <f>MAX($I757,1-SUM($N222:AV222))*(AW$4&lt;=$H757)</f>
        <v>0</v>
      </c>
      <c r="AX757" s="373">
        <f>MAX($I757,1-SUM($N222:AW222))*(AX$4&lt;=$H757)</f>
        <v>0</v>
      </c>
      <c r="AY757" s="373">
        <f>MAX($I757,1-SUM($N222:AX222))*(AY$4&lt;=$H757)</f>
        <v>0</v>
      </c>
      <c r="AZ757" s="373">
        <f>MAX($I757,1-SUM($N222:AY222))*(AZ$4&lt;=$H757)</f>
        <v>0</v>
      </c>
      <c r="BA757" s="373">
        <f>MAX($I757,1-SUM($N222:AZ222))*(BA$4&lt;=$H757)</f>
        <v>0</v>
      </c>
      <c r="BB757" s="373">
        <f>MAX($I757,1-SUM($N222:BA222))*(BB$4&lt;=$H757)</f>
        <v>0</v>
      </c>
      <c r="BC757" s="373">
        <f>MAX($I757,1-SUM($N222:BB222))*(BC$4&lt;=$H757)</f>
        <v>0</v>
      </c>
      <c r="BD757" s="373">
        <f>MAX($I757,1-SUM($N222:BC222))*(BD$4&lt;=$H757)</f>
        <v>0</v>
      </c>
      <c r="BE757" s="373">
        <f>MAX($I757,1-SUM($N222:BD222))*(BE$4&lt;=$H757)</f>
        <v>0</v>
      </c>
      <c r="BF757" s="373">
        <f>MAX($I757,1-SUM($N222:BE222))*(BF$4&lt;=$H757)</f>
        <v>0</v>
      </c>
      <c r="BG757" s="373">
        <f>MAX($I757,1-SUM($N222:BF222))*(BG$4&lt;=$H757)</f>
        <v>0</v>
      </c>
      <c r="BH757" s="373">
        <f>MAX($I757,1-SUM($N222:BG222))*(BH$4&lt;=$H757)</f>
        <v>0</v>
      </c>
      <c r="BI757" s="373">
        <f>MAX($I757,1-SUM($N222:BH222))*(BI$4&lt;=$H757)</f>
        <v>0</v>
      </c>
      <c r="BJ757" s="373">
        <f>MAX($I757,1-SUM($N222:BI222))*(BJ$4&lt;=$H757)</f>
        <v>0</v>
      </c>
      <c r="BK757" s="373">
        <f>MAX($I757,1-SUM($N222:BJ222))*(BK$4&lt;=$H757)</f>
        <v>0</v>
      </c>
      <c r="BL757" s="373">
        <f>MAX($I757,1-SUM($N222:BK222))*(BL$4&lt;=$H757)</f>
        <v>0</v>
      </c>
      <c r="BM757" s="373">
        <f>MAX($I757,1-SUM($N222:BL222))*(BM$4&lt;=$H757)</f>
        <v>0</v>
      </c>
    </row>
    <row r="758" spans="3:65" x14ac:dyDescent="0.2">
      <c r="C758" s="325">
        <f t="shared" si="1438"/>
        <v>17</v>
      </c>
      <c r="D758" s="303" t="str">
        <f t="shared" si="1439"/>
        <v>item 17</v>
      </c>
      <c r="E758" s="350" t="str">
        <f t="shared" si="1437"/>
        <v>Operating Expense</v>
      </c>
      <c r="F758" s="320">
        <f t="shared" si="1437"/>
        <v>2</v>
      </c>
      <c r="G758" s="320"/>
      <c r="H758" s="355">
        <f>Input!I24</f>
        <v>30</v>
      </c>
      <c r="I758" s="372">
        <v>0.2</v>
      </c>
      <c r="J758" s="357"/>
      <c r="O758" s="373">
        <f>MAX($I758,1-SUM($N223:N223))*(O$4&lt;=$H758)</f>
        <v>1</v>
      </c>
      <c r="P758" s="373">
        <f>MAX($I758,1-SUM($N223:O223))*(P$4&lt;=$H758)</f>
        <v>1</v>
      </c>
      <c r="Q758" s="373">
        <f>MAX($I758,1-SUM($N223:P223))*(Q$4&lt;=$H758)</f>
        <v>1</v>
      </c>
      <c r="R758" s="373">
        <f>MAX($I758,1-SUM($N223:Q223))*(R$4&lt;=$H758)</f>
        <v>1</v>
      </c>
      <c r="S758" s="373">
        <f>MAX($I758,1-SUM($N223:R223))*(S$4&lt;=$H758)</f>
        <v>1</v>
      </c>
      <c r="T758" s="373">
        <f>MAX($I758,1-SUM($N223:S223))*(T$4&lt;=$H758)</f>
        <v>1</v>
      </c>
      <c r="U758" s="373">
        <f>MAX($I758,1-SUM($N223:T223))*(U$4&lt;=$H758)</f>
        <v>1</v>
      </c>
      <c r="V758" s="373">
        <f>MAX($I758,1-SUM($N223:U223))*(V$4&lt;=$H758)</f>
        <v>1</v>
      </c>
      <c r="W758" s="373">
        <f>MAX($I758,1-SUM($N223:V223))*(W$4&lt;=$H758)</f>
        <v>1</v>
      </c>
      <c r="X758" s="373">
        <f>MAX($I758,1-SUM($N223:W223))*(X$4&lt;=$H758)</f>
        <v>1</v>
      </c>
      <c r="Y758" s="373">
        <f>MAX($I758,1-SUM($N223:X223))*(Y$4&lt;=$H758)</f>
        <v>1</v>
      </c>
      <c r="Z758" s="373">
        <f>MAX($I758,1-SUM($N223:Y223))*(Z$4&lt;=$H758)</f>
        <v>1</v>
      </c>
      <c r="AA758" s="373">
        <f>MAX($I758,1-SUM($N223:Z223))*(AA$4&lt;=$H758)</f>
        <v>1</v>
      </c>
      <c r="AB758" s="373">
        <f>MAX($I758,1-SUM($N223:AA223))*(AB$4&lt;=$H758)</f>
        <v>1</v>
      </c>
      <c r="AC758" s="373">
        <f>MAX($I758,1-SUM($N223:AB223))*(AC$4&lt;=$H758)</f>
        <v>1</v>
      </c>
      <c r="AD758" s="373">
        <f>MAX($I758,1-SUM($N223:AC223))*(AD$4&lt;=$H758)</f>
        <v>1</v>
      </c>
      <c r="AE758" s="373">
        <f>MAX($I758,1-SUM($N223:AD223))*(AE$4&lt;=$H758)</f>
        <v>1</v>
      </c>
      <c r="AF758" s="373">
        <f>MAX($I758,1-SUM($N223:AE223))*(AF$4&lt;=$H758)</f>
        <v>1</v>
      </c>
      <c r="AG758" s="373">
        <f>MAX($I758,1-SUM($N223:AF223))*(AG$4&lt;=$H758)</f>
        <v>1</v>
      </c>
      <c r="AH758" s="373">
        <f>MAX($I758,1-SUM($N223:AG223))*(AH$4&lt;=$H758)</f>
        <v>1</v>
      </c>
      <c r="AI758" s="373">
        <f>MAX($I758,1-SUM($N223:AH223))*(AI$4&lt;=$H758)</f>
        <v>1</v>
      </c>
      <c r="AJ758" s="373">
        <f>MAX($I758,1-SUM($N223:AI223))*(AJ$4&lt;=$H758)</f>
        <v>1</v>
      </c>
      <c r="AK758" s="373">
        <f>MAX($I758,1-SUM($N223:AJ223))*(AK$4&lt;=$H758)</f>
        <v>1</v>
      </c>
      <c r="AL758" s="373">
        <f>MAX($I758,1-SUM($N223:AK223))*(AL$4&lt;=$H758)</f>
        <v>1</v>
      </c>
      <c r="AM758" s="373">
        <f>MAX($I758,1-SUM($N223:AL223))*(AM$4&lt;=$H758)</f>
        <v>1</v>
      </c>
      <c r="AN758" s="373">
        <f>MAX($I758,1-SUM($N223:AM223))*(AN$4&lt;=$H758)</f>
        <v>1</v>
      </c>
      <c r="AO758" s="373">
        <f>MAX($I758,1-SUM($N223:AN223))*(AO$4&lt;=$H758)</f>
        <v>1</v>
      </c>
      <c r="AP758" s="373">
        <f>MAX($I758,1-SUM($N223:AO223))*(AP$4&lt;=$H758)</f>
        <v>1</v>
      </c>
      <c r="AQ758" s="373">
        <f>MAX($I758,1-SUM($N223:AP223))*(AQ$4&lt;=$H758)</f>
        <v>1</v>
      </c>
      <c r="AR758" s="373">
        <f>MAX($I758,1-SUM($N223:AQ223))*(AR$4&lt;=$H758)</f>
        <v>1</v>
      </c>
      <c r="AS758" s="373">
        <f>MAX($I758,1-SUM($N223:AR223))*(AS$4&lt;=$H758)</f>
        <v>1</v>
      </c>
      <c r="AT758" s="373">
        <f>MAX($I758,1-SUM($N223:AS223))*(AT$4&lt;=$H758)</f>
        <v>0</v>
      </c>
      <c r="AU758" s="373">
        <f>MAX($I758,1-SUM($N223:AT223))*(AU$4&lt;=$H758)</f>
        <v>0</v>
      </c>
      <c r="AV758" s="373">
        <f>MAX($I758,1-SUM($N223:AU223))*(AV$4&lt;=$H758)</f>
        <v>0</v>
      </c>
      <c r="AW758" s="373">
        <f>MAX($I758,1-SUM($N223:AV223))*(AW$4&lt;=$H758)</f>
        <v>0</v>
      </c>
      <c r="AX758" s="373">
        <f>MAX($I758,1-SUM($N223:AW223))*(AX$4&lt;=$H758)</f>
        <v>0</v>
      </c>
      <c r="AY758" s="373">
        <f>MAX($I758,1-SUM($N223:AX223))*(AY$4&lt;=$H758)</f>
        <v>0</v>
      </c>
      <c r="AZ758" s="373">
        <f>MAX($I758,1-SUM($N223:AY223))*(AZ$4&lt;=$H758)</f>
        <v>0</v>
      </c>
      <c r="BA758" s="373">
        <f>MAX($I758,1-SUM($N223:AZ223))*(BA$4&lt;=$H758)</f>
        <v>0</v>
      </c>
      <c r="BB758" s="373">
        <f>MAX($I758,1-SUM($N223:BA223))*(BB$4&lt;=$H758)</f>
        <v>0</v>
      </c>
      <c r="BC758" s="373">
        <f>MAX($I758,1-SUM($N223:BB223))*(BC$4&lt;=$H758)</f>
        <v>0</v>
      </c>
      <c r="BD758" s="373">
        <f>MAX($I758,1-SUM($N223:BC223))*(BD$4&lt;=$H758)</f>
        <v>0</v>
      </c>
      <c r="BE758" s="373">
        <f>MAX($I758,1-SUM($N223:BD223))*(BE$4&lt;=$H758)</f>
        <v>0</v>
      </c>
      <c r="BF758" s="373">
        <f>MAX($I758,1-SUM($N223:BE223))*(BF$4&lt;=$H758)</f>
        <v>0</v>
      </c>
      <c r="BG758" s="373">
        <f>MAX($I758,1-SUM($N223:BF223))*(BG$4&lt;=$H758)</f>
        <v>0</v>
      </c>
      <c r="BH758" s="373">
        <f>MAX($I758,1-SUM($N223:BG223))*(BH$4&lt;=$H758)</f>
        <v>0</v>
      </c>
      <c r="BI758" s="373">
        <f>MAX($I758,1-SUM($N223:BH223))*(BI$4&lt;=$H758)</f>
        <v>0</v>
      </c>
      <c r="BJ758" s="373">
        <f>MAX($I758,1-SUM($N223:BI223))*(BJ$4&lt;=$H758)</f>
        <v>0</v>
      </c>
      <c r="BK758" s="373">
        <f>MAX($I758,1-SUM($N223:BJ223))*(BK$4&lt;=$H758)</f>
        <v>0</v>
      </c>
      <c r="BL758" s="373">
        <f>MAX($I758,1-SUM($N223:BK223))*(BL$4&lt;=$H758)</f>
        <v>0</v>
      </c>
      <c r="BM758" s="373">
        <f>MAX($I758,1-SUM($N223:BL223))*(BM$4&lt;=$H758)</f>
        <v>0</v>
      </c>
    </row>
    <row r="759" spans="3:65" x14ac:dyDescent="0.2">
      <c r="C759" s="325">
        <f t="shared" si="1438"/>
        <v>18</v>
      </c>
      <c r="D759" s="303" t="str">
        <f t="shared" si="1439"/>
        <v>item 18</v>
      </c>
      <c r="E759" s="350" t="str">
        <f t="shared" si="1437"/>
        <v>Operating Expense</v>
      </c>
      <c r="F759" s="320">
        <f t="shared" si="1437"/>
        <v>2</v>
      </c>
      <c r="G759" s="320"/>
      <c r="H759" s="355">
        <f>Input!I25</f>
        <v>30</v>
      </c>
      <c r="I759" s="372">
        <v>0.2</v>
      </c>
      <c r="J759" s="357"/>
      <c r="O759" s="373">
        <f>MAX($I759,1-SUM($N224:N224))*(O$4&lt;=$H759)</f>
        <v>1</v>
      </c>
      <c r="P759" s="373">
        <f>MAX($I759,1-SUM($N224:O224))*(P$4&lt;=$H759)</f>
        <v>1</v>
      </c>
      <c r="Q759" s="373">
        <f>MAX($I759,1-SUM($N224:P224))*(Q$4&lt;=$H759)</f>
        <v>1</v>
      </c>
      <c r="R759" s="373">
        <f>MAX($I759,1-SUM($N224:Q224))*(R$4&lt;=$H759)</f>
        <v>1</v>
      </c>
      <c r="S759" s="373">
        <f>MAX($I759,1-SUM($N224:R224))*(S$4&lt;=$H759)</f>
        <v>1</v>
      </c>
      <c r="T759" s="373">
        <f>MAX($I759,1-SUM($N224:S224))*(T$4&lt;=$H759)</f>
        <v>1</v>
      </c>
      <c r="U759" s="373">
        <f>MAX($I759,1-SUM($N224:T224))*(U$4&lt;=$H759)</f>
        <v>1</v>
      </c>
      <c r="V759" s="373">
        <f>MAX($I759,1-SUM($N224:U224))*(V$4&lt;=$H759)</f>
        <v>1</v>
      </c>
      <c r="W759" s="373">
        <f>MAX($I759,1-SUM($N224:V224))*(W$4&lt;=$H759)</f>
        <v>1</v>
      </c>
      <c r="X759" s="373">
        <f>MAX($I759,1-SUM($N224:W224))*(X$4&lt;=$H759)</f>
        <v>1</v>
      </c>
      <c r="Y759" s="373">
        <f>MAX($I759,1-SUM($N224:X224))*(Y$4&lt;=$H759)</f>
        <v>1</v>
      </c>
      <c r="Z759" s="373">
        <f>MAX($I759,1-SUM($N224:Y224))*(Z$4&lt;=$H759)</f>
        <v>1</v>
      </c>
      <c r="AA759" s="373">
        <f>MAX($I759,1-SUM($N224:Z224))*(AA$4&lt;=$H759)</f>
        <v>1</v>
      </c>
      <c r="AB759" s="373">
        <f>MAX($I759,1-SUM($N224:AA224))*(AB$4&lt;=$H759)</f>
        <v>1</v>
      </c>
      <c r="AC759" s="373">
        <f>MAX($I759,1-SUM($N224:AB224))*(AC$4&lt;=$H759)</f>
        <v>1</v>
      </c>
      <c r="AD759" s="373">
        <f>MAX($I759,1-SUM($N224:AC224))*(AD$4&lt;=$H759)</f>
        <v>1</v>
      </c>
      <c r="AE759" s="373">
        <f>MAX($I759,1-SUM($N224:AD224))*(AE$4&lt;=$H759)</f>
        <v>1</v>
      </c>
      <c r="AF759" s="373">
        <f>MAX($I759,1-SUM($N224:AE224))*(AF$4&lt;=$H759)</f>
        <v>1</v>
      </c>
      <c r="AG759" s="373">
        <f>MAX($I759,1-SUM($N224:AF224))*(AG$4&lt;=$H759)</f>
        <v>1</v>
      </c>
      <c r="AH759" s="373">
        <f>MAX($I759,1-SUM($N224:AG224))*(AH$4&lt;=$H759)</f>
        <v>1</v>
      </c>
      <c r="AI759" s="373">
        <f>MAX($I759,1-SUM($N224:AH224))*(AI$4&lt;=$H759)</f>
        <v>1</v>
      </c>
      <c r="AJ759" s="373">
        <f>MAX($I759,1-SUM($N224:AI224))*(AJ$4&lt;=$H759)</f>
        <v>1</v>
      </c>
      <c r="AK759" s="373">
        <f>MAX($I759,1-SUM($N224:AJ224))*(AK$4&lt;=$H759)</f>
        <v>1</v>
      </c>
      <c r="AL759" s="373">
        <f>MAX($I759,1-SUM($N224:AK224))*(AL$4&lt;=$H759)</f>
        <v>1</v>
      </c>
      <c r="AM759" s="373">
        <f>MAX($I759,1-SUM($N224:AL224))*(AM$4&lt;=$H759)</f>
        <v>1</v>
      </c>
      <c r="AN759" s="373">
        <f>MAX($I759,1-SUM($N224:AM224))*(AN$4&lt;=$H759)</f>
        <v>1</v>
      </c>
      <c r="AO759" s="373">
        <f>MAX($I759,1-SUM($N224:AN224))*(AO$4&lt;=$H759)</f>
        <v>1</v>
      </c>
      <c r="AP759" s="373">
        <f>MAX($I759,1-SUM($N224:AO224))*(AP$4&lt;=$H759)</f>
        <v>1</v>
      </c>
      <c r="AQ759" s="373">
        <f>MAX($I759,1-SUM($N224:AP224))*(AQ$4&lt;=$H759)</f>
        <v>1</v>
      </c>
      <c r="AR759" s="373">
        <f>MAX($I759,1-SUM($N224:AQ224))*(AR$4&lt;=$H759)</f>
        <v>1</v>
      </c>
      <c r="AS759" s="373">
        <f>MAX($I759,1-SUM($N224:AR224))*(AS$4&lt;=$H759)</f>
        <v>1</v>
      </c>
      <c r="AT759" s="373">
        <f>MAX($I759,1-SUM($N224:AS224))*(AT$4&lt;=$H759)</f>
        <v>0</v>
      </c>
      <c r="AU759" s="373">
        <f>MAX($I759,1-SUM($N224:AT224))*(AU$4&lt;=$H759)</f>
        <v>0</v>
      </c>
      <c r="AV759" s="373">
        <f>MAX($I759,1-SUM($N224:AU224))*(AV$4&lt;=$H759)</f>
        <v>0</v>
      </c>
      <c r="AW759" s="373">
        <f>MAX($I759,1-SUM($N224:AV224))*(AW$4&lt;=$H759)</f>
        <v>0</v>
      </c>
      <c r="AX759" s="373">
        <f>MAX($I759,1-SUM($N224:AW224))*(AX$4&lt;=$H759)</f>
        <v>0</v>
      </c>
      <c r="AY759" s="373">
        <f>MAX($I759,1-SUM($N224:AX224))*(AY$4&lt;=$H759)</f>
        <v>0</v>
      </c>
      <c r="AZ759" s="373">
        <f>MAX($I759,1-SUM($N224:AY224))*(AZ$4&lt;=$H759)</f>
        <v>0</v>
      </c>
      <c r="BA759" s="373">
        <f>MAX($I759,1-SUM($N224:AZ224))*(BA$4&lt;=$H759)</f>
        <v>0</v>
      </c>
      <c r="BB759" s="373">
        <f>MAX($I759,1-SUM($N224:BA224))*(BB$4&lt;=$H759)</f>
        <v>0</v>
      </c>
      <c r="BC759" s="373">
        <f>MAX($I759,1-SUM($N224:BB224))*(BC$4&lt;=$H759)</f>
        <v>0</v>
      </c>
      <c r="BD759" s="373">
        <f>MAX($I759,1-SUM($N224:BC224))*(BD$4&lt;=$H759)</f>
        <v>0</v>
      </c>
      <c r="BE759" s="373">
        <f>MAX($I759,1-SUM($N224:BD224))*(BE$4&lt;=$H759)</f>
        <v>0</v>
      </c>
      <c r="BF759" s="373">
        <f>MAX($I759,1-SUM($N224:BE224))*(BF$4&lt;=$H759)</f>
        <v>0</v>
      </c>
      <c r="BG759" s="373">
        <f>MAX($I759,1-SUM($N224:BF224))*(BG$4&lt;=$H759)</f>
        <v>0</v>
      </c>
      <c r="BH759" s="373">
        <f>MAX($I759,1-SUM($N224:BG224))*(BH$4&lt;=$H759)</f>
        <v>0</v>
      </c>
      <c r="BI759" s="373">
        <f>MAX($I759,1-SUM($N224:BH224))*(BI$4&lt;=$H759)</f>
        <v>0</v>
      </c>
      <c r="BJ759" s="373">
        <f>MAX($I759,1-SUM($N224:BI224))*(BJ$4&lt;=$H759)</f>
        <v>0</v>
      </c>
      <c r="BK759" s="373">
        <f>MAX($I759,1-SUM($N224:BJ224))*(BK$4&lt;=$H759)</f>
        <v>0</v>
      </c>
      <c r="BL759" s="373">
        <f>MAX($I759,1-SUM($N224:BK224))*(BL$4&lt;=$H759)</f>
        <v>0</v>
      </c>
      <c r="BM759" s="373">
        <f>MAX($I759,1-SUM($N224:BL224))*(BM$4&lt;=$H759)</f>
        <v>0</v>
      </c>
    </row>
    <row r="760" spans="3:65" x14ac:dyDescent="0.2">
      <c r="C760" s="325">
        <f t="shared" si="1438"/>
        <v>19</v>
      </c>
      <c r="D760" s="303" t="str">
        <f t="shared" si="1439"/>
        <v>item 19</v>
      </c>
      <c r="E760" s="350" t="str">
        <f t="shared" si="1437"/>
        <v>Operating Expense</v>
      </c>
      <c r="F760" s="320">
        <f t="shared" si="1437"/>
        <v>2</v>
      </c>
      <c r="G760" s="320"/>
      <c r="H760" s="355">
        <f>Input!I26</f>
        <v>30</v>
      </c>
      <c r="I760" s="372">
        <v>0.2</v>
      </c>
      <c r="J760" s="357"/>
      <c r="O760" s="373">
        <f>MAX($I760,1-SUM($N225:N225))*(O$4&lt;=$H760)</f>
        <v>1</v>
      </c>
      <c r="P760" s="373">
        <f>MAX($I760,1-SUM($N225:O225))*(P$4&lt;=$H760)</f>
        <v>1</v>
      </c>
      <c r="Q760" s="373">
        <f>MAX($I760,1-SUM($N225:P225))*(Q$4&lt;=$H760)</f>
        <v>1</v>
      </c>
      <c r="R760" s="373">
        <f>MAX($I760,1-SUM($N225:Q225))*(R$4&lt;=$H760)</f>
        <v>1</v>
      </c>
      <c r="S760" s="373">
        <f>MAX($I760,1-SUM($N225:R225))*(S$4&lt;=$H760)</f>
        <v>1</v>
      </c>
      <c r="T760" s="373">
        <f>MAX($I760,1-SUM($N225:S225))*(T$4&lt;=$H760)</f>
        <v>1</v>
      </c>
      <c r="U760" s="373">
        <f>MAX($I760,1-SUM($N225:T225))*(U$4&lt;=$H760)</f>
        <v>1</v>
      </c>
      <c r="V760" s="373">
        <f>MAX($I760,1-SUM($N225:U225))*(V$4&lt;=$H760)</f>
        <v>1</v>
      </c>
      <c r="W760" s="373">
        <f>MAX($I760,1-SUM($N225:V225))*(W$4&lt;=$H760)</f>
        <v>1</v>
      </c>
      <c r="X760" s="373">
        <f>MAX($I760,1-SUM($N225:W225))*(X$4&lt;=$H760)</f>
        <v>1</v>
      </c>
      <c r="Y760" s="373">
        <f>MAX($I760,1-SUM($N225:X225))*(Y$4&lt;=$H760)</f>
        <v>1</v>
      </c>
      <c r="Z760" s="373">
        <f>MAX($I760,1-SUM($N225:Y225))*(Z$4&lt;=$H760)</f>
        <v>1</v>
      </c>
      <c r="AA760" s="373">
        <f>MAX($I760,1-SUM($N225:Z225))*(AA$4&lt;=$H760)</f>
        <v>1</v>
      </c>
      <c r="AB760" s="373">
        <f>MAX($I760,1-SUM($N225:AA225))*(AB$4&lt;=$H760)</f>
        <v>1</v>
      </c>
      <c r="AC760" s="373">
        <f>MAX($I760,1-SUM($N225:AB225))*(AC$4&lt;=$H760)</f>
        <v>1</v>
      </c>
      <c r="AD760" s="373">
        <f>MAX($I760,1-SUM($N225:AC225))*(AD$4&lt;=$H760)</f>
        <v>1</v>
      </c>
      <c r="AE760" s="373">
        <f>MAX($I760,1-SUM($N225:AD225))*(AE$4&lt;=$H760)</f>
        <v>1</v>
      </c>
      <c r="AF760" s="373">
        <f>MAX($I760,1-SUM($N225:AE225))*(AF$4&lt;=$H760)</f>
        <v>1</v>
      </c>
      <c r="AG760" s="373">
        <f>MAX($I760,1-SUM($N225:AF225))*(AG$4&lt;=$H760)</f>
        <v>1</v>
      </c>
      <c r="AH760" s="373">
        <f>MAX($I760,1-SUM($N225:AG225))*(AH$4&lt;=$H760)</f>
        <v>1</v>
      </c>
      <c r="AI760" s="373">
        <f>MAX($I760,1-SUM($N225:AH225))*(AI$4&lt;=$H760)</f>
        <v>1</v>
      </c>
      <c r="AJ760" s="373">
        <f>MAX($I760,1-SUM($N225:AI225))*(AJ$4&lt;=$H760)</f>
        <v>1</v>
      </c>
      <c r="AK760" s="373">
        <f>MAX($I760,1-SUM($N225:AJ225))*(AK$4&lt;=$H760)</f>
        <v>1</v>
      </c>
      <c r="AL760" s="373">
        <f>MAX($I760,1-SUM($N225:AK225))*(AL$4&lt;=$H760)</f>
        <v>1</v>
      </c>
      <c r="AM760" s="373">
        <f>MAX($I760,1-SUM($N225:AL225))*(AM$4&lt;=$H760)</f>
        <v>1</v>
      </c>
      <c r="AN760" s="373">
        <f>MAX($I760,1-SUM($N225:AM225))*(AN$4&lt;=$H760)</f>
        <v>1</v>
      </c>
      <c r="AO760" s="373">
        <f>MAX($I760,1-SUM($N225:AN225))*(AO$4&lt;=$H760)</f>
        <v>1</v>
      </c>
      <c r="AP760" s="373">
        <f>MAX($I760,1-SUM($N225:AO225))*(AP$4&lt;=$H760)</f>
        <v>1</v>
      </c>
      <c r="AQ760" s="373">
        <f>MAX($I760,1-SUM($N225:AP225))*(AQ$4&lt;=$H760)</f>
        <v>1</v>
      </c>
      <c r="AR760" s="373">
        <f>MAX($I760,1-SUM($N225:AQ225))*(AR$4&lt;=$H760)</f>
        <v>1</v>
      </c>
      <c r="AS760" s="373">
        <f>MAX($I760,1-SUM($N225:AR225))*(AS$4&lt;=$H760)</f>
        <v>1</v>
      </c>
      <c r="AT760" s="373">
        <f>MAX($I760,1-SUM($N225:AS225))*(AT$4&lt;=$H760)</f>
        <v>0</v>
      </c>
      <c r="AU760" s="373">
        <f>MAX($I760,1-SUM($N225:AT225))*(AU$4&lt;=$H760)</f>
        <v>0</v>
      </c>
      <c r="AV760" s="373">
        <f>MAX($I760,1-SUM($N225:AU225))*(AV$4&lt;=$H760)</f>
        <v>0</v>
      </c>
      <c r="AW760" s="373">
        <f>MAX($I760,1-SUM($N225:AV225))*(AW$4&lt;=$H760)</f>
        <v>0</v>
      </c>
      <c r="AX760" s="373">
        <f>MAX($I760,1-SUM($N225:AW225))*(AX$4&lt;=$H760)</f>
        <v>0</v>
      </c>
      <c r="AY760" s="373">
        <f>MAX($I760,1-SUM($N225:AX225))*(AY$4&lt;=$H760)</f>
        <v>0</v>
      </c>
      <c r="AZ760" s="373">
        <f>MAX($I760,1-SUM($N225:AY225))*(AZ$4&lt;=$H760)</f>
        <v>0</v>
      </c>
      <c r="BA760" s="373">
        <f>MAX($I760,1-SUM($N225:AZ225))*(BA$4&lt;=$H760)</f>
        <v>0</v>
      </c>
      <c r="BB760" s="373">
        <f>MAX($I760,1-SUM($N225:BA225))*(BB$4&lt;=$H760)</f>
        <v>0</v>
      </c>
      <c r="BC760" s="373">
        <f>MAX($I760,1-SUM($N225:BB225))*(BC$4&lt;=$H760)</f>
        <v>0</v>
      </c>
      <c r="BD760" s="373">
        <f>MAX($I760,1-SUM($N225:BC225))*(BD$4&lt;=$H760)</f>
        <v>0</v>
      </c>
      <c r="BE760" s="373">
        <f>MAX($I760,1-SUM($N225:BD225))*(BE$4&lt;=$H760)</f>
        <v>0</v>
      </c>
      <c r="BF760" s="373">
        <f>MAX($I760,1-SUM($N225:BE225))*(BF$4&lt;=$H760)</f>
        <v>0</v>
      </c>
      <c r="BG760" s="373">
        <f>MAX($I760,1-SUM($N225:BF225))*(BG$4&lt;=$H760)</f>
        <v>0</v>
      </c>
      <c r="BH760" s="373">
        <f>MAX($I760,1-SUM($N225:BG225))*(BH$4&lt;=$H760)</f>
        <v>0</v>
      </c>
      <c r="BI760" s="373">
        <f>MAX($I760,1-SUM($N225:BH225))*(BI$4&lt;=$H760)</f>
        <v>0</v>
      </c>
      <c r="BJ760" s="373">
        <f>MAX($I760,1-SUM($N225:BI225))*(BJ$4&lt;=$H760)</f>
        <v>0</v>
      </c>
      <c r="BK760" s="373">
        <f>MAX($I760,1-SUM($N225:BJ225))*(BK$4&lt;=$H760)</f>
        <v>0</v>
      </c>
      <c r="BL760" s="373">
        <f>MAX($I760,1-SUM($N225:BK225))*(BL$4&lt;=$H760)</f>
        <v>0</v>
      </c>
      <c r="BM760" s="373">
        <f>MAX($I760,1-SUM($N225:BL225))*(BM$4&lt;=$H760)</f>
        <v>0</v>
      </c>
    </row>
    <row r="761" spans="3:65" x14ac:dyDescent="0.2">
      <c r="C761" s="325">
        <f t="shared" si="1438"/>
        <v>20</v>
      </c>
      <c r="D761" s="303" t="str">
        <f t="shared" si="1439"/>
        <v>item 20</v>
      </c>
      <c r="E761" s="350" t="str">
        <f t="shared" si="1437"/>
        <v>Operating Expense</v>
      </c>
      <c r="F761" s="320">
        <f t="shared" si="1437"/>
        <v>2</v>
      </c>
      <c r="G761" s="320"/>
      <c r="H761" s="355">
        <f>Input!I27</f>
        <v>30</v>
      </c>
      <c r="I761" s="372">
        <v>0.2</v>
      </c>
      <c r="J761" s="357"/>
      <c r="O761" s="373">
        <f>MAX($I761,1-SUM($N226:N226))*(O$4&lt;=$H761)</f>
        <v>1</v>
      </c>
      <c r="P761" s="373">
        <f>MAX($I761,1-SUM($N226:O226))*(P$4&lt;=$H761)</f>
        <v>1</v>
      </c>
      <c r="Q761" s="373">
        <f>MAX($I761,1-SUM($N226:P226))*(Q$4&lt;=$H761)</f>
        <v>1</v>
      </c>
      <c r="R761" s="373">
        <f>MAX($I761,1-SUM($N226:Q226))*(R$4&lt;=$H761)</f>
        <v>1</v>
      </c>
      <c r="S761" s="373">
        <f>MAX($I761,1-SUM($N226:R226))*(S$4&lt;=$H761)</f>
        <v>1</v>
      </c>
      <c r="T761" s="373">
        <f>MAX($I761,1-SUM($N226:S226))*(T$4&lt;=$H761)</f>
        <v>1</v>
      </c>
      <c r="U761" s="373">
        <f>MAX($I761,1-SUM($N226:T226))*(U$4&lt;=$H761)</f>
        <v>1</v>
      </c>
      <c r="V761" s="373">
        <f>MAX($I761,1-SUM($N226:U226))*(V$4&lt;=$H761)</f>
        <v>1</v>
      </c>
      <c r="W761" s="373">
        <f>MAX($I761,1-SUM($N226:V226))*(W$4&lt;=$H761)</f>
        <v>1</v>
      </c>
      <c r="X761" s="373">
        <f>MAX($I761,1-SUM($N226:W226))*(X$4&lt;=$H761)</f>
        <v>1</v>
      </c>
      <c r="Y761" s="373">
        <f>MAX($I761,1-SUM($N226:X226))*(Y$4&lt;=$H761)</f>
        <v>1</v>
      </c>
      <c r="Z761" s="373">
        <f>MAX($I761,1-SUM($N226:Y226))*(Z$4&lt;=$H761)</f>
        <v>1</v>
      </c>
      <c r="AA761" s="373">
        <f>MAX($I761,1-SUM($N226:Z226))*(AA$4&lt;=$H761)</f>
        <v>1</v>
      </c>
      <c r="AB761" s="373">
        <f>MAX($I761,1-SUM($N226:AA226))*(AB$4&lt;=$H761)</f>
        <v>1</v>
      </c>
      <c r="AC761" s="373">
        <f>MAX($I761,1-SUM($N226:AB226))*(AC$4&lt;=$H761)</f>
        <v>1</v>
      </c>
      <c r="AD761" s="373">
        <f>MAX($I761,1-SUM($N226:AC226))*(AD$4&lt;=$H761)</f>
        <v>1</v>
      </c>
      <c r="AE761" s="373">
        <f>MAX($I761,1-SUM($N226:AD226))*(AE$4&lt;=$H761)</f>
        <v>1</v>
      </c>
      <c r="AF761" s="373">
        <f>MAX($I761,1-SUM($N226:AE226))*(AF$4&lt;=$H761)</f>
        <v>1</v>
      </c>
      <c r="AG761" s="373">
        <f>MAX($I761,1-SUM($N226:AF226))*(AG$4&lt;=$H761)</f>
        <v>1</v>
      </c>
      <c r="AH761" s="373">
        <f>MAX($I761,1-SUM($N226:AG226))*(AH$4&lt;=$H761)</f>
        <v>1</v>
      </c>
      <c r="AI761" s="373">
        <f>MAX($I761,1-SUM($N226:AH226))*(AI$4&lt;=$H761)</f>
        <v>1</v>
      </c>
      <c r="AJ761" s="373">
        <f>MAX($I761,1-SUM($N226:AI226))*(AJ$4&lt;=$H761)</f>
        <v>1</v>
      </c>
      <c r="AK761" s="373">
        <f>MAX($I761,1-SUM($N226:AJ226))*(AK$4&lt;=$H761)</f>
        <v>1</v>
      </c>
      <c r="AL761" s="373">
        <f>MAX($I761,1-SUM($N226:AK226))*(AL$4&lt;=$H761)</f>
        <v>1</v>
      </c>
      <c r="AM761" s="373">
        <f>MAX($I761,1-SUM($N226:AL226))*(AM$4&lt;=$H761)</f>
        <v>1</v>
      </c>
      <c r="AN761" s="373">
        <f>MAX($I761,1-SUM($N226:AM226))*(AN$4&lt;=$H761)</f>
        <v>1</v>
      </c>
      <c r="AO761" s="373">
        <f>MAX($I761,1-SUM($N226:AN226))*(AO$4&lt;=$H761)</f>
        <v>1</v>
      </c>
      <c r="AP761" s="373">
        <f>MAX($I761,1-SUM($N226:AO226))*(AP$4&lt;=$H761)</f>
        <v>1</v>
      </c>
      <c r="AQ761" s="373">
        <f>MAX($I761,1-SUM($N226:AP226))*(AQ$4&lt;=$H761)</f>
        <v>1</v>
      </c>
      <c r="AR761" s="373">
        <f>MAX($I761,1-SUM($N226:AQ226))*(AR$4&lt;=$H761)</f>
        <v>1</v>
      </c>
      <c r="AS761" s="373">
        <f>MAX($I761,1-SUM($N226:AR226))*(AS$4&lt;=$H761)</f>
        <v>1</v>
      </c>
      <c r="AT761" s="373">
        <f>MAX($I761,1-SUM($N226:AS226))*(AT$4&lt;=$H761)</f>
        <v>0</v>
      </c>
      <c r="AU761" s="373">
        <f>MAX($I761,1-SUM($N226:AT226))*(AU$4&lt;=$H761)</f>
        <v>0</v>
      </c>
      <c r="AV761" s="373">
        <f>MAX($I761,1-SUM($N226:AU226))*(AV$4&lt;=$H761)</f>
        <v>0</v>
      </c>
      <c r="AW761" s="373">
        <f>MAX($I761,1-SUM($N226:AV226))*(AW$4&lt;=$H761)</f>
        <v>0</v>
      </c>
      <c r="AX761" s="373">
        <f>MAX($I761,1-SUM($N226:AW226))*(AX$4&lt;=$H761)</f>
        <v>0</v>
      </c>
      <c r="AY761" s="373">
        <f>MAX($I761,1-SUM($N226:AX226))*(AY$4&lt;=$H761)</f>
        <v>0</v>
      </c>
      <c r="AZ761" s="373">
        <f>MAX($I761,1-SUM($N226:AY226))*(AZ$4&lt;=$H761)</f>
        <v>0</v>
      </c>
      <c r="BA761" s="373">
        <f>MAX($I761,1-SUM($N226:AZ226))*(BA$4&lt;=$H761)</f>
        <v>0</v>
      </c>
      <c r="BB761" s="373">
        <f>MAX($I761,1-SUM($N226:BA226))*(BB$4&lt;=$H761)</f>
        <v>0</v>
      </c>
      <c r="BC761" s="373">
        <f>MAX($I761,1-SUM($N226:BB226))*(BC$4&lt;=$H761)</f>
        <v>0</v>
      </c>
      <c r="BD761" s="373">
        <f>MAX($I761,1-SUM($N226:BC226))*(BD$4&lt;=$H761)</f>
        <v>0</v>
      </c>
      <c r="BE761" s="373">
        <f>MAX($I761,1-SUM($N226:BD226))*(BE$4&lt;=$H761)</f>
        <v>0</v>
      </c>
      <c r="BF761" s="373">
        <f>MAX($I761,1-SUM($N226:BE226))*(BF$4&lt;=$H761)</f>
        <v>0</v>
      </c>
      <c r="BG761" s="373">
        <f>MAX($I761,1-SUM($N226:BF226))*(BG$4&lt;=$H761)</f>
        <v>0</v>
      </c>
      <c r="BH761" s="373">
        <f>MAX($I761,1-SUM($N226:BG226))*(BH$4&lt;=$H761)</f>
        <v>0</v>
      </c>
      <c r="BI761" s="373">
        <f>MAX($I761,1-SUM($N226:BH226))*(BI$4&lt;=$H761)</f>
        <v>0</v>
      </c>
      <c r="BJ761" s="373">
        <f>MAX($I761,1-SUM($N226:BI226))*(BJ$4&lt;=$H761)</f>
        <v>0</v>
      </c>
      <c r="BK761" s="373">
        <f>MAX($I761,1-SUM($N226:BJ226))*(BK$4&lt;=$H761)</f>
        <v>0</v>
      </c>
      <c r="BL761" s="373">
        <f>MAX($I761,1-SUM($N226:BK226))*(BL$4&lt;=$H761)</f>
        <v>0</v>
      </c>
      <c r="BM761" s="373">
        <f>MAX($I761,1-SUM($N226:BL226))*(BM$4&lt;=$H761)</f>
        <v>0</v>
      </c>
    </row>
    <row r="762" spans="3:65" x14ac:dyDescent="0.2">
      <c r="C762" s="325">
        <f t="shared" si="1438"/>
        <v>21</v>
      </c>
      <c r="D762" s="303" t="str">
        <f t="shared" si="1439"/>
        <v>item 21</v>
      </c>
      <c r="E762" s="350" t="str">
        <f t="shared" si="1437"/>
        <v>Operating Expense</v>
      </c>
      <c r="F762" s="320">
        <f t="shared" si="1437"/>
        <v>2</v>
      </c>
      <c r="G762" s="320"/>
      <c r="H762" s="355">
        <f>Input!I28</f>
        <v>30</v>
      </c>
      <c r="I762" s="372">
        <v>0.2</v>
      </c>
      <c r="J762" s="357"/>
      <c r="O762" s="373">
        <f>MAX($I762,1-SUM($N227:N227))*(O$4&lt;=$H762)</f>
        <v>1</v>
      </c>
      <c r="P762" s="373">
        <f>MAX($I762,1-SUM($N227:O227))*(P$4&lt;=$H762)</f>
        <v>1</v>
      </c>
      <c r="Q762" s="373">
        <f>MAX($I762,1-SUM($N227:P227))*(Q$4&lt;=$H762)</f>
        <v>1</v>
      </c>
      <c r="R762" s="373">
        <f>MAX($I762,1-SUM($N227:Q227))*(R$4&lt;=$H762)</f>
        <v>1</v>
      </c>
      <c r="S762" s="373">
        <f>MAX($I762,1-SUM($N227:R227))*(S$4&lt;=$H762)</f>
        <v>1</v>
      </c>
      <c r="T762" s="373">
        <f>MAX($I762,1-SUM($N227:S227))*(T$4&lt;=$H762)</f>
        <v>1</v>
      </c>
      <c r="U762" s="373">
        <f>MAX($I762,1-SUM($N227:T227))*(U$4&lt;=$H762)</f>
        <v>1</v>
      </c>
      <c r="V762" s="373">
        <f>MAX($I762,1-SUM($N227:U227))*(V$4&lt;=$H762)</f>
        <v>1</v>
      </c>
      <c r="W762" s="373">
        <f>MAX($I762,1-SUM($N227:V227))*(W$4&lt;=$H762)</f>
        <v>1</v>
      </c>
      <c r="X762" s="373">
        <f>MAX($I762,1-SUM($N227:W227))*(X$4&lt;=$H762)</f>
        <v>1</v>
      </c>
      <c r="Y762" s="373">
        <f>MAX($I762,1-SUM($N227:X227))*(Y$4&lt;=$H762)</f>
        <v>1</v>
      </c>
      <c r="Z762" s="373">
        <f>MAX($I762,1-SUM($N227:Y227))*(Z$4&lt;=$H762)</f>
        <v>1</v>
      </c>
      <c r="AA762" s="373">
        <f>MAX($I762,1-SUM($N227:Z227))*(AA$4&lt;=$H762)</f>
        <v>1</v>
      </c>
      <c r="AB762" s="373">
        <f>MAX($I762,1-SUM($N227:AA227))*(AB$4&lt;=$H762)</f>
        <v>1</v>
      </c>
      <c r="AC762" s="373">
        <f>MAX($I762,1-SUM($N227:AB227))*(AC$4&lt;=$H762)</f>
        <v>1</v>
      </c>
      <c r="AD762" s="373">
        <f>MAX($I762,1-SUM($N227:AC227))*(AD$4&lt;=$H762)</f>
        <v>1</v>
      </c>
      <c r="AE762" s="373">
        <f>MAX($I762,1-SUM($N227:AD227))*(AE$4&lt;=$H762)</f>
        <v>1</v>
      </c>
      <c r="AF762" s="373">
        <f>MAX($I762,1-SUM($N227:AE227))*(AF$4&lt;=$H762)</f>
        <v>1</v>
      </c>
      <c r="AG762" s="373">
        <f>MAX($I762,1-SUM($N227:AF227))*(AG$4&lt;=$H762)</f>
        <v>1</v>
      </c>
      <c r="AH762" s="373">
        <f>MAX($I762,1-SUM($N227:AG227))*(AH$4&lt;=$H762)</f>
        <v>1</v>
      </c>
      <c r="AI762" s="373">
        <f>MAX($I762,1-SUM($N227:AH227))*(AI$4&lt;=$H762)</f>
        <v>1</v>
      </c>
      <c r="AJ762" s="373">
        <f>MAX($I762,1-SUM($N227:AI227))*(AJ$4&lt;=$H762)</f>
        <v>1</v>
      </c>
      <c r="AK762" s="373">
        <f>MAX($I762,1-SUM($N227:AJ227))*(AK$4&lt;=$H762)</f>
        <v>1</v>
      </c>
      <c r="AL762" s="373">
        <f>MAX($I762,1-SUM($N227:AK227))*(AL$4&lt;=$H762)</f>
        <v>1</v>
      </c>
      <c r="AM762" s="373">
        <f>MAX($I762,1-SUM($N227:AL227))*(AM$4&lt;=$H762)</f>
        <v>1</v>
      </c>
      <c r="AN762" s="373">
        <f>MAX($I762,1-SUM($N227:AM227))*(AN$4&lt;=$H762)</f>
        <v>1</v>
      </c>
      <c r="AO762" s="373">
        <f>MAX($I762,1-SUM($N227:AN227))*(AO$4&lt;=$H762)</f>
        <v>1</v>
      </c>
      <c r="AP762" s="373">
        <f>MAX($I762,1-SUM($N227:AO227))*(AP$4&lt;=$H762)</f>
        <v>1</v>
      </c>
      <c r="AQ762" s="373">
        <f>MAX($I762,1-SUM($N227:AP227))*(AQ$4&lt;=$H762)</f>
        <v>1</v>
      </c>
      <c r="AR762" s="373">
        <f>MAX($I762,1-SUM($N227:AQ227))*(AR$4&lt;=$H762)</f>
        <v>1</v>
      </c>
      <c r="AS762" s="373">
        <f>MAX($I762,1-SUM($N227:AR227))*(AS$4&lt;=$H762)</f>
        <v>1</v>
      </c>
      <c r="AT762" s="373">
        <f>MAX($I762,1-SUM($N227:AS227))*(AT$4&lt;=$H762)</f>
        <v>0</v>
      </c>
      <c r="AU762" s="373">
        <f>MAX($I762,1-SUM($N227:AT227))*(AU$4&lt;=$H762)</f>
        <v>0</v>
      </c>
      <c r="AV762" s="373">
        <f>MAX($I762,1-SUM($N227:AU227))*(AV$4&lt;=$H762)</f>
        <v>0</v>
      </c>
      <c r="AW762" s="373">
        <f>MAX($I762,1-SUM($N227:AV227))*(AW$4&lt;=$H762)</f>
        <v>0</v>
      </c>
      <c r="AX762" s="373">
        <f>MAX($I762,1-SUM($N227:AW227))*(AX$4&lt;=$H762)</f>
        <v>0</v>
      </c>
      <c r="AY762" s="373">
        <f>MAX($I762,1-SUM($N227:AX227))*(AY$4&lt;=$H762)</f>
        <v>0</v>
      </c>
      <c r="AZ762" s="373">
        <f>MAX($I762,1-SUM($N227:AY227))*(AZ$4&lt;=$H762)</f>
        <v>0</v>
      </c>
      <c r="BA762" s="373">
        <f>MAX($I762,1-SUM($N227:AZ227))*(BA$4&lt;=$H762)</f>
        <v>0</v>
      </c>
      <c r="BB762" s="373">
        <f>MAX($I762,1-SUM($N227:BA227))*(BB$4&lt;=$H762)</f>
        <v>0</v>
      </c>
      <c r="BC762" s="373">
        <f>MAX($I762,1-SUM($N227:BB227))*(BC$4&lt;=$H762)</f>
        <v>0</v>
      </c>
      <c r="BD762" s="373">
        <f>MAX($I762,1-SUM($N227:BC227))*(BD$4&lt;=$H762)</f>
        <v>0</v>
      </c>
      <c r="BE762" s="373">
        <f>MAX($I762,1-SUM($N227:BD227))*(BE$4&lt;=$H762)</f>
        <v>0</v>
      </c>
      <c r="BF762" s="373">
        <f>MAX($I762,1-SUM($N227:BE227))*(BF$4&lt;=$H762)</f>
        <v>0</v>
      </c>
      <c r="BG762" s="373">
        <f>MAX($I762,1-SUM($N227:BF227))*(BG$4&lt;=$H762)</f>
        <v>0</v>
      </c>
      <c r="BH762" s="373">
        <f>MAX($I762,1-SUM($N227:BG227))*(BH$4&lt;=$H762)</f>
        <v>0</v>
      </c>
      <c r="BI762" s="373">
        <f>MAX($I762,1-SUM($N227:BH227))*(BI$4&lt;=$H762)</f>
        <v>0</v>
      </c>
      <c r="BJ762" s="373">
        <f>MAX($I762,1-SUM($N227:BI227))*(BJ$4&lt;=$H762)</f>
        <v>0</v>
      </c>
      <c r="BK762" s="373">
        <f>MAX($I762,1-SUM($N227:BJ227))*(BK$4&lt;=$H762)</f>
        <v>0</v>
      </c>
      <c r="BL762" s="373">
        <f>MAX($I762,1-SUM($N227:BK227))*(BL$4&lt;=$H762)</f>
        <v>0</v>
      </c>
      <c r="BM762" s="373">
        <f>MAX($I762,1-SUM($N227:BL227))*(BM$4&lt;=$H762)</f>
        <v>0</v>
      </c>
    </row>
    <row r="763" spans="3:65" x14ac:dyDescent="0.2">
      <c r="C763" s="325">
        <f t="shared" si="1438"/>
        <v>22</v>
      </c>
      <c r="D763" s="303" t="str">
        <f t="shared" si="1439"/>
        <v>item 22</v>
      </c>
      <c r="E763" s="350" t="str">
        <f t="shared" si="1437"/>
        <v>Operating Expense</v>
      </c>
      <c r="F763" s="320">
        <f t="shared" si="1437"/>
        <v>2</v>
      </c>
      <c r="G763" s="320"/>
      <c r="H763" s="355">
        <f>Input!I29</f>
        <v>30</v>
      </c>
      <c r="I763" s="372">
        <v>0.2</v>
      </c>
      <c r="J763" s="357"/>
      <c r="O763" s="373">
        <f>MAX($I763,1-SUM($N228:N228))*(O$4&lt;=$H763)</f>
        <v>1</v>
      </c>
      <c r="P763" s="373">
        <f>MAX($I763,1-SUM($N228:O228))*(P$4&lt;=$H763)</f>
        <v>1</v>
      </c>
      <c r="Q763" s="373">
        <f>MAX($I763,1-SUM($N228:P228))*(Q$4&lt;=$H763)</f>
        <v>1</v>
      </c>
      <c r="R763" s="373">
        <f>MAX($I763,1-SUM($N228:Q228))*(R$4&lt;=$H763)</f>
        <v>1</v>
      </c>
      <c r="S763" s="373">
        <f>MAX($I763,1-SUM($N228:R228))*(S$4&lt;=$H763)</f>
        <v>1</v>
      </c>
      <c r="T763" s="373">
        <f>MAX($I763,1-SUM($N228:S228))*(T$4&lt;=$H763)</f>
        <v>1</v>
      </c>
      <c r="U763" s="373">
        <f>MAX($I763,1-SUM($N228:T228))*(U$4&lt;=$H763)</f>
        <v>1</v>
      </c>
      <c r="V763" s="373">
        <f>MAX($I763,1-SUM($N228:U228))*(V$4&lt;=$H763)</f>
        <v>1</v>
      </c>
      <c r="W763" s="373">
        <f>MAX($I763,1-SUM($N228:V228))*(W$4&lt;=$H763)</f>
        <v>1</v>
      </c>
      <c r="X763" s="373">
        <f>MAX($I763,1-SUM($N228:W228))*(X$4&lt;=$H763)</f>
        <v>1</v>
      </c>
      <c r="Y763" s="373">
        <f>MAX($I763,1-SUM($N228:X228))*(Y$4&lt;=$H763)</f>
        <v>1</v>
      </c>
      <c r="Z763" s="373">
        <f>MAX($I763,1-SUM($N228:Y228))*(Z$4&lt;=$H763)</f>
        <v>1</v>
      </c>
      <c r="AA763" s="373">
        <f>MAX($I763,1-SUM($N228:Z228))*(AA$4&lt;=$H763)</f>
        <v>1</v>
      </c>
      <c r="AB763" s="373">
        <f>MAX($I763,1-SUM($N228:AA228))*(AB$4&lt;=$H763)</f>
        <v>1</v>
      </c>
      <c r="AC763" s="373">
        <f>MAX($I763,1-SUM($N228:AB228))*(AC$4&lt;=$H763)</f>
        <v>1</v>
      </c>
      <c r="AD763" s="373">
        <f>MAX($I763,1-SUM($N228:AC228))*(AD$4&lt;=$H763)</f>
        <v>1</v>
      </c>
      <c r="AE763" s="373">
        <f>MAX($I763,1-SUM($N228:AD228))*(AE$4&lt;=$H763)</f>
        <v>1</v>
      </c>
      <c r="AF763" s="373">
        <f>MAX($I763,1-SUM($N228:AE228))*(AF$4&lt;=$H763)</f>
        <v>1</v>
      </c>
      <c r="AG763" s="373">
        <f>MAX($I763,1-SUM($N228:AF228))*(AG$4&lt;=$H763)</f>
        <v>1</v>
      </c>
      <c r="AH763" s="373">
        <f>MAX($I763,1-SUM($N228:AG228))*(AH$4&lt;=$H763)</f>
        <v>1</v>
      </c>
      <c r="AI763" s="373">
        <f>MAX($I763,1-SUM($N228:AH228))*(AI$4&lt;=$H763)</f>
        <v>1</v>
      </c>
      <c r="AJ763" s="373">
        <f>MAX($I763,1-SUM($N228:AI228))*(AJ$4&lt;=$H763)</f>
        <v>1</v>
      </c>
      <c r="AK763" s="373">
        <f>MAX($I763,1-SUM($N228:AJ228))*(AK$4&lt;=$H763)</f>
        <v>1</v>
      </c>
      <c r="AL763" s="373">
        <f>MAX($I763,1-SUM($N228:AK228))*(AL$4&lt;=$H763)</f>
        <v>1</v>
      </c>
      <c r="AM763" s="373">
        <f>MAX($I763,1-SUM($N228:AL228))*(AM$4&lt;=$H763)</f>
        <v>1</v>
      </c>
      <c r="AN763" s="373">
        <f>MAX($I763,1-SUM($N228:AM228))*(AN$4&lt;=$H763)</f>
        <v>1</v>
      </c>
      <c r="AO763" s="373">
        <f>MAX($I763,1-SUM($N228:AN228))*(AO$4&lt;=$H763)</f>
        <v>1</v>
      </c>
      <c r="AP763" s="373">
        <f>MAX($I763,1-SUM($N228:AO228))*(AP$4&lt;=$H763)</f>
        <v>1</v>
      </c>
      <c r="AQ763" s="373">
        <f>MAX($I763,1-SUM($N228:AP228))*(AQ$4&lt;=$H763)</f>
        <v>1</v>
      </c>
      <c r="AR763" s="373">
        <f>MAX($I763,1-SUM($N228:AQ228))*(AR$4&lt;=$H763)</f>
        <v>1</v>
      </c>
      <c r="AS763" s="373">
        <f>MAX($I763,1-SUM($N228:AR228))*(AS$4&lt;=$H763)</f>
        <v>1</v>
      </c>
      <c r="AT763" s="373">
        <f>MAX($I763,1-SUM($N228:AS228))*(AT$4&lt;=$H763)</f>
        <v>0</v>
      </c>
      <c r="AU763" s="373">
        <f>MAX($I763,1-SUM($N228:AT228))*(AU$4&lt;=$H763)</f>
        <v>0</v>
      </c>
      <c r="AV763" s="373">
        <f>MAX($I763,1-SUM($N228:AU228))*(AV$4&lt;=$H763)</f>
        <v>0</v>
      </c>
      <c r="AW763" s="373">
        <f>MAX($I763,1-SUM($N228:AV228))*(AW$4&lt;=$H763)</f>
        <v>0</v>
      </c>
      <c r="AX763" s="373">
        <f>MAX($I763,1-SUM($N228:AW228))*(AX$4&lt;=$H763)</f>
        <v>0</v>
      </c>
      <c r="AY763" s="373">
        <f>MAX($I763,1-SUM($N228:AX228))*(AY$4&lt;=$H763)</f>
        <v>0</v>
      </c>
      <c r="AZ763" s="373">
        <f>MAX($I763,1-SUM($N228:AY228))*(AZ$4&lt;=$H763)</f>
        <v>0</v>
      </c>
      <c r="BA763" s="373">
        <f>MAX($I763,1-SUM($N228:AZ228))*(BA$4&lt;=$H763)</f>
        <v>0</v>
      </c>
      <c r="BB763" s="373">
        <f>MAX($I763,1-SUM($N228:BA228))*(BB$4&lt;=$H763)</f>
        <v>0</v>
      </c>
      <c r="BC763" s="373">
        <f>MAX($I763,1-SUM($N228:BB228))*(BC$4&lt;=$H763)</f>
        <v>0</v>
      </c>
      <c r="BD763" s="373">
        <f>MAX($I763,1-SUM($N228:BC228))*(BD$4&lt;=$H763)</f>
        <v>0</v>
      </c>
      <c r="BE763" s="373">
        <f>MAX($I763,1-SUM($N228:BD228))*(BE$4&lt;=$H763)</f>
        <v>0</v>
      </c>
      <c r="BF763" s="373">
        <f>MAX($I763,1-SUM($N228:BE228))*(BF$4&lt;=$H763)</f>
        <v>0</v>
      </c>
      <c r="BG763" s="373">
        <f>MAX($I763,1-SUM($N228:BF228))*(BG$4&lt;=$H763)</f>
        <v>0</v>
      </c>
      <c r="BH763" s="373">
        <f>MAX($I763,1-SUM($N228:BG228))*(BH$4&lt;=$H763)</f>
        <v>0</v>
      </c>
      <c r="BI763" s="373">
        <f>MAX($I763,1-SUM($N228:BH228))*(BI$4&lt;=$H763)</f>
        <v>0</v>
      </c>
      <c r="BJ763" s="373">
        <f>MAX($I763,1-SUM($N228:BI228))*(BJ$4&lt;=$H763)</f>
        <v>0</v>
      </c>
      <c r="BK763" s="373">
        <f>MAX($I763,1-SUM($N228:BJ228))*(BK$4&lt;=$H763)</f>
        <v>0</v>
      </c>
      <c r="BL763" s="373">
        <f>MAX($I763,1-SUM($N228:BK228))*(BL$4&lt;=$H763)</f>
        <v>0</v>
      </c>
      <c r="BM763" s="373">
        <f>MAX($I763,1-SUM($N228:BL228))*(BM$4&lt;=$H763)</f>
        <v>0</v>
      </c>
    </row>
    <row r="764" spans="3:65" x14ac:dyDescent="0.2">
      <c r="C764" s="325">
        <f t="shared" si="1438"/>
        <v>23</v>
      </c>
      <c r="D764" s="303" t="str">
        <f t="shared" si="1439"/>
        <v>item 23</v>
      </c>
      <c r="E764" s="350" t="str">
        <f t="shared" si="1437"/>
        <v>Operating Expense</v>
      </c>
      <c r="F764" s="320">
        <f t="shared" si="1437"/>
        <v>2</v>
      </c>
      <c r="G764" s="320"/>
      <c r="H764" s="355">
        <f>Input!I30</f>
        <v>30</v>
      </c>
      <c r="I764" s="372">
        <v>0.2</v>
      </c>
      <c r="J764" s="357"/>
      <c r="O764" s="373">
        <f>MAX($I764,1-SUM($N229:N229))*(O$4&lt;=$H764)</f>
        <v>1</v>
      </c>
      <c r="P764" s="373">
        <f>MAX($I764,1-SUM($N229:O229))*(P$4&lt;=$H764)</f>
        <v>1</v>
      </c>
      <c r="Q764" s="373">
        <f>MAX($I764,1-SUM($N229:P229))*(Q$4&lt;=$H764)</f>
        <v>1</v>
      </c>
      <c r="R764" s="373">
        <f>MAX($I764,1-SUM($N229:Q229))*(R$4&lt;=$H764)</f>
        <v>1</v>
      </c>
      <c r="S764" s="373">
        <f>MAX($I764,1-SUM($N229:R229))*(S$4&lt;=$H764)</f>
        <v>1</v>
      </c>
      <c r="T764" s="373">
        <f>MAX($I764,1-SUM($N229:S229))*(T$4&lt;=$H764)</f>
        <v>1</v>
      </c>
      <c r="U764" s="373">
        <f>MAX($I764,1-SUM($N229:T229))*(U$4&lt;=$H764)</f>
        <v>1</v>
      </c>
      <c r="V764" s="373">
        <f>MAX($I764,1-SUM($N229:U229))*(V$4&lt;=$H764)</f>
        <v>1</v>
      </c>
      <c r="W764" s="373">
        <f>MAX($I764,1-SUM($N229:V229))*(W$4&lt;=$H764)</f>
        <v>1</v>
      </c>
      <c r="X764" s="373">
        <f>MAX($I764,1-SUM($N229:W229))*(X$4&lt;=$H764)</f>
        <v>1</v>
      </c>
      <c r="Y764" s="373">
        <f>MAX($I764,1-SUM($N229:X229))*(Y$4&lt;=$H764)</f>
        <v>1</v>
      </c>
      <c r="Z764" s="373">
        <f>MAX($I764,1-SUM($N229:Y229))*(Z$4&lt;=$H764)</f>
        <v>1</v>
      </c>
      <c r="AA764" s="373">
        <f>MAX($I764,1-SUM($N229:Z229))*(AA$4&lt;=$H764)</f>
        <v>1</v>
      </c>
      <c r="AB764" s="373">
        <f>MAX($I764,1-SUM($N229:AA229))*(AB$4&lt;=$H764)</f>
        <v>1</v>
      </c>
      <c r="AC764" s="373">
        <f>MAX($I764,1-SUM($N229:AB229))*(AC$4&lt;=$H764)</f>
        <v>1</v>
      </c>
      <c r="AD764" s="373">
        <f>MAX($I764,1-SUM($N229:AC229))*(AD$4&lt;=$H764)</f>
        <v>1</v>
      </c>
      <c r="AE764" s="373">
        <f>MAX($I764,1-SUM($N229:AD229))*(AE$4&lt;=$H764)</f>
        <v>1</v>
      </c>
      <c r="AF764" s="373">
        <f>MAX($I764,1-SUM($N229:AE229))*(AF$4&lt;=$H764)</f>
        <v>1</v>
      </c>
      <c r="AG764" s="373">
        <f>MAX($I764,1-SUM($N229:AF229))*(AG$4&lt;=$H764)</f>
        <v>1</v>
      </c>
      <c r="AH764" s="373">
        <f>MAX($I764,1-SUM($N229:AG229))*(AH$4&lt;=$H764)</f>
        <v>1</v>
      </c>
      <c r="AI764" s="373">
        <f>MAX($I764,1-SUM($N229:AH229))*(AI$4&lt;=$H764)</f>
        <v>1</v>
      </c>
      <c r="AJ764" s="373">
        <f>MAX($I764,1-SUM($N229:AI229))*(AJ$4&lt;=$H764)</f>
        <v>1</v>
      </c>
      <c r="AK764" s="373">
        <f>MAX($I764,1-SUM($N229:AJ229))*(AK$4&lt;=$H764)</f>
        <v>1</v>
      </c>
      <c r="AL764" s="373">
        <f>MAX($I764,1-SUM($N229:AK229))*(AL$4&lt;=$H764)</f>
        <v>1</v>
      </c>
      <c r="AM764" s="373">
        <f>MAX($I764,1-SUM($N229:AL229))*(AM$4&lt;=$H764)</f>
        <v>1</v>
      </c>
      <c r="AN764" s="373">
        <f>MAX($I764,1-SUM($N229:AM229))*(AN$4&lt;=$H764)</f>
        <v>1</v>
      </c>
      <c r="AO764" s="373">
        <f>MAX($I764,1-SUM($N229:AN229))*(AO$4&lt;=$H764)</f>
        <v>1</v>
      </c>
      <c r="AP764" s="373">
        <f>MAX($I764,1-SUM($N229:AO229))*(AP$4&lt;=$H764)</f>
        <v>1</v>
      </c>
      <c r="AQ764" s="373">
        <f>MAX($I764,1-SUM($N229:AP229))*(AQ$4&lt;=$H764)</f>
        <v>1</v>
      </c>
      <c r="AR764" s="373">
        <f>MAX($I764,1-SUM($N229:AQ229))*(AR$4&lt;=$H764)</f>
        <v>1</v>
      </c>
      <c r="AS764" s="373">
        <f>MAX($I764,1-SUM($N229:AR229))*(AS$4&lt;=$H764)</f>
        <v>1</v>
      </c>
      <c r="AT764" s="373">
        <f>MAX($I764,1-SUM($N229:AS229))*(AT$4&lt;=$H764)</f>
        <v>0</v>
      </c>
      <c r="AU764" s="373">
        <f>MAX($I764,1-SUM($N229:AT229))*(AU$4&lt;=$H764)</f>
        <v>0</v>
      </c>
      <c r="AV764" s="373">
        <f>MAX($I764,1-SUM($N229:AU229))*(AV$4&lt;=$H764)</f>
        <v>0</v>
      </c>
      <c r="AW764" s="373">
        <f>MAX($I764,1-SUM($N229:AV229))*(AW$4&lt;=$H764)</f>
        <v>0</v>
      </c>
      <c r="AX764" s="373">
        <f>MAX($I764,1-SUM($N229:AW229))*(AX$4&lt;=$H764)</f>
        <v>0</v>
      </c>
      <c r="AY764" s="373">
        <f>MAX($I764,1-SUM($N229:AX229))*(AY$4&lt;=$H764)</f>
        <v>0</v>
      </c>
      <c r="AZ764" s="373">
        <f>MAX($I764,1-SUM($N229:AY229))*(AZ$4&lt;=$H764)</f>
        <v>0</v>
      </c>
      <c r="BA764" s="373">
        <f>MAX($I764,1-SUM($N229:AZ229))*(BA$4&lt;=$H764)</f>
        <v>0</v>
      </c>
      <c r="BB764" s="373">
        <f>MAX($I764,1-SUM($N229:BA229))*(BB$4&lt;=$H764)</f>
        <v>0</v>
      </c>
      <c r="BC764" s="373">
        <f>MAX($I764,1-SUM($N229:BB229))*(BC$4&lt;=$H764)</f>
        <v>0</v>
      </c>
      <c r="BD764" s="373">
        <f>MAX($I764,1-SUM($N229:BC229))*(BD$4&lt;=$H764)</f>
        <v>0</v>
      </c>
      <c r="BE764" s="373">
        <f>MAX($I764,1-SUM($N229:BD229))*(BE$4&lt;=$H764)</f>
        <v>0</v>
      </c>
      <c r="BF764" s="373">
        <f>MAX($I764,1-SUM($N229:BE229))*(BF$4&lt;=$H764)</f>
        <v>0</v>
      </c>
      <c r="BG764" s="373">
        <f>MAX($I764,1-SUM($N229:BF229))*(BG$4&lt;=$H764)</f>
        <v>0</v>
      </c>
      <c r="BH764" s="373">
        <f>MAX($I764,1-SUM($N229:BG229))*(BH$4&lt;=$H764)</f>
        <v>0</v>
      </c>
      <c r="BI764" s="373">
        <f>MAX($I764,1-SUM($N229:BH229))*(BI$4&lt;=$H764)</f>
        <v>0</v>
      </c>
      <c r="BJ764" s="373">
        <f>MAX($I764,1-SUM($N229:BI229))*(BJ$4&lt;=$H764)</f>
        <v>0</v>
      </c>
      <c r="BK764" s="373">
        <f>MAX($I764,1-SUM($N229:BJ229))*(BK$4&lt;=$H764)</f>
        <v>0</v>
      </c>
      <c r="BL764" s="373">
        <f>MAX($I764,1-SUM($N229:BK229))*(BL$4&lt;=$H764)</f>
        <v>0</v>
      </c>
      <c r="BM764" s="373">
        <f>MAX($I764,1-SUM($N229:BL229))*(BM$4&lt;=$H764)</f>
        <v>0</v>
      </c>
    </row>
    <row r="765" spans="3:65" x14ac:dyDescent="0.2">
      <c r="C765" s="325">
        <f t="shared" si="1438"/>
        <v>24</v>
      </c>
      <c r="D765" s="303" t="str">
        <f t="shared" si="1439"/>
        <v>item 24</v>
      </c>
      <c r="E765" s="350" t="str">
        <f t="shared" si="1437"/>
        <v>Operating Expense</v>
      </c>
      <c r="F765" s="320">
        <f t="shared" si="1437"/>
        <v>2</v>
      </c>
      <c r="G765" s="320"/>
      <c r="H765" s="355">
        <f>Input!I31</f>
        <v>30</v>
      </c>
      <c r="I765" s="372">
        <v>0.2</v>
      </c>
      <c r="J765" s="357"/>
      <c r="O765" s="373">
        <f>MAX($I765,1-SUM($N230:N230))*(O$4&lt;=$H765)</f>
        <v>1</v>
      </c>
      <c r="P765" s="373">
        <f>MAX($I765,1-SUM($N230:O230))*(P$4&lt;=$H765)</f>
        <v>1</v>
      </c>
      <c r="Q765" s="373">
        <f>MAX($I765,1-SUM($N230:P230))*(Q$4&lt;=$H765)</f>
        <v>1</v>
      </c>
      <c r="R765" s="373">
        <f>MAX($I765,1-SUM($N230:Q230))*(R$4&lt;=$H765)</f>
        <v>1</v>
      </c>
      <c r="S765" s="373">
        <f>MAX($I765,1-SUM($N230:R230))*(S$4&lt;=$H765)</f>
        <v>1</v>
      </c>
      <c r="T765" s="373">
        <f>MAX($I765,1-SUM($N230:S230))*(T$4&lt;=$H765)</f>
        <v>1</v>
      </c>
      <c r="U765" s="373">
        <f>MAX($I765,1-SUM($N230:T230))*(U$4&lt;=$H765)</f>
        <v>1</v>
      </c>
      <c r="V765" s="373">
        <f>MAX($I765,1-SUM($N230:U230))*(V$4&lt;=$H765)</f>
        <v>1</v>
      </c>
      <c r="W765" s="373">
        <f>MAX($I765,1-SUM($N230:V230))*(W$4&lt;=$H765)</f>
        <v>1</v>
      </c>
      <c r="X765" s="373">
        <f>MAX($I765,1-SUM($N230:W230))*(X$4&lt;=$H765)</f>
        <v>1</v>
      </c>
      <c r="Y765" s="373">
        <f>MAX($I765,1-SUM($N230:X230))*(Y$4&lt;=$H765)</f>
        <v>1</v>
      </c>
      <c r="Z765" s="373">
        <f>MAX($I765,1-SUM($N230:Y230))*(Z$4&lt;=$H765)</f>
        <v>1</v>
      </c>
      <c r="AA765" s="373">
        <f>MAX($I765,1-SUM($N230:Z230))*(AA$4&lt;=$H765)</f>
        <v>1</v>
      </c>
      <c r="AB765" s="373">
        <f>MAX($I765,1-SUM($N230:AA230))*(AB$4&lt;=$H765)</f>
        <v>1</v>
      </c>
      <c r="AC765" s="373">
        <f>MAX($I765,1-SUM($N230:AB230))*(AC$4&lt;=$H765)</f>
        <v>1</v>
      </c>
      <c r="AD765" s="373">
        <f>MAX($I765,1-SUM($N230:AC230))*(AD$4&lt;=$H765)</f>
        <v>1</v>
      </c>
      <c r="AE765" s="373">
        <f>MAX($I765,1-SUM($N230:AD230))*(AE$4&lt;=$H765)</f>
        <v>1</v>
      </c>
      <c r="AF765" s="373">
        <f>MAX($I765,1-SUM($N230:AE230))*(AF$4&lt;=$H765)</f>
        <v>1</v>
      </c>
      <c r="AG765" s="373">
        <f>MAX($I765,1-SUM($N230:AF230))*(AG$4&lt;=$H765)</f>
        <v>1</v>
      </c>
      <c r="AH765" s="373">
        <f>MAX($I765,1-SUM($N230:AG230))*(AH$4&lt;=$H765)</f>
        <v>1</v>
      </c>
      <c r="AI765" s="373">
        <f>MAX($I765,1-SUM($N230:AH230))*(AI$4&lt;=$H765)</f>
        <v>1</v>
      </c>
      <c r="AJ765" s="373">
        <f>MAX($I765,1-SUM($N230:AI230))*(AJ$4&lt;=$H765)</f>
        <v>1</v>
      </c>
      <c r="AK765" s="373">
        <f>MAX($I765,1-SUM($N230:AJ230))*(AK$4&lt;=$H765)</f>
        <v>1</v>
      </c>
      <c r="AL765" s="373">
        <f>MAX($I765,1-SUM($N230:AK230))*(AL$4&lt;=$H765)</f>
        <v>1</v>
      </c>
      <c r="AM765" s="373">
        <f>MAX($I765,1-SUM($N230:AL230))*(AM$4&lt;=$H765)</f>
        <v>1</v>
      </c>
      <c r="AN765" s="373">
        <f>MAX($I765,1-SUM($N230:AM230))*(AN$4&lt;=$H765)</f>
        <v>1</v>
      </c>
      <c r="AO765" s="373">
        <f>MAX($I765,1-SUM($N230:AN230))*(AO$4&lt;=$H765)</f>
        <v>1</v>
      </c>
      <c r="AP765" s="373">
        <f>MAX($I765,1-SUM($N230:AO230))*(AP$4&lt;=$H765)</f>
        <v>1</v>
      </c>
      <c r="AQ765" s="373">
        <f>MAX($I765,1-SUM($N230:AP230))*(AQ$4&lt;=$H765)</f>
        <v>1</v>
      </c>
      <c r="AR765" s="373">
        <f>MAX($I765,1-SUM($N230:AQ230))*(AR$4&lt;=$H765)</f>
        <v>1</v>
      </c>
      <c r="AS765" s="373">
        <f>MAX($I765,1-SUM($N230:AR230))*(AS$4&lt;=$H765)</f>
        <v>1</v>
      </c>
      <c r="AT765" s="373">
        <f>MAX($I765,1-SUM($N230:AS230))*(AT$4&lt;=$H765)</f>
        <v>0</v>
      </c>
      <c r="AU765" s="373">
        <f>MAX($I765,1-SUM($N230:AT230))*(AU$4&lt;=$H765)</f>
        <v>0</v>
      </c>
      <c r="AV765" s="373">
        <f>MAX($I765,1-SUM($N230:AU230))*(AV$4&lt;=$H765)</f>
        <v>0</v>
      </c>
      <c r="AW765" s="373">
        <f>MAX($I765,1-SUM($N230:AV230))*(AW$4&lt;=$H765)</f>
        <v>0</v>
      </c>
      <c r="AX765" s="373">
        <f>MAX($I765,1-SUM($N230:AW230))*(AX$4&lt;=$H765)</f>
        <v>0</v>
      </c>
      <c r="AY765" s="373">
        <f>MAX($I765,1-SUM($N230:AX230))*(AY$4&lt;=$H765)</f>
        <v>0</v>
      </c>
      <c r="AZ765" s="373">
        <f>MAX($I765,1-SUM($N230:AY230))*(AZ$4&lt;=$H765)</f>
        <v>0</v>
      </c>
      <c r="BA765" s="373">
        <f>MAX($I765,1-SUM($N230:AZ230))*(BA$4&lt;=$H765)</f>
        <v>0</v>
      </c>
      <c r="BB765" s="373">
        <f>MAX($I765,1-SUM($N230:BA230))*(BB$4&lt;=$H765)</f>
        <v>0</v>
      </c>
      <c r="BC765" s="373">
        <f>MAX($I765,1-SUM($N230:BB230))*(BC$4&lt;=$H765)</f>
        <v>0</v>
      </c>
      <c r="BD765" s="373">
        <f>MAX($I765,1-SUM($N230:BC230))*(BD$4&lt;=$H765)</f>
        <v>0</v>
      </c>
      <c r="BE765" s="373">
        <f>MAX($I765,1-SUM($N230:BD230))*(BE$4&lt;=$H765)</f>
        <v>0</v>
      </c>
      <c r="BF765" s="373">
        <f>MAX($I765,1-SUM($N230:BE230))*(BF$4&lt;=$H765)</f>
        <v>0</v>
      </c>
      <c r="BG765" s="373">
        <f>MAX($I765,1-SUM($N230:BF230))*(BG$4&lt;=$H765)</f>
        <v>0</v>
      </c>
      <c r="BH765" s="373">
        <f>MAX($I765,1-SUM($N230:BG230))*(BH$4&lt;=$H765)</f>
        <v>0</v>
      </c>
      <c r="BI765" s="373">
        <f>MAX($I765,1-SUM($N230:BH230))*(BI$4&lt;=$H765)</f>
        <v>0</v>
      </c>
      <c r="BJ765" s="373">
        <f>MAX($I765,1-SUM($N230:BI230))*(BJ$4&lt;=$H765)</f>
        <v>0</v>
      </c>
      <c r="BK765" s="373">
        <f>MAX($I765,1-SUM($N230:BJ230))*(BK$4&lt;=$H765)</f>
        <v>0</v>
      </c>
      <c r="BL765" s="373">
        <f>MAX($I765,1-SUM($N230:BK230))*(BL$4&lt;=$H765)</f>
        <v>0</v>
      </c>
      <c r="BM765" s="373">
        <f>MAX($I765,1-SUM($N230:BL230))*(BM$4&lt;=$H765)</f>
        <v>0</v>
      </c>
    </row>
    <row r="766" spans="3:65" x14ac:dyDescent="0.2">
      <c r="C766" s="325">
        <f t="shared" si="1438"/>
        <v>25</v>
      </c>
      <c r="D766" s="303" t="str">
        <f t="shared" si="1439"/>
        <v>item 25</v>
      </c>
      <c r="E766" s="350" t="str">
        <f t="shared" si="1437"/>
        <v>Operating Expense</v>
      </c>
      <c r="F766" s="320">
        <f t="shared" si="1437"/>
        <v>2</v>
      </c>
      <c r="G766" s="320"/>
      <c r="H766" s="355">
        <f>Input!I32</f>
        <v>30</v>
      </c>
      <c r="I766" s="372">
        <v>0.2</v>
      </c>
      <c r="J766" s="357"/>
      <c r="O766" s="373">
        <f>MAX($I766,1-SUM($N231:N231))*(O$4&lt;=$H766)</f>
        <v>1</v>
      </c>
      <c r="P766" s="373">
        <f>MAX($I766,1-SUM($N231:O231))*(P$4&lt;=$H766)</f>
        <v>1</v>
      </c>
      <c r="Q766" s="373">
        <f>MAX($I766,1-SUM($N231:P231))*(Q$4&lt;=$H766)</f>
        <v>1</v>
      </c>
      <c r="R766" s="373">
        <f>MAX($I766,1-SUM($N231:Q231))*(R$4&lt;=$H766)</f>
        <v>1</v>
      </c>
      <c r="S766" s="373">
        <f>MAX($I766,1-SUM($N231:R231))*(S$4&lt;=$H766)</f>
        <v>1</v>
      </c>
      <c r="T766" s="373">
        <f>MAX($I766,1-SUM($N231:S231))*(T$4&lt;=$H766)</f>
        <v>1</v>
      </c>
      <c r="U766" s="373">
        <f>MAX($I766,1-SUM($N231:T231))*(U$4&lt;=$H766)</f>
        <v>1</v>
      </c>
      <c r="V766" s="373">
        <f>MAX($I766,1-SUM($N231:U231))*(V$4&lt;=$H766)</f>
        <v>1</v>
      </c>
      <c r="W766" s="373">
        <f>MAX($I766,1-SUM($N231:V231))*(W$4&lt;=$H766)</f>
        <v>1</v>
      </c>
      <c r="X766" s="373">
        <f>MAX($I766,1-SUM($N231:W231))*(X$4&lt;=$H766)</f>
        <v>1</v>
      </c>
      <c r="Y766" s="373">
        <f>MAX($I766,1-SUM($N231:X231))*(Y$4&lt;=$H766)</f>
        <v>1</v>
      </c>
      <c r="Z766" s="373">
        <f>MAX($I766,1-SUM($N231:Y231))*(Z$4&lt;=$H766)</f>
        <v>1</v>
      </c>
      <c r="AA766" s="373">
        <f>MAX($I766,1-SUM($N231:Z231))*(AA$4&lt;=$H766)</f>
        <v>1</v>
      </c>
      <c r="AB766" s="373">
        <f>MAX($I766,1-SUM($N231:AA231))*(AB$4&lt;=$H766)</f>
        <v>1</v>
      </c>
      <c r="AC766" s="373">
        <f>MAX($I766,1-SUM($N231:AB231))*(AC$4&lt;=$H766)</f>
        <v>1</v>
      </c>
      <c r="AD766" s="373">
        <f>MAX($I766,1-SUM($N231:AC231))*(AD$4&lt;=$H766)</f>
        <v>1</v>
      </c>
      <c r="AE766" s="373">
        <f>MAX($I766,1-SUM($N231:AD231))*(AE$4&lt;=$H766)</f>
        <v>1</v>
      </c>
      <c r="AF766" s="373">
        <f>MAX($I766,1-SUM($N231:AE231))*(AF$4&lt;=$H766)</f>
        <v>1</v>
      </c>
      <c r="AG766" s="373">
        <f>MAX($I766,1-SUM($N231:AF231))*(AG$4&lt;=$H766)</f>
        <v>1</v>
      </c>
      <c r="AH766" s="373">
        <f>MAX($I766,1-SUM($N231:AG231))*(AH$4&lt;=$H766)</f>
        <v>1</v>
      </c>
      <c r="AI766" s="373">
        <f>MAX($I766,1-SUM($N231:AH231))*(AI$4&lt;=$H766)</f>
        <v>1</v>
      </c>
      <c r="AJ766" s="373">
        <f>MAX($I766,1-SUM($N231:AI231))*(AJ$4&lt;=$H766)</f>
        <v>1</v>
      </c>
      <c r="AK766" s="373">
        <f>MAX($I766,1-SUM($N231:AJ231))*(AK$4&lt;=$H766)</f>
        <v>1</v>
      </c>
      <c r="AL766" s="373">
        <f>MAX($I766,1-SUM($N231:AK231))*(AL$4&lt;=$H766)</f>
        <v>1</v>
      </c>
      <c r="AM766" s="373">
        <f>MAX($I766,1-SUM($N231:AL231))*(AM$4&lt;=$H766)</f>
        <v>1</v>
      </c>
      <c r="AN766" s="373">
        <f>MAX($I766,1-SUM($N231:AM231))*(AN$4&lt;=$H766)</f>
        <v>1</v>
      </c>
      <c r="AO766" s="373">
        <f>MAX($I766,1-SUM($N231:AN231))*(AO$4&lt;=$H766)</f>
        <v>1</v>
      </c>
      <c r="AP766" s="373">
        <f>MAX($I766,1-SUM($N231:AO231))*(AP$4&lt;=$H766)</f>
        <v>1</v>
      </c>
      <c r="AQ766" s="373">
        <f>MAX($I766,1-SUM($N231:AP231))*(AQ$4&lt;=$H766)</f>
        <v>1</v>
      </c>
      <c r="AR766" s="373">
        <f>MAX($I766,1-SUM($N231:AQ231))*(AR$4&lt;=$H766)</f>
        <v>1</v>
      </c>
      <c r="AS766" s="373">
        <f>MAX($I766,1-SUM($N231:AR231))*(AS$4&lt;=$H766)</f>
        <v>1</v>
      </c>
      <c r="AT766" s="373">
        <f>MAX($I766,1-SUM($N231:AS231))*(AT$4&lt;=$H766)</f>
        <v>0</v>
      </c>
      <c r="AU766" s="373">
        <f>MAX($I766,1-SUM($N231:AT231))*(AU$4&lt;=$H766)</f>
        <v>0</v>
      </c>
      <c r="AV766" s="373">
        <f>MAX($I766,1-SUM($N231:AU231))*(AV$4&lt;=$H766)</f>
        <v>0</v>
      </c>
      <c r="AW766" s="373">
        <f>MAX($I766,1-SUM($N231:AV231))*(AW$4&lt;=$H766)</f>
        <v>0</v>
      </c>
      <c r="AX766" s="373">
        <f>MAX($I766,1-SUM($N231:AW231))*(AX$4&lt;=$H766)</f>
        <v>0</v>
      </c>
      <c r="AY766" s="373">
        <f>MAX($I766,1-SUM($N231:AX231))*(AY$4&lt;=$H766)</f>
        <v>0</v>
      </c>
      <c r="AZ766" s="373">
        <f>MAX($I766,1-SUM($N231:AY231))*(AZ$4&lt;=$H766)</f>
        <v>0</v>
      </c>
      <c r="BA766" s="373">
        <f>MAX($I766,1-SUM($N231:AZ231))*(BA$4&lt;=$H766)</f>
        <v>0</v>
      </c>
      <c r="BB766" s="373">
        <f>MAX($I766,1-SUM($N231:BA231))*(BB$4&lt;=$H766)</f>
        <v>0</v>
      </c>
      <c r="BC766" s="373">
        <f>MAX($I766,1-SUM($N231:BB231))*(BC$4&lt;=$H766)</f>
        <v>0</v>
      </c>
      <c r="BD766" s="373">
        <f>MAX($I766,1-SUM($N231:BC231))*(BD$4&lt;=$H766)</f>
        <v>0</v>
      </c>
      <c r="BE766" s="373">
        <f>MAX($I766,1-SUM($N231:BD231))*(BE$4&lt;=$H766)</f>
        <v>0</v>
      </c>
      <c r="BF766" s="373">
        <f>MAX($I766,1-SUM($N231:BE231))*(BF$4&lt;=$H766)</f>
        <v>0</v>
      </c>
      <c r="BG766" s="373">
        <f>MAX($I766,1-SUM($N231:BF231))*(BG$4&lt;=$H766)</f>
        <v>0</v>
      </c>
      <c r="BH766" s="373">
        <f>MAX($I766,1-SUM($N231:BG231))*(BH$4&lt;=$H766)</f>
        <v>0</v>
      </c>
      <c r="BI766" s="373">
        <f>MAX($I766,1-SUM($N231:BH231))*(BI$4&lt;=$H766)</f>
        <v>0</v>
      </c>
      <c r="BJ766" s="373">
        <f>MAX($I766,1-SUM($N231:BI231))*(BJ$4&lt;=$H766)</f>
        <v>0</v>
      </c>
      <c r="BK766" s="373">
        <f>MAX($I766,1-SUM($N231:BJ231))*(BK$4&lt;=$H766)</f>
        <v>0</v>
      </c>
      <c r="BL766" s="373">
        <f>MAX($I766,1-SUM($N231:BK231))*(BL$4&lt;=$H766)</f>
        <v>0</v>
      </c>
      <c r="BM766" s="373">
        <f>MAX($I766,1-SUM($N231:BL231))*(BM$4&lt;=$H766)</f>
        <v>0</v>
      </c>
    </row>
    <row r="767" spans="3:65" x14ac:dyDescent="0.2">
      <c r="D767" s="331" t="str">
        <f>D741</f>
        <v>Property Tax Depreciation Factor</v>
      </c>
      <c r="O767" s="348"/>
      <c r="P767" s="348"/>
      <c r="Q767" s="348"/>
      <c r="R767" s="348"/>
      <c r="S767" s="348"/>
      <c r="T767" s="348"/>
      <c r="U767" s="348"/>
      <c r="V767" s="348"/>
      <c r="W767" s="348"/>
      <c r="X767" s="348"/>
      <c r="Y767" s="348"/>
      <c r="Z767" s="348"/>
      <c r="AA767" s="348"/>
      <c r="AB767" s="348"/>
      <c r="AC767" s="348"/>
      <c r="AD767" s="348"/>
      <c r="AE767" s="348"/>
      <c r="AF767" s="348"/>
      <c r="AG767" s="348"/>
      <c r="AH767" s="348"/>
      <c r="AI767" s="348"/>
      <c r="AJ767" s="348"/>
      <c r="AK767" s="348"/>
      <c r="AL767" s="348"/>
      <c r="AM767" s="348"/>
      <c r="AN767" s="348"/>
      <c r="AO767" s="348"/>
      <c r="AP767" s="348"/>
      <c r="AQ767" s="348"/>
      <c r="AR767" s="348"/>
      <c r="AS767" s="348"/>
      <c r="AT767" s="348"/>
      <c r="AU767" s="348"/>
      <c r="AV767" s="348"/>
      <c r="AW767" s="348"/>
      <c r="AX767" s="348"/>
      <c r="AY767" s="348"/>
      <c r="AZ767" s="348"/>
      <c r="BA767" s="348"/>
      <c r="BB767" s="348"/>
      <c r="BC767" s="348"/>
      <c r="BD767" s="348"/>
      <c r="BE767" s="348"/>
      <c r="BF767" s="348"/>
      <c r="BG767" s="348"/>
      <c r="BH767" s="348"/>
      <c r="BI767" s="348"/>
      <c r="BJ767" s="348"/>
      <c r="BK767" s="348"/>
      <c r="BL767" s="348"/>
      <c r="BM767" s="348"/>
    </row>
    <row r="768" spans="3:65" s="326" customFormat="1" x14ac:dyDescent="0.2">
      <c r="D768" s="334"/>
      <c r="F768" s="335"/>
      <c r="G768" s="335"/>
    </row>
    <row r="769" spans="3:65" s="326" customFormat="1" x14ac:dyDescent="0.2">
      <c r="D769" s="334"/>
      <c r="F769" s="335"/>
      <c r="G769" s="335"/>
    </row>
    <row r="770" spans="3:65" x14ac:dyDescent="0.2">
      <c r="D770" s="323" t="s">
        <v>84</v>
      </c>
      <c r="E770" s="318"/>
      <c r="F770" s="291"/>
      <c r="G770" s="291"/>
      <c r="I770" s="456" t="str">
        <f>Input!N7</f>
        <v>Percent Subject to Property Tax (Solar)</v>
      </c>
      <c r="K770" s="321"/>
      <c r="L770" s="321"/>
      <c r="M770" s="321"/>
      <c r="O770" s="321"/>
      <c r="P770" s="321"/>
      <c r="Q770" s="321"/>
      <c r="R770" s="321"/>
      <c r="S770" s="321"/>
      <c r="T770" s="321"/>
      <c r="U770" s="321"/>
      <c r="V770" s="321"/>
      <c r="W770" s="321"/>
      <c r="X770" s="321"/>
      <c r="Y770" s="321"/>
      <c r="Z770" s="321"/>
      <c r="AA770" s="321"/>
      <c r="AB770" s="321"/>
      <c r="AC770" s="321"/>
      <c r="AD770" s="321"/>
      <c r="AE770" s="321"/>
      <c r="AF770" s="321"/>
      <c r="AG770" s="321"/>
      <c r="AH770" s="321"/>
      <c r="AI770" s="321"/>
      <c r="AJ770" s="321"/>
      <c r="AK770" s="321"/>
      <c r="AL770" s="321"/>
      <c r="AM770" s="321"/>
      <c r="AN770" s="321"/>
      <c r="AO770" s="321"/>
      <c r="AP770" s="321"/>
      <c r="AQ770" s="321"/>
      <c r="AR770" s="321"/>
      <c r="AS770" s="321"/>
      <c r="AT770" s="321"/>
      <c r="AU770" s="321"/>
      <c r="AV770" s="321"/>
      <c r="AW770" s="321"/>
      <c r="AX770" s="321"/>
      <c r="AY770" s="321"/>
      <c r="AZ770" s="321"/>
      <c r="BA770" s="321"/>
      <c r="BB770" s="321"/>
      <c r="BC770" s="321"/>
      <c r="BD770" s="321"/>
      <c r="BE770" s="321"/>
      <c r="BF770" s="321"/>
      <c r="BG770" s="321"/>
      <c r="BH770" s="321"/>
      <c r="BI770" s="321"/>
      <c r="BJ770" s="321"/>
      <c r="BK770" s="321"/>
      <c r="BL770" s="321"/>
      <c r="BM770" s="321"/>
    </row>
    <row r="771" spans="3:65" x14ac:dyDescent="0.2">
      <c r="C771" s="325">
        <f>C770+1</f>
        <v>1</v>
      </c>
      <c r="D771" s="303" t="str">
        <f>INDEX(D$59:D$83,$C771,1)</f>
        <v>CR Factors</v>
      </c>
      <c r="E771" s="350" t="str">
        <f t="shared" ref="E771:F795" si="1440">INDEX(E$59:E$83,$C771,1)</f>
        <v>Capital</v>
      </c>
      <c r="F771" s="320">
        <f t="shared" si="1440"/>
        <v>4</v>
      </c>
      <c r="G771" s="320"/>
      <c r="H771" s="354"/>
      <c r="I771" s="455">
        <f>Input!N8</f>
        <v>1</v>
      </c>
      <c r="O771" s="361">
        <f ca="1">SUMPRODUCT($O178:O178,N(OFFSET($O742:O742,0,MAX(COLUMN($O742:O742))-COLUMN($O742:O742),1,1)))*$I771</f>
        <v>0</v>
      </c>
      <c r="P771" s="361">
        <f ca="1">SUMPRODUCT($O178:P178,N(OFFSET($O742:P742,0,MAX(COLUMN($O742:P742))-COLUMN($O742:P742),1,1)))*$I771</f>
        <v>1000000</v>
      </c>
      <c r="Q771" s="361">
        <f ca="1">SUMPRODUCT($O178:Q178,N(OFFSET($O742:Q742,0,MAX(COLUMN($O742:Q742))-COLUMN($O742:Q742),1,1)))*$I771</f>
        <v>975000</v>
      </c>
      <c r="R771" s="361">
        <f ca="1">SUMPRODUCT($O178:R178,N(OFFSET($O742:R742,0,MAX(COLUMN($O742:R742))-COLUMN($O742:R742),1,1)))*$I771</f>
        <v>950000</v>
      </c>
      <c r="S771" s="361">
        <f ca="1">SUMPRODUCT($O178:S178,N(OFFSET($O742:S742,0,MAX(COLUMN($O742:S742))-COLUMN($O742:S742),1,1)))*$I771</f>
        <v>925000</v>
      </c>
      <c r="T771" s="361">
        <f ca="1">SUMPRODUCT($O178:T178,N(OFFSET($O742:T742,0,MAX(COLUMN($O742:T742))-COLUMN($O742:T742),1,1)))*$I771</f>
        <v>900000</v>
      </c>
      <c r="U771" s="361">
        <f ca="1">SUMPRODUCT($O178:U178,N(OFFSET($O742:U742,0,MAX(COLUMN($O742:U742))-COLUMN($O742:U742),1,1)))*$I771</f>
        <v>875000</v>
      </c>
      <c r="V771" s="361">
        <f ca="1">SUMPRODUCT($O178:V178,N(OFFSET($O742:V742,0,MAX(COLUMN($O742:V742))-COLUMN($O742:V742),1,1)))*$I771</f>
        <v>850000</v>
      </c>
      <c r="W771" s="361">
        <f ca="1">SUMPRODUCT($O178:W178,N(OFFSET($O742:W742,0,MAX(COLUMN($O742:W742))-COLUMN($O742:W742),1,1)))*$I771</f>
        <v>825000</v>
      </c>
      <c r="X771" s="361">
        <f ca="1">SUMPRODUCT($O178:X178,N(OFFSET($O742:X742,0,MAX(COLUMN($O742:X742))-COLUMN($O742:X742),1,1)))*$I771</f>
        <v>800000</v>
      </c>
      <c r="Y771" s="361">
        <f ca="1">SUMPRODUCT($O178:Y178,N(OFFSET($O742:Y742,0,MAX(COLUMN($O742:Y742))-COLUMN($O742:Y742),1,1)))*$I771</f>
        <v>775000</v>
      </c>
      <c r="Z771" s="361">
        <f ca="1">SUMPRODUCT($O178:Z178,N(OFFSET($O742:Z742,0,MAX(COLUMN($O742:Z742))-COLUMN($O742:Z742),1,1)))*$I771</f>
        <v>750000</v>
      </c>
      <c r="AA771" s="361">
        <f ca="1">SUMPRODUCT($O178:AA178,N(OFFSET($O742:AA742,0,MAX(COLUMN($O742:AA742))-COLUMN($O742:AA742),1,1)))*$I771</f>
        <v>725000.00000000012</v>
      </c>
      <c r="AB771" s="361">
        <f ca="1">SUMPRODUCT($O178:AB178,N(OFFSET($O742:AB742,0,MAX(COLUMN($O742:AB742))-COLUMN($O742:AB742),1,1)))*$I771</f>
        <v>700000</v>
      </c>
      <c r="AC771" s="361">
        <f ca="1">SUMPRODUCT($O178:AC178,N(OFFSET($O742:AC742,0,MAX(COLUMN($O742:AC742))-COLUMN($O742:AC742),1,1)))*$I771</f>
        <v>675000</v>
      </c>
      <c r="AD771" s="361">
        <f ca="1">SUMPRODUCT($O178:AD178,N(OFFSET($O742:AD742,0,MAX(COLUMN($O742:AD742))-COLUMN($O742:AD742),1,1)))*$I771</f>
        <v>649999.99999999988</v>
      </c>
      <c r="AE771" s="361">
        <f ca="1">SUMPRODUCT($O178:AE178,N(OFFSET($O742:AE742,0,MAX(COLUMN($O742:AE742))-COLUMN($O742:AE742),1,1)))*$I771</f>
        <v>625000</v>
      </c>
      <c r="AF771" s="361">
        <f ca="1">SUMPRODUCT($O178:AF178,N(OFFSET($O742:AF742,0,MAX(COLUMN($O742:AF742))-COLUMN($O742:AF742),1,1)))*$I771</f>
        <v>599999.99999999988</v>
      </c>
      <c r="AG771" s="361">
        <f ca="1">SUMPRODUCT($O178:AG178,N(OFFSET($O742:AG742,0,MAX(COLUMN($O742:AG742))-COLUMN($O742:AG742),1,1)))*$I771</f>
        <v>575000</v>
      </c>
      <c r="AH771" s="361">
        <f ca="1">SUMPRODUCT($O178:AH178,N(OFFSET($O742:AH742,0,MAX(COLUMN($O742:AH742))-COLUMN($O742:AH742),1,1)))*$I771</f>
        <v>549999.99999999977</v>
      </c>
      <c r="AI771" s="361">
        <f ca="1">SUMPRODUCT($O178:AI178,N(OFFSET($O742:AI742,0,MAX(COLUMN($O742:AI742))-COLUMN($O742:AI742),1,1)))*$I771</f>
        <v>524999.99999999988</v>
      </c>
      <c r="AJ771" s="361">
        <f ca="1">SUMPRODUCT($O178:AJ178,N(OFFSET($O742:AJ742,0,MAX(COLUMN($O742:AJ742))-COLUMN($O742:AJ742),1,1)))*$I771</f>
        <v>499999.99999999988</v>
      </c>
      <c r="AK771" s="361">
        <f ca="1">SUMPRODUCT($O178:AK178,N(OFFSET($O742:AK742,0,MAX(COLUMN($O742:AK742))-COLUMN($O742:AK742),1,1)))*$I771</f>
        <v>474999.99999999988</v>
      </c>
      <c r="AL771" s="361">
        <f ca="1">SUMPRODUCT($O178:AL178,N(OFFSET($O742:AL742,0,MAX(COLUMN($O742:AL742))-COLUMN($O742:AL742),1,1)))*$I771</f>
        <v>449999.99999999983</v>
      </c>
      <c r="AM771" s="361">
        <f ca="1">SUMPRODUCT($O178:AM178,N(OFFSET($O742:AM742,0,MAX(COLUMN($O742:AM742))-COLUMN($O742:AM742),1,1)))*$I771</f>
        <v>424999.99999999983</v>
      </c>
      <c r="AN771" s="361">
        <f ca="1">SUMPRODUCT($O178:AN178,N(OFFSET($O742:AN742,0,MAX(COLUMN($O742:AN742))-COLUMN($O742:AN742),1,1)))*$I771</f>
        <v>399999.99999999983</v>
      </c>
      <c r="AO771" s="361">
        <f ca="1">SUMPRODUCT($O178:AO178,N(OFFSET($O742:AO742,0,MAX(COLUMN($O742:AO742))-COLUMN($O742:AO742),1,1)))*$I771</f>
        <v>374999.99999999977</v>
      </c>
      <c r="AP771" s="361">
        <f ca="1">SUMPRODUCT($O178:AP178,N(OFFSET($O742:AP742,0,MAX(COLUMN($O742:AP742))-COLUMN($O742:AP742),1,1)))*$I771</f>
        <v>349999.99999999977</v>
      </c>
      <c r="AQ771" s="361">
        <f ca="1">SUMPRODUCT($O178:AQ178,N(OFFSET($O742:AQ742,0,MAX(COLUMN($O742:AQ742))-COLUMN($O742:AQ742),1,1)))*$I771</f>
        <v>324999.99999999971</v>
      </c>
      <c r="AR771" s="361">
        <f ca="1">SUMPRODUCT($O178:AR178,N(OFFSET($O742:AR742,0,MAX(COLUMN($O742:AR742))-COLUMN($O742:AR742),1,1)))*$I771</f>
        <v>299999.99999999971</v>
      </c>
      <c r="AS771" s="361">
        <f ca="1">SUMPRODUCT($O178:AS178,N(OFFSET($O742:AS742,0,MAX(COLUMN($O742:AS742))-COLUMN($O742:AS742),1,1)))*$I771</f>
        <v>274999.99999999971</v>
      </c>
      <c r="AT771" s="361">
        <f ca="1">SUMPRODUCT($O178:AT178,N(OFFSET($O742:AT742,0,MAX(COLUMN($O742:AT742))-COLUMN($O742:AT742),1,1)))*$I771</f>
        <v>249999.99999999968</v>
      </c>
      <c r="AU771" s="361">
        <f ca="1">SUMPRODUCT($O178:AU178,N(OFFSET($O742:AU742,0,MAX(COLUMN($O742:AU742))-COLUMN($O742:AU742),1,1)))*$I771</f>
        <v>224999.99999999965</v>
      </c>
      <c r="AV771" s="361">
        <f ca="1">SUMPRODUCT($O178:AV178,N(OFFSET($O742:AV742,0,MAX(COLUMN($O742:AV742))-COLUMN($O742:AV742),1,1)))*$I771</f>
        <v>200000</v>
      </c>
      <c r="AW771" s="361">
        <f ca="1">SUMPRODUCT($O178:AW178,N(OFFSET($O742:AW742,0,MAX(COLUMN($O742:AW742))-COLUMN($O742:AW742),1,1)))*$I771</f>
        <v>200000</v>
      </c>
      <c r="AX771" s="361">
        <f ca="1">SUMPRODUCT($O178:AX178,N(OFFSET($O742:AX742,0,MAX(COLUMN($O742:AX742))-COLUMN($O742:AX742),1,1)))*$I771</f>
        <v>200000</v>
      </c>
      <c r="AY771" s="361">
        <f ca="1">SUMPRODUCT($O178:AY178,N(OFFSET($O742:AY742,0,MAX(COLUMN($O742:AY742))-COLUMN($O742:AY742),1,1)))*$I771</f>
        <v>200000</v>
      </c>
      <c r="AZ771" s="361">
        <f ca="1">SUMPRODUCT($O178:AZ178,N(OFFSET($O742:AZ742,0,MAX(COLUMN($O742:AZ742))-COLUMN($O742:AZ742),1,1)))*$I771</f>
        <v>200000</v>
      </c>
      <c r="BA771" s="361">
        <f ca="1">SUMPRODUCT($O178:BA178,N(OFFSET($O742:BA742,0,MAX(COLUMN($O742:BA742))-COLUMN($O742:BA742),1,1)))*$I771</f>
        <v>200000</v>
      </c>
      <c r="BB771" s="361">
        <f ca="1">SUMPRODUCT($O178:BB178,N(OFFSET($O742:BB742,0,MAX(COLUMN($O742:BB742))-COLUMN($O742:BB742),1,1)))*$I771</f>
        <v>200000</v>
      </c>
      <c r="BC771" s="361">
        <f ca="1">SUMPRODUCT($O178:BC178,N(OFFSET($O742:BC742,0,MAX(COLUMN($O742:BC742))-COLUMN($O742:BC742),1,1)))*$I771</f>
        <v>200000</v>
      </c>
      <c r="BD771" s="361">
        <f ca="1">SUMPRODUCT($O178:BD178,N(OFFSET($O742:BD742,0,MAX(COLUMN($O742:BD742))-COLUMN($O742:BD742),1,1)))*$I771</f>
        <v>200000</v>
      </c>
      <c r="BE771" s="361">
        <f ca="1">SUMPRODUCT($O178:BE178,N(OFFSET($O742:BE742,0,MAX(COLUMN($O742:BE742))-COLUMN($O742:BE742),1,1)))*$I771</f>
        <v>0</v>
      </c>
      <c r="BF771" s="361">
        <f ca="1">SUMPRODUCT($O178:BF178,N(OFFSET($O742:BF742,0,MAX(COLUMN($O742:BF742))-COLUMN($O742:BF742),1,1)))*$I771</f>
        <v>0</v>
      </c>
      <c r="BG771" s="361">
        <f ca="1">SUMPRODUCT($O178:BG178,N(OFFSET($O742:BG742,0,MAX(COLUMN($O742:BG742))-COLUMN($O742:BG742),1,1)))*$I771</f>
        <v>0</v>
      </c>
      <c r="BH771" s="361">
        <f ca="1">SUMPRODUCT($O178:BH178,N(OFFSET($O742:BH742,0,MAX(COLUMN($O742:BH742))-COLUMN($O742:BH742),1,1)))*$I771</f>
        <v>0</v>
      </c>
      <c r="BI771" s="361">
        <f ca="1">SUMPRODUCT($O178:BI178,N(OFFSET($O742:BI742,0,MAX(COLUMN($O742:BI742))-COLUMN($O742:BI742),1,1)))*$I771</f>
        <v>0</v>
      </c>
      <c r="BJ771" s="361">
        <f ca="1">SUMPRODUCT($O178:BJ178,N(OFFSET($O742:BJ742,0,MAX(COLUMN($O742:BJ742))-COLUMN($O742:BJ742),1,1)))*$I771</f>
        <v>0</v>
      </c>
      <c r="BK771" s="361">
        <f ca="1">SUMPRODUCT($O178:BK178,N(OFFSET($O742:BK742,0,MAX(COLUMN($O742:BK742))-COLUMN($O742:BK742),1,1)))*$I771</f>
        <v>0</v>
      </c>
      <c r="BL771" s="361">
        <f ca="1">SUMPRODUCT($O178:BL178,N(OFFSET($O742:BL742,0,MAX(COLUMN($O742:BL742))-COLUMN($O742:BL742),1,1)))*$I771</f>
        <v>0</v>
      </c>
      <c r="BM771" s="361">
        <f ca="1">SUMPRODUCT($O178:BM178,N(OFFSET($O742:BM742,0,MAX(COLUMN($O742:BM742))-COLUMN($O742:BM742),1,1)))*$I771</f>
        <v>0</v>
      </c>
    </row>
    <row r="772" spans="3:65" x14ac:dyDescent="0.2">
      <c r="C772" s="325">
        <f t="shared" ref="C772:C795" si="1441">C771+1</f>
        <v>2</v>
      </c>
      <c r="D772" s="303" t="str">
        <f t="shared" ref="D772:D795" si="1442">INDEX(D$59:D$83,$C772,1)</f>
        <v>item 2</v>
      </c>
      <c r="E772" s="350" t="str">
        <f t="shared" si="1440"/>
        <v>Operating Expense</v>
      </c>
      <c r="F772" s="320">
        <f t="shared" si="1440"/>
        <v>2</v>
      </c>
      <c r="G772" s="320"/>
      <c r="H772" s="354"/>
      <c r="I772" s="455">
        <f>Input!N9</f>
        <v>1</v>
      </c>
      <c r="O772" s="361">
        <f ca="1">SUMPRODUCT($O179:O179,N(OFFSET($O743:O743,0,MAX(COLUMN($O743:O743))-COLUMN($O743:O743),1,1)))*$I772</f>
        <v>0</v>
      </c>
      <c r="P772" s="361">
        <f ca="1">SUMPRODUCT($O179:P179,N(OFFSET($O743:P743,0,MAX(COLUMN($O743:P743))-COLUMN($O743:P743),1,1)))*$I772</f>
        <v>0</v>
      </c>
      <c r="Q772" s="361">
        <f ca="1">SUMPRODUCT($O179:Q179,N(OFFSET($O743:Q743,0,MAX(COLUMN($O743:Q743))-COLUMN($O743:Q743),1,1)))*$I772</f>
        <v>0</v>
      </c>
      <c r="R772" s="361">
        <f ca="1">SUMPRODUCT($O179:R179,N(OFFSET($O743:R743,0,MAX(COLUMN($O743:R743))-COLUMN($O743:R743),1,1)))*$I772</f>
        <v>0</v>
      </c>
      <c r="S772" s="361">
        <f ca="1">SUMPRODUCT($O179:S179,N(OFFSET($O743:S743,0,MAX(COLUMN($O743:S743))-COLUMN($O743:S743),1,1)))*$I772</f>
        <v>0</v>
      </c>
      <c r="T772" s="361">
        <f ca="1">SUMPRODUCT($O179:T179,N(OFFSET($O743:T743,0,MAX(COLUMN($O743:T743))-COLUMN($O743:T743),1,1)))*$I772</f>
        <v>0</v>
      </c>
      <c r="U772" s="361">
        <f ca="1">SUMPRODUCT($O179:U179,N(OFFSET($O743:U743,0,MAX(COLUMN($O743:U743))-COLUMN($O743:U743),1,1)))*$I772</f>
        <v>0</v>
      </c>
      <c r="V772" s="361">
        <f ca="1">SUMPRODUCT($O179:V179,N(OFFSET($O743:V743,0,MAX(COLUMN($O743:V743))-COLUMN($O743:V743),1,1)))*$I772</f>
        <v>0</v>
      </c>
      <c r="W772" s="361">
        <f ca="1">SUMPRODUCT($O179:W179,N(OFFSET($O743:W743,0,MAX(COLUMN($O743:W743))-COLUMN($O743:W743),1,1)))*$I772</f>
        <v>0</v>
      </c>
      <c r="X772" s="361">
        <f ca="1">SUMPRODUCT($O179:X179,N(OFFSET($O743:X743,0,MAX(COLUMN($O743:X743))-COLUMN($O743:X743),1,1)))*$I772</f>
        <v>0</v>
      </c>
      <c r="Y772" s="361">
        <f ca="1">SUMPRODUCT($O179:Y179,N(OFFSET($O743:Y743,0,MAX(COLUMN($O743:Y743))-COLUMN($O743:Y743),1,1)))*$I772</f>
        <v>0</v>
      </c>
      <c r="Z772" s="361">
        <f ca="1">SUMPRODUCT($O179:Z179,N(OFFSET($O743:Z743,0,MAX(COLUMN($O743:Z743))-COLUMN($O743:Z743),1,1)))*$I772</f>
        <v>0</v>
      </c>
      <c r="AA772" s="361">
        <f ca="1">SUMPRODUCT($O179:AA179,N(OFFSET($O743:AA743,0,MAX(COLUMN($O743:AA743))-COLUMN($O743:AA743),1,1)))*$I772</f>
        <v>0</v>
      </c>
      <c r="AB772" s="361">
        <f ca="1">SUMPRODUCT($O179:AB179,N(OFFSET($O743:AB743,0,MAX(COLUMN($O743:AB743))-COLUMN($O743:AB743),1,1)))*$I772</f>
        <v>0</v>
      </c>
      <c r="AC772" s="361">
        <f ca="1">SUMPRODUCT($O179:AC179,N(OFFSET($O743:AC743,0,MAX(COLUMN($O743:AC743))-COLUMN($O743:AC743),1,1)))*$I772</f>
        <v>0</v>
      </c>
      <c r="AD772" s="361">
        <f ca="1">SUMPRODUCT($O179:AD179,N(OFFSET($O743:AD743,0,MAX(COLUMN($O743:AD743))-COLUMN($O743:AD743),1,1)))*$I772</f>
        <v>0</v>
      </c>
      <c r="AE772" s="361">
        <f ca="1">SUMPRODUCT($O179:AE179,N(OFFSET($O743:AE743,0,MAX(COLUMN($O743:AE743))-COLUMN($O743:AE743),1,1)))*$I772</f>
        <v>0</v>
      </c>
      <c r="AF772" s="361">
        <f ca="1">SUMPRODUCT($O179:AF179,N(OFFSET($O743:AF743,0,MAX(COLUMN($O743:AF743))-COLUMN($O743:AF743),1,1)))*$I772</f>
        <v>0</v>
      </c>
      <c r="AG772" s="361">
        <f ca="1">SUMPRODUCT($O179:AG179,N(OFFSET($O743:AG743,0,MAX(COLUMN($O743:AG743))-COLUMN($O743:AG743),1,1)))*$I772</f>
        <v>0</v>
      </c>
      <c r="AH772" s="361">
        <f ca="1">SUMPRODUCT($O179:AH179,N(OFFSET($O743:AH743,0,MAX(COLUMN($O743:AH743))-COLUMN($O743:AH743),1,1)))*$I772</f>
        <v>0</v>
      </c>
      <c r="AI772" s="361">
        <f ca="1">SUMPRODUCT($O179:AI179,N(OFFSET($O743:AI743,0,MAX(COLUMN($O743:AI743))-COLUMN($O743:AI743),1,1)))*$I772</f>
        <v>0</v>
      </c>
      <c r="AJ772" s="361">
        <f ca="1">SUMPRODUCT($O179:AJ179,N(OFFSET($O743:AJ743,0,MAX(COLUMN($O743:AJ743))-COLUMN($O743:AJ743),1,1)))*$I772</f>
        <v>0</v>
      </c>
      <c r="AK772" s="361">
        <f ca="1">SUMPRODUCT($O179:AK179,N(OFFSET($O743:AK743,0,MAX(COLUMN($O743:AK743))-COLUMN($O743:AK743),1,1)))*$I772</f>
        <v>0</v>
      </c>
      <c r="AL772" s="361">
        <f ca="1">SUMPRODUCT($O179:AL179,N(OFFSET($O743:AL743,0,MAX(COLUMN($O743:AL743))-COLUMN($O743:AL743),1,1)))*$I772</f>
        <v>0</v>
      </c>
      <c r="AM772" s="361">
        <f ca="1">SUMPRODUCT($O179:AM179,N(OFFSET($O743:AM743,0,MAX(COLUMN($O743:AM743))-COLUMN($O743:AM743),1,1)))*$I772</f>
        <v>0</v>
      </c>
      <c r="AN772" s="361">
        <f ca="1">SUMPRODUCT($O179:AN179,N(OFFSET($O743:AN743,0,MAX(COLUMN($O743:AN743))-COLUMN($O743:AN743),1,1)))*$I772</f>
        <v>0</v>
      </c>
      <c r="AO772" s="361">
        <f ca="1">SUMPRODUCT($O179:AO179,N(OFFSET($O743:AO743,0,MAX(COLUMN($O743:AO743))-COLUMN($O743:AO743),1,1)))*$I772</f>
        <v>0</v>
      </c>
      <c r="AP772" s="361">
        <f ca="1">SUMPRODUCT($O179:AP179,N(OFFSET($O743:AP743,0,MAX(COLUMN($O743:AP743))-COLUMN($O743:AP743),1,1)))*$I772</f>
        <v>0</v>
      </c>
      <c r="AQ772" s="361">
        <f ca="1">SUMPRODUCT($O179:AQ179,N(OFFSET($O743:AQ743,0,MAX(COLUMN($O743:AQ743))-COLUMN($O743:AQ743),1,1)))*$I772</f>
        <v>0</v>
      </c>
      <c r="AR772" s="361">
        <f ca="1">SUMPRODUCT($O179:AR179,N(OFFSET($O743:AR743,0,MAX(COLUMN($O743:AR743))-COLUMN($O743:AR743),1,1)))*$I772</f>
        <v>0</v>
      </c>
      <c r="AS772" s="361">
        <f ca="1">SUMPRODUCT($O179:AS179,N(OFFSET($O743:AS743,0,MAX(COLUMN($O743:AS743))-COLUMN($O743:AS743),1,1)))*$I772</f>
        <v>0</v>
      </c>
      <c r="AT772" s="361">
        <f ca="1">SUMPRODUCT($O179:AT179,N(OFFSET($O743:AT743,0,MAX(COLUMN($O743:AT743))-COLUMN($O743:AT743),1,1)))*$I772</f>
        <v>0</v>
      </c>
      <c r="AU772" s="361">
        <f ca="1">SUMPRODUCT($O179:AU179,N(OFFSET($O743:AU743,0,MAX(COLUMN($O743:AU743))-COLUMN($O743:AU743),1,1)))*$I772</f>
        <v>0</v>
      </c>
      <c r="AV772" s="361">
        <f ca="1">SUMPRODUCT($O179:AV179,N(OFFSET($O743:AV743,0,MAX(COLUMN($O743:AV743))-COLUMN($O743:AV743),1,1)))*$I772</f>
        <v>0</v>
      </c>
      <c r="AW772" s="361">
        <f ca="1">SUMPRODUCT($O179:AW179,N(OFFSET($O743:AW743,0,MAX(COLUMN($O743:AW743))-COLUMN($O743:AW743),1,1)))*$I772</f>
        <v>0</v>
      </c>
      <c r="AX772" s="361">
        <f ca="1">SUMPRODUCT($O179:AX179,N(OFFSET($O743:AX743,0,MAX(COLUMN($O743:AX743))-COLUMN($O743:AX743),1,1)))*$I772</f>
        <v>0</v>
      </c>
      <c r="AY772" s="361">
        <f ca="1">SUMPRODUCT($O179:AY179,N(OFFSET($O743:AY743,0,MAX(COLUMN($O743:AY743))-COLUMN($O743:AY743),1,1)))*$I772</f>
        <v>0</v>
      </c>
      <c r="AZ772" s="361">
        <f ca="1">SUMPRODUCT($O179:AZ179,N(OFFSET($O743:AZ743,0,MAX(COLUMN($O743:AZ743))-COLUMN($O743:AZ743),1,1)))*$I772</f>
        <v>0</v>
      </c>
      <c r="BA772" s="361">
        <f ca="1">SUMPRODUCT($O179:BA179,N(OFFSET($O743:BA743,0,MAX(COLUMN($O743:BA743))-COLUMN($O743:BA743),1,1)))*$I772</f>
        <v>0</v>
      </c>
      <c r="BB772" s="361">
        <f ca="1">SUMPRODUCT($O179:BB179,N(OFFSET($O743:BB743,0,MAX(COLUMN($O743:BB743))-COLUMN($O743:BB743),1,1)))*$I772</f>
        <v>0</v>
      </c>
      <c r="BC772" s="361">
        <f ca="1">SUMPRODUCT($O179:BC179,N(OFFSET($O743:BC743,0,MAX(COLUMN($O743:BC743))-COLUMN($O743:BC743),1,1)))*$I772</f>
        <v>0</v>
      </c>
      <c r="BD772" s="361">
        <f ca="1">SUMPRODUCT($O179:BD179,N(OFFSET($O743:BD743,0,MAX(COLUMN($O743:BD743))-COLUMN($O743:BD743),1,1)))*$I772</f>
        <v>0</v>
      </c>
      <c r="BE772" s="361">
        <f ca="1">SUMPRODUCT($O179:BE179,N(OFFSET($O743:BE743,0,MAX(COLUMN($O743:BE743))-COLUMN($O743:BE743),1,1)))*$I772</f>
        <v>0</v>
      </c>
      <c r="BF772" s="361">
        <f ca="1">SUMPRODUCT($O179:BF179,N(OFFSET($O743:BF743,0,MAX(COLUMN($O743:BF743))-COLUMN($O743:BF743),1,1)))*$I772</f>
        <v>0</v>
      </c>
      <c r="BG772" s="361">
        <f ca="1">SUMPRODUCT($O179:BG179,N(OFFSET($O743:BG743,0,MAX(COLUMN($O743:BG743))-COLUMN($O743:BG743),1,1)))*$I772</f>
        <v>0</v>
      </c>
      <c r="BH772" s="361">
        <f ca="1">SUMPRODUCT($O179:BH179,N(OFFSET($O743:BH743,0,MAX(COLUMN($O743:BH743))-COLUMN($O743:BH743),1,1)))*$I772</f>
        <v>0</v>
      </c>
      <c r="BI772" s="361">
        <f ca="1">SUMPRODUCT($O179:BI179,N(OFFSET($O743:BI743,0,MAX(COLUMN($O743:BI743))-COLUMN($O743:BI743),1,1)))*$I772</f>
        <v>0</v>
      </c>
      <c r="BJ772" s="361">
        <f ca="1">SUMPRODUCT($O179:BJ179,N(OFFSET($O743:BJ743,0,MAX(COLUMN($O743:BJ743))-COLUMN($O743:BJ743),1,1)))*$I772</f>
        <v>0</v>
      </c>
      <c r="BK772" s="361">
        <f ca="1">SUMPRODUCT($O179:BK179,N(OFFSET($O743:BK743,0,MAX(COLUMN($O743:BK743))-COLUMN($O743:BK743),1,1)))*$I772</f>
        <v>0</v>
      </c>
      <c r="BL772" s="361">
        <f ca="1">SUMPRODUCT($O179:BL179,N(OFFSET($O743:BL743,0,MAX(COLUMN($O743:BL743))-COLUMN($O743:BL743),1,1)))*$I772</f>
        <v>0</v>
      </c>
      <c r="BM772" s="361">
        <f ca="1">SUMPRODUCT($O179:BM179,N(OFFSET($O743:BM743,0,MAX(COLUMN($O743:BM743))-COLUMN($O743:BM743),1,1)))*$I772</f>
        <v>0</v>
      </c>
    </row>
    <row r="773" spans="3:65" x14ac:dyDescent="0.2">
      <c r="C773" s="325">
        <f t="shared" si="1441"/>
        <v>3</v>
      </c>
      <c r="D773" s="303" t="str">
        <f t="shared" si="1442"/>
        <v>item 3</v>
      </c>
      <c r="E773" s="350" t="str">
        <f t="shared" si="1440"/>
        <v>Operating Expense</v>
      </c>
      <c r="F773" s="320">
        <f t="shared" si="1440"/>
        <v>2</v>
      </c>
      <c r="G773" s="320"/>
      <c r="H773" s="354"/>
      <c r="I773" s="455">
        <f>Input!N10</f>
        <v>1</v>
      </c>
      <c r="O773" s="361">
        <f ca="1">SUMPRODUCT($O180:O180,N(OFFSET($O744:O744,0,MAX(COLUMN($O744:O744))-COLUMN($O744:O744),1,1)))*$I773</f>
        <v>0</v>
      </c>
      <c r="P773" s="361">
        <f ca="1">SUMPRODUCT($O180:P180,N(OFFSET($O744:P744,0,MAX(COLUMN($O744:P744))-COLUMN($O744:P744),1,1)))*$I773</f>
        <v>0</v>
      </c>
      <c r="Q773" s="361">
        <f ca="1">SUMPRODUCT($O180:Q180,N(OFFSET($O744:Q744,0,MAX(COLUMN($O744:Q744))-COLUMN($O744:Q744),1,1)))*$I773</f>
        <v>0</v>
      </c>
      <c r="R773" s="361">
        <f ca="1">SUMPRODUCT($O180:R180,N(OFFSET($O744:R744,0,MAX(COLUMN($O744:R744))-COLUMN($O744:R744),1,1)))*$I773</f>
        <v>0</v>
      </c>
      <c r="S773" s="361">
        <f ca="1">SUMPRODUCT($O180:S180,N(OFFSET($O744:S744,0,MAX(COLUMN($O744:S744))-COLUMN($O744:S744),1,1)))*$I773</f>
        <v>0</v>
      </c>
      <c r="T773" s="361">
        <f ca="1">SUMPRODUCT($O180:T180,N(OFFSET($O744:T744,0,MAX(COLUMN($O744:T744))-COLUMN($O744:T744),1,1)))*$I773</f>
        <v>0</v>
      </c>
      <c r="U773" s="361">
        <f ca="1">SUMPRODUCT($O180:U180,N(OFFSET($O744:U744,0,MAX(COLUMN($O744:U744))-COLUMN($O744:U744),1,1)))*$I773</f>
        <v>0</v>
      </c>
      <c r="V773" s="361">
        <f ca="1">SUMPRODUCT($O180:V180,N(OFFSET($O744:V744,0,MAX(COLUMN($O744:V744))-COLUMN($O744:V744),1,1)))*$I773</f>
        <v>0</v>
      </c>
      <c r="W773" s="361">
        <f ca="1">SUMPRODUCT($O180:W180,N(OFFSET($O744:W744,0,MAX(COLUMN($O744:W744))-COLUMN($O744:W744),1,1)))*$I773</f>
        <v>0</v>
      </c>
      <c r="X773" s="361">
        <f ca="1">SUMPRODUCT($O180:X180,N(OFFSET($O744:X744,0,MAX(COLUMN($O744:X744))-COLUMN($O744:X744),1,1)))*$I773</f>
        <v>0</v>
      </c>
      <c r="Y773" s="361">
        <f ca="1">SUMPRODUCT($O180:Y180,N(OFFSET($O744:Y744,0,MAX(COLUMN($O744:Y744))-COLUMN($O744:Y744),1,1)))*$I773</f>
        <v>0</v>
      </c>
      <c r="Z773" s="361">
        <f ca="1">SUMPRODUCT($O180:Z180,N(OFFSET($O744:Z744,0,MAX(COLUMN($O744:Z744))-COLUMN($O744:Z744),1,1)))*$I773</f>
        <v>0</v>
      </c>
      <c r="AA773" s="361">
        <f ca="1">SUMPRODUCT($O180:AA180,N(OFFSET($O744:AA744,0,MAX(COLUMN($O744:AA744))-COLUMN($O744:AA744),1,1)))*$I773</f>
        <v>0</v>
      </c>
      <c r="AB773" s="361">
        <f ca="1">SUMPRODUCT($O180:AB180,N(OFFSET($O744:AB744,0,MAX(COLUMN($O744:AB744))-COLUMN($O744:AB744),1,1)))*$I773</f>
        <v>0</v>
      </c>
      <c r="AC773" s="361">
        <f ca="1">SUMPRODUCT($O180:AC180,N(OFFSET($O744:AC744,0,MAX(COLUMN($O744:AC744))-COLUMN($O744:AC744),1,1)))*$I773</f>
        <v>0</v>
      </c>
      <c r="AD773" s="361">
        <f ca="1">SUMPRODUCT($O180:AD180,N(OFFSET($O744:AD744,0,MAX(COLUMN($O744:AD744))-COLUMN($O744:AD744),1,1)))*$I773</f>
        <v>0</v>
      </c>
      <c r="AE773" s="361">
        <f ca="1">SUMPRODUCT($O180:AE180,N(OFFSET($O744:AE744,0,MAX(COLUMN($O744:AE744))-COLUMN($O744:AE744),1,1)))*$I773</f>
        <v>0</v>
      </c>
      <c r="AF773" s="361">
        <f ca="1">SUMPRODUCT($O180:AF180,N(OFFSET($O744:AF744,0,MAX(COLUMN($O744:AF744))-COLUMN($O744:AF744),1,1)))*$I773</f>
        <v>0</v>
      </c>
      <c r="AG773" s="361">
        <f ca="1">SUMPRODUCT($O180:AG180,N(OFFSET($O744:AG744,0,MAX(COLUMN($O744:AG744))-COLUMN($O744:AG744),1,1)))*$I773</f>
        <v>0</v>
      </c>
      <c r="AH773" s="361">
        <f ca="1">SUMPRODUCT($O180:AH180,N(OFFSET($O744:AH744,0,MAX(COLUMN($O744:AH744))-COLUMN($O744:AH744),1,1)))*$I773</f>
        <v>0</v>
      </c>
      <c r="AI773" s="361">
        <f ca="1">SUMPRODUCT($O180:AI180,N(OFFSET($O744:AI744,0,MAX(COLUMN($O744:AI744))-COLUMN($O744:AI744),1,1)))*$I773</f>
        <v>0</v>
      </c>
      <c r="AJ773" s="361">
        <f ca="1">SUMPRODUCT($O180:AJ180,N(OFFSET($O744:AJ744,0,MAX(COLUMN($O744:AJ744))-COLUMN($O744:AJ744),1,1)))*$I773</f>
        <v>0</v>
      </c>
      <c r="AK773" s="361">
        <f ca="1">SUMPRODUCT($O180:AK180,N(OFFSET($O744:AK744,0,MAX(COLUMN($O744:AK744))-COLUMN($O744:AK744),1,1)))*$I773</f>
        <v>0</v>
      </c>
      <c r="AL773" s="361">
        <f ca="1">SUMPRODUCT($O180:AL180,N(OFFSET($O744:AL744,0,MAX(COLUMN($O744:AL744))-COLUMN($O744:AL744),1,1)))*$I773</f>
        <v>0</v>
      </c>
      <c r="AM773" s="361">
        <f ca="1">SUMPRODUCT($O180:AM180,N(OFFSET($O744:AM744,0,MAX(COLUMN($O744:AM744))-COLUMN($O744:AM744),1,1)))*$I773</f>
        <v>0</v>
      </c>
      <c r="AN773" s="361">
        <f ca="1">SUMPRODUCT($O180:AN180,N(OFFSET($O744:AN744,0,MAX(COLUMN($O744:AN744))-COLUMN($O744:AN744),1,1)))*$I773</f>
        <v>0</v>
      </c>
      <c r="AO773" s="361">
        <f ca="1">SUMPRODUCT($O180:AO180,N(OFFSET($O744:AO744,0,MAX(COLUMN($O744:AO744))-COLUMN($O744:AO744),1,1)))*$I773</f>
        <v>0</v>
      </c>
      <c r="AP773" s="361">
        <f ca="1">SUMPRODUCT($O180:AP180,N(OFFSET($O744:AP744,0,MAX(COLUMN($O744:AP744))-COLUMN($O744:AP744),1,1)))*$I773</f>
        <v>0</v>
      </c>
      <c r="AQ773" s="361">
        <f ca="1">SUMPRODUCT($O180:AQ180,N(OFFSET($O744:AQ744,0,MAX(COLUMN($O744:AQ744))-COLUMN($O744:AQ744),1,1)))*$I773</f>
        <v>0</v>
      </c>
      <c r="AR773" s="361">
        <f ca="1">SUMPRODUCT($O180:AR180,N(OFFSET($O744:AR744,0,MAX(COLUMN($O744:AR744))-COLUMN($O744:AR744),1,1)))*$I773</f>
        <v>0</v>
      </c>
      <c r="AS773" s="361">
        <f ca="1">SUMPRODUCT($O180:AS180,N(OFFSET($O744:AS744,0,MAX(COLUMN($O744:AS744))-COLUMN($O744:AS744),1,1)))*$I773</f>
        <v>0</v>
      </c>
      <c r="AT773" s="361">
        <f ca="1">SUMPRODUCT($O180:AT180,N(OFFSET($O744:AT744,0,MAX(COLUMN($O744:AT744))-COLUMN($O744:AT744),1,1)))*$I773</f>
        <v>0</v>
      </c>
      <c r="AU773" s="361">
        <f ca="1">SUMPRODUCT($O180:AU180,N(OFFSET($O744:AU744,0,MAX(COLUMN($O744:AU744))-COLUMN($O744:AU744),1,1)))*$I773</f>
        <v>0</v>
      </c>
      <c r="AV773" s="361">
        <f ca="1">SUMPRODUCT($O180:AV180,N(OFFSET($O744:AV744,0,MAX(COLUMN($O744:AV744))-COLUMN($O744:AV744),1,1)))*$I773</f>
        <v>0</v>
      </c>
      <c r="AW773" s="361">
        <f ca="1">SUMPRODUCT($O180:AW180,N(OFFSET($O744:AW744,0,MAX(COLUMN($O744:AW744))-COLUMN($O744:AW744),1,1)))*$I773</f>
        <v>0</v>
      </c>
      <c r="AX773" s="361">
        <f ca="1">SUMPRODUCT($O180:AX180,N(OFFSET($O744:AX744,0,MAX(COLUMN($O744:AX744))-COLUMN($O744:AX744),1,1)))*$I773</f>
        <v>0</v>
      </c>
      <c r="AY773" s="361">
        <f ca="1">SUMPRODUCT($O180:AY180,N(OFFSET($O744:AY744,0,MAX(COLUMN($O744:AY744))-COLUMN($O744:AY744),1,1)))*$I773</f>
        <v>0</v>
      </c>
      <c r="AZ773" s="361">
        <f ca="1">SUMPRODUCT($O180:AZ180,N(OFFSET($O744:AZ744,0,MAX(COLUMN($O744:AZ744))-COLUMN($O744:AZ744),1,1)))*$I773</f>
        <v>0</v>
      </c>
      <c r="BA773" s="361">
        <f ca="1">SUMPRODUCT($O180:BA180,N(OFFSET($O744:BA744,0,MAX(COLUMN($O744:BA744))-COLUMN($O744:BA744),1,1)))*$I773</f>
        <v>0</v>
      </c>
      <c r="BB773" s="361">
        <f ca="1">SUMPRODUCT($O180:BB180,N(OFFSET($O744:BB744,0,MAX(COLUMN($O744:BB744))-COLUMN($O744:BB744),1,1)))*$I773</f>
        <v>0</v>
      </c>
      <c r="BC773" s="361">
        <f ca="1">SUMPRODUCT($O180:BC180,N(OFFSET($O744:BC744,0,MAX(COLUMN($O744:BC744))-COLUMN($O744:BC744),1,1)))*$I773</f>
        <v>0</v>
      </c>
      <c r="BD773" s="361">
        <f ca="1">SUMPRODUCT($O180:BD180,N(OFFSET($O744:BD744,0,MAX(COLUMN($O744:BD744))-COLUMN($O744:BD744),1,1)))*$I773</f>
        <v>0</v>
      </c>
      <c r="BE773" s="361">
        <f ca="1">SUMPRODUCT($O180:BE180,N(OFFSET($O744:BE744,0,MAX(COLUMN($O744:BE744))-COLUMN($O744:BE744),1,1)))*$I773</f>
        <v>0</v>
      </c>
      <c r="BF773" s="361">
        <f ca="1">SUMPRODUCT($O180:BF180,N(OFFSET($O744:BF744,0,MAX(COLUMN($O744:BF744))-COLUMN($O744:BF744),1,1)))*$I773</f>
        <v>0</v>
      </c>
      <c r="BG773" s="361">
        <f ca="1">SUMPRODUCT($O180:BG180,N(OFFSET($O744:BG744,0,MAX(COLUMN($O744:BG744))-COLUMN($O744:BG744),1,1)))*$I773</f>
        <v>0</v>
      </c>
      <c r="BH773" s="361">
        <f ca="1">SUMPRODUCT($O180:BH180,N(OFFSET($O744:BH744,0,MAX(COLUMN($O744:BH744))-COLUMN($O744:BH744),1,1)))*$I773</f>
        <v>0</v>
      </c>
      <c r="BI773" s="361">
        <f ca="1">SUMPRODUCT($O180:BI180,N(OFFSET($O744:BI744,0,MAX(COLUMN($O744:BI744))-COLUMN($O744:BI744),1,1)))*$I773</f>
        <v>0</v>
      </c>
      <c r="BJ773" s="361">
        <f ca="1">SUMPRODUCT($O180:BJ180,N(OFFSET($O744:BJ744,0,MAX(COLUMN($O744:BJ744))-COLUMN($O744:BJ744),1,1)))*$I773</f>
        <v>0</v>
      </c>
      <c r="BK773" s="361">
        <f ca="1">SUMPRODUCT($O180:BK180,N(OFFSET($O744:BK744,0,MAX(COLUMN($O744:BK744))-COLUMN($O744:BK744),1,1)))*$I773</f>
        <v>0</v>
      </c>
      <c r="BL773" s="361">
        <f ca="1">SUMPRODUCT($O180:BL180,N(OFFSET($O744:BL744,0,MAX(COLUMN($O744:BL744))-COLUMN($O744:BL744),1,1)))*$I773</f>
        <v>0</v>
      </c>
      <c r="BM773" s="361">
        <f ca="1">SUMPRODUCT($O180:BM180,N(OFFSET($O744:BM744,0,MAX(COLUMN($O744:BM744))-COLUMN($O744:BM744),1,1)))*$I773</f>
        <v>0</v>
      </c>
    </row>
    <row r="774" spans="3:65" x14ac:dyDescent="0.2">
      <c r="C774" s="325">
        <f t="shared" si="1441"/>
        <v>4</v>
      </c>
      <c r="D774" s="303" t="str">
        <f t="shared" si="1442"/>
        <v>item 4</v>
      </c>
      <c r="E774" s="350" t="str">
        <f t="shared" si="1440"/>
        <v>Operating Expense</v>
      </c>
      <c r="F774" s="320">
        <f t="shared" si="1440"/>
        <v>2</v>
      </c>
      <c r="G774" s="320"/>
      <c r="H774" s="354"/>
      <c r="I774" s="455">
        <f>Input!N11</f>
        <v>1</v>
      </c>
      <c r="O774" s="361">
        <f ca="1">SUMPRODUCT($O181:O181,N(OFFSET($O745:O745,0,MAX(COLUMN($O745:O745))-COLUMN($O745:O745),1,1)))*$I774</f>
        <v>0</v>
      </c>
      <c r="P774" s="361">
        <f ca="1">SUMPRODUCT($O181:P181,N(OFFSET($O745:P745,0,MAX(COLUMN($O745:P745))-COLUMN($O745:P745),1,1)))*$I774</f>
        <v>0</v>
      </c>
      <c r="Q774" s="361">
        <f ca="1">SUMPRODUCT($O181:Q181,N(OFFSET($O745:Q745,0,MAX(COLUMN($O745:Q745))-COLUMN($O745:Q745),1,1)))*$I774</f>
        <v>0</v>
      </c>
      <c r="R774" s="361">
        <f ca="1">SUMPRODUCT($O181:R181,N(OFFSET($O745:R745,0,MAX(COLUMN($O745:R745))-COLUMN($O745:R745),1,1)))*$I774</f>
        <v>0</v>
      </c>
      <c r="S774" s="361">
        <f ca="1">SUMPRODUCT($O181:S181,N(OFFSET($O745:S745,0,MAX(COLUMN($O745:S745))-COLUMN($O745:S745),1,1)))*$I774</f>
        <v>0</v>
      </c>
      <c r="T774" s="361">
        <f ca="1">SUMPRODUCT($O181:T181,N(OFFSET($O745:T745,0,MAX(COLUMN($O745:T745))-COLUMN($O745:T745),1,1)))*$I774</f>
        <v>0</v>
      </c>
      <c r="U774" s="361">
        <f ca="1">SUMPRODUCT($O181:U181,N(OFFSET($O745:U745,0,MAX(COLUMN($O745:U745))-COLUMN($O745:U745),1,1)))*$I774</f>
        <v>0</v>
      </c>
      <c r="V774" s="361">
        <f ca="1">SUMPRODUCT($O181:V181,N(OFFSET($O745:V745,0,MAX(COLUMN($O745:V745))-COLUMN($O745:V745),1,1)))*$I774</f>
        <v>0</v>
      </c>
      <c r="W774" s="361">
        <f ca="1">SUMPRODUCT($O181:W181,N(OFFSET($O745:W745,0,MAX(COLUMN($O745:W745))-COLUMN($O745:W745),1,1)))*$I774</f>
        <v>0</v>
      </c>
      <c r="X774" s="361">
        <f ca="1">SUMPRODUCT($O181:X181,N(OFFSET($O745:X745,0,MAX(COLUMN($O745:X745))-COLUMN($O745:X745),1,1)))*$I774</f>
        <v>0</v>
      </c>
      <c r="Y774" s="361">
        <f ca="1">SUMPRODUCT($O181:Y181,N(OFFSET($O745:Y745,0,MAX(COLUMN($O745:Y745))-COLUMN($O745:Y745),1,1)))*$I774</f>
        <v>0</v>
      </c>
      <c r="Z774" s="361">
        <f ca="1">SUMPRODUCT($O181:Z181,N(OFFSET($O745:Z745,0,MAX(COLUMN($O745:Z745))-COLUMN($O745:Z745),1,1)))*$I774</f>
        <v>0</v>
      </c>
      <c r="AA774" s="361">
        <f ca="1">SUMPRODUCT($O181:AA181,N(OFFSET($O745:AA745,0,MAX(COLUMN($O745:AA745))-COLUMN($O745:AA745),1,1)))*$I774</f>
        <v>0</v>
      </c>
      <c r="AB774" s="361">
        <f ca="1">SUMPRODUCT($O181:AB181,N(OFFSET($O745:AB745,0,MAX(COLUMN($O745:AB745))-COLUMN($O745:AB745),1,1)))*$I774</f>
        <v>0</v>
      </c>
      <c r="AC774" s="361">
        <f ca="1">SUMPRODUCT($O181:AC181,N(OFFSET($O745:AC745,0,MAX(COLUMN($O745:AC745))-COLUMN($O745:AC745),1,1)))*$I774</f>
        <v>0</v>
      </c>
      <c r="AD774" s="361">
        <f ca="1">SUMPRODUCT($O181:AD181,N(OFFSET($O745:AD745,0,MAX(COLUMN($O745:AD745))-COLUMN($O745:AD745),1,1)))*$I774</f>
        <v>0</v>
      </c>
      <c r="AE774" s="361">
        <f ca="1">SUMPRODUCT($O181:AE181,N(OFFSET($O745:AE745,0,MAX(COLUMN($O745:AE745))-COLUMN($O745:AE745),1,1)))*$I774</f>
        <v>0</v>
      </c>
      <c r="AF774" s="361">
        <f ca="1">SUMPRODUCT($O181:AF181,N(OFFSET($O745:AF745,0,MAX(COLUMN($O745:AF745))-COLUMN($O745:AF745),1,1)))*$I774</f>
        <v>0</v>
      </c>
      <c r="AG774" s="361">
        <f ca="1">SUMPRODUCT($O181:AG181,N(OFFSET($O745:AG745,0,MAX(COLUMN($O745:AG745))-COLUMN($O745:AG745),1,1)))*$I774</f>
        <v>0</v>
      </c>
      <c r="AH774" s="361">
        <f ca="1">SUMPRODUCT($O181:AH181,N(OFFSET($O745:AH745,0,MAX(COLUMN($O745:AH745))-COLUMN($O745:AH745),1,1)))*$I774</f>
        <v>0</v>
      </c>
      <c r="AI774" s="361">
        <f ca="1">SUMPRODUCT($O181:AI181,N(OFFSET($O745:AI745,0,MAX(COLUMN($O745:AI745))-COLUMN($O745:AI745),1,1)))*$I774</f>
        <v>0</v>
      </c>
      <c r="AJ774" s="361">
        <f ca="1">SUMPRODUCT($O181:AJ181,N(OFFSET($O745:AJ745,0,MAX(COLUMN($O745:AJ745))-COLUMN($O745:AJ745),1,1)))*$I774</f>
        <v>0</v>
      </c>
      <c r="AK774" s="361">
        <f ca="1">SUMPRODUCT($O181:AK181,N(OFFSET($O745:AK745,0,MAX(COLUMN($O745:AK745))-COLUMN($O745:AK745),1,1)))*$I774</f>
        <v>0</v>
      </c>
      <c r="AL774" s="361">
        <f ca="1">SUMPRODUCT($O181:AL181,N(OFFSET($O745:AL745,0,MAX(COLUMN($O745:AL745))-COLUMN($O745:AL745),1,1)))*$I774</f>
        <v>0</v>
      </c>
      <c r="AM774" s="361">
        <f ca="1">SUMPRODUCT($O181:AM181,N(OFFSET($O745:AM745,0,MAX(COLUMN($O745:AM745))-COLUMN($O745:AM745),1,1)))*$I774</f>
        <v>0</v>
      </c>
      <c r="AN774" s="361">
        <f ca="1">SUMPRODUCT($O181:AN181,N(OFFSET($O745:AN745,0,MAX(COLUMN($O745:AN745))-COLUMN($O745:AN745),1,1)))*$I774</f>
        <v>0</v>
      </c>
      <c r="AO774" s="361">
        <f ca="1">SUMPRODUCT($O181:AO181,N(OFFSET($O745:AO745,0,MAX(COLUMN($O745:AO745))-COLUMN($O745:AO745),1,1)))*$I774</f>
        <v>0</v>
      </c>
      <c r="AP774" s="361">
        <f ca="1">SUMPRODUCT($O181:AP181,N(OFFSET($O745:AP745,0,MAX(COLUMN($O745:AP745))-COLUMN($O745:AP745),1,1)))*$I774</f>
        <v>0</v>
      </c>
      <c r="AQ774" s="361">
        <f ca="1">SUMPRODUCT($O181:AQ181,N(OFFSET($O745:AQ745,0,MAX(COLUMN($O745:AQ745))-COLUMN($O745:AQ745),1,1)))*$I774</f>
        <v>0</v>
      </c>
      <c r="AR774" s="361">
        <f ca="1">SUMPRODUCT($O181:AR181,N(OFFSET($O745:AR745,0,MAX(COLUMN($O745:AR745))-COLUMN($O745:AR745),1,1)))*$I774</f>
        <v>0</v>
      </c>
      <c r="AS774" s="361">
        <f ca="1">SUMPRODUCT($O181:AS181,N(OFFSET($O745:AS745,0,MAX(COLUMN($O745:AS745))-COLUMN($O745:AS745),1,1)))*$I774</f>
        <v>0</v>
      </c>
      <c r="AT774" s="361">
        <f ca="1">SUMPRODUCT($O181:AT181,N(OFFSET($O745:AT745,0,MAX(COLUMN($O745:AT745))-COLUMN($O745:AT745),1,1)))*$I774</f>
        <v>0</v>
      </c>
      <c r="AU774" s="361">
        <f ca="1">SUMPRODUCT($O181:AU181,N(OFFSET($O745:AU745,0,MAX(COLUMN($O745:AU745))-COLUMN($O745:AU745),1,1)))*$I774</f>
        <v>0</v>
      </c>
      <c r="AV774" s="361">
        <f ca="1">SUMPRODUCT($O181:AV181,N(OFFSET($O745:AV745,0,MAX(COLUMN($O745:AV745))-COLUMN($O745:AV745),1,1)))*$I774</f>
        <v>0</v>
      </c>
      <c r="AW774" s="361">
        <f ca="1">SUMPRODUCT($O181:AW181,N(OFFSET($O745:AW745,0,MAX(COLUMN($O745:AW745))-COLUMN($O745:AW745),1,1)))*$I774</f>
        <v>0</v>
      </c>
      <c r="AX774" s="361">
        <f ca="1">SUMPRODUCT($O181:AX181,N(OFFSET($O745:AX745,0,MAX(COLUMN($O745:AX745))-COLUMN($O745:AX745),1,1)))*$I774</f>
        <v>0</v>
      </c>
      <c r="AY774" s="361">
        <f ca="1">SUMPRODUCT($O181:AY181,N(OFFSET($O745:AY745,0,MAX(COLUMN($O745:AY745))-COLUMN($O745:AY745),1,1)))*$I774</f>
        <v>0</v>
      </c>
      <c r="AZ774" s="361">
        <f ca="1">SUMPRODUCT($O181:AZ181,N(OFFSET($O745:AZ745,0,MAX(COLUMN($O745:AZ745))-COLUMN($O745:AZ745),1,1)))*$I774</f>
        <v>0</v>
      </c>
      <c r="BA774" s="361">
        <f ca="1">SUMPRODUCT($O181:BA181,N(OFFSET($O745:BA745,0,MAX(COLUMN($O745:BA745))-COLUMN($O745:BA745),1,1)))*$I774</f>
        <v>0</v>
      </c>
      <c r="BB774" s="361">
        <f ca="1">SUMPRODUCT($O181:BB181,N(OFFSET($O745:BB745,0,MAX(COLUMN($O745:BB745))-COLUMN($O745:BB745),1,1)))*$I774</f>
        <v>0</v>
      </c>
      <c r="BC774" s="361">
        <f ca="1">SUMPRODUCT($O181:BC181,N(OFFSET($O745:BC745,0,MAX(COLUMN($O745:BC745))-COLUMN($O745:BC745),1,1)))*$I774</f>
        <v>0</v>
      </c>
      <c r="BD774" s="361">
        <f ca="1">SUMPRODUCT($O181:BD181,N(OFFSET($O745:BD745,0,MAX(COLUMN($O745:BD745))-COLUMN($O745:BD745),1,1)))*$I774</f>
        <v>0</v>
      </c>
      <c r="BE774" s="361">
        <f ca="1">SUMPRODUCT($O181:BE181,N(OFFSET($O745:BE745,0,MAX(COLUMN($O745:BE745))-COLUMN($O745:BE745),1,1)))*$I774</f>
        <v>0</v>
      </c>
      <c r="BF774" s="361">
        <f ca="1">SUMPRODUCT($O181:BF181,N(OFFSET($O745:BF745,0,MAX(COLUMN($O745:BF745))-COLUMN($O745:BF745),1,1)))*$I774</f>
        <v>0</v>
      </c>
      <c r="BG774" s="361">
        <f ca="1">SUMPRODUCT($O181:BG181,N(OFFSET($O745:BG745,0,MAX(COLUMN($O745:BG745))-COLUMN($O745:BG745),1,1)))*$I774</f>
        <v>0</v>
      </c>
      <c r="BH774" s="361">
        <f ca="1">SUMPRODUCT($O181:BH181,N(OFFSET($O745:BH745,0,MAX(COLUMN($O745:BH745))-COLUMN($O745:BH745),1,1)))*$I774</f>
        <v>0</v>
      </c>
      <c r="BI774" s="361">
        <f ca="1">SUMPRODUCT($O181:BI181,N(OFFSET($O745:BI745,0,MAX(COLUMN($O745:BI745))-COLUMN($O745:BI745),1,1)))*$I774</f>
        <v>0</v>
      </c>
      <c r="BJ774" s="361">
        <f ca="1">SUMPRODUCT($O181:BJ181,N(OFFSET($O745:BJ745,0,MAX(COLUMN($O745:BJ745))-COLUMN($O745:BJ745),1,1)))*$I774</f>
        <v>0</v>
      </c>
      <c r="BK774" s="361">
        <f ca="1">SUMPRODUCT($O181:BK181,N(OFFSET($O745:BK745,0,MAX(COLUMN($O745:BK745))-COLUMN($O745:BK745),1,1)))*$I774</f>
        <v>0</v>
      </c>
      <c r="BL774" s="361">
        <f ca="1">SUMPRODUCT($O181:BL181,N(OFFSET($O745:BL745,0,MAX(COLUMN($O745:BL745))-COLUMN($O745:BL745),1,1)))*$I774</f>
        <v>0</v>
      </c>
      <c r="BM774" s="361">
        <f ca="1">SUMPRODUCT($O181:BM181,N(OFFSET($O745:BM745,0,MAX(COLUMN($O745:BM745))-COLUMN($O745:BM745),1,1)))*$I774</f>
        <v>0</v>
      </c>
    </row>
    <row r="775" spans="3:65" x14ac:dyDescent="0.2">
      <c r="C775" s="325">
        <f t="shared" si="1441"/>
        <v>5</v>
      </c>
      <c r="D775" s="303" t="str">
        <f t="shared" si="1442"/>
        <v>item 5</v>
      </c>
      <c r="E775" s="350" t="str">
        <f t="shared" si="1440"/>
        <v>Operating Expense</v>
      </c>
      <c r="F775" s="320">
        <f t="shared" si="1440"/>
        <v>2</v>
      </c>
      <c r="G775" s="320"/>
      <c r="H775" s="354"/>
      <c r="I775" s="455">
        <f>Input!N12</f>
        <v>1</v>
      </c>
      <c r="O775" s="361">
        <f ca="1">SUMPRODUCT($O182:O182,N(OFFSET($O746:O746,0,MAX(COLUMN($O746:O746))-COLUMN($O746:O746),1,1)))*$I775</f>
        <v>0</v>
      </c>
      <c r="P775" s="361">
        <f ca="1">SUMPRODUCT($O182:P182,N(OFFSET($O746:P746,0,MAX(COLUMN($O746:P746))-COLUMN($O746:P746),1,1)))*$I775</f>
        <v>0</v>
      </c>
      <c r="Q775" s="361">
        <f ca="1">SUMPRODUCT($O182:Q182,N(OFFSET($O746:Q746,0,MAX(COLUMN($O746:Q746))-COLUMN($O746:Q746),1,1)))*$I775</f>
        <v>0</v>
      </c>
      <c r="R775" s="361">
        <f ca="1">SUMPRODUCT($O182:R182,N(OFFSET($O746:R746,0,MAX(COLUMN($O746:R746))-COLUMN($O746:R746),1,1)))*$I775</f>
        <v>0</v>
      </c>
      <c r="S775" s="361">
        <f ca="1">SUMPRODUCT($O182:S182,N(OFFSET($O746:S746,0,MAX(COLUMN($O746:S746))-COLUMN($O746:S746),1,1)))*$I775</f>
        <v>0</v>
      </c>
      <c r="T775" s="361">
        <f ca="1">SUMPRODUCT($O182:T182,N(OFFSET($O746:T746,0,MAX(COLUMN($O746:T746))-COLUMN($O746:T746),1,1)))*$I775</f>
        <v>0</v>
      </c>
      <c r="U775" s="361">
        <f ca="1">SUMPRODUCT($O182:U182,N(OFFSET($O746:U746,0,MAX(COLUMN($O746:U746))-COLUMN($O746:U746),1,1)))*$I775</f>
        <v>0</v>
      </c>
      <c r="V775" s="361">
        <f ca="1">SUMPRODUCT($O182:V182,N(OFFSET($O746:V746,0,MAX(COLUMN($O746:V746))-COLUMN($O746:V746),1,1)))*$I775</f>
        <v>0</v>
      </c>
      <c r="W775" s="361">
        <f ca="1">SUMPRODUCT($O182:W182,N(OFFSET($O746:W746,0,MAX(COLUMN($O746:W746))-COLUMN($O746:W746),1,1)))*$I775</f>
        <v>0</v>
      </c>
      <c r="X775" s="361">
        <f ca="1">SUMPRODUCT($O182:X182,N(OFFSET($O746:X746,0,MAX(COLUMN($O746:X746))-COLUMN($O746:X746),1,1)))*$I775</f>
        <v>0</v>
      </c>
      <c r="Y775" s="361">
        <f ca="1">SUMPRODUCT($O182:Y182,N(OFFSET($O746:Y746,0,MAX(COLUMN($O746:Y746))-COLUMN($O746:Y746),1,1)))*$I775</f>
        <v>0</v>
      </c>
      <c r="Z775" s="361">
        <f ca="1">SUMPRODUCT($O182:Z182,N(OFFSET($O746:Z746,0,MAX(COLUMN($O746:Z746))-COLUMN($O746:Z746),1,1)))*$I775</f>
        <v>0</v>
      </c>
      <c r="AA775" s="361">
        <f ca="1">SUMPRODUCT($O182:AA182,N(OFFSET($O746:AA746,0,MAX(COLUMN($O746:AA746))-COLUMN($O746:AA746),1,1)))*$I775</f>
        <v>0</v>
      </c>
      <c r="AB775" s="361">
        <f ca="1">SUMPRODUCT($O182:AB182,N(OFFSET($O746:AB746,0,MAX(COLUMN($O746:AB746))-COLUMN($O746:AB746),1,1)))*$I775</f>
        <v>0</v>
      </c>
      <c r="AC775" s="361">
        <f ca="1">SUMPRODUCT($O182:AC182,N(OFFSET($O746:AC746,0,MAX(COLUMN($O746:AC746))-COLUMN($O746:AC746),1,1)))*$I775</f>
        <v>0</v>
      </c>
      <c r="AD775" s="361">
        <f ca="1">SUMPRODUCT($O182:AD182,N(OFFSET($O746:AD746,0,MAX(COLUMN($O746:AD746))-COLUMN($O746:AD746),1,1)))*$I775</f>
        <v>0</v>
      </c>
      <c r="AE775" s="361">
        <f ca="1">SUMPRODUCT($O182:AE182,N(OFFSET($O746:AE746,0,MAX(COLUMN($O746:AE746))-COLUMN($O746:AE746),1,1)))*$I775</f>
        <v>0</v>
      </c>
      <c r="AF775" s="361">
        <f ca="1">SUMPRODUCT($O182:AF182,N(OFFSET($O746:AF746,0,MAX(COLUMN($O746:AF746))-COLUMN($O746:AF746),1,1)))*$I775</f>
        <v>0</v>
      </c>
      <c r="AG775" s="361">
        <f ca="1">SUMPRODUCT($O182:AG182,N(OFFSET($O746:AG746,0,MAX(COLUMN($O746:AG746))-COLUMN($O746:AG746),1,1)))*$I775</f>
        <v>0</v>
      </c>
      <c r="AH775" s="361">
        <f ca="1">SUMPRODUCT($O182:AH182,N(OFFSET($O746:AH746,0,MAX(COLUMN($O746:AH746))-COLUMN($O746:AH746),1,1)))*$I775</f>
        <v>0</v>
      </c>
      <c r="AI775" s="361">
        <f ca="1">SUMPRODUCT($O182:AI182,N(OFFSET($O746:AI746,0,MAX(COLUMN($O746:AI746))-COLUMN($O746:AI746),1,1)))*$I775</f>
        <v>0</v>
      </c>
      <c r="AJ775" s="361">
        <f ca="1">SUMPRODUCT($O182:AJ182,N(OFFSET($O746:AJ746,0,MAX(COLUMN($O746:AJ746))-COLUMN($O746:AJ746),1,1)))*$I775</f>
        <v>0</v>
      </c>
      <c r="AK775" s="361">
        <f ca="1">SUMPRODUCT($O182:AK182,N(OFFSET($O746:AK746,0,MAX(COLUMN($O746:AK746))-COLUMN($O746:AK746),1,1)))*$I775</f>
        <v>0</v>
      </c>
      <c r="AL775" s="361">
        <f ca="1">SUMPRODUCT($O182:AL182,N(OFFSET($O746:AL746,0,MAX(COLUMN($O746:AL746))-COLUMN($O746:AL746),1,1)))*$I775</f>
        <v>0</v>
      </c>
      <c r="AM775" s="361">
        <f ca="1">SUMPRODUCT($O182:AM182,N(OFFSET($O746:AM746,0,MAX(COLUMN($O746:AM746))-COLUMN($O746:AM746),1,1)))*$I775</f>
        <v>0</v>
      </c>
      <c r="AN775" s="361">
        <f ca="1">SUMPRODUCT($O182:AN182,N(OFFSET($O746:AN746,0,MAX(COLUMN($O746:AN746))-COLUMN($O746:AN746),1,1)))*$I775</f>
        <v>0</v>
      </c>
      <c r="AO775" s="361">
        <f ca="1">SUMPRODUCT($O182:AO182,N(OFFSET($O746:AO746,0,MAX(COLUMN($O746:AO746))-COLUMN($O746:AO746),1,1)))*$I775</f>
        <v>0</v>
      </c>
      <c r="AP775" s="361">
        <f ca="1">SUMPRODUCT($O182:AP182,N(OFFSET($O746:AP746,0,MAX(COLUMN($O746:AP746))-COLUMN($O746:AP746),1,1)))*$I775</f>
        <v>0</v>
      </c>
      <c r="AQ775" s="361">
        <f ca="1">SUMPRODUCT($O182:AQ182,N(OFFSET($O746:AQ746,0,MAX(COLUMN($O746:AQ746))-COLUMN($O746:AQ746),1,1)))*$I775</f>
        <v>0</v>
      </c>
      <c r="AR775" s="361">
        <f ca="1">SUMPRODUCT($O182:AR182,N(OFFSET($O746:AR746,0,MAX(COLUMN($O746:AR746))-COLUMN($O746:AR746),1,1)))*$I775</f>
        <v>0</v>
      </c>
      <c r="AS775" s="361">
        <f ca="1">SUMPRODUCT($O182:AS182,N(OFFSET($O746:AS746,0,MAX(COLUMN($O746:AS746))-COLUMN($O746:AS746),1,1)))*$I775</f>
        <v>0</v>
      </c>
      <c r="AT775" s="361">
        <f ca="1">SUMPRODUCT($O182:AT182,N(OFFSET($O746:AT746,0,MAX(COLUMN($O746:AT746))-COLUMN($O746:AT746),1,1)))*$I775</f>
        <v>0</v>
      </c>
      <c r="AU775" s="361">
        <f ca="1">SUMPRODUCT($O182:AU182,N(OFFSET($O746:AU746,0,MAX(COLUMN($O746:AU746))-COLUMN($O746:AU746),1,1)))*$I775</f>
        <v>0</v>
      </c>
      <c r="AV775" s="361">
        <f ca="1">SUMPRODUCT($O182:AV182,N(OFFSET($O746:AV746,0,MAX(COLUMN($O746:AV746))-COLUMN($O746:AV746),1,1)))*$I775</f>
        <v>0</v>
      </c>
      <c r="AW775" s="361">
        <f ca="1">SUMPRODUCT($O182:AW182,N(OFFSET($O746:AW746,0,MAX(COLUMN($O746:AW746))-COLUMN($O746:AW746),1,1)))*$I775</f>
        <v>0</v>
      </c>
      <c r="AX775" s="361">
        <f ca="1">SUMPRODUCT($O182:AX182,N(OFFSET($O746:AX746,0,MAX(COLUMN($O746:AX746))-COLUMN($O746:AX746),1,1)))*$I775</f>
        <v>0</v>
      </c>
      <c r="AY775" s="361">
        <f ca="1">SUMPRODUCT($O182:AY182,N(OFFSET($O746:AY746,0,MAX(COLUMN($O746:AY746))-COLUMN($O746:AY746),1,1)))*$I775</f>
        <v>0</v>
      </c>
      <c r="AZ775" s="361">
        <f ca="1">SUMPRODUCT($O182:AZ182,N(OFFSET($O746:AZ746,0,MAX(COLUMN($O746:AZ746))-COLUMN($O746:AZ746),1,1)))*$I775</f>
        <v>0</v>
      </c>
      <c r="BA775" s="361">
        <f ca="1">SUMPRODUCT($O182:BA182,N(OFFSET($O746:BA746,0,MAX(COLUMN($O746:BA746))-COLUMN($O746:BA746),1,1)))*$I775</f>
        <v>0</v>
      </c>
      <c r="BB775" s="361">
        <f ca="1">SUMPRODUCT($O182:BB182,N(OFFSET($O746:BB746,0,MAX(COLUMN($O746:BB746))-COLUMN($O746:BB746),1,1)))*$I775</f>
        <v>0</v>
      </c>
      <c r="BC775" s="361">
        <f ca="1">SUMPRODUCT($O182:BC182,N(OFFSET($O746:BC746,0,MAX(COLUMN($O746:BC746))-COLUMN($O746:BC746),1,1)))*$I775</f>
        <v>0</v>
      </c>
      <c r="BD775" s="361">
        <f ca="1">SUMPRODUCT($O182:BD182,N(OFFSET($O746:BD746,0,MAX(COLUMN($O746:BD746))-COLUMN($O746:BD746),1,1)))*$I775</f>
        <v>0</v>
      </c>
      <c r="BE775" s="361">
        <f ca="1">SUMPRODUCT($O182:BE182,N(OFFSET($O746:BE746,0,MAX(COLUMN($O746:BE746))-COLUMN($O746:BE746),1,1)))*$I775</f>
        <v>0</v>
      </c>
      <c r="BF775" s="361">
        <f ca="1">SUMPRODUCT($O182:BF182,N(OFFSET($O746:BF746,0,MAX(COLUMN($O746:BF746))-COLUMN($O746:BF746),1,1)))*$I775</f>
        <v>0</v>
      </c>
      <c r="BG775" s="361">
        <f ca="1">SUMPRODUCT($O182:BG182,N(OFFSET($O746:BG746,0,MAX(COLUMN($O746:BG746))-COLUMN($O746:BG746),1,1)))*$I775</f>
        <v>0</v>
      </c>
      <c r="BH775" s="361">
        <f ca="1">SUMPRODUCT($O182:BH182,N(OFFSET($O746:BH746,0,MAX(COLUMN($O746:BH746))-COLUMN($O746:BH746),1,1)))*$I775</f>
        <v>0</v>
      </c>
      <c r="BI775" s="361">
        <f ca="1">SUMPRODUCT($O182:BI182,N(OFFSET($O746:BI746,0,MAX(COLUMN($O746:BI746))-COLUMN($O746:BI746),1,1)))*$I775</f>
        <v>0</v>
      </c>
      <c r="BJ775" s="361">
        <f ca="1">SUMPRODUCT($O182:BJ182,N(OFFSET($O746:BJ746,0,MAX(COLUMN($O746:BJ746))-COLUMN($O746:BJ746),1,1)))*$I775</f>
        <v>0</v>
      </c>
      <c r="BK775" s="361">
        <f ca="1">SUMPRODUCT($O182:BK182,N(OFFSET($O746:BK746,0,MAX(COLUMN($O746:BK746))-COLUMN($O746:BK746),1,1)))*$I775</f>
        <v>0</v>
      </c>
      <c r="BL775" s="361">
        <f ca="1">SUMPRODUCT($O182:BL182,N(OFFSET($O746:BL746,0,MAX(COLUMN($O746:BL746))-COLUMN($O746:BL746),1,1)))*$I775</f>
        <v>0</v>
      </c>
      <c r="BM775" s="361">
        <f ca="1">SUMPRODUCT($O182:BM182,N(OFFSET($O746:BM746,0,MAX(COLUMN($O746:BM746))-COLUMN($O746:BM746),1,1)))*$I775</f>
        <v>0</v>
      </c>
    </row>
    <row r="776" spans="3:65" x14ac:dyDescent="0.2">
      <c r="C776" s="325">
        <f t="shared" si="1441"/>
        <v>6</v>
      </c>
      <c r="D776" s="303" t="str">
        <f t="shared" si="1442"/>
        <v>item 6</v>
      </c>
      <c r="E776" s="350" t="str">
        <f t="shared" si="1440"/>
        <v>Operating Expense</v>
      </c>
      <c r="F776" s="320">
        <f t="shared" si="1440"/>
        <v>2</v>
      </c>
      <c r="G776" s="320"/>
      <c r="H776" s="354"/>
      <c r="I776" s="455">
        <f>Input!N13</f>
        <v>1</v>
      </c>
      <c r="O776" s="361">
        <f ca="1">SUMPRODUCT($O183:O183,N(OFFSET($O747:O747,0,MAX(COLUMN($O747:O747))-COLUMN($O747:O747),1,1)))*$I776</f>
        <v>0</v>
      </c>
      <c r="P776" s="361">
        <f ca="1">SUMPRODUCT($O183:P183,N(OFFSET($O747:P747,0,MAX(COLUMN($O747:P747))-COLUMN($O747:P747),1,1)))*$I776</f>
        <v>0</v>
      </c>
      <c r="Q776" s="361">
        <f ca="1">SUMPRODUCT($O183:Q183,N(OFFSET($O747:Q747,0,MAX(COLUMN($O747:Q747))-COLUMN($O747:Q747),1,1)))*$I776</f>
        <v>0</v>
      </c>
      <c r="R776" s="361">
        <f ca="1">SUMPRODUCT($O183:R183,N(OFFSET($O747:R747,0,MAX(COLUMN($O747:R747))-COLUMN($O747:R747),1,1)))*$I776</f>
        <v>0</v>
      </c>
      <c r="S776" s="361">
        <f ca="1">SUMPRODUCT($O183:S183,N(OFFSET($O747:S747,0,MAX(COLUMN($O747:S747))-COLUMN($O747:S747),1,1)))*$I776</f>
        <v>0</v>
      </c>
      <c r="T776" s="361">
        <f ca="1">SUMPRODUCT($O183:T183,N(OFFSET($O747:T747,0,MAX(COLUMN($O747:T747))-COLUMN($O747:T747),1,1)))*$I776</f>
        <v>0</v>
      </c>
      <c r="U776" s="361">
        <f ca="1">SUMPRODUCT($O183:U183,N(OFFSET($O747:U747,0,MAX(COLUMN($O747:U747))-COLUMN($O747:U747),1,1)))*$I776</f>
        <v>0</v>
      </c>
      <c r="V776" s="361">
        <f ca="1">SUMPRODUCT($O183:V183,N(OFFSET($O747:V747,0,MAX(COLUMN($O747:V747))-COLUMN($O747:V747),1,1)))*$I776</f>
        <v>0</v>
      </c>
      <c r="W776" s="361">
        <f ca="1">SUMPRODUCT($O183:W183,N(OFFSET($O747:W747,0,MAX(COLUMN($O747:W747))-COLUMN($O747:W747),1,1)))*$I776</f>
        <v>0</v>
      </c>
      <c r="X776" s="361">
        <f ca="1">SUMPRODUCT($O183:X183,N(OFFSET($O747:X747,0,MAX(COLUMN($O747:X747))-COLUMN($O747:X747),1,1)))*$I776</f>
        <v>0</v>
      </c>
      <c r="Y776" s="361">
        <f ca="1">SUMPRODUCT($O183:Y183,N(OFFSET($O747:Y747,0,MAX(COLUMN($O747:Y747))-COLUMN($O747:Y747),1,1)))*$I776</f>
        <v>0</v>
      </c>
      <c r="Z776" s="361">
        <f ca="1">SUMPRODUCT($O183:Z183,N(OFFSET($O747:Z747,0,MAX(COLUMN($O747:Z747))-COLUMN($O747:Z747),1,1)))*$I776</f>
        <v>0</v>
      </c>
      <c r="AA776" s="361">
        <f ca="1">SUMPRODUCT($O183:AA183,N(OFFSET($O747:AA747,0,MAX(COLUMN($O747:AA747))-COLUMN($O747:AA747),1,1)))*$I776</f>
        <v>0</v>
      </c>
      <c r="AB776" s="361">
        <f ca="1">SUMPRODUCT($O183:AB183,N(OFFSET($O747:AB747,0,MAX(COLUMN($O747:AB747))-COLUMN($O747:AB747),1,1)))*$I776</f>
        <v>0</v>
      </c>
      <c r="AC776" s="361">
        <f ca="1">SUMPRODUCT($O183:AC183,N(OFFSET($O747:AC747,0,MAX(COLUMN($O747:AC747))-COLUMN($O747:AC747),1,1)))*$I776</f>
        <v>0</v>
      </c>
      <c r="AD776" s="361">
        <f ca="1">SUMPRODUCT($O183:AD183,N(OFFSET($O747:AD747,0,MAX(COLUMN($O747:AD747))-COLUMN($O747:AD747),1,1)))*$I776</f>
        <v>0</v>
      </c>
      <c r="AE776" s="361">
        <f ca="1">SUMPRODUCT($O183:AE183,N(OFFSET($O747:AE747,0,MAX(COLUMN($O747:AE747))-COLUMN($O747:AE747),1,1)))*$I776</f>
        <v>0</v>
      </c>
      <c r="AF776" s="361">
        <f ca="1">SUMPRODUCT($O183:AF183,N(OFFSET($O747:AF747,0,MAX(COLUMN($O747:AF747))-COLUMN($O747:AF747),1,1)))*$I776</f>
        <v>0</v>
      </c>
      <c r="AG776" s="361">
        <f ca="1">SUMPRODUCT($O183:AG183,N(OFFSET($O747:AG747,0,MAX(COLUMN($O747:AG747))-COLUMN($O747:AG747),1,1)))*$I776</f>
        <v>0</v>
      </c>
      <c r="AH776" s="361">
        <f ca="1">SUMPRODUCT($O183:AH183,N(OFFSET($O747:AH747,0,MAX(COLUMN($O747:AH747))-COLUMN($O747:AH747),1,1)))*$I776</f>
        <v>0</v>
      </c>
      <c r="AI776" s="361">
        <f ca="1">SUMPRODUCT($O183:AI183,N(OFFSET($O747:AI747,0,MAX(COLUMN($O747:AI747))-COLUMN($O747:AI747),1,1)))*$I776</f>
        <v>0</v>
      </c>
      <c r="AJ776" s="361">
        <f ca="1">SUMPRODUCT($O183:AJ183,N(OFFSET($O747:AJ747,0,MAX(COLUMN($O747:AJ747))-COLUMN($O747:AJ747),1,1)))*$I776</f>
        <v>0</v>
      </c>
      <c r="AK776" s="361">
        <f ca="1">SUMPRODUCT($O183:AK183,N(OFFSET($O747:AK747,0,MAX(COLUMN($O747:AK747))-COLUMN($O747:AK747),1,1)))*$I776</f>
        <v>0</v>
      </c>
      <c r="AL776" s="361">
        <f ca="1">SUMPRODUCT($O183:AL183,N(OFFSET($O747:AL747,0,MAX(COLUMN($O747:AL747))-COLUMN($O747:AL747),1,1)))*$I776</f>
        <v>0</v>
      </c>
      <c r="AM776" s="361">
        <f ca="1">SUMPRODUCT($O183:AM183,N(OFFSET($O747:AM747,0,MAX(COLUMN($O747:AM747))-COLUMN($O747:AM747),1,1)))*$I776</f>
        <v>0</v>
      </c>
      <c r="AN776" s="361">
        <f ca="1">SUMPRODUCT($O183:AN183,N(OFFSET($O747:AN747,0,MAX(COLUMN($O747:AN747))-COLUMN($O747:AN747),1,1)))*$I776</f>
        <v>0</v>
      </c>
      <c r="AO776" s="361">
        <f ca="1">SUMPRODUCT($O183:AO183,N(OFFSET($O747:AO747,0,MAX(COLUMN($O747:AO747))-COLUMN($O747:AO747),1,1)))*$I776</f>
        <v>0</v>
      </c>
      <c r="AP776" s="361">
        <f ca="1">SUMPRODUCT($O183:AP183,N(OFFSET($O747:AP747,0,MAX(COLUMN($O747:AP747))-COLUMN($O747:AP747),1,1)))*$I776</f>
        <v>0</v>
      </c>
      <c r="AQ776" s="361">
        <f ca="1">SUMPRODUCT($O183:AQ183,N(OFFSET($O747:AQ747,0,MAX(COLUMN($O747:AQ747))-COLUMN($O747:AQ747),1,1)))*$I776</f>
        <v>0</v>
      </c>
      <c r="AR776" s="361">
        <f ca="1">SUMPRODUCT($O183:AR183,N(OFFSET($O747:AR747,0,MAX(COLUMN($O747:AR747))-COLUMN($O747:AR747),1,1)))*$I776</f>
        <v>0</v>
      </c>
      <c r="AS776" s="361">
        <f ca="1">SUMPRODUCT($O183:AS183,N(OFFSET($O747:AS747,0,MAX(COLUMN($O747:AS747))-COLUMN($O747:AS747),1,1)))*$I776</f>
        <v>0</v>
      </c>
      <c r="AT776" s="361">
        <f ca="1">SUMPRODUCT($O183:AT183,N(OFFSET($O747:AT747,0,MAX(COLUMN($O747:AT747))-COLUMN($O747:AT747),1,1)))*$I776</f>
        <v>0</v>
      </c>
      <c r="AU776" s="361">
        <f ca="1">SUMPRODUCT($O183:AU183,N(OFFSET($O747:AU747,0,MAX(COLUMN($O747:AU747))-COLUMN($O747:AU747),1,1)))*$I776</f>
        <v>0</v>
      </c>
      <c r="AV776" s="361">
        <f ca="1">SUMPRODUCT($O183:AV183,N(OFFSET($O747:AV747,0,MAX(COLUMN($O747:AV747))-COLUMN($O747:AV747),1,1)))*$I776</f>
        <v>0</v>
      </c>
      <c r="AW776" s="361">
        <f ca="1">SUMPRODUCT($O183:AW183,N(OFFSET($O747:AW747,0,MAX(COLUMN($O747:AW747))-COLUMN($O747:AW747),1,1)))*$I776</f>
        <v>0</v>
      </c>
      <c r="AX776" s="361">
        <f ca="1">SUMPRODUCT($O183:AX183,N(OFFSET($O747:AX747,0,MAX(COLUMN($O747:AX747))-COLUMN($O747:AX747),1,1)))*$I776</f>
        <v>0</v>
      </c>
      <c r="AY776" s="361">
        <f ca="1">SUMPRODUCT($O183:AY183,N(OFFSET($O747:AY747,0,MAX(COLUMN($O747:AY747))-COLUMN($O747:AY747),1,1)))*$I776</f>
        <v>0</v>
      </c>
      <c r="AZ776" s="361">
        <f ca="1">SUMPRODUCT($O183:AZ183,N(OFFSET($O747:AZ747,0,MAX(COLUMN($O747:AZ747))-COLUMN($O747:AZ747),1,1)))*$I776</f>
        <v>0</v>
      </c>
      <c r="BA776" s="361">
        <f ca="1">SUMPRODUCT($O183:BA183,N(OFFSET($O747:BA747,0,MAX(COLUMN($O747:BA747))-COLUMN($O747:BA747),1,1)))*$I776</f>
        <v>0</v>
      </c>
      <c r="BB776" s="361">
        <f ca="1">SUMPRODUCT($O183:BB183,N(OFFSET($O747:BB747,0,MAX(COLUMN($O747:BB747))-COLUMN($O747:BB747),1,1)))*$I776</f>
        <v>0</v>
      </c>
      <c r="BC776" s="361">
        <f ca="1">SUMPRODUCT($O183:BC183,N(OFFSET($O747:BC747,0,MAX(COLUMN($O747:BC747))-COLUMN($O747:BC747),1,1)))*$I776</f>
        <v>0</v>
      </c>
      <c r="BD776" s="361">
        <f ca="1">SUMPRODUCT($O183:BD183,N(OFFSET($O747:BD747,0,MAX(COLUMN($O747:BD747))-COLUMN($O747:BD747),1,1)))*$I776</f>
        <v>0</v>
      </c>
      <c r="BE776" s="361">
        <f ca="1">SUMPRODUCT($O183:BE183,N(OFFSET($O747:BE747,0,MAX(COLUMN($O747:BE747))-COLUMN($O747:BE747),1,1)))*$I776</f>
        <v>0</v>
      </c>
      <c r="BF776" s="361">
        <f ca="1">SUMPRODUCT($O183:BF183,N(OFFSET($O747:BF747,0,MAX(COLUMN($O747:BF747))-COLUMN($O747:BF747),1,1)))*$I776</f>
        <v>0</v>
      </c>
      <c r="BG776" s="361">
        <f ca="1">SUMPRODUCT($O183:BG183,N(OFFSET($O747:BG747,0,MAX(COLUMN($O747:BG747))-COLUMN($O747:BG747),1,1)))*$I776</f>
        <v>0</v>
      </c>
      <c r="BH776" s="361">
        <f ca="1">SUMPRODUCT($O183:BH183,N(OFFSET($O747:BH747,0,MAX(COLUMN($O747:BH747))-COLUMN($O747:BH747),1,1)))*$I776</f>
        <v>0</v>
      </c>
      <c r="BI776" s="361">
        <f ca="1">SUMPRODUCT($O183:BI183,N(OFFSET($O747:BI747,0,MAX(COLUMN($O747:BI747))-COLUMN($O747:BI747),1,1)))*$I776</f>
        <v>0</v>
      </c>
      <c r="BJ776" s="361">
        <f ca="1">SUMPRODUCT($O183:BJ183,N(OFFSET($O747:BJ747,0,MAX(COLUMN($O747:BJ747))-COLUMN($O747:BJ747),1,1)))*$I776</f>
        <v>0</v>
      </c>
      <c r="BK776" s="361">
        <f ca="1">SUMPRODUCT($O183:BK183,N(OFFSET($O747:BK747,0,MAX(COLUMN($O747:BK747))-COLUMN($O747:BK747),1,1)))*$I776</f>
        <v>0</v>
      </c>
      <c r="BL776" s="361">
        <f ca="1">SUMPRODUCT($O183:BL183,N(OFFSET($O747:BL747,0,MAX(COLUMN($O747:BL747))-COLUMN($O747:BL747),1,1)))*$I776</f>
        <v>0</v>
      </c>
      <c r="BM776" s="361">
        <f ca="1">SUMPRODUCT($O183:BM183,N(OFFSET($O747:BM747,0,MAX(COLUMN($O747:BM747))-COLUMN($O747:BM747),1,1)))*$I776</f>
        <v>0</v>
      </c>
    </row>
    <row r="777" spans="3:65" x14ac:dyDescent="0.2">
      <c r="C777" s="325">
        <f t="shared" si="1441"/>
        <v>7</v>
      </c>
      <c r="D777" s="303" t="str">
        <f t="shared" si="1442"/>
        <v>item 7</v>
      </c>
      <c r="E777" s="350" t="str">
        <f t="shared" si="1440"/>
        <v>Operating Expense</v>
      </c>
      <c r="F777" s="320">
        <f t="shared" si="1440"/>
        <v>2</v>
      </c>
      <c r="G777" s="320"/>
      <c r="H777" s="354"/>
      <c r="I777" s="455">
        <f>Input!N14</f>
        <v>1</v>
      </c>
      <c r="O777" s="361">
        <f ca="1">SUMPRODUCT($O184:O184,N(OFFSET($O748:O748,0,MAX(COLUMN($O748:O748))-COLUMN($O748:O748),1,1)))*$I777</f>
        <v>0</v>
      </c>
      <c r="P777" s="361">
        <f ca="1">SUMPRODUCT($O184:P184,N(OFFSET($O748:P748,0,MAX(COLUMN($O748:P748))-COLUMN($O748:P748),1,1)))*$I777</f>
        <v>0</v>
      </c>
      <c r="Q777" s="361">
        <f ca="1">SUMPRODUCT($O184:Q184,N(OFFSET($O748:Q748,0,MAX(COLUMN($O748:Q748))-COLUMN($O748:Q748),1,1)))*$I777</f>
        <v>0</v>
      </c>
      <c r="R777" s="361">
        <f ca="1">SUMPRODUCT($O184:R184,N(OFFSET($O748:R748,0,MAX(COLUMN($O748:R748))-COLUMN($O748:R748),1,1)))*$I777</f>
        <v>0</v>
      </c>
      <c r="S777" s="361">
        <f ca="1">SUMPRODUCT($O184:S184,N(OFFSET($O748:S748,0,MAX(COLUMN($O748:S748))-COLUMN($O748:S748),1,1)))*$I777</f>
        <v>0</v>
      </c>
      <c r="T777" s="361">
        <f ca="1">SUMPRODUCT($O184:T184,N(OFFSET($O748:T748,0,MAX(COLUMN($O748:T748))-COLUMN($O748:T748),1,1)))*$I777</f>
        <v>0</v>
      </c>
      <c r="U777" s="361">
        <f ca="1">SUMPRODUCT($O184:U184,N(OFFSET($O748:U748,0,MAX(COLUMN($O748:U748))-COLUMN($O748:U748),1,1)))*$I777</f>
        <v>0</v>
      </c>
      <c r="V777" s="361">
        <f ca="1">SUMPRODUCT($O184:V184,N(OFFSET($O748:V748,0,MAX(COLUMN($O748:V748))-COLUMN($O748:V748),1,1)))*$I777</f>
        <v>0</v>
      </c>
      <c r="W777" s="361">
        <f ca="1">SUMPRODUCT($O184:W184,N(OFFSET($O748:W748,0,MAX(COLUMN($O748:W748))-COLUMN($O748:W748),1,1)))*$I777</f>
        <v>0</v>
      </c>
      <c r="X777" s="361">
        <f ca="1">SUMPRODUCT($O184:X184,N(OFFSET($O748:X748,0,MAX(COLUMN($O748:X748))-COLUMN($O748:X748),1,1)))*$I777</f>
        <v>0</v>
      </c>
      <c r="Y777" s="361">
        <f ca="1">SUMPRODUCT($O184:Y184,N(OFFSET($O748:Y748,0,MAX(COLUMN($O748:Y748))-COLUMN($O748:Y748),1,1)))*$I777</f>
        <v>0</v>
      </c>
      <c r="Z777" s="361">
        <f ca="1">SUMPRODUCT($O184:Z184,N(OFFSET($O748:Z748,0,MAX(COLUMN($O748:Z748))-COLUMN($O748:Z748),1,1)))*$I777</f>
        <v>0</v>
      </c>
      <c r="AA777" s="361">
        <f ca="1">SUMPRODUCT($O184:AA184,N(OFFSET($O748:AA748,0,MAX(COLUMN($O748:AA748))-COLUMN($O748:AA748),1,1)))*$I777</f>
        <v>0</v>
      </c>
      <c r="AB777" s="361">
        <f ca="1">SUMPRODUCT($O184:AB184,N(OFFSET($O748:AB748,0,MAX(COLUMN($O748:AB748))-COLUMN($O748:AB748),1,1)))*$I777</f>
        <v>0</v>
      </c>
      <c r="AC777" s="361">
        <f ca="1">SUMPRODUCT($O184:AC184,N(OFFSET($O748:AC748,0,MAX(COLUMN($O748:AC748))-COLUMN($O748:AC748),1,1)))*$I777</f>
        <v>0</v>
      </c>
      <c r="AD777" s="361">
        <f ca="1">SUMPRODUCT($O184:AD184,N(OFFSET($O748:AD748,0,MAX(COLUMN($O748:AD748))-COLUMN($O748:AD748),1,1)))*$I777</f>
        <v>0</v>
      </c>
      <c r="AE777" s="361">
        <f ca="1">SUMPRODUCT($O184:AE184,N(OFFSET($O748:AE748,0,MAX(COLUMN($O748:AE748))-COLUMN($O748:AE748),1,1)))*$I777</f>
        <v>0</v>
      </c>
      <c r="AF777" s="361">
        <f ca="1">SUMPRODUCT($O184:AF184,N(OFFSET($O748:AF748,0,MAX(COLUMN($O748:AF748))-COLUMN($O748:AF748),1,1)))*$I777</f>
        <v>0</v>
      </c>
      <c r="AG777" s="361">
        <f ca="1">SUMPRODUCT($O184:AG184,N(OFFSET($O748:AG748,0,MAX(COLUMN($O748:AG748))-COLUMN($O748:AG748),1,1)))*$I777</f>
        <v>0</v>
      </c>
      <c r="AH777" s="361">
        <f ca="1">SUMPRODUCT($O184:AH184,N(OFFSET($O748:AH748,0,MAX(COLUMN($O748:AH748))-COLUMN($O748:AH748),1,1)))*$I777</f>
        <v>0</v>
      </c>
      <c r="AI777" s="361">
        <f ca="1">SUMPRODUCT($O184:AI184,N(OFFSET($O748:AI748,0,MAX(COLUMN($O748:AI748))-COLUMN($O748:AI748),1,1)))*$I777</f>
        <v>0</v>
      </c>
      <c r="AJ777" s="361">
        <f ca="1">SUMPRODUCT($O184:AJ184,N(OFFSET($O748:AJ748,0,MAX(COLUMN($O748:AJ748))-COLUMN($O748:AJ748),1,1)))*$I777</f>
        <v>0</v>
      </c>
      <c r="AK777" s="361">
        <f ca="1">SUMPRODUCT($O184:AK184,N(OFFSET($O748:AK748,0,MAX(COLUMN($O748:AK748))-COLUMN($O748:AK748),1,1)))*$I777</f>
        <v>0</v>
      </c>
      <c r="AL777" s="361">
        <f ca="1">SUMPRODUCT($O184:AL184,N(OFFSET($O748:AL748,0,MAX(COLUMN($O748:AL748))-COLUMN($O748:AL748),1,1)))*$I777</f>
        <v>0</v>
      </c>
      <c r="AM777" s="361">
        <f ca="1">SUMPRODUCT($O184:AM184,N(OFFSET($O748:AM748,0,MAX(COLUMN($O748:AM748))-COLUMN($O748:AM748),1,1)))*$I777</f>
        <v>0</v>
      </c>
      <c r="AN777" s="361">
        <f ca="1">SUMPRODUCT($O184:AN184,N(OFFSET($O748:AN748,0,MAX(COLUMN($O748:AN748))-COLUMN($O748:AN748),1,1)))*$I777</f>
        <v>0</v>
      </c>
      <c r="AO777" s="361">
        <f ca="1">SUMPRODUCT($O184:AO184,N(OFFSET($O748:AO748,0,MAX(COLUMN($O748:AO748))-COLUMN($O748:AO748),1,1)))*$I777</f>
        <v>0</v>
      </c>
      <c r="AP777" s="361">
        <f ca="1">SUMPRODUCT($O184:AP184,N(OFFSET($O748:AP748,0,MAX(COLUMN($O748:AP748))-COLUMN($O748:AP748),1,1)))*$I777</f>
        <v>0</v>
      </c>
      <c r="AQ777" s="361">
        <f ca="1">SUMPRODUCT($O184:AQ184,N(OFFSET($O748:AQ748,0,MAX(COLUMN($O748:AQ748))-COLUMN($O748:AQ748),1,1)))*$I777</f>
        <v>0</v>
      </c>
      <c r="AR777" s="361">
        <f ca="1">SUMPRODUCT($O184:AR184,N(OFFSET($O748:AR748,0,MAX(COLUMN($O748:AR748))-COLUMN($O748:AR748),1,1)))*$I777</f>
        <v>0</v>
      </c>
      <c r="AS777" s="361">
        <f ca="1">SUMPRODUCT($O184:AS184,N(OFFSET($O748:AS748,0,MAX(COLUMN($O748:AS748))-COLUMN($O748:AS748),1,1)))*$I777</f>
        <v>0</v>
      </c>
      <c r="AT777" s="361">
        <f ca="1">SUMPRODUCT($O184:AT184,N(OFFSET($O748:AT748,0,MAX(COLUMN($O748:AT748))-COLUMN($O748:AT748),1,1)))*$I777</f>
        <v>0</v>
      </c>
      <c r="AU777" s="361">
        <f ca="1">SUMPRODUCT($O184:AU184,N(OFFSET($O748:AU748,0,MAX(COLUMN($O748:AU748))-COLUMN($O748:AU748),1,1)))*$I777</f>
        <v>0</v>
      </c>
      <c r="AV777" s="361">
        <f ca="1">SUMPRODUCT($O184:AV184,N(OFFSET($O748:AV748,0,MAX(COLUMN($O748:AV748))-COLUMN($O748:AV748),1,1)))*$I777</f>
        <v>0</v>
      </c>
      <c r="AW777" s="361">
        <f ca="1">SUMPRODUCT($O184:AW184,N(OFFSET($O748:AW748,0,MAX(COLUMN($O748:AW748))-COLUMN($O748:AW748),1,1)))*$I777</f>
        <v>0</v>
      </c>
      <c r="AX777" s="361">
        <f ca="1">SUMPRODUCT($O184:AX184,N(OFFSET($O748:AX748,0,MAX(COLUMN($O748:AX748))-COLUMN($O748:AX748),1,1)))*$I777</f>
        <v>0</v>
      </c>
      <c r="AY777" s="361">
        <f ca="1">SUMPRODUCT($O184:AY184,N(OFFSET($O748:AY748,0,MAX(COLUMN($O748:AY748))-COLUMN($O748:AY748),1,1)))*$I777</f>
        <v>0</v>
      </c>
      <c r="AZ777" s="361">
        <f ca="1">SUMPRODUCT($O184:AZ184,N(OFFSET($O748:AZ748,0,MAX(COLUMN($O748:AZ748))-COLUMN($O748:AZ748),1,1)))*$I777</f>
        <v>0</v>
      </c>
      <c r="BA777" s="361">
        <f ca="1">SUMPRODUCT($O184:BA184,N(OFFSET($O748:BA748,0,MAX(COLUMN($O748:BA748))-COLUMN($O748:BA748),1,1)))*$I777</f>
        <v>0</v>
      </c>
      <c r="BB777" s="361">
        <f ca="1">SUMPRODUCT($O184:BB184,N(OFFSET($O748:BB748,0,MAX(COLUMN($O748:BB748))-COLUMN($O748:BB748),1,1)))*$I777</f>
        <v>0</v>
      </c>
      <c r="BC777" s="361">
        <f ca="1">SUMPRODUCT($O184:BC184,N(OFFSET($O748:BC748,0,MAX(COLUMN($O748:BC748))-COLUMN($O748:BC748),1,1)))*$I777</f>
        <v>0</v>
      </c>
      <c r="BD777" s="361">
        <f ca="1">SUMPRODUCT($O184:BD184,N(OFFSET($O748:BD748,0,MAX(COLUMN($O748:BD748))-COLUMN($O748:BD748),1,1)))*$I777</f>
        <v>0</v>
      </c>
      <c r="BE777" s="361">
        <f ca="1">SUMPRODUCT($O184:BE184,N(OFFSET($O748:BE748,0,MAX(COLUMN($O748:BE748))-COLUMN($O748:BE748),1,1)))*$I777</f>
        <v>0</v>
      </c>
      <c r="BF777" s="361">
        <f ca="1">SUMPRODUCT($O184:BF184,N(OFFSET($O748:BF748,0,MAX(COLUMN($O748:BF748))-COLUMN($O748:BF748),1,1)))*$I777</f>
        <v>0</v>
      </c>
      <c r="BG777" s="361">
        <f ca="1">SUMPRODUCT($O184:BG184,N(OFFSET($O748:BG748,0,MAX(COLUMN($O748:BG748))-COLUMN($O748:BG748),1,1)))*$I777</f>
        <v>0</v>
      </c>
      <c r="BH777" s="361">
        <f ca="1">SUMPRODUCT($O184:BH184,N(OFFSET($O748:BH748,0,MAX(COLUMN($O748:BH748))-COLUMN($O748:BH748),1,1)))*$I777</f>
        <v>0</v>
      </c>
      <c r="BI777" s="361">
        <f ca="1">SUMPRODUCT($O184:BI184,N(OFFSET($O748:BI748,0,MAX(COLUMN($O748:BI748))-COLUMN($O748:BI748),1,1)))*$I777</f>
        <v>0</v>
      </c>
      <c r="BJ777" s="361">
        <f ca="1">SUMPRODUCT($O184:BJ184,N(OFFSET($O748:BJ748,0,MAX(COLUMN($O748:BJ748))-COLUMN($O748:BJ748),1,1)))*$I777</f>
        <v>0</v>
      </c>
      <c r="BK777" s="361">
        <f ca="1">SUMPRODUCT($O184:BK184,N(OFFSET($O748:BK748,0,MAX(COLUMN($O748:BK748))-COLUMN($O748:BK748),1,1)))*$I777</f>
        <v>0</v>
      </c>
      <c r="BL777" s="361">
        <f ca="1">SUMPRODUCT($O184:BL184,N(OFFSET($O748:BL748,0,MAX(COLUMN($O748:BL748))-COLUMN($O748:BL748),1,1)))*$I777</f>
        <v>0</v>
      </c>
      <c r="BM777" s="361">
        <f ca="1">SUMPRODUCT($O184:BM184,N(OFFSET($O748:BM748,0,MAX(COLUMN($O748:BM748))-COLUMN($O748:BM748),1,1)))*$I777</f>
        <v>0</v>
      </c>
    </row>
    <row r="778" spans="3:65" x14ac:dyDescent="0.2">
      <c r="C778" s="325">
        <f t="shared" si="1441"/>
        <v>8</v>
      </c>
      <c r="D778" s="303" t="str">
        <f t="shared" si="1442"/>
        <v>item 8</v>
      </c>
      <c r="E778" s="350" t="str">
        <f t="shared" si="1440"/>
        <v>Operating Expense</v>
      </c>
      <c r="F778" s="320">
        <f t="shared" si="1440"/>
        <v>2</v>
      </c>
      <c r="G778" s="320"/>
      <c r="H778" s="354"/>
      <c r="I778" s="455">
        <f>Input!N15</f>
        <v>1</v>
      </c>
      <c r="O778" s="361">
        <f ca="1">SUMPRODUCT($O185:O185,N(OFFSET($O749:O749,0,MAX(COLUMN($O749:O749))-COLUMN($O749:O749),1,1)))*$I778</f>
        <v>0</v>
      </c>
      <c r="P778" s="361">
        <f ca="1">SUMPRODUCT($O185:P185,N(OFFSET($O749:P749,0,MAX(COLUMN($O749:P749))-COLUMN($O749:P749),1,1)))*$I778</f>
        <v>0</v>
      </c>
      <c r="Q778" s="361">
        <f ca="1">SUMPRODUCT($O185:Q185,N(OFFSET($O749:Q749,0,MAX(COLUMN($O749:Q749))-COLUMN($O749:Q749),1,1)))*$I778</f>
        <v>0</v>
      </c>
      <c r="R778" s="361">
        <f ca="1">SUMPRODUCT($O185:R185,N(OFFSET($O749:R749,0,MAX(COLUMN($O749:R749))-COLUMN($O749:R749),1,1)))*$I778</f>
        <v>0</v>
      </c>
      <c r="S778" s="361">
        <f ca="1">SUMPRODUCT($O185:S185,N(OFFSET($O749:S749,0,MAX(COLUMN($O749:S749))-COLUMN($O749:S749),1,1)))*$I778</f>
        <v>0</v>
      </c>
      <c r="T778" s="361">
        <f ca="1">SUMPRODUCT($O185:T185,N(OFFSET($O749:T749,0,MAX(COLUMN($O749:T749))-COLUMN($O749:T749),1,1)))*$I778</f>
        <v>0</v>
      </c>
      <c r="U778" s="361">
        <f ca="1">SUMPRODUCT($O185:U185,N(OFFSET($O749:U749,0,MAX(COLUMN($O749:U749))-COLUMN($O749:U749),1,1)))*$I778</f>
        <v>0</v>
      </c>
      <c r="V778" s="361">
        <f ca="1">SUMPRODUCT($O185:V185,N(OFFSET($O749:V749,0,MAX(COLUMN($O749:V749))-COLUMN($O749:V749),1,1)))*$I778</f>
        <v>0</v>
      </c>
      <c r="W778" s="361">
        <f ca="1">SUMPRODUCT($O185:W185,N(OFFSET($O749:W749,0,MAX(COLUMN($O749:W749))-COLUMN($O749:W749),1,1)))*$I778</f>
        <v>0</v>
      </c>
      <c r="X778" s="361">
        <f ca="1">SUMPRODUCT($O185:X185,N(OFFSET($O749:X749,0,MAX(COLUMN($O749:X749))-COLUMN($O749:X749),1,1)))*$I778</f>
        <v>0</v>
      </c>
      <c r="Y778" s="361">
        <f ca="1">SUMPRODUCT($O185:Y185,N(OFFSET($O749:Y749,0,MAX(COLUMN($O749:Y749))-COLUMN($O749:Y749),1,1)))*$I778</f>
        <v>0</v>
      </c>
      <c r="Z778" s="361">
        <f ca="1">SUMPRODUCT($O185:Z185,N(OFFSET($O749:Z749,0,MAX(COLUMN($O749:Z749))-COLUMN($O749:Z749),1,1)))*$I778</f>
        <v>0</v>
      </c>
      <c r="AA778" s="361">
        <f ca="1">SUMPRODUCT($O185:AA185,N(OFFSET($O749:AA749,0,MAX(COLUMN($O749:AA749))-COLUMN($O749:AA749),1,1)))*$I778</f>
        <v>0</v>
      </c>
      <c r="AB778" s="361">
        <f ca="1">SUMPRODUCT($O185:AB185,N(OFFSET($O749:AB749,0,MAX(COLUMN($O749:AB749))-COLUMN($O749:AB749),1,1)))*$I778</f>
        <v>0</v>
      </c>
      <c r="AC778" s="361">
        <f ca="1">SUMPRODUCT($O185:AC185,N(OFFSET($O749:AC749,0,MAX(COLUMN($O749:AC749))-COLUMN($O749:AC749),1,1)))*$I778</f>
        <v>0</v>
      </c>
      <c r="AD778" s="361">
        <f ca="1">SUMPRODUCT($O185:AD185,N(OFFSET($O749:AD749,0,MAX(COLUMN($O749:AD749))-COLUMN($O749:AD749),1,1)))*$I778</f>
        <v>0</v>
      </c>
      <c r="AE778" s="361">
        <f ca="1">SUMPRODUCT($O185:AE185,N(OFFSET($O749:AE749,0,MAX(COLUMN($O749:AE749))-COLUMN($O749:AE749),1,1)))*$I778</f>
        <v>0</v>
      </c>
      <c r="AF778" s="361">
        <f ca="1">SUMPRODUCT($O185:AF185,N(OFFSET($O749:AF749,0,MAX(COLUMN($O749:AF749))-COLUMN($O749:AF749),1,1)))*$I778</f>
        <v>0</v>
      </c>
      <c r="AG778" s="361">
        <f ca="1">SUMPRODUCT($O185:AG185,N(OFFSET($O749:AG749,0,MAX(COLUMN($O749:AG749))-COLUMN($O749:AG749),1,1)))*$I778</f>
        <v>0</v>
      </c>
      <c r="AH778" s="361">
        <f ca="1">SUMPRODUCT($O185:AH185,N(OFFSET($O749:AH749,0,MAX(COLUMN($O749:AH749))-COLUMN($O749:AH749),1,1)))*$I778</f>
        <v>0</v>
      </c>
      <c r="AI778" s="361">
        <f ca="1">SUMPRODUCT($O185:AI185,N(OFFSET($O749:AI749,0,MAX(COLUMN($O749:AI749))-COLUMN($O749:AI749),1,1)))*$I778</f>
        <v>0</v>
      </c>
      <c r="AJ778" s="361">
        <f ca="1">SUMPRODUCT($O185:AJ185,N(OFFSET($O749:AJ749,0,MAX(COLUMN($O749:AJ749))-COLUMN($O749:AJ749),1,1)))*$I778</f>
        <v>0</v>
      </c>
      <c r="AK778" s="361">
        <f ca="1">SUMPRODUCT($O185:AK185,N(OFFSET($O749:AK749,0,MAX(COLUMN($O749:AK749))-COLUMN($O749:AK749),1,1)))*$I778</f>
        <v>0</v>
      </c>
      <c r="AL778" s="361">
        <f ca="1">SUMPRODUCT($O185:AL185,N(OFFSET($O749:AL749,0,MAX(COLUMN($O749:AL749))-COLUMN($O749:AL749),1,1)))*$I778</f>
        <v>0</v>
      </c>
      <c r="AM778" s="361">
        <f ca="1">SUMPRODUCT($O185:AM185,N(OFFSET($O749:AM749,0,MAX(COLUMN($O749:AM749))-COLUMN($O749:AM749),1,1)))*$I778</f>
        <v>0</v>
      </c>
      <c r="AN778" s="361">
        <f ca="1">SUMPRODUCT($O185:AN185,N(OFFSET($O749:AN749,0,MAX(COLUMN($O749:AN749))-COLUMN($O749:AN749),1,1)))*$I778</f>
        <v>0</v>
      </c>
      <c r="AO778" s="361">
        <f ca="1">SUMPRODUCT($O185:AO185,N(OFFSET($O749:AO749,0,MAX(COLUMN($O749:AO749))-COLUMN($O749:AO749),1,1)))*$I778</f>
        <v>0</v>
      </c>
      <c r="AP778" s="361">
        <f ca="1">SUMPRODUCT($O185:AP185,N(OFFSET($O749:AP749,0,MAX(COLUMN($O749:AP749))-COLUMN($O749:AP749),1,1)))*$I778</f>
        <v>0</v>
      </c>
      <c r="AQ778" s="361">
        <f ca="1">SUMPRODUCT($O185:AQ185,N(OFFSET($O749:AQ749,0,MAX(COLUMN($O749:AQ749))-COLUMN($O749:AQ749),1,1)))*$I778</f>
        <v>0</v>
      </c>
      <c r="AR778" s="361">
        <f ca="1">SUMPRODUCT($O185:AR185,N(OFFSET($O749:AR749,0,MAX(COLUMN($O749:AR749))-COLUMN($O749:AR749),1,1)))*$I778</f>
        <v>0</v>
      </c>
      <c r="AS778" s="361">
        <f ca="1">SUMPRODUCT($O185:AS185,N(OFFSET($O749:AS749,0,MAX(COLUMN($O749:AS749))-COLUMN($O749:AS749),1,1)))*$I778</f>
        <v>0</v>
      </c>
      <c r="AT778" s="361">
        <f ca="1">SUMPRODUCT($O185:AT185,N(OFFSET($O749:AT749,0,MAX(COLUMN($O749:AT749))-COLUMN($O749:AT749),1,1)))*$I778</f>
        <v>0</v>
      </c>
      <c r="AU778" s="361">
        <f ca="1">SUMPRODUCT($O185:AU185,N(OFFSET($O749:AU749,0,MAX(COLUMN($O749:AU749))-COLUMN($O749:AU749),1,1)))*$I778</f>
        <v>0</v>
      </c>
      <c r="AV778" s="361">
        <f ca="1">SUMPRODUCT($O185:AV185,N(OFFSET($O749:AV749,0,MAX(COLUMN($O749:AV749))-COLUMN($O749:AV749),1,1)))*$I778</f>
        <v>0</v>
      </c>
      <c r="AW778" s="361">
        <f ca="1">SUMPRODUCT($O185:AW185,N(OFFSET($O749:AW749,0,MAX(COLUMN($O749:AW749))-COLUMN($O749:AW749),1,1)))*$I778</f>
        <v>0</v>
      </c>
      <c r="AX778" s="361">
        <f ca="1">SUMPRODUCT($O185:AX185,N(OFFSET($O749:AX749,0,MAX(COLUMN($O749:AX749))-COLUMN($O749:AX749),1,1)))*$I778</f>
        <v>0</v>
      </c>
      <c r="AY778" s="361">
        <f ca="1">SUMPRODUCT($O185:AY185,N(OFFSET($O749:AY749,0,MAX(COLUMN($O749:AY749))-COLUMN($O749:AY749),1,1)))*$I778</f>
        <v>0</v>
      </c>
      <c r="AZ778" s="361">
        <f ca="1">SUMPRODUCT($O185:AZ185,N(OFFSET($O749:AZ749,0,MAX(COLUMN($O749:AZ749))-COLUMN($O749:AZ749),1,1)))*$I778</f>
        <v>0</v>
      </c>
      <c r="BA778" s="361">
        <f ca="1">SUMPRODUCT($O185:BA185,N(OFFSET($O749:BA749,0,MAX(COLUMN($O749:BA749))-COLUMN($O749:BA749),1,1)))*$I778</f>
        <v>0</v>
      </c>
      <c r="BB778" s="361">
        <f ca="1">SUMPRODUCT($O185:BB185,N(OFFSET($O749:BB749,0,MAX(COLUMN($O749:BB749))-COLUMN($O749:BB749),1,1)))*$I778</f>
        <v>0</v>
      </c>
      <c r="BC778" s="361">
        <f ca="1">SUMPRODUCT($O185:BC185,N(OFFSET($O749:BC749,0,MAX(COLUMN($O749:BC749))-COLUMN($O749:BC749),1,1)))*$I778</f>
        <v>0</v>
      </c>
      <c r="BD778" s="361">
        <f ca="1">SUMPRODUCT($O185:BD185,N(OFFSET($O749:BD749,0,MAX(COLUMN($O749:BD749))-COLUMN($O749:BD749),1,1)))*$I778</f>
        <v>0</v>
      </c>
      <c r="BE778" s="361">
        <f ca="1">SUMPRODUCT($O185:BE185,N(OFFSET($O749:BE749,0,MAX(COLUMN($O749:BE749))-COLUMN($O749:BE749),1,1)))*$I778</f>
        <v>0</v>
      </c>
      <c r="BF778" s="361">
        <f ca="1">SUMPRODUCT($O185:BF185,N(OFFSET($O749:BF749,0,MAX(COLUMN($O749:BF749))-COLUMN($O749:BF749),1,1)))*$I778</f>
        <v>0</v>
      </c>
      <c r="BG778" s="361">
        <f ca="1">SUMPRODUCT($O185:BG185,N(OFFSET($O749:BG749,0,MAX(COLUMN($O749:BG749))-COLUMN($O749:BG749),1,1)))*$I778</f>
        <v>0</v>
      </c>
      <c r="BH778" s="361">
        <f ca="1">SUMPRODUCT($O185:BH185,N(OFFSET($O749:BH749,0,MAX(COLUMN($O749:BH749))-COLUMN($O749:BH749),1,1)))*$I778</f>
        <v>0</v>
      </c>
      <c r="BI778" s="361">
        <f ca="1">SUMPRODUCT($O185:BI185,N(OFFSET($O749:BI749,0,MAX(COLUMN($O749:BI749))-COLUMN($O749:BI749),1,1)))*$I778</f>
        <v>0</v>
      </c>
      <c r="BJ778" s="361">
        <f ca="1">SUMPRODUCT($O185:BJ185,N(OFFSET($O749:BJ749,0,MAX(COLUMN($O749:BJ749))-COLUMN($O749:BJ749),1,1)))*$I778</f>
        <v>0</v>
      </c>
      <c r="BK778" s="361">
        <f ca="1">SUMPRODUCT($O185:BK185,N(OFFSET($O749:BK749,0,MAX(COLUMN($O749:BK749))-COLUMN($O749:BK749),1,1)))*$I778</f>
        <v>0</v>
      </c>
      <c r="BL778" s="361">
        <f ca="1">SUMPRODUCT($O185:BL185,N(OFFSET($O749:BL749,0,MAX(COLUMN($O749:BL749))-COLUMN($O749:BL749),1,1)))*$I778</f>
        <v>0</v>
      </c>
      <c r="BM778" s="361">
        <f ca="1">SUMPRODUCT($O185:BM185,N(OFFSET($O749:BM749,0,MAX(COLUMN($O749:BM749))-COLUMN($O749:BM749),1,1)))*$I778</f>
        <v>0</v>
      </c>
    </row>
    <row r="779" spans="3:65" x14ac:dyDescent="0.2">
      <c r="C779" s="325">
        <f t="shared" si="1441"/>
        <v>9</v>
      </c>
      <c r="D779" s="303" t="str">
        <f t="shared" si="1442"/>
        <v>item 9</v>
      </c>
      <c r="E779" s="350" t="str">
        <f t="shared" si="1440"/>
        <v>Operating Expense</v>
      </c>
      <c r="F779" s="320">
        <f t="shared" si="1440"/>
        <v>2</v>
      </c>
      <c r="G779" s="320"/>
      <c r="H779" s="354"/>
      <c r="I779" s="455">
        <f>Input!N16</f>
        <v>1</v>
      </c>
      <c r="O779" s="361">
        <f ca="1">SUMPRODUCT($O186:O186,N(OFFSET($O750:O750,0,MAX(COLUMN($O750:O750))-COLUMN($O750:O750),1,1)))*$I779</f>
        <v>0</v>
      </c>
      <c r="P779" s="361">
        <f ca="1">SUMPRODUCT($O186:P186,N(OFFSET($O750:P750,0,MAX(COLUMN($O750:P750))-COLUMN($O750:P750),1,1)))*$I779</f>
        <v>0</v>
      </c>
      <c r="Q779" s="361">
        <f ca="1">SUMPRODUCT($O186:Q186,N(OFFSET($O750:Q750,0,MAX(COLUMN($O750:Q750))-COLUMN($O750:Q750),1,1)))*$I779</f>
        <v>0</v>
      </c>
      <c r="R779" s="361">
        <f ca="1">SUMPRODUCT($O186:R186,N(OFFSET($O750:R750,0,MAX(COLUMN($O750:R750))-COLUMN($O750:R750),1,1)))*$I779</f>
        <v>0</v>
      </c>
      <c r="S779" s="361">
        <f ca="1">SUMPRODUCT($O186:S186,N(OFFSET($O750:S750,0,MAX(COLUMN($O750:S750))-COLUMN($O750:S750),1,1)))*$I779</f>
        <v>0</v>
      </c>
      <c r="T779" s="361">
        <f ca="1">SUMPRODUCT($O186:T186,N(OFFSET($O750:T750,0,MAX(COLUMN($O750:T750))-COLUMN($O750:T750),1,1)))*$I779</f>
        <v>0</v>
      </c>
      <c r="U779" s="361">
        <f ca="1">SUMPRODUCT($O186:U186,N(OFFSET($O750:U750,0,MAX(COLUMN($O750:U750))-COLUMN($O750:U750),1,1)))*$I779</f>
        <v>0</v>
      </c>
      <c r="V779" s="361">
        <f ca="1">SUMPRODUCT($O186:V186,N(OFFSET($O750:V750,0,MAX(COLUMN($O750:V750))-COLUMN($O750:V750),1,1)))*$I779</f>
        <v>0</v>
      </c>
      <c r="W779" s="361">
        <f ca="1">SUMPRODUCT($O186:W186,N(OFFSET($O750:W750,0,MAX(COLUMN($O750:W750))-COLUMN($O750:W750),1,1)))*$I779</f>
        <v>0</v>
      </c>
      <c r="X779" s="361">
        <f ca="1">SUMPRODUCT($O186:X186,N(OFFSET($O750:X750,0,MAX(COLUMN($O750:X750))-COLUMN($O750:X750),1,1)))*$I779</f>
        <v>0</v>
      </c>
      <c r="Y779" s="361">
        <f ca="1">SUMPRODUCT($O186:Y186,N(OFFSET($O750:Y750,0,MAX(COLUMN($O750:Y750))-COLUMN($O750:Y750),1,1)))*$I779</f>
        <v>0</v>
      </c>
      <c r="Z779" s="361">
        <f ca="1">SUMPRODUCT($O186:Z186,N(OFFSET($O750:Z750,0,MAX(COLUMN($O750:Z750))-COLUMN($O750:Z750),1,1)))*$I779</f>
        <v>0</v>
      </c>
      <c r="AA779" s="361">
        <f ca="1">SUMPRODUCT($O186:AA186,N(OFFSET($O750:AA750,0,MAX(COLUMN($O750:AA750))-COLUMN($O750:AA750),1,1)))*$I779</f>
        <v>0</v>
      </c>
      <c r="AB779" s="361">
        <f ca="1">SUMPRODUCT($O186:AB186,N(OFFSET($O750:AB750,0,MAX(COLUMN($O750:AB750))-COLUMN($O750:AB750),1,1)))*$I779</f>
        <v>0</v>
      </c>
      <c r="AC779" s="361">
        <f ca="1">SUMPRODUCT($O186:AC186,N(OFFSET($O750:AC750,0,MAX(COLUMN($O750:AC750))-COLUMN($O750:AC750),1,1)))*$I779</f>
        <v>0</v>
      </c>
      <c r="AD779" s="361">
        <f ca="1">SUMPRODUCT($O186:AD186,N(OFFSET($O750:AD750,0,MAX(COLUMN($O750:AD750))-COLUMN($O750:AD750),1,1)))*$I779</f>
        <v>0</v>
      </c>
      <c r="AE779" s="361">
        <f ca="1">SUMPRODUCT($O186:AE186,N(OFFSET($O750:AE750,0,MAX(COLUMN($O750:AE750))-COLUMN($O750:AE750),1,1)))*$I779</f>
        <v>0</v>
      </c>
      <c r="AF779" s="361">
        <f ca="1">SUMPRODUCT($O186:AF186,N(OFFSET($O750:AF750,0,MAX(COLUMN($O750:AF750))-COLUMN($O750:AF750),1,1)))*$I779</f>
        <v>0</v>
      </c>
      <c r="AG779" s="361">
        <f ca="1">SUMPRODUCT($O186:AG186,N(OFFSET($O750:AG750,0,MAX(COLUMN($O750:AG750))-COLUMN($O750:AG750),1,1)))*$I779</f>
        <v>0</v>
      </c>
      <c r="AH779" s="361">
        <f ca="1">SUMPRODUCT($O186:AH186,N(OFFSET($O750:AH750,0,MAX(COLUMN($O750:AH750))-COLUMN($O750:AH750),1,1)))*$I779</f>
        <v>0</v>
      </c>
      <c r="AI779" s="361">
        <f ca="1">SUMPRODUCT($O186:AI186,N(OFFSET($O750:AI750,0,MAX(COLUMN($O750:AI750))-COLUMN($O750:AI750),1,1)))*$I779</f>
        <v>0</v>
      </c>
      <c r="AJ779" s="361">
        <f ca="1">SUMPRODUCT($O186:AJ186,N(OFFSET($O750:AJ750,0,MAX(COLUMN($O750:AJ750))-COLUMN($O750:AJ750),1,1)))*$I779</f>
        <v>0</v>
      </c>
      <c r="AK779" s="361">
        <f ca="1">SUMPRODUCT($O186:AK186,N(OFFSET($O750:AK750,0,MAX(COLUMN($O750:AK750))-COLUMN($O750:AK750),1,1)))*$I779</f>
        <v>0</v>
      </c>
      <c r="AL779" s="361">
        <f ca="1">SUMPRODUCT($O186:AL186,N(OFFSET($O750:AL750,0,MAX(COLUMN($O750:AL750))-COLUMN($O750:AL750),1,1)))*$I779</f>
        <v>0</v>
      </c>
      <c r="AM779" s="361">
        <f ca="1">SUMPRODUCT($O186:AM186,N(OFFSET($O750:AM750,0,MAX(COLUMN($O750:AM750))-COLUMN($O750:AM750),1,1)))*$I779</f>
        <v>0</v>
      </c>
      <c r="AN779" s="361">
        <f ca="1">SUMPRODUCT($O186:AN186,N(OFFSET($O750:AN750,0,MAX(COLUMN($O750:AN750))-COLUMN($O750:AN750),1,1)))*$I779</f>
        <v>0</v>
      </c>
      <c r="AO779" s="361">
        <f ca="1">SUMPRODUCT($O186:AO186,N(OFFSET($O750:AO750,0,MAX(COLUMN($O750:AO750))-COLUMN($O750:AO750),1,1)))*$I779</f>
        <v>0</v>
      </c>
      <c r="AP779" s="361">
        <f ca="1">SUMPRODUCT($O186:AP186,N(OFFSET($O750:AP750,0,MAX(COLUMN($O750:AP750))-COLUMN($O750:AP750),1,1)))*$I779</f>
        <v>0</v>
      </c>
      <c r="AQ779" s="361">
        <f ca="1">SUMPRODUCT($O186:AQ186,N(OFFSET($O750:AQ750,0,MAX(COLUMN($O750:AQ750))-COLUMN($O750:AQ750),1,1)))*$I779</f>
        <v>0</v>
      </c>
      <c r="AR779" s="361">
        <f ca="1">SUMPRODUCT($O186:AR186,N(OFFSET($O750:AR750,0,MAX(COLUMN($O750:AR750))-COLUMN($O750:AR750),1,1)))*$I779</f>
        <v>0</v>
      </c>
      <c r="AS779" s="361">
        <f ca="1">SUMPRODUCT($O186:AS186,N(OFFSET($O750:AS750,0,MAX(COLUMN($O750:AS750))-COLUMN($O750:AS750),1,1)))*$I779</f>
        <v>0</v>
      </c>
      <c r="AT779" s="361">
        <f ca="1">SUMPRODUCT($O186:AT186,N(OFFSET($O750:AT750,0,MAX(COLUMN($O750:AT750))-COLUMN($O750:AT750),1,1)))*$I779</f>
        <v>0</v>
      </c>
      <c r="AU779" s="361">
        <f ca="1">SUMPRODUCT($O186:AU186,N(OFFSET($O750:AU750,0,MAX(COLUMN($O750:AU750))-COLUMN($O750:AU750),1,1)))*$I779</f>
        <v>0</v>
      </c>
      <c r="AV779" s="361">
        <f ca="1">SUMPRODUCT($O186:AV186,N(OFFSET($O750:AV750,0,MAX(COLUMN($O750:AV750))-COLUMN($O750:AV750),1,1)))*$I779</f>
        <v>0</v>
      </c>
      <c r="AW779" s="361">
        <f ca="1">SUMPRODUCT($O186:AW186,N(OFFSET($O750:AW750,0,MAX(COLUMN($O750:AW750))-COLUMN($O750:AW750),1,1)))*$I779</f>
        <v>0</v>
      </c>
      <c r="AX779" s="361">
        <f ca="1">SUMPRODUCT($O186:AX186,N(OFFSET($O750:AX750,0,MAX(COLUMN($O750:AX750))-COLUMN($O750:AX750),1,1)))*$I779</f>
        <v>0</v>
      </c>
      <c r="AY779" s="361">
        <f ca="1">SUMPRODUCT($O186:AY186,N(OFFSET($O750:AY750,0,MAX(COLUMN($O750:AY750))-COLUMN($O750:AY750),1,1)))*$I779</f>
        <v>0</v>
      </c>
      <c r="AZ779" s="361">
        <f ca="1">SUMPRODUCT($O186:AZ186,N(OFFSET($O750:AZ750,0,MAX(COLUMN($O750:AZ750))-COLUMN($O750:AZ750),1,1)))*$I779</f>
        <v>0</v>
      </c>
      <c r="BA779" s="361">
        <f ca="1">SUMPRODUCT($O186:BA186,N(OFFSET($O750:BA750,0,MAX(COLUMN($O750:BA750))-COLUMN($O750:BA750),1,1)))*$I779</f>
        <v>0</v>
      </c>
      <c r="BB779" s="361">
        <f ca="1">SUMPRODUCT($O186:BB186,N(OFFSET($O750:BB750,0,MAX(COLUMN($O750:BB750))-COLUMN($O750:BB750),1,1)))*$I779</f>
        <v>0</v>
      </c>
      <c r="BC779" s="361">
        <f ca="1">SUMPRODUCT($O186:BC186,N(OFFSET($O750:BC750,0,MAX(COLUMN($O750:BC750))-COLUMN($O750:BC750),1,1)))*$I779</f>
        <v>0</v>
      </c>
      <c r="BD779" s="361">
        <f ca="1">SUMPRODUCT($O186:BD186,N(OFFSET($O750:BD750,0,MAX(COLUMN($O750:BD750))-COLUMN($O750:BD750),1,1)))*$I779</f>
        <v>0</v>
      </c>
      <c r="BE779" s="361">
        <f ca="1">SUMPRODUCT($O186:BE186,N(OFFSET($O750:BE750,0,MAX(COLUMN($O750:BE750))-COLUMN($O750:BE750),1,1)))*$I779</f>
        <v>0</v>
      </c>
      <c r="BF779" s="361">
        <f ca="1">SUMPRODUCT($O186:BF186,N(OFFSET($O750:BF750,0,MAX(COLUMN($O750:BF750))-COLUMN($O750:BF750),1,1)))*$I779</f>
        <v>0</v>
      </c>
      <c r="BG779" s="361">
        <f ca="1">SUMPRODUCT($O186:BG186,N(OFFSET($O750:BG750,0,MAX(COLUMN($O750:BG750))-COLUMN($O750:BG750),1,1)))*$I779</f>
        <v>0</v>
      </c>
      <c r="BH779" s="361">
        <f ca="1">SUMPRODUCT($O186:BH186,N(OFFSET($O750:BH750,0,MAX(COLUMN($O750:BH750))-COLUMN($O750:BH750),1,1)))*$I779</f>
        <v>0</v>
      </c>
      <c r="BI779" s="361">
        <f ca="1">SUMPRODUCT($O186:BI186,N(OFFSET($O750:BI750,0,MAX(COLUMN($O750:BI750))-COLUMN($O750:BI750),1,1)))*$I779</f>
        <v>0</v>
      </c>
      <c r="BJ779" s="361">
        <f ca="1">SUMPRODUCT($O186:BJ186,N(OFFSET($O750:BJ750,0,MAX(COLUMN($O750:BJ750))-COLUMN($O750:BJ750),1,1)))*$I779</f>
        <v>0</v>
      </c>
      <c r="BK779" s="361">
        <f ca="1">SUMPRODUCT($O186:BK186,N(OFFSET($O750:BK750,0,MAX(COLUMN($O750:BK750))-COLUMN($O750:BK750),1,1)))*$I779</f>
        <v>0</v>
      </c>
      <c r="BL779" s="361">
        <f ca="1">SUMPRODUCT($O186:BL186,N(OFFSET($O750:BL750,0,MAX(COLUMN($O750:BL750))-COLUMN($O750:BL750),1,1)))*$I779</f>
        <v>0</v>
      </c>
      <c r="BM779" s="361">
        <f ca="1">SUMPRODUCT($O186:BM186,N(OFFSET($O750:BM750,0,MAX(COLUMN($O750:BM750))-COLUMN($O750:BM750),1,1)))*$I779</f>
        <v>0</v>
      </c>
    </row>
    <row r="780" spans="3:65" x14ac:dyDescent="0.2">
      <c r="C780" s="325">
        <f t="shared" si="1441"/>
        <v>10</v>
      </c>
      <c r="D780" s="303" t="str">
        <f t="shared" si="1442"/>
        <v>item 10</v>
      </c>
      <c r="E780" s="350" t="str">
        <f t="shared" si="1440"/>
        <v>Operating Expense</v>
      </c>
      <c r="F780" s="320">
        <f t="shared" si="1440"/>
        <v>2</v>
      </c>
      <c r="G780" s="320"/>
      <c r="H780" s="354"/>
      <c r="I780" s="455">
        <f>Input!N17</f>
        <v>1</v>
      </c>
      <c r="O780" s="361">
        <f ca="1">SUMPRODUCT($O187:O187,N(OFFSET($O751:O751,0,MAX(COLUMN($O751:O751))-COLUMN($O751:O751),1,1)))*$I780</f>
        <v>0</v>
      </c>
      <c r="P780" s="361">
        <f ca="1">SUMPRODUCT($O187:P187,N(OFFSET($O751:P751,0,MAX(COLUMN($O751:P751))-COLUMN($O751:P751),1,1)))*$I780</f>
        <v>0</v>
      </c>
      <c r="Q780" s="361">
        <f ca="1">SUMPRODUCT($O187:Q187,N(OFFSET($O751:Q751,0,MAX(COLUMN($O751:Q751))-COLUMN($O751:Q751),1,1)))*$I780</f>
        <v>0</v>
      </c>
      <c r="R780" s="361">
        <f ca="1">SUMPRODUCT($O187:R187,N(OFFSET($O751:R751,0,MAX(COLUMN($O751:R751))-COLUMN($O751:R751),1,1)))*$I780</f>
        <v>0</v>
      </c>
      <c r="S780" s="361">
        <f ca="1">SUMPRODUCT($O187:S187,N(OFFSET($O751:S751,0,MAX(COLUMN($O751:S751))-COLUMN($O751:S751),1,1)))*$I780</f>
        <v>0</v>
      </c>
      <c r="T780" s="361">
        <f ca="1">SUMPRODUCT($O187:T187,N(OFFSET($O751:T751,0,MAX(COLUMN($O751:T751))-COLUMN($O751:T751),1,1)))*$I780</f>
        <v>0</v>
      </c>
      <c r="U780" s="361">
        <f ca="1">SUMPRODUCT($O187:U187,N(OFFSET($O751:U751,0,MAX(COLUMN($O751:U751))-COLUMN($O751:U751),1,1)))*$I780</f>
        <v>0</v>
      </c>
      <c r="V780" s="361">
        <f ca="1">SUMPRODUCT($O187:V187,N(OFFSET($O751:V751,0,MAX(COLUMN($O751:V751))-COLUMN($O751:V751),1,1)))*$I780</f>
        <v>0</v>
      </c>
      <c r="W780" s="361">
        <f ca="1">SUMPRODUCT($O187:W187,N(OFFSET($O751:W751,0,MAX(COLUMN($O751:W751))-COLUMN($O751:W751),1,1)))*$I780</f>
        <v>0</v>
      </c>
      <c r="X780" s="361">
        <f ca="1">SUMPRODUCT($O187:X187,N(OFFSET($O751:X751,0,MAX(COLUMN($O751:X751))-COLUMN($O751:X751),1,1)))*$I780</f>
        <v>0</v>
      </c>
      <c r="Y780" s="361">
        <f ca="1">SUMPRODUCT($O187:Y187,N(OFFSET($O751:Y751,0,MAX(COLUMN($O751:Y751))-COLUMN($O751:Y751),1,1)))*$I780</f>
        <v>0</v>
      </c>
      <c r="Z780" s="361">
        <f ca="1">SUMPRODUCT($O187:Z187,N(OFFSET($O751:Z751,0,MAX(COLUMN($O751:Z751))-COLUMN($O751:Z751),1,1)))*$I780</f>
        <v>0</v>
      </c>
      <c r="AA780" s="361">
        <f ca="1">SUMPRODUCT($O187:AA187,N(OFFSET($O751:AA751,0,MAX(COLUMN($O751:AA751))-COLUMN($O751:AA751),1,1)))*$I780</f>
        <v>0</v>
      </c>
      <c r="AB780" s="361">
        <f ca="1">SUMPRODUCT($O187:AB187,N(OFFSET($O751:AB751,0,MAX(COLUMN($O751:AB751))-COLUMN($O751:AB751),1,1)))*$I780</f>
        <v>0</v>
      </c>
      <c r="AC780" s="361">
        <f ca="1">SUMPRODUCT($O187:AC187,N(OFFSET($O751:AC751,0,MAX(COLUMN($O751:AC751))-COLUMN($O751:AC751),1,1)))*$I780</f>
        <v>0</v>
      </c>
      <c r="AD780" s="361">
        <f ca="1">SUMPRODUCT($O187:AD187,N(OFFSET($O751:AD751,0,MAX(COLUMN($O751:AD751))-COLUMN($O751:AD751),1,1)))*$I780</f>
        <v>0</v>
      </c>
      <c r="AE780" s="361">
        <f ca="1">SUMPRODUCT($O187:AE187,N(OFFSET($O751:AE751,0,MAX(COLUMN($O751:AE751))-COLUMN($O751:AE751),1,1)))*$I780</f>
        <v>0</v>
      </c>
      <c r="AF780" s="361">
        <f ca="1">SUMPRODUCT($O187:AF187,N(OFFSET($O751:AF751,0,MAX(COLUMN($O751:AF751))-COLUMN($O751:AF751),1,1)))*$I780</f>
        <v>0</v>
      </c>
      <c r="AG780" s="361">
        <f ca="1">SUMPRODUCT($O187:AG187,N(OFFSET($O751:AG751,0,MAX(COLUMN($O751:AG751))-COLUMN($O751:AG751),1,1)))*$I780</f>
        <v>0</v>
      </c>
      <c r="AH780" s="361">
        <f ca="1">SUMPRODUCT($O187:AH187,N(OFFSET($O751:AH751,0,MAX(COLUMN($O751:AH751))-COLUMN($O751:AH751),1,1)))*$I780</f>
        <v>0</v>
      </c>
      <c r="AI780" s="361">
        <f ca="1">SUMPRODUCT($O187:AI187,N(OFFSET($O751:AI751,0,MAX(COLUMN($O751:AI751))-COLUMN($O751:AI751),1,1)))*$I780</f>
        <v>0</v>
      </c>
      <c r="AJ780" s="361">
        <f ca="1">SUMPRODUCT($O187:AJ187,N(OFFSET($O751:AJ751,0,MAX(COLUMN($O751:AJ751))-COLUMN($O751:AJ751),1,1)))*$I780</f>
        <v>0</v>
      </c>
      <c r="AK780" s="361">
        <f ca="1">SUMPRODUCT($O187:AK187,N(OFFSET($O751:AK751,0,MAX(COLUMN($O751:AK751))-COLUMN($O751:AK751),1,1)))*$I780</f>
        <v>0</v>
      </c>
      <c r="AL780" s="361">
        <f ca="1">SUMPRODUCT($O187:AL187,N(OFFSET($O751:AL751,0,MAX(COLUMN($O751:AL751))-COLUMN($O751:AL751),1,1)))*$I780</f>
        <v>0</v>
      </c>
      <c r="AM780" s="361">
        <f ca="1">SUMPRODUCT($O187:AM187,N(OFFSET($O751:AM751,0,MAX(COLUMN($O751:AM751))-COLUMN($O751:AM751),1,1)))*$I780</f>
        <v>0</v>
      </c>
      <c r="AN780" s="361">
        <f ca="1">SUMPRODUCT($O187:AN187,N(OFFSET($O751:AN751,0,MAX(COLUMN($O751:AN751))-COLUMN($O751:AN751),1,1)))*$I780</f>
        <v>0</v>
      </c>
      <c r="AO780" s="361">
        <f ca="1">SUMPRODUCT($O187:AO187,N(OFFSET($O751:AO751,0,MAX(COLUMN($O751:AO751))-COLUMN($O751:AO751),1,1)))*$I780</f>
        <v>0</v>
      </c>
      <c r="AP780" s="361">
        <f ca="1">SUMPRODUCT($O187:AP187,N(OFFSET($O751:AP751,0,MAX(COLUMN($O751:AP751))-COLUMN($O751:AP751),1,1)))*$I780</f>
        <v>0</v>
      </c>
      <c r="AQ780" s="361">
        <f ca="1">SUMPRODUCT($O187:AQ187,N(OFFSET($O751:AQ751,0,MAX(COLUMN($O751:AQ751))-COLUMN($O751:AQ751),1,1)))*$I780</f>
        <v>0</v>
      </c>
      <c r="AR780" s="361">
        <f ca="1">SUMPRODUCT($O187:AR187,N(OFFSET($O751:AR751,0,MAX(COLUMN($O751:AR751))-COLUMN($O751:AR751),1,1)))*$I780</f>
        <v>0</v>
      </c>
      <c r="AS780" s="361">
        <f ca="1">SUMPRODUCT($O187:AS187,N(OFFSET($O751:AS751,0,MAX(COLUMN($O751:AS751))-COLUMN($O751:AS751),1,1)))*$I780</f>
        <v>0</v>
      </c>
      <c r="AT780" s="361">
        <f ca="1">SUMPRODUCT($O187:AT187,N(OFFSET($O751:AT751,0,MAX(COLUMN($O751:AT751))-COLUMN($O751:AT751),1,1)))*$I780</f>
        <v>0</v>
      </c>
      <c r="AU780" s="361">
        <f ca="1">SUMPRODUCT($O187:AU187,N(OFFSET($O751:AU751,0,MAX(COLUMN($O751:AU751))-COLUMN($O751:AU751),1,1)))*$I780</f>
        <v>0</v>
      </c>
      <c r="AV780" s="361">
        <f ca="1">SUMPRODUCT($O187:AV187,N(OFFSET($O751:AV751,0,MAX(COLUMN($O751:AV751))-COLUMN($O751:AV751),1,1)))*$I780</f>
        <v>0</v>
      </c>
      <c r="AW780" s="361">
        <f ca="1">SUMPRODUCT($O187:AW187,N(OFFSET($O751:AW751,0,MAX(COLUMN($O751:AW751))-COLUMN($O751:AW751),1,1)))*$I780</f>
        <v>0</v>
      </c>
      <c r="AX780" s="361">
        <f ca="1">SUMPRODUCT($O187:AX187,N(OFFSET($O751:AX751,0,MAX(COLUMN($O751:AX751))-COLUMN($O751:AX751),1,1)))*$I780</f>
        <v>0</v>
      </c>
      <c r="AY780" s="361">
        <f ca="1">SUMPRODUCT($O187:AY187,N(OFFSET($O751:AY751,0,MAX(COLUMN($O751:AY751))-COLUMN($O751:AY751),1,1)))*$I780</f>
        <v>0</v>
      </c>
      <c r="AZ780" s="361">
        <f ca="1">SUMPRODUCT($O187:AZ187,N(OFFSET($O751:AZ751,0,MAX(COLUMN($O751:AZ751))-COLUMN($O751:AZ751),1,1)))*$I780</f>
        <v>0</v>
      </c>
      <c r="BA780" s="361">
        <f ca="1">SUMPRODUCT($O187:BA187,N(OFFSET($O751:BA751,0,MAX(COLUMN($O751:BA751))-COLUMN($O751:BA751),1,1)))*$I780</f>
        <v>0</v>
      </c>
      <c r="BB780" s="361">
        <f ca="1">SUMPRODUCT($O187:BB187,N(OFFSET($O751:BB751,0,MAX(COLUMN($O751:BB751))-COLUMN($O751:BB751),1,1)))*$I780</f>
        <v>0</v>
      </c>
      <c r="BC780" s="361">
        <f ca="1">SUMPRODUCT($O187:BC187,N(OFFSET($O751:BC751,0,MAX(COLUMN($O751:BC751))-COLUMN($O751:BC751),1,1)))*$I780</f>
        <v>0</v>
      </c>
      <c r="BD780" s="361">
        <f ca="1">SUMPRODUCT($O187:BD187,N(OFFSET($O751:BD751,0,MAX(COLUMN($O751:BD751))-COLUMN($O751:BD751),1,1)))*$I780</f>
        <v>0</v>
      </c>
      <c r="BE780" s="361">
        <f ca="1">SUMPRODUCT($O187:BE187,N(OFFSET($O751:BE751,0,MAX(COLUMN($O751:BE751))-COLUMN($O751:BE751),1,1)))*$I780</f>
        <v>0</v>
      </c>
      <c r="BF780" s="361">
        <f ca="1">SUMPRODUCT($O187:BF187,N(OFFSET($O751:BF751,0,MAX(COLUMN($O751:BF751))-COLUMN($O751:BF751),1,1)))*$I780</f>
        <v>0</v>
      </c>
      <c r="BG780" s="361">
        <f ca="1">SUMPRODUCT($O187:BG187,N(OFFSET($O751:BG751,0,MAX(COLUMN($O751:BG751))-COLUMN($O751:BG751),1,1)))*$I780</f>
        <v>0</v>
      </c>
      <c r="BH780" s="361">
        <f ca="1">SUMPRODUCT($O187:BH187,N(OFFSET($O751:BH751,0,MAX(COLUMN($O751:BH751))-COLUMN($O751:BH751),1,1)))*$I780</f>
        <v>0</v>
      </c>
      <c r="BI780" s="361">
        <f ca="1">SUMPRODUCT($O187:BI187,N(OFFSET($O751:BI751,0,MAX(COLUMN($O751:BI751))-COLUMN($O751:BI751),1,1)))*$I780</f>
        <v>0</v>
      </c>
      <c r="BJ780" s="361">
        <f ca="1">SUMPRODUCT($O187:BJ187,N(OFFSET($O751:BJ751,0,MAX(COLUMN($O751:BJ751))-COLUMN($O751:BJ751),1,1)))*$I780</f>
        <v>0</v>
      </c>
      <c r="BK780" s="361">
        <f ca="1">SUMPRODUCT($O187:BK187,N(OFFSET($O751:BK751,0,MAX(COLUMN($O751:BK751))-COLUMN($O751:BK751),1,1)))*$I780</f>
        <v>0</v>
      </c>
      <c r="BL780" s="361">
        <f ca="1">SUMPRODUCT($O187:BL187,N(OFFSET($O751:BL751,0,MAX(COLUMN($O751:BL751))-COLUMN($O751:BL751),1,1)))*$I780</f>
        <v>0</v>
      </c>
      <c r="BM780" s="361">
        <f ca="1">SUMPRODUCT($O187:BM187,N(OFFSET($O751:BM751,0,MAX(COLUMN($O751:BM751))-COLUMN($O751:BM751),1,1)))*$I780</f>
        <v>0</v>
      </c>
    </row>
    <row r="781" spans="3:65" x14ac:dyDescent="0.2">
      <c r="C781" s="325">
        <f t="shared" si="1441"/>
        <v>11</v>
      </c>
      <c r="D781" s="303" t="str">
        <f t="shared" si="1442"/>
        <v>item 11</v>
      </c>
      <c r="E781" s="350" t="str">
        <f t="shared" si="1440"/>
        <v>Operating Expense</v>
      </c>
      <c r="F781" s="320">
        <f t="shared" si="1440"/>
        <v>2</v>
      </c>
      <c r="G781" s="320"/>
      <c r="H781" s="354"/>
      <c r="I781" s="455">
        <f>Input!N18</f>
        <v>1</v>
      </c>
      <c r="O781" s="361">
        <f ca="1">SUMPRODUCT($O188:O188,N(OFFSET($O752:O752,0,MAX(COLUMN($O752:O752))-COLUMN($O752:O752),1,1)))*$I781</f>
        <v>0</v>
      </c>
      <c r="P781" s="361">
        <f ca="1">SUMPRODUCT($O188:P188,N(OFFSET($O752:P752,0,MAX(COLUMN($O752:P752))-COLUMN($O752:P752),1,1)))*$I781</f>
        <v>0</v>
      </c>
      <c r="Q781" s="361">
        <f ca="1">SUMPRODUCT($O188:Q188,N(OFFSET($O752:Q752,0,MAX(COLUMN($O752:Q752))-COLUMN($O752:Q752),1,1)))*$I781</f>
        <v>0</v>
      </c>
      <c r="R781" s="361">
        <f ca="1">SUMPRODUCT($O188:R188,N(OFFSET($O752:R752,0,MAX(COLUMN($O752:R752))-COLUMN($O752:R752),1,1)))*$I781</f>
        <v>0</v>
      </c>
      <c r="S781" s="361">
        <f ca="1">SUMPRODUCT($O188:S188,N(OFFSET($O752:S752,0,MAX(COLUMN($O752:S752))-COLUMN($O752:S752),1,1)))*$I781</f>
        <v>0</v>
      </c>
      <c r="T781" s="361">
        <f ca="1">SUMPRODUCT($O188:T188,N(OFFSET($O752:T752,0,MAX(COLUMN($O752:T752))-COLUMN($O752:T752),1,1)))*$I781</f>
        <v>0</v>
      </c>
      <c r="U781" s="361">
        <f ca="1">SUMPRODUCT($O188:U188,N(OFFSET($O752:U752,0,MAX(COLUMN($O752:U752))-COLUMN($O752:U752),1,1)))*$I781</f>
        <v>0</v>
      </c>
      <c r="V781" s="361">
        <f ca="1">SUMPRODUCT($O188:V188,N(OFFSET($O752:V752,0,MAX(COLUMN($O752:V752))-COLUMN($O752:V752),1,1)))*$I781</f>
        <v>0</v>
      </c>
      <c r="W781" s="361">
        <f ca="1">SUMPRODUCT($O188:W188,N(OFFSET($O752:W752,0,MAX(COLUMN($O752:W752))-COLUMN($O752:W752),1,1)))*$I781</f>
        <v>0</v>
      </c>
      <c r="X781" s="361">
        <f ca="1">SUMPRODUCT($O188:X188,N(OFFSET($O752:X752,0,MAX(COLUMN($O752:X752))-COLUMN($O752:X752),1,1)))*$I781</f>
        <v>0</v>
      </c>
      <c r="Y781" s="361">
        <f ca="1">SUMPRODUCT($O188:Y188,N(OFFSET($O752:Y752,0,MAX(COLUMN($O752:Y752))-COLUMN($O752:Y752),1,1)))*$I781</f>
        <v>0</v>
      </c>
      <c r="Z781" s="361">
        <f ca="1">SUMPRODUCT($O188:Z188,N(OFFSET($O752:Z752,0,MAX(COLUMN($O752:Z752))-COLUMN($O752:Z752),1,1)))*$I781</f>
        <v>0</v>
      </c>
      <c r="AA781" s="361">
        <f ca="1">SUMPRODUCT($O188:AA188,N(OFFSET($O752:AA752,0,MAX(COLUMN($O752:AA752))-COLUMN($O752:AA752),1,1)))*$I781</f>
        <v>0</v>
      </c>
      <c r="AB781" s="361">
        <f ca="1">SUMPRODUCT($O188:AB188,N(OFFSET($O752:AB752,0,MAX(COLUMN($O752:AB752))-COLUMN($O752:AB752),1,1)))*$I781</f>
        <v>0</v>
      </c>
      <c r="AC781" s="361">
        <f ca="1">SUMPRODUCT($O188:AC188,N(OFFSET($O752:AC752,0,MAX(COLUMN($O752:AC752))-COLUMN($O752:AC752),1,1)))*$I781</f>
        <v>0</v>
      </c>
      <c r="AD781" s="361">
        <f ca="1">SUMPRODUCT($O188:AD188,N(OFFSET($O752:AD752,0,MAX(COLUMN($O752:AD752))-COLUMN($O752:AD752),1,1)))*$I781</f>
        <v>0</v>
      </c>
      <c r="AE781" s="361">
        <f ca="1">SUMPRODUCT($O188:AE188,N(OFFSET($O752:AE752,0,MAX(COLUMN($O752:AE752))-COLUMN($O752:AE752),1,1)))*$I781</f>
        <v>0</v>
      </c>
      <c r="AF781" s="361">
        <f ca="1">SUMPRODUCT($O188:AF188,N(OFFSET($O752:AF752,0,MAX(COLUMN($O752:AF752))-COLUMN($O752:AF752),1,1)))*$I781</f>
        <v>0</v>
      </c>
      <c r="AG781" s="361">
        <f ca="1">SUMPRODUCT($O188:AG188,N(OFFSET($O752:AG752,0,MAX(COLUMN($O752:AG752))-COLUMN($O752:AG752),1,1)))*$I781</f>
        <v>0</v>
      </c>
      <c r="AH781" s="361">
        <f ca="1">SUMPRODUCT($O188:AH188,N(OFFSET($O752:AH752,0,MAX(COLUMN($O752:AH752))-COLUMN($O752:AH752),1,1)))*$I781</f>
        <v>0</v>
      </c>
      <c r="AI781" s="361">
        <f ca="1">SUMPRODUCT($O188:AI188,N(OFFSET($O752:AI752,0,MAX(COLUMN($O752:AI752))-COLUMN($O752:AI752),1,1)))*$I781</f>
        <v>0</v>
      </c>
      <c r="AJ781" s="361">
        <f ca="1">SUMPRODUCT($O188:AJ188,N(OFFSET($O752:AJ752,0,MAX(COLUMN($O752:AJ752))-COLUMN($O752:AJ752),1,1)))*$I781</f>
        <v>0</v>
      </c>
      <c r="AK781" s="361">
        <f ca="1">SUMPRODUCT($O188:AK188,N(OFFSET($O752:AK752,0,MAX(COLUMN($O752:AK752))-COLUMN($O752:AK752),1,1)))*$I781</f>
        <v>0</v>
      </c>
      <c r="AL781" s="361">
        <f ca="1">SUMPRODUCT($O188:AL188,N(OFFSET($O752:AL752,0,MAX(COLUMN($O752:AL752))-COLUMN($O752:AL752),1,1)))*$I781</f>
        <v>0</v>
      </c>
      <c r="AM781" s="361">
        <f ca="1">SUMPRODUCT($O188:AM188,N(OFFSET($O752:AM752,0,MAX(COLUMN($O752:AM752))-COLUMN($O752:AM752),1,1)))*$I781</f>
        <v>0</v>
      </c>
      <c r="AN781" s="361">
        <f ca="1">SUMPRODUCT($O188:AN188,N(OFFSET($O752:AN752,0,MAX(COLUMN($O752:AN752))-COLUMN($O752:AN752),1,1)))*$I781</f>
        <v>0</v>
      </c>
      <c r="AO781" s="361">
        <f ca="1">SUMPRODUCT($O188:AO188,N(OFFSET($O752:AO752,0,MAX(COLUMN($O752:AO752))-COLUMN($O752:AO752),1,1)))*$I781</f>
        <v>0</v>
      </c>
      <c r="AP781" s="361">
        <f ca="1">SUMPRODUCT($O188:AP188,N(OFFSET($O752:AP752,0,MAX(COLUMN($O752:AP752))-COLUMN($O752:AP752),1,1)))*$I781</f>
        <v>0</v>
      </c>
      <c r="AQ781" s="361">
        <f ca="1">SUMPRODUCT($O188:AQ188,N(OFFSET($O752:AQ752,0,MAX(COLUMN($O752:AQ752))-COLUMN($O752:AQ752),1,1)))*$I781</f>
        <v>0</v>
      </c>
      <c r="AR781" s="361">
        <f ca="1">SUMPRODUCT($O188:AR188,N(OFFSET($O752:AR752,0,MAX(COLUMN($O752:AR752))-COLUMN($O752:AR752),1,1)))*$I781</f>
        <v>0</v>
      </c>
      <c r="AS781" s="361">
        <f ca="1">SUMPRODUCT($O188:AS188,N(OFFSET($O752:AS752,0,MAX(COLUMN($O752:AS752))-COLUMN($O752:AS752),1,1)))*$I781</f>
        <v>0</v>
      </c>
      <c r="AT781" s="361">
        <f ca="1">SUMPRODUCT($O188:AT188,N(OFFSET($O752:AT752,0,MAX(COLUMN($O752:AT752))-COLUMN($O752:AT752),1,1)))*$I781</f>
        <v>0</v>
      </c>
      <c r="AU781" s="361">
        <f ca="1">SUMPRODUCT($O188:AU188,N(OFFSET($O752:AU752,0,MAX(COLUMN($O752:AU752))-COLUMN($O752:AU752),1,1)))*$I781</f>
        <v>0</v>
      </c>
      <c r="AV781" s="361">
        <f ca="1">SUMPRODUCT($O188:AV188,N(OFFSET($O752:AV752,0,MAX(COLUMN($O752:AV752))-COLUMN($O752:AV752),1,1)))*$I781</f>
        <v>0</v>
      </c>
      <c r="AW781" s="361">
        <f ca="1">SUMPRODUCT($O188:AW188,N(OFFSET($O752:AW752,0,MAX(COLUMN($O752:AW752))-COLUMN($O752:AW752),1,1)))*$I781</f>
        <v>0</v>
      </c>
      <c r="AX781" s="361">
        <f ca="1">SUMPRODUCT($O188:AX188,N(OFFSET($O752:AX752,0,MAX(COLUMN($O752:AX752))-COLUMN($O752:AX752),1,1)))*$I781</f>
        <v>0</v>
      </c>
      <c r="AY781" s="361">
        <f ca="1">SUMPRODUCT($O188:AY188,N(OFFSET($O752:AY752,0,MAX(COLUMN($O752:AY752))-COLUMN($O752:AY752),1,1)))*$I781</f>
        <v>0</v>
      </c>
      <c r="AZ781" s="361">
        <f ca="1">SUMPRODUCT($O188:AZ188,N(OFFSET($O752:AZ752,0,MAX(COLUMN($O752:AZ752))-COLUMN($O752:AZ752),1,1)))*$I781</f>
        <v>0</v>
      </c>
      <c r="BA781" s="361">
        <f ca="1">SUMPRODUCT($O188:BA188,N(OFFSET($O752:BA752,0,MAX(COLUMN($O752:BA752))-COLUMN($O752:BA752),1,1)))*$I781</f>
        <v>0</v>
      </c>
      <c r="BB781" s="361">
        <f ca="1">SUMPRODUCT($O188:BB188,N(OFFSET($O752:BB752,0,MAX(COLUMN($O752:BB752))-COLUMN($O752:BB752),1,1)))*$I781</f>
        <v>0</v>
      </c>
      <c r="BC781" s="361">
        <f ca="1">SUMPRODUCT($O188:BC188,N(OFFSET($O752:BC752,0,MAX(COLUMN($O752:BC752))-COLUMN($O752:BC752),1,1)))*$I781</f>
        <v>0</v>
      </c>
      <c r="BD781" s="361">
        <f ca="1">SUMPRODUCT($O188:BD188,N(OFFSET($O752:BD752,0,MAX(COLUMN($O752:BD752))-COLUMN($O752:BD752),1,1)))*$I781</f>
        <v>0</v>
      </c>
      <c r="BE781" s="361">
        <f ca="1">SUMPRODUCT($O188:BE188,N(OFFSET($O752:BE752,0,MAX(COLUMN($O752:BE752))-COLUMN($O752:BE752),1,1)))*$I781</f>
        <v>0</v>
      </c>
      <c r="BF781" s="361">
        <f ca="1">SUMPRODUCT($O188:BF188,N(OFFSET($O752:BF752,0,MAX(COLUMN($O752:BF752))-COLUMN($O752:BF752),1,1)))*$I781</f>
        <v>0</v>
      </c>
      <c r="BG781" s="361">
        <f ca="1">SUMPRODUCT($O188:BG188,N(OFFSET($O752:BG752,0,MAX(COLUMN($O752:BG752))-COLUMN($O752:BG752),1,1)))*$I781</f>
        <v>0</v>
      </c>
      <c r="BH781" s="361">
        <f ca="1">SUMPRODUCT($O188:BH188,N(OFFSET($O752:BH752,0,MAX(COLUMN($O752:BH752))-COLUMN($O752:BH752),1,1)))*$I781</f>
        <v>0</v>
      </c>
      <c r="BI781" s="361">
        <f ca="1">SUMPRODUCT($O188:BI188,N(OFFSET($O752:BI752,0,MAX(COLUMN($O752:BI752))-COLUMN($O752:BI752),1,1)))*$I781</f>
        <v>0</v>
      </c>
      <c r="BJ781" s="361">
        <f ca="1">SUMPRODUCT($O188:BJ188,N(OFFSET($O752:BJ752,0,MAX(COLUMN($O752:BJ752))-COLUMN($O752:BJ752),1,1)))*$I781</f>
        <v>0</v>
      </c>
      <c r="BK781" s="361">
        <f ca="1">SUMPRODUCT($O188:BK188,N(OFFSET($O752:BK752,0,MAX(COLUMN($O752:BK752))-COLUMN($O752:BK752),1,1)))*$I781</f>
        <v>0</v>
      </c>
      <c r="BL781" s="361">
        <f ca="1">SUMPRODUCT($O188:BL188,N(OFFSET($O752:BL752,0,MAX(COLUMN($O752:BL752))-COLUMN($O752:BL752),1,1)))*$I781</f>
        <v>0</v>
      </c>
      <c r="BM781" s="361">
        <f ca="1">SUMPRODUCT($O188:BM188,N(OFFSET($O752:BM752,0,MAX(COLUMN($O752:BM752))-COLUMN($O752:BM752),1,1)))*$I781</f>
        <v>0</v>
      </c>
    </row>
    <row r="782" spans="3:65" x14ac:dyDescent="0.2">
      <c r="C782" s="325">
        <f t="shared" si="1441"/>
        <v>12</v>
      </c>
      <c r="D782" s="303" t="str">
        <f t="shared" si="1442"/>
        <v>item 12</v>
      </c>
      <c r="E782" s="350" t="str">
        <f t="shared" si="1440"/>
        <v>Operating Expense</v>
      </c>
      <c r="F782" s="320">
        <f t="shared" si="1440"/>
        <v>2</v>
      </c>
      <c r="G782" s="320"/>
      <c r="H782" s="354"/>
      <c r="I782" s="455">
        <f>Input!N19</f>
        <v>1</v>
      </c>
      <c r="O782" s="361">
        <f ca="1">SUMPRODUCT($O189:O189,N(OFFSET($O753:O753,0,MAX(COLUMN($O753:O753))-COLUMN($O753:O753),1,1)))*$I782</f>
        <v>0</v>
      </c>
      <c r="P782" s="361">
        <f ca="1">SUMPRODUCT($O189:P189,N(OFFSET($O753:P753,0,MAX(COLUMN($O753:P753))-COLUMN($O753:P753),1,1)))*$I782</f>
        <v>0</v>
      </c>
      <c r="Q782" s="361">
        <f ca="1">SUMPRODUCT($O189:Q189,N(OFFSET($O753:Q753,0,MAX(COLUMN($O753:Q753))-COLUMN($O753:Q753),1,1)))*$I782</f>
        <v>0</v>
      </c>
      <c r="R782" s="361">
        <f ca="1">SUMPRODUCT($O189:R189,N(OFFSET($O753:R753,0,MAX(COLUMN($O753:R753))-COLUMN($O753:R753),1,1)))*$I782</f>
        <v>0</v>
      </c>
      <c r="S782" s="361">
        <f ca="1">SUMPRODUCT($O189:S189,N(OFFSET($O753:S753,0,MAX(COLUMN($O753:S753))-COLUMN($O753:S753),1,1)))*$I782</f>
        <v>0</v>
      </c>
      <c r="T782" s="361">
        <f ca="1">SUMPRODUCT($O189:T189,N(OFFSET($O753:T753,0,MAX(COLUMN($O753:T753))-COLUMN($O753:T753),1,1)))*$I782</f>
        <v>0</v>
      </c>
      <c r="U782" s="361">
        <f ca="1">SUMPRODUCT($O189:U189,N(OFFSET($O753:U753,0,MAX(COLUMN($O753:U753))-COLUMN($O753:U753),1,1)))*$I782</f>
        <v>0</v>
      </c>
      <c r="V782" s="361">
        <f ca="1">SUMPRODUCT($O189:V189,N(OFFSET($O753:V753,0,MAX(COLUMN($O753:V753))-COLUMN($O753:V753),1,1)))*$I782</f>
        <v>0</v>
      </c>
      <c r="W782" s="361">
        <f ca="1">SUMPRODUCT($O189:W189,N(OFFSET($O753:W753,0,MAX(COLUMN($O753:W753))-COLUMN($O753:W753),1,1)))*$I782</f>
        <v>0</v>
      </c>
      <c r="X782" s="361">
        <f ca="1">SUMPRODUCT($O189:X189,N(OFFSET($O753:X753,0,MAX(COLUMN($O753:X753))-COLUMN($O753:X753),1,1)))*$I782</f>
        <v>0</v>
      </c>
      <c r="Y782" s="361">
        <f ca="1">SUMPRODUCT($O189:Y189,N(OFFSET($O753:Y753,0,MAX(COLUMN($O753:Y753))-COLUMN($O753:Y753),1,1)))*$I782</f>
        <v>0</v>
      </c>
      <c r="Z782" s="361">
        <f ca="1">SUMPRODUCT($O189:Z189,N(OFFSET($O753:Z753,0,MAX(COLUMN($O753:Z753))-COLUMN($O753:Z753),1,1)))*$I782</f>
        <v>0</v>
      </c>
      <c r="AA782" s="361">
        <f ca="1">SUMPRODUCT($O189:AA189,N(OFFSET($O753:AA753,0,MAX(COLUMN($O753:AA753))-COLUMN($O753:AA753),1,1)))*$I782</f>
        <v>0</v>
      </c>
      <c r="AB782" s="361">
        <f ca="1">SUMPRODUCT($O189:AB189,N(OFFSET($O753:AB753,0,MAX(COLUMN($O753:AB753))-COLUMN($O753:AB753),1,1)))*$I782</f>
        <v>0</v>
      </c>
      <c r="AC782" s="361">
        <f ca="1">SUMPRODUCT($O189:AC189,N(OFFSET($O753:AC753,0,MAX(COLUMN($O753:AC753))-COLUMN($O753:AC753),1,1)))*$I782</f>
        <v>0</v>
      </c>
      <c r="AD782" s="361">
        <f ca="1">SUMPRODUCT($O189:AD189,N(OFFSET($O753:AD753,0,MAX(COLUMN($O753:AD753))-COLUMN($O753:AD753),1,1)))*$I782</f>
        <v>0</v>
      </c>
      <c r="AE782" s="361">
        <f ca="1">SUMPRODUCT($O189:AE189,N(OFFSET($O753:AE753,0,MAX(COLUMN($O753:AE753))-COLUMN($O753:AE753),1,1)))*$I782</f>
        <v>0</v>
      </c>
      <c r="AF782" s="361">
        <f ca="1">SUMPRODUCT($O189:AF189,N(OFFSET($O753:AF753,0,MAX(COLUMN($O753:AF753))-COLUMN($O753:AF753),1,1)))*$I782</f>
        <v>0</v>
      </c>
      <c r="AG782" s="361">
        <f ca="1">SUMPRODUCT($O189:AG189,N(OFFSET($O753:AG753,0,MAX(COLUMN($O753:AG753))-COLUMN($O753:AG753),1,1)))*$I782</f>
        <v>0</v>
      </c>
      <c r="AH782" s="361">
        <f ca="1">SUMPRODUCT($O189:AH189,N(OFFSET($O753:AH753,0,MAX(COLUMN($O753:AH753))-COLUMN($O753:AH753),1,1)))*$I782</f>
        <v>0</v>
      </c>
      <c r="AI782" s="361">
        <f ca="1">SUMPRODUCT($O189:AI189,N(OFFSET($O753:AI753,0,MAX(COLUMN($O753:AI753))-COLUMN($O753:AI753),1,1)))*$I782</f>
        <v>0</v>
      </c>
      <c r="AJ782" s="361">
        <f ca="1">SUMPRODUCT($O189:AJ189,N(OFFSET($O753:AJ753,0,MAX(COLUMN($O753:AJ753))-COLUMN($O753:AJ753),1,1)))*$I782</f>
        <v>0</v>
      </c>
      <c r="AK782" s="361">
        <f ca="1">SUMPRODUCT($O189:AK189,N(OFFSET($O753:AK753,0,MAX(COLUMN($O753:AK753))-COLUMN($O753:AK753),1,1)))*$I782</f>
        <v>0</v>
      </c>
      <c r="AL782" s="361">
        <f ca="1">SUMPRODUCT($O189:AL189,N(OFFSET($O753:AL753,0,MAX(COLUMN($O753:AL753))-COLUMN($O753:AL753),1,1)))*$I782</f>
        <v>0</v>
      </c>
      <c r="AM782" s="361">
        <f ca="1">SUMPRODUCT($O189:AM189,N(OFFSET($O753:AM753,0,MAX(COLUMN($O753:AM753))-COLUMN($O753:AM753),1,1)))*$I782</f>
        <v>0</v>
      </c>
      <c r="AN782" s="361">
        <f ca="1">SUMPRODUCT($O189:AN189,N(OFFSET($O753:AN753,0,MAX(COLUMN($O753:AN753))-COLUMN($O753:AN753),1,1)))*$I782</f>
        <v>0</v>
      </c>
      <c r="AO782" s="361">
        <f ca="1">SUMPRODUCT($O189:AO189,N(OFFSET($O753:AO753,0,MAX(COLUMN($O753:AO753))-COLUMN($O753:AO753),1,1)))*$I782</f>
        <v>0</v>
      </c>
      <c r="AP782" s="361">
        <f ca="1">SUMPRODUCT($O189:AP189,N(OFFSET($O753:AP753,0,MAX(COLUMN($O753:AP753))-COLUMN($O753:AP753),1,1)))*$I782</f>
        <v>0</v>
      </c>
      <c r="AQ782" s="361">
        <f ca="1">SUMPRODUCT($O189:AQ189,N(OFFSET($O753:AQ753,0,MAX(COLUMN($O753:AQ753))-COLUMN($O753:AQ753),1,1)))*$I782</f>
        <v>0</v>
      </c>
      <c r="AR782" s="361">
        <f ca="1">SUMPRODUCT($O189:AR189,N(OFFSET($O753:AR753,0,MAX(COLUMN($O753:AR753))-COLUMN($O753:AR753),1,1)))*$I782</f>
        <v>0</v>
      </c>
      <c r="AS782" s="361">
        <f ca="1">SUMPRODUCT($O189:AS189,N(OFFSET($O753:AS753,0,MAX(COLUMN($O753:AS753))-COLUMN($O753:AS753),1,1)))*$I782</f>
        <v>0</v>
      </c>
      <c r="AT782" s="361">
        <f ca="1">SUMPRODUCT($O189:AT189,N(OFFSET($O753:AT753,0,MAX(COLUMN($O753:AT753))-COLUMN($O753:AT753),1,1)))*$I782</f>
        <v>0</v>
      </c>
      <c r="AU782" s="361">
        <f ca="1">SUMPRODUCT($O189:AU189,N(OFFSET($O753:AU753,0,MAX(COLUMN($O753:AU753))-COLUMN($O753:AU753),1,1)))*$I782</f>
        <v>0</v>
      </c>
      <c r="AV782" s="361">
        <f ca="1">SUMPRODUCT($O189:AV189,N(OFFSET($O753:AV753,0,MAX(COLUMN($O753:AV753))-COLUMN($O753:AV753),1,1)))*$I782</f>
        <v>0</v>
      </c>
      <c r="AW782" s="361">
        <f ca="1">SUMPRODUCT($O189:AW189,N(OFFSET($O753:AW753,0,MAX(COLUMN($O753:AW753))-COLUMN($O753:AW753),1,1)))*$I782</f>
        <v>0</v>
      </c>
      <c r="AX782" s="361">
        <f ca="1">SUMPRODUCT($O189:AX189,N(OFFSET($O753:AX753,0,MAX(COLUMN($O753:AX753))-COLUMN($O753:AX753),1,1)))*$I782</f>
        <v>0</v>
      </c>
      <c r="AY782" s="361">
        <f ca="1">SUMPRODUCT($O189:AY189,N(OFFSET($O753:AY753,0,MAX(COLUMN($O753:AY753))-COLUMN($O753:AY753),1,1)))*$I782</f>
        <v>0</v>
      </c>
      <c r="AZ782" s="361">
        <f ca="1">SUMPRODUCT($O189:AZ189,N(OFFSET($O753:AZ753,0,MAX(COLUMN($O753:AZ753))-COLUMN($O753:AZ753),1,1)))*$I782</f>
        <v>0</v>
      </c>
      <c r="BA782" s="361">
        <f ca="1">SUMPRODUCT($O189:BA189,N(OFFSET($O753:BA753,0,MAX(COLUMN($O753:BA753))-COLUMN($O753:BA753),1,1)))*$I782</f>
        <v>0</v>
      </c>
      <c r="BB782" s="361">
        <f ca="1">SUMPRODUCT($O189:BB189,N(OFFSET($O753:BB753,0,MAX(COLUMN($O753:BB753))-COLUMN($O753:BB753),1,1)))*$I782</f>
        <v>0</v>
      </c>
      <c r="BC782" s="361">
        <f ca="1">SUMPRODUCT($O189:BC189,N(OFFSET($O753:BC753,0,MAX(COLUMN($O753:BC753))-COLUMN($O753:BC753),1,1)))*$I782</f>
        <v>0</v>
      </c>
      <c r="BD782" s="361">
        <f ca="1">SUMPRODUCT($O189:BD189,N(OFFSET($O753:BD753,0,MAX(COLUMN($O753:BD753))-COLUMN($O753:BD753),1,1)))*$I782</f>
        <v>0</v>
      </c>
      <c r="BE782" s="361">
        <f ca="1">SUMPRODUCT($O189:BE189,N(OFFSET($O753:BE753,0,MAX(COLUMN($O753:BE753))-COLUMN($O753:BE753),1,1)))*$I782</f>
        <v>0</v>
      </c>
      <c r="BF782" s="361">
        <f ca="1">SUMPRODUCT($O189:BF189,N(OFFSET($O753:BF753,0,MAX(COLUMN($O753:BF753))-COLUMN($O753:BF753),1,1)))*$I782</f>
        <v>0</v>
      </c>
      <c r="BG782" s="361">
        <f ca="1">SUMPRODUCT($O189:BG189,N(OFFSET($O753:BG753,0,MAX(COLUMN($O753:BG753))-COLUMN($O753:BG753),1,1)))*$I782</f>
        <v>0</v>
      </c>
      <c r="BH782" s="361">
        <f ca="1">SUMPRODUCT($O189:BH189,N(OFFSET($O753:BH753,0,MAX(COLUMN($O753:BH753))-COLUMN($O753:BH753),1,1)))*$I782</f>
        <v>0</v>
      </c>
      <c r="BI782" s="361">
        <f ca="1">SUMPRODUCT($O189:BI189,N(OFFSET($O753:BI753,0,MAX(COLUMN($O753:BI753))-COLUMN($O753:BI753),1,1)))*$I782</f>
        <v>0</v>
      </c>
      <c r="BJ782" s="361">
        <f ca="1">SUMPRODUCT($O189:BJ189,N(OFFSET($O753:BJ753,0,MAX(COLUMN($O753:BJ753))-COLUMN($O753:BJ753),1,1)))*$I782</f>
        <v>0</v>
      </c>
      <c r="BK782" s="361">
        <f ca="1">SUMPRODUCT($O189:BK189,N(OFFSET($O753:BK753,0,MAX(COLUMN($O753:BK753))-COLUMN($O753:BK753),1,1)))*$I782</f>
        <v>0</v>
      </c>
      <c r="BL782" s="361">
        <f ca="1">SUMPRODUCT($O189:BL189,N(OFFSET($O753:BL753,0,MAX(COLUMN($O753:BL753))-COLUMN($O753:BL753),1,1)))*$I782</f>
        <v>0</v>
      </c>
      <c r="BM782" s="361">
        <f ca="1">SUMPRODUCT($O189:BM189,N(OFFSET($O753:BM753,0,MAX(COLUMN($O753:BM753))-COLUMN($O753:BM753),1,1)))*$I782</f>
        <v>0</v>
      </c>
    </row>
    <row r="783" spans="3:65" x14ac:dyDescent="0.2">
      <c r="C783" s="325">
        <f t="shared" si="1441"/>
        <v>13</v>
      </c>
      <c r="D783" s="303" t="str">
        <f t="shared" si="1442"/>
        <v>item 13</v>
      </c>
      <c r="E783" s="350" t="str">
        <f t="shared" si="1440"/>
        <v>Operating Expense</v>
      </c>
      <c r="F783" s="320">
        <f t="shared" si="1440"/>
        <v>2</v>
      </c>
      <c r="G783" s="320"/>
      <c r="H783" s="354"/>
      <c r="I783" s="455">
        <f>Input!N20</f>
        <v>1</v>
      </c>
      <c r="O783" s="361">
        <f ca="1">SUMPRODUCT($O190:O190,N(OFFSET($O754:O754,0,MAX(COLUMN($O754:O754))-COLUMN($O754:O754),1,1)))*$I783</f>
        <v>0</v>
      </c>
      <c r="P783" s="361">
        <f ca="1">SUMPRODUCT($O190:P190,N(OFFSET($O754:P754,0,MAX(COLUMN($O754:P754))-COLUMN($O754:P754),1,1)))*$I783</f>
        <v>0</v>
      </c>
      <c r="Q783" s="361">
        <f ca="1">SUMPRODUCT($O190:Q190,N(OFFSET($O754:Q754,0,MAX(COLUMN($O754:Q754))-COLUMN($O754:Q754),1,1)))*$I783</f>
        <v>0</v>
      </c>
      <c r="R783" s="361">
        <f ca="1">SUMPRODUCT($O190:R190,N(OFFSET($O754:R754,0,MAX(COLUMN($O754:R754))-COLUMN($O754:R754),1,1)))*$I783</f>
        <v>0</v>
      </c>
      <c r="S783" s="361">
        <f ca="1">SUMPRODUCT($O190:S190,N(OFFSET($O754:S754,0,MAX(COLUMN($O754:S754))-COLUMN($O754:S754),1,1)))*$I783</f>
        <v>0</v>
      </c>
      <c r="T783" s="361">
        <f ca="1">SUMPRODUCT($O190:T190,N(OFFSET($O754:T754,0,MAX(COLUMN($O754:T754))-COLUMN($O754:T754),1,1)))*$I783</f>
        <v>0</v>
      </c>
      <c r="U783" s="361">
        <f ca="1">SUMPRODUCT($O190:U190,N(OFFSET($O754:U754,0,MAX(COLUMN($O754:U754))-COLUMN($O754:U754),1,1)))*$I783</f>
        <v>0</v>
      </c>
      <c r="V783" s="361">
        <f ca="1">SUMPRODUCT($O190:V190,N(OFFSET($O754:V754,0,MAX(COLUMN($O754:V754))-COLUMN($O754:V754),1,1)))*$I783</f>
        <v>0</v>
      </c>
      <c r="W783" s="361">
        <f ca="1">SUMPRODUCT($O190:W190,N(OFFSET($O754:W754,0,MAX(COLUMN($O754:W754))-COLUMN($O754:W754),1,1)))*$I783</f>
        <v>0</v>
      </c>
      <c r="X783" s="361">
        <f ca="1">SUMPRODUCT($O190:X190,N(OFFSET($O754:X754,0,MAX(COLUMN($O754:X754))-COLUMN($O754:X754),1,1)))*$I783</f>
        <v>0</v>
      </c>
      <c r="Y783" s="361">
        <f ca="1">SUMPRODUCT($O190:Y190,N(OFFSET($O754:Y754,0,MAX(COLUMN($O754:Y754))-COLUMN($O754:Y754),1,1)))*$I783</f>
        <v>0</v>
      </c>
      <c r="Z783" s="361">
        <f ca="1">SUMPRODUCT($O190:Z190,N(OFFSET($O754:Z754,0,MAX(COLUMN($O754:Z754))-COLUMN($O754:Z754),1,1)))*$I783</f>
        <v>0</v>
      </c>
      <c r="AA783" s="361">
        <f ca="1">SUMPRODUCT($O190:AA190,N(OFFSET($O754:AA754,0,MAX(COLUMN($O754:AA754))-COLUMN($O754:AA754),1,1)))*$I783</f>
        <v>0</v>
      </c>
      <c r="AB783" s="361">
        <f ca="1">SUMPRODUCT($O190:AB190,N(OFFSET($O754:AB754,0,MAX(COLUMN($O754:AB754))-COLUMN($O754:AB754),1,1)))*$I783</f>
        <v>0</v>
      </c>
      <c r="AC783" s="361">
        <f ca="1">SUMPRODUCT($O190:AC190,N(OFFSET($O754:AC754,0,MAX(COLUMN($O754:AC754))-COLUMN($O754:AC754),1,1)))*$I783</f>
        <v>0</v>
      </c>
      <c r="AD783" s="361">
        <f ca="1">SUMPRODUCT($O190:AD190,N(OFFSET($O754:AD754,0,MAX(COLUMN($O754:AD754))-COLUMN($O754:AD754),1,1)))*$I783</f>
        <v>0</v>
      </c>
      <c r="AE783" s="361">
        <f ca="1">SUMPRODUCT($O190:AE190,N(OFFSET($O754:AE754,0,MAX(COLUMN($O754:AE754))-COLUMN($O754:AE754),1,1)))*$I783</f>
        <v>0</v>
      </c>
      <c r="AF783" s="361">
        <f ca="1">SUMPRODUCT($O190:AF190,N(OFFSET($O754:AF754,0,MAX(COLUMN($O754:AF754))-COLUMN($O754:AF754),1,1)))*$I783</f>
        <v>0</v>
      </c>
      <c r="AG783" s="361">
        <f ca="1">SUMPRODUCT($O190:AG190,N(OFFSET($O754:AG754,0,MAX(COLUMN($O754:AG754))-COLUMN($O754:AG754),1,1)))*$I783</f>
        <v>0</v>
      </c>
      <c r="AH783" s="361">
        <f ca="1">SUMPRODUCT($O190:AH190,N(OFFSET($O754:AH754,0,MAX(COLUMN($O754:AH754))-COLUMN($O754:AH754),1,1)))*$I783</f>
        <v>0</v>
      </c>
      <c r="AI783" s="361">
        <f ca="1">SUMPRODUCT($O190:AI190,N(OFFSET($O754:AI754,0,MAX(COLUMN($O754:AI754))-COLUMN($O754:AI754),1,1)))*$I783</f>
        <v>0</v>
      </c>
      <c r="AJ783" s="361">
        <f ca="1">SUMPRODUCT($O190:AJ190,N(OFFSET($O754:AJ754,0,MAX(COLUMN($O754:AJ754))-COLUMN($O754:AJ754),1,1)))*$I783</f>
        <v>0</v>
      </c>
      <c r="AK783" s="361">
        <f ca="1">SUMPRODUCT($O190:AK190,N(OFFSET($O754:AK754,0,MAX(COLUMN($O754:AK754))-COLUMN($O754:AK754),1,1)))*$I783</f>
        <v>0</v>
      </c>
      <c r="AL783" s="361">
        <f ca="1">SUMPRODUCT($O190:AL190,N(OFFSET($O754:AL754,0,MAX(COLUMN($O754:AL754))-COLUMN($O754:AL754),1,1)))*$I783</f>
        <v>0</v>
      </c>
      <c r="AM783" s="361">
        <f ca="1">SUMPRODUCT($O190:AM190,N(OFFSET($O754:AM754,0,MAX(COLUMN($O754:AM754))-COLUMN($O754:AM754),1,1)))*$I783</f>
        <v>0</v>
      </c>
      <c r="AN783" s="361">
        <f ca="1">SUMPRODUCT($O190:AN190,N(OFFSET($O754:AN754,0,MAX(COLUMN($O754:AN754))-COLUMN($O754:AN754),1,1)))*$I783</f>
        <v>0</v>
      </c>
      <c r="AO783" s="361">
        <f ca="1">SUMPRODUCT($O190:AO190,N(OFFSET($O754:AO754,0,MAX(COLUMN($O754:AO754))-COLUMN($O754:AO754),1,1)))*$I783</f>
        <v>0</v>
      </c>
      <c r="AP783" s="361">
        <f ca="1">SUMPRODUCT($O190:AP190,N(OFFSET($O754:AP754,0,MAX(COLUMN($O754:AP754))-COLUMN($O754:AP754),1,1)))*$I783</f>
        <v>0</v>
      </c>
      <c r="AQ783" s="361">
        <f ca="1">SUMPRODUCT($O190:AQ190,N(OFFSET($O754:AQ754,0,MAX(COLUMN($O754:AQ754))-COLUMN($O754:AQ754),1,1)))*$I783</f>
        <v>0</v>
      </c>
      <c r="AR783" s="361">
        <f ca="1">SUMPRODUCT($O190:AR190,N(OFFSET($O754:AR754,0,MAX(COLUMN($O754:AR754))-COLUMN($O754:AR754),1,1)))*$I783</f>
        <v>0</v>
      </c>
      <c r="AS783" s="361">
        <f ca="1">SUMPRODUCT($O190:AS190,N(OFFSET($O754:AS754,0,MAX(COLUMN($O754:AS754))-COLUMN($O754:AS754),1,1)))*$I783</f>
        <v>0</v>
      </c>
      <c r="AT783" s="361">
        <f ca="1">SUMPRODUCT($O190:AT190,N(OFFSET($O754:AT754,0,MAX(COLUMN($O754:AT754))-COLUMN($O754:AT754),1,1)))*$I783</f>
        <v>0</v>
      </c>
      <c r="AU783" s="361">
        <f ca="1">SUMPRODUCT($O190:AU190,N(OFFSET($O754:AU754,0,MAX(COLUMN($O754:AU754))-COLUMN($O754:AU754),1,1)))*$I783</f>
        <v>0</v>
      </c>
      <c r="AV783" s="361">
        <f ca="1">SUMPRODUCT($O190:AV190,N(OFFSET($O754:AV754,0,MAX(COLUMN($O754:AV754))-COLUMN($O754:AV754),1,1)))*$I783</f>
        <v>0</v>
      </c>
      <c r="AW783" s="361">
        <f ca="1">SUMPRODUCT($O190:AW190,N(OFFSET($O754:AW754,0,MAX(COLUMN($O754:AW754))-COLUMN($O754:AW754),1,1)))*$I783</f>
        <v>0</v>
      </c>
      <c r="AX783" s="361">
        <f ca="1">SUMPRODUCT($O190:AX190,N(OFFSET($O754:AX754,0,MAX(COLUMN($O754:AX754))-COLUMN($O754:AX754),1,1)))*$I783</f>
        <v>0</v>
      </c>
      <c r="AY783" s="361">
        <f ca="1">SUMPRODUCT($O190:AY190,N(OFFSET($O754:AY754,0,MAX(COLUMN($O754:AY754))-COLUMN($O754:AY754),1,1)))*$I783</f>
        <v>0</v>
      </c>
      <c r="AZ783" s="361">
        <f ca="1">SUMPRODUCT($O190:AZ190,N(OFFSET($O754:AZ754,0,MAX(COLUMN($O754:AZ754))-COLUMN($O754:AZ754),1,1)))*$I783</f>
        <v>0</v>
      </c>
      <c r="BA783" s="361">
        <f ca="1">SUMPRODUCT($O190:BA190,N(OFFSET($O754:BA754,0,MAX(COLUMN($O754:BA754))-COLUMN($O754:BA754),1,1)))*$I783</f>
        <v>0</v>
      </c>
      <c r="BB783" s="361">
        <f ca="1">SUMPRODUCT($O190:BB190,N(OFFSET($O754:BB754,0,MAX(COLUMN($O754:BB754))-COLUMN($O754:BB754),1,1)))*$I783</f>
        <v>0</v>
      </c>
      <c r="BC783" s="361">
        <f ca="1">SUMPRODUCT($O190:BC190,N(OFFSET($O754:BC754,0,MAX(COLUMN($O754:BC754))-COLUMN($O754:BC754),1,1)))*$I783</f>
        <v>0</v>
      </c>
      <c r="BD783" s="361">
        <f ca="1">SUMPRODUCT($O190:BD190,N(OFFSET($O754:BD754,0,MAX(COLUMN($O754:BD754))-COLUMN($O754:BD754),1,1)))*$I783</f>
        <v>0</v>
      </c>
      <c r="BE783" s="361">
        <f ca="1">SUMPRODUCT($O190:BE190,N(OFFSET($O754:BE754,0,MAX(COLUMN($O754:BE754))-COLUMN($O754:BE754),1,1)))*$I783</f>
        <v>0</v>
      </c>
      <c r="BF783" s="361">
        <f ca="1">SUMPRODUCT($O190:BF190,N(OFFSET($O754:BF754,0,MAX(COLUMN($O754:BF754))-COLUMN($O754:BF754),1,1)))*$I783</f>
        <v>0</v>
      </c>
      <c r="BG783" s="361">
        <f ca="1">SUMPRODUCT($O190:BG190,N(OFFSET($O754:BG754,0,MAX(COLUMN($O754:BG754))-COLUMN($O754:BG754),1,1)))*$I783</f>
        <v>0</v>
      </c>
      <c r="BH783" s="361">
        <f ca="1">SUMPRODUCT($O190:BH190,N(OFFSET($O754:BH754,0,MAX(COLUMN($O754:BH754))-COLUMN($O754:BH754),1,1)))*$I783</f>
        <v>0</v>
      </c>
      <c r="BI783" s="361">
        <f ca="1">SUMPRODUCT($O190:BI190,N(OFFSET($O754:BI754,0,MAX(COLUMN($O754:BI754))-COLUMN($O754:BI754),1,1)))*$I783</f>
        <v>0</v>
      </c>
      <c r="BJ783" s="361">
        <f ca="1">SUMPRODUCT($O190:BJ190,N(OFFSET($O754:BJ754,0,MAX(COLUMN($O754:BJ754))-COLUMN($O754:BJ754),1,1)))*$I783</f>
        <v>0</v>
      </c>
      <c r="BK783" s="361">
        <f ca="1">SUMPRODUCT($O190:BK190,N(OFFSET($O754:BK754,0,MAX(COLUMN($O754:BK754))-COLUMN($O754:BK754),1,1)))*$I783</f>
        <v>0</v>
      </c>
      <c r="BL783" s="361">
        <f ca="1">SUMPRODUCT($O190:BL190,N(OFFSET($O754:BL754,0,MAX(COLUMN($O754:BL754))-COLUMN($O754:BL754),1,1)))*$I783</f>
        <v>0</v>
      </c>
      <c r="BM783" s="361">
        <f ca="1">SUMPRODUCT($O190:BM190,N(OFFSET($O754:BM754,0,MAX(COLUMN($O754:BM754))-COLUMN($O754:BM754),1,1)))*$I783</f>
        <v>0</v>
      </c>
    </row>
    <row r="784" spans="3:65" x14ac:dyDescent="0.2">
      <c r="C784" s="325">
        <f t="shared" si="1441"/>
        <v>14</v>
      </c>
      <c r="D784" s="303" t="str">
        <f t="shared" si="1442"/>
        <v>item 14</v>
      </c>
      <c r="E784" s="350" t="str">
        <f t="shared" si="1440"/>
        <v>Operating Expense</v>
      </c>
      <c r="F784" s="320">
        <f t="shared" si="1440"/>
        <v>2</v>
      </c>
      <c r="G784" s="320"/>
      <c r="H784" s="354"/>
      <c r="I784" s="455">
        <f>Input!N21</f>
        <v>1</v>
      </c>
      <c r="O784" s="361">
        <f ca="1">SUMPRODUCT($O191:O191,N(OFFSET($O755:O755,0,MAX(COLUMN($O755:O755))-COLUMN($O755:O755),1,1)))*$I784</f>
        <v>0</v>
      </c>
      <c r="P784" s="361">
        <f ca="1">SUMPRODUCT($O191:P191,N(OFFSET($O755:P755,0,MAX(COLUMN($O755:P755))-COLUMN($O755:P755),1,1)))*$I784</f>
        <v>0</v>
      </c>
      <c r="Q784" s="361">
        <f ca="1">SUMPRODUCT($O191:Q191,N(OFFSET($O755:Q755,0,MAX(COLUMN($O755:Q755))-COLUMN($O755:Q755),1,1)))*$I784</f>
        <v>0</v>
      </c>
      <c r="R784" s="361">
        <f ca="1">SUMPRODUCT($O191:R191,N(OFFSET($O755:R755,0,MAX(COLUMN($O755:R755))-COLUMN($O755:R755),1,1)))*$I784</f>
        <v>0</v>
      </c>
      <c r="S784" s="361">
        <f ca="1">SUMPRODUCT($O191:S191,N(OFFSET($O755:S755,0,MAX(COLUMN($O755:S755))-COLUMN($O755:S755),1,1)))*$I784</f>
        <v>0</v>
      </c>
      <c r="T784" s="361">
        <f ca="1">SUMPRODUCT($O191:T191,N(OFFSET($O755:T755,0,MAX(COLUMN($O755:T755))-COLUMN($O755:T755),1,1)))*$I784</f>
        <v>0</v>
      </c>
      <c r="U784" s="361">
        <f ca="1">SUMPRODUCT($O191:U191,N(OFFSET($O755:U755,0,MAX(COLUMN($O755:U755))-COLUMN($O755:U755),1,1)))*$I784</f>
        <v>0</v>
      </c>
      <c r="V784" s="361">
        <f ca="1">SUMPRODUCT($O191:V191,N(OFFSET($O755:V755,0,MAX(COLUMN($O755:V755))-COLUMN($O755:V755),1,1)))*$I784</f>
        <v>0</v>
      </c>
      <c r="W784" s="361">
        <f ca="1">SUMPRODUCT($O191:W191,N(OFFSET($O755:W755,0,MAX(COLUMN($O755:W755))-COLUMN($O755:W755),1,1)))*$I784</f>
        <v>0</v>
      </c>
      <c r="X784" s="361">
        <f ca="1">SUMPRODUCT($O191:X191,N(OFFSET($O755:X755,0,MAX(COLUMN($O755:X755))-COLUMN($O755:X755),1,1)))*$I784</f>
        <v>0</v>
      </c>
      <c r="Y784" s="361">
        <f ca="1">SUMPRODUCT($O191:Y191,N(OFFSET($O755:Y755,0,MAX(COLUMN($O755:Y755))-COLUMN($O755:Y755),1,1)))*$I784</f>
        <v>0</v>
      </c>
      <c r="Z784" s="361">
        <f ca="1">SUMPRODUCT($O191:Z191,N(OFFSET($O755:Z755,0,MAX(COLUMN($O755:Z755))-COLUMN($O755:Z755),1,1)))*$I784</f>
        <v>0</v>
      </c>
      <c r="AA784" s="361">
        <f ca="1">SUMPRODUCT($O191:AA191,N(OFFSET($O755:AA755,0,MAX(COLUMN($O755:AA755))-COLUMN($O755:AA755),1,1)))*$I784</f>
        <v>0</v>
      </c>
      <c r="AB784" s="361">
        <f ca="1">SUMPRODUCT($O191:AB191,N(OFFSET($O755:AB755,0,MAX(COLUMN($O755:AB755))-COLUMN($O755:AB755),1,1)))*$I784</f>
        <v>0</v>
      </c>
      <c r="AC784" s="361">
        <f ca="1">SUMPRODUCT($O191:AC191,N(OFFSET($O755:AC755,0,MAX(COLUMN($O755:AC755))-COLUMN($O755:AC755),1,1)))*$I784</f>
        <v>0</v>
      </c>
      <c r="AD784" s="361">
        <f ca="1">SUMPRODUCT($O191:AD191,N(OFFSET($O755:AD755,0,MAX(COLUMN($O755:AD755))-COLUMN($O755:AD755),1,1)))*$I784</f>
        <v>0</v>
      </c>
      <c r="AE784" s="361">
        <f ca="1">SUMPRODUCT($O191:AE191,N(OFFSET($O755:AE755,0,MAX(COLUMN($O755:AE755))-COLUMN($O755:AE755),1,1)))*$I784</f>
        <v>0</v>
      </c>
      <c r="AF784" s="361">
        <f ca="1">SUMPRODUCT($O191:AF191,N(OFFSET($O755:AF755,0,MAX(COLUMN($O755:AF755))-COLUMN($O755:AF755),1,1)))*$I784</f>
        <v>0</v>
      </c>
      <c r="AG784" s="361">
        <f ca="1">SUMPRODUCT($O191:AG191,N(OFFSET($O755:AG755,0,MAX(COLUMN($O755:AG755))-COLUMN($O755:AG755),1,1)))*$I784</f>
        <v>0</v>
      </c>
      <c r="AH784" s="361">
        <f ca="1">SUMPRODUCT($O191:AH191,N(OFFSET($O755:AH755,0,MAX(COLUMN($O755:AH755))-COLUMN($O755:AH755),1,1)))*$I784</f>
        <v>0</v>
      </c>
      <c r="AI784" s="361">
        <f ca="1">SUMPRODUCT($O191:AI191,N(OFFSET($O755:AI755,0,MAX(COLUMN($O755:AI755))-COLUMN($O755:AI755),1,1)))*$I784</f>
        <v>0</v>
      </c>
      <c r="AJ784" s="361">
        <f ca="1">SUMPRODUCT($O191:AJ191,N(OFFSET($O755:AJ755,0,MAX(COLUMN($O755:AJ755))-COLUMN($O755:AJ755),1,1)))*$I784</f>
        <v>0</v>
      </c>
      <c r="AK784" s="361">
        <f ca="1">SUMPRODUCT($O191:AK191,N(OFFSET($O755:AK755,0,MAX(COLUMN($O755:AK755))-COLUMN($O755:AK755),1,1)))*$I784</f>
        <v>0</v>
      </c>
      <c r="AL784" s="361">
        <f ca="1">SUMPRODUCT($O191:AL191,N(OFFSET($O755:AL755,0,MAX(COLUMN($O755:AL755))-COLUMN($O755:AL755),1,1)))*$I784</f>
        <v>0</v>
      </c>
      <c r="AM784" s="361">
        <f ca="1">SUMPRODUCT($O191:AM191,N(OFFSET($O755:AM755,0,MAX(COLUMN($O755:AM755))-COLUMN($O755:AM755),1,1)))*$I784</f>
        <v>0</v>
      </c>
      <c r="AN784" s="361">
        <f ca="1">SUMPRODUCT($O191:AN191,N(OFFSET($O755:AN755,0,MAX(COLUMN($O755:AN755))-COLUMN($O755:AN755),1,1)))*$I784</f>
        <v>0</v>
      </c>
      <c r="AO784" s="361">
        <f ca="1">SUMPRODUCT($O191:AO191,N(OFFSET($O755:AO755,0,MAX(COLUMN($O755:AO755))-COLUMN($O755:AO755),1,1)))*$I784</f>
        <v>0</v>
      </c>
      <c r="AP784" s="361">
        <f ca="1">SUMPRODUCT($O191:AP191,N(OFFSET($O755:AP755,0,MAX(COLUMN($O755:AP755))-COLUMN($O755:AP755),1,1)))*$I784</f>
        <v>0</v>
      </c>
      <c r="AQ784" s="361">
        <f ca="1">SUMPRODUCT($O191:AQ191,N(OFFSET($O755:AQ755,0,MAX(COLUMN($O755:AQ755))-COLUMN($O755:AQ755),1,1)))*$I784</f>
        <v>0</v>
      </c>
      <c r="AR784" s="361">
        <f ca="1">SUMPRODUCT($O191:AR191,N(OFFSET($O755:AR755,0,MAX(COLUMN($O755:AR755))-COLUMN($O755:AR755),1,1)))*$I784</f>
        <v>0</v>
      </c>
      <c r="AS784" s="361">
        <f ca="1">SUMPRODUCT($O191:AS191,N(OFFSET($O755:AS755,0,MAX(COLUMN($O755:AS755))-COLUMN($O755:AS755),1,1)))*$I784</f>
        <v>0</v>
      </c>
      <c r="AT784" s="361">
        <f ca="1">SUMPRODUCT($O191:AT191,N(OFFSET($O755:AT755,0,MAX(COLUMN($O755:AT755))-COLUMN($O755:AT755),1,1)))*$I784</f>
        <v>0</v>
      </c>
      <c r="AU784" s="361">
        <f ca="1">SUMPRODUCT($O191:AU191,N(OFFSET($O755:AU755,0,MAX(COLUMN($O755:AU755))-COLUMN($O755:AU755),1,1)))*$I784</f>
        <v>0</v>
      </c>
      <c r="AV784" s="361">
        <f ca="1">SUMPRODUCT($O191:AV191,N(OFFSET($O755:AV755,0,MAX(COLUMN($O755:AV755))-COLUMN($O755:AV755),1,1)))*$I784</f>
        <v>0</v>
      </c>
      <c r="AW784" s="361">
        <f ca="1">SUMPRODUCT($O191:AW191,N(OFFSET($O755:AW755,0,MAX(COLUMN($O755:AW755))-COLUMN($O755:AW755),1,1)))*$I784</f>
        <v>0</v>
      </c>
      <c r="AX784" s="361">
        <f ca="1">SUMPRODUCT($O191:AX191,N(OFFSET($O755:AX755,0,MAX(COLUMN($O755:AX755))-COLUMN($O755:AX755),1,1)))*$I784</f>
        <v>0</v>
      </c>
      <c r="AY784" s="361">
        <f ca="1">SUMPRODUCT($O191:AY191,N(OFFSET($O755:AY755,0,MAX(COLUMN($O755:AY755))-COLUMN($O755:AY755),1,1)))*$I784</f>
        <v>0</v>
      </c>
      <c r="AZ784" s="361">
        <f ca="1">SUMPRODUCT($O191:AZ191,N(OFFSET($O755:AZ755,0,MAX(COLUMN($O755:AZ755))-COLUMN($O755:AZ755),1,1)))*$I784</f>
        <v>0</v>
      </c>
      <c r="BA784" s="361">
        <f ca="1">SUMPRODUCT($O191:BA191,N(OFFSET($O755:BA755,0,MAX(COLUMN($O755:BA755))-COLUMN($O755:BA755),1,1)))*$I784</f>
        <v>0</v>
      </c>
      <c r="BB784" s="361">
        <f ca="1">SUMPRODUCT($O191:BB191,N(OFFSET($O755:BB755,0,MAX(COLUMN($O755:BB755))-COLUMN($O755:BB755),1,1)))*$I784</f>
        <v>0</v>
      </c>
      <c r="BC784" s="361">
        <f ca="1">SUMPRODUCT($O191:BC191,N(OFFSET($O755:BC755,0,MAX(COLUMN($O755:BC755))-COLUMN($O755:BC755),1,1)))*$I784</f>
        <v>0</v>
      </c>
      <c r="BD784" s="361">
        <f ca="1">SUMPRODUCT($O191:BD191,N(OFFSET($O755:BD755,0,MAX(COLUMN($O755:BD755))-COLUMN($O755:BD755),1,1)))*$I784</f>
        <v>0</v>
      </c>
      <c r="BE784" s="361">
        <f ca="1">SUMPRODUCT($O191:BE191,N(OFFSET($O755:BE755,0,MAX(COLUMN($O755:BE755))-COLUMN($O755:BE755),1,1)))*$I784</f>
        <v>0</v>
      </c>
      <c r="BF784" s="361">
        <f ca="1">SUMPRODUCT($O191:BF191,N(OFFSET($O755:BF755,0,MAX(COLUMN($O755:BF755))-COLUMN($O755:BF755),1,1)))*$I784</f>
        <v>0</v>
      </c>
      <c r="BG784" s="361">
        <f ca="1">SUMPRODUCT($O191:BG191,N(OFFSET($O755:BG755,0,MAX(COLUMN($O755:BG755))-COLUMN($O755:BG755),1,1)))*$I784</f>
        <v>0</v>
      </c>
      <c r="BH784" s="361">
        <f ca="1">SUMPRODUCT($O191:BH191,N(OFFSET($O755:BH755,0,MAX(COLUMN($O755:BH755))-COLUMN($O755:BH755),1,1)))*$I784</f>
        <v>0</v>
      </c>
      <c r="BI784" s="361">
        <f ca="1">SUMPRODUCT($O191:BI191,N(OFFSET($O755:BI755,0,MAX(COLUMN($O755:BI755))-COLUMN($O755:BI755),1,1)))*$I784</f>
        <v>0</v>
      </c>
      <c r="BJ784" s="361">
        <f ca="1">SUMPRODUCT($O191:BJ191,N(OFFSET($O755:BJ755,0,MAX(COLUMN($O755:BJ755))-COLUMN($O755:BJ755),1,1)))*$I784</f>
        <v>0</v>
      </c>
      <c r="BK784" s="361">
        <f ca="1">SUMPRODUCT($O191:BK191,N(OFFSET($O755:BK755,0,MAX(COLUMN($O755:BK755))-COLUMN($O755:BK755),1,1)))*$I784</f>
        <v>0</v>
      </c>
      <c r="BL784" s="361">
        <f ca="1">SUMPRODUCT($O191:BL191,N(OFFSET($O755:BL755,0,MAX(COLUMN($O755:BL755))-COLUMN($O755:BL755),1,1)))*$I784</f>
        <v>0</v>
      </c>
      <c r="BM784" s="361">
        <f ca="1">SUMPRODUCT($O191:BM191,N(OFFSET($O755:BM755,0,MAX(COLUMN($O755:BM755))-COLUMN($O755:BM755),1,1)))*$I784</f>
        <v>0</v>
      </c>
    </row>
    <row r="785" spans="3:65" x14ac:dyDescent="0.2">
      <c r="C785" s="325">
        <f t="shared" si="1441"/>
        <v>15</v>
      </c>
      <c r="D785" s="303" t="str">
        <f t="shared" si="1442"/>
        <v>item 15</v>
      </c>
      <c r="E785" s="350" t="str">
        <f t="shared" si="1440"/>
        <v>Operating Expense</v>
      </c>
      <c r="F785" s="320">
        <f t="shared" si="1440"/>
        <v>2</v>
      </c>
      <c r="G785" s="320"/>
      <c r="H785" s="354"/>
      <c r="I785" s="455">
        <f>Input!N22</f>
        <v>1</v>
      </c>
      <c r="O785" s="361">
        <f ca="1">SUMPRODUCT($O192:O192,N(OFFSET($O756:O756,0,MAX(COLUMN($O756:O756))-COLUMN($O756:O756),1,1)))*$I785</f>
        <v>0</v>
      </c>
      <c r="P785" s="361">
        <f ca="1">SUMPRODUCT($O192:P192,N(OFFSET($O756:P756,0,MAX(COLUMN($O756:P756))-COLUMN($O756:P756),1,1)))*$I785</f>
        <v>0</v>
      </c>
      <c r="Q785" s="361">
        <f ca="1">SUMPRODUCT($O192:Q192,N(OFFSET($O756:Q756,0,MAX(COLUMN($O756:Q756))-COLUMN($O756:Q756),1,1)))*$I785</f>
        <v>0</v>
      </c>
      <c r="R785" s="361">
        <f ca="1">SUMPRODUCT($O192:R192,N(OFFSET($O756:R756,0,MAX(COLUMN($O756:R756))-COLUMN($O756:R756),1,1)))*$I785</f>
        <v>0</v>
      </c>
      <c r="S785" s="361">
        <f ca="1">SUMPRODUCT($O192:S192,N(OFFSET($O756:S756,0,MAX(COLUMN($O756:S756))-COLUMN($O756:S756),1,1)))*$I785</f>
        <v>0</v>
      </c>
      <c r="T785" s="361">
        <f ca="1">SUMPRODUCT($O192:T192,N(OFFSET($O756:T756,0,MAX(COLUMN($O756:T756))-COLUMN($O756:T756),1,1)))*$I785</f>
        <v>0</v>
      </c>
      <c r="U785" s="361">
        <f ca="1">SUMPRODUCT($O192:U192,N(OFFSET($O756:U756,0,MAX(COLUMN($O756:U756))-COLUMN($O756:U756),1,1)))*$I785</f>
        <v>0</v>
      </c>
      <c r="V785" s="361">
        <f ca="1">SUMPRODUCT($O192:V192,N(OFFSET($O756:V756,0,MAX(COLUMN($O756:V756))-COLUMN($O756:V756),1,1)))*$I785</f>
        <v>0</v>
      </c>
      <c r="W785" s="361">
        <f ca="1">SUMPRODUCT($O192:W192,N(OFFSET($O756:W756,0,MAX(COLUMN($O756:W756))-COLUMN($O756:W756),1,1)))*$I785</f>
        <v>0</v>
      </c>
      <c r="X785" s="361">
        <f ca="1">SUMPRODUCT($O192:X192,N(OFFSET($O756:X756,0,MAX(COLUMN($O756:X756))-COLUMN($O756:X756),1,1)))*$I785</f>
        <v>0</v>
      </c>
      <c r="Y785" s="361">
        <f ca="1">SUMPRODUCT($O192:Y192,N(OFFSET($O756:Y756,0,MAX(COLUMN($O756:Y756))-COLUMN($O756:Y756),1,1)))*$I785</f>
        <v>0</v>
      </c>
      <c r="Z785" s="361">
        <f ca="1">SUMPRODUCT($O192:Z192,N(OFFSET($O756:Z756,0,MAX(COLUMN($O756:Z756))-COLUMN($O756:Z756),1,1)))*$I785</f>
        <v>0</v>
      </c>
      <c r="AA785" s="361">
        <f ca="1">SUMPRODUCT($O192:AA192,N(OFFSET($O756:AA756,0,MAX(COLUMN($O756:AA756))-COLUMN($O756:AA756),1,1)))*$I785</f>
        <v>0</v>
      </c>
      <c r="AB785" s="361">
        <f ca="1">SUMPRODUCT($O192:AB192,N(OFFSET($O756:AB756,0,MAX(COLUMN($O756:AB756))-COLUMN($O756:AB756),1,1)))*$I785</f>
        <v>0</v>
      </c>
      <c r="AC785" s="361">
        <f ca="1">SUMPRODUCT($O192:AC192,N(OFFSET($O756:AC756,0,MAX(COLUMN($O756:AC756))-COLUMN($O756:AC756),1,1)))*$I785</f>
        <v>0</v>
      </c>
      <c r="AD785" s="361">
        <f ca="1">SUMPRODUCT($O192:AD192,N(OFFSET($O756:AD756,0,MAX(COLUMN($O756:AD756))-COLUMN($O756:AD756),1,1)))*$I785</f>
        <v>0</v>
      </c>
      <c r="AE785" s="361">
        <f ca="1">SUMPRODUCT($O192:AE192,N(OFFSET($O756:AE756,0,MAX(COLUMN($O756:AE756))-COLUMN($O756:AE756),1,1)))*$I785</f>
        <v>0</v>
      </c>
      <c r="AF785" s="361">
        <f ca="1">SUMPRODUCT($O192:AF192,N(OFFSET($O756:AF756,0,MAX(COLUMN($O756:AF756))-COLUMN($O756:AF756),1,1)))*$I785</f>
        <v>0</v>
      </c>
      <c r="AG785" s="361">
        <f ca="1">SUMPRODUCT($O192:AG192,N(OFFSET($O756:AG756,0,MAX(COLUMN($O756:AG756))-COLUMN($O756:AG756),1,1)))*$I785</f>
        <v>0</v>
      </c>
      <c r="AH785" s="361">
        <f ca="1">SUMPRODUCT($O192:AH192,N(OFFSET($O756:AH756,0,MAX(COLUMN($O756:AH756))-COLUMN($O756:AH756),1,1)))*$I785</f>
        <v>0</v>
      </c>
      <c r="AI785" s="361">
        <f ca="1">SUMPRODUCT($O192:AI192,N(OFFSET($O756:AI756,0,MAX(COLUMN($O756:AI756))-COLUMN($O756:AI756),1,1)))*$I785</f>
        <v>0</v>
      </c>
      <c r="AJ785" s="361">
        <f ca="1">SUMPRODUCT($O192:AJ192,N(OFFSET($O756:AJ756,0,MAX(COLUMN($O756:AJ756))-COLUMN($O756:AJ756),1,1)))*$I785</f>
        <v>0</v>
      </c>
      <c r="AK785" s="361">
        <f ca="1">SUMPRODUCT($O192:AK192,N(OFFSET($O756:AK756,0,MAX(COLUMN($O756:AK756))-COLUMN($O756:AK756),1,1)))*$I785</f>
        <v>0</v>
      </c>
      <c r="AL785" s="361">
        <f ca="1">SUMPRODUCT($O192:AL192,N(OFFSET($O756:AL756,0,MAX(COLUMN($O756:AL756))-COLUMN($O756:AL756),1,1)))*$I785</f>
        <v>0</v>
      </c>
      <c r="AM785" s="361">
        <f ca="1">SUMPRODUCT($O192:AM192,N(OFFSET($O756:AM756,0,MAX(COLUMN($O756:AM756))-COLUMN($O756:AM756),1,1)))*$I785</f>
        <v>0</v>
      </c>
      <c r="AN785" s="361">
        <f ca="1">SUMPRODUCT($O192:AN192,N(OFFSET($O756:AN756,0,MAX(COLUMN($O756:AN756))-COLUMN($O756:AN756),1,1)))*$I785</f>
        <v>0</v>
      </c>
      <c r="AO785" s="361">
        <f ca="1">SUMPRODUCT($O192:AO192,N(OFFSET($O756:AO756,0,MAX(COLUMN($O756:AO756))-COLUMN($O756:AO756),1,1)))*$I785</f>
        <v>0</v>
      </c>
      <c r="AP785" s="361">
        <f ca="1">SUMPRODUCT($O192:AP192,N(OFFSET($O756:AP756,0,MAX(COLUMN($O756:AP756))-COLUMN($O756:AP756),1,1)))*$I785</f>
        <v>0</v>
      </c>
      <c r="AQ785" s="361">
        <f ca="1">SUMPRODUCT($O192:AQ192,N(OFFSET($O756:AQ756,0,MAX(COLUMN($O756:AQ756))-COLUMN($O756:AQ756),1,1)))*$I785</f>
        <v>0</v>
      </c>
      <c r="AR785" s="361">
        <f ca="1">SUMPRODUCT($O192:AR192,N(OFFSET($O756:AR756,0,MAX(COLUMN($O756:AR756))-COLUMN($O756:AR756),1,1)))*$I785</f>
        <v>0</v>
      </c>
      <c r="AS785" s="361">
        <f ca="1">SUMPRODUCT($O192:AS192,N(OFFSET($O756:AS756,0,MAX(COLUMN($O756:AS756))-COLUMN($O756:AS756),1,1)))*$I785</f>
        <v>0</v>
      </c>
      <c r="AT785" s="361">
        <f ca="1">SUMPRODUCT($O192:AT192,N(OFFSET($O756:AT756,0,MAX(COLUMN($O756:AT756))-COLUMN($O756:AT756),1,1)))*$I785</f>
        <v>0</v>
      </c>
      <c r="AU785" s="361">
        <f ca="1">SUMPRODUCT($O192:AU192,N(OFFSET($O756:AU756,0,MAX(COLUMN($O756:AU756))-COLUMN($O756:AU756),1,1)))*$I785</f>
        <v>0</v>
      </c>
      <c r="AV785" s="361">
        <f ca="1">SUMPRODUCT($O192:AV192,N(OFFSET($O756:AV756,0,MAX(COLUMN($O756:AV756))-COLUMN($O756:AV756),1,1)))*$I785</f>
        <v>0</v>
      </c>
      <c r="AW785" s="361">
        <f ca="1">SUMPRODUCT($O192:AW192,N(OFFSET($O756:AW756,0,MAX(COLUMN($O756:AW756))-COLUMN($O756:AW756),1,1)))*$I785</f>
        <v>0</v>
      </c>
      <c r="AX785" s="361">
        <f ca="1">SUMPRODUCT($O192:AX192,N(OFFSET($O756:AX756,0,MAX(COLUMN($O756:AX756))-COLUMN($O756:AX756),1,1)))*$I785</f>
        <v>0</v>
      </c>
      <c r="AY785" s="361">
        <f ca="1">SUMPRODUCT($O192:AY192,N(OFFSET($O756:AY756,0,MAX(COLUMN($O756:AY756))-COLUMN($O756:AY756),1,1)))*$I785</f>
        <v>0</v>
      </c>
      <c r="AZ785" s="361">
        <f ca="1">SUMPRODUCT($O192:AZ192,N(OFFSET($O756:AZ756,0,MAX(COLUMN($O756:AZ756))-COLUMN($O756:AZ756),1,1)))*$I785</f>
        <v>0</v>
      </c>
      <c r="BA785" s="361">
        <f ca="1">SUMPRODUCT($O192:BA192,N(OFFSET($O756:BA756,0,MAX(COLUMN($O756:BA756))-COLUMN($O756:BA756),1,1)))*$I785</f>
        <v>0</v>
      </c>
      <c r="BB785" s="361">
        <f ca="1">SUMPRODUCT($O192:BB192,N(OFFSET($O756:BB756,0,MAX(COLUMN($O756:BB756))-COLUMN($O756:BB756),1,1)))*$I785</f>
        <v>0</v>
      </c>
      <c r="BC785" s="361">
        <f ca="1">SUMPRODUCT($O192:BC192,N(OFFSET($O756:BC756,0,MAX(COLUMN($O756:BC756))-COLUMN($O756:BC756),1,1)))*$I785</f>
        <v>0</v>
      </c>
      <c r="BD785" s="361">
        <f ca="1">SUMPRODUCT($O192:BD192,N(OFFSET($O756:BD756,0,MAX(COLUMN($O756:BD756))-COLUMN($O756:BD756),1,1)))*$I785</f>
        <v>0</v>
      </c>
      <c r="BE785" s="361">
        <f ca="1">SUMPRODUCT($O192:BE192,N(OFFSET($O756:BE756,0,MAX(COLUMN($O756:BE756))-COLUMN($O756:BE756),1,1)))*$I785</f>
        <v>0</v>
      </c>
      <c r="BF785" s="361">
        <f ca="1">SUMPRODUCT($O192:BF192,N(OFFSET($O756:BF756,0,MAX(COLUMN($O756:BF756))-COLUMN($O756:BF756),1,1)))*$I785</f>
        <v>0</v>
      </c>
      <c r="BG785" s="361">
        <f ca="1">SUMPRODUCT($O192:BG192,N(OFFSET($O756:BG756,0,MAX(COLUMN($O756:BG756))-COLUMN($O756:BG756),1,1)))*$I785</f>
        <v>0</v>
      </c>
      <c r="BH785" s="361">
        <f ca="1">SUMPRODUCT($O192:BH192,N(OFFSET($O756:BH756,0,MAX(COLUMN($O756:BH756))-COLUMN($O756:BH756),1,1)))*$I785</f>
        <v>0</v>
      </c>
      <c r="BI785" s="361">
        <f ca="1">SUMPRODUCT($O192:BI192,N(OFFSET($O756:BI756,0,MAX(COLUMN($O756:BI756))-COLUMN($O756:BI756),1,1)))*$I785</f>
        <v>0</v>
      </c>
      <c r="BJ785" s="361">
        <f ca="1">SUMPRODUCT($O192:BJ192,N(OFFSET($O756:BJ756,0,MAX(COLUMN($O756:BJ756))-COLUMN($O756:BJ756),1,1)))*$I785</f>
        <v>0</v>
      </c>
      <c r="BK785" s="361">
        <f ca="1">SUMPRODUCT($O192:BK192,N(OFFSET($O756:BK756,0,MAX(COLUMN($O756:BK756))-COLUMN($O756:BK756),1,1)))*$I785</f>
        <v>0</v>
      </c>
      <c r="BL785" s="361">
        <f ca="1">SUMPRODUCT($O192:BL192,N(OFFSET($O756:BL756,0,MAX(COLUMN($O756:BL756))-COLUMN($O756:BL756),1,1)))*$I785</f>
        <v>0</v>
      </c>
      <c r="BM785" s="361">
        <f ca="1">SUMPRODUCT($O192:BM192,N(OFFSET($O756:BM756,0,MAX(COLUMN($O756:BM756))-COLUMN($O756:BM756),1,1)))*$I785</f>
        <v>0</v>
      </c>
    </row>
    <row r="786" spans="3:65" x14ac:dyDescent="0.2">
      <c r="C786" s="325">
        <f t="shared" si="1441"/>
        <v>16</v>
      </c>
      <c r="D786" s="303" t="str">
        <f t="shared" si="1442"/>
        <v>item 16</v>
      </c>
      <c r="E786" s="350" t="str">
        <f t="shared" si="1440"/>
        <v>Operating Expense</v>
      </c>
      <c r="F786" s="320">
        <f t="shared" si="1440"/>
        <v>2</v>
      </c>
      <c r="G786" s="320"/>
      <c r="H786" s="354"/>
      <c r="I786" s="455">
        <f>Input!N23</f>
        <v>1</v>
      </c>
      <c r="O786" s="361">
        <f ca="1">SUMPRODUCT($O193:O193,N(OFFSET($O757:O757,0,MAX(COLUMN($O757:O757))-COLUMN($O757:O757),1,1)))*$I786</f>
        <v>0</v>
      </c>
      <c r="P786" s="361">
        <f ca="1">SUMPRODUCT($O193:P193,N(OFFSET($O757:P757,0,MAX(COLUMN($O757:P757))-COLUMN($O757:P757),1,1)))*$I786</f>
        <v>0</v>
      </c>
      <c r="Q786" s="361">
        <f ca="1">SUMPRODUCT($O193:Q193,N(OFFSET($O757:Q757,0,MAX(COLUMN($O757:Q757))-COLUMN($O757:Q757),1,1)))*$I786</f>
        <v>0</v>
      </c>
      <c r="R786" s="361">
        <f ca="1">SUMPRODUCT($O193:R193,N(OFFSET($O757:R757,0,MAX(COLUMN($O757:R757))-COLUMN($O757:R757),1,1)))*$I786</f>
        <v>0</v>
      </c>
      <c r="S786" s="361">
        <f ca="1">SUMPRODUCT($O193:S193,N(OFFSET($O757:S757,0,MAX(COLUMN($O757:S757))-COLUMN($O757:S757),1,1)))*$I786</f>
        <v>0</v>
      </c>
      <c r="T786" s="361">
        <f ca="1">SUMPRODUCT($O193:T193,N(OFFSET($O757:T757,0,MAX(COLUMN($O757:T757))-COLUMN($O757:T757),1,1)))*$I786</f>
        <v>0</v>
      </c>
      <c r="U786" s="361">
        <f ca="1">SUMPRODUCT($O193:U193,N(OFFSET($O757:U757,0,MAX(COLUMN($O757:U757))-COLUMN($O757:U757),1,1)))*$I786</f>
        <v>0</v>
      </c>
      <c r="V786" s="361">
        <f ca="1">SUMPRODUCT($O193:V193,N(OFFSET($O757:V757,0,MAX(COLUMN($O757:V757))-COLUMN($O757:V757),1,1)))*$I786</f>
        <v>0</v>
      </c>
      <c r="W786" s="361">
        <f ca="1">SUMPRODUCT($O193:W193,N(OFFSET($O757:W757,0,MAX(COLUMN($O757:W757))-COLUMN($O757:W757),1,1)))*$I786</f>
        <v>0</v>
      </c>
      <c r="X786" s="361">
        <f ca="1">SUMPRODUCT($O193:X193,N(OFFSET($O757:X757,0,MAX(COLUMN($O757:X757))-COLUMN($O757:X757),1,1)))*$I786</f>
        <v>0</v>
      </c>
      <c r="Y786" s="361">
        <f ca="1">SUMPRODUCT($O193:Y193,N(OFFSET($O757:Y757,0,MAX(COLUMN($O757:Y757))-COLUMN($O757:Y757),1,1)))*$I786</f>
        <v>0</v>
      </c>
      <c r="Z786" s="361">
        <f ca="1">SUMPRODUCT($O193:Z193,N(OFFSET($O757:Z757,0,MAX(COLUMN($O757:Z757))-COLUMN($O757:Z757),1,1)))*$I786</f>
        <v>0</v>
      </c>
      <c r="AA786" s="361">
        <f ca="1">SUMPRODUCT($O193:AA193,N(OFFSET($O757:AA757,0,MAX(COLUMN($O757:AA757))-COLUMN($O757:AA757),1,1)))*$I786</f>
        <v>0</v>
      </c>
      <c r="AB786" s="361">
        <f ca="1">SUMPRODUCT($O193:AB193,N(OFFSET($O757:AB757,0,MAX(COLUMN($O757:AB757))-COLUMN($O757:AB757),1,1)))*$I786</f>
        <v>0</v>
      </c>
      <c r="AC786" s="361">
        <f ca="1">SUMPRODUCT($O193:AC193,N(OFFSET($O757:AC757,0,MAX(COLUMN($O757:AC757))-COLUMN($O757:AC757),1,1)))*$I786</f>
        <v>0</v>
      </c>
      <c r="AD786" s="361">
        <f ca="1">SUMPRODUCT($O193:AD193,N(OFFSET($O757:AD757,0,MAX(COLUMN($O757:AD757))-COLUMN($O757:AD757),1,1)))*$I786</f>
        <v>0</v>
      </c>
      <c r="AE786" s="361">
        <f ca="1">SUMPRODUCT($O193:AE193,N(OFFSET($O757:AE757,0,MAX(COLUMN($O757:AE757))-COLUMN($O757:AE757),1,1)))*$I786</f>
        <v>0</v>
      </c>
      <c r="AF786" s="361">
        <f ca="1">SUMPRODUCT($O193:AF193,N(OFFSET($O757:AF757,0,MAX(COLUMN($O757:AF757))-COLUMN($O757:AF757),1,1)))*$I786</f>
        <v>0</v>
      </c>
      <c r="AG786" s="361">
        <f ca="1">SUMPRODUCT($O193:AG193,N(OFFSET($O757:AG757,0,MAX(COLUMN($O757:AG757))-COLUMN($O757:AG757),1,1)))*$I786</f>
        <v>0</v>
      </c>
      <c r="AH786" s="361">
        <f ca="1">SUMPRODUCT($O193:AH193,N(OFFSET($O757:AH757,0,MAX(COLUMN($O757:AH757))-COLUMN($O757:AH757),1,1)))*$I786</f>
        <v>0</v>
      </c>
      <c r="AI786" s="361">
        <f ca="1">SUMPRODUCT($O193:AI193,N(OFFSET($O757:AI757,0,MAX(COLUMN($O757:AI757))-COLUMN($O757:AI757),1,1)))*$I786</f>
        <v>0</v>
      </c>
      <c r="AJ786" s="361">
        <f ca="1">SUMPRODUCT($O193:AJ193,N(OFFSET($O757:AJ757,0,MAX(COLUMN($O757:AJ757))-COLUMN($O757:AJ757),1,1)))*$I786</f>
        <v>0</v>
      </c>
      <c r="AK786" s="361">
        <f ca="1">SUMPRODUCT($O193:AK193,N(OFFSET($O757:AK757,0,MAX(COLUMN($O757:AK757))-COLUMN($O757:AK757),1,1)))*$I786</f>
        <v>0</v>
      </c>
      <c r="AL786" s="361">
        <f ca="1">SUMPRODUCT($O193:AL193,N(OFFSET($O757:AL757,0,MAX(COLUMN($O757:AL757))-COLUMN($O757:AL757),1,1)))*$I786</f>
        <v>0</v>
      </c>
      <c r="AM786" s="361">
        <f ca="1">SUMPRODUCT($O193:AM193,N(OFFSET($O757:AM757,0,MAX(COLUMN($O757:AM757))-COLUMN($O757:AM757),1,1)))*$I786</f>
        <v>0</v>
      </c>
      <c r="AN786" s="361">
        <f ca="1">SUMPRODUCT($O193:AN193,N(OFFSET($O757:AN757,0,MAX(COLUMN($O757:AN757))-COLUMN($O757:AN757),1,1)))*$I786</f>
        <v>0</v>
      </c>
      <c r="AO786" s="361">
        <f ca="1">SUMPRODUCT($O193:AO193,N(OFFSET($O757:AO757,0,MAX(COLUMN($O757:AO757))-COLUMN($O757:AO757),1,1)))*$I786</f>
        <v>0</v>
      </c>
      <c r="AP786" s="361">
        <f ca="1">SUMPRODUCT($O193:AP193,N(OFFSET($O757:AP757,0,MAX(COLUMN($O757:AP757))-COLUMN($O757:AP757),1,1)))*$I786</f>
        <v>0</v>
      </c>
      <c r="AQ786" s="361">
        <f ca="1">SUMPRODUCT($O193:AQ193,N(OFFSET($O757:AQ757,0,MAX(COLUMN($O757:AQ757))-COLUMN($O757:AQ757),1,1)))*$I786</f>
        <v>0</v>
      </c>
      <c r="AR786" s="361">
        <f ca="1">SUMPRODUCT($O193:AR193,N(OFFSET($O757:AR757,0,MAX(COLUMN($O757:AR757))-COLUMN($O757:AR757),1,1)))*$I786</f>
        <v>0</v>
      </c>
      <c r="AS786" s="361">
        <f ca="1">SUMPRODUCT($O193:AS193,N(OFFSET($O757:AS757,0,MAX(COLUMN($O757:AS757))-COLUMN($O757:AS757),1,1)))*$I786</f>
        <v>0</v>
      </c>
      <c r="AT786" s="361">
        <f ca="1">SUMPRODUCT($O193:AT193,N(OFFSET($O757:AT757,0,MAX(COLUMN($O757:AT757))-COLUMN($O757:AT757),1,1)))*$I786</f>
        <v>0</v>
      </c>
      <c r="AU786" s="361">
        <f ca="1">SUMPRODUCT($O193:AU193,N(OFFSET($O757:AU757,0,MAX(COLUMN($O757:AU757))-COLUMN($O757:AU757),1,1)))*$I786</f>
        <v>0</v>
      </c>
      <c r="AV786" s="361">
        <f ca="1">SUMPRODUCT($O193:AV193,N(OFFSET($O757:AV757,0,MAX(COLUMN($O757:AV757))-COLUMN($O757:AV757),1,1)))*$I786</f>
        <v>0</v>
      </c>
      <c r="AW786" s="361">
        <f ca="1">SUMPRODUCT($O193:AW193,N(OFFSET($O757:AW757,0,MAX(COLUMN($O757:AW757))-COLUMN($O757:AW757),1,1)))*$I786</f>
        <v>0</v>
      </c>
      <c r="AX786" s="361">
        <f ca="1">SUMPRODUCT($O193:AX193,N(OFFSET($O757:AX757,0,MAX(COLUMN($O757:AX757))-COLUMN($O757:AX757),1,1)))*$I786</f>
        <v>0</v>
      </c>
      <c r="AY786" s="361">
        <f ca="1">SUMPRODUCT($O193:AY193,N(OFFSET($O757:AY757,0,MAX(COLUMN($O757:AY757))-COLUMN($O757:AY757),1,1)))*$I786</f>
        <v>0</v>
      </c>
      <c r="AZ786" s="361">
        <f ca="1">SUMPRODUCT($O193:AZ193,N(OFFSET($O757:AZ757,0,MAX(COLUMN($O757:AZ757))-COLUMN($O757:AZ757),1,1)))*$I786</f>
        <v>0</v>
      </c>
      <c r="BA786" s="361">
        <f ca="1">SUMPRODUCT($O193:BA193,N(OFFSET($O757:BA757,0,MAX(COLUMN($O757:BA757))-COLUMN($O757:BA757),1,1)))*$I786</f>
        <v>0</v>
      </c>
      <c r="BB786" s="361">
        <f ca="1">SUMPRODUCT($O193:BB193,N(OFFSET($O757:BB757,0,MAX(COLUMN($O757:BB757))-COLUMN($O757:BB757),1,1)))*$I786</f>
        <v>0</v>
      </c>
      <c r="BC786" s="361">
        <f ca="1">SUMPRODUCT($O193:BC193,N(OFFSET($O757:BC757,0,MAX(COLUMN($O757:BC757))-COLUMN($O757:BC757),1,1)))*$I786</f>
        <v>0</v>
      </c>
      <c r="BD786" s="361">
        <f ca="1">SUMPRODUCT($O193:BD193,N(OFFSET($O757:BD757,0,MAX(COLUMN($O757:BD757))-COLUMN($O757:BD757),1,1)))*$I786</f>
        <v>0</v>
      </c>
      <c r="BE786" s="361">
        <f ca="1">SUMPRODUCT($O193:BE193,N(OFFSET($O757:BE757,0,MAX(COLUMN($O757:BE757))-COLUMN($O757:BE757),1,1)))*$I786</f>
        <v>0</v>
      </c>
      <c r="BF786" s="361">
        <f ca="1">SUMPRODUCT($O193:BF193,N(OFFSET($O757:BF757,0,MAX(COLUMN($O757:BF757))-COLUMN($O757:BF757),1,1)))*$I786</f>
        <v>0</v>
      </c>
      <c r="BG786" s="361">
        <f ca="1">SUMPRODUCT($O193:BG193,N(OFFSET($O757:BG757,0,MAX(COLUMN($O757:BG757))-COLUMN($O757:BG757),1,1)))*$I786</f>
        <v>0</v>
      </c>
      <c r="BH786" s="361">
        <f ca="1">SUMPRODUCT($O193:BH193,N(OFFSET($O757:BH757,0,MAX(COLUMN($O757:BH757))-COLUMN($O757:BH757),1,1)))*$I786</f>
        <v>0</v>
      </c>
      <c r="BI786" s="361">
        <f ca="1">SUMPRODUCT($O193:BI193,N(OFFSET($O757:BI757,0,MAX(COLUMN($O757:BI757))-COLUMN($O757:BI757),1,1)))*$I786</f>
        <v>0</v>
      </c>
      <c r="BJ786" s="361">
        <f ca="1">SUMPRODUCT($O193:BJ193,N(OFFSET($O757:BJ757,0,MAX(COLUMN($O757:BJ757))-COLUMN($O757:BJ757),1,1)))*$I786</f>
        <v>0</v>
      </c>
      <c r="BK786" s="361">
        <f ca="1">SUMPRODUCT($O193:BK193,N(OFFSET($O757:BK757,0,MAX(COLUMN($O757:BK757))-COLUMN($O757:BK757),1,1)))*$I786</f>
        <v>0</v>
      </c>
      <c r="BL786" s="361">
        <f ca="1">SUMPRODUCT($O193:BL193,N(OFFSET($O757:BL757,0,MAX(COLUMN($O757:BL757))-COLUMN($O757:BL757),1,1)))*$I786</f>
        <v>0</v>
      </c>
      <c r="BM786" s="361">
        <f ca="1">SUMPRODUCT($O193:BM193,N(OFFSET($O757:BM757,0,MAX(COLUMN($O757:BM757))-COLUMN($O757:BM757),1,1)))*$I786</f>
        <v>0</v>
      </c>
    </row>
    <row r="787" spans="3:65" x14ac:dyDescent="0.2">
      <c r="C787" s="325">
        <f t="shared" si="1441"/>
        <v>17</v>
      </c>
      <c r="D787" s="303" t="str">
        <f t="shared" si="1442"/>
        <v>item 17</v>
      </c>
      <c r="E787" s="350" t="str">
        <f t="shared" si="1440"/>
        <v>Operating Expense</v>
      </c>
      <c r="F787" s="320">
        <f t="shared" si="1440"/>
        <v>2</v>
      </c>
      <c r="G787" s="320"/>
      <c r="H787" s="354"/>
      <c r="I787" s="455">
        <f>Input!N24</f>
        <v>1</v>
      </c>
      <c r="O787" s="361">
        <f ca="1">SUMPRODUCT($O194:O194,N(OFFSET($O758:O758,0,MAX(COLUMN($O758:O758))-COLUMN($O758:O758),1,1)))*$I787</f>
        <v>0</v>
      </c>
      <c r="P787" s="361">
        <f ca="1">SUMPRODUCT($O194:P194,N(OFFSET($O758:P758,0,MAX(COLUMN($O758:P758))-COLUMN($O758:P758),1,1)))*$I787</f>
        <v>0</v>
      </c>
      <c r="Q787" s="361">
        <f ca="1">SUMPRODUCT($O194:Q194,N(OFFSET($O758:Q758,0,MAX(COLUMN($O758:Q758))-COLUMN($O758:Q758),1,1)))*$I787</f>
        <v>0</v>
      </c>
      <c r="R787" s="361">
        <f ca="1">SUMPRODUCT($O194:R194,N(OFFSET($O758:R758,0,MAX(COLUMN($O758:R758))-COLUMN($O758:R758),1,1)))*$I787</f>
        <v>0</v>
      </c>
      <c r="S787" s="361">
        <f ca="1">SUMPRODUCT($O194:S194,N(OFFSET($O758:S758,0,MAX(COLUMN($O758:S758))-COLUMN($O758:S758),1,1)))*$I787</f>
        <v>0</v>
      </c>
      <c r="T787" s="361">
        <f ca="1">SUMPRODUCT($O194:T194,N(OFFSET($O758:T758,0,MAX(COLUMN($O758:T758))-COLUMN($O758:T758),1,1)))*$I787</f>
        <v>0</v>
      </c>
      <c r="U787" s="361">
        <f ca="1">SUMPRODUCT($O194:U194,N(OFFSET($O758:U758,0,MAX(COLUMN($O758:U758))-COLUMN($O758:U758),1,1)))*$I787</f>
        <v>0</v>
      </c>
      <c r="V787" s="361">
        <f ca="1">SUMPRODUCT($O194:V194,N(OFFSET($O758:V758,0,MAX(COLUMN($O758:V758))-COLUMN($O758:V758),1,1)))*$I787</f>
        <v>0</v>
      </c>
      <c r="W787" s="361">
        <f ca="1">SUMPRODUCT($O194:W194,N(OFFSET($O758:W758,0,MAX(COLUMN($O758:W758))-COLUMN($O758:W758),1,1)))*$I787</f>
        <v>0</v>
      </c>
      <c r="X787" s="361">
        <f ca="1">SUMPRODUCT($O194:X194,N(OFFSET($O758:X758,0,MAX(COLUMN($O758:X758))-COLUMN($O758:X758),1,1)))*$I787</f>
        <v>0</v>
      </c>
      <c r="Y787" s="361">
        <f ca="1">SUMPRODUCT($O194:Y194,N(OFFSET($O758:Y758,0,MAX(COLUMN($O758:Y758))-COLUMN($O758:Y758),1,1)))*$I787</f>
        <v>0</v>
      </c>
      <c r="Z787" s="361">
        <f ca="1">SUMPRODUCT($O194:Z194,N(OFFSET($O758:Z758,0,MAX(COLUMN($O758:Z758))-COLUMN($O758:Z758),1,1)))*$I787</f>
        <v>0</v>
      </c>
      <c r="AA787" s="361">
        <f ca="1">SUMPRODUCT($O194:AA194,N(OFFSET($O758:AA758,0,MAX(COLUMN($O758:AA758))-COLUMN($O758:AA758),1,1)))*$I787</f>
        <v>0</v>
      </c>
      <c r="AB787" s="361">
        <f ca="1">SUMPRODUCT($O194:AB194,N(OFFSET($O758:AB758,0,MAX(COLUMN($O758:AB758))-COLUMN($O758:AB758),1,1)))*$I787</f>
        <v>0</v>
      </c>
      <c r="AC787" s="361">
        <f ca="1">SUMPRODUCT($O194:AC194,N(OFFSET($O758:AC758,0,MAX(COLUMN($O758:AC758))-COLUMN($O758:AC758),1,1)))*$I787</f>
        <v>0</v>
      </c>
      <c r="AD787" s="361">
        <f ca="1">SUMPRODUCT($O194:AD194,N(OFFSET($O758:AD758,0,MAX(COLUMN($O758:AD758))-COLUMN($O758:AD758),1,1)))*$I787</f>
        <v>0</v>
      </c>
      <c r="AE787" s="361">
        <f ca="1">SUMPRODUCT($O194:AE194,N(OFFSET($O758:AE758,0,MAX(COLUMN($O758:AE758))-COLUMN($O758:AE758),1,1)))*$I787</f>
        <v>0</v>
      </c>
      <c r="AF787" s="361">
        <f ca="1">SUMPRODUCT($O194:AF194,N(OFFSET($O758:AF758,0,MAX(COLUMN($O758:AF758))-COLUMN($O758:AF758),1,1)))*$I787</f>
        <v>0</v>
      </c>
      <c r="AG787" s="361">
        <f ca="1">SUMPRODUCT($O194:AG194,N(OFFSET($O758:AG758,0,MAX(COLUMN($O758:AG758))-COLUMN($O758:AG758),1,1)))*$I787</f>
        <v>0</v>
      </c>
      <c r="AH787" s="361">
        <f ca="1">SUMPRODUCT($O194:AH194,N(OFFSET($O758:AH758,0,MAX(COLUMN($O758:AH758))-COLUMN($O758:AH758),1,1)))*$I787</f>
        <v>0</v>
      </c>
      <c r="AI787" s="361">
        <f ca="1">SUMPRODUCT($O194:AI194,N(OFFSET($O758:AI758,0,MAX(COLUMN($O758:AI758))-COLUMN($O758:AI758),1,1)))*$I787</f>
        <v>0</v>
      </c>
      <c r="AJ787" s="361">
        <f ca="1">SUMPRODUCT($O194:AJ194,N(OFFSET($O758:AJ758,0,MAX(COLUMN($O758:AJ758))-COLUMN($O758:AJ758),1,1)))*$I787</f>
        <v>0</v>
      </c>
      <c r="AK787" s="361">
        <f ca="1">SUMPRODUCT($O194:AK194,N(OFFSET($O758:AK758,0,MAX(COLUMN($O758:AK758))-COLUMN($O758:AK758),1,1)))*$I787</f>
        <v>0</v>
      </c>
      <c r="AL787" s="361">
        <f ca="1">SUMPRODUCT($O194:AL194,N(OFFSET($O758:AL758,0,MAX(COLUMN($O758:AL758))-COLUMN($O758:AL758),1,1)))*$I787</f>
        <v>0</v>
      </c>
      <c r="AM787" s="361">
        <f ca="1">SUMPRODUCT($O194:AM194,N(OFFSET($O758:AM758,0,MAX(COLUMN($O758:AM758))-COLUMN($O758:AM758),1,1)))*$I787</f>
        <v>0</v>
      </c>
      <c r="AN787" s="361">
        <f ca="1">SUMPRODUCT($O194:AN194,N(OFFSET($O758:AN758,0,MAX(COLUMN($O758:AN758))-COLUMN($O758:AN758),1,1)))*$I787</f>
        <v>0</v>
      </c>
      <c r="AO787" s="361">
        <f ca="1">SUMPRODUCT($O194:AO194,N(OFFSET($O758:AO758,0,MAX(COLUMN($O758:AO758))-COLUMN($O758:AO758),1,1)))*$I787</f>
        <v>0</v>
      </c>
      <c r="AP787" s="361">
        <f ca="1">SUMPRODUCT($O194:AP194,N(OFFSET($O758:AP758,0,MAX(COLUMN($O758:AP758))-COLUMN($O758:AP758),1,1)))*$I787</f>
        <v>0</v>
      </c>
      <c r="AQ787" s="361">
        <f ca="1">SUMPRODUCT($O194:AQ194,N(OFFSET($O758:AQ758,0,MAX(COLUMN($O758:AQ758))-COLUMN($O758:AQ758),1,1)))*$I787</f>
        <v>0</v>
      </c>
      <c r="AR787" s="361">
        <f ca="1">SUMPRODUCT($O194:AR194,N(OFFSET($O758:AR758,0,MAX(COLUMN($O758:AR758))-COLUMN($O758:AR758),1,1)))*$I787</f>
        <v>0</v>
      </c>
      <c r="AS787" s="361">
        <f ca="1">SUMPRODUCT($O194:AS194,N(OFFSET($O758:AS758,0,MAX(COLUMN($O758:AS758))-COLUMN($O758:AS758),1,1)))*$I787</f>
        <v>0</v>
      </c>
      <c r="AT787" s="361">
        <f ca="1">SUMPRODUCT($O194:AT194,N(OFFSET($O758:AT758,0,MAX(COLUMN($O758:AT758))-COLUMN($O758:AT758),1,1)))*$I787</f>
        <v>0</v>
      </c>
      <c r="AU787" s="361">
        <f ca="1">SUMPRODUCT($O194:AU194,N(OFFSET($O758:AU758,0,MAX(COLUMN($O758:AU758))-COLUMN($O758:AU758),1,1)))*$I787</f>
        <v>0</v>
      </c>
      <c r="AV787" s="361">
        <f ca="1">SUMPRODUCT($O194:AV194,N(OFFSET($O758:AV758,0,MAX(COLUMN($O758:AV758))-COLUMN($O758:AV758),1,1)))*$I787</f>
        <v>0</v>
      </c>
      <c r="AW787" s="361">
        <f ca="1">SUMPRODUCT($O194:AW194,N(OFFSET($O758:AW758,0,MAX(COLUMN($O758:AW758))-COLUMN($O758:AW758),1,1)))*$I787</f>
        <v>0</v>
      </c>
      <c r="AX787" s="361">
        <f ca="1">SUMPRODUCT($O194:AX194,N(OFFSET($O758:AX758,0,MAX(COLUMN($O758:AX758))-COLUMN($O758:AX758),1,1)))*$I787</f>
        <v>0</v>
      </c>
      <c r="AY787" s="361">
        <f ca="1">SUMPRODUCT($O194:AY194,N(OFFSET($O758:AY758,0,MAX(COLUMN($O758:AY758))-COLUMN($O758:AY758),1,1)))*$I787</f>
        <v>0</v>
      </c>
      <c r="AZ787" s="361">
        <f ca="1">SUMPRODUCT($O194:AZ194,N(OFFSET($O758:AZ758,0,MAX(COLUMN($O758:AZ758))-COLUMN($O758:AZ758),1,1)))*$I787</f>
        <v>0</v>
      </c>
      <c r="BA787" s="361">
        <f ca="1">SUMPRODUCT($O194:BA194,N(OFFSET($O758:BA758,0,MAX(COLUMN($O758:BA758))-COLUMN($O758:BA758),1,1)))*$I787</f>
        <v>0</v>
      </c>
      <c r="BB787" s="361">
        <f ca="1">SUMPRODUCT($O194:BB194,N(OFFSET($O758:BB758,0,MAX(COLUMN($O758:BB758))-COLUMN($O758:BB758),1,1)))*$I787</f>
        <v>0</v>
      </c>
      <c r="BC787" s="361">
        <f ca="1">SUMPRODUCT($O194:BC194,N(OFFSET($O758:BC758,0,MAX(COLUMN($O758:BC758))-COLUMN($O758:BC758),1,1)))*$I787</f>
        <v>0</v>
      </c>
      <c r="BD787" s="361">
        <f ca="1">SUMPRODUCT($O194:BD194,N(OFFSET($O758:BD758,0,MAX(COLUMN($O758:BD758))-COLUMN($O758:BD758),1,1)))*$I787</f>
        <v>0</v>
      </c>
      <c r="BE787" s="361">
        <f ca="1">SUMPRODUCT($O194:BE194,N(OFFSET($O758:BE758,0,MAX(COLUMN($O758:BE758))-COLUMN($O758:BE758),1,1)))*$I787</f>
        <v>0</v>
      </c>
      <c r="BF787" s="361">
        <f ca="1">SUMPRODUCT($O194:BF194,N(OFFSET($O758:BF758,0,MAX(COLUMN($O758:BF758))-COLUMN($O758:BF758),1,1)))*$I787</f>
        <v>0</v>
      </c>
      <c r="BG787" s="361">
        <f ca="1">SUMPRODUCT($O194:BG194,N(OFFSET($O758:BG758,0,MAX(COLUMN($O758:BG758))-COLUMN($O758:BG758),1,1)))*$I787</f>
        <v>0</v>
      </c>
      <c r="BH787" s="361">
        <f ca="1">SUMPRODUCT($O194:BH194,N(OFFSET($O758:BH758,0,MAX(COLUMN($O758:BH758))-COLUMN($O758:BH758),1,1)))*$I787</f>
        <v>0</v>
      </c>
      <c r="BI787" s="361">
        <f ca="1">SUMPRODUCT($O194:BI194,N(OFFSET($O758:BI758,0,MAX(COLUMN($O758:BI758))-COLUMN($O758:BI758),1,1)))*$I787</f>
        <v>0</v>
      </c>
      <c r="BJ787" s="361">
        <f ca="1">SUMPRODUCT($O194:BJ194,N(OFFSET($O758:BJ758,0,MAX(COLUMN($O758:BJ758))-COLUMN($O758:BJ758),1,1)))*$I787</f>
        <v>0</v>
      </c>
      <c r="BK787" s="361">
        <f ca="1">SUMPRODUCT($O194:BK194,N(OFFSET($O758:BK758,0,MAX(COLUMN($O758:BK758))-COLUMN($O758:BK758),1,1)))*$I787</f>
        <v>0</v>
      </c>
      <c r="BL787" s="361">
        <f ca="1">SUMPRODUCT($O194:BL194,N(OFFSET($O758:BL758,0,MAX(COLUMN($O758:BL758))-COLUMN($O758:BL758),1,1)))*$I787</f>
        <v>0</v>
      </c>
      <c r="BM787" s="361">
        <f ca="1">SUMPRODUCT($O194:BM194,N(OFFSET($O758:BM758,0,MAX(COLUMN($O758:BM758))-COLUMN($O758:BM758),1,1)))*$I787</f>
        <v>0</v>
      </c>
    </row>
    <row r="788" spans="3:65" x14ac:dyDescent="0.2">
      <c r="C788" s="325">
        <f t="shared" si="1441"/>
        <v>18</v>
      </c>
      <c r="D788" s="303" t="str">
        <f t="shared" si="1442"/>
        <v>item 18</v>
      </c>
      <c r="E788" s="350" t="str">
        <f t="shared" si="1440"/>
        <v>Operating Expense</v>
      </c>
      <c r="F788" s="320">
        <f t="shared" si="1440"/>
        <v>2</v>
      </c>
      <c r="G788" s="320"/>
      <c r="H788" s="354"/>
      <c r="I788" s="455">
        <f>Input!N25</f>
        <v>1</v>
      </c>
      <c r="O788" s="361">
        <f ca="1">SUMPRODUCT($O195:O195,N(OFFSET($O759:O759,0,MAX(COLUMN($O759:O759))-COLUMN($O759:O759),1,1)))*$I788</f>
        <v>0</v>
      </c>
      <c r="P788" s="361">
        <f ca="1">SUMPRODUCT($O195:P195,N(OFFSET($O759:P759,0,MAX(COLUMN($O759:P759))-COLUMN($O759:P759),1,1)))*$I788</f>
        <v>0</v>
      </c>
      <c r="Q788" s="361">
        <f ca="1">SUMPRODUCT($O195:Q195,N(OFFSET($O759:Q759,0,MAX(COLUMN($O759:Q759))-COLUMN($O759:Q759),1,1)))*$I788</f>
        <v>0</v>
      </c>
      <c r="R788" s="361">
        <f ca="1">SUMPRODUCT($O195:R195,N(OFFSET($O759:R759,0,MAX(COLUMN($O759:R759))-COLUMN($O759:R759),1,1)))*$I788</f>
        <v>0</v>
      </c>
      <c r="S788" s="361">
        <f ca="1">SUMPRODUCT($O195:S195,N(OFFSET($O759:S759,0,MAX(COLUMN($O759:S759))-COLUMN($O759:S759),1,1)))*$I788</f>
        <v>0</v>
      </c>
      <c r="T788" s="361">
        <f ca="1">SUMPRODUCT($O195:T195,N(OFFSET($O759:T759,0,MAX(COLUMN($O759:T759))-COLUMN($O759:T759),1,1)))*$I788</f>
        <v>0</v>
      </c>
      <c r="U788" s="361">
        <f ca="1">SUMPRODUCT($O195:U195,N(OFFSET($O759:U759,0,MAX(COLUMN($O759:U759))-COLUMN($O759:U759),1,1)))*$I788</f>
        <v>0</v>
      </c>
      <c r="V788" s="361">
        <f ca="1">SUMPRODUCT($O195:V195,N(OFFSET($O759:V759,0,MAX(COLUMN($O759:V759))-COLUMN($O759:V759),1,1)))*$I788</f>
        <v>0</v>
      </c>
      <c r="W788" s="361">
        <f ca="1">SUMPRODUCT($O195:W195,N(OFFSET($O759:W759,0,MAX(COLUMN($O759:W759))-COLUMN($O759:W759),1,1)))*$I788</f>
        <v>0</v>
      </c>
      <c r="X788" s="361">
        <f ca="1">SUMPRODUCT($O195:X195,N(OFFSET($O759:X759,0,MAX(COLUMN($O759:X759))-COLUMN($O759:X759),1,1)))*$I788</f>
        <v>0</v>
      </c>
      <c r="Y788" s="361">
        <f ca="1">SUMPRODUCT($O195:Y195,N(OFFSET($O759:Y759,0,MAX(COLUMN($O759:Y759))-COLUMN($O759:Y759),1,1)))*$I788</f>
        <v>0</v>
      </c>
      <c r="Z788" s="361">
        <f ca="1">SUMPRODUCT($O195:Z195,N(OFFSET($O759:Z759,0,MAX(COLUMN($O759:Z759))-COLUMN($O759:Z759),1,1)))*$I788</f>
        <v>0</v>
      </c>
      <c r="AA788" s="361">
        <f ca="1">SUMPRODUCT($O195:AA195,N(OFFSET($O759:AA759,0,MAX(COLUMN($O759:AA759))-COLUMN($O759:AA759),1,1)))*$I788</f>
        <v>0</v>
      </c>
      <c r="AB788" s="361">
        <f ca="1">SUMPRODUCT($O195:AB195,N(OFFSET($O759:AB759,0,MAX(COLUMN($O759:AB759))-COLUMN($O759:AB759),1,1)))*$I788</f>
        <v>0</v>
      </c>
      <c r="AC788" s="361">
        <f ca="1">SUMPRODUCT($O195:AC195,N(OFFSET($O759:AC759,0,MAX(COLUMN($O759:AC759))-COLUMN($O759:AC759),1,1)))*$I788</f>
        <v>0</v>
      </c>
      <c r="AD788" s="361">
        <f ca="1">SUMPRODUCT($O195:AD195,N(OFFSET($O759:AD759,0,MAX(COLUMN($O759:AD759))-COLUMN($O759:AD759),1,1)))*$I788</f>
        <v>0</v>
      </c>
      <c r="AE788" s="361">
        <f ca="1">SUMPRODUCT($O195:AE195,N(OFFSET($O759:AE759,0,MAX(COLUMN($O759:AE759))-COLUMN($O759:AE759),1,1)))*$I788</f>
        <v>0</v>
      </c>
      <c r="AF788" s="361">
        <f ca="1">SUMPRODUCT($O195:AF195,N(OFFSET($O759:AF759,0,MAX(COLUMN($O759:AF759))-COLUMN($O759:AF759),1,1)))*$I788</f>
        <v>0</v>
      </c>
      <c r="AG788" s="361">
        <f ca="1">SUMPRODUCT($O195:AG195,N(OFFSET($O759:AG759,0,MAX(COLUMN($O759:AG759))-COLUMN($O759:AG759),1,1)))*$I788</f>
        <v>0</v>
      </c>
      <c r="AH788" s="361">
        <f ca="1">SUMPRODUCT($O195:AH195,N(OFFSET($O759:AH759,0,MAX(COLUMN($O759:AH759))-COLUMN($O759:AH759),1,1)))*$I788</f>
        <v>0</v>
      </c>
      <c r="AI788" s="361">
        <f ca="1">SUMPRODUCT($O195:AI195,N(OFFSET($O759:AI759,0,MAX(COLUMN($O759:AI759))-COLUMN($O759:AI759),1,1)))*$I788</f>
        <v>0</v>
      </c>
      <c r="AJ788" s="361">
        <f ca="1">SUMPRODUCT($O195:AJ195,N(OFFSET($O759:AJ759,0,MAX(COLUMN($O759:AJ759))-COLUMN($O759:AJ759),1,1)))*$I788</f>
        <v>0</v>
      </c>
      <c r="AK788" s="361">
        <f ca="1">SUMPRODUCT($O195:AK195,N(OFFSET($O759:AK759,0,MAX(COLUMN($O759:AK759))-COLUMN($O759:AK759),1,1)))*$I788</f>
        <v>0</v>
      </c>
      <c r="AL788" s="361">
        <f ca="1">SUMPRODUCT($O195:AL195,N(OFFSET($O759:AL759,0,MAX(COLUMN($O759:AL759))-COLUMN($O759:AL759),1,1)))*$I788</f>
        <v>0</v>
      </c>
      <c r="AM788" s="361">
        <f ca="1">SUMPRODUCT($O195:AM195,N(OFFSET($O759:AM759,0,MAX(COLUMN($O759:AM759))-COLUMN($O759:AM759),1,1)))*$I788</f>
        <v>0</v>
      </c>
      <c r="AN788" s="361">
        <f ca="1">SUMPRODUCT($O195:AN195,N(OFFSET($O759:AN759,0,MAX(COLUMN($O759:AN759))-COLUMN($O759:AN759),1,1)))*$I788</f>
        <v>0</v>
      </c>
      <c r="AO788" s="361">
        <f ca="1">SUMPRODUCT($O195:AO195,N(OFFSET($O759:AO759,0,MAX(COLUMN($O759:AO759))-COLUMN($O759:AO759),1,1)))*$I788</f>
        <v>0</v>
      </c>
      <c r="AP788" s="361">
        <f ca="1">SUMPRODUCT($O195:AP195,N(OFFSET($O759:AP759,0,MAX(COLUMN($O759:AP759))-COLUMN($O759:AP759),1,1)))*$I788</f>
        <v>0</v>
      </c>
      <c r="AQ788" s="361">
        <f ca="1">SUMPRODUCT($O195:AQ195,N(OFFSET($O759:AQ759,0,MAX(COLUMN($O759:AQ759))-COLUMN($O759:AQ759),1,1)))*$I788</f>
        <v>0</v>
      </c>
      <c r="AR788" s="361">
        <f ca="1">SUMPRODUCT($O195:AR195,N(OFFSET($O759:AR759,0,MAX(COLUMN($O759:AR759))-COLUMN($O759:AR759),1,1)))*$I788</f>
        <v>0</v>
      </c>
      <c r="AS788" s="361">
        <f ca="1">SUMPRODUCT($O195:AS195,N(OFFSET($O759:AS759,0,MAX(COLUMN($O759:AS759))-COLUMN($O759:AS759),1,1)))*$I788</f>
        <v>0</v>
      </c>
      <c r="AT788" s="361">
        <f ca="1">SUMPRODUCT($O195:AT195,N(OFFSET($O759:AT759,0,MAX(COLUMN($O759:AT759))-COLUMN($O759:AT759),1,1)))*$I788</f>
        <v>0</v>
      </c>
      <c r="AU788" s="361">
        <f ca="1">SUMPRODUCT($O195:AU195,N(OFFSET($O759:AU759,0,MAX(COLUMN($O759:AU759))-COLUMN($O759:AU759),1,1)))*$I788</f>
        <v>0</v>
      </c>
      <c r="AV788" s="361">
        <f ca="1">SUMPRODUCT($O195:AV195,N(OFFSET($O759:AV759,0,MAX(COLUMN($O759:AV759))-COLUMN($O759:AV759),1,1)))*$I788</f>
        <v>0</v>
      </c>
      <c r="AW788" s="361">
        <f ca="1">SUMPRODUCT($O195:AW195,N(OFFSET($O759:AW759,0,MAX(COLUMN($O759:AW759))-COLUMN($O759:AW759),1,1)))*$I788</f>
        <v>0</v>
      </c>
      <c r="AX788" s="361">
        <f ca="1">SUMPRODUCT($O195:AX195,N(OFFSET($O759:AX759,0,MAX(COLUMN($O759:AX759))-COLUMN($O759:AX759),1,1)))*$I788</f>
        <v>0</v>
      </c>
      <c r="AY788" s="361">
        <f ca="1">SUMPRODUCT($O195:AY195,N(OFFSET($O759:AY759,0,MAX(COLUMN($O759:AY759))-COLUMN($O759:AY759),1,1)))*$I788</f>
        <v>0</v>
      </c>
      <c r="AZ788" s="361">
        <f ca="1">SUMPRODUCT($O195:AZ195,N(OFFSET($O759:AZ759,0,MAX(COLUMN($O759:AZ759))-COLUMN($O759:AZ759),1,1)))*$I788</f>
        <v>0</v>
      </c>
      <c r="BA788" s="361">
        <f ca="1">SUMPRODUCT($O195:BA195,N(OFFSET($O759:BA759,0,MAX(COLUMN($O759:BA759))-COLUMN($O759:BA759),1,1)))*$I788</f>
        <v>0</v>
      </c>
      <c r="BB788" s="361">
        <f ca="1">SUMPRODUCT($O195:BB195,N(OFFSET($O759:BB759,0,MAX(COLUMN($O759:BB759))-COLUMN($O759:BB759),1,1)))*$I788</f>
        <v>0</v>
      </c>
      <c r="BC788" s="361">
        <f ca="1">SUMPRODUCT($O195:BC195,N(OFFSET($O759:BC759,0,MAX(COLUMN($O759:BC759))-COLUMN($O759:BC759),1,1)))*$I788</f>
        <v>0</v>
      </c>
      <c r="BD788" s="361">
        <f ca="1">SUMPRODUCT($O195:BD195,N(OFFSET($O759:BD759,0,MAX(COLUMN($O759:BD759))-COLUMN($O759:BD759),1,1)))*$I788</f>
        <v>0</v>
      </c>
      <c r="BE788" s="361">
        <f ca="1">SUMPRODUCT($O195:BE195,N(OFFSET($O759:BE759,0,MAX(COLUMN($O759:BE759))-COLUMN($O759:BE759),1,1)))*$I788</f>
        <v>0</v>
      </c>
      <c r="BF788" s="361">
        <f ca="1">SUMPRODUCT($O195:BF195,N(OFFSET($O759:BF759,0,MAX(COLUMN($O759:BF759))-COLUMN($O759:BF759),1,1)))*$I788</f>
        <v>0</v>
      </c>
      <c r="BG788" s="361">
        <f ca="1">SUMPRODUCT($O195:BG195,N(OFFSET($O759:BG759,0,MAX(COLUMN($O759:BG759))-COLUMN($O759:BG759),1,1)))*$I788</f>
        <v>0</v>
      </c>
      <c r="BH788" s="361">
        <f ca="1">SUMPRODUCT($O195:BH195,N(OFFSET($O759:BH759,0,MAX(COLUMN($O759:BH759))-COLUMN($O759:BH759),1,1)))*$I788</f>
        <v>0</v>
      </c>
      <c r="BI788" s="361">
        <f ca="1">SUMPRODUCT($O195:BI195,N(OFFSET($O759:BI759,0,MAX(COLUMN($O759:BI759))-COLUMN($O759:BI759),1,1)))*$I788</f>
        <v>0</v>
      </c>
      <c r="BJ788" s="361">
        <f ca="1">SUMPRODUCT($O195:BJ195,N(OFFSET($O759:BJ759,0,MAX(COLUMN($O759:BJ759))-COLUMN($O759:BJ759),1,1)))*$I788</f>
        <v>0</v>
      </c>
      <c r="BK788" s="361">
        <f ca="1">SUMPRODUCT($O195:BK195,N(OFFSET($O759:BK759,0,MAX(COLUMN($O759:BK759))-COLUMN($O759:BK759),1,1)))*$I788</f>
        <v>0</v>
      </c>
      <c r="BL788" s="361">
        <f ca="1">SUMPRODUCT($O195:BL195,N(OFFSET($O759:BL759,0,MAX(COLUMN($O759:BL759))-COLUMN($O759:BL759),1,1)))*$I788</f>
        <v>0</v>
      </c>
      <c r="BM788" s="361">
        <f ca="1">SUMPRODUCT($O195:BM195,N(OFFSET($O759:BM759,0,MAX(COLUMN($O759:BM759))-COLUMN($O759:BM759),1,1)))*$I788</f>
        <v>0</v>
      </c>
    </row>
    <row r="789" spans="3:65" x14ac:dyDescent="0.2">
      <c r="C789" s="325">
        <f t="shared" si="1441"/>
        <v>19</v>
      </c>
      <c r="D789" s="303" t="str">
        <f t="shared" si="1442"/>
        <v>item 19</v>
      </c>
      <c r="E789" s="350" t="str">
        <f t="shared" si="1440"/>
        <v>Operating Expense</v>
      </c>
      <c r="F789" s="320">
        <f t="shared" si="1440"/>
        <v>2</v>
      </c>
      <c r="G789" s="320"/>
      <c r="H789" s="354"/>
      <c r="I789" s="455">
        <f>Input!N26</f>
        <v>1</v>
      </c>
      <c r="O789" s="361">
        <f ca="1">SUMPRODUCT($O196:O196,N(OFFSET($O760:O760,0,MAX(COLUMN($O760:O760))-COLUMN($O760:O760),1,1)))*$I789</f>
        <v>0</v>
      </c>
      <c r="P789" s="361">
        <f ca="1">SUMPRODUCT($O196:P196,N(OFFSET($O760:P760,0,MAX(COLUMN($O760:P760))-COLUMN($O760:P760),1,1)))*$I789</f>
        <v>0</v>
      </c>
      <c r="Q789" s="361">
        <f ca="1">SUMPRODUCT($O196:Q196,N(OFFSET($O760:Q760,0,MAX(COLUMN($O760:Q760))-COLUMN($O760:Q760),1,1)))*$I789</f>
        <v>0</v>
      </c>
      <c r="R789" s="361">
        <f ca="1">SUMPRODUCT($O196:R196,N(OFFSET($O760:R760,0,MAX(COLUMN($O760:R760))-COLUMN($O760:R760),1,1)))*$I789</f>
        <v>0</v>
      </c>
      <c r="S789" s="361">
        <f ca="1">SUMPRODUCT($O196:S196,N(OFFSET($O760:S760,0,MAX(COLUMN($O760:S760))-COLUMN($O760:S760),1,1)))*$I789</f>
        <v>0</v>
      </c>
      <c r="T789" s="361">
        <f ca="1">SUMPRODUCT($O196:T196,N(OFFSET($O760:T760,0,MAX(COLUMN($O760:T760))-COLUMN($O760:T760),1,1)))*$I789</f>
        <v>0</v>
      </c>
      <c r="U789" s="361">
        <f ca="1">SUMPRODUCT($O196:U196,N(OFFSET($O760:U760,0,MAX(COLUMN($O760:U760))-COLUMN($O760:U760),1,1)))*$I789</f>
        <v>0</v>
      </c>
      <c r="V789" s="361">
        <f ca="1">SUMPRODUCT($O196:V196,N(OFFSET($O760:V760,0,MAX(COLUMN($O760:V760))-COLUMN($O760:V760),1,1)))*$I789</f>
        <v>0</v>
      </c>
      <c r="W789" s="361">
        <f ca="1">SUMPRODUCT($O196:W196,N(OFFSET($O760:W760,0,MAX(COLUMN($O760:W760))-COLUMN($O760:W760),1,1)))*$I789</f>
        <v>0</v>
      </c>
      <c r="X789" s="361">
        <f ca="1">SUMPRODUCT($O196:X196,N(OFFSET($O760:X760,0,MAX(COLUMN($O760:X760))-COLUMN($O760:X760),1,1)))*$I789</f>
        <v>0</v>
      </c>
      <c r="Y789" s="361">
        <f ca="1">SUMPRODUCT($O196:Y196,N(OFFSET($O760:Y760,0,MAX(COLUMN($O760:Y760))-COLUMN($O760:Y760),1,1)))*$I789</f>
        <v>0</v>
      </c>
      <c r="Z789" s="361">
        <f ca="1">SUMPRODUCT($O196:Z196,N(OFFSET($O760:Z760,0,MAX(COLUMN($O760:Z760))-COLUMN($O760:Z760),1,1)))*$I789</f>
        <v>0</v>
      </c>
      <c r="AA789" s="361">
        <f ca="1">SUMPRODUCT($O196:AA196,N(OFFSET($O760:AA760,0,MAX(COLUMN($O760:AA760))-COLUMN($O760:AA760),1,1)))*$I789</f>
        <v>0</v>
      </c>
      <c r="AB789" s="361">
        <f ca="1">SUMPRODUCT($O196:AB196,N(OFFSET($O760:AB760,0,MAX(COLUMN($O760:AB760))-COLUMN($O760:AB760),1,1)))*$I789</f>
        <v>0</v>
      </c>
      <c r="AC789" s="361">
        <f ca="1">SUMPRODUCT($O196:AC196,N(OFFSET($O760:AC760,0,MAX(COLUMN($O760:AC760))-COLUMN($O760:AC760),1,1)))*$I789</f>
        <v>0</v>
      </c>
      <c r="AD789" s="361">
        <f ca="1">SUMPRODUCT($O196:AD196,N(OFFSET($O760:AD760,0,MAX(COLUMN($O760:AD760))-COLUMN($O760:AD760),1,1)))*$I789</f>
        <v>0</v>
      </c>
      <c r="AE789" s="361">
        <f ca="1">SUMPRODUCT($O196:AE196,N(OFFSET($O760:AE760,0,MAX(COLUMN($O760:AE760))-COLUMN($O760:AE760),1,1)))*$I789</f>
        <v>0</v>
      </c>
      <c r="AF789" s="361">
        <f ca="1">SUMPRODUCT($O196:AF196,N(OFFSET($O760:AF760,0,MAX(COLUMN($O760:AF760))-COLUMN($O760:AF760),1,1)))*$I789</f>
        <v>0</v>
      </c>
      <c r="AG789" s="361">
        <f ca="1">SUMPRODUCT($O196:AG196,N(OFFSET($O760:AG760,0,MAX(COLUMN($O760:AG760))-COLUMN($O760:AG760),1,1)))*$I789</f>
        <v>0</v>
      </c>
      <c r="AH789" s="361">
        <f ca="1">SUMPRODUCT($O196:AH196,N(OFFSET($O760:AH760,0,MAX(COLUMN($O760:AH760))-COLUMN($O760:AH760),1,1)))*$I789</f>
        <v>0</v>
      </c>
      <c r="AI789" s="361">
        <f ca="1">SUMPRODUCT($O196:AI196,N(OFFSET($O760:AI760,0,MAX(COLUMN($O760:AI760))-COLUMN($O760:AI760),1,1)))*$I789</f>
        <v>0</v>
      </c>
      <c r="AJ789" s="361">
        <f ca="1">SUMPRODUCT($O196:AJ196,N(OFFSET($O760:AJ760,0,MAX(COLUMN($O760:AJ760))-COLUMN($O760:AJ760),1,1)))*$I789</f>
        <v>0</v>
      </c>
      <c r="AK789" s="361">
        <f ca="1">SUMPRODUCT($O196:AK196,N(OFFSET($O760:AK760,0,MAX(COLUMN($O760:AK760))-COLUMN($O760:AK760),1,1)))*$I789</f>
        <v>0</v>
      </c>
      <c r="AL789" s="361">
        <f ca="1">SUMPRODUCT($O196:AL196,N(OFFSET($O760:AL760,0,MAX(COLUMN($O760:AL760))-COLUMN($O760:AL760),1,1)))*$I789</f>
        <v>0</v>
      </c>
      <c r="AM789" s="361">
        <f ca="1">SUMPRODUCT($O196:AM196,N(OFFSET($O760:AM760,0,MAX(COLUMN($O760:AM760))-COLUMN($O760:AM760),1,1)))*$I789</f>
        <v>0</v>
      </c>
      <c r="AN789" s="361">
        <f ca="1">SUMPRODUCT($O196:AN196,N(OFFSET($O760:AN760,0,MAX(COLUMN($O760:AN760))-COLUMN($O760:AN760),1,1)))*$I789</f>
        <v>0</v>
      </c>
      <c r="AO789" s="361">
        <f ca="1">SUMPRODUCT($O196:AO196,N(OFFSET($O760:AO760,0,MAX(COLUMN($O760:AO760))-COLUMN($O760:AO760),1,1)))*$I789</f>
        <v>0</v>
      </c>
      <c r="AP789" s="361">
        <f ca="1">SUMPRODUCT($O196:AP196,N(OFFSET($O760:AP760,0,MAX(COLUMN($O760:AP760))-COLUMN($O760:AP760),1,1)))*$I789</f>
        <v>0</v>
      </c>
      <c r="AQ789" s="361">
        <f ca="1">SUMPRODUCT($O196:AQ196,N(OFFSET($O760:AQ760,0,MAX(COLUMN($O760:AQ760))-COLUMN($O760:AQ760),1,1)))*$I789</f>
        <v>0</v>
      </c>
      <c r="AR789" s="361">
        <f ca="1">SUMPRODUCT($O196:AR196,N(OFFSET($O760:AR760,0,MAX(COLUMN($O760:AR760))-COLUMN($O760:AR760),1,1)))*$I789</f>
        <v>0</v>
      </c>
      <c r="AS789" s="361">
        <f ca="1">SUMPRODUCT($O196:AS196,N(OFFSET($O760:AS760,0,MAX(COLUMN($O760:AS760))-COLUMN($O760:AS760),1,1)))*$I789</f>
        <v>0</v>
      </c>
      <c r="AT789" s="361">
        <f ca="1">SUMPRODUCT($O196:AT196,N(OFFSET($O760:AT760,0,MAX(COLUMN($O760:AT760))-COLUMN($O760:AT760),1,1)))*$I789</f>
        <v>0</v>
      </c>
      <c r="AU789" s="361">
        <f ca="1">SUMPRODUCT($O196:AU196,N(OFFSET($O760:AU760,0,MAX(COLUMN($O760:AU760))-COLUMN($O760:AU760),1,1)))*$I789</f>
        <v>0</v>
      </c>
      <c r="AV789" s="361">
        <f ca="1">SUMPRODUCT($O196:AV196,N(OFFSET($O760:AV760,0,MAX(COLUMN($O760:AV760))-COLUMN($O760:AV760),1,1)))*$I789</f>
        <v>0</v>
      </c>
      <c r="AW789" s="361">
        <f ca="1">SUMPRODUCT($O196:AW196,N(OFFSET($O760:AW760,0,MAX(COLUMN($O760:AW760))-COLUMN($O760:AW760),1,1)))*$I789</f>
        <v>0</v>
      </c>
      <c r="AX789" s="361">
        <f ca="1">SUMPRODUCT($O196:AX196,N(OFFSET($O760:AX760,0,MAX(COLUMN($O760:AX760))-COLUMN($O760:AX760),1,1)))*$I789</f>
        <v>0</v>
      </c>
      <c r="AY789" s="361">
        <f ca="1">SUMPRODUCT($O196:AY196,N(OFFSET($O760:AY760,0,MAX(COLUMN($O760:AY760))-COLUMN($O760:AY760),1,1)))*$I789</f>
        <v>0</v>
      </c>
      <c r="AZ789" s="361">
        <f ca="1">SUMPRODUCT($O196:AZ196,N(OFFSET($O760:AZ760,0,MAX(COLUMN($O760:AZ760))-COLUMN($O760:AZ760),1,1)))*$I789</f>
        <v>0</v>
      </c>
      <c r="BA789" s="361">
        <f ca="1">SUMPRODUCT($O196:BA196,N(OFFSET($O760:BA760,0,MAX(COLUMN($O760:BA760))-COLUMN($O760:BA760),1,1)))*$I789</f>
        <v>0</v>
      </c>
      <c r="BB789" s="361">
        <f ca="1">SUMPRODUCT($O196:BB196,N(OFFSET($O760:BB760,0,MAX(COLUMN($O760:BB760))-COLUMN($O760:BB760),1,1)))*$I789</f>
        <v>0</v>
      </c>
      <c r="BC789" s="361">
        <f ca="1">SUMPRODUCT($O196:BC196,N(OFFSET($O760:BC760,0,MAX(COLUMN($O760:BC760))-COLUMN($O760:BC760),1,1)))*$I789</f>
        <v>0</v>
      </c>
      <c r="BD789" s="361">
        <f ca="1">SUMPRODUCT($O196:BD196,N(OFFSET($O760:BD760,0,MAX(COLUMN($O760:BD760))-COLUMN($O760:BD760),1,1)))*$I789</f>
        <v>0</v>
      </c>
      <c r="BE789" s="361">
        <f ca="1">SUMPRODUCT($O196:BE196,N(OFFSET($O760:BE760,0,MAX(COLUMN($O760:BE760))-COLUMN($O760:BE760),1,1)))*$I789</f>
        <v>0</v>
      </c>
      <c r="BF789" s="361">
        <f ca="1">SUMPRODUCT($O196:BF196,N(OFFSET($O760:BF760,0,MAX(COLUMN($O760:BF760))-COLUMN($O760:BF760),1,1)))*$I789</f>
        <v>0</v>
      </c>
      <c r="BG789" s="361">
        <f ca="1">SUMPRODUCT($O196:BG196,N(OFFSET($O760:BG760,0,MAX(COLUMN($O760:BG760))-COLUMN($O760:BG760),1,1)))*$I789</f>
        <v>0</v>
      </c>
      <c r="BH789" s="361">
        <f ca="1">SUMPRODUCT($O196:BH196,N(OFFSET($O760:BH760,0,MAX(COLUMN($O760:BH760))-COLUMN($O760:BH760),1,1)))*$I789</f>
        <v>0</v>
      </c>
      <c r="BI789" s="361">
        <f ca="1">SUMPRODUCT($O196:BI196,N(OFFSET($O760:BI760,0,MAX(COLUMN($O760:BI760))-COLUMN($O760:BI760),1,1)))*$I789</f>
        <v>0</v>
      </c>
      <c r="BJ789" s="361">
        <f ca="1">SUMPRODUCT($O196:BJ196,N(OFFSET($O760:BJ760,0,MAX(COLUMN($O760:BJ760))-COLUMN($O760:BJ760),1,1)))*$I789</f>
        <v>0</v>
      </c>
      <c r="BK789" s="361">
        <f ca="1">SUMPRODUCT($O196:BK196,N(OFFSET($O760:BK760,0,MAX(COLUMN($O760:BK760))-COLUMN($O760:BK760),1,1)))*$I789</f>
        <v>0</v>
      </c>
      <c r="BL789" s="361">
        <f ca="1">SUMPRODUCT($O196:BL196,N(OFFSET($O760:BL760,0,MAX(COLUMN($O760:BL760))-COLUMN($O760:BL760),1,1)))*$I789</f>
        <v>0</v>
      </c>
      <c r="BM789" s="361">
        <f ca="1">SUMPRODUCT($O196:BM196,N(OFFSET($O760:BM760,0,MAX(COLUMN($O760:BM760))-COLUMN($O760:BM760),1,1)))*$I789</f>
        <v>0</v>
      </c>
    </row>
    <row r="790" spans="3:65" x14ac:dyDescent="0.2">
      <c r="C790" s="325">
        <f t="shared" si="1441"/>
        <v>20</v>
      </c>
      <c r="D790" s="303" t="str">
        <f t="shared" si="1442"/>
        <v>item 20</v>
      </c>
      <c r="E790" s="350" t="str">
        <f t="shared" si="1440"/>
        <v>Operating Expense</v>
      </c>
      <c r="F790" s="320">
        <f t="shared" si="1440"/>
        <v>2</v>
      </c>
      <c r="G790" s="320"/>
      <c r="H790" s="354"/>
      <c r="I790" s="455">
        <f>Input!N27</f>
        <v>1</v>
      </c>
      <c r="O790" s="361">
        <f ca="1">SUMPRODUCT($O197:O197,N(OFFSET($O761:O761,0,MAX(COLUMN($O761:O761))-COLUMN($O761:O761),1,1)))*$I790</f>
        <v>0</v>
      </c>
      <c r="P790" s="361">
        <f ca="1">SUMPRODUCT($O197:P197,N(OFFSET($O761:P761,0,MAX(COLUMN($O761:P761))-COLUMN($O761:P761),1,1)))*$I790</f>
        <v>0</v>
      </c>
      <c r="Q790" s="361">
        <f ca="1">SUMPRODUCT($O197:Q197,N(OFFSET($O761:Q761,0,MAX(COLUMN($O761:Q761))-COLUMN($O761:Q761),1,1)))*$I790</f>
        <v>0</v>
      </c>
      <c r="R790" s="361">
        <f ca="1">SUMPRODUCT($O197:R197,N(OFFSET($O761:R761,0,MAX(COLUMN($O761:R761))-COLUMN($O761:R761),1,1)))*$I790</f>
        <v>0</v>
      </c>
      <c r="S790" s="361">
        <f ca="1">SUMPRODUCT($O197:S197,N(OFFSET($O761:S761,0,MAX(COLUMN($O761:S761))-COLUMN($O761:S761),1,1)))*$I790</f>
        <v>0</v>
      </c>
      <c r="T790" s="361">
        <f ca="1">SUMPRODUCT($O197:T197,N(OFFSET($O761:T761,0,MAX(COLUMN($O761:T761))-COLUMN($O761:T761),1,1)))*$I790</f>
        <v>0</v>
      </c>
      <c r="U790" s="361">
        <f ca="1">SUMPRODUCT($O197:U197,N(OFFSET($O761:U761,0,MAX(COLUMN($O761:U761))-COLUMN($O761:U761),1,1)))*$I790</f>
        <v>0</v>
      </c>
      <c r="V790" s="361">
        <f ca="1">SUMPRODUCT($O197:V197,N(OFFSET($O761:V761,0,MAX(COLUMN($O761:V761))-COLUMN($O761:V761),1,1)))*$I790</f>
        <v>0</v>
      </c>
      <c r="W790" s="361">
        <f ca="1">SUMPRODUCT($O197:W197,N(OFFSET($O761:W761,0,MAX(COLUMN($O761:W761))-COLUMN($O761:W761),1,1)))*$I790</f>
        <v>0</v>
      </c>
      <c r="X790" s="361">
        <f ca="1">SUMPRODUCT($O197:X197,N(OFFSET($O761:X761,0,MAX(COLUMN($O761:X761))-COLUMN($O761:X761),1,1)))*$I790</f>
        <v>0</v>
      </c>
      <c r="Y790" s="361">
        <f ca="1">SUMPRODUCT($O197:Y197,N(OFFSET($O761:Y761,0,MAX(COLUMN($O761:Y761))-COLUMN($O761:Y761),1,1)))*$I790</f>
        <v>0</v>
      </c>
      <c r="Z790" s="361">
        <f ca="1">SUMPRODUCT($O197:Z197,N(OFFSET($O761:Z761,0,MAX(COLUMN($O761:Z761))-COLUMN($O761:Z761),1,1)))*$I790</f>
        <v>0</v>
      </c>
      <c r="AA790" s="361">
        <f ca="1">SUMPRODUCT($O197:AA197,N(OFFSET($O761:AA761,0,MAX(COLUMN($O761:AA761))-COLUMN($O761:AA761),1,1)))*$I790</f>
        <v>0</v>
      </c>
      <c r="AB790" s="361">
        <f ca="1">SUMPRODUCT($O197:AB197,N(OFFSET($O761:AB761,0,MAX(COLUMN($O761:AB761))-COLUMN($O761:AB761),1,1)))*$I790</f>
        <v>0</v>
      </c>
      <c r="AC790" s="361">
        <f ca="1">SUMPRODUCT($O197:AC197,N(OFFSET($O761:AC761,0,MAX(COLUMN($O761:AC761))-COLUMN($O761:AC761),1,1)))*$I790</f>
        <v>0</v>
      </c>
      <c r="AD790" s="361">
        <f ca="1">SUMPRODUCT($O197:AD197,N(OFFSET($O761:AD761,0,MAX(COLUMN($O761:AD761))-COLUMN($O761:AD761),1,1)))*$I790</f>
        <v>0</v>
      </c>
      <c r="AE790" s="361">
        <f ca="1">SUMPRODUCT($O197:AE197,N(OFFSET($O761:AE761,0,MAX(COLUMN($O761:AE761))-COLUMN($O761:AE761),1,1)))*$I790</f>
        <v>0</v>
      </c>
      <c r="AF790" s="361">
        <f ca="1">SUMPRODUCT($O197:AF197,N(OFFSET($O761:AF761,0,MAX(COLUMN($O761:AF761))-COLUMN($O761:AF761),1,1)))*$I790</f>
        <v>0</v>
      </c>
      <c r="AG790" s="361">
        <f ca="1">SUMPRODUCT($O197:AG197,N(OFFSET($O761:AG761,0,MAX(COLUMN($O761:AG761))-COLUMN($O761:AG761),1,1)))*$I790</f>
        <v>0</v>
      </c>
      <c r="AH790" s="361">
        <f ca="1">SUMPRODUCT($O197:AH197,N(OFFSET($O761:AH761,0,MAX(COLUMN($O761:AH761))-COLUMN($O761:AH761),1,1)))*$I790</f>
        <v>0</v>
      </c>
      <c r="AI790" s="361">
        <f ca="1">SUMPRODUCT($O197:AI197,N(OFFSET($O761:AI761,0,MAX(COLUMN($O761:AI761))-COLUMN($O761:AI761),1,1)))*$I790</f>
        <v>0</v>
      </c>
      <c r="AJ790" s="361">
        <f ca="1">SUMPRODUCT($O197:AJ197,N(OFFSET($O761:AJ761,0,MAX(COLUMN($O761:AJ761))-COLUMN($O761:AJ761),1,1)))*$I790</f>
        <v>0</v>
      </c>
      <c r="AK790" s="361">
        <f ca="1">SUMPRODUCT($O197:AK197,N(OFFSET($O761:AK761,0,MAX(COLUMN($O761:AK761))-COLUMN($O761:AK761),1,1)))*$I790</f>
        <v>0</v>
      </c>
      <c r="AL790" s="361">
        <f ca="1">SUMPRODUCT($O197:AL197,N(OFFSET($O761:AL761,0,MAX(COLUMN($O761:AL761))-COLUMN($O761:AL761),1,1)))*$I790</f>
        <v>0</v>
      </c>
      <c r="AM790" s="361">
        <f ca="1">SUMPRODUCT($O197:AM197,N(OFFSET($O761:AM761,0,MAX(COLUMN($O761:AM761))-COLUMN($O761:AM761),1,1)))*$I790</f>
        <v>0</v>
      </c>
      <c r="AN790" s="361">
        <f ca="1">SUMPRODUCT($O197:AN197,N(OFFSET($O761:AN761,0,MAX(COLUMN($O761:AN761))-COLUMN($O761:AN761),1,1)))*$I790</f>
        <v>0</v>
      </c>
      <c r="AO790" s="361">
        <f ca="1">SUMPRODUCT($O197:AO197,N(OFFSET($O761:AO761,0,MAX(COLUMN($O761:AO761))-COLUMN($O761:AO761),1,1)))*$I790</f>
        <v>0</v>
      </c>
      <c r="AP790" s="361">
        <f ca="1">SUMPRODUCT($O197:AP197,N(OFFSET($O761:AP761,0,MAX(COLUMN($O761:AP761))-COLUMN($O761:AP761),1,1)))*$I790</f>
        <v>0</v>
      </c>
      <c r="AQ790" s="361">
        <f ca="1">SUMPRODUCT($O197:AQ197,N(OFFSET($O761:AQ761,0,MAX(COLUMN($O761:AQ761))-COLUMN($O761:AQ761),1,1)))*$I790</f>
        <v>0</v>
      </c>
      <c r="AR790" s="361">
        <f ca="1">SUMPRODUCT($O197:AR197,N(OFFSET($O761:AR761,0,MAX(COLUMN($O761:AR761))-COLUMN($O761:AR761),1,1)))*$I790</f>
        <v>0</v>
      </c>
      <c r="AS790" s="361">
        <f ca="1">SUMPRODUCT($O197:AS197,N(OFFSET($O761:AS761,0,MAX(COLUMN($O761:AS761))-COLUMN($O761:AS761),1,1)))*$I790</f>
        <v>0</v>
      </c>
      <c r="AT790" s="361">
        <f ca="1">SUMPRODUCT($O197:AT197,N(OFFSET($O761:AT761,0,MAX(COLUMN($O761:AT761))-COLUMN($O761:AT761),1,1)))*$I790</f>
        <v>0</v>
      </c>
      <c r="AU790" s="361">
        <f ca="1">SUMPRODUCT($O197:AU197,N(OFFSET($O761:AU761,0,MAX(COLUMN($O761:AU761))-COLUMN($O761:AU761),1,1)))*$I790</f>
        <v>0</v>
      </c>
      <c r="AV790" s="361">
        <f ca="1">SUMPRODUCT($O197:AV197,N(OFFSET($O761:AV761,0,MAX(COLUMN($O761:AV761))-COLUMN($O761:AV761),1,1)))*$I790</f>
        <v>0</v>
      </c>
      <c r="AW790" s="361">
        <f ca="1">SUMPRODUCT($O197:AW197,N(OFFSET($O761:AW761,0,MAX(COLUMN($O761:AW761))-COLUMN($O761:AW761),1,1)))*$I790</f>
        <v>0</v>
      </c>
      <c r="AX790" s="361">
        <f ca="1">SUMPRODUCT($O197:AX197,N(OFFSET($O761:AX761,0,MAX(COLUMN($O761:AX761))-COLUMN($O761:AX761),1,1)))*$I790</f>
        <v>0</v>
      </c>
      <c r="AY790" s="361">
        <f ca="1">SUMPRODUCT($O197:AY197,N(OFFSET($O761:AY761,0,MAX(COLUMN($O761:AY761))-COLUMN($O761:AY761),1,1)))*$I790</f>
        <v>0</v>
      </c>
      <c r="AZ790" s="361">
        <f ca="1">SUMPRODUCT($O197:AZ197,N(OFFSET($O761:AZ761,0,MAX(COLUMN($O761:AZ761))-COLUMN($O761:AZ761),1,1)))*$I790</f>
        <v>0</v>
      </c>
      <c r="BA790" s="361">
        <f ca="1">SUMPRODUCT($O197:BA197,N(OFFSET($O761:BA761,0,MAX(COLUMN($O761:BA761))-COLUMN($O761:BA761),1,1)))*$I790</f>
        <v>0</v>
      </c>
      <c r="BB790" s="361">
        <f ca="1">SUMPRODUCT($O197:BB197,N(OFFSET($O761:BB761,0,MAX(COLUMN($O761:BB761))-COLUMN($O761:BB761),1,1)))*$I790</f>
        <v>0</v>
      </c>
      <c r="BC790" s="361">
        <f ca="1">SUMPRODUCT($O197:BC197,N(OFFSET($O761:BC761,0,MAX(COLUMN($O761:BC761))-COLUMN($O761:BC761),1,1)))*$I790</f>
        <v>0</v>
      </c>
      <c r="BD790" s="361">
        <f ca="1">SUMPRODUCT($O197:BD197,N(OFFSET($O761:BD761,0,MAX(COLUMN($O761:BD761))-COLUMN($O761:BD761),1,1)))*$I790</f>
        <v>0</v>
      </c>
      <c r="BE790" s="361">
        <f ca="1">SUMPRODUCT($O197:BE197,N(OFFSET($O761:BE761,0,MAX(COLUMN($O761:BE761))-COLUMN($O761:BE761),1,1)))*$I790</f>
        <v>0</v>
      </c>
      <c r="BF790" s="361">
        <f ca="1">SUMPRODUCT($O197:BF197,N(OFFSET($O761:BF761,0,MAX(COLUMN($O761:BF761))-COLUMN($O761:BF761),1,1)))*$I790</f>
        <v>0</v>
      </c>
      <c r="BG790" s="361">
        <f ca="1">SUMPRODUCT($O197:BG197,N(OFFSET($O761:BG761,0,MAX(COLUMN($O761:BG761))-COLUMN($O761:BG761),1,1)))*$I790</f>
        <v>0</v>
      </c>
      <c r="BH790" s="361">
        <f ca="1">SUMPRODUCT($O197:BH197,N(OFFSET($O761:BH761,0,MAX(COLUMN($O761:BH761))-COLUMN($O761:BH761),1,1)))*$I790</f>
        <v>0</v>
      </c>
      <c r="BI790" s="361">
        <f ca="1">SUMPRODUCT($O197:BI197,N(OFFSET($O761:BI761,0,MAX(COLUMN($O761:BI761))-COLUMN($O761:BI761),1,1)))*$I790</f>
        <v>0</v>
      </c>
      <c r="BJ790" s="361">
        <f ca="1">SUMPRODUCT($O197:BJ197,N(OFFSET($O761:BJ761,0,MAX(COLUMN($O761:BJ761))-COLUMN($O761:BJ761),1,1)))*$I790</f>
        <v>0</v>
      </c>
      <c r="BK790" s="361">
        <f ca="1">SUMPRODUCT($O197:BK197,N(OFFSET($O761:BK761,0,MAX(COLUMN($O761:BK761))-COLUMN($O761:BK761),1,1)))*$I790</f>
        <v>0</v>
      </c>
      <c r="BL790" s="361">
        <f ca="1">SUMPRODUCT($O197:BL197,N(OFFSET($O761:BL761,0,MAX(COLUMN($O761:BL761))-COLUMN($O761:BL761),1,1)))*$I790</f>
        <v>0</v>
      </c>
      <c r="BM790" s="361">
        <f ca="1">SUMPRODUCT($O197:BM197,N(OFFSET($O761:BM761,0,MAX(COLUMN($O761:BM761))-COLUMN($O761:BM761),1,1)))*$I790</f>
        <v>0</v>
      </c>
    </row>
    <row r="791" spans="3:65" x14ac:dyDescent="0.2">
      <c r="C791" s="325">
        <f t="shared" si="1441"/>
        <v>21</v>
      </c>
      <c r="D791" s="303" t="str">
        <f t="shared" si="1442"/>
        <v>item 21</v>
      </c>
      <c r="E791" s="350" t="str">
        <f t="shared" si="1440"/>
        <v>Operating Expense</v>
      </c>
      <c r="F791" s="320">
        <f t="shared" si="1440"/>
        <v>2</v>
      </c>
      <c r="G791" s="320"/>
      <c r="H791" s="354"/>
      <c r="I791" s="455">
        <f>Input!N28</f>
        <v>1</v>
      </c>
      <c r="O791" s="361">
        <f ca="1">SUMPRODUCT($O198:O198,N(OFFSET($O762:O762,0,MAX(COLUMN($O762:O762))-COLUMN($O762:O762),1,1)))*$I791</f>
        <v>0</v>
      </c>
      <c r="P791" s="361">
        <f ca="1">SUMPRODUCT($O198:P198,N(OFFSET($O762:P762,0,MAX(COLUMN($O762:P762))-COLUMN($O762:P762),1,1)))*$I791</f>
        <v>0</v>
      </c>
      <c r="Q791" s="361">
        <f ca="1">SUMPRODUCT($O198:Q198,N(OFFSET($O762:Q762,0,MAX(COLUMN($O762:Q762))-COLUMN($O762:Q762),1,1)))*$I791</f>
        <v>0</v>
      </c>
      <c r="R791" s="361">
        <f ca="1">SUMPRODUCT($O198:R198,N(OFFSET($O762:R762,0,MAX(COLUMN($O762:R762))-COLUMN($O762:R762),1,1)))*$I791</f>
        <v>0</v>
      </c>
      <c r="S791" s="361">
        <f ca="1">SUMPRODUCT($O198:S198,N(OFFSET($O762:S762,0,MAX(COLUMN($O762:S762))-COLUMN($O762:S762),1,1)))*$I791</f>
        <v>0</v>
      </c>
      <c r="T791" s="361">
        <f ca="1">SUMPRODUCT($O198:T198,N(OFFSET($O762:T762,0,MAX(COLUMN($O762:T762))-COLUMN($O762:T762),1,1)))*$I791</f>
        <v>0</v>
      </c>
      <c r="U791" s="361">
        <f ca="1">SUMPRODUCT($O198:U198,N(OFFSET($O762:U762,0,MAX(COLUMN($O762:U762))-COLUMN($O762:U762),1,1)))*$I791</f>
        <v>0</v>
      </c>
      <c r="V791" s="361">
        <f ca="1">SUMPRODUCT($O198:V198,N(OFFSET($O762:V762,0,MAX(COLUMN($O762:V762))-COLUMN($O762:V762),1,1)))*$I791</f>
        <v>0</v>
      </c>
      <c r="W791" s="361">
        <f ca="1">SUMPRODUCT($O198:W198,N(OFFSET($O762:W762,0,MAX(COLUMN($O762:W762))-COLUMN($O762:W762),1,1)))*$I791</f>
        <v>0</v>
      </c>
      <c r="X791" s="361">
        <f ca="1">SUMPRODUCT($O198:X198,N(OFFSET($O762:X762,0,MAX(COLUMN($O762:X762))-COLUMN($O762:X762),1,1)))*$I791</f>
        <v>0</v>
      </c>
      <c r="Y791" s="361">
        <f ca="1">SUMPRODUCT($O198:Y198,N(OFFSET($O762:Y762,0,MAX(COLUMN($O762:Y762))-COLUMN($O762:Y762),1,1)))*$I791</f>
        <v>0</v>
      </c>
      <c r="Z791" s="361">
        <f ca="1">SUMPRODUCT($O198:Z198,N(OFFSET($O762:Z762,0,MAX(COLUMN($O762:Z762))-COLUMN($O762:Z762),1,1)))*$I791</f>
        <v>0</v>
      </c>
      <c r="AA791" s="361">
        <f ca="1">SUMPRODUCT($O198:AA198,N(OFFSET($O762:AA762,0,MAX(COLUMN($O762:AA762))-COLUMN($O762:AA762),1,1)))*$I791</f>
        <v>0</v>
      </c>
      <c r="AB791" s="361">
        <f ca="1">SUMPRODUCT($O198:AB198,N(OFFSET($O762:AB762,0,MAX(COLUMN($O762:AB762))-COLUMN($O762:AB762),1,1)))*$I791</f>
        <v>0</v>
      </c>
      <c r="AC791" s="361">
        <f ca="1">SUMPRODUCT($O198:AC198,N(OFFSET($O762:AC762,0,MAX(COLUMN($O762:AC762))-COLUMN($O762:AC762),1,1)))*$I791</f>
        <v>0</v>
      </c>
      <c r="AD791" s="361">
        <f ca="1">SUMPRODUCT($O198:AD198,N(OFFSET($O762:AD762,0,MAX(COLUMN($O762:AD762))-COLUMN($O762:AD762),1,1)))*$I791</f>
        <v>0</v>
      </c>
      <c r="AE791" s="361">
        <f ca="1">SUMPRODUCT($O198:AE198,N(OFFSET($O762:AE762,0,MAX(COLUMN($O762:AE762))-COLUMN($O762:AE762),1,1)))*$I791</f>
        <v>0</v>
      </c>
      <c r="AF791" s="361">
        <f ca="1">SUMPRODUCT($O198:AF198,N(OFFSET($O762:AF762,0,MAX(COLUMN($O762:AF762))-COLUMN($O762:AF762),1,1)))*$I791</f>
        <v>0</v>
      </c>
      <c r="AG791" s="361">
        <f ca="1">SUMPRODUCT($O198:AG198,N(OFFSET($O762:AG762,0,MAX(COLUMN($O762:AG762))-COLUMN($O762:AG762),1,1)))*$I791</f>
        <v>0</v>
      </c>
      <c r="AH791" s="361">
        <f ca="1">SUMPRODUCT($O198:AH198,N(OFFSET($O762:AH762,0,MAX(COLUMN($O762:AH762))-COLUMN($O762:AH762),1,1)))*$I791</f>
        <v>0</v>
      </c>
      <c r="AI791" s="361">
        <f ca="1">SUMPRODUCT($O198:AI198,N(OFFSET($O762:AI762,0,MAX(COLUMN($O762:AI762))-COLUMN($O762:AI762),1,1)))*$I791</f>
        <v>0</v>
      </c>
      <c r="AJ791" s="361">
        <f ca="1">SUMPRODUCT($O198:AJ198,N(OFFSET($O762:AJ762,0,MAX(COLUMN($O762:AJ762))-COLUMN($O762:AJ762),1,1)))*$I791</f>
        <v>0</v>
      </c>
      <c r="AK791" s="361">
        <f ca="1">SUMPRODUCT($O198:AK198,N(OFFSET($O762:AK762,0,MAX(COLUMN($O762:AK762))-COLUMN($O762:AK762),1,1)))*$I791</f>
        <v>0</v>
      </c>
      <c r="AL791" s="361">
        <f ca="1">SUMPRODUCT($O198:AL198,N(OFFSET($O762:AL762,0,MAX(COLUMN($O762:AL762))-COLUMN($O762:AL762),1,1)))*$I791</f>
        <v>0</v>
      </c>
      <c r="AM791" s="361">
        <f ca="1">SUMPRODUCT($O198:AM198,N(OFFSET($O762:AM762,0,MAX(COLUMN($O762:AM762))-COLUMN($O762:AM762),1,1)))*$I791</f>
        <v>0</v>
      </c>
      <c r="AN791" s="361">
        <f ca="1">SUMPRODUCT($O198:AN198,N(OFFSET($O762:AN762,0,MAX(COLUMN($O762:AN762))-COLUMN($O762:AN762),1,1)))*$I791</f>
        <v>0</v>
      </c>
      <c r="AO791" s="361">
        <f ca="1">SUMPRODUCT($O198:AO198,N(OFFSET($O762:AO762,0,MAX(COLUMN($O762:AO762))-COLUMN($O762:AO762),1,1)))*$I791</f>
        <v>0</v>
      </c>
      <c r="AP791" s="361">
        <f ca="1">SUMPRODUCT($O198:AP198,N(OFFSET($O762:AP762,0,MAX(COLUMN($O762:AP762))-COLUMN($O762:AP762),1,1)))*$I791</f>
        <v>0</v>
      </c>
      <c r="AQ791" s="361">
        <f ca="1">SUMPRODUCT($O198:AQ198,N(OFFSET($O762:AQ762,0,MAX(COLUMN($O762:AQ762))-COLUMN($O762:AQ762),1,1)))*$I791</f>
        <v>0</v>
      </c>
      <c r="AR791" s="361">
        <f ca="1">SUMPRODUCT($O198:AR198,N(OFFSET($O762:AR762,0,MAX(COLUMN($O762:AR762))-COLUMN($O762:AR762),1,1)))*$I791</f>
        <v>0</v>
      </c>
      <c r="AS791" s="361">
        <f ca="1">SUMPRODUCT($O198:AS198,N(OFFSET($O762:AS762,0,MAX(COLUMN($O762:AS762))-COLUMN($O762:AS762),1,1)))*$I791</f>
        <v>0</v>
      </c>
      <c r="AT791" s="361">
        <f ca="1">SUMPRODUCT($O198:AT198,N(OFFSET($O762:AT762,0,MAX(COLUMN($O762:AT762))-COLUMN($O762:AT762),1,1)))*$I791</f>
        <v>0</v>
      </c>
      <c r="AU791" s="361">
        <f ca="1">SUMPRODUCT($O198:AU198,N(OFFSET($O762:AU762,0,MAX(COLUMN($O762:AU762))-COLUMN($O762:AU762),1,1)))*$I791</f>
        <v>0</v>
      </c>
      <c r="AV791" s="361">
        <f ca="1">SUMPRODUCT($O198:AV198,N(OFFSET($O762:AV762,0,MAX(COLUMN($O762:AV762))-COLUMN($O762:AV762),1,1)))*$I791</f>
        <v>0</v>
      </c>
      <c r="AW791" s="361">
        <f ca="1">SUMPRODUCT($O198:AW198,N(OFFSET($O762:AW762,0,MAX(COLUMN($O762:AW762))-COLUMN($O762:AW762),1,1)))*$I791</f>
        <v>0</v>
      </c>
      <c r="AX791" s="361">
        <f ca="1">SUMPRODUCT($O198:AX198,N(OFFSET($O762:AX762,0,MAX(COLUMN($O762:AX762))-COLUMN($O762:AX762),1,1)))*$I791</f>
        <v>0</v>
      </c>
      <c r="AY791" s="361">
        <f ca="1">SUMPRODUCT($O198:AY198,N(OFFSET($O762:AY762,0,MAX(COLUMN($O762:AY762))-COLUMN($O762:AY762),1,1)))*$I791</f>
        <v>0</v>
      </c>
      <c r="AZ791" s="361">
        <f ca="1">SUMPRODUCT($O198:AZ198,N(OFFSET($O762:AZ762,0,MAX(COLUMN($O762:AZ762))-COLUMN($O762:AZ762),1,1)))*$I791</f>
        <v>0</v>
      </c>
      <c r="BA791" s="361">
        <f ca="1">SUMPRODUCT($O198:BA198,N(OFFSET($O762:BA762,0,MAX(COLUMN($O762:BA762))-COLUMN($O762:BA762),1,1)))*$I791</f>
        <v>0</v>
      </c>
      <c r="BB791" s="361">
        <f ca="1">SUMPRODUCT($O198:BB198,N(OFFSET($O762:BB762,0,MAX(COLUMN($O762:BB762))-COLUMN($O762:BB762),1,1)))*$I791</f>
        <v>0</v>
      </c>
      <c r="BC791" s="361">
        <f ca="1">SUMPRODUCT($O198:BC198,N(OFFSET($O762:BC762,0,MAX(COLUMN($O762:BC762))-COLUMN($O762:BC762),1,1)))*$I791</f>
        <v>0</v>
      </c>
      <c r="BD791" s="361">
        <f ca="1">SUMPRODUCT($O198:BD198,N(OFFSET($O762:BD762,0,MAX(COLUMN($O762:BD762))-COLUMN($O762:BD762),1,1)))*$I791</f>
        <v>0</v>
      </c>
      <c r="BE791" s="361">
        <f ca="1">SUMPRODUCT($O198:BE198,N(OFFSET($O762:BE762,0,MAX(COLUMN($O762:BE762))-COLUMN($O762:BE762),1,1)))*$I791</f>
        <v>0</v>
      </c>
      <c r="BF791" s="361">
        <f ca="1">SUMPRODUCT($O198:BF198,N(OFFSET($O762:BF762,0,MAX(COLUMN($O762:BF762))-COLUMN($O762:BF762),1,1)))*$I791</f>
        <v>0</v>
      </c>
      <c r="BG791" s="361">
        <f ca="1">SUMPRODUCT($O198:BG198,N(OFFSET($O762:BG762,0,MAX(COLUMN($O762:BG762))-COLUMN($O762:BG762),1,1)))*$I791</f>
        <v>0</v>
      </c>
      <c r="BH791" s="361">
        <f ca="1">SUMPRODUCT($O198:BH198,N(OFFSET($O762:BH762,0,MAX(COLUMN($O762:BH762))-COLUMN($O762:BH762),1,1)))*$I791</f>
        <v>0</v>
      </c>
      <c r="BI791" s="361">
        <f ca="1">SUMPRODUCT($O198:BI198,N(OFFSET($O762:BI762,0,MAX(COLUMN($O762:BI762))-COLUMN($O762:BI762),1,1)))*$I791</f>
        <v>0</v>
      </c>
      <c r="BJ791" s="361">
        <f ca="1">SUMPRODUCT($O198:BJ198,N(OFFSET($O762:BJ762,0,MAX(COLUMN($O762:BJ762))-COLUMN($O762:BJ762),1,1)))*$I791</f>
        <v>0</v>
      </c>
      <c r="BK791" s="361">
        <f ca="1">SUMPRODUCT($O198:BK198,N(OFFSET($O762:BK762,0,MAX(COLUMN($O762:BK762))-COLUMN($O762:BK762),1,1)))*$I791</f>
        <v>0</v>
      </c>
      <c r="BL791" s="361">
        <f ca="1">SUMPRODUCT($O198:BL198,N(OFFSET($O762:BL762,0,MAX(COLUMN($O762:BL762))-COLUMN($O762:BL762),1,1)))*$I791</f>
        <v>0</v>
      </c>
      <c r="BM791" s="361">
        <f ca="1">SUMPRODUCT($O198:BM198,N(OFFSET($O762:BM762,0,MAX(COLUMN($O762:BM762))-COLUMN($O762:BM762),1,1)))*$I791</f>
        <v>0</v>
      </c>
    </row>
    <row r="792" spans="3:65" x14ac:dyDescent="0.2">
      <c r="C792" s="325">
        <f t="shared" si="1441"/>
        <v>22</v>
      </c>
      <c r="D792" s="303" t="str">
        <f t="shared" si="1442"/>
        <v>item 22</v>
      </c>
      <c r="E792" s="350" t="str">
        <f t="shared" si="1440"/>
        <v>Operating Expense</v>
      </c>
      <c r="F792" s="320">
        <f t="shared" si="1440"/>
        <v>2</v>
      </c>
      <c r="G792" s="320"/>
      <c r="H792" s="354"/>
      <c r="I792" s="455">
        <f>Input!N29</f>
        <v>1</v>
      </c>
      <c r="O792" s="361">
        <f ca="1">SUMPRODUCT($O199:O199,N(OFFSET($O763:O763,0,MAX(COLUMN($O763:O763))-COLUMN($O763:O763),1,1)))*$I792</f>
        <v>0</v>
      </c>
      <c r="P792" s="361">
        <f ca="1">SUMPRODUCT($O199:P199,N(OFFSET($O763:P763,0,MAX(COLUMN($O763:P763))-COLUMN($O763:P763),1,1)))*$I792</f>
        <v>0</v>
      </c>
      <c r="Q792" s="361">
        <f ca="1">SUMPRODUCT($O199:Q199,N(OFFSET($O763:Q763,0,MAX(COLUMN($O763:Q763))-COLUMN($O763:Q763),1,1)))*$I792</f>
        <v>0</v>
      </c>
      <c r="R792" s="361">
        <f ca="1">SUMPRODUCT($O199:R199,N(OFFSET($O763:R763,0,MAX(COLUMN($O763:R763))-COLUMN($O763:R763),1,1)))*$I792</f>
        <v>0</v>
      </c>
      <c r="S792" s="361">
        <f ca="1">SUMPRODUCT($O199:S199,N(OFFSET($O763:S763,0,MAX(COLUMN($O763:S763))-COLUMN($O763:S763),1,1)))*$I792</f>
        <v>0</v>
      </c>
      <c r="T792" s="361">
        <f ca="1">SUMPRODUCT($O199:T199,N(OFFSET($O763:T763,0,MAX(COLUMN($O763:T763))-COLUMN($O763:T763),1,1)))*$I792</f>
        <v>0</v>
      </c>
      <c r="U792" s="361">
        <f ca="1">SUMPRODUCT($O199:U199,N(OFFSET($O763:U763,0,MAX(COLUMN($O763:U763))-COLUMN($O763:U763),1,1)))*$I792</f>
        <v>0</v>
      </c>
      <c r="V792" s="361">
        <f ca="1">SUMPRODUCT($O199:V199,N(OFFSET($O763:V763,0,MAX(COLUMN($O763:V763))-COLUMN($O763:V763),1,1)))*$I792</f>
        <v>0</v>
      </c>
      <c r="W792" s="361">
        <f ca="1">SUMPRODUCT($O199:W199,N(OFFSET($O763:W763,0,MAX(COLUMN($O763:W763))-COLUMN($O763:W763),1,1)))*$I792</f>
        <v>0</v>
      </c>
      <c r="X792" s="361">
        <f ca="1">SUMPRODUCT($O199:X199,N(OFFSET($O763:X763,0,MAX(COLUMN($O763:X763))-COLUMN($O763:X763),1,1)))*$I792</f>
        <v>0</v>
      </c>
      <c r="Y792" s="361">
        <f ca="1">SUMPRODUCT($O199:Y199,N(OFFSET($O763:Y763,0,MAX(COLUMN($O763:Y763))-COLUMN($O763:Y763),1,1)))*$I792</f>
        <v>0</v>
      </c>
      <c r="Z792" s="361">
        <f ca="1">SUMPRODUCT($O199:Z199,N(OFFSET($O763:Z763,0,MAX(COLUMN($O763:Z763))-COLUMN($O763:Z763),1,1)))*$I792</f>
        <v>0</v>
      </c>
      <c r="AA792" s="361">
        <f ca="1">SUMPRODUCT($O199:AA199,N(OFFSET($O763:AA763,0,MAX(COLUMN($O763:AA763))-COLUMN($O763:AA763),1,1)))*$I792</f>
        <v>0</v>
      </c>
      <c r="AB792" s="361">
        <f ca="1">SUMPRODUCT($O199:AB199,N(OFFSET($O763:AB763,0,MAX(COLUMN($O763:AB763))-COLUMN($O763:AB763),1,1)))*$I792</f>
        <v>0</v>
      </c>
      <c r="AC792" s="361">
        <f ca="1">SUMPRODUCT($O199:AC199,N(OFFSET($O763:AC763,0,MAX(COLUMN($O763:AC763))-COLUMN($O763:AC763),1,1)))*$I792</f>
        <v>0</v>
      </c>
      <c r="AD792" s="361">
        <f ca="1">SUMPRODUCT($O199:AD199,N(OFFSET($O763:AD763,0,MAX(COLUMN($O763:AD763))-COLUMN($O763:AD763),1,1)))*$I792</f>
        <v>0</v>
      </c>
      <c r="AE792" s="361">
        <f ca="1">SUMPRODUCT($O199:AE199,N(OFFSET($O763:AE763,0,MAX(COLUMN($O763:AE763))-COLUMN($O763:AE763),1,1)))*$I792</f>
        <v>0</v>
      </c>
      <c r="AF792" s="361">
        <f ca="1">SUMPRODUCT($O199:AF199,N(OFFSET($O763:AF763,0,MAX(COLUMN($O763:AF763))-COLUMN($O763:AF763),1,1)))*$I792</f>
        <v>0</v>
      </c>
      <c r="AG792" s="361">
        <f ca="1">SUMPRODUCT($O199:AG199,N(OFFSET($O763:AG763,0,MAX(COLUMN($O763:AG763))-COLUMN($O763:AG763),1,1)))*$I792</f>
        <v>0</v>
      </c>
      <c r="AH792" s="361">
        <f ca="1">SUMPRODUCT($O199:AH199,N(OFFSET($O763:AH763,0,MAX(COLUMN($O763:AH763))-COLUMN($O763:AH763),1,1)))*$I792</f>
        <v>0</v>
      </c>
      <c r="AI792" s="361">
        <f ca="1">SUMPRODUCT($O199:AI199,N(OFFSET($O763:AI763,0,MAX(COLUMN($O763:AI763))-COLUMN($O763:AI763),1,1)))*$I792</f>
        <v>0</v>
      </c>
      <c r="AJ792" s="361">
        <f ca="1">SUMPRODUCT($O199:AJ199,N(OFFSET($O763:AJ763,0,MAX(COLUMN($O763:AJ763))-COLUMN($O763:AJ763),1,1)))*$I792</f>
        <v>0</v>
      </c>
      <c r="AK792" s="361">
        <f ca="1">SUMPRODUCT($O199:AK199,N(OFFSET($O763:AK763,0,MAX(COLUMN($O763:AK763))-COLUMN($O763:AK763),1,1)))*$I792</f>
        <v>0</v>
      </c>
      <c r="AL792" s="361">
        <f ca="1">SUMPRODUCT($O199:AL199,N(OFFSET($O763:AL763,0,MAX(COLUMN($O763:AL763))-COLUMN($O763:AL763),1,1)))*$I792</f>
        <v>0</v>
      </c>
      <c r="AM792" s="361">
        <f ca="1">SUMPRODUCT($O199:AM199,N(OFFSET($O763:AM763,0,MAX(COLUMN($O763:AM763))-COLUMN($O763:AM763),1,1)))*$I792</f>
        <v>0</v>
      </c>
      <c r="AN792" s="361">
        <f ca="1">SUMPRODUCT($O199:AN199,N(OFFSET($O763:AN763,0,MAX(COLUMN($O763:AN763))-COLUMN($O763:AN763),1,1)))*$I792</f>
        <v>0</v>
      </c>
      <c r="AO792" s="361">
        <f ca="1">SUMPRODUCT($O199:AO199,N(OFFSET($O763:AO763,0,MAX(COLUMN($O763:AO763))-COLUMN($O763:AO763),1,1)))*$I792</f>
        <v>0</v>
      </c>
      <c r="AP792" s="361">
        <f ca="1">SUMPRODUCT($O199:AP199,N(OFFSET($O763:AP763,0,MAX(COLUMN($O763:AP763))-COLUMN($O763:AP763),1,1)))*$I792</f>
        <v>0</v>
      </c>
      <c r="AQ792" s="361">
        <f ca="1">SUMPRODUCT($O199:AQ199,N(OFFSET($O763:AQ763,0,MAX(COLUMN($O763:AQ763))-COLUMN($O763:AQ763),1,1)))*$I792</f>
        <v>0</v>
      </c>
      <c r="AR792" s="361">
        <f ca="1">SUMPRODUCT($O199:AR199,N(OFFSET($O763:AR763,0,MAX(COLUMN($O763:AR763))-COLUMN($O763:AR763),1,1)))*$I792</f>
        <v>0</v>
      </c>
      <c r="AS792" s="361">
        <f ca="1">SUMPRODUCT($O199:AS199,N(OFFSET($O763:AS763,0,MAX(COLUMN($O763:AS763))-COLUMN($O763:AS763),1,1)))*$I792</f>
        <v>0</v>
      </c>
      <c r="AT792" s="361">
        <f ca="1">SUMPRODUCT($O199:AT199,N(OFFSET($O763:AT763,0,MAX(COLUMN($O763:AT763))-COLUMN($O763:AT763),1,1)))*$I792</f>
        <v>0</v>
      </c>
      <c r="AU792" s="361">
        <f ca="1">SUMPRODUCT($O199:AU199,N(OFFSET($O763:AU763,0,MAX(COLUMN($O763:AU763))-COLUMN($O763:AU763),1,1)))*$I792</f>
        <v>0</v>
      </c>
      <c r="AV792" s="361">
        <f ca="1">SUMPRODUCT($O199:AV199,N(OFFSET($O763:AV763,0,MAX(COLUMN($O763:AV763))-COLUMN($O763:AV763),1,1)))*$I792</f>
        <v>0</v>
      </c>
      <c r="AW792" s="361">
        <f ca="1">SUMPRODUCT($O199:AW199,N(OFFSET($O763:AW763,0,MAX(COLUMN($O763:AW763))-COLUMN($O763:AW763),1,1)))*$I792</f>
        <v>0</v>
      </c>
      <c r="AX792" s="361">
        <f ca="1">SUMPRODUCT($O199:AX199,N(OFFSET($O763:AX763,0,MAX(COLUMN($O763:AX763))-COLUMN($O763:AX763),1,1)))*$I792</f>
        <v>0</v>
      </c>
      <c r="AY792" s="361">
        <f ca="1">SUMPRODUCT($O199:AY199,N(OFFSET($O763:AY763,0,MAX(COLUMN($O763:AY763))-COLUMN($O763:AY763),1,1)))*$I792</f>
        <v>0</v>
      </c>
      <c r="AZ792" s="361">
        <f ca="1">SUMPRODUCT($O199:AZ199,N(OFFSET($O763:AZ763,0,MAX(COLUMN($O763:AZ763))-COLUMN($O763:AZ763),1,1)))*$I792</f>
        <v>0</v>
      </c>
      <c r="BA792" s="361">
        <f ca="1">SUMPRODUCT($O199:BA199,N(OFFSET($O763:BA763,0,MAX(COLUMN($O763:BA763))-COLUMN($O763:BA763),1,1)))*$I792</f>
        <v>0</v>
      </c>
      <c r="BB792" s="361">
        <f ca="1">SUMPRODUCT($O199:BB199,N(OFFSET($O763:BB763,0,MAX(COLUMN($O763:BB763))-COLUMN($O763:BB763),1,1)))*$I792</f>
        <v>0</v>
      </c>
      <c r="BC792" s="361">
        <f ca="1">SUMPRODUCT($O199:BC199,N(OFFSET($O763:BC763,0,MAX(COLUMN($O763:BC763))-COLUMN($O763:BC763),1,1)))*$I792</f>
        <v>0</v>
      </c>
      <c r="BD792" s="361">
        <f ca="1">SUMPRODUCT($O199:BD199,N(OFFSET($O763:BD763,0,MAX(COLUMN($O763:BD763))-COLUMN($O763:BD763),1,1)))*$I792</f>
        <v>0</v>
      </c>
      <c r="BE792" s="361">
        <f ca="1">SUMPRODUCT($O199:BE199,N(OFFSET($O763:BE763,0,MAX(COLUMN($O763:BE763))-COLUMN($O763:BE763),1,1)))*$I792</f>
        <v>0</v>
      </c>
      <c r="BF792" s="361">
        <f ca="1">SUMPRODUCT($O199:BF199,N(OFFSET($O763:BF763,0,MAX(COLUMN($O763:BF763))-COLUMN($O763:BF763),1,1)))*$I792</f>
        <v>0</v>
      </c>
      <c r="BG792" s="361">
        <f ca="1">SUMPRODUCT($O199:BG199,N(OFFSET($O763:BG763,0,MAX(COLUMN($O763:BG763))-COLUMN($O763:BG763),1,1)))*$I792</f>
        <v>0</v>
      </c>
      <c r="BH792" s="361">
        <f ca="1">SUMPRODUCT($O199:BH199,N(OFFSET($O763:BH763,0,MAX(COLUMN($O763:BH763))-COLUMN($O763:BH763),1,1)))*$I792</f>
        <v>0</v>
      </c>
      <c r="BI792" s="361">
        <f ca="1">SUMPRODUCT($O199:BI199,N(OFFSET($O763:BI763,0,MAX(COLUMN($O763:BI763))-COLUMN($O763:BI763),1,1)))*$I792</f>
        <v>0</v>
      </c>
      <c r="BJ792" s="361">
        <f ca="1">SUMPRODUCT($O199:BJ199,N(OFFSET($O763:BJ763,0,MAX(COLUMN($O763:BJ763))-COLUMN($O763:BJ763),1,1)))*$I792</f>
        <v>0</v>
      </c>
      <c r="BK792" s="361">
        <f ca="1">SUMPRODUCT($O199:BK199,N(OFFSET($O763:BK763,0,MAX(COLUMN($O763:BK763))-COLUMN($O763:BK763),1,1)))*$I792</f>
        <v>0</v>
      </c>
      <c r="BL792" s="361">
        <f ca="1">SUMPRODUCT($O199:BL199,N(OFFSET($O763:BL763,0,MAX(COLUMN($O763:BL763))-COLUMN($O763:BL763),1,1)))*$I792</f>
        <v>0</v>
      </c>
      <c r="BM792" s="361">
        <f ca="1">SUMPRODUCT($O199:BM199,N(OFFSET($O763:BM763,0,MAX(COLUMN($O763:BM763))-COLUMN($O763:BM763),1,1)))*$I792</f>
        <v>0</v>
      </c>
    </row>
    <row r="793" spans="3:65" x14ac:dyDescent="0.2">
      <c r="C793" s="325">
        <f t="shared" si="1441"/>
        <v>23</v>
      </c>
      <c r="D793" s="303" t="str">
        <f t="shared" si="1442"/>
        <v>item 23</v>
      </c>
      <c r="E793" s="350" t="str">
        <f t="shared" si="1440"/>
        <v>Operating Expense</v>
      </c>
      <c r="F793" s="320">
        <f t="shared" si="1440"/>
        <v>2</v>
      </c>
      <c r="G793" s="320"/>
      <c r="H793" s="354"/>
      <c r="I793" s="455">
        <f>Input!N30</f>
        <v>1</v>
      </c>
      <c r="O793" s="361">
        <f ca="1">SUMPRODUCT($O200:O200,N(OFFSET($O764:O764,0,MAX(COLUMN($O764:O764))-COLUMN($O764:O764),1,1)))*$I793</f>
        <v>0</v>
      </c>
      <c r="P793" s="361">
        <f ca="1">SUMPRODUCT($O200:P200,N(OFFSET($O764:P764,0,MAX(COLUMN($O764:P764))-COLUMN($O764:P764),1,1)))*$I793</f>
        <v>0</v>
      </c>
      <c r="Q793" s="361">
        <f ca="1">SUMPRODUCT($O200:Q200,N(OFFSET($O764:Q764,0,MAX(COLUMN($O764:Q764))-COLUMN($O764:Q764),1,1)))*$I793</f>
        <v>0</v>
      </c>
      <c r="R793" s="361">
        <f ca="1">SUMPRODUCT($O200:R200,N(OFFSET($O764:R764,0,MAX(COLUMN($O764:R764))-COLUMN($O764:R764),1,1)))*$I793</f>
        <v>0</v>
      </c>
      <c r="S793" s="361">
        <f ca="1">SUMPRODUCT($O200:S200,N(OFFSET($O764:S764,0,MAX(COLUMN($O764:S764))-COLUMN($O764:S764),1,1)))*$I793</f>
        <v>0</v>
      </c>
      <c r="T793" s="361">
        <f ca="1">SUMPRODUCT($O200:T200,N(OFFSET($O764:T764,0,MAX(COLUMN($O764:T764))-COLUMN($O764:T764),1,1)))*$I793</f>
        <v>0</v>
      </c>
      <c r="U793" s="361">
        <f ca="1">SUMPRODUCT($O200:U200,N(OFFSET($O764:U764,0,MAX(COLUMN($O764:U764))-COLUMN($O764:U764),1,1)))*$I793</f>
        <v>0</v>
      </c>
      <c r="V793" s="361">
        <f ca="1">SUMPRODUCT($O200:V200,N(OFFSET($O764:V764,0,MAX(COLUMN($O764:V764))-COLUMN($O764:V764),1,1)))*$I793</f>
        <v>0</v>
      </c>
      <c r="W793" s="361">
        <f ca="1">SUMPRODUCT($O200:W200,N(OFFSET($O764:W764,0,MAX(COLUMN($O764:W764))-COLUMN($O764:W764),1,1)))*$I793</f>
        <v>0</v>
      </c>
      <c r="X793" s="361">
        <f ca="1">SUMPRODUCT($O200:X200,N(OFFSET($O764:X764,0,MAX(COLUMN($O764:X764))-COLUMN($O764:X764),1,1)))*$I793</f>
        <v>0</v>
      </c>
      <c r="Y793" s="361">
        <f ca="1">SUMPRODUCT($O200:Y200,N(OFFSET($O764:Y764,0,MAX(COLUMN($O764:Y764))-COLUMN($O764:Y764),1,1)))*$I793</f>
        <v>0</v>
      </c>
      <c r="Z793" s="361">
        <f ca="1">SUMPRODUCT($O200:Z200,N(OFFSET($O764:Z764,0,MAX(COLUMN($O764:Z764))-COLUMN($O764:Z764),1,1)))*$I793</f>
        <v>0</v>
      </c>
      <c r="AA793" s="361">
        <f ca="1">SUMPRODUCT($O200:AA200,N(OFFSET($O764:AA764,0,MAX(COLUMN($O764:AA764))-COLUMN($O764:AA764),1,1)))*$I793</f>
        <v>0</v>
      </c>
      <c r="AB793" s="361">
        <f ca="1">SUMPRODUCT($O200:AB200,N(OFFSET($O764:AB764,0,MAX(COLUMN($O764:AB764))-COLUMN($O764:AB764),1,1)))*$I793</f>
        <v>0</v>
      </c>
      <c r="AC793" s="361">
        <f ca="1">SUMPRODUCT($O200:AC200,N(OFFSET($O764:AC764,0,MAX(COLUMN($O764:AC764))-COLUMN($O764:AC764),1,1)))*$I793</f>
        <v>0</v>
      </c>
      <c r="AD793" s="361">
        <f ca="1">SUMPRODUCT($O200:AD200,N(OFFSET($O764:AD764,0,MAX(COLUMN($O764:AD764))-COLUMN($O764:AD764),1,1)))*$I793</f>
        <v>0</v>
      </c>
      <c r="AE793" s="361">
        <f ca="1">SUMPRODUCT($O200:AE200,N(OFFSET($O764:AE764,0,MAX(COLUMN($O764:AE764))-COLUMN($O764:AE764),1,1)))*$I793</f>
        <v>0</v>
      </c>
      <c r="AF793" s="361">
        <f ca="1">SUMPRODUCT($O200:AF200,N(OFFSET($O764:AF764,0,MAX(COLUMN($O764:AF764))-COLUMN($O764:AF764),1,1)))*$I793</f>
        <v>0</v>
      </c>
      <c r="AG793" s="361">
        <f ca="1">SUMPRODUCT($O200:AG200,N(OFFSET($O764:AG764,0,MAX(COLUMN($O764:AG764))-COLUMN($O764:AG764),1,1)))*$I793</f>
        <v>0</v>
      </c>
      <c r="AH793" s="361">
        <f ca="1">SUMPRODUCT($O200:AH200,N(OFFSET($O764:AH764,0,MAX(COLUMN($O764:AH764))-COLUMN($O764:AH764),1,1)))*$I793</f>
        <v>0</v>
      </c>
      <c r="AI793" s="361">
        <f ca="1">SUMPRODUCT($O200:AI200,N(OFFSET($O764:AI764,0,MAX(COLUMN($O764:AI764))-COLUMN($O764:AI764),1,1)))*$I793</f>
        <v>0</v>
      </c>
      <c r="AJ793" s="361">
        <f ca="1">SUMPRODUCT($O200:AJ200,N(OFFSET($O764:AJ764,0,MAX(COLUMN($O764:AJ764))-COLUMN($O764:AJ764),1,1)))*$I793</f>
        <v>0</v>
      </c>
      <c r="AK793" s="361">
        <f ca="1">SUMPRODUCT($O200:AK200,N(OFFSET($O764:AK764,0,MAX(COLUMN($O764:AK764))-COLUMN($O764:AK764),1,1)))*$I793</f>
        <v>0</v>
      </c>
      <c r="AL793" s="361">
        <f ca="1">SUMPRODUCT($O200:AL200,N(OFFSET($O764:AL764,0,MAX(COLUMN($O764:AL764))-COLUMN($O764:AL764),1,1)))*$I793</f>
        <v>0</v>
      </c>
      <c r="AM793" s="361">
        <f ca="1">SUMPRODUCT($O200:AM200,N(OFFSET($O764:AM764,0,MAX(COLUMN($O764:AM764))-COLUMN($O764:AM764),1,1)))*$I793</f>
        <v>0</v>
      </c>
      <c r="AN793" s="361">
        <f ca="1">SUMPRODUCT($O200:AN200,N(OFFSET($O764:AN764,0,MAX(COLUMN($O764:AN764))-COLUMN($O764:AN764),1,1)))*$I793</f>
        <v>0</v>
      </c>
      <c r="AO793" s="361">
        <f ca="1">SUMPRODUCT($O200:AO200,N(OFFSET($O764:AO764,0,MAX(COLUMN($O764:AO764))-COLUMN($O764:AO764),1,1)))*$I793</f>
        <v>0</v>
      </c>
      <c r="AP793" s="361">
        <f ca="1">SUMPRODUCT($O200:AP200,N(OFFSET($O764:AP764,0,MAX(COLUMN($O764:AP764))-COLUMN($O764:AP764),1,1)))*$I793</f>
        <v>0</v>
      </c>
      <c r="AQ793" s="361">
        <f ca="1">SUMPRODUCT($O200:AQ200,N(OFFSET($O764:AQ764,0,MAX(COLUMN($O764:AQ764))-COLUMN($O764:AQ764),1,1)))*$I793</f>
        <v>0</v>
      </c>
      <c r="AR793" s="361">
        <f ca="1">SUMPRODUCT($O200:AR200,N(OFFSET($O764:AR764,0,MAX(COLUMN($O764:AR764))-COLUMN($O764:AR764),1,1)))*$I793</f>
        <v>0</v>
      </c>
      <c r="AS793" s="361">
        <f ca="1">SUMPRODUCT($O200:AS200,N(OFFSET($O764:AS764,0,MAX(COLUMN($O764:AS764))-COLUMN($O764:AS764),1,1)))*$I793</f>
        <v>0</v>
      </c>
      <c r="AT793" s="361">
        <f ca="1">SUMPRODUCT($O200:AT200,N(OFFSET($O764:AT764,0,MAX(COLUMN($O764:AT764))-COLUMN($O764:AT764),1,1)))*$I793</f>
        <v>0</v>
      </c>
      <c r="AU793" s="361">
        <f ca="1">SUMPRODUCT($O200:AU200,N(OFFSET($O764:AU764,0,MAX(COLUMN($O764:AU764))-COLUMN($O764:AU764),1,1)))*$I793</f>
        <v>0</v>
      </c>
      <c r="AV793" s="361">
        <f ca="1">SUMPRODUCT($O200:AV200,N(OFFSET($O764:AV764,0,MAX(COLUMN($O764:AV764))-COLUMN($O764:AV764),1,1)))*$I793</f>
        <v>0</v>
      </c>
      <c r="AW793" s="361">
        <f ca="1">SUMPRODUCT($O200:AW200,N(OFFSET($O764:AW764,0,MAX(COLUMN($O764:AW764))-COLUMN($O764:AW764),1,1)))*$I793</f>
        <v>0</v>
      </c>
      <c r="AX793" s="361">
        <f ca="1">SUMPRODUCT($O200:AX200,N(OFFSET($O764:AX764,0,MAX(COLUMN($O764:AX764))-COLUMN($O764:AX764),1,1)))*$I793</f>
        <v>0</v>
      </c>
      <c r="AY793" s="361">
        <f ca="1">SUMPRODUCT($O200:AY200,N(OFFSET($O764:AY764,0,MAX(COLUMN($O764:AY764))-COLUMN($O764:AY764),1,1)))*$I793</f>
        <v>0</v>
      </c>
      <c r="AZ793" s="361">
        <f ca="1">SUMPRODUCT($O200:AZ200,N(OFFSET($O764:AZ764,0,MAX(COLUMN($O764:AZ764))-COLUMN($O764:AZ764),1,1)))*$I793</f>
        <v>0</v>
      </c>
      <c r="BA793" s="361">
        <f ca="1">SUMPRODUCT($O200:BA200,N(OFFSET($O764:BA764,0,MAX(COLUMN($O764:BA764))-COLUMN($O764:BA764),1,1)))*$I793</f>
        <v>0</v>
      </c>
      <c r="BB793" s="361">
        <f ca="1">SUMPRODUCT($O200:BB200,N(OFFSET($O764:BB764,0,MAX(COLUMN($O764:BB764))-COLUMN($O764:BB764),1,1)))*$I793</f>
        <v>0</v>
      </c>
      <c r="BC793" s="361">
        <f ca="1">SUMPRODUCT($O200:BC200,N(OFFSET($O764:BC764,0,MAX(COLUMN($O764:BC764))-COLUMN($O764:BC764),1,1)))*$I793</f>
        <v>0</v>
      </c>
      <c r="BD793" s="361">
        <f ca="1">SUMPRODUCT($O200:BD200,N(OFFSET($O764:BD764,0,MAX(COLUMN($O764:BD764))-COLUMN($O764:BD764),1,1)))*$I793</f>
        <v>0</v>
      </c>
      <c r="BE793" s="361">
        <f ca="1">SUMPRODUCT($O200:BE200,N(OFFSET($O764:BE764,0,MAX(COLUMN($O764:BE764))-COLUMN($O764:BE764),1,1)))*$I793</f>
        <v>0</v>
      </c>
      <c r="BF793" s="361">
        <f ca="1">SUMPRODUCT($O200:BF200,N(OFFSET($O764:BF764,0,MAX(COLUMN($O764:BF764))-COLUMN($O764:BF764),1,1)))*$I793</f>
        <v>0</v>
      </c>
      <c r="BG793" s="361">
        <f ca="1">SUMPRODUCT($O200:BG200,N(OFFSET($O764:BG764,0,MAX(COLUMN($O764:BG764))-COLUMN($O764:BG764),1,1)))*$I793</f>
        <v>0</v>
      </c>
      <c r="BH793" s="361">
        <f ca="1">SUMPRODUCT($O200:BH200,N(OFFSET($O764:BH764,0,MAX(COLUMN($O764:BH764))-COLUMN($O764:BH764),1,1)))*$I793</f>
        <v>0</v>
      </c>
      <c r="BI793" s="361">
        <f ca="1">SUMPRODUCT($O200:BI200,N(OFFSET($O764:BI764,0,MAX(COLUMN($O764:BI764))-COLUMN($O764:BI764),1,1)))*$I793</f>
        <v>0</v>
      </c>
      <c r="BJ793" s="361">
        <f ca="1">SUMPRODUCT($O200:BJ200,N(OFFSET($O764:BJ764,0,MAX(COLUMN($O764:BJ764))-COLUMN($O764:BJ764),1,1)))*$I793</f>
        <v>0</v>
      </c>
      <c r="BK793" s="361">
        <f ca="1">SUMPRODUCT($O200:BK200,N(OFFSET($O764:BK764,0,MAX(COLUMN($O764:BK764))-COLUMN($O764:BK764),1,1)))*$I793</f>
        <v>0</v>
      </c>
      <c r="BL793" s="361">
        <f ca="1">SUMPRODUCT($O200:BL200,N(OFFSET($O764:BL764,0,MAX(COLUMN($O764:BL764))-COLUMN($O764:BL764),1,1)))*$I793</f>
        <v>0</v>
      </c>
      <c r="BM793" s="361">
        <f ca="1">SUMPRODUCT($O200:BM200,N(OFFSET($O764:BM764,0,MAX(COLUMN($O764:BM764))-COLUMN($O764:BM764),1,1)))*$I793</f>
        <v>0</v>
      </c>
    </row>
    <row r="794" spans="3:65" x14ac:dyDescent="0.2">
      <c r="C794" s="325">
        <f t="shared" si="1441"/>
        <v>24</v>
      </c>
      <c r="D794" s="303" t="str">
        <f t="shared" si="1442"/>
        <v>item 24</v>
      </c>
      <c r="E794" s="350" t="str">
        <f t="shared" si="1440"/>
        <v>Operating Expense</v>
      </c>
      <c r="F794" s="320">
        <f t="shared" si="1440"/>
        <v>2</v>
      </c>
      <c r="G794" s="320"/>
      <c r="H794" s="354"/>
      <c r="I794" s="455">
        <f>Input!N31</f>
        <v>1</v>
      </c>
      <c r="O794" s="361">
        <f ca="1">SUMPRODUCT($O201:O201,N(OFFSET($O765:O765,0,MAX(COLUMN($O765:O765))-COLUMN($O765:O765),1,1)))*$I794</f>
        <v>0</v>
      </c>
      <c r="P794" s="361">
        <f ca="1">SUMPRODUCT($O201:P201,N(OFFSET($O765:P765,0,MAX(COLUMN($O765:P765))-COLUMN($O765:P765),1,1)))*$I794</f>
        <v>0</v>
      </c>
      <c r="Q794" s="361">
        <f ca="1">SUMPRODUCT($O201:Q201,N(OFFSET($O765:Q765,0,MAX(COLUMN($O765:Q765))-COLUMN($O765:Q765),1,1)))*$I794</f>
        <v>0</v>
      </c>
      <c r="R794" s="361">
        <f ca="1">SUMPRODUCT($O201:R201,N(OFFSET($O765:R765,0,MAX(COLUMN($O765:R765))-COLUMN($O765:R765),1,1)))*$I794</f>
        <v>0</v>
      </c>
      <c r="S794" s="361">
        <f ca="1">SUMPRODUCT($O201:S201,N(OFFSET($O765:S765,0,MAX(COLUMN($O765:S765))-COLUMN($O765:S765),1,1)))*$I794</f>
        <v>0</v>
      </c>
      <c r="T794" s="361">
        <f ca="1">SUMPRODUCT($O201:T201,N(OFFSET($O765:T765,0,MAX(COLUMN($O765:T765))-COLUMN($O765:T765),1,1)))*$I794</f>
        <v>0</v>
      </c>
      <c r="U794" s="361">
        <f ca="1">SUMPRODUCT($O201:U201,N(OFFSET($O765:U765,0,MAX(COLUMN($O765:U765))-COLUMN($O765:U765),1,1)))*$I794</f>
        <v>0</v>
      </c>
      <c r="V794" s="361">
        <f ca="1">SUMPRODUCT($O201:V201,N(OFFSET($O765:V765,0,MAX(COLUMN($O765:V765))-COLUMN($O765:V765),1,1)))*$I794</f>
        <v>0</v>
      </c>
      <c r="W794" s="361">
        <f ca="1">SUMPRODUCT($O201:W201,N(OFFSET($O765:W765,0,MAX(COLUMN($O765:W765))-COLUMN($O765:W765),1,1)))*$I794</f>
        <v>0</v>
      </c>
      <c r="X794" s="361">
        <f ca="1">SUMPRODUCT($O201:X201,N(OFFSET($O765:X765,0,MAX(COLUMN($O765:X765))-COLUMN($O765:X765),1,1)))*$I794</f>
        <v>0</v>
      </c>
      <c r="Y794" s="361">
        <f ca="1">SUMPRODUCT($O201:Y201,N(OFFSET($O765:Y765,0,MAX(COLUMN($O765:Y765))-COLUMN($O765:Y765),1,1)))*$I794</f>
        <v>0</v>
      </c>
      <c r="Z794" s="361">
        <f ca="1">SUMPRODUCT($O201:Z201,N(OFFSET($O765:Z765,0,MAX(COLUMN($O765:Z765))-COLUMN($O765:Z765),1,1)))*$I794</f>
        <v>0</v>
      </c>
      <c r="AA794" s="361">
        <f ca="1">SUMPRODUCT($O201:AA201,N(OFFSET($O765:AA765,0,MAX(COLUMN($O765:AA765))-COLUMN($O765:AA765),1,1)))*$I794</f>
        <v>0</v>
      </c>
      <c r="AB794" s="361">
        <f ca="1">SUMPRODUCT($O201:AB201,N(OFFSET($O765:AB765,0,MAX(COLUMN($O765:AB765))-COLUMN($O765:AB765),1,1)))*$I794</f>
        <v>0</v>
      </c>
      <c r="AC794" s="361">
        <f ca="1">SUMPRODUCT($O201:AC201,N(OFFSET($O765:AC765,0,MAX(COLUMN($O765:AC765))-COLUMN($O765:AC765),1,1)))*$I794</f>
        <v>0</v>
      </c>
      <c r="AD794" s="361">
        <f ca="1">SUMPRODUCT($O201:AD201,N(OFFSET($O765:AD765,0,MAX(COLUMN($O765:AD765))-COLUMN($O765:AD765),1,1)))*$I794</f>
        <v>0</v>
      </c>
      <c r="AE794" s="361">
        <f ca="1">SUMPRODUCT($O201:AE201,N(OFFSET($O765:AE765,0,MAX(COLUMN($O765:AE765))-COLUMN($O765:AE765),1,1)))*$I794</f>
        <v>0</v>
      </c>
      <c r="AF794" s="361">
        <f ca="1">SUMPRODUCT($O201:AF201,N(OFFSET($O765:AF765,0,MAX(COLUMN($O765:AF765))-COLUMN($O765:AF765),1,1)))*$I794</f>
        <v>0</v>
      </c>
      <c r="AG794" s="361">
        <f ca="1">SUMPRODUCT($O201:AG201,N(OFFSET($O765:AG765,0,MAX(COLUMN($O765:AG765))-COLUMN($O765:AG765),1,1)))*$I794</f>
        <v>0</v>
      </c>
      <c r="AH794" s="361">
        <f ca="1">SUMPRODUCT($O201:AH201,N(OFFSET($O765:AH765,0,MAX(COLUMN($O765:AH765))-COLUMN($O765:AH765),1,1)))*$I794</f>
        <v>0</v>
      </c>
      <c r="AI794" s="361">
        <f ca="1">SUMPRODUCT($O201:AI201,N(OFFSET($O765:AI765,0,MAX(COLUMN($O765:AI765))-COLUMN($O765:AI765),1,1)))*$I794</f>
        <v>0</v>
      </c>
      <c r="AJ794" s="361">
        <f ca="1">SUMPRODUCT($O201:AJ201,N(OFFSET($O765:AJ765,0,MAX(COLUMN($O765:AJ765))-COLUMN($O765:AJ765),1,1)))*$I794</f>
        <v>0</v>
      </c>
      <c r="AK794" s="361">
        <f ca="1">SUMPRODUCT($O201:AK201,N(OFFSET($O765:AK765,0,MAX(COLUMN($O765:AK765))-COLUMN($O765:AK765),1,1)))*$I794</f>
        <v>0</v>
      </c>
      <c r="AL794" s="361">
        <f ca="1">SUMPRODUCT($O201:AL201,N(OFFSET($O765:AL765,0,MAX(COLUMN($O765:AL765))-COLUMN($O765:AL765),1,1)))*$I794</f>
        <v>0</v>
      </c>
      <c r="AM794" s="361">
        <f ca="1">SUMPRODUCT($O201:AM201,N(OFFSET($O765:AM765,0,MAX(COLUMN($O765:AM765))-COLUMN($O765:AM765),1,1)))*$I794</f>
        <v>0</v>
      </c>
      <c r="AN794" s="361">
        <f ca="1">SUMPRODUCT($O201:AN201,N(OFFSET($O765:AN765,0,MAX(COLUMN($O765:AN765))-COLUMN($O765:AN765),1,1)))*$I794</f>
        <v>0</v>
      </c>
      <c r="AO794" s="361">
        <f ca="1">SUMPRODUCT($O201:AO201,N(OFFSET($O765:AO765,0,MAX(COLUMN($O765:AO765))-COLUMN($O765:AO765),1,1)))*$I794</f>
        <v>0</v>
      </c>
      <c r="AP794" s="361">
        <f ca="1">SUMPRODUCT($O201:AP201,N(OFFSET($O765:AP765,0,MAX(COLUMN($O765:AP765))-COLUMN($O765:AP765),1,1)))*$I794</f>
        <v>0</v>
      </c>
      <c r="AQ794" s="361">
        <f ca="1">SUMPRODUCT($O201:AQ201,N(OFFSET($O765:AQ765,0,MAX(COLUMN($O765:AQ765))-COLUMN($O765:AQ765),1,1)))*$I794</f>
        <v>0</v>
      </c>
      <c r="AR794" s="361">
        <f ca="1">SUMPRODUCT($O201:AR201,N(OFFSET($O765:AR765,0,MAX(COLUMN($O765:AR765))-COLUMN($O765:AR765),1,1)))*$I794</f>
        <v>0</v>
      </c>
      <c r="AS794" s="361">
        <f ca="1">SUMPRODUCT($O201:AS201,N(OFFSET($O765:AS765,0,MAX(COLUMN($O765:AS765))-COLUMN($O765:AS765),1,1)))*$I794</f>
        <v>0</v>
      </c>
      <c r="AT794" s="361">
        <f ca="1">SUMPRODUCT($O201:AT201,N(OFFSET($O765:AT765,0,MAX(COLUMN($O765:AT765))-COLUMN($O765:AT765),1,1)))*$I794</f>
        <v>0</v>
      </c>
      <c r="AU794" s="361">
        <f ca="1">SUMPRODUCT($O201:AU201,N(OFFSET($O765:AU765,0,MAX(COLUMN($O765:AU765))-COLUMN($O765:AU765),1,1)))*$I794</f>
        <v>0</v>
      </c>
      <c r="AV794" s="361">
        <f ca="1">SUMPRODUCT($O201:AV201,N(OFFSET($O765:AV765,0,MAX(COLUMN($O765:AV765))-COLUMN($O765:AV765),1,1)))*$I794</f>
        <v>0</v>
      </c>
      <c r="AW794" s="361">
        <f ca="1">SUMPRODUCT($O201:AW201,N(OFFSET($O765:AW765,0,MAX(COLUMN($O765:AW765))-COLUMN($O765:AW765),1,1)))*$I794</f>
        <v>0</v>
      </c>
      <c r="AX794" s="361">
        <f ca="1">SUMPRODUCT($O201:AX201,N(OFFSET($O765:AX765,0,MAX(COLUMN($O765:AX765))-COLUMN($O765:AX765),1,1)))*$I794</f>
        <v>0</v>
      </c>
      <c r="AY794" s="361">
        <f ca="1">SUMPRODUCT($O201:AY201,N(OFFSET($O765:AY765,0,MAX(COLUMN($O765:AY765))-COLUMN($O765:AY765),1,1)))*$I794</f>
        <v>0</v>
      </c>
      <c r="AZ794" s="361">
        <f ca="1">SUMPRODUCT($O201:AZ201,N(OFFSET($O765:AZ765,0,MAX(COLUMN($O765:AZ765))-COLUMN($O765:AZ765),1,1)))*$I794</f>
        <v>0</v>
      </c>
      <c r="BA794" s="361">
        <f ca="1">SUMPRODUCT($O201:BA201,N(OFFSET($O765:BA765,0,MAX(COLUMN($O765:BA765))-COLUMN($O765:BA765),1,1)))*$I794</f>
        <v>0</v>
      </c>
      <c r="BB794" s="361">
        <f ca="1">SUMPRODUCT($O201:BB201,N(OFFSET($O765:BB765,0,MAX(COLUMN($O765:BB765))-COLUMN($O765:BB765),1,1)))*$I794</f>
        <v>0</v>
      </c>
      <c r="BC794" s="361">
        <f ca="1">SUMPRODUCT($O201:BC201,N(OFFSET($O765:BC765,0,MAX(COLUMN($O765:BC765))-COLUMN($O765:BC765),1,1)))*$I794</f>
        <v>0</v>
      </c>
      <c r="BD794" s="361">
        <f ca="1">SUMPRODUCT($O201:BD201,N(OFFSET($O765:BD765,0,MAX(COLUMN($O765:BD765))-COLUMN($O765:BD765),1,1)))*$I794</f>
        <v>0</v>
      </c>
      <c r="BE794" s="361">
        <f ca="1">SUMPRODUCT($O201:BE201,N(OFFSET($O765:BE765,0,MAX(COLUMN($O765:BE765))-COLUMN($O765:BE765),1,1)))*$I794</f>
        <v>0</v>
      </c>
      <c r="BF794" s="361">
        <f ca="1">SUMPRODUCT($O201:BF201,N(OFFSET($O765:BF765,0,MAX(COLUMN($O765:BF765))-COLUMN($O765:BF765),1,1)))*$I794</f>
        <v>0</v>
      </c>
      <c r="BG794" s="361">
        <f ca="1">SUMPRODUCT($O201:BG201,N(OFFSET($O765:BG765,0,MAX(COLUMN($O765:BG765))-COLUMN($O765:BG765),1,1)))*$I794</f>
        <v>0</v>
      </c>
      <c r="BH794" s="361">
        <f ca="1">SUMPRODUCT($O201:BH201,N(OFFSET($O765:BH765,0,MAX(COLUMN($O765:BH765))-COLUMN($O765:BH765),1,1)))*$I794</f>
        <v>0</v>
      </c>
      <c r="BI794" s="361">
        <f ca="1">SUMPRODUCT($O201:BI201,N(OFFSET($O765:BI765,0,MAX(COLUMN($O765:BI765))-COLUMN($O765:BI765),1,1)))*$I794</f>
        <v>0</v>
      </c>
      <c r="BJ794" s="361">
        <f ca="1">SUMPRODUCT($O201:BJ201,N(OFFSET($O765:BJ765,0,MAX(COLUMN($O765:BJ765))-COLUMN($O765:BJ765),1,1)))*$I794</f>
        <v>0</v>
      </c>
      <c r="BK794" s="361">
        <f ca="1">SUMPRODUCT($O201:BK201,N(OFFSET($O765:BK765,0,MAX(COLUMN($O765:BK765))-COLUMN($O765:BK765),1,1)))*$I794</f>
        <v>0</v>
      </c>
      <c r="BL794" s="361">
        <f ca="1">SUMPRODUCT($O201:BL201,N(OFFSET($O765:BL765,0,MAX(COLUMN($O765:BL765))-COLUMN($O765:BL765),1,1)))*$I794</f>
        <v>0</v>
      </c>
      <c r="BM794" s="361">
        <f ca="1">SUMPRODUCT($O201:BM201,N(OFFSET($O765:BM765,0,MAX(COLUMN($O765:BM765))-COLUMN($O765:BM765),1,1)))*$I794</f>
        <v>0</v>
      </c>
    </row>
    <row r="795" spans="3:65" x14ac:dyDescent="0.2">
      <c r="C795" s="325">
        <f t="shared" si="1441"/>
        <v>25</v>
      </c>
      <c r="D795" s="303" t="str">
        <f t="shared" si="1442"/>
        <v>item 25</v>
      </c>
      <c r="E795" s="350" t="str">
        <f t="shared" si="1440"/>
        <v>Operating Expense</v>
      </c>
      <c r="F795" s="320">
        <f t="shared" si="1440"/>
        <v>2</v>
      </c>
      <c r="G795" s="320"/>
      <c r="H795" s="354"/>
      <c r="I795" s="455">
        <f>Input!N32</f>
        <v>1</v>
      </c>
      <c r="O795" s="361">
        <f ca="1">SUMPRODUCT($O202:O202,N(OFFSET($O766:O766,0,MAX(COLUMN($O766:O766))-COLUMN($O766:O766),1,1)))*$I795</f>
        <v>0</v>
      </c>
      <c r="P795" s="361">
        <f ca="1">SUMPRODUCT($O202:P202,N(OFFSET($O766:P766,0,MAX(COLUMN($O766:P766))-COLUMN($O766:P766),1,1)))*$I795</f>
        <v>0</v>
      </c>
      <c r="Q795" s="361">
        <f ca="1">SUMPRODUCT($O202:Q202,N(OFFSET($O766:Q766,0,MAX(COLUMN($O766:Q766))-COLUMN($O766:Q766),1,1)))*$I795</f>
        <v>0</v>
      </c>
      <c r="R795" s="361">
        <f ca="1">SUMPRODUCT($O202:R202,N(OFFSET($O766:R766,0,MAX(COLUMN($O766:R766))-COLUMN($O766:R766),1,1)))*$I795</f>
        <v>0</v>
      </c>
      <c r="S795" s="361">
        <f ca="1">SUMPRODUCT($O202:S202,N(OFFSET($O766:S766,0,MAX(COLUMN($O766:S766))-COLUMN($O766:S766),1,1)))*$I795</f>
        <v>0</v>
      </c>
      <c r="T795" s="361">
        <f ca="1">SUMPRODUCT($O202:T202,N(OFFSET($O766:T766,0,MAX(COLUMN($O766:T766))-COLUMN($O766:T766),1,1)))*$I795</f>
        <v>0</v>
      </c>
      <c r="U795" s="361">
        <f ca="1">SUMPRODUCT($O202:U202,N(OFFSET($O766:U766,0,MAX(COLUMN($O766:U766))-COLUMN($O766:U766),1,1)))*$I795</f>
        <v>0</v>
      </c>
      <c r="V795" s="361">
        <f ca="1">SUMPRODUCT($O202:V202,N(OFFSET($O766:V766,0,MAX(COLUMN($O766:V766))-COLUMN($O766:V766),1,1)))*$I795</f>
        <v>0</v>
      </c>
      <c r="W795" s="361">
        <f ca="1">SUMPRODUCT($O202:W202,N(OFFSET($O766:W766,0,MAX(COLUMN($O766:W766))-COLUMN($O766:W766),1,1)))*$I795</f>
        <v>0</v>
      </c>
      <c r="X795" s="361">
        <f ca="1">SUMPRODUCT($O202:X202,N(OFFSET($O766:X766,0,MAX(COLUMN($O766:X766))-COLUMN($O766:X766),1,1)))*$I795</f>
        <v>0</v>
      </c>
      <c r="Y795" s="361">
        <f ca="1">SUMPRODUCT($O202:Y202,N(OFFSET($O766:Y766,0,MAX(COLUMN($O766:Y766))-COLUMN($O766:Y766),1,1)))*$I795</f>
        <v>0</v>
      </c>
      <c r="Z795" s="361">
        <f ca="1">SUMPRODUCT($O202:Z202,N(OFFSET($O766:Z766,0,MAX(COLUMN($O766:Z766))-COLUMN($O766:Z766),1,1)))*$I795</f>
        <v>0</v>
      </c>
      <c r="AA795" s="361">
        <f ca="1">SUMPRODUCT($O202:AA202,N(OFFSET($O766:AA766,0,MAX(COLUMN($O766:AA766))-COLUMN($O766:AA766),1,1)))*$I795</f>
        <v>0</v>
      </c>
      <c r="AB795" s="361">
        <f ca="1">SUMPRODUCT($O202:AB202,N(OFFSET($O766:AB766,0,MAX(COLUMN($O766:AB766))-COLUMN($O766:AB766),1,1)))*$I795</f>
        <v>0</v>
      </c>
      <c r="AC795" s="361">
        <f ca="1">SUMPRODUCT($O202:AC202,N(OFFSET($O766:AC766,0,MAX(COLUMN($O766:AC766))-COLUMN($O766:AC766),1,1)))*$I795</f>
        <v>0</v>
      </c>
      <c r="AD795" s="361">
        <f ca="1">SUMPRODUCT($O202:AD202,N(OFFSET($O766:AD766,0,MAX(COLUMN($O766:AD766))-COLUMN($O766:AD766),1,1)))*$I795</f>
        <v>0</v>
      </c>
      <c r="AE795" s="361">
        <f ca="1">SUMPRODUCT($O202:AE202,N(OFFSET($O766:AE766,0,MAX(COLUMN($O766:AE766))-COLUMN($O766:AE766),1,1)))*$I795</f>
        <v>0</v>
      </c>
      <c r="AF795" s="361">
        <f ca="1">SUMPRODUCT($O202:AF202,N(OFFSET($O766:AF766,0,MAX(COLUMN($O766:AF766))-COLUMN($O766:AF766),1,1)))*$I795</f>
        <v>0</v>
      </c>
      <c r="AG795" s="361">
        <f ca="1">SUMPRODUCT($O202:AG202,N(OFFSET($O766:AG766,0,MAX(COLUMN($O766:AG766))-COLUMN($O766:AG766),1,1)))*$I795</f>
        <v>0</v>
      </c>
      <c r="AH795" s="361">
        <f ca="1">SUMPRODUCT($O202:AH202,N(OFFSET($O766:AH766,0,MAX(COLUMN($O766:AH766))-COLUMN($O766:AH766),1,1)))*$I795</f>
        <v>0</v>
      </c>
      <c r="AI795" s="361">
        <f ca="1">SUMPRODUCT($O202:AI202,N(OFFSET($O766:AI766,0,MAX(COLUMN($O766:AI766))-COLUMN($O766:AI766),1,1)))*$I795</f>
        <v>0</v>
      </c>
      <c r="AJ795" s="361">
        <f ca="1">SUMPRODUCT($O202:AJ202,N(OFFSET($O766:AJ766,0,MAX(COLUMN($O766:AJ766))-COLUMN($O766:AJ766),1,1)))*$I795</f>
        <v>0</v>
      </c>
      <c r="AK795" s="361">
        <f ca="1">SUMPRODUCT($O202:AK202,N(OFFSET($O766:AK766,0,MAX(COLUMN($O766:AK766))-COLUMN($O766:AK766),1,1)))*$I795</f>
        <v>0</v>
      </c>
      <c r="AL795" s="361">
        <f ca="1">SUMPRODUCT($O202:AL202,N(OFFSET($O766:AL766,0,MAX(COLUMN($O766:AL766))-COLUMN($O766:AL766),1,1)))*$I795</f>
        <v>0</v>
      </c>
      <c r="AM795" s="361">
        <f ca="1">SUMPRODUCT($O202:AM202,N(OFFSET($O766:AM766,0,MAX(COLUMN($O766:AM766))-COLUMN($O766:AM766),1,1)))*$I795</f>
        <v>0</v>
      </c>
      <c r="AN795" s="361">
        <f ca="1">SUMPRODUCT($O202:AN202,N(OFFSET($O766:AN766,0,MAX(COLUMN($O766:AN766))-COLUMN($O766:AN766),1,1)))*$I795</f>
        <v>0</v>
      </c>
      <c r="AO795" s="361">
        <f ca="1">SUMPRODUCT($O202:AO202,N(OFFSET($O766:AO766,0,MAX(COLUMN($O766:AO766))-COLUMN($O766:AO766),1,1)))*$I795</f>
        <v>0</v>
      </c>
      <c r="AP795" s="361">
        <f ca="1">SUMPRODUCT($O202:AP202,N(OFFSET($O766:AP766,0,MAX(COLUMN($O766:AP766))-COLUMN($O766:AP766),1,1)))*$I795</f>
        <v>0</v>
      </c>
      <c r="AQ795" s="361">
        <f ca="1">SUMPRODUCT($O202:AQ202,N(OFFSET($O766:AQ766,0,MAX(COLUMN($O766:AQ766))-COLUMN($O766:AQ766),1,1)))*$I795</f>
        <v>0</v>
      </c>
      <c r="AR795" s="361">
        <f ca="1">SUMPRODUCT($O202:AR202,N(OFFSET($O766:AR766,0,MAX(COLUMN($O766:AR766))-COLUMN($O766:AR766),1,1)))*$I795</f>
        <v>0</v>
      </c>
      <c r="AS795" s="361">
        <f ca="1">SUMPRODUCT($O202:AS202,N(OFFSET($O766:AS766,0,MAX(COLUMN($O766:AS766))-COLUMN($O766:AS766),1,1)))*$I795</f>
        <v>0</v>
      </c>
      <c r="AT795" s="361">
        <f ca="1">SUMPRODUCT($O202:AT202,N(OFFSET($O766:AT766,0,MAX(COLUMN($O766:AT766))-COLUMN($O766:AT766),1,1)))*$I795</f>
        <v>0</v>
      </c>
      <c r="AU795" s="361">
        <f ca="1">SUMPRODUCT($O202:AU202,N(OFFSET($O766:AU766,0,MAX(COLUMN($O766:AU766))-COLUMN($O766:AU766),1,1)))*$I795</f>
        <v>0</v>
      </c>
      <c r="AV795" s="361">
        <f ca="1">SUMPRODUCT($O202:AV202,N(OFFSET($O766:AV766,0,MAX(COLUMN($O766:AV766))-COLUMN($O766:AV766),1,1)))*$I795</f>
        <v>0</v>
      </c>
      <c r="AW795" s="361">
        <f ca="1">SUMPRODUCT($O202:AW202,N(OFFSET($O766:AW766,0,MAX(COLUMN($O766:AW766))-COLUMN($O766:AW766),1,1)))*$I795</f>
        <v>0</v>
      </c>
      <c r="AX795" s="361">
        <f ca="1">SUMPRODUCT($O202:AX202,N(OFFSET($O766:AX766,0,MAX(COLUMN($O766:AX766))-COLUMN($O766:AX766),1,1)))*$I795</f>
        <v>0</v>
      </c>
      <c r="AY795" s="361">
        <f ca="1">SUMPRODUCT($O202:AY202,N(OFFSET($O766:AY766,0,MAX(COLUMN($O766:AY766))-COLUMN($O766:AY766),1,1)))*$I795</f>
        <v>0</v>
      </c>
      <c r="AZ795" s="361">
        <f ca="1">SUMPRODUCT($O202:AZ202,N(OFFSET($O766:AZ766,0,MAX(COLUMN($O766:AZ766))-COLUMN($O766:AZ766),1,1)))*$I795</f>
        <v>0</v>
      </c>
      <c r="BA795" s="361">
        <f ca="1">SUMPRODUCT($O202:BA202,N(OFFSET($O766:BA766,0,MAX(COLUMN($O766:BA766))-COLUMN($O766:BA766),1,1)))*$I795</f>
        <v>0</v>
      </c>
      <c r="BB795" s="361">
        <f ca="1">SUMPRODUCT($O202:BB202,N(OFFSET($O766:BB766,0,MAX(COLUMN($O766:BB766))-COLUMN($O766:BB766),1,1)))*$I795</f>
        <v>0</v>
      </c>
      <c r="BC795" s="361">
        <f ca="1">SUMPRODUCT($O202:BC202,N(OFFSET($O766:BC766,0,MAX(COLUMN($O766:BC766))-COLUMN($O766:BC766),1,1)))*$I795</f>
        <v>0</v>
      </c>
      <c r="BD795" s="361">
        <f ca="1">SUMPRODUCT($O202:BD202,N(OFFSET($O766:BD766,0,MAX(COLUMN($O766:BD766))-COLUMN($O766:BD766),1,1)))*$I795</f>
        <v>0</v>
      </c>
      <c r="BE795" s="361">
        <f ca="1">SUMPRODUCT($O202:BE202,N(OFFSET($O766:BE766,0,MAX(COLUMN($O766:BE766))-COLUMN($O766:BE766),1,1)))*$I795</f>
        <v>0</v>
      </c>
      <c r="BF795" s="361">
        <f ca="1">SUMPRODUCT($O202:BF202,N(OFFSET($O766:BF766,0,MAX(COLUMN($O766:BF766))-COLUMN($O766:BF766),1,1)))*$I795</f>
        <v>0</v>
      </c>
      <c r="BG795" s="361">
        <f ca="1">SUMPRODUCT($O202:BG202,N(OFFSET($O766:BG766,0,MAX(COLUMN($O766:BG766))-COLUMN($O766:BG766),1,1)))*$I795</f>
        <v>0</v>
      </c>
      <c r="BH795" s="361">
        <f ca="1">SUMPRODUCT($O202:BH202,N(OFFSET($O766:BH766,0,MAX(COLUMN($O766:BH766))-COLUMN($O766:BH766),1,1)))*$I795</f>
        <v>0</v>
      </c>
      <c r="BI795" s="361">
        <f ca="1">SUMPRODUCT($O202:BI202,N(OFFSET($O766:BI766,0,MAX(COLUMN($O766:BI766))-COLUMN($O766:BI766),1,1)))*$I795</f>
        <v>0</v>
      </c>
      <c r="BJ795" s="361">
        <f ca="1">SUMPRODUCT($O202:BJ202,N(OFFSET($O766:BJ766,0,MAX(COLUMN($O766:BJ766))-COLUMN($O766:BJ766),1,1)))*$I795</f>
        <v>0</v>
      </c>
      <c r="BK795" s="361">
        <f ca="1">SUMPRODUCT($O202:BK202,N(OFFSET($O766:BK766,0,MAX(COLUMN($O766:BK766))-COLUMN($O766:BK766),1,1)))*$I795</f>
        <v>0</v>
      </c>
      <c r="BL795" s="361">
        <f ca="1">SUMPRODUCT($O202:BL202,N(OFFSET($O766:BL766,0,MAX(COLUMN($O766:BL766))-COLUMN($O766:BL766),1,1)))*$I795</f>
        <v>0</v>
      </c>
      <c r="BM795" s="361">
        <f ca="1">SUMPRODUCT($O202:BM202,N(OFFSET($O766:BM766,0,MAX(COLUMN($O766:BM766))-COLUMN($O766:BM766),1,1)))*$I795</f>
        <v>0</v>
      </c>
    </row>
    <row r="796" spans="3:65" x14ac:dyDescent="0.2">
      <c r="D796" s="331" t="str">
        <f>"Total "&amp;D770</f>
        <v>Total Property Tax Basis</v>
      </c>
      <c r="O796" s="348">
        <f ca="1">SUM(O771:O795)</f>
        <v>0</v>
      </c>
      <c r="P796" s="348">
        <f ca="1">SUM(P771:P795)</f>
        <v>1000000</v>
      </c>
      <c r="Q796" s="348">
        <f t="shared" ref="Q796" ca="1" si="1443">SUM(Q771:Q795)</f>
        <v>975000</v>
      </c>
      <c r="R796" s="348">
        <f t="shared" ref="R796" ca="1" si="1444">SUM(R771:R795)</f>
        <v>950000</v>
      </c>
      <c r="S796" s="348">
        <f t="shared" ref="S796" ca="1" si="1445">SUM(S771:S795)</f>
        <v>925000</v>
      </c>
      <c r="T796" s="348">
        <f t="shared" ref="T796" ca="1" si="1446">SUM(T771:T795)</f>
        <v>900000</v>
      </c>
      <c r="U796" s="348">
        <f t="shared" ref="U796" ca="1" si="1447">SUM(U771:U795)</f>
        <v>875000</v>
      </c>
      <c r="V796" s="348">
        <f t="shared" ref="V796" ca="1" si="1448">SUM(V771:V795)</f>
        <v>850000</v>
      </c>
      <c r="W796" s="348">
        <f t="shared" ref="W796" ca="1" si="1449">SUM(W771:W795)</f>
        <v>825000</v>
      </c>
      <c r="X796" s="348">
        <f t="shared" ref="X796" ca="1" si="1450">SUM(X771:X795)</f>
        <v>800000</v>
      </c>
      <c r="Y796" s="348">
        <f t="shared" ref="Y796" ca="1" si="1451">SUM(Y771:Y795)</f>
        <v>775000</v>
      </c>
      <c r="Z796" s="348">
        <f t="shared" ref="Z796" ca="1" si="1452">SUM(Z771:Z795)</f>
        <v>750000</v>
      </c>
      <c r="AA796" s="348">
        <f t="shared" ref="AA796" ca="1" si="1453">SUM(AA771:AA795)</f>
        <v>725000.00000000012</v>
      </c>
      <c r="AB796" s="348">
        <f t="shared" ref="AB796" ca="1" si="1454">SUM(AB771:AB795)</f>
        <v>700000</v>
      </c>
      <c r="AC796" s="348">
        <f t="shared" ref="AC796" ca="1" si="1455">SUM(AC771:AC795)</f>
        <v>675000</v>
      </c>
      <c r="AD796" s="348">
        <f t="shared" ref="AD796" ca="1" si="1456">SUM(AD771:AD795)</f>
        <v>649999.99999999988</v>
      </c>
      <c r="AE796" s="348">
        <f t="shared" ref="AE796" ca="1" si="1457">SUM(AE771:AE795)</f>
        <v>625000</v>
      </c>
      <c r="AF796" s="348">
        <f t="shared" ref="AF796" ca="1" si="1458">SUM(AF771:AF795)</f>
        <v>599999.99999999988</v>
      </c>
      <c r="AG796" s="348">
        <f t="shared" ref="AG796" ca="1" si="1459">SUM(AG771:AG795)</f>
        <v>575000</v>
      </c>
      <c r="AH796" s="348">
        <f t="shared" ref="AH796" ca="1" si="1460">SUM(AH771:AH795)</f>
        <v>549999.99999999977</v>
      </c>
      <c r="AI796" s="348">
        <f t="shared" ref="AI796" ca="1" si="1461">SUM(AI771:AI795)</f>
        <v>524999.99999999988</v>
      </c>
      <c r="AJ796" s="348">
        <f t="shared" ref="AJ796" ca="1" si="1462">SUM(AJ771:AJ795)</f>
        <v>499999.99999999988</v>
      </c>
      <c r="AK796" s="348">
        <f t="shared" ref="AK796" ca="1" si="1463">SUM(AK771:AK795)</f>
        <v>474999.99999999988</v>
      </c>
      <c r="AL796" s="348">
        <f t="shared" ref="AL796" ca="1" si="1464">SUM(AL771:AL795)</f>
        <v>449999.99999999983</v>
      </c>
      <c r="AM796" s="348">
        <f t="shared" ref="AM796" ca="1" si="1465">SUM(AM771:AM795)</f>
        <v>424999.99999999983</v>
      </c>
      <c r="AN796" s="348">
        <f t="shared" ref="AN796" ca="1" si="1466">SUM(AN771:AN795)</f>
        <v>399999.99999999983</v>
      </c>
      <c r="AO796" s="348">
        <f t="shared" ref="AO796" ca="1" si="1467">SUM(AO771:AO795)</f>
        <v>374999.99999999977</v>
      </c>
      <c r="AP796" s="348">
        <f t="shared" ref="AP796" ca="1" si="1468">SUM(AP771:AP795)</f>
        <v>349999.99999999977</v>
      </c>
      <c r="AQ796" s="348">
        <f t="shared" ref="AQ796" ca="1" si="1469">SUM(AQ771:AQ795)</f>
        <v>324999.99999999971</v>
      </c>
      <c r="AR796" s="348">
        <f t="shared" ref="AR796" ca="1" si="1470">SUM(AR771:AR795)</f>
        <v>299999.99999999971</v>
      </c>
      <c r="AS796" s="348">
        <f t="shared" ref="AS796" ca="1" si="1471">SUM(AS771:AS795)</f>
        <v>274999.99999999971</v>
      </c>
      <c r="AT796" s="348">
        <f t="shared" ref="AT796" ca="1" si="1472">SUM(AT771:AT795)</f>
        <v>249999.99999999968</v>
      </c>
      <c r="AU796" s="348">
        <f t="shared" ref="AU796" ca="1" si="1473">SUM(AU771:AU795)</f>
        <v>224999.99999999965</v>
      </c>
      <c r="AV796" s="348">
        <f t="shared" ref="AV796" ca="1" si="1474">SUM(AV771:AV795)</f>
        <v>200000</v>
      </c>
      <c r="AW796" s="348">
        <f t="shared" ref="AW796" ca="1" si="1475">SUM(AW771:AW795)</f>
        <v>200000</v>
      </c>
      <c r="AX796" s="348">
        <f t="shared" ref="AX796" ca="1" si="1476">SUM(AX771:AX795)</f>
        <v>200000</v>
      </c>
      <c r="AY796" s="348">
        <f t="shared" ref="AY796" ca="1" si="1477">SUM(AY771:AY795)</f>
        <v>200000</v>
      </c>
      <c r="AZ796" s="348">
        <f t="shared" ref="AZ796" ca="1" si="1478">SUM(AZ771:AZ795)</f>
        <v>200000</v>
      </c>
      <c r="BA796" s="348">
        <f t="shared" ref="BA796" ca="1" si="1479">SUM(BA771:BA795)</f>
        <v>200000</v>
      </c>
      <c r="BB796" s="348">
        <f t="shared" ref="BB796" ca="1" si="1480">SUM(BB771:BB795)</f>
        <v>200000</v>
      </c>
      <c r="BC796" s="348">
        <f t="shared" ref="BC796" ca="1" si="1481">SUM(BC771:BC795)</f>
        <v>200000</v>
      </c>
      <c r="BD796" s="348">
        <f t="shared" ref="BD796" ca="1" si="1482">SUM(BD771:BD795)</f>
        <v>200000</v>
      </c>
      <c r="BE796" s="348">
        <f t="shared" ref="BE796" ca="1" si="1483">SUM(BE771:BE795)</f>
        <v>0</v>
      </c>
      <c r="BF796" s="348">
        <f t="shared" ref="BF796" ca="1" si="1484">SUM(BF771:BF795)</f>
        <v>0</v>
      </c>
      <c r="BG796" s="348">
        <f t="shared" ref="BG796" ca="1" si="1485">SUM(BG771:BG795)</f>
        <v>0</v>
      </c>
      <c r="BH796" s="348">
        <f t="shared" ref="BH796" ca="1" si="1486">SUM(BH771:BH795)</f>
        <v>0</v>
      </c>
      <c r="BI796" s="348">
        <f t="shared" ref="BI796" ca="1" si="1487">SUM(BI771:BI795)</f>
        <v>0</v>
      </c>
      <c r="BJ796" s="348">
        <f t="shared" ref="BJ796" ca="1" si="1488">SUM(BJ771:BJ795)</f>
        <v>0</v>
      </c>
      <c r="BK796" s="348">
        <f t="shared" ref="BK796" ca="1" si="1489">SUM(BK771:BK795)</f>
        <v>0</v>
      </c>
      <c r="BL796" s="348">
        <f t="shared" ref="BL796" ca="1" si="1490">SUM(BL771:BL795)</f>
        <v>0</v>
      </c>
      <c r="BM796" s="348">
        <f t="shared" ref="BM796" ca="1" si="1491">SUM(BM771:BM795)</f>
        <v>0</v>
      </c>
    </row>
    <row r="797" spans="3:65" s="326" customFormat="1" x14ac:dyDescent="0.2">
      <c r="D797" s="334"/>
      <c r="F797" s="335"/>
      <c r="G797" s="335"/>
    </row>
    <row r="798" spans="3:65" s="326" customFormat="1" x14ac:dyDescent="0.2">
      <c r="D798" s="334"/>
      <c r="F798" s="335"/>
      <c r="G798" s="335"/>
    </row>
    <row r="799" spans="3:65" x14ac:dyDescent="0.2">
      <c r="D799" s="323" t="s">
        <v>85</v>
      </c>
      <c r="E799" s="318"/>
      <c r="F799" s="291"/>
      <c r="G799" s="291"/>
      <c r="H799" s="356" t="s">
        <v>86</v>
      </c>
      <c r="K799" s="321"/>
      <c r="L799" s="321"/>
      <c r="M799" s="321"/>
      <c r="O799" s="321"/>
      <c r="P799" s="321"/>
      <c r="Q799" s="321"/>
      <c r="R799" s="321"/>
      <c r="S799" s="321"/>
      <c r="T799" s="321"/>
      <c r="U799" s="321"/>
      <c r="V799" s="321"/>
      <c r="W799" s="321"/>
      <c r="X799" s="321"/>
      <c r="Y799" s="321"/>
      <c r="Z799" s="321"/>
      <c r="AA799" s="321"/>
      <c r="AB799" s="321"/>
      <c r="AC799" s="321"/>
      <c r="AD799" s="321"/>
      <c r="AE799" s="321"/>
      <c r="AF799" s="321"/>
      <c r="AG799" s="321"/>
      <c r="AH799" s="321"/>
      <c r="AI799" s="321"/>
      <c r="AJ799" s="321"/>
      <c r="AK799" s="321"/>
      <c r="AL799" s="321"/>
      <c r="AM799" s="321"/>
      <c r="AN799" s="321"/>
      <c r="AO799" s="321"/>
      <c r="AP799" s="321"/>
      <c r="AQ799" s="321"/>
      <c r="AR799" s="321"/>
      <c r="AS799" s="321"/>
      <c r="AT799" s="321"/>
      <c r="AU799" s="321"/>
      <c r="AV799" s="321"/>
      <c r="AW799" s="321"/>
      <c r="AX799" s="321"/>
      <c r="AY799" s="321"/>
      <c r="AZ799" s="321"/>
      <c r="BA799" s="321"/>
      <c r="BB799" s="321"/>
      <c r="BC799" s="321"/>
      <c r="BD799" s="321"/>
      <c r="BE799" s="321"/>
      <c r="BF799" s="321"/>
      <c r="BG799" s="321"/>
      <c r="BH799" s="321"/>
      <c r="BI799" s="321"/>
      <c r="BJ799" s="321"/>
      <c r="BK799" s="321"/>
      <c r="BL799" s="321"/>
      <c r="BM799" s="321"/>
    </row>
    <row r="800" spans="3:65" x14ac:dyDescent="0.2">
      <c r="C800" s="325">
        <f>C799+1</f>
        <v>1</v>
      </c>
      <c r="D800" s="303" t="str">
        <f>INDEX(D$59:D$83,$C800,1)</f>
        <v>CR Factors</v>
      </c>
      <c r="E800" s="350" t="str">
        <f t="shared" ref="E800:F824" si="1492">INDEX(E$59:E$83,$C800,1)</f>
        <v>Capital</v>
      </c>
      <c r="F800" s="320">
        <f t="shared" si="1492"/>
        <v>4</v>
      </c>
      <c r="G800" s="320"/>
      <c r="H800" s="354">
        <f>Assumptions!$E$34</f>
        <v>1.8100000000000002E-2</v>
      </c>
      <c r="K800" s="341">
        <f ca="1">SUMPRODUCT(O800:BM800,$O$7:$BM$7)</f>
        <v>184330.8726245189</v>
      </c>
      <c r="L800" s="342">
        <f ca="1">SUM(O800:BM800)</f>
        <v>387340</v>
      </c>
      <c r="O800" s="374">
        <f ca="1">$H800*O771</f>
        <v>0</v>
      </c>
      <c r="P800" s="374">
        <f t="shared" ref="P800:BM800" ca="1" si="1493">$H800*P771</f>
        <v>18100</v>
      </c>
      <c r="Q800" s="374">
        <f t="shared" ca="1" si="1493"/>
        <v>17647.5</v>
      </c>
      <c r="R800" s="374">
        <f t="shared" ca="1" si="1493"/>
        <v>17195</v>
      </c>
      <c r="S800" s="374">
        <f t="shared" ca="1" si="1493"/>
        <v>16742.5</v>
      </c>
      <c r="T800" s="374">
        <f t="shared" ca="1" si="1493"/>
        <v>16290.000000000002</v>
      </c>
      <c r="U800" s="374">
        <f t="shared" ca="1" si="1493"/>
        <v>15837.500000000002</v>
      </c>
      <c r="V800" s="374">
        <f t="shared" ca="1" si="1493"/>
        <v>15385.000000000002</v>
      </c>
      <c r="W800" s="374">
        <f t="shared" ca="1" si="1493"/>
        <v>14932.500000000002</v>
      </c>
      <c r="X800" s="374">
        <f t="shared" ca="1" si="1493"/>
        <v>14480.000000000002</v>
      </c>
      <c r="Y800" s="374">
        <f t="shared" ca="1" si="1493"/>
        <v>14027.500000000002</v>
      </c>
      <c r="Z800" s="374">
        <f t="shared" ca="1" si="1493"/>
        <v>13575.000000000002</v>
      </c>
      <c r="AA800" s="374">
        <f t="shared" ca="1" si="1493"/>
        <v>13122.500000000004</v>
      </c>
      <c r="AB800" s="374">
        <f t="shared" ca="1" si="1493"/>
        <v>12670.000000000002</v>
      </c>
      <c r="AC800" s="374">
        <f t="shared" ca="1" si="1493"/>
        <v>12217.500000000002</v>
      </c>
      <c r="AD800" s="374">
        <f t="shared" ca="1" si="1493"/>
        <v>11764.999999999998</v>
      </c>
      <c r="AE800" s="374">
        <f t="shared" ca="1" si="1493"/>
        <v>11312.500000000002</v>
      </c>
      <c r="AF800" s="374">
        <f t="shared" ca="1" si="1493"/>
        <v>10859.999999999998</v>
      </c>
      <c r="AG800" s="374">
        <f t="shared" ca="1" si="1493"/>
        <v>10407.5</v>
      </c>
      <c r="AH800" s="374">
        <f t="shared" ca="1" si="1493"/>
        <v>9954.9999999999964</v>
      </c>
      <c r="AI800" s="374">
        <f t="shared" ca="1" si="1493"/>
        <v>9502.4999999999982</v>
      </c>
      <c r="AJ800" s="374">
        <f t="shared" ca="1" si="1493"/>
        <v>9049.9999999999982</v>
      </c>
      <c r="AK800" s="374">
        <f t="shared" ca="1" si="1493"/>
        <v>8597.4999999999982</v>
      </c>
      <c r="AL800" s="374">
        <f t="shared" ca="1" si="1493"/>
        <v>8144.9999999999973</v>
      </c>
      <c r="AM800" s="374">
        <f t="shared" ca="1" si="1493"/>
        <v>7692.4999999999973</v>
      </c>
      <c r="AN800" s="374">
        <f t="shared" ca="1" si="1493"/>
        <v>7239.9999999999973</v>
      </c>
      <c r="AO800" s="374">
        <f t="shared" ca="1" si="1493"/>
        <v>6787.4999999999964</v>
      </c>
      <c r="AP800" s="374">
        <f t="shared" ca="1" si="1493"/>
        <v>6334.9999999999964</v>
      </c>
      <c r="AQ800" s="374">
        <f t="shared" ca="1" si="1493"/>
        <v>5882.4999999999955</v>
      </c>
      <c r="AR800" s="374">
        <f t="shared" ca="1" si="1493"/>
        <v>5429.9999999999955</v>
      </c>
      <c r="AS800" s="374">
        <f t="shared" ca="1" si="1493"/>
        <v>4977.4999999999955</v>
      </c>
      <c r="AT800" s="374">
        <f t="shared" ca="1" si="1493"/>
        <v>4524.9999999999945</v>
      </c>
      <c r="AU800" s="374">
        <f t="shared" ca="1" si="1493"/>
        <v>4072.4999999999941</v>
      </c>
      <c r="AV800" s="374">
        <f t="shared" ca="1" si="1493"/>
        <v>3620.0000000000005</v>
      </c>
      <c r="AW800" s="374">
        <f t="shared" ca="1" si="1493"/>
        <v>3620.0000000000005</v>
      </c>
      <c r="AX800" s="374">
        <f t="shared" ca="1" si="1493"/>
        <v>3620.0000000000005</v>
      </c>
      <c r="AY800" s="374">
        <f t="shared" ca="1" si="1493"/>
        <v>3620.0000000000005</v>
      </c>
      <c r="AZ800" s="374">
        <f t="shared" ca="1" si="1493"/>
        <v>3620.0000000000005</v>
      </c>
      <c r="BA800" s="374">
        <f t="shared" ca="1" si="1493"/>
        <v>3620.0000000000005</v>
      </c>
      <c r="BB800" s="374">
        <f t="shared" ca="1" si="1493"/>
        <v>3620.0000000000005</v>
      </c>
      <c r="BC800" s="374">
        <f t="shared" ca="1" si="1493"/>
        <v>3620.0000000000005</v>
      </c>
      <c r="BD800" s="374">
        <f t="shared" ca="1" si="1493"/>
        <v>3620.0000000000005</v>
      </c>
      <c r="BE800" s="374">
        <f t="shared" ca="1" si="1493"/>
        <v>0</v>
      </c>
      <c r="BF800" s="374">
        <f t="shared" ca="1" si="1493"/>
        <v>0</v>
      </c>
      <c r="BG800" s="374">
        <f t="shared" ca="1" si="1493"/>
        <v>0</v>
      </c>
      <c r="BH800" s="374">
        <f t="shared" ca="1" si="1493"/>
        <v>0</v>
      </c>
      <c r="BI800" s="374">
        <f t="shared" ca="1" si="1493"/>
        <v>0</v>
      </c>
      <c r="BJ800" s="374">
        <f t="shared" ca="1" si="1493"/>
        <v>0</v>
      </c>
      <c r="BK800" s="374">
        <f t="shared" ca="1" si="1493"/>
        <v>0</v>
      </c>
      <c r="BL800" s="374">
        <f t="shared" ca="1" si="1493"/>
        <v>0</v>
      </c>
      <c r="BM800" s="374">
        <f t="shared" ca="1" si="1493"/>
        <v>0</v>
      </c>
    </row>
    <row r="801" spans="3:65" x14ac:dyDescent="0.2">
      <c r="C801" s="325">
        <f t="shared" ref="C801:C824" si="1494">C800+1</f>
        <v>2</v>
      </c>
      <c r="D801" s="303" t="str">
        <f t="shared" ref="D801:D824" si="1495">INDEX(D$59:D$83,$C801,1)</f>
        <v>item 2</v>
      </c>
      <c r="E801" s="350" t="str">
        <f t="shared" si="1492"/>
        <v>Operating Expense</v>
      </c>
      <c r="F801" s="320">
        <f t="shared" si="1492"/>
        <v>2</v>
      </c>
      <c r="G801" s="320"/>
      <c r="H801" s="354">
        <f>Assumptions!$E$34</f>
        <v>1.8100000000000002E-2</v>
      </c>
      <c r="K801" s="341">
        <f t="shared" ref="K801:K825" ca="1" si="1496">SUMPRODUCT(O801:BM801,$O$7:$BM$7)</f>
        <v>0</v>
      </c>
      <c r="L801" s="342">
        <f t="shared" ref="L801:L825" ca="1" si="1497">SUM(O801:BM801)</f>
        <v>0</v>
      </c>
      <c r="O801" s="374">
        <f t="shared" ref="O801:BM801" ca="1" si="1498">$H801*O772</f>
        <v>0</v>
      </c>
      <c r="P801" s="374">
        <f t="shared" ca="1" si="1498"/>
        <v>0</v>
      </c>
      <c r="Q801" s="374">
        <f t="shared" ca="1" si="1498"/>
        <v>0</v>
      </c>
      <c r="R801" s="374">
        <f t="shared" ca="1" si="1498"/>
        <v>0</v>
      </c>
      <c r="S801" s="374">
        <f t="shared" ca="1" si="1498"/>
        <v>0</v>
      </c>
      <c r="T801" s="374">
        <f t="shared" ca="1" si="1498"/>
        <v>0</v>
      </c>
      <c r="U801" s="374">
        <f t="shared" ca="1" si="1498"/>
        <v>0</v>
      </c>
      <c r="V801" s="374">
        <f t="shared" ca="1" si="1498"/>
        <v>0</v>
      </c>
      <c r="W801" s="374">
        <f t="shared" ca="1" si="1498"/>
        <v>0</v>
      </c>
      <c r="X801" s="374">
        <f t="shared" ca="1" si="1498"/>
        <v>0</v>
      </c>
      <c r="Y801" s="374">
        <f t="shared" ca="1" si="1498"/>
        <v>0</v>
      </c>
      <c r="Z801" s="374">
        <f t="shared" ca="1" si="1498"/>
        <v>0</v>
      </c>
      <c r="AA801" s="374">
        <f t="shared" ca="1" si="1498"/>
        <v>0</v>
      </c>
      <c r="AB801" s="374">
        <f t="shared" ca="1" si="1498"/>
        <v>0</v>
      </c>
      <c r="AC801" s="374">
        <f t="shared" ca="1" si="1498"/>
        <v>0</v>
      </c>
      <c r="AD801" s="374">
        <f t="shared" ca="1" si="1498"/>
        <v>0</v>
      </c>
      <c r="AE801" s="374">
        <f t="shared" ca="1" si="1498"/>
        <v>0</v>
      </c>
      <c r="AF801" s="374">
        <f t="shared" ca="1" si="1498"/>
        <v>0</v>
      </c>
      <c r="AG801" s="374">
        <f t="shared" ca="1" si="1498"/>
        <v>0</v>
      </c>
      <c r="AH801" s="374">
        <f t="shared" ca="1" si="1498"/>
        <v>0</v>
      </c>
      <c r="AI801" s="374">
        <f t="shared" ca="1" si="1498"/>
        <v>0</v>
      </c>
      <c r="AJ801" s="374">
        <f t="shared" ca="1" si="1498"/>
        <v>0</v>
      </c>
      <c r="AK801" s="374">
        <f t="shared" ca="1" si="1498"/>
        <v>0</v>
      </c>
      <c r="AL801" s="374">
        <f t="shared" ca="1" si="1498"/>
        <v>0</v>
      </c>
      <c r="AM801" s="374">
        <f t="shared" ca="1" si="1498"/>
        <v>0</v>
      </c>
      <c r="AN801" s="374">
        <f t="shared" ca="1" si="1498"/>
        <v>0</v>
      </c>
      <c r="AO801" s="374">
        <f t="shared" ca="1" si="1498"/>
        <v>0</v>
      </c>
      <c r="AP801" s="374">
        <f t="shared" ca="1" si="1498"/>
        <v>0</v>
      </c>
      <c r="AQ801" s="374">
        <f t="shared" ca="1" si="1498"/>
        <v>0</v>
      </c>
      <c r="AR801" s="374">
        <f t="shared" ca="1" si="1498"/>
        <v>0</v>
      </c>
      <c r="AS801" s="374">
        <f t="shared" ca="1" si="1498"/>
        <v>0</v>
      </c>
      <c r="AT801" s="374">
        <f t="shared" ca="1" si="1498"/>
        <v>0</v>
      </c>
      <c r="AU801" s="374">
        <f t="shared" ca="1" si="1498"/>
        <v>0</v>
      </c>
      <c r="AV801" s="374">
        <f t="shared" ca="1" si="1498"/>
        <v>0</v>
      </c>
      <c r="AW801" s="374">
        <f t="shared" ca="1" si="1498"/>
        <v>0</v>
      </c>
      <c r="AX801" s="374">
        <f t="shared" ca="1" si="1498"/>
        <v>0</v>
      </c>
      <c r="AY801" s="374">
        <f t="shared" ca="1" si="1498"/>
        <v>0</v>
      </c>
      <c r="AZ801" s="374">
        <f t="shared" ca="1" si="1498"/>
        <v>0</v>
      </c>
      <c r="BA801" s="374">
        <f t="shared" ca="1" si="1498"/>
        <v>0</v>
      </c>
      <c r="BB801" s="374">
        <f t="shared" ca="1" si="1498"/>
        <v>0</v>
      </c>
      <c r="BC801" s="374">
        <f t="shared" ca="1" si="1498"/>
        <v>0</v>
      </c>
      <c r="BD801" s="374">
        <f t="shared" ca="1" si="1498"/>
        <v>0</v>
      </c>
      <c r="BE801" s="374">
        <f t="shared" ca="1" si="1498"/>
        <v>0</v>
      </c>
      <c r="BF801" s="374">
        <f t="shared" ca="1" si="1498"/>
        <v>0</v>
      </c>
      <c r="BG801" s="374">
        <f t="shared" ca="1" si="1498"/>
        <v>0</v>
      </c>
      <c r="BH801" s="374">
        <f t="shared" ca="1" si="1498"/>
        <v>0</v>
      </c>
      <c r="BI801" s="374">
        <f t="shared" ca="1" si="1498"/>
        <v>0</v>
      </c>
      <c r="BJ801" s="374">
        <f t="shared" ca="1" si="1498"/>
        <v>0</v>
      </c>
      <c r="BK801" s="374">
        <f t="shared" ca="1" si="1498"/>
        <v>0</v>
      </c>
      <c r="BL801" s="374">
        <f t="shared" ca="1" si="1498"/>
        <v>0</v>
      </c>
      <c r="BM801" s="374">
        <f t="shared" ca="1" si="1498"/>
        <v>0</v>
      </c>
    </row>
    <row r="802" spans="3:65" x14ac:dyDescent="0.2">
      <c r="C802" s="325">
        <f t="shared" si="1494"/>
        <v>3</v>
      </c>
      <c r="D802" s="303" t="str">
        <f t="shared" si="1495"/>
        <v>item 3</v>
      </c>
      <c r="E802" s="350" t="str">
        <f t="shared" si="1492"/>
        <v>Operating Expense</v>
      </c>
      <c r="F802" s="320">
        <f t="shared" si="1492"/>
        <v>2</v>
      </c>
      <c r="G802" s="320"/>
      <c r="H802" s="354">
        <f>Assumptions!$E$34</f>
        <v>1.8100000000000002E-2</v>
      </c>
      <c r="K802" s="341">
        <f t="shared" ca="1" si="1496"/>
        <v>0</v>
      </c>
      <c r="L802" s="342">
        <f t="shared" ca="1" si="1497"/>
        <v>0</v>
      </c>
      <c r="O802" s="374">
        <f t="shared" ref="O802:BM802" ca="1" si="1499">$H802*O773</f>
        <v>0</v>
      </c>
      <c r="P802" s="374">
        <f t="shared" ca="1" si="1499"/>
        <v>0</v>
      </c>
      <c r="Q802" s="374">
        <f t="shared" ca="1" si="1499"/>
        <v>0</v>
      </c>
      <c r="R802" s="374">
        <f t="shared" ca="1" si="1499"/>
        <v>0</v>
      </c>
      <c r="S802" s="374">
        <f t="shared" ca="1" si="1499"/>
        <v>0</v>
      </c>
      <c r="T802" s="374">
        <f t="shared" ca="1" si="1499"/>
        <v>0</v>
      </c>
      <c r="U802" s="374">
        <f t="shared" ca="1" si="1499"/>
        <v>0</v>
      </c>
      <c r="V802" s="374">
        <f t="shared" ca="1" si="1499"/>
        <v>0</v>
      </c>
      <c r="W802" s="374">
        <f t="shared" ca="1" si="1499"/>
        <v>0</v>
      </c>
      <c r="X802" s="374">
        <f t="shared" ca="1" si="1499"/>
        <v>0</v>
      </c>
      <c r="Y802" s="374">
        <f t="shared" ca="1" si="1499"/>
        <v>0</v>
      </c>
      <c r="Z802" s="374">
        <f t="shared" ca="1" si="1499"/>
        <v>0</v>
      </c>
      <c r="AA802" s="374">
        <f t="shared" ca="1" si="1499"/>
        <v>0</v>
      </c>
      <c r="AB802" s="374">
        <f t="shared" ca="1" si="1499"/>
        <v>0</v>
      </c>
      <c r="AC802" s="374">
        <f t="shared" ca="1" si="1499"/>
        <v>0</v>
      </c>
      <c r="AD802" s="374">
        <f t="shared" ca="1" si="1499"/>
        <v>0</v>
      </c>
      <c r="AE802" s="374">
        <f t="shared" ca="1" si="1499"/>
        <v>0</v>
      </c>
      <c r="AF802" s="374">
        <f t="shared" ca="1" si="1499"/>
        <v>0</v>
      </c>
      <c r="AG802" s="374">
        <f t="shared" ca="1" si="1499"/>
        <v>0</v>
      </c>
      <c r="AH802" s="374">
        <f t="shared" ca="1" si="1499"/>
        <v>0</v>
      </c>
      <c r="AI802" s="374">
        <f t="shared" ca="1" si="1499"/>
        <v>0</v>
      </c>
      <c r="AJ802" s="374">
        <f t="shared" ca="1" si="1499"/>
        <v>0</v>
      </c>
      <c r="AK802" s="374">
        <f t="shared" ca="1" si="1499"/>
        <v>0</v>
      </c>
      <c r="AL802" s="374">
        <f t="shared" ca="1" si="1499"/>
        <v>0</v>
      </c>
      <c r="AM802" s="374">
        <f t="shared" ca="1" si="1499"/>
        <v>0</v>
      </c>
      <c r="AN802" s="374">
        <f t="shared" ca="1" si="1499"/>
        <v>0</v>
      </c>
      <c r="AO802" s="374">
        <f t="shared" ca="1" si="1499"/>
        <v>0</v>
      </c>
      <c r="AP802" s="374">
        <f t="shared" ca="1" si="1499"/>
        <v>0</v>
      </c>
      <c r="AQ802" s="374">
        <f t="shared" ca="1" si="1499"/>
        <v>0</v>
      </c>
      <c r="AR802" s="374">
        <f t="shared" ca="1" si="1499"/>
        <v>0</v>
      </c>
      <c r="AS802" s="374">
        <f t="shared" ca="1" si="1499"/>
        <v>0</v>
      </c>
      <c r="AT802" s="374">
        <f t="shared" ca="1" si="1499"/>
        <v>0</v>
      </c>
      <c r="AU802" s="374">
        <f t="shared" ca="1" si="1499"/>
        <v>0</v>
      </c>
      <c r="AV802" s="374">
        <f t="shared" ca="1" si="1499"/>
        <v>0</v>
      </c>
      <c r="AW802" s="374">
        <f t="shared" ca="1" si="1499"/>
        <v>0</v>
      </c>
      <c r="AX802" s="374">
        <f t="shared" ca="1" si="1499"/>
        <v>0</v>
      </c>
      <c r="AY802" s="374">
        <f t="shared" ca="1" si="1499"/>
        <v>0</v>
      </c>
      <c r="AZ802" s="374">
        <f t="shared" ca="1" si="1499"/>
        <v>0</v>
      </c>
      <c r="BA802" s="374">
        <f t="shared" ca="1" si="1499"/>
        <v>0</v>
      </c>
      <c r="BB802" s="374">
        <f t="shared" ca="1" si="1499"/>
        <v>0</v>
      </c>
      <c r="BC802" s="374">
        <f t="shared" ca="1" si="1499"/>
        <v>0</v>
      </c>
      <c r="BD802" s="374">
        <f t="shared" ca="1" si="1499"/>
        <v>0</v>
      </c>
      <c r="BE802" s="374">
        <f t="shared" ca="1" si="1499"/>
        <v>0</v>
      </c>
      <c r="BF802" s="374">
        <f t="shared" ca="1" si="1499"/>
        <v>0</v>
      </c>
      <c r="BG802" s="374">
        <f t="shared" ca="1" si="1499"/>
        <v>0</v>
      </c>
      <c r="BH802" s="374">
        <f t="shared" ca="1" si="1499"/>
        <v>0</v>
      </c>
      <c r="BI802" s="374">
        <f t="shared" ca="1" si="1499"/>
        <v>0</v>
      </c>
      <c r="BJ802" s="374">
        <f t="shared" ca="1" si="1499"/>
        <v>0</v>
      </c>
      <c r="BK802" s="374">
        <f t="shared" ca="1" si="1499"/>
        <v>0</v>
      </c>
      <c r="BL802" s="374">
        <f t="shared" ca="1" si="1499"/>
        <v>0</v>
      </c>
      <c r="BM802" s="374">
        <f t="shared" ca="1" si="1499"/>
        <v>0</v>
      </c>
    </row>
    <row r="803" spans="3:65" x14ac:dyDescent="0.2">
      <c r="C803" s="325">
        <f t="shared" si="1494"/>
        <v>4</v>
      </c>
      <c r="D803" s="303" t="str">
        <f t="shared" si="1495"/>
        <v>item 4</v>
      </c>
      <c r="E803" s="350" t="str">
        <f t="shared" si="1492"/>
        <v>Operating Expense</v>
      </c>
      <c r="F803" s="320">
        <f t="shared" si="1492"/>
        <v>2</v>
      </c>
      <c r="G803" s="320"/>
      <c r="H803" s="354">
        <f>Assumptions!$E$34</f>
        <v>1.8100000000000002E-2</v>
      </c>
      <c r="K803" s="341">
        <f t="shared" ca="1" si="1496"/>
        <v>0</v>
      </c>
      <c r="L803" s="342">
        <f t="shared" ca="1" si="1497"/>
        <v>0</v>
      </c>
      <c r="O803" s="374">
        <f t="shared" ref="O803:BM803" ca="1" si="1500">$H803*O774</f>
        <v>0</v>
      </c>
      <c r="P803" s="374">
        <f t="shared" ca="1" si="1500"/>
        <v>0</v>
      </c>
      <c r="Q803" s="374">
        <f t="shared" ca="1" si="1500"/>
        <v>0</v>
      </c>
      <c r="R803" s="374">
        <f t="shared" ca="1" si="1500"/>
        <v>0</v>
      </c>
      <c r="S803" s="374">
        <f t="shared" ca="1" si="1500"/>
        <v>0</v>
      </c>
      <c r="T803" s="374">
        <f t="shared" ca="1" si="1500"/>
        <v>0</v>
      </c>
      <c r="U803" s="374">
        <f t="shared" ca="1" si="1500"/>
        <v>0</v>
      </c>
      <c r="V803" s="374">
        <f t="shared" ca="1" si="1500"/>
        <v>0</v>
      </c>
      <c r="W803" s="374">
        <f t="shared" ca="1" si="1500"/>
        <v>0</v>
      </c>
      <c r="X803" s="374">
        <f t="shared" ca="1" si="1500"/>
        <v>0</v>
      </c>
      <c r="Y803" s="374">
        <f t="shared" ca="1" si="1500"/>
        <v>0</v>
      </c>
      <c r="Z803" s="374">
        <f t="shared" ca="1" si="1500"/>
        <v>0</v>
      </c>
      <c r="AA803" s="374">
        <f t="shared" ca="1" si="1500"/>
        <v>0</v>
      </c>
      <c r="AB803" s="374">
        <f t="shared" ca="1" si="1500"/>
        <v>0</v>
      </c>
      <c r="AC803" s="374">
        <f t="shared" ca="1" si="1500"/>
        <v>0</v>
      </c>
      <c r="AD803" s="374">
        <f t="shared" ca="1" si="1500"/>
        <v>0</v>
      </c>
      <c r="AE803" s="374">
        <f t="shared" ca="1" si="1500"/>
        <v>0</v>
      </c>
      <c r="AF803" s="374">
        <f t="shared" ca="1" si="1500"/>
        <v>0</v>
      </c>
      <c r="AG803" s="374">
        <f t="shared" ca="1" si="1500"/>
        <v>0</v>
      </c>
      <c r="AH803" s="374">
        <f t="shared" ca="1" si="1500"/>
        <v>0</v>
      </c>
      <c r="AI803" s="374">
        <f t="shared" ca="1" si="1500"/>
        <v>0</v>
      </c>
      <c r="AJ803" s="374">
        <f t="shared" ca="1" si="1500"/>
        <v>0</v>
      </c>
      <c r="AK803" s="374">
        <f t="shared" ca="1" si="1500"/>
        <v>0</v>
      </c>
      <c r="AL803" s="374">
        <f t="shared" ca="1" si="1500"/>
        <v>0</v>
      </c>
      <c r="AM803" s="374">
        <f t="shared" ca="1" si="1500"/>
        <v>0</v>
      </c>
      <c r="AN803" s="374">
        <f t="shared" ca="1" si="1500"/>
        <v>0</v>
      </c>
      <c r="AO803" s="374">
        <f t="shared" ca="1" si="1500"/>
        <v>0</v>
      </c>
      <c r="AP803" s="374">
        <f t="shared" ca="1" si="1500"/>
        <v>0</v>
      </c>
      <c r="AQ803" s="374">
        <f t="shared" ca="1" si="1500"/>
        <v>0</v>
      </c>
      <c r="AR803" s="374">
        <f t="shared" ca="1" si="1500"/>
        <v>0</v>
      </c>
      <c r="AS803" s="374">
        <f t="shared" ca="1" si="1500"/>
        <v>0</v>
      </c>
      <c r="AT803" s="374">
        <f t="shared" ca="1" si="1500"/>
        <v>0</v>
      </c>
      <c r="AU803" s="374">
        <f t="shared" ca="1" si="1500"/>
        <v>0</v>
      </c>
      <c r="AV803" s="374">
        <f t="shared" ca="1" si="1500"/>
        <v>0</v>
      </c>
      <c r="AW803" s="374">
        <f t="shared" ca="1" si="1500"/>
        <v>0</v>
      </c>
      <c r="AX803" s="374">
        <f t="shared" ca="1" si="1500"/>
        <v>0</v>
      </c>
      <c r="AY803" s="374">
        <f t="shared" ca="1" si="1500"/>
        <v>0</v>
      </c>
      <c r="AZ803" s="374">
        <f t="shared" ca="1" si="1500"/>
        <v>0</v>
      </c>
      <c r="BA803" s="374">
        <f t="shared" ca="1" si="1500"/>
        <v>0</v>
      </c>
      <c r="BB803" s="374">
        <f t="shared" ca="1" si="1500"/>
        <v>0</v>
      </c>
      <c r="BC803" s="374">
        <f t="shared" ca="1" si="1500"/>
        <v>0</v>
      </c>
      <c r="BD803" s="374">
        <f t="shared" ca="1" si="1500"/>
        <v>0</v>
      </c>
      <c r="BE803" s="374">
        <f t="shared" ca="1" si="1500"/>
        <v>0</v>
      </c>
      <c r="BF803" s="374">
        <f t="shared" ca="1" si="1500"/>
        <v>0</v>
      </c>
      <c r="BG803" s="374">
        <f t="shared" ca="1" si="1500"/>
        <v>0</v>
      </c>
      <c r="BH803" s="374">
        <f t="shared" ca="1" si="1500"/>
        <v>0</v>
      </c>
      <c r="BI803" s="374">
        <f t="shared" ca="1" si="1500"/>
        <v>0</v>
      </c>
      <c r="BJ803" s="374">
        <f t="shared" ca="1" si="1500"/>
        <v>0</v>
      </c>
      <c r="BK803" s="374">
        <f t="shared" ca="1" si="1500"/>
        <v>0</v>
      </c>
      <c r="BL803" s="374">
        <f t="shared" ca="1" si="1500"/>
        <v>0</v>
      </c>
      <c r="BM803" s="374">
        <f t="shared" ca="1" si="1500"/>
        <v>0</v>
      </c>
    </row>
    <row r="804" spans="3:65" x14ac:dyDescent="0.2">
      <c r="C804" s="325">
        <f t="shared" si="1494"/>
        <v>5</v>
      </c>
      <c r="D804" s="303" t="str">
        <f t="shared" si="1495"/>
        <v>item 5</v>
      </c>
      <c r="E804" s="350" t="str">
        <f t="shared" si="1492"/>
        <v>Operating Expense</v>
      </c>
      <c r="F804" s="320">
        <f t="shared" si="1492"/>
        <v>2</v>
      </c>
      <c r="G804" s="320"/>
      <c r="H804" s="354">
        <f>Assumptions!$E$34</f>
        <v>1.8100000000000002E-2</v>
      </c>
      <c r="K804" s="341">
        <f t="shared" ca="1" si="1496"/>
        <v>0</v>
      </c>
      <c r="L804" s="342">
        <f t="shared" ca="1" si="1497"/>
        <v>0</v>
      </c>
      <c r="O804" s="374">
        <f t="shared" ref="O804:BM804" ca="1" si="1501">$H804*O775</f>
        <v>0</v>
      </c>
      <c r="P804" s="374">
        <f t="shared" ca="1" si="1501"/>
        <v>0</v>
      </c>
      <c r="Q804" s="374">
        <f t="shared" ca="1" si="1501"/>
        <v>0</v>
      </c>
      <c r="R804" s="374">
        <f t="shared" ca="1" si="1501"/>
        <v>0</v>
      </c>
      <c r="S804" s="374">
        <f t="shared" ca="1" si="1501"/>
        <v>0</v>
      </c>
      <c r="T804" s="374">
        <f t="shared" ca="1" si="1501"/>
        <v>0</v>
      </c>
      <c r="U804" s="374">
        <f t="shared" ca="1" si="1501"/>
        <v>0</v>
      </c>
      <c r="V804" s="374">
        <f t="shared" ca="1" si="1501"/>
        <v>0</v>
      </c>
      <c r="W804" s="374">
        <f t="shared" ca="1" si="1501"/>
        <v>0</v>
      </c>
      <c r="X804" s="374">
        <f t="shared" ca="1" si="1501"/>
        <v>0</v>
      </c>
      <c r="Y804" s="374">
        <f t="shared" ca="1" si="1501"/>
        <v>0</v>
      </c>
      <c r="Z804" s="374">
        <f t="shared" ca="1" si="1501"/>
        <v>0</v>
      </c>
      <c r="AA804" s="374">
        <f t="shared" ca="1" si="1501"/>
        <v>0</v>
      </c>
      <c r="AB804" s="374">
        <f t="shared" ca="1" si="1501"/>
        <v>0</v>
      </c>
      <c r="AC804" s="374">
        <f t="shared" ca="1" si="1501"/>
        <v>0</v>
      </c>
      <c r="AD804" s="374">
        <f t="shared" ca="1" si="1501"/>
        <v>0</v>
      </c>
      <c r="AE804" s="374">
        <f t="shared" ca="1" si="1501"/>
        <v>0</v>
      </c>
      <c r="AF804" s="374">
        <f t="shared" ca="1" si="1501"/>
        <v>0</v>
      </c>
      <c r="AG804" s="374">
        <f t="shared" ca="1" si="1501"/>
        <v>0</v>
      </c>
      <c r="AH804" s="374">
        <f t="shared" ca="1" si="1501"/>
        <v>0</v>
      </c>
      <c r="AI804" s="374">
        <f t="shared" ca="1" si="1501"/>
        <v>0</v>
      </c>
      <c r="AJ804" s="374">
        <f t="shared" ca="1" si="1501"/>
        <v>0</v>
      </c>
      <c r="AK804" s="374">
        <f t="shared" ca="1" si="1501"/>
        <v>0</v>
      </c>
      <c r="AL804" s="374">
        <f t="shared" ca="1" si="1501"/>
        <v>0</v>
      </c>
      <c r="AM804" s="374">
        <f t="shared" ca="1" si="1501"/>
        <v>0</v>
      </c>
      <c r="AN804" s="374">
        <f t="shared" ca="1" si="1501"/>
        <v>0</v>
      </c>
      <c r="AO804" s="374">
        <f t="shared" ca="1" si="1501"/>
        <v>0</v>
      </c>
      <c r="AP804" s="374">
        <f t="shared" ca="1" si="1501"/>
        <v>0</v>
      </c>
      <c r="AQ804" s="374">
        <f t="shared" ca="1" si="1501"/>
        <v>0</v>
      </c>
      <c r="AR804" s="374">
        <f t="shared" ca="1" si="1501"/>
        <v>0</v>
      </c>
      <c r="AS804" s="374">
        <f t="shared" ca="1" si="1501"/>
        <v>0</v>
      </c>
      <c r="AT804" s="374">
        <f t="shared" ca="1" si="1501"/>
        <v>0</v>
      </c>
      <c r="AU804" s="374">
        <f t="shared" ca="1" si="1501"/>
        <v>0</v>
      </c>
      <c r="AV804" s="374">
        <f t="shared" ca="1" si="1501"/>
        <v>0</v>
      </c>
      <c r="AW804" s="374">
        <f t="shared" ca="1" si="1501"/>
        <v>0</v>
      </c>
      <c r="AX804" s="374">
        <f t="shared" ca="1" si="1501"/>
        <v>0</v>
      </c>
      <c r="AY804" s="374">
        <f t="shared" ca="1" si="1501"/>
        <v>0</v>
      </c>
      <c r="AZ804" s="374">
        <f t="shared" ca="1" si="1501"/>
        <v>0</v>
      </c>
      <c r="BA804" s="374">
        <f t="shared" ca="1" si="1501"/>
        <v>0</v>
      </c>
      <c r="BB804" s="374">
        <f t="shared" ca="1" si="1501"/>
        <v>0</v>
      </c>
      <c r="BC804" s="374">
        <f t="shared" ca="1" si="1501"/>
        <v>0</v>
      </c>
      <c r="BD804" s="374">
        <f t="shared" ca="1" si="1501"/>
        <v>0</v>
      </c>
      <c r="BE804" s="374">
        <f t="shared" ca="1" si="1501"/>
        <v>0</v>
      </c>
      <c r="BF804" s="374">
        <f t="shared" ca="1" si="1501"/>
        <v>0</v>
      </c>
      <c r="BG804" s="374">
        <f t="shared" ca="1" si="1501"/>
        <v>0</v>
      </c>
      <c r="BH804" s="374">
        <f t="shared" ca="1" si="1501"/>
        <v>0</v>
      </c>
      <c r="BI804" s="374">
        <f t="shared" ca="1" si="1501"/>
        <v>0</v>
      </c>
      <c r="BJ804" s="374">
        <f t="shared" ca="1" si="1501"/>
        <v>0</v>
      </c>
      <c r="BK804" s="374">
        <f t="shared" ca="1" si="1501"/>
        <v>0</v>
      </c>
      <c r="BL804" s="374">
        <f t="shared" ca="1" si="1501"/>
        <v>0</v>
      </c>
      <c r="BM804" s="374">
        <f t="shared" ca="1" si="1501"/>
        <v>0</v>
      </c>
    </row>
    <row r="805" spans="3:65" x14ac:dyDescent="0.2">
      <c r="C805" s="325">
        <f t="shared" si="1494"/>
        <v>6</v>
      </c>
      <c r="D805" s="303" t="str">
        <f t="shared" si="1495"/>
        <v>item 6</v>
      </c>
      <c r="E805" s="350" t="str">
        <f t="shared" si="1492"/>
        <v>Operating Expense</v>
      </c>
      <c r="F805" s="320">
        <f t="shared" si="1492"/>
        <v>2</v>
      </c>
      <c r="G805" s="320"/>
      <c r="H805" s="354">
        <f>Assumptions!$E$34</f>
        <v>1.8100000000000002E-2</v>
      </c>
      <c r="K805" s="341">
        <f t="shared" ca="1" si="1496"/>
        <v>0</v>
      </c>
      <c r="L805" s="342">
        <f t="shared" ca="1" si="1497"/>
        <v>0</v>
      </c>
      <c r="O805" s="374">
        <f t="shared" ref="O805:BM805" ca="1" si="1502">$H805*O776</f>
        <v>0</v>
      </c>
      <c r="P805" s="374">
        <f t="shared" ca="1" si="1502"/>
        <v>0</v>
      </c>
      <c r="Q805" s="374">
        <f t="shared" ca="1" si="1502"/>
        <v>0</v>
      </c>
      <c r="R805" s="374">
        <f t="shared" ca="1" si="1502"/>
        <v>0</v>
      </c>
      <c r="S805" s="374">
        <f t="shared" ca="1" si="1502"/>
        <v>0</v>
      </c>
      <c r="T805" s="374">
        <f t="shared" ca="1" si="1502"/>
        <v>0</v>
      </c>
      <c r="U805" s="374">
        <f t="shared" ca="1" si="1502"/>
        <v>0</v>
      </c>
      <c r="V805" s="374">
        <f t="shared" ca="1" si="1502"/>
        <v>0</v>
      </c>
      <c r="W805" s="374">
        <f t="shared" ca="1" si="1502"/>
        <v>0</v>
      </c>
      <c r="X805" s="374">
        <f t="shared" ca="1" si="1502"/>
        <v>0</v>
      </c>
      <c r="Y805" s="374">
        <f t="shared" ca="1" si="1502"/>
        <v>0</v>
      </c>
      <c r="Z805" s="374">
        <f t="shared" ca="1" si="1502"/>
        <v>0</v>
      </c>
      <c r="AA805" s="374">
        <f t="shared" ca="1" si="1502"/>
        <v>0</v>
      </c>
      <c r="AB805" s="374">
        <f t="shared" ca="1" si="1502"/>
        <v>0</v>
      </c>
      <c r="AC805" s="374">
        <f t="shared" ca="1" si="1502"/>
        <v>0</v>
      </c>
      <c r="AD805" s="374">
        <f t="shared" ca="1" si="1502"/>
        <v>0</v>
      </c>
      <c r="AE805" s="374">
        <f t="shared" ca="1" si="1502"/>
        <v>0</v>
      </c>
      <c r="AF805" s="374">
        <f t="shared" ca="1" si="1502"/>
        <v>0</v>
      </c>
      <c r="AG805" s="374">
        <f t="shared" ca="1" si="1502"/>
        <v>0</v>
      </c>
      <c r="AH805" s="374">
        <f t="shared" ca="1" si="1502"/>
        <v>0</v>
      </c>
      <c r="AI805" s="374">
        <f t="shared" ca="1" si="1502"/>
        <v>0</v>
      </c>
      <c r="AJ805" s="374">
        <f t="shared" ca="1" si="1502"/>
        <v>0</v>
      </c>
      <c r="AK805" s="374">
        <f t="shared" ca="1" si="1502"/>
        <v>0</v>
      </c>
      <c r="AL805" s="374">
        <f t="shared" ca="1" si="1502"/>
        <v>0</v>
      </c>
      <c r="AM805" s="374">
        <f t="shared" ca="1" si="1502"/>
        <v>0</v>
      </c>
      <c r="AN805" s="374">
        <f t="shared" ca="1" si="1502"/>
        <v>0</v>
      </c>
      <c r="AO805" s="374">
        <f t="shared" ca="1" si="1502"/>
        <v>0</v>
      </c>
      <c r="AP805" s="374">
        <f t="shared" ca="1" si="1502"/>
        <v>0</v>
      </c>
      <c r="AQ805" s="374">
        <f t="shared" ca="1" si="1502"/>
        <v>0</v>
      </c>
      <c r="AR805" s="374">
        <f t="shared" ca="1" si="1502"/>
        <v>0</v>
      </c>
      <c r="AS805" s="374">
        <f t="shared" ca="1" si="1502"/>
        <v>0</v>
      </c>
      <c r="AT805" s="374">
        <f t="shared" ca="1" si="1502"/>
        <v>0</v>
      </c>
      <c r="AU805" s="374">
        <f t="shared" ca="1" si="1502"/>
        <v>0</v>
      </c>
      <c r="AV805" s="374">
        <f t="shared" ca="1" si="1502"/>
        <v>0</v>
      </c>
      <c r="AW805" s="374">
        <f t="shared" ca="1" si="1502"/>
        <v>0</v>
      </c>
      <c r="AX805" s="374">
        <f t="shared" ca="1" si="1502"/>
        <v>0</v>
      </c>
      <c r="AY805" s="374">
        <f t="shared" ca="1" si="1502"/>
        <v>0</v>
      </c>
      <c r="AZ805" s="374">
        <f t="shared" ca="1" si="1502"/>
        <v>0</v>
      </c>
      <c r="BA805" s="374">
        <f t="shared" ca="1" si="1502"/>
        <v>0</v>
      </c>
      <c r="BB805" s="374">
        <f t="shared" ca="1" si="1502"/>
        <v>0</v>
      </c>
      <c r="BC805" s="374">
        <f t="shared" ca="1" si="1502"/>
        <v>0</v>
      </c>
      <c r="BD805" s="374">
        <f t="shared" ca="1" si="1502"/>
        <v>0</v>
      </c>
      <c r="BE805" s="374">
        <f t="shared" ca="1" si="1502"/>
        <v>0</v>
      </c>
      <c r="BF805" s="374">
        <f t="shared" ca="1" si="1502"/>
        <v>0</v>
      </c>
      <c r="BG805" s="374">
        <f t="shared" ca="1" si="1502"/>
        <v>0</v>
      </c>
      <c r="BH805" s="374">
        <f t="shared" ca="1" si="1502"/>
        <v>0</v>
      </c>
      <c r="BI805" s="374">
        <f t="shared" ca="1" si="1502"/>
        <v>0</v>
      </c>
      <c r="BJ805" s="374">
        <f t="shared" ca="1" si="1502"/>
        <v>0</v>
      </c>
      <c r="BK805" s="374">
        <f t="shared" ca="1" si="1502"/>
        <v>0</v>
      </c>
      <c r="BL805" s="374">
        <f t="shared" ca="1" si="1502"/>
        <v>0</v>
      </c>
      <c r="BM805" s="374">
        <f t="shared" ca="1" si="1502"/>
        <v>0</v>
      </c>
    </row>
    <row r="806" spans="3:65" x14ac:dyDescent="0.2">
      <c r="C806" s="325">
        <f t="shared" si="1494"/>
        <v>7</v>
      </c>
      <c r="D806" s="303" t="str">
        <f t="shared" si="1495"/>
        <v>item 7</v>
      </c>
      <c r="E806" s="350" t="str">
        <f t="shared" si="1492"/>
        <v>Operating Expense</v>
      </c>
      <c r="F806" s="320">
        <f t="shared" si="1492"/>
        <v>2</v>
      </c>
      <c r="G806" s="320"/>
      <c r="H806" s="354">
        <f>Assumptions!$E$34</f>
        <v>1.8100000000000002E-2</v>
      </c>
      <c r="K806" s="341">
        <f t="shared" ca="1" si="1496"/>
        <v>0</v>
      </c>
      <c r="L806" s="342">
        <f t="shared" ca="1" si="1497"/>
        <v>0</v>
      </c>
      <c r="O806" s="374">
        <f t="shared" ref="O806:BM806" ca="1" si="1503">$H806*O777</f>
        <v>0</v>
      </c>
      <c r="P806" s="374">
        <f t="shared" ca="1" si="1503"/>
        <v>0</v>
      </c>
      <c r="Q806" s="374">
        <f t="shared" ca="1" si="1503"/>
        <v>0</v>
      </c>
      <c r="R806" s="374">
        <f t="shared" ca="1" si="1503"/>
        <v>0</v>
      </c>
      <c r="S806" s="374">
        <f t="shared" ca="1" si="1503"/>
        <v>0</v>
      </c>
      <c r="T806" s="374">
        <f t="shared" ca="1" si="1503"/>
        <v>0</v>
      </c>
      <c r="U806" s="374">
        <f t="shared" ca="1" si="1503"/>
        <v>0</v>
      </c>
      <c r="V806" s="374">
        <f t="shared" ca="1" si="1503"/>
        <v>0</v>
      </c>
      <c r="W806" s="374">
        <f t="shared" ca="1" si="1503"/>
        <v>0</v>
      </c>
      <c r="X806" s="374">
        <f t="shared" ca="1" si="1503"/>
        <v>0</v>
      </c>
      <c r="Y806" s="374">
        <f t="shared" ca="1" si="1503"/>
        <v>0</v>
      </c>
      <c r="Z806" s="374">
        <f t="shared" ca="1" si="1503"/>
        <v>0</v>
      </c>
      <c r="AA806" s="374">
        <f t="shared" ca="1" si="1503"/>
        <v>0</v>
      </c>
      <c r="AB806" s="374">
        <f t="shared" ca="1" si="1503"/>
        <v>0</v>
      </c>
      <c r="AC806" s="374">
        <f t="shared" ca="1" si="1503"/>
        <v>0</v>
      </c>
      <c r="AD806" s="374">
        <f t="shared" ca="1" si="1503"/>
        <v>0</v>
      </c>
      <c r="AE806" s="374">
        <f t="shared" ca="1" si="1503"/>
        <v>0</v>
      </c>
      <c r="AF806" s="374">
        <f t="shared" ca="1" si="1503"/>
        <v>0</v>
      </c>
      <c r="AG806" s="374">
        <f t="shared" ca="1" si="1503"/>
        <v>0</v>
      </c>
      <c r="AH806" s="374">
        <f t="shared" ca="1" si="1503"/>
        <v>0</v>
      </c>
      <c r="AI806" s="374">
        <f t="shared" ca="1" si="1503"/>
        <v>0</v>
      </c>
      <c r="AJ806" s="374">
        <f t="shared" ca="1" si="1503"/>
        <v>0</v>
      </c>
      <c r="AK806" s="374">
        <f t="shared" ca="1" si="1503"/>
        <v>0</v>
      </c>
      <c r="AL806" s="374">
        <f t="shared" ca="1" si="1503"/>
        <v>0</v>
      </c>
      <c r="AM806" s="374">
        <f t="shared" ca="1" si="1503"/>
        <v>0</v>
      </c>
      <c r="AN806" s="374">
        <f t="shared" ca="1" si="1503"/>
        <v>0</v>
      </c>
      <c r="AO806" s="374">
        <f t="shared" ca="1" si="1503"/>
        <v>0</v>
      </c>
      <c r="AP806" s="374">
        <f t="shared" ca="1" si="1503"/>
        <v>0</v>
      </c>
      <c r="AQ806" s="374">
        <f t="shared" ca="1" si="1503"/>
        <v>0</v>
      </c>
      <c r="AR806" s="374">
        <f t="shared" ca="1" si="1503"/>
        <v>0</v>
      </c>
      <c r="AS806" s="374">
        <f t="shared" ca="1" si="1503"/>
        <v>0</v>
      </c>
      <c r="AT806" s="374">
        <f t="shared" ca="1" si="1503"/>
        <v>0</v>
      </c>
      <c r="AU806" s="374">
        <f t="shared" ca="1" si="1503"/>
        <v>0</v>
      </c>
      <c r="AV806" s="374">
        <f t="shared" ca="1" si="1503"/>
        <v>0</v>
      </c>
      <c r="AW806" s="374">
        <f t="shared" ca="1" si="1503"/>
        <v>0</v>
      </c>
      <c r="AX806" s="374">
        <f t="shared" ca="1" si="1503"/>
        <v>0</v>
      </c>
      <c r="AY806" s="374">
        <f t="shared" ca="1" si="1503"/>
        <v>0</v>
      </c>
      <c r="AZ806" s="374">
        <f t="shared" ca="1" si="1503"/>
        <v>0</v>
      </c>
      <c r="BA806" s="374">
        <f t="shared" ca="1" si="1503"/>
        <v>0</v>
      </c>
      <c r="BB806" s="374">
        <f t="shared" ca="1" si="1503"/>
        <v>0</v>
      </c>
      <c r="BC806" s="374">
        <f t="shared" ca="1" si="1503"/>
        <v>0</v>
      </c>
      <c r="BD806" s="374">
        <f t="shared" ca="1" si="1503"/>
        <v>0</v>
      </c>
      <c r="BE806" s="374">
        <f t="shared" ca="1" si="1503"/>
        <v>0</v>
      </c>
      <c r="BF806" s="374">
        <f t="shared" ca="1" si="1503"/>
        <v>0</v>
      </c>
      <c r="BG806" s="374">
        <f t="shared" ca="1" si="1503"/>
        <v>0</v>
      </c>
      <c r="BH806" s="374">
        <f t="shared" ca="1" si="1503"/>
        <v>0</v>
      </c>
      <c r="BI806" s="374">
        <f t="shared" ca="1" si="1503"/>
        <v>0</v>
      </c>
      <c r="BJ806" s="374">
        <f t="shared" ca="1" si="1503"/>
        <v>0</v>
      </c>
      <c r="BK806" s="374">
        <f t="shared" ca="1" si="1503"/>
        <v>0</v>
      </c>
      <c r="BL806" s="374">
        <f t="shared" ca="1" si="1503"/>
        <v>0</v>
      </c>
      <c r="BM806" s="374">
        <f t="shared" ca="1" si="1503"/>
        <v>0</v>
      </c>
    </row>
    <row r="807" spans="3:65" x14ac:dyDescent="0.2">
      <c r="C807" s="325">
        <f t="shared" si="1494"/>
        <v>8</v>
      </c>
      <c r="D807" s="303" t="str">
        <f t="shared" si="1495"/>
        <v>item 8</v>
      </c>
      <c r="E807" s="350" t="str">
        <f t="shared" si="1492"/>
        <v>Operating Expense</v>
      </c>
      <c r="F807" s="320">
        <f t="shared" si="1492"/>
        <v>2</v>
      </c>
      <c r="G807" s="320"/>
      <c r="H807" s="354">
        <f>Assumptions!$E$34</f>
        <v>1.8100000000000002E-2</v>
      </c>
      <c r="K807" s="341">
        <f t="shared" ca="1" si="1496"/>
        <v>0</v>
      </c>
      <c r="L807" s="342">
        <f t="shared" ca="1" si="1497"/>
        <v>0</v>
      </c>
      <c r="O807" s="374">
        <f t="shared" ref="O807:BM807" ca="1" si="1504">$H807*O778</f>
        <v>0</v>
      </c>
      <c r="P807" s="374">
        <f t="shared" ca="1" si="1504"/>
        <v>0</v>
      </c>
      <c r="Q807" s="374">
        <f t="shared" ca="1" si="1504"/>
        <v>0</v>
      </c>
      <c r="R807" s="374">
        <f t="shared" ca="1" si="1504"/>
        <v>0</v>
      </c>
      <c r="S807" s="374">
        <f t="shared" ca="1" si="1504"/>
        <v>0</v>
      </c>
      <c r="T807" s="374">
        <f t="shared" ca="1" si="1504"/>
        <v>0</v>
      </c>
      <c r="U807" s="374">
        <f t="shared" ca="1" si="1504"/>
        <v>0</v>
      </c>
      <c r="V807" s="374">
        <f t="shared" ca="1" si="1504"/>
        <v>0</v>
      </c>
      <c r="W807" s="374">
        <f t="shared" ca="1" si="1504"/>
        <v>0</v>
      </c>
      <c r="X807" s="374">
        <f t="shared" ca="1" si="1504"/>
        <v>0</v>
      </c>
      <c r="Y807" s="374">
        <f t="shared" ca="1" si="1504"/>
        <v>0</v>
      </c>
      <c r="Z807" s="374">
        <f t="shared" ca="1" si="1504"/>
        <v>0</v>
      </c>
      <c r="AA807" s="374">
        <f t="shared" ca="1" si="1504"/>
        <v>0</v>
      </c>
      <c r="AB807" s="374">
        <f t="shared" ca="1" si="1504"/>
        <v>0</v>
      </c>
      <c r="AC807" s="374">
        <f t="shared" ca="1" si="1504"/>
        <v>0</v>
      </c>
      <c r="AD807" s="374">
        <f t="shared" ca="1" si="1504"/>
        <v>0</v>
      </c>
      <c r="AE807" s="374">
        <f t="shared" ca="1" si="1504"/>
        <v>0</v>
      </c>
      <c r="AF807" s="374">
        <f t="shared" ca="1" si="1504"/>
        <v>0</v>
      </c>
      <c r="AG807" s="374">
        <f t="shared" ca="1" si="1504"/>
        <v>0</v>
      </c>
      <c r="AH807" s="374">
        <f t="shared" ca="1" si="1504"/>
        <v>0</v>
      </c>
      <c r="AI807" s="374">
        <f t="shared" ca="1" si="1504"/>
        <v>0</v>
      </c>
      <c r="AJ807" s="374">
        <f t="shared" ca="1" si="1504"/>
        <v>0</v>
      </c>
      <c r="AK807" s="374">
        <f t="shared" ca="1" si="1504"/>
        <v>0</v>
      </c>
      <c r="AL807" s="374">
        <f t="shared" ca="1" si="1504"/>
        <v>0</v>
      </c>
      <c r="AM807" s="374">
        <f t="shared" ca="1" si="1504"/>
        <v>0</v>
      </c>
      <c r="AN807" s="374">
        <f t="shared" ca="1" si="1504"/>
        <v>0</v>
      </c>
      <c r="AO807" s="374">
        <f t="shared" ca="1" si="1504"/>
        <v>0</v>
      </c>
      <c r="AP807" s="374">
        <f t="shared" ca="1" si="1504"/>
        <v>0</v>
      </c>
      <c r="AQ807" s="374">
        <f t="shared" ca="1" si="1504"/>
        <v>0</v>
      </c>
      <c r="AR807" s="374">
        <f t="shared" ca="1" si="1504"/>
        <v>0</v>
      </c>
      <c r="AS807" s="374">
        <f t="shared" ca="1" si="1504"/>
        <v>0</v>
      </c>
      <c r="AT807" s="374">
        <f t="shared" ca="1" si="1504"/>
        <v>0</v>
      </c>
      <c r="AU807" s="374">
        <f t="shared" ca="1" si="1504"/>
        <v>0</v>
      </c>
      <c r="AV807" s="374">
        <f t="shared" ca="1" si="1504"/>
        <v>0</v>
      </c>
      <c r="AW807" s="374">
        <f t="shared" ca="1" si="1504"/>
        <v>0</v>
      </c>
      <c r="AX807" s="374">
        <f t="shared" ca="1" si="1504"/>
        <v>0</v>
      </c>
      <c r="AY807" s="374">
        <f t="shared" ca="1" si="1504"/>
        <v>0</v>
      </c>
      <c r="AZ807" s="374">
        <f t="shared" ca="1" si="1504"/>
        <v>0</v>
      </c>
      <c r="BA807" s="374">
        <f t="shared" ca="1" si="1504"/>
        <v>0</v>
      </c>
      <c r="BB807" s="374">
        <f t="shared" ca="1" si="1504"/>
        <v>0</v>
      </c>
      <c r="BC807" s="374">
        <f t="shared" ca="1" si="1504"/>
        <v>0</v>
      </c>
      <c r="BD807" s="374">
        <f t="shared" ca="1" si="1504"/>
        <v>0</v>
      </c>
      <c r="BE807" s="374">
        <f t="shared" ca="1" si="1504"/>
        <v>0</v>
      </c>
      <c r="BF807" s="374">
        <f t="shared" ca="1" si="1504"/>
        <v>0</v>
      </c>
      <c r="BG807" s="374">
        <f t="shared" ca="1" si="1504"/>
        <v>0</v>
      </c>
      <c r="BH807" s="374">
        <f t="shared" ca="1" si="1504"/>
        <v>0</v>
      </c>
      <c r="BI807" s="374">
        <f t="shared" ca="1" si="1504"/>
        <v>0</v>
      </c>
      <c r="BJ807" s="374">
        <f t="shared" ca="1" si="1504"/>
        <v>0</v>
      </c>
      <c r="BK807" s="374">
        <f t="shared" ca="1" si="1504"/>
        <v>0</v>
      </c>
      <c r="BL807" s="374">
        <f t="shared" ca="1" si="1504"/>
        <v>0</v>
      </c>
      <c r="BM807" s="374">
        <f t="shared" ca="1" si="1504"/>
        <v>0</v>
      </c>
    </row>
    <row r="808" spans="3:65" x14ac:dyDescent="0.2">
      <c r="C808" s="325">
        <f t="shared" si="1494"/>
        <v>9</v>
      </c>
      <c r="D808" s="303" t="str">
        <f t="shared" si="1495"/>
        <v>item 9</v>
      </c>
      <c r="E808" s="350" t="str">
        <f t="shared" si="1492"/>
        <v>Operating Expense</v>
      </c>
      <c r="F808" s="320">
        <f t="shared" si="1492"/>
        <v>2</v>
      </c>
      <c r="G808" s="320"/>
      <c r="H808" s="354">
        <f>Assumptions!$E$34</f>
        <v>1.8100000000000002E-2</v>
      </c>
      <c r="K808" s="341">
        <f t="shared" ca="1" si="1496"/>
        <v>0</v>
      </c>
      <c r="L808" s="342">
        <f t="shared" ca="1" si="1497"/>
        <v>0</v>
      </c>
      <c r="O808" s="374">
        <f t="shared" ref="O808:BM808" ca="1" si="1505">$H808*O779</f>
        <v>0</v>
      </c>
      <c r="P808" s="374">
        <f t="shared" ca="1" si="1505"/>
        <v>0</v>
      </c>
      <c r="Q808" s="374">
        <f t="shared" ca="1" si="1505"/>
        <v>0</v>
      </c>
      <c r="R808" s="374">
        <f t="shared" ca="1" si="1505"/>
        <v>0</v>
      </c>
      <c r="S808" s="374">
        <f t="shared" ca="1" si="1505"/>
        <v>0</v>
      </c>
      <c r="T808" s="374">
        <f t="shared" ca="1" si="1505"/>
        <v>0</v>
      </c>
      <c r="U808" s="374">
        <f t="shared" ca="1" si="1505"/>
        <v>0</v>
      </c>
      <c r="V808" s="374">
        <f t="shared" ca="1" si="1505"/>
        <v>0</v>
      </c>
      <c r="W808" s="374">
        <f t="shared" ca="1" si="1505"/>
        <v>0</v>
      </c>
      <c r="X808" s="374">
        <f t="shared" ca="1" si="1505"/>
        <v>0</v>
      </c>
      <c r="Y808" s="374">
        <f t="shared" ca="1" si="1505"/>
        <v>0</v>
      </c>
      <c r="Z808" s="374">
        <f t="shared" ca="1" si="1505"/>
        <v>0</v>
      </c>
      <c r="AA808" s="374">
        <f t="shared" ca="1" si="1505"/>
        <v>0</v>
      </c>
      <c r="AB808" s="374">
        <f t="shared" ca="1" si="1505"/>
        <v>0</v>
      </c>
      <c r="AC808" s="374">
        <f t="shared" ca="1" si="1505"/>
        <v>0</v>
      </c>
      <c r="AD808" s="374">
        <f t="shared" ca="1" si="1505"/>
        <v>0</v>
      </c>
      <c r="AE808" s="374">
        <f t="shared" ca="1" si="1505"/>
        <v>0</v>
      </c>
      <c r="AF808" s="374">
        <f t="shared" ca="1" si="1505"/>
        <v>0</v>
      </c>
      <c r="AG808" s="374">
        <f t="shared" ca="1" si="1505"/>
        <v>0</v>
      </c>
      <c r="AH808" s="374">
        <f t="shared" ca="1" si="1505"/>
        <v>0</v>
      </c>
      <c r="AI808" s="374">
        <f t="shared" ca="1" si="1505"/>
        <v>0</v>
      </c>
      <c r="AJ808" s="374">
        <f t="shared" ca="1" si="1505"/>
        <v>0</v>
      </c>
      <c r="AK808" s="374">
        <f t="shared" ca="1" si="1505"/>
        <v>0</v>
      </c>
      <c r="AL808" s="374">
        <f t="shared" ca="1" si="1505"/>
        <v>0</v>
      </c>
      <c r="AM808" s="374">
        <f t="shared" ca="1" si="1505"/>
        <v>0</v>
      </c>
      <c r="AN808" s="374">
        <f t="shared" ca="1" si="1505"/>
        <v>0</v>
      </c>
      <c r="AO808" s="374">
        <f t="shared" ca="1" si="1505"/>
        <v>0</v>
      </c>
      <c r="AP808" s="374">
        <f t="shared" ca="1" si="1505"/>
        <v>0</v>
      </c>
      <c r="AQ808" s="374">
        <f t="shared" ca="1" si="1505"/>
        <v>0</v>
      </c>
      <c r="AR808" s="374">
        <f t="shared" ca="1" si="1505"/>
        <v>0</v>
      </c>
      <c r="AS808" s="374">
        <f t="shared" ca="1" si="1505"/>
        <v>0</v>
      </c>
      <c r="AT808" s="374">
        <f t="shared" ca="1" si="1505"/>
        <v>0</v>
      </c>
      <c r="AU808" s="374">
        <f t="shared" ca="1" si="1505"/>
        <v>0</v>
      </c>
      <c r="AV808" s="374">
        <f t="shared" ca="1" si="1505"/>
        <v>0</v>
      </c>
      <c r="AW808" s="374">
        <f t="shared" ca="1" si="1505"/>
        <v>0</v>
      </c>
      <c r="AX808" s="374">
        <f t="shared" ca="1" si="1505"/>
        <v>0</v>
      </c>
      <c r="AY808" s="374">
        <f t="shared" ca="1" si="1505"/>
        <v>0</v>
      </c>
      <c r="AZ808" s="374">
        <f t="shared" ca="1" si="1505"/>
        <v>0</v>
      </c>
      <c r="BA808" s="374">
        <f t="shared" ca="1" si="1505"/>
        <v>0</v>
      </c>
      <c r="BB808" s="374">
        <f t="shared" ca="1" si="1505"/>
        <v>0</v>
      </c>
      <c r="BC808" s="374">
        <f t="shared" ca="1" si="1505"/>
        <v>0</v>
      </c>
      <c r="BD808" s="374">
        <f t="shared" ca="1" si="1505"/>
        <v>0</v>
      </c>
      <c r="BE808" s="374">
        <f t="shared" ca="1" si="1505"/>
        <v>0</v>
      </c>
      <c r="BF808" s="374">
        <f t="shared" ca="1" si="1505"/>
        <v>0</v>
      </c>
      <c r="BG808" s="374">
        <f t="shared" ca="1" si="1505"/>
        <v>0</v>
      </c>
      <c r="BH808" s="374">
        <f t="shared" ca="1" si="1505"/>
        <v>0</v>
      </c>
      <c r="BI808" s="374">
        <f t="shared" ca="1" si="1505"/>
        <v>0</v>
      </c>
      <c r="BJ808" s="374">
        <f t="shared" ca="1" si="1505"/>
        <v>0</v>
      </c>
      <c r="BK808" s="374">
        <f t="shared" ca="1" si="1505"/>
        <v>0</v>
      </c>
      <c r="BL808" s="374">
        <f t="shared" ca="1" si="1505"/>
        <v>0</v>
      </c>
      <c r="BM808" s="374">
        <f t="shared" ca="1" si="1505"/>
        <v>0</v>
      </c>
    </row>
    <row r="809" spans="3:65" x14ac:dyDescent="0.2">
      <c r="C809" s="325">
        <f t="shared" si="1494"/>
        <v>10</v>
      </c>
      <c r="D809" s="303" t="str">
        <f t="shared" si="1495"/>
        <v>item 10</v>
      </c>
      <c r="E809" s="350" t="str">
        <f t="shared" si="1492"/>
        <v>Operating Expense</v>
      </c>
      <c r="F809" s="320">
        <f t="shared" si="1492"/>
        <v>2</v>
      </c>
      <c r="G809" s="320"/>
      <c r="H809" s="354">
        <f>Assumptions!$E$34</f>
        <v>1.8100000000000002E-2</v>
      </c>
      <c r="K809" s="341">
        <f t="shared" ca="1" si="1496"/>
        <v>0</v>
      </c>
      <c r="L809" s="342">
        <f t="shared" ca="1" si="1497"/>
        <v>0</v>
      </c>
      <c r="O809" s="374">
        <f t="shared" ref="O809:BM809" ca="1" si="1506">$H809*O780</f>
        <v>0</v>
      </c>
      <c r="P809" s="374">
        <f t="shared" ca="1" si="1506"/>
        <v>0</v>
      </c>
      <c r="Q809" s="374">
        <f t="shared" ca="1" si="1506"/>
        <v>0</v>
      </c>
      <c r="R809" s="374">
        <f t="shared" ca="1" si="1506"/>
        <v>0</v>
      </c>
      <c r="S809" s="374">
        <f t="shared" ca="1" si="1506"/>
        <v>0</v>
      </c>
      <c r="T809" s="374">
        <f t="shared" ca="1" si="1506"/>
        <v>0</v>
      </c>
      <c r="U809" s="374">
        <f t="shared" ca="1" si="1506"/>
        <v>0</v>
      </c>
      <c r="V809" s="374">
        <f t="shared" ca="1" si="1506"/>
        <v>0</v>
      </c>
      <c r="W809" s="374">
        <f t="shared" ca="1" si="1506"/>
        <v>0</v>
      </c>
      <c r="X809" s="374">
        <f t="shared" ca="1" si="1506"/>
        <v>0</v>
      </c>
      <c r="Y809" s="374">
        <f t="shared" ca="1" si="1506"/>
        <v>0</v>
      </c>
      <c r="Z809" s="374">
        <f t="shared" ca="1" si="1506"/>
        <v>0</v>
      </c>
      <c r="AA809" s="374">
        <f t="shared" ca="1" si="1506"/>
        <v>0</v>
      </c>
      <c r="AB809" s="374">
        <f t="shared" ca="1" si="1506"/>
        <v>0</v>
      </c>
      <c r="AC809" s="374">
        <f t="shared" ca="1" si="1506"/>
        <v>0</v>
      </c>
      <c r="AD809" s="374">
        <f t="shared" ca="1" si="1506"/>
        <v>0</v>
      </c>
      <c r="AE809" s="374">
        <f t="shared" ca="1" si="1506"/>
        <v>0</v>
      </c>
      <c r="AF809" s="374">
        <f t="shared" ca="1" si="1506"/>
        <v>0</v>
      </c>
      <c r="AG809" s="374">
        <f t="shared" ca="1" si="1506"/>
        <v>0</v>
      </c>
      <c r="AH809" s="374">
        <f t="shared" ca="1" si="1506"/>
        <v>0</v>
      </c>
      <c r="AI809" s="374">
        <f t="shared" ca="1" si="1506"/>
        <v>0</v>
      </c>
      <c r="AJ809" s="374">
        <f t="shared" ca="1" si="1506"/>
        <v>0</v>
      </c>
      <c r="AK809" s="374">
        <f t="shared" ca="1" si="1506"/>
        <v>0</v>
      </c>
      <c r="AL809" s="374">
        <f t="shared" ca="1" si="1506"/>
        <v>0</v>
      </c>
      <c r="AM809" s="374">
        <f t="shared" ca="1" si="1506"/>
        <v>0</v>
      </c>
      <c r="AN809" s="374">
        <f t="shared" ca="1" si="1506"/>
        <v>0</v>
      </c>
      <c r="AO809" s="374">
        <f t="shared" ca="1" si="1506"/>
        <v>0</v>
      </c>
      <c r="AP809" s="374">
        <f t="shared" ca="1" si="1506"/>
        <v>0</v>
      </c>
      <c r="AQ809" s="374">
        <f t="shared" ca="1" si="1506"/>
        <v>0</v>
      </c>
      <c r="AR809" s="374">
        <f t="shared" ca="1" si="1506"/>
        <v>0</v>
      </c>
      <c r="AS809" s="374">
        <f t="shared" ca="1" si="1506"/>
        <v>0</v>
      </c>
      <c r="AT809" s="374">
        <f t="shared" ca="1" si="1506"/>
        <v>0</v>
      </c>
      <c r="AU809" s="374">
        <f t="shared" ca="1" si="1506"/>
        <v>0</v>
      </c>
      <c r="AV809" s="374">
        <f t="shared" ca="1" si="1506"/>
        <v>0</v>
      </c>
      <c r="AW809" s="374">
        <f t="shared" ca="1" si="1506"/>
        <v>0</v>
      </c>
      <c r="AX809" s="374">
        <f t="shared" ca="1" si="1506"/>
        <v>0</v>
      </c>
      <c r="AY809" s="374">
        <f t="shared" ca="1" si="1506"/>
        <v>0</v>
      </c>
      <c r="AZ809" s="374">
        <f t="shared" ca="1" si="1506"/>
        <v>0</v>
      </c>
      <c r="BA809" s="374">
        <f t="shared" ca="1" si="1506"/>
        <v>0</v>
      </c>
      <c r="BB809" s="374">
        <f t="shared" ca="1" si="1506"/>
        <v>0</v>
      </c>
      <c r="BC809" s="374">
        <f t="shared" ca="1" si="1506"/>
        <v>0</v>
      </c>
      <c r="BD809" s="374">
        <f t="shared" ca="1" si="1506"/>
        <v>0</v>
      </c>
      <c r="BE809" s="374">
        <f t="shared" ca="1" si="1506"/>
        <v>0</v>
      </c>
      <c r="BF809" s="374">
        <f t="shared" ca="1" si="1506"/>
        <v>0</v>
      </c>
      <c r="BG809" s="374">
        <f t="shared" ca="1" si="1506"/>
        <v>0</v>
      </c>
      <c r="BH809" s="374">
        <f t="shared" ca="1" si="1506"/>
        <v>0</v>
      </c>
      <c r="BI809" s="374">
        <f t="shared" ca="1" si="1506"/>
        <v>0</v>
      </c>
      <c r="BJ809" s="374">
        <f t="shared" ca="1" si="1506"/>
        <v>0</v>
      </c>
      <c r="BK809" s="374">
        <f t="shared" ca="1" si="1506"/>
        <v>0</v>
      </c>
      <c r="BL809" s="374">
        <f t="shared" ca="1" si="1506"/>
        <v>0</v>
      </c>
      <c r="BM809" s="374">
        <f t="shared" ca="1" si="1506"/>
        <v>0</v>
      </c>
    </row>
    <row r="810" spans="3:65" x14ac:dyDescent="0.2">
      <c r="C810" s="325">
        <f t="shared" si="1494"/>
        <v>11</v>
      </c>
      <c r="D810" s="303" t="str">
        <f t="shared" si="1495"/>
        <v>item 11</v>
      </c>
      <c r="E810" s="350" t="str">
        <f t="shared" si="1492"/>
        <v>Operating Expense</v>
      </c>
      <c r="F810" s="320">
        <f t="shared" si="1492"/>
        <v>2</v>
      </c>
      <c r="G810" s="320"/>
      <c r="H810" s="354">
        <f>Assumptions!$E$34</f>
        <v>1.8100000000000002E-2</v>
      </c>
      <c r="K810" s="341">
        <f t="shared" ca="1" si="1496"/>
        <v>0</v>
      </c>
      <c r="L810" s="342">
        <f t="shared" ca="1" si="1497"/>
        <v>0</v>
      </c>
      <c r="O810" s="374">
        <f t="shared" ref="O810:BM810" ca="1" si="1507">$H810*O781</f>
        <v>0</v>
      </c>
      <c r="P810" s="374">
        <f t="shared" ca="1" si="1507"/>
        <v>0</v>
      </c>
      <c r="Q810" s="374">
        <f t="shared" ca="1" si="1507"/>
        <v>0</v>
      </c>
      <c r="R810" s="374">
        <f t="shared" ca="1" si="1507"/>
        <v>0</v>
      </c>
      <c r="S810" s="374">
        <f t="shared" ca="1" si="1507"/>
        <v>0</v>
      </c>
      <c r="T810" s="374">
        <f t="shared" ca="1" si="1507"/>
        <v>0</v>
      </c>
      <c r="U810" s="374">
        <f t="shared" ca="1" si="1507"/>
        <v>0</v>
      </c>
      <c r="V810" s="374">
        <f t="shared" ca="1" si="1507"/>
        <v>0</v>
      </c>
      <c r="W810" s="374">
        <f t="shared" ca="1" si="1507"/>
        <v>0</v>
      </c>
      <c r="X810" s="374">
        <f t="shared" ca="1" si="1507"/>
        <v>0</v>
      </c>
      <c r="Y810" s="374">
        <f t="shared" ca="1" si="1507"/>
        <v>0</v>
      </c>
      <c r="Z810" s="374">
        <f t="shared" ca="1" si="1507"/>
        <v>0</v>
      </c>
      <c r="AA810" s="374">
        <f t="shared" ca="1" si="1507"/>
        <v>0</v>
      </c>
      <c r="AB810" s="374">
        <f t="shared" ca="1" si="1507"/>
        <v>0</v>
      </c>
      <c r="AC810" s="374">
        <f t="shared" ca="1" si="1507"/>
        <v>0</v>
      </c>
      <c r="AD810" s="374">
        <f t="shared" ca="1" si="1507"/>
        <v>0</v>
      </c>
      <c r="AE810" s="374">
        <f t="shared" ca="1" si="1507"/>
        <v>0</v>
      </c>
      <c r="AF810" s="374">
        <f t="shared" ca="1" si="1507"/>
        <v>0</v>
      </c>
      <c r="AG810" s="374">
        <f t="shared" ca="1" si="1507"/>
        <v>0</v>
      </c>
      <c r="AH810" s="374">
        <f t="shared" ca="1" si="1507"/>
        <v>0</v>
      </c>
      <c r="AI810" s="374">
        <f t="shared" ca="1" si="1507"/>
        <v>0</v>
      </c>
      <c r="AJ810" s="374">
        <f t="shared" ca="1" si="1507"/>
        <v>0</v>
      </c>
      <c r="AK810" s="374">
        <f t="shared" ca="1" si="1507"/>
        <v>0</v>
      </c>
      <c r="AL810" s="374">
        <f t="shared" ca="1" si="1507"/>
        <v>0</v>
      </c>
      <c r="AM810" s="374">
        <f t="shared" ca="1" si="1507"/>
        <v>0</v>
      </c>
      <c r="AN810" s="374">
        <f t="shared" ca="1" si="1507"/>
        <v>0</v>
      </c>
      <c r="AO810" s="374">
        <f t="shared" ca="1" si="1507"/>
        <v>0</v>
      </c>
      <c r="AP810" s="374">
        <f t="shared" ca="1" si="1507"/>
        <v>0</v>
      </c>
      <c r="AQ810" s="374">
        <f t="shared" ca="1" si="1507"/>
        <v>0</v>
      </c>
      <c r="AR810" s="374">
        <f t="shared" ca="1" si="1507"/>
        <v>0</v>
      </c>
      <c r="AS810" s="374">
        <f t="shared" ca="1" si="1507"/>
        <v>0</v>
      </c>
      <c r="AT810" s="374">
        <f t="shared" ca="1" si="1507"/>
        <v>0</v>
      </c>
      <c r="AU810" s="374">
        <f t="shared" ca="1" si="1507"/>
        <v>0</v>
      </c>
      <c r="AV810" s="374">
        <f t="shared" ca="1" si="1507"/>
        <v>0</v>
      </c>
      <c r="AW810" s="374">
        <f t="shared" ca="1" si="1507"/>
        <v>0</v>
      </c>
      <c r="AX810" s="374">
        <f t="shared" ca="1" si="1507"/>
        <v>0</v>
      </c>
      <c r="AY810" s="374">
        <f t="shared" ca="1" si="1507"/>
        <v>0</v>
      </c>
      <c r="AZ810" s="374">
        <f t="shared" ca="1" si="1507"/>
        <v>0</v>
      </c>
      <c r="BA810" s="374">
        <f t="shared" ca="1" si="1507"/>
        <v>0</v>
      </c>
      <c r="BB810" s="374">
        <f t="shared" ca="1" si="1507"/>
        <v>0</v>
      </c>
      <c r="BC810" s="374">
        <f t="shared" ca="1" si="1507"/>
        <v>0</v>
      </c>
      <c r="BD810" s="374">
        <f t="shared" ca="1" si="1507"/>
        <v>0</v>
      </c>
      <c r="BE810" s="374">
        <f t="shared" ca="1" si="1507"/>
        <v>0</v>
      </c>
      <c r="BF810" s="374">
        <f t="shared" ca="1" si="1507"/>
        <v>0</v>
      </c>
      <c r="BG810" s="374">
        <f t="shared" ca="1" si="1507"/>
        <v>0</v>
      </c>
      <c r="BH810" s="374">
        <f t="shared" ca="1" si="1507"/>
        <v>0</v>
      </c>
      <c r="BI810" s="374">
        <f t="shared" ca="1" si="1507"/>
        <v>0</v>
      </c>
      <c r="BJ810" s="374">
        <f t="shared" ca="1" si="1507"/>
        <v>0</v>
      </c>
      <c r="BK810" s="374">
        <f t="shared" ca="1" si="1507"/>
        <v>0</v>
      </c>
      <c r="BL810" s="374">
        <f t="shared" ca="1" si="1507"/>
        <v>0</v>
      </c>
      <c r="BM810" s="374">
        <f t="shared" ca="1" si="1507"/>
        <v>0</v>
      </c>
    </row>
    <row r="811" spans="3:65" x14ac:dyDescent="0.2">
      <c r="C811" s="325">
        <f t="shared" si="1494"/>
        <v>12</v>
      </c>
      <c r="D811" s="303" t="str">
        <f t="shared" si="1495"/>
        <v>item 12</v>
      </c>
      <c r="E811" s="350" t="str">
        <f t="shared" si="1492"/>
        <v>Operating Expense</v>
      </c>
      <c r="F811" s="320">
        <f t="shared" si="1492"/>
        <v>2</v>
      </c>
      <c r="G811" s="320"/>
      <c r="H811" s="354">
        <f>Assumptions!$E$34</f>
        <v>1.8100000000000002E-2</v>
      </c>
      <c r="K811" s="341">
        <f t="shared" ca="1" si="1496"/>
        <v>0</v>
      </c>
      <c r="L811" s="342">
        <f t="shared" ca="1" si="1497"/>
        <v>0</v>
      </c>
      <c r="O811" s="374">
        <f t="shared" ref="O811:BM811" ca="1" si="1508">$H811*O782</f>
        <v>0</v>
      </c>
      <c r="P811" s="374">
        <f t="shared" ca="1" si="1508"/>
        <v>0</v>
      </c>
      <c r="Q811" s="374">
        <f t="shared" ca="1" si="1508"/>
        <v>0</v>
      </c>
      <c r="R811" s="374">
        <f t="shared" ca="1" si="1508"/>
        <v>0</v>
      </c>
      <c r="S811" s="374">
        <f t="shared" ca="1" si="1508"/>
        <v>0</v>
      </c>
      <c r="T811" s="374">
        <f t="shared" ca="1" si="1508"/>
        <v>0</v>
      </c>
      <c r="U811" s="374">
        <f t="shared" ca="1" si="1508"/>
        <v>0</v>
      </c>
      <c r="V811" s="374">
        <f t="shared" ca="1" si="1508"/>
        <v>0</v>
      </c>
      <c r="W811" s="374">
        <f t="shared" ca="1" si="1508"/>
        <v>0</v>
      </c>
      <c r="X811" s="374">
        <f t="shared" ca="1" si="1508"/>
        <v>0</v>
      </c>
      <c r="Y811" s="374">
        <f t="shared" ca="1" si="1508"/>
        <v>0</v>
      </c>
      <c r="Z811" s="374">
        <f t="shared" ca="1" si="1508"/>
        <v>0</v>
      </c>
      <c r="AA811" s="374">
        <f t="shared" ca="1" si="1508"/>
        <v>0</v>
      </c>
      <c r="AB811" s="374">
        <f t="shared" ca="1" si="1508"/>
        <v>0</v>
      </c>
      <c r="AC811" s="374">
        <f t="shared" ca="1" si="1508"/>
        <v>0</v>
      </c>
      <c r="AD811" s="374">
        <f t="shared" ca="1" si="1508"/>
        <v>0</v>
      </c>
      <c r="AE811" s="374">
        <f t="shared" ca="1" si="1508"/>
        <v>0</v>
      </c>
      <c r="AF811" s="374">
        <f t="shared" ca="1" si="1508"/>
        <v>0</v>
      </c>
      <c r="AG811" s="374">
        <f t="shared" ca="1" si="1508"/>
        <v>0</v>
      </c>
      <c r="AH811" s="374">
        <f t="shared" ca="1" si="1508"/>
        <v>0</v>
      </c>
      <c r="AI811" s="374">
        <f t="shared" ca="1" si="1508"/>
        <v>0</v>
      </c>
      <c r="AJ811" s="374">
        <f t="shared" ca="1" si="1508"/>
        <v>0</v>
      </c>
      <c r="AK811" s="374">
        <f t="shared" ca="1" si="1508"/>
        <v>0</v>
      </c>
      <c r="AL811" s="374">
        <f t="shared" ca="1" si="1508"/>
        <v>0</v>
      </c>
      <c r="AM811" s="374">
        <f t="shared" ca="1" si="1508"/>
        <v>0</v>
      </c>
      <c r="AN811" s="374">
        <f t="shared" ca="1" si="1508"/>
        <v>0</v>
      </c>
      <c r="AO811" s="374">
        <f t="shared" ca="1" si="1508"/>
        <v>0</v>
      </c>
      <c r="AP811" s="374">
        <f t="shared" ca="1" si="1508"/>
        <v>0</v>
      </c>
      <c r="AQ811" s="374">
        <f t="shared" ca="1" si="1508"/>
        <v>0</v>
      </c>
      <c r="AR811" s="374">
        <f t="shared" ca="1" si="1508"/>
        <v>0</v>
      </c>
      <c r="AS811" s="374">
        <f t="shared" ca="1" si="1508"/>
        <v>0</v>
      </c>
      <c r="AT811" s="374">
        <f t="shared" ca="1" si="1508"/>
        <v>0</v>
      </c>
      <c r="AU811" s="374">
        <f t="shared" ca="1" si="1508"/>
        <v>0</v>
      </c>
      <c r="AV811" s="374">
        <f t="shared" ca="1" si="1508"/>
        <v>0</v>
      </c>
      <c r="AW811" s="374">
        <f t="shared" ca="1" si="1508"/>
        <v>0</v>
      </c>
      <c r="AX811" s="374">
        <f t="shared" ca="1" si="1508"/>
        <v>0</v>
      </c>
      <c r="AY811" s="374">
        <f t="shared" ca="1" si="1508"/>
        <v>0</v>
      </c>
      <c r="AZ811" s="374">
        <f t="shared" ca="1" si="1508"/>
        <v>0</v>
      </c>
      <c r="BA811" s="374">
        <f t="shared" ca="1" si="1508"/>
        <v>0</v>
      </c>
      <c r="BB811" s="374">
        <f t="shared" ca="1" si="1508"/>
        <v>0</v>
      </c>
      <c r="BC811" s="374">
        <f t="shared" ca="1" si="1508"/>
        <v>0</v>
      </c>
      <c r="BD811" s="374">
        <f t="shared" ca="1" si="1508"/>
        <v>0</v>
      </c>
      <c r="BE811" s="374">
        <f t="shared" ca="1" si="1508"/>
        <v>0</v>
      </c>
      <c r="BF811" s="374">
        <f t="shared" ca="1" si="1508"/>
        <v>0</v>
      </c>
      <c r="BG811" s="374">
        <f t="shared" ca="1" si="1508"/>
        <v>0</v>
      </c>
      <c r="BH811" s="374">
        <f t="shared" ca="1" si="1508"/>
        <v>0</v>
      </c>
      <c r="BI811" s="374">
        <f t="shared" ca="1" si="1508"/>
        <v>0</v>
      </c>
      <c r="BJ811" s="374">
        <f t="shared" ca="1" si="1508"/>
        <v>0</v>
      </c>
      <c r="BK811" s="374">
        <f t="shared" ca="1" si="1508"/>
        <v>0</v>
      </c>
      <c r="BL811" s="374">
        <f t="shared" ca="1" si="1508"/>
        <v>0</v>
      </c>
      <c r="BM811" s="374">
        <f t="shared" ca="1" si="1508"/>
        <v>0</v>
      </c>
    </row>
    <row r="812" spans="3:65" x14ac:dyDescent="0.2">
      <c r="C812" s="325">
        <f t="shared" si="1494"/>
        <v>13</v>
      </c>
      <c r="D812" s="303" t="str">
        <f t="shared" si="1495"/>
        <v>item 13</v>
      </c>
      <c r="E812" s="350" t="str">
        <f t="shared" si="1492"/>
        <v>Operating Expense</v>
      </c>
      <c r="F812" s="320">
        <f t="shared" si="1492"/>
        <v>2</v>
      </c>
      <c r="G812" s="320"/>
      <c r="H812" s="354">
        <f>Assumptions!$E$34</f>
        <v>1.8100000000000002E-2</v>
      </c>
      <c r="K812" s="341">
        <f t="shared" ca="1" si="1496"/>
        <v>0</v>
      </c>
      <c r="L812" s="342">
        <f t="shared" ca="1" si="1497"/>
        <v>0</v>
      </c>
      <c r="O812" s="374">
        <f t="shared" ref="O812:BM812" ca="1" si="1509">$H812*O783</f>
        <v>0</v>
      </c>
      <c r="P812" s="374">
        <f t="shared" ca="1" si="1509"/>
        <v>0</v>
      </c>
      <c r="Q812" s="374">
        <f t="shared" ca="1" si="1509"/>
        <v>0</v>
      </c>
      <c r="R812" s="374">
        <f t="shared" ca="1" si="1509"/>
        <v>0</v>
      </c>
      <c r="S812" s="374">
        <f t="shared" ca="1" si="1509"/>
        <v>0</v>
      </c>
      <c r="T812" s="374">
        <f t="shared" ca="1" si="1509"/>
        <v>0</v>
      </c>
      <c r="U812" s="374">
        <f t="shared" ca="1" si="1509"/>
        <v>0</v>
      </c>
      <c r="V812" s="374">
        <f t="shared" ca="1" si="1509"/>
        <v>0</v>
      </c>
      <c r="W812" s="374">
        <f t="shared" ca="1" si="1509"/>
        <v>0</v>
      </c>
      <c r="X812" s="374">
        <f t="shared" ca="1" si="1509"/>
        <v>0</v>
      </c>
      <c r="Y812" s="374">
        <f t="shared" ca="1" si="1509"/>
        <v>0</v>
      </c>
      <c r="Z812" s="374">
        <f t="shared" ca="1" si="1509"/>
        <v>0</v>
      </c>
      <c r="AA812" s="374">
        <f t="shared" ca="1" si="1509"/>
        <v>0</v>
      </c>
      <c r="AB812" s="374">
        <f t="shared" ca="1" si="1509"/>
        <v>0</v>
      </c>
      <c r="AC812" s="374">
        <f t="shared" ca="1" si="1509"/>
        <v>0</v>
      </c>
      <c r="AD812" s="374">
        <f t="shared" ca="1" si="1509"/>
        <v>0</v>
      </c>
      <c r="AE812" s="374">
        <f t="shared" ca="1" si="1509"/>
        <v>0</v>
      </c>
      <c r="AF812" s="374">
        <f t="shared" ca="1" si="1509"/>
        <v>0</v>
      </c>
      <c r="AG812" s="374">
        <f t="shared" ca="1" si="1509"/>
        <v>0</v>
      </c>
      <c r="AH812" s="374">
        <f t="shared" ca="1" si="1509"/>
        <v>0</v>
      </c>
      <c r="AI812" s="374">
        <f t="shared" ca="1" si="1509"/>
        <v>0</v>
      </c>
      <c r="AJ812" s="374">
        <f t="shared" ca="1" si="1509"/>
        <v>0</v>
      </c>
      <c r="AK812" s="374">
        <f t="shared" ca="1" si="1509"/>
        <v>0</v>
      </c>
      <c r="AL812" s="374">
        <f t="shared" ca="1" si="1509"/>
        <v>0</v>
      </c>
      <c r="AM812" s="374">
        <f t="shared" ca="1" si="1509"/>
        <v>0</v>
      </c>
      <c r="AN812" s="374">
        <f t="shared" ca="1" si="1509"/>
        <v>0</v>
      </c>
      <c r="AO812" s="374">
        <f t="shared" ca="1" si="1509"/>
        <v>0</v>
      </c>
      <c r="AP812" s="374">
        <f t="shared" ca="1" si="1509"/>
        <v>0</v>
      </c>
      <c r="AQ812" s="374">
        <f t="shared" ca="1" si="1509"/>
        <v>0</v>
      </c>
      <c r="AR812" s="374">
        <f t="shared" ca="1" si="1509"/>
        <v>0</v>
      </c>
      <c r="AS812" s="374">
        <f t="shared" ca="1" si="1509"/>
        <v>0</v>
      </c>
      <c r="AT812" s="374">
        <f t="shared" ca="1" si="1509"/>
        <v>0</v>
      </c>
      <c r="AU812" s="374">
        <f t="shared" ca="1" si="1509"/>
        <v>0</v>
      </c>
      <c r="AV812" s="374">
        <f t="shared" ca="1" si="1509"/>
        <v>0</v>
      </c>
      <c r="AW812" s="374">
        <f t="shared" ca="1" si="1509"/>
        <v>0</v>
      </c>
      <c r="AX812" s="374">
        <f t="shared" ca="1" si="1509"/>
        <v>0</v>
      </c>
      <c r="AY812" s="374">
        <f t="shared" ca="1" si="1509"/>
        <v>0</v>
      </c>
      <c r="AZ812" s="374">
        <f t="shared" ca="1" si="1509"/>
        <v>0</v>
      </c>
      <c r="BA812" s="374">
        <f t="shared" ca="1" si="1509"/>
        <v>0</v>
      </c>
      <c r="BB812" s="374">
        <f t="shared" ca="1" si="1509"/>
        <v>0</v>
      </c>
      <c r="BC812" s="374">
        <f t="shared" ca="1" si="1509"/>
        <v>0</v>
      </c>
      <c r="BD812" s="374">
        <f t="shared" ca="1" si="1509"/>
        <v>0</v>
      </c>
      <c r="BE812" s="374">
        <f t="shared" ca="1" si="1509"/>
        <v>0</v>
      </c>
      <c r="BF812" s="374">
        <f t="shared" ca="1" si="1509"/>
        <v>0</v>
      </c>
      <c r="BG812" s="374">
        <f t="shared" ca="1" si="1509"/>
        <v>0</v>
      </c>
      <c r="BH812" s="374">
        <f t="shared" ca="1" si="1509"/>
        <v>0</v>
      </c>
      <c r="BI812" s="374">
        <f t="shared" ca="1" si="1509"/>
        <v>0</v>
      </c>
      <c r="BJ812" s="374">
        <f t="shared" ca="1" si="1509"/>
        <v>0</v>
      </c>
      <c r="BK812" s="374">
        <f t="shared" ca="1" si="1509"/>
        <v>0</v>
      </c>
      <c r="BL812" s="374">
        <f t="shared" ca="1" si="1509"/>
        <v>0</v>
      </c>
      <c r="BM812" s="374">
        <f t="shared" ca="1" si="1509"/>
        <v>0</v>
      </c>
    </row>
    <row r="813" spans="3:65" x14ac:dyDescent="0.2">
      <c r="C813" s="325">
        <f t="shared" si="1494"/>
        <v>14</v>
      </c>
      <c r="D813" s="303" t="str">
        <f t="shared" si="1495"/>
        <v>item 14</v>
      </c>
      <c r="E813" s="350" t="str">
        <f t="shared" si="1492"/>
        <v>Operating Expense</v>
      </c>
      <c r="F813" s="320">
        <f t="shared" si="1492"/>
        <v>2</v>
      </c>
      <c r="G813" s="320"/>
      <c r="H813" s="354">
        <f>Assumptions!$E$34</f>
        <v>1.8100000000000002E-2</v>
      </c>
      <c r="K813" s="341">
        <f t="shared" ca="1" si="1496"/>
        <v>0</v>
      </c>
      <c r="L813" s="342">
        <f t="shared" ca="1" si="1497"/>
        <v>0</v>
      </c>
      <c r="O813" s="374">
        <f t="shared" ref="O813:BM813" ca="1" si="1510">$H813*O784</f>
        <v>0</v>
      </c>
      <c r="P813" s="374">
        <f t="shared" ca="1" si="1510"/>
        <v>0</v>
      </c>
      <c r="Q813" s="374">
        <f t="shared" ca="1" si="1510"/>
        <v>0</v>
      </c>
      <c r="R813" s="374">
        <f t="shared" ca="1" si="1510"/>
        <v>0</v>
      </c>
      <c r="S813" s="374">
        <f t="shared" ca="1" si="1510"/>
        <v>0</v>
      </c>
      <c r="T813" s="374">
        <f t="shared" ca="1" si="1510"/>
        <v>0</v>
      </c>
      <c r="U813" s="374">
        <f t="shared" ca="1" si="1510"/>
        <v>0</v>
      </c>
      <c r="V813" s="374">
        <f t="shared" ca="1" si="1510"/>
        <v>0</v>
      </c>
      <c r="W813" s="374">
        <f t="shared" ca="1" si="1510"/>
        <v>0</v>
      </c>
      <c r="X813" s="374">
        <f t="shared" ca="1" si="1510"/>
        <v>0</v>
      </c>
      <c r="Y813" s="374">
        <f t="shared" ca="1" si="1510"/>
        <v>0</v>
      </c>
      <c r="Z813" s="374">
        <f t="shared" ca="1" si="1510"/>
        <v>0</v>
      </c>
      <c r="AA813" s="374">
        <f t="shared" ca="1" si="1510"/>
        <v>0</v>
      </c>
      <c r="AB813" s="374">
        <f t="shared" ca="1" si="1510"/>
        <v>0</v>
      </c>
      <c r="AC813" s="374">
        <f t="shared" ca="1" si="1510"/>
        <v>0</v>
      </c>
      <c r="AD813" s="374">
        <f t="shared" ca="1" si="1510"/>
        <v>0</v>
      </c>
      <c r="AE813" s="374">
        <f t="shared" ca="1" si="1510"/>
        <v>0</v>
      </c>
      <c r="AF813" s="374">
        <f t="shared" ca="1" si="1510"/>
        <v>0</v>
      </c>
      <c r="AG813" s="374">
        <f t="shared" ca="1" si="1510"/>
        <v>0</v>
      </c>
      <c r="AH813" s="374">
        <f t="shared" ca="1" si="1510"/>
        <v>0</v>
      </c>
      <c r="AI813" s="374">
        <f t="shared" ca="1" si="1510"/>
        <v>0</v>
      </c>
      <c r="AJ813" s="374">
        <f t="shared" ca="1" si="1510"/>
        <v>0</v>
      </c>
      <c r="AK813" s="374">
        <f t="shared" ca="1" si="1510"/>
        <v>0</v>
      </c>
      <c r="AL813" s="374">
        <f t="shared" ca="1" si="1510"/>
        <v>0</v>
      </c>
      <c r="AM813" s="374">
        <f t="shared" ca="1" si="1510"/>
        <v>0</v>
      </c>
      <c r="AN813" s="374">
        <f t="shared" ca="1" si="1510"/>
        <v>0</v>
      </c>
      <c r="AO813" s="374">
        <f t="shared" ca="1" si="1510"/>
        <v>0</v>
      </c>
      <c r="AP813" s="374">
        <f t="shared" ca="1" si="1510"/>
        <v>0</v>
      </c>
      <c r="AQ813" s="374">
        <f t="shared" ca="1" si="1510"/>
        <v>0</v>
      </c>
      <c r="AR813" s="374">
        <f t="shared" ca="1" si="1510"/>
        <v>0</v>
      </c>
      <c r="AS813" s="374">
        <f t="shared" ca="1" si="1510"/>
        <v>0</v>
      </c>
      <c r="AT813" s="374">
        <f t="shared" ca="1" si="1510"/>
        <v>0</v>
      </c>
      <c r="AU813" s="374">
        <f t="shared" ca="1" si="1510"/>
        <v>0</v>
      </c>
      <c r="AV813" s="374">
        <f t="shared" ca="1" si="1510"/>
        <v>0</v>
      </c>
      <c r="AW813" s="374">
        <f t="shared" ca="1" si="1510"/>
        <v>0</v>
      </c>
      <c r="AX813" s="374">
        <f t="shared" ca="1" si="1510"/>
        <v>0</v>
      </c>
      <c r="AY813" s="374">
        <f t="shared" ca="1" si="1510"/>
        <v>0</v>
      </c>
      <c r="AZ813" s="374">
        <f t="shared" ca="1" si="1510"/>
        <v>0</v>
      </c>
      <c r="BA813" s="374">
        <f t="shared" ca="1" si="1510"/>
        <v>0</v>
      </c>
      <c r="BB813" s="374">
        <f t="shared" ca="1" si="1510"/>
        <v>0</v>
      </c>
      <c r="BC813" s="374">
        <f t="shared" ca="1" si="1510"/>
        <v>0</v>
      </c>
      <c r="BD813" s="374">
        <f t="shared" ca="1" si="1510"/>
        <v>0</v>
      </c>
      <c r="BE813" s="374">
        <f t="shared" ca="1" si="1510"/>
        <v>0</v>
      </c>
      <c r="BF813" s="374">
        <f t="shared" ca="1" si="1510"/>
        <v>0</v>
      </c>
      <c r="BG813" s="374">
        <f t="shared" ca="1" si="1510"/>
        <v>0</v>
      </c>
      <c r="BH813" s="374">
        <f t="shared" ca="1" si="1510"/>
        <v>0</v>
      </c>
      <c r="BI813" s="374">
        <f t="shared" ca="1" si="1510"/>
        <v>0</v>
      </c>
      <c r="BJ813" s="374">
        <f t="shared" ca="1" si="1510"/>
        <v>0</v>
      </c>
      <c r="BK813" s="374">
        <f t="shared" ca="1" si="1510"/>
        <v>0</v>
      </c>
      <c r="BL813" s="374">
        <f t="shared" ca="1" si="1510"/>
        <v>0</v>
      </c>
      <c r="BM813" s="374">
        <f t="shared" ca="1" si="1510"/>
        <v>0</v>
      </c>
    </row>
    <row r="814" spans="3:65" x14ac:dyDescent="0.2">
      <c r="C814" s="325">
        <f t="shared" si="1494"/>
        <v>15</v>
      </c>
      <c r="D814" s="303" t="str">
        <f t="shared" si="1495"/>
        <v>item 15</v>
      </c>
      <c r="E814" s="350" t="str">
        <f t="shared" si="1492"/>
        <v>Operating Expense</v>
      </c>
      <c r="F814" s="320">
        <f t="shared" si="1492"/>
        <v>2</v>
      </c>
      <c r="G814" s="320"/>
      <c r="H814" s="354">
        <f>Assumptions!$E$34</f>
        <v>1.8100000000000002E-2</v>
      </c>
      <c r="K814" s="341">
        <f t="shared" ca="1" si="1496"/>
        <v>0</v>
      </c>
      <c r="L814" s="342">
        <f t="shared" ca="1" si="1497"/>
        <v>0</v>
      </c>
      <c r="O814" s="374">
        <f t="shared" ref="O814:BM814" ca="1" si="1511">$H814*O785</f>
        <v>0</v>
      </c>
      <c r="P814" s="374">
        <f t="shared" ca="1" si="1511"/>
        <v>0</v>
      </c>
      <c r="Q814" s="374">
        <f t="shared" ca="1" si="1511"/>
        <v>0</v>
      </c>
      <c r="R814" s="374">
        <f t="shared" ca="1" si="1511"/>
        <v>0</v>
      </c>
      <c r="S814" s="374">
        <f t="shared" ca="1" si="1511"/>
        <v>0</v>
      </c>
      <c r="T814" s="374">
        <f t="shared" ca="1" si="1511"/>
        <v>0</v>
      </c>
      <c r="U814" s="374">
        <f t="shared" ca="1" si="1511"/>
        <v>0</v>
      </c>
      <c r="V814" s="374">
        <f t="shared" ca="1" si="1511"/>
        <v>0</v>
      </c>
      <c r="W814" s="374">
        <f t="shared" ca="1" si="1511"/>
        <v>0</v>
      </c>
      <c r="X814" s="374">
        <f t="shared" ca="1" si="1511"/>
        <v>0</v>
      </c>
      <c r="Y814" s="374">
        <f t="shared" ca="1" si="1511"/>
        <v>0</v>
      </c>
      <c r="Z814" s="374">
        <f t="shared" ca="1" si="1511"/>
        <v>0</v>
      </c>
      <c r="AA814" s="374">
        <f t="shared" ca="1" si="1511"/>
        <v>0</v>
      </c>
      <c r="AB814" s="374">
        <f t="shared" ca="1" si="1511"/>
        <v>0</v>
      </c>
      <c r="AC814" s="374">
        <f t="shared" ca="1" si="1511"/>
        <v>0</v>
      </c>
      <c r="AD814" s="374">
        <f t="shared" ca="1" si="1511"/>
        <v>0</v>
      </c>
      <c r="AE814" s="374">
        <f t="shared" ca="1" si="1511"/>
        <v>0</v>
      </c>
      <c r="AF814" s="374">
        <f t="shared" ca="1" si="1511"/>
        <v>0</v>
      </c>
      <c r="AG814" s="374">
        <f t="shared" ca="1" si="1511"/>
        <v>0</v>
      </c>
      <c r="AH814" s="374">
        <f t="shared" ca="1" si="1511"/>
        <v>0</v>
      </c>
      <c r="AI814" s="374">
        <f t="shared" ca="1" si="1511"/>
        <v>0</v>
      </c>
      <c r="AJ814" s="374">
        <f t="shared" ca="1" si="1511"/>
        <v>0</v>
      </c>
      <c r="AK814" s="374">
        <f t="shared" ca="1" si="1511"/>
        <v>0</v>
      </c>
      <c r="AL814" s="374">
        <f t="shared" ca="1" si="1511"/>
        <v>0</v>
      </c>
      <c r="AM814" s="374">
        <f t="shared" ca="1" si="1511"/>
        <v>0</v>
      </c>
      <c r="AN814" s="374">
        <f t="shared" ca="1" si="1511"/>
        <v>0</v>
      </c>
      <c r="AO814" s="374">
        <f t="shared" ca="1" si="1511"/>
        <v>0</v>
      </c>
      <c r="AP814" s="374">
        <f t="shared" ca="1" si="1511"/>
        <v>0</v>
      </c>
      <c r="AQ814" s="374">
        <f t="shared" ca="1" si="1511"/>
        <v>0</v>
      </c>
      <c r="AR814" s="374">
        <f t="shared" ca="1" si="1511"/>
        <v>0</v>
      </c>
      <c r="AS814" s="374">
        <f t="shared" ca="1" si="1511"/>
        <v>0</v>
      </c>
      <c r="AT814" s="374">
        <f t="shared" ca="1" si="1511"/>
        <v>0</v>
      </c>
      <c r="AU814" s="374">
        <f t="shared" ca="1" si="1511"/>
        <v>0</v>
      </c>
      <c r="AV814" s="374">
        <f t="shared" ca="1" si="1511"/>
        <v>0</v>
      </c>
      <c r="AW814" s="374">
        <f t="shared" ca="1" si="1511"/>
        <v>0</v>
      </c>
      <c r="AX814" s="374">
        <f t="shared" ca="1" si="1511"/>
        <v>0</v>
      </c>
      <c r="AY814" s="374">
        <f t="shared" ca="1" si="1511"/>
        <v>0</v>
      </c>
      <c r="AZ814" s="374">
        <f t="shared" ca="1" si="1511"/>
        <v>0</v>
      </c>
      <c r="BA814" s="374">
        <f t="shared" ca="1" si="1511"/>
        <v>0</v>
      </c>
      <c r="BB814" s="374">
        <f t="shared" ca="1" si="1511"/>
        <v>0</v>
      </c>
      <c r="BC814" s="374">
        <f t="shared" ca="1" si="1511"/>
        <v>0</v>
      </c>
      <c r="BD814" s="374">
        <f t="shared" ca="1" si="1511"/>
        <v>0</v>
      </c>
      <c r="BE814" s="374">
        <f t="shared" ca="1" si="1511"/>
        <v>0</v>
      </c>
      <c r="BF814" s="374">
        <f t="shared" ca="1" si="1511"/>
        <v>0</v>
      </c>
      <c r="BG814" s="374">
        <f t="shared" ca="1" si="1511"/>
        <v>0</v>
      </c>
      <c r="BH814" s="374">
        <f t="shared" ca="1" si="1511"/>
        <v>0</v>
      </c>
      <c r="BI814" s="374">
        <f t="shared" ca="1" si="1511"/>
        <v>0</v>
      </c>
      <c r="BJ814" s="374">
        <f t="shared" ca="1" si="1511"/>
        <v>0</v>
      </c>
      <c r="BK814" s="374">
        <f t="shared" ca="1" si="1511"/>
        <v>0</v>
      </c>
      <c r="BL814" s="374">
        <f t="shared" ca="1" si="1511"/>
        <v>0</v>
      </c>
      <c r="BM814" s="374">
        <f t="shared" ca="1" si="1511"/>
        <v>0</v>
      </c>
    </row>
    <row r="815" spans="3:65" x14ac:dyDescent="0.2">
      <c r="C815" s="325">
        <f t="shared" si="1494"/>
        <v>16</v>
      </c>
      <c r="D815" s="303" t="str">
        <f t="shared" si="1495"/>
        <v>item 16</v>
      </c>
      <c r="E815" s="350" t="str">
        <f t="shared" si="1492"/>
        <v>Operating Expense</v>
      </c>
      <c r="F815" s="320">
        <f t="shared" si="1492"/>
        <v>2</v>
      </c>
      <c r="G815" s="320"/>
      <c r="H815" s="354">
        <f>Assumptions!$E$34</f>
        <v>1.8100000000000002E-2</v>
      </c>
      <c r="K815" s="341">
        <f t="shared" ca="1" si="1496"/>
        <v>0</v>
      </c>
      <c r="L815" s="342">
        <f t="shared" ca="1" si="1497"/>
        <v>0</v>
      </c>
      <c r="O815" s="374">
        <f t="shared" ref="O815:BM815" ca="1" si="1512">$H815*O786</f>
        <v>0</v>
      </c>
      <c r="P815" s="374">
        <f t="shared" ca="1" si="1512"/>
        <v>0</v>
      </c>
      <c r="Q815" s="374">
        <f t="shared" ca="1" si="1512"/>
        <v>0</v>
      </c>
      <c r="R815" s="374">
        <f t="shared" ca="1" si="1512"/>
        <v>0</v>
      </c>
      <c r="S815" s="374">
        <f t="shared" ca="1" si="1512"/>
        <v>0</v>
      </c>
      <c r="T815" s="374">
        <f t="shared" ca="1" si="1512"/>
        <v>0</v>
      </c>
      <c r="U815" s="374">
        <f t="shared" ca="1" si="1512"/>
        <v>0</v>
      </c>
      <c r="V815" s="374">
        <f t="shared" ca="1" si="1512"/>
        <v>0</v>
      </c>
      <c r="W815" s="374">
        <f t="shared" ca="1" si="1512"/>
        <v>0</v>
      </c>
      <c r="X815" s="374">
        <f t="shared" ca="1" si="1512"/>
        <v>0</v>
      </c>
      <c r="Y815" s="374">
        <f t="shared" ca="1" si="1512"/>
        <v>0</v>
      </c>
      <c r="Z815" s="374">
        <f t="shared" ca="1" si="1512"/>
        <v>0</v>
      </c>
      <c r="AA815" s="374">
        <f t="shared" ca="1" si="1512"/>
        <v>0</v>
      </c>
      <c r="AB815" s="374">
        <f t="shared" ca="1" si="1512"/>
        <v>0</v>
      </c>
      <c r="AC815" s="374">
        <f t="shared" ca="1" si="1512"/>
        <v>0</v>
      </c>
      <c r="AD815" s="374">
        <f t="shared" ca="1" si="1512"/>
        <v>0</v>
      </c>
      <c r="AE815" s="374">
        <f t="shared" ca="1" si="1512"/>
        <v>0</v>
      </c>
      <c r="AF815" s="374">
        <f t="shared" ca="1" si="1512"/>
        <v>0</v>
      </c>
      <c r="AG815" s="374">
        <f t="shared" ca="1" si="1512"/>
        <v>0</v>
      </c>
      <c r="AH815" s="374">
        <f t="shared" ca="1" si="1512"/>
        <v>0</v>
      </c>
      <c r="AI815" s="374">
        <f t="shared" ca="1" si="1512"/>
        <v>0</v>
      </c>
      <c r="AJ815" s="374">
        <f t="shared" ca="1" si="1512"/>
        <v>0</v>
      </c>
      <c r="AK815" s="374">
        <f t="shared" ca="1" si="1512"/>
        <v>0</v>
      </c>
      <c r="AL815" s="374">
        <f t="shared" ca="1" si="1512"/>
        <v>0</v>
      </c>
      <c r="AM815" s="374">
        <f t="shared" ca="1" si="1512"/>
        <v>0</v>
      </c>
      <c r="AN815" s="374">
        <f t="shared" ca="1" si="1512"/>
        <v>0</v>
      </c>
      <c r="AO815" s="374">
        <f t="shared" ca="1" si="1512"/>
        <v>0</v>
      </c>
      <c r="AP815" s="374">
        <f t="shared" ca="1" si="1512"/>
        <v>0</v>
      </c>
      <c r="AQ815" s="374">
        <f t="shared" ca="1" si="1512"/>
        <v>0</v>
      </c>
      <c r="AR815" s="374">
        <f t="shared" ca="1" si="1512"/>
        <v>0</v>
      </c>
      <c r="AS815" s="374">
        <f t="shared" ca="1" si="1512"/>
        <v>0</v>
      </c>
      <c r="AT815" s="374">
        <f t="shared" ca="1" si="1512"/>
        <v>0</v>
      </c>
      <c r="AU815" s="374">
        <f t="shared" ca="1" si="1512"/>
        <v>0</v>
      </c>
      <c r="AV815" s="374">
        <f t="shared" ca="1" si="1512"/>
        <v>0</v>
      </c>
      <c r="AW815" s="374">
        <f t="shared" ca="1" si="1512"/>
        <v>0</v>
      </c>
      <c r="AX815" s="374">
        <f t="shared" ca="1" si="1512"/>
        <v>0</v>
      </c>
      <c r="AY815" s="374">
        <f t="shared" ca="1" si="1512"/>
        <v>0</v>
      </c>
      <c r="AZ815" s="374">
        <f t="shared" ca="1" si="1512"/>
        <v>0</v>
      </c>
      <c r="BA815" s="374">
        <f t="shared" ca="1" si="1512"/>
        <v>0</v>
      </c>
      <c r="BB815" s="374">
        <f t="shared" ca="1" si="1512"/>
        <v>0</v>
      </c>
      <c r="BC815" s="374">
        <f t="shared" ca="1" si="1512"/>
        <v>0</v>
      </c>
      <c r="BD815" s="374">
        <f t="shared" ca="1" si="1512"/>
        <v>0</v>
      </c>
      <c r="BE815" s="374">
        <f t="shared" ca="1" si="1512"/>
        <v>0</v>
      </c>
      <c r="BF815" s="374">
        <f t="shared" ca="1" si="1512"/>
        <v>0</v>
      </c>
      <c r="BG815" s="374">
        <f t="shared" ca="1" si="1512"/>
        <v>0</v>
      </c>
      <c r="BH815" s="374">
        <f t="shared" ca="1" si="1512"/>
        <v>0</v>
      </c>
      <c r="BI815" s="374">
        <f t="shared" ca="1" si="1512"/>
        <v>0</v>
      </c>
      <c r="BJ815" s="374">
        <f t="shared" ca="1" si="1512"/>
        <v>0</v>
      </c>
      <c r="BK815" s="374">
        <f t="shared" ca="1" si="1512"/>
        <v>0</v>
      </c>
      <c r="BL815" s="374">
        <f t="shared" ca="1" si="1512"/>
        <v>0</v>
      </c>
      <c r="BM815" s="374">
        <f t="shared" ca="1" si="1512"/>
        <v>0</v>
      </c>
    </row>
    <row r="816" spans="3:65" x14ac:dyDescent="0.2">
      <c r="C816" s="325">
        <f t="shared" si="1494"/>
        <v>17</v>
      </c>
      <c r="D816" s="303" t="str">
        <f t="shared" si="1495"/>
        <v>item 17</v>
      </c>
      <c r="E816" s="350" t="str">
        <f t="shared" si="1492"/>
        <v>Operating Expense</v>
      </c>
      <c r="F816" s="320">
        <f t="shared" si="1492"/>
        <v>2</v>
      </c>
      <c r="G816" s="320"/>
      <c r="H816" s="354">
        <f>Assumptions!$E$34</f>
        <v>1.8100000000000002E-2</v>
      </c>
      <c r="K816" s="341">
        <f t="shared" ca="1" si="1496"/>
        <v>0</v>
      </c>
      <c r="L816" s="342">
        <f t="shared" ca="1" si="1497"/>
        <v>0</v>
      </c>
      <c r="O816" s="374">
        <f t="shared" ref="O816:BM816" ca="1" si="1513">$H816*O787</f>
        <v>0</v>
      </c>
      <c r="P816" s="374">
        <f t="shared" ca="1" si="1513"/>
        <v>0</v>
      </c>
      <c r="Q816" s="374">
        <f t="shared" ca="1" si="1513"/>
        <v>0</v>
      </c>
      <c r="R816" s="374">
        <f t="shared" ca="1" si="1513"/>
        <v>0</v>
      </c>
      <c r="S816" s="374">
        <f t="shared" ca="1" si="1513"/>
        <v>0</v>
      </c>
      <c r="T816" s="374">
        <f t="shared" ca="1" si="1513"/>
        <v>0</v>
      </c>
      <c r="U816" s="374">
        <f t="shared" ca="1" si="1513"/>
        <v>0</v>
      </c>
      <c r="V816" s="374">
        <f t="shared" ca="1" si="1513"/>
        <v>0</v>
      </c>
      <c r="W816" s="374">
        <f t="shared" ca="1" si="1513"/>
        <v>0</v>
      </c>
      <c r="X816" s="374">
        <f t="shared" ca="1" si="1513"/>
        <v>0</v>
      </c>
      <c r="Y816" s="374">
        <f t="shared" ca="1" si="1513"/>
        <v>0</v>
      </c>
      <c r="Z816" s="374">
        <f t="shared" ca="1" si="1513"/>
        <v>0</v>
      </c>
      <c r="AA816" s="374">
        <f t="shared" ca="1" si="1513"/>
        <v>0</v>
      </c>
      <c r="AB816" s="374">
        <f t="shared" ca="1" si="1513"/>
        <v>0</v>
      </c>
      <c r="AC816" s="374">
        <f t="shared" ca="1" si="1513"/>
        <v>0</v>
      </c>
      <c r="AD816" s="374">
        <f t="shared" ca="1" si="1513"/>
        <v>0</v>
      </c>
      <c r="AE816" s="374">
        <f t="shared" ca="1" si="1513"/>
        <v>0</v>
      </c>
      <c r="AF816" s="374">
        <f t="shared" ca="1" si="1513"/>
        <v>0</v>
      </c>
      <c r="AG816" s="374">
        <f t="shared" ca="1" si="1513"/>
        <v>0</v>
      </c>
      <c r="AH816" s="374">
        <f t="shared" ca="1" si="1513"/>
        <v>0</v>
      </c>
      <c r="AI816" s="374">
        <f t="shared" ca="1" si="1513"/>
        <v>0</v>
      </c>
      <c r="AJ816" s="374">
        <f t="shared" ca="1" si="1513"/>
        <v>0</v>
      </c>
      <c r="AK816" s="374">
        <f t="shared" ca="1" si="1513"/>
        <v>0</v>
      </c>
      <c r="AL816" s="374">
        <f t="shared" ca="1" si="1513"/>
        <v>0</v>
      </c>
      <c r="AM816" s="374">
        <f t="shared" ca="1" si="1513"/>
        <v>0</v>
      </c>
      <c r="AN816" s="374">
        <f t="shared" ca="1" si="1513"/>
        <v>0</v>
      </c>
      <c r="AO816" s="374">
        <f t="shared" ca="1" si="1513"/>
        <v>0</v>
      </c>
      <c r="AP816" s="374">
        <f t="shared" ca="1" si="1513"/>
        <v>0</v>
      </c>
      <c r="AQ816" s="374">
        <f t="shared" ca="1" si="1513"/>
        <v>0</v>
      </c>
      <c r="AR816" s="374">
        <f t="shared" ca="1" si="1513"/>
        <v>0</v>
      </c>
      <c r="AS816" s="374">
        <f t="shared" ca="1" si="1513"/>
        <v>0</v>
      </c>
      <c r="AT816" s="374">
        <f t="shared" ca="1" si="1513"/>
        <v>0</v>
      </c>
      <c r="AU816" s="374">
        <f t="shared" ca="1" si="1513"/>
        <v>0</v>
      </c>
      <c r="AV816" s="374">
        <f t="shared" ca="1" si="1513"/>
        <v>0</v>
      </c>
      <c r="AW816" s="374">
        <f t="shared" ca="1" si="1513"/>
        <v>0</v>
      </c>
      <c r="AX816" s="374">
        <f t="shared" ca="1" si="1513"/>
        <v>0</v>
      </c>
      <c r="AY816" s="374">
        <f t="shared" ca="1" si="1513"/>
        <v>0</v>
      </c>
      <c r="AZ816" s="374">
        <f t="shared" ca="1" si="1513"/>
        <v>0</v>
      </c>
      <c r="BA816" s="374">
        <f t="shared" ca="1" si="1513"/>
        <v>0</v>
      </c>
      <c r="BB816" s="374">
        <f t="shared" ca="1" si="1513"/>
        <v>0</v>
      </c>
      <c r="BC816" s="374">
        <f t="shared" ca="1" si="1513"/>
        <v>0</v>
      </c>
      <c r="BD816" s="374">
        <f t="shared" ca="1" si="1513"/>
        <v>0</v>
      </c>
      <c r="BE816" s="374">
        <f t="shared" ca="1" si="1513"/>
        <v>0</v>
      </c>
      <c r="BF816" s="374">
        <f t="shared" ca="1" si="1513"/>
        <v>0</v>
      </c>
      <c r="BG816" s="374">
        <f t="shared" ca="1" si="1513"/>
        <v>0</v>
      </c>
      <c r="BH816" s="374">
        <f t="shared" ca="1" si="1513"/>
        <v>0</v>
      </c>
      <c r="BI816" s="374">
        <f t="shared" ca="1" si="1513"/>
        <v>0</v>
      </c>
      <c r="BJ816" s="374">
        <f t="shared" ca="1" si="1513"/>
        <v>0</v>
      </c>
      <c r="BK816" s="374">
        <f t="shared" ca="1" si="1513"/>
        <v>0</v>
      </c>
      <c r="BL816" s="374">
        <f t="shared" ca="1" si="1513"/>
        <v>0</v>
      </c>
      <c r="BM816" s="374">
        <f t="shared" ca="1" si="1513"/>
        <v>0</v>
      </c>
    </row>
    <row r="817" spans="3:65" x14ac:dyDescent="0.2">
      <c r="C817" s="325">
        <f t="shared" si="1494"/>
        <v>18</v>
      </c>
      <c r="D817" s="303" t="str">
        <f t="shared" si="1495"/>
        <v>item 18</v>
      </c>
      <c r="E817" s="350" t="str">
        <f t="shared" si="1492"/>
        <v>Operating Expense</v>
      </c>
      <c r="F817" s="320">
        <f t="shared" si="1492"/>
        <v>2</v>
      </c>
      <c r="G817" s="320"/>
      <c r="H817" s="354">
        <f>Assumptions!$E$34</f>
        <v>1.8100000000000002E-2</v>
      </c>
      <c r="K817" s="341">
        <f t="shared" ca="1" si="1496"/>
        <v>0</v>
      </c>
      <c r="L817" s="342">
        <f t="shared" ca="1" si="1497"/>
        <v>0</v>
      </c>
      <c r="O817" s="374">
        <f t="shared" ref="O817:BM817" ca="1" si="1514">$H817*O788</f>
        <v>0</v>
      </c>
      <c r="P817" s="374">
        <f t="shared" ca="1" si="1514"/>
        <v>0</v>
      </c>
      <c r="Q817" s="374">
        <f t="shared" ca="1" si="1514"/>
        <v>0</v>
      </c>
      <c r="R817" s="374">
        <f t="shared" ca="1" si="1514"/>
        <v>0</v>
      </c>
      <c r="S817" s="374">
        <f t="shared" ca="1" si="1514"/>
        <v>0</v>
      </c>
      <c r="T817" s="374">
        <f t="shared" ca="1" si="1514"/>
        <v>0</v>
      </c>
      <c r="U817" s="374">
        <f t="shared" ca="1" si="1514"/>
        <v>0</v>
      </c>
      <c r="V817" s="374">
        <f t="shared" ca="1" si="1514"/>
        <v>0</v>
      </c>
      <c r="W817" s="374">
        <f t="shared" ca="1" si="1514"/>
        <v>0</v>
      </c>
      <c r="X817" s="374">
        <f t="shared" ca="1" si="1514"/>
        <v>0</v>
      </c>
      <c r="Y817" s="374">
        <f t="shared" ca="1" si="1514"/>
        <v>0</v>
      </c>
      <c r="Z817" s="374">
        <f t="shared" ca="1" si="1514"/>
        <v>0</v>
      </c>
      <c r="AA817" s="374">
        <f t="shared" ca="1" si="1514"/>
        <v>0</v>
      </c>
      <c r="AB817" s="374">
        <f t="shared" ca="1" si="1514"/>
        <v>0</v>
      </c>
      <c r="AC817" s="374">
        <f t="shared" ca="1" si="1514"/>
        <v>0</v>
      </c>
      <c r="AD817" s="374">
        <f t="shared" ca="1" si="1514"/>
        <v>0</v>
      </c>
      <c r="AE817" s="374">
        <f t="shared" ca="1" si="1514"/>
        <v>0</v>
      </c>
      <c r="AF817" s="374">
        <f t="shared" ca="1" si="1514"/>
        <v>0</v>
      </c>
      <c r="AG817" s="374">
        <f t="shared" ca="1" si="1514"/>
        <v>0</v>
      </c>
      <c r="AH817" s="374">
        <f t="shared" ca="1" si="1514"/>
        <v>0</v>
      </c>
      <c r="AI817" s="374">
        <f t="shared" ca="1" si="1514"/>
        <v>0</v>
      </c>
      <c r="AJ817" s="374">
        <f t="shared" ca="1" si="1514"/>
        <v>0</v>
      </c>
      <c r="AK817" s="374">
        <f t="shared" ca="1" si="1514"/>
        <v>0</v>
      </c>
      <c r="AL817" s="374">
        <f t="shared" ca="1" si="1514"/>
        <v>0</v>
      </c>
      <c r="AM817" s="374">
        <f t="shared" ca="1" si="1514"/>
        <v>0</v>
      </c>
      <c r="AN817" s="374">
        <f t="shared" ca="1" si="1514"/>
        <v>0</v>
      </c>
      <c r="AO817" s="374">
        <f t="shared" ca="1" si="1514"/>
        <v>0</v>
      </c>
      <c r="AP817" s="374">
        <f t="shared" ca="1" si="1514"/>
        <v>0</v>
      </c>
      <c r="AQ817" s="374">
        <f t="shared" ca="1" si="1514"/>
        <v>0</v>
      </c>
      <c r="AR817" s="374">
        <f t="shared" ca="1" si="1514"/>
        <v>0</v>
      </c>
      <c r="AS817" s="374">
        <f t="shared" ca="1" si="1514"/>
        <v>0</v>
      </c>
      <c r="AT817" s="374">
        <f t="shared" ca="1" si="1514"/>
        <v>0</v>
      </c>
      <c r="AU817" s="374">
        <f t="shared" ca="1" si="1514"/>
        <v>0</v>
      </c>
      <c r="AV817" s="374">
        <f t="shared" ca="1" si="1514"/>
        <v>0</v>
      </c>
      <c r="AW817" s="374">
        <f t="shared" ca="1" si="1514"/>
        <v>0</v>
      </c>
      <c r="AX817" s="374">
        <f t="shared" ca="1" si="1514"/>
        <v>0</v>
      </c>
      <c r="AY817" s="374">
        <f t="shared" ca="1" si="1514"/>
        <v>0</v>
      </c>
      <c r="AZ817" s="374">
        <f t="shared" ca="1" si="1514"/>
        <v>0</v>
      </c>
      <c r="BA817" s="374">
        <f t="shared" ca="1" si="1514"/>
        <v>0</v>
      </c>
      <c r="BB817" s="374">
        <f t="shared" ca="1" si="1514"/>
        <v>0</v>
      </c>
      <c r="BC817" s="374">
        <f t="shared" ca="1" si="1514"/>
        <v>0</v>
      </c>
      <c r="BD817" s="374">
        <f t="shared" ca="1" si="1514"/>
        <v>0</v>
      </c>
      <c r="BE817" s="374">
        <f t="shared" ca="1" si="1514"/>
        <v>0</v>
      </c>
      <c r="BF817" s="374">
        <f t="shared" ca="1" si="1514"/>
        <v>0</v>
      </c>
      <c r="BG817" s="374">
        <f t="shared" ca="1" si="1514"/>
        <v>0</v>
      </c>
      <c r="BH817" s="374">
        <f t="shared" ca="1" si="1514"/>
        <v>0</v>
      </c>
      <c r="BI817" s="374">
        <f t="shared" ca="1" si="1514"/>
        <v>0</v>
      </c>
      <c r="BJ817" s="374">
        <f t="shared" ca="1" si="1514"/>
        <v>0</v>
      </c>
      <c r="BK817" s="374">
        <f t="shared" ca="1" si="1514"/>
        <v>0</v>
      </c>
      <c r="BL817" s="374">
        <f t="shared" ca="1" si="1514"/>
        <v>0</v>
      </c>
      <c r="BM817" s="374">
        <f t="shared" ca="1" si="1514"/>
        <v>0</v>
      </c>
    </row>
    <row r="818" spans="3:65" x14ac:dyDescent="0.2">
      <c r="C818" s="325">
        <f t="shared" si="1494"/>
        <v>19</v>
      </c>
      <c r="D818" s="303" t="str">
        <f t="shared" si="1495"/>
        <v>item 19</v>
      </c>
      <c r="E818" s="350" t="str">
        <f t="shared" si="1492"/>
        <v>Operating Expense</v>
      </c>
      <c r="F818" s="320">
        <f t="shared" si="1492"/>
        <v>2</v>
      </c>
      <c r="G818" s="320"/>
      <c r="H818" s="354">
        <f>Assumptions!$E$34</f>
        <v>1.8100000000000002E-2</v>
      </c>
      <c r="K818" s="341">
        <f t="shared" ca="1" si="1496"/>
        <v>0</v>
      </c>
      <c r="L818" s="342">
        <f t="shared" ca="1" si="1497"/>
        <v>0</v>
      </c>
      <c r="O818" s="374">
        <f t="shared" ref="O818:BM818" ca="1" si="1515">$H818*O789</f>
        <v>0</v>
      </c>
      <c r="P818" s="374">
        <f t="shared" ca="1" si="1515"/>
        <v>0</v>
      </c>
      <c r="Q818" s="374">
        <f t="shared" ca="1" si="1515"/>
        <v>0</v>
      </c>
      <c r="R818" s="374">
        <f t="shared" ca="1" si="1515"/>
        <v>0</v>
      </c>
      <c r="S818" s="374">
        <f t="shared" ca="1" si="1515"/>
        <v>0</v>
      </c>
      <c r="T818" s="374">
        <f t="shared" ca="1" si="1515"/>
        <v>0</v>
      </c>
      <c r="U818" s="374">
        <f t="shared" ca="1" si="1515"/>
        <v>0</v>
      </c>
      <c r="V818" s="374">
        <f t="shared" ca="1" si="1515"/>
        <v>0</v>
      </c>
      <c r="W818" s="374">
        <f t="shared" ca="1" si="1515"/>
        <v>0</v>
      </c>
      <c r="X818" s="374">
        <f t="shared" ca="1" si="1515"/>
        <v>0</v>
      </c>
      <c r="Y818" s="374">
        <f t="shared" ca="1" si="1515"/>
        <v>0</v>
      </c>
      <c r="Z818" s="374">
        <f t="shared" ca="1" si="1515"/>
        <v>0</v>
      </c>
      <c r="AA818" s="374">
        <f t="shared" ca="1" si="1515"/>
        <v>0</v>
      </c>
      <c r="AB818" s="374">
        <f t="shared" ca="1" si="1515"/>
        <v>0</v>
      </c>
      <c r="AC818" s="374">
        <f t="shared" ca="1" si="1515"/>
        <v>0</v>
      </c>
      <c r="AD818" s="374">
        <f t="shared" ca="1" si="1515"/>
        <v>0</v>
      </c>
      <c r="AE818" s="374">
        <f t="shared" ca="1" si="1515"/>
        <v>0</v>
      </c>
      <c r="AF818" s="374">
        <f t="shared" ca="1" si="1515"/>
        <v>0</v>
      </c>
      <c r="AG818" s="374">
        <f t="shared" ca="1" si="1515"/>
        <v>0</v>
      </c>
      <c r="AH818" s="374">
        <f t="shared" ca="1" si="1515"/>
        <v>0</v>
      </c>
      <c r="AI818" s="374">
        <f t="shared" ca="1" si="1515"/>
        <v>0</v>
      </c>
      <c r="AJ818" s="374">
        <f t="shared" ca="1" si="1515"/>
        <v>0</v>
      </c>
      <c r="AK818" s="374">
        <f t="shared" ca="1" si="1515"/>
        <v>0</v>
      </c>
      <c r="AL818" s="374">
        <f t="shared" ca="1" si="1515"/>
        <v>0</v>
      </c>
      <c r="AM818" s="374">
        <f t="shared" ca="1" si="1515"/>
        <v>0</v>
      </c>
      <c r="AN818" s="374">
        <f t="shared" ca="1" si="1515"/>
        <v>0</v>
      </c>
      <c r="AO818" s="374">
        <f t="shared" ca="1" si="1515"/>
        <v>0</v>
      </c>
      <c r="AP818" s="374">
        <f t="shared" ca="1" si="1515"/>
        <v>0</v>
      </c>
      <c r="AQ818" s="374">
        <f t="shared" ca="1" si="1515"/>
        <v>0</v>
      </c>
      <c r="AR818" s="374">
        <f t="shared" ca="1" si="1515"/>
        <v>0</v>
      </c>
      <c r="AS818" s="374">
        <f t="shared" ca="1" si="1515"/>
        <v>0</v>
      </c>
      <c r="AT818" s="374">
        <f t="shared" ca="1" si="1515"/>
        <v>0</v>
      </c>
      <c r="AU818" s="374">
        <f t="shared" ca="1" si="1515"/>
        <v>0</v>
      </c>
      <c r="AV818" s="374">
        <f t="shared" ca="1" si="1515"/>
        <v>0</v>
      </c>
      <c r="AW818" s="374">
        <f t="shared" ca="1" si="1515"/>
        <v>0</v>
      </c>
      <c r="AX818" s="374">
        <f t="shared" ca="1" si="1515"/>
        <v>0</v>
      </c>
      <c r="AY818" s="374">
        <f t="shared" ca="1" si="1515"/>
        <v>0</v>
      </c>
      <c r="AZ818" s="374">
        <f t="shared" ca="1" si="1515"/>
        <v>0</v>
      </c>
      <c r="BA818" s="374">
        <f t="shared" ca="1" si="1515"/>
        <v>0</v>
      </c>
      <c r="BB818" s="374">
        <f t="shared" ca="1" si="1515"/>
        <v>0</v>
      </c>
      <c r="BC818" s="374">
        <f t="shared" ca="1" si="1515"/>
        <v>0</v>
      </c>
      <c r="BD818" s="374">
        <f t="shared" ca="1" si="1515"/>
        <v>0</v>
      </c>
      <c r="BE818" s="374">
        <f t="shared" ca="1" si="1515"/>
        <v>0</v>
      </c>
      <c r="BF818" s="374">
        <f t="shared" ca="1" si="1515"/>
        <v>0</v>
      </c>
      <c r="BG818" s="374">
        <f t="shared" ca="1" si="1515"/>
        <v>0</v>
      </c>
      <c r="BH818" s="374">
        <f t="shared" ca="1" si="1515"/>
        <v>0</v>
      </c>
      <c r="BI818" s="374">
        <f t="shared" ca="1" si="1515"/>
        <v>0</v>
      </c>
      <c r="BJ818" s="374">
        <f t="shared" ca="1" si="1515"/>
        <v>0</v>
      </c>
      <c r="BK818" s="374">
        <f t="shared" ca="1" si="1515"/>
        <v>0</v>
      </c>
      <c r="BL818" s="374">
        <f t="shared" ca="1" si="1515"/>
        <v>0</v>
      </c>
      <c r="BM818" s="374">
        <f t="shared" ca="1" si="1515"/>
        <v>0</v>
      </c>
    </row>
    <row r="819" spans="3:65" x14ac:dyDescent="0.2">
      <c r="C819" s="325">
        <f t="shared" si="1494"/>
        <v>20</v>
      </c>
      <c r="D819" s="303" t="str">
        <f t="shared" si="1495"/>
        <v>item 20</v>
      </c>
      <c r="E819" s="350" t="str">
        <f t="shared" si="1492"/>
        <v>Operating Expense</v>
      </c>
      <c r="F819" s="320">
        <f t="shared" si="1492"/>
        <v>2</v>
      </c>
      <c r="G819" s="320"/>
      <c r="H819" s="354">
        <f>Assumptions!$E$34</f>
        <v>1.8100000000000002E-2</v>
      </c>
      <c r="K819" s="341">
        <f t="shared" ca="1" si="1496"/>
        <v>0</v>
      </c>
      <c r="L819" s="342">
        <f t="shared" ca="1" si="1497"/>
        <v>0</v>
      </c>
      <c r="O819" s="374">
        <f t="shared" ref="O819:BM819" ca="1" si="1516">$H819*O790</f>
        <v>0</v>
      </c>
      <c r="P819" s="374">
        <f t="shared" ca="1" si="1516"/>
        <v>0</v>
      </c>
      <c r="Q819" s="374">
        <f t="shared" ca="1" si="1516"/>
        <v>0</v>
      </c>
      <c r="R819" s="374">
        <f t="shared" ca="1" si="1516"/>
        <v>0</v>
      </c>
      <c r="S819" s="374">
        <f t="shared" ca="1" si="1516"/>
        <v>0</v>
      </c>
      <c r="T819" s="374">
        <f t="shared" ca="1" si="1516"/>
        <v>0</v>
      </c>
      <c r="U819" s="374">
        <f t="shared" ca="1" si="1516"/>
        <v>0</v>
      </c>
      <c r="V819" s="374">
        <f t="shared" ca="1" si="1516"/>
        <v>0</v>
      </c>
      <c r="W819" s="374">
        <f t="shared" ca="1" si="1516"/>
        <v>0</v>
      </c>
      <c r="X819" s="374">
        <f t="shared" ca="1" si="1516"/>
        <v>0</v>
      </c>
      <c r="Y819" s="374">
        <f t="shared" ca="1" si="1516"/>
        <v>0</v>
      </c>
      <c r="Z819" s="374">
        <f t="shared" ca="1" si="1516"/>
        <v>0</v>
      </c>
      <c r="AA819" s="374">
        <f t="shared" ca="1" si="1516"/>
        <v>0</v>
      </c>
      <c r="AB819" s="374">
        <f t="shared" ca="1" si="1516"/>
        <v>0</v>
      </c>
      <c r="AC819" s="374">
        <f t="shared" ca="1" si="1516"/>
        <v>0</v>
      </c>
      <c r="AD819" s="374">
        <f t="shared" ca="1" si="1516"/>
        <v>0</v>
      </c>
      <c r="AE819" s="374">
        <f t="shared" ca="1" si="1516"/>
        <v>0</v>
      </c>
      <c r="AF819" s="374">
        <f t="shared" ca="1" si="1516"/>
        <v>0</v>
      </c>
      <c r="AG819" s="374">
        <f t="shared" ca="1" si="1516"/>
        <v>0</v>
      </c>
      <c r="AH819" s="374">
        <f t="shared" ca="1" si="1516"/>
        <v>0</v>
      </c>
      <c r="AI819" s="374">
        <f t="shared" ca="1" si="1516"/>
        <v>0</v>
      </c>
      <c r="AJ819" s="374">
        <f t="shared" ca="1" si="1516"/>
        <v>0</v>
      </c>
      <c r="AK819" s="374">
        <f t="shared" ca="1" si="1516"/>
        <v>0</v>
      </c>
      <c r="AL819" s="374">
        <f t="shared" ca="1" si="1516"/>
        <v>0</v>
      </c>
      <c r="AM819" s="374">
        <f t="shared" ca="1" si="1516"/>
        <v>0</v>
      </c>
      <c r="AN819" s="374">
        <f t="shared" ca="1" si="1516"/>
        <v>0</v>
      </c>
      <c r="AO819" s="374">
        <f t="shared" ca="1" si="1516"/>
        <v>0</v>
      </c>
      <c r="AP819" s="374">
        <f t="shared" ca="1" si="1516"/>
        <v>0</v>
      </c>
      <c r="AQ819" s="374">
        <f t="shared" ca="1" si="1516"/>
        <v>0</v>
      </c>
      <c r="AR819" s="374">
        <f t="shared" ca="1" si="1516"/>
        <v>0</v>
      </c>
      <c r="AS819" s="374">
        <f t="shared" ca="1" si="1516"/>
        <v>0</v>
      </c>
      <c r="AT819" s="374">
        <f t="shared" ca="1" si="1516"/>
        <v>0</v>
      </c>
      <c r="AU819" s="374">
        <f t="shared" ca="1" si="1516"/>
        <v>0</v>
      </c>
      <c r="AV819" s="374">
        <f t="shared" ca="1" si="1516"/>
        <v>0</v>
      </c>
      <c r="AW819" s="374">
        <f t="shared" ca="1" si="1516"/>
        <v>0</v>
      </c>
      <c r="AX819" s="374">
        <f t="shared" ca="1" si="1516"/>
        <v>0</v>
      </c>
      <c r="AY819" s="374">
        <f t="shared" ca="1" si="1516"/>
        <v>0</v>
      </c>
      <c r="AZ819" s="374">
        <f t="shared" ca="1" si="1516"/>
        <v>0</v>
      </c>
      <c r="BA819" s="374">
        <f t="shared" ca="1" si="1516"/>
        <v>0</v>
      </c>
      <c r="BB819" s="374">
        <f t="shared" ca="1" si="1516"/>
        <v>0</v>
      </c>
      <c r="BC819" s="374">
        <f t="shared" ca="1" si="1516"/>
        <v>0</v>
      </c>
      <c r="BD819" s="374">
        <f t="shared" ca="1" si="1516"/>
        <v>0</v>
      </c>
      <c r="BE819" s="374">
        <f t="shared" ca="1" si="1516"/>
        <v>0</v>
      </c>
      <c r="BF819" s="374">
        <f t="shared" ca="1" si="1516"/>
        <v>0</v>
      </c>
      <c r="BG819" s="374">
        <f t="shared" ca="1" si="1516"/>
        <v>0</v>
      </c>
      <c r="BH819" s="374">
        <f t="shared" ca="1" si="1516"/>
        <v>0</v>
      </c>
      <c r="BI819" s="374">
        <f t="shared" ca="1" si="1516"/>
        <v>0</v>
      </c>
      <c r="BJ819" s="374">
        <f t="shared" ca="1" si="1516"/>
        <v>0</v>
      </c>
      <c r="BK819" s="374">
        <f t="shared" ca="1" si="1516"/>
        <v>0</v>
      </c>
      <c r="BL819" s="374">
        <f t="shared" ca="1" si="1516"/>
        <v>0</v>
      </c>
      <c r="BM819" s="374">
        <f t="shared" ca="1" si="1516"/>
        <v>0</v>
      </c>
    </row>
    <row r="820" spans="3:65" x14ac:dyDescent="0.2">
      <c r="C820" s="325">
        <f t="shared" si="1494"/>
        <v>21</v>
      </c>
      <c r="D820" s="303" t="str">
        <f t="shared" si="1495"/>
        <v>item 21</v>
      </c>
      <c r="E820" s="350" t="str">
        <f t="shared" si="1492"/>
        <v>Operating Expense</v>
      </c>
      <c r="F820" s="320">
        <f t="shared" si="1492"/>
        <v>2</v>
      </c>
      <c r="G820" s="320"/>
      <c r="H820" s="354">
        <f>Assumptions!$E$34</f>
        <v>1.8100000000000002E-2</v>
      </c>
      <c r="K820" s="341">
        <f t="shared" ca="1" si="1496"/>
        <v>0</v>
      </c>
      <c r="L820" s="342">
        <f t="shared" ca="1" si="1497"/>
        <v>0</v>
      </c>
      <c r="O820" s="374">
        <f t="shared" ref="O820:BM820" ca="1" si="1517">$H820*O791</f>
        <v>0</v>
      </c>
      <c r="P820" s="374">
        <f t="shared" ca="1" si="1517"/>
        <v>0</v>
      </c>
      <c r="Q820" s="374">
        <f t="shared" ca="1" si="1517"/>
        <v>0</v>
      </c>
      <c r="R820" s="374">
        <f t="shared" ca="1" si="1517"/>
        <v>0</v>
      </c>
      <c r="S820" s="374">
        <f t="shared" ca="1" si="1517"/>
        <v>0</v>
      </c>
      <c r="T820" s="374">
        <f t="shared" ca="1" si="1517"/>
        <v>0</v>
      </c>
      <c r="U820" s="374">
        <f t="shared" ca="1" si="1517"/>
        <v>0</v>
      </c>
      <c r="V820" s="374">
        <f t="shared" ca="1" si="1517"/>
        <v>0</v>
      </c>
      <c r="W820" s="374">
        <f t="shared" ca="1" si="1517"/>
        <v>0</v>
      </c>
      <c r="X820" s="374">
        <f t="shared" ca="1" si="1517"/>
        <v>0</v>
      </c>
      <c r="Y820" s="374">
        <f t="shared" ca="1" si="1517"/>
        <v>0</v>
      </c>
      <c r="Z820" s="374">
        <f t="shared" ca="1" si="1517"/>
        <v>0</v>
      </c>
      <c r="AA820" s="374">
        <f t="shared" ca="1" si="1517"/>
        <v>0</v>
      </c>
      <c r="AB820" s="374">
        <f t="shared" ca="1" si="1517"/>
        <v>0</v>
      </c>
      <c r="AC820" s="374">
        <f t="shared" ca="1" si="1517"/>
        <v>0</v>
      </c>
      <c r="AD820" s="374">
        <f t="shared" ca="1" si="1517"/>
        <v>0</v>
      </c>
      <c r="AE820" s="374">
        <f t="shared" ca="1" si="1517"/>
        <v>0</v>
      </c>
      <c r="AF820" s="374">
        <f t="shared" ca="1" si="1517"/>
        <v>0</v>
      </c>
      <c r="AG820" s="374">
        <f t="shared" ca="1" si="1517"/>
        <v>0</v>
      </c>
      <c r="AH820" s="374">
        <f t="shared" ca="1" si="1517"/>
        <v>0</v>
      </c>
      <c r="AI820" s="374">
        <f t="shared" ca="1" si="1517"/>
        <v>0</v>
      </c>
      <c r="AJ820" s="374">
        <f t="shared" ca="1" si="1517"/>
        <v>0</v>
      </c>
      <c r="AK820" s="374">
        <f t="shared" ca="1" si="1517"/>
        <v>0</v>
      </c>
      <c r="AL820" s="374">
        <f t="shared" ca="1" si="1517"/>
        <v>0</v>
      </c>
      <c r="AM820" s="374">
        <f t="shared" ca="1" si="1517"/>
        <v>0</v>
      </c>
      <c r="AN820" s="374">
        <f t="shared" ca="1" si="1517"/>
        <v>0</v>
      </c>
      <c r="AO820" s="374">
        <f t="shared" ca="1" si="1517"/>
        <v>0</v>
      </c>
      <c r="AP820" s="374">
        <f t="shared" ca="1" si="1517"/>
        <v>0</v>
      </c>
      <c r="AQ820" s="374">
        <f t="shared" ca="1" si="1517"/>
        <v>0</v>
      </c>
      <c r="AR820" s="374">
        <f t="shared" ca="1" si="1517"/>
        <v>0</v>
      </c>
      <c r="AS820" s="374">
        <f t="shared" ca="1" si="1517"/>
        <v>0</v>
      </c>
      <c r="AT820" s="374">
        <f t="shared" ca="1" si="1517"/>
        <v>0</v>
      </c>
      <c r="AU820" s="374">
        <f t="shared" ca="1" si="1517"/>
        <v>0</v>
      </c>
      <c r="AV820" s="374">
        <f t="shared" ca="1" si="1517"/>
        <v>0</v>
      </c>
      <c r="AW820" s="374">
        <f t="shared" ca="1" si="1517"/>
        <v>0</v>
      </c>
      <c r="AX820" s="374">
        <f t="shared" ca="1" si="1517"/>
        <v>0</v>
      </c>
      <c r="AY820" s="374">
        <f t="shared" ca="1" si="1517"/>
        <v>0</v>
      </c>
      <c r="AZ820" s="374">
        <f t="shared" ca="1" si="1517"/>
        <v>0</v>
      </c>
      <c r="BA820" s="374">
        <f t="shared" ca="1" si="1517"/>
        <v>0</v>
      </c>
      <c r="BB820" s="374">
        <f t="shared" ca="1" si="1517"/>
        <v>0</v>
      </c>
      <c r="BC820" s="374">
        <f t="shared" ca="1" si="1517"/>
        <v>0</v>
      </c>
      <c r="BD820" s="374">
        <f t="shared" ca="1" si="1517"/>
        <v>0</v>
      </c>
      <c r="BE820" s="374">
        <f t="shared" ca="1" si="1517"/>
        <v>0</v>
      </c>
      <c r="BF820" s="374">
        <f t="shared" ca="1" si="1517"/>
        <v>0</v>
      </c>
      <c r="BG820" s="374">
        <f t="shared" ca="1" si="1517"/>
        <v>0</v>
      </c>
      <c r="BH820" s="374">
        <f t="shared" ca="1" si="1517"/>
        <v>0</v>
      </c>
      <c r="BI820" s="374">
        <f t="shared" ca="1" si="1517"/>
        <v>0</v>
      </c>
      <c r="BJ820" s="374">
        <f t="shared" ca="1" si="1517"/>
        <v>0</v>
      </c>
      <c r="BK820" s="374">
        <f t="shared" ca="1" si="1517"/>
        <v>0</v>
      </c>
      <c r="BL820" s="374">
        <f t="shared" ca="1" si="1517"/>
        <v>0</v>
      </c>
      <c r="BM820" s="374">
        <f t="shared" ca="1" si="1517"/>
        <v>0</v>
      </c>
    </row>
    <row r="821" spans="3:65" x14ac:dyDescent="0.2">
      <c r="C821" s="325">
        <f t="shared" si="1494"/>
        <v>22</v>
      </c>
      <c r="D821" s="303" t="str">
        <f t="shared" si="1495"/>
        <v>item 22</v>
      </c>
      <c r="E821" s="350" t="str">
        <f t="shared" si="1492"/>
        <v>Operating Expense</v>
      </c>
      <c r="F821" s="320">
        <f t="shared" si="1492"/>
        <v>2</v>
      </c>
      <c r="G821" s="320"/>
      <c r="H821" s="354">
        <f>Assumptions!$E$34</f>
        <v>1.8100000000000002E-2</v>
      </c>
      <c r="K821" s="341">
        <f t="shared" ca="1" si="1496"/>
        <v>0</v>
      </c>
      <c r="L821" s="342">
        <f t="shared" ca="1" si="1497"/>
        <v>0</v>
      </c>
      <c r="O821" s="374">
        <f t="shared" ref="O821:BM821" ca="1" si="1518">$H821*O792</f>
        <v>0</v>
      </c>
      <c r="P821" s="374">
        <f t="shared" ca="1" si="1518"/>
        <v>0</v>
      </c>
      <c r="Q821" s="374">
        <f t="shared" ca="1" si="1518"/>
        <v>0</v>
      </c>
      <c r="R821" s="374">
        <f t="shared" ca="1" si="1518"/>
        <v>0</v>
      </c>
      <c r="S821" s="374">
        <f t="shared" ca="1" si="1518"/>
        <v>0</v>
      </c>
      <c r="T821" s="374">
        <f t="shared" ca="1" si="1518"/>
        <v>0</v>
      </c>
      <c r="U821" s="374">
        <f t="shared" ca="1" si="1518"/>
        <v>0</v>
      </c>
      <c r="V821" s="374">
        <f t="shared" ca="1" si="1518"/>
        <v>0</v>
      </c>
      <c r="W821" s="374">
        <f t="shared" ca="1" si="1518"/>
        <v>0</v>
      </c>
      <c r="X821" s="374">
        <f t="shared" ca="1" si="1518"/>
        <v>0</v>
      </c>
      <c r="Y821" s="374">
        <f t="shared" ca="1" si="1518"/>
        <v>0</v>
      </c>
      <c r="Z821" s="374">
        <f t="shared" ca="1" si="1518"/>
        <v>0</v>
      </c>
      <c r="AA821" s="374">
        <f t="shared" ca="1" si="1518"/>
        <v>0</v>
      </c>
      <c r="AB821" s="374">
        <f t="shared" ca="1" si="1518"/>
        <v>0</v>
      </c>
      <c r="AC821" s="374">
        <f t="shared" ca="1" si="1518"/>
        <v>0</v>
      </c>
      <c r="AD821" s="374">
        <f t="shared" ca="1" si="1518"/>
        <v>0</v>
      </c>
      <c r="AE821" s="374">
        <f t="shared" ca="1" si="1518"/>
        <v>0</v>
      </c>
      <c r="AF821" s="374">
        <f t="shared" ca="1" si="1518"/>
        <v>0</v>
      </c>
      <c r="AG821" s="374">
        <f t="shared" ca="1" si="1518"/>
        <v>0</v>
      </c>
      <c r="AH821" s="374">
        <f t="shared" ca="1" si="1518"/>
        <v>0</v>
      </c>
      <c r="AI821" s="374">
        <f t="shared" ca="1" si="1518"/>
        <v>0</v>
      </c>
      <c r="AJ821" s="374">
        <f t="shared" ca="1" si="1518"/>
        <v>0</v>
      </c>
      <c r="AK821" s="374">
        <f t="shared" ca="1" si="1518"/>
        <v>0</v>
      </c>
      <c r="AL821" s="374">
        <f t="shared" ca="1" si="1518"/>
        <v>0</v>
      </c>
      <c r="AM821" s="374">
        <f t="shared" ca="1" si="1518"/>
        <v>0</v>
      </c>
      <c r="AN821" s="374">
        <f t="shared" ca="1" si="1518"/>
        <v>0</v>
      </c>
      <c r="AO821" s="374">
        <f t="shared" ca="1" si="1518"/>
        <v>0</v>
      </c>
      <c r="AP821" s="374">
        <f t="shared" ca="1" si="1518"/>
        <v>0</v>
      </c>
      <c r="AQ821" s="374">
        <f t="shared" ca="1" si="1518"/>
        <v>0</v>
      </c>
      <c r="AR821" s="374">
        <f t="shared" ca="1" si="1518"/>
        <v>0</v>
      </c>
      <c r="AS821" s="374">
        <f t="shared" ca="1" si="1518"/>
        <v>0</v>
      </c>
      <c r="AT821" s="374">
        <f t="shared" ca="1" si="1518"/>
        <v>0</v>
      </c>
      <c r="AU821" s="374">
        <f t="shared" ca="1" si="1518"/>
        <v>0</v>
      </c>
      <c r="AV821" s="374">
        <f t="shared" ca="1" si="1518"/>
        <v>0</v>
      </c>
      <c r="AW821" s="374">
        <f t="shared" ca="1" si="1518"/>
        <v>0</v>
      </c>
      <c r="AX821" s="374">
        <f t="shared" ca="1" si="1518"/>
        <v>0</v>
      </c>
      <c r="AY821" s="374">
        <f t="shared" ca="1" si="1518"/>
        <v>0</v>
      </c>
      <c r="AZ821" s="374">
        <f t="shared" ca="1" si="1518"/>
        <v>0</v>
      </c>
      <c r="BA821" s="374">
        <f t="shared" ca="1" si="1518"/>
        <v>0</v>
      </c>
      <c r="BB821" s="374">
        <f t="shared" ca="1" si="1518"/>
        <v>0</v>
      </c>
      <c r="BC821" s="374">
        <f t="shared" ca="1" si="1518"/>
        <v>0</v>
      </c>
      <c r="BD821" s="374">
        <f t="shared" ca="1" si="1518"/>
        <v>0</v>
      </c>
      <c r="BE821" s="374">
        <f t="shared" ca="1" si="1518"/>
        <v>0</v>
      </c>
      <c r="BF821" s="374">
        <f t="shared" ca="1" si="1518"/>
        <v>0</v>
      </c>
      <c r="BG821" s="374">
        <f t="shared" ca="1" si="1518"/>
        <v>0</v>
      </c>
      <c r="BH821" s="374">
        <f t="shared" ca="1" si="1518"/>
        <v>0</v>
      </c>
      <c r="BI821" s="374">
        <f t="shared" ca="1" si="1518"/>
        <v>0</v>
      </c>
      <c r="BJ821" s="374">
        <f t="shared" ca="1" si="1518"/>
        <v>0</v>
      </c>
      <c r="BK821" s="374">
        <f t="shared" ca="1" si="1518"/>
        <v>0</v>
      </c>
      <c r="BL821" s="374">
        <f t="shared" ca="1" si="1518"/>
        <v>0</v>
      </c>
      <c r="BM821" s="374">
        <f t="shared" ca="1" si="1518"/>
        <v>0</v>
      </c>
    </row>
    <row r="822" spans="3:65" x14ac:dyDescent="0.2">
      <c r="C822" s="325">
        <f t="shared" si="1494"/>
        <v>23</v>
      </c>
      <c r="D822" s="303" t="str">
        <f t="shared" si="1495"/>
        <v>item 23</v>
      </c>
      <c r="E822" s="350" t="str">
        <f t="shared" si="1492"/>
        <v>Operating Expense</v>
      </c>
      <c r="F822" s="320">
        <f t="shared" si="1492"/>
        <v>2</v>
      </c>
      <c r="G822" s="320"/>
      <c r="H822" s="354">
        <f>Assumptions!$E$34</f>
        <v>1.8100000000000002E-2</v>
      </c>
      <c r="K822" s="341">
        <f t="shared" ca="1" si="1496"/>
        <v>0</v>
      </c>
      <c r="L822" s="342">
        <f t="shared" ca="1" si="1497"/>
        <v>0</v>
      </c>
      <c r="O822" s="374">
        <f t="shared" ref="O822:BM822" ca="1" si="1519">$H822*O793</f>
        <v>0</v>
      </c>
      <c r="P822" s="374">
        <f t="shared" ca="1" si="1519"/>
        <v>0</v>
      </c>
      <c r="Q822" s="374">
        <f t="shared" ca="1" si="1519"/>
        <v>0</v>
      </c>
      <c r="R822" s="374">
        <f t="shared" ca="1" si="1519"/>
        <v>0</v>
      </c>
      <c r="S822" s="374">
        <f t="shared" ca="1" si="1519"/>
        <v>0</v>
      </c>
      <c r="T822" s="374">
        <f t="shared" ca="1" si="1519"/>
        <v>0</v>
      </c>
      <c r="U822" s="374">
        <f t="shared" ca="1" si="1519"/>
        <v>0</v>
      </c>
      <c r="V822" s="374">
        <f t="shared" ca="1" si="1519"/>
        <v>0</v>
      </c>
      <c r="W822" s="374">
        <f t="shared" ca="1" si="1519"/>
        <v>0</v>
      </c>
      <c r="X822" s="374">
        <f t="shared" ca="1" si="1519"/>
        <v>0</v>
      </c>
      <c r="Y822" s="374">
        <f t="shared" ca="1" si="1519"/>
        <v>0</v>
      </c>
      <c r="Z822" s="374">
        <f t="shared" ca="1" si="1519"/>
        <v>0</v>
      </c>
      <c r="AA822" s="374">
        <f t="shared" ca="1" si="1519"/>
        <v>0</v>
      </c>
      <c r="AB822" s="374">
        <f t="shared" ca="1" si="1519"/>
        <v>0</v>
      </c>
      <c r="AC822" s="374">
        <f t="shared" ca="1" si="1519"/>
        <v>0</v>
      </c>
      <c r="AD822" s="374">
        <f t="shared" ca="1" si="1519"/>
        <v>0</v>
      </c>
      <c r="AE822" s="374">
        <f t="shared" ca="1" si="1519"/>
        <v>0</v>
      </c>
      <c r="AF822" s="374">
        <f t="shared" ca="1" si="1519"/>
        <v>0</v>
      </c>
      <c r="AG822" s="374">
        <f t="shared" ca="1" si="1519"/>
        <v>0</v>
      </c>
      <c r="AH822" s="374">
        <f t="shared" ca="1" si="1519"/>
        <v>0</v>
      </c>
      <c r="AI822" s="374">
        <f t="shared" ca="1" si="1519"/>
        <v>0</v>
      </c>
      <c r="AJ822" s="374">
        <f t="shared" ca="1" si="1519"/>
        <v>0</v>
      </c>
      <c r="AK822" s="374">
        <f t="shared" ca="1" si="1519"/>
        <v>0</v>
      </c>
      <c r="AL822" s="374">
        <f t="shared" ca="1" si="1519"/>
        <v>0</v>
      </c>
      <c r="AM822" s="374">
        <f t="shared" ca="1" si="1519"/>
        <v>0</v>
      </c>
      <c r="AN822" s="374">
        <f t="shared" ca="1" si="1519"/>
        <v>0</v>
      </c>
      <c r="AO822" s="374">
        <f t="shared" ca="1" si="1519"/>
        <v>0</v>
      </c>
      <c r="AP822" s="374">
        <f t="shared" ca="1" si="1519"/>
        <v>0</v>
      </c>
      <c r="AQ822" s="374">
        <f t="shared" ca="1" si="1519"/>
        <v>0</v>
      </c>
      <c r="AR822" s="374">
        <f t="shared" ca="1" si="1519"/>
        <v>0</v>
      </c>
      <c r="AS822" s="374">
        <f t="shared" ca="1" si="1519"/>
        <v>0</v>
      </c>
      <c r="AT822" s="374">
        <f t="shared" ca="1" si="1519"/>
        <v>0</v>
      </c>
      <c r="AU822" s="374">
        <f t="shared" ca="1" si="1519"/>
        <v>0</v>
      </c>
      <c r="AV822" s="374">
        <f t="shared" ca="1" si="1519"/>
        <v>0</v>
      </c>
      <c r="AW822" s="374">
        <f t="shared" ca="1" si="1519"/>
        <v>0</v>
      </c>
      <c r="AX822" s="374">
        <f t="shared" ca="1" si="1519"/>
        <v>0</v>
      </c>
      <c r="AY822" s="374">
        <f t="shared" ca="1" si="1519"/>
        <v>0</v>
      </c>
      <c r="AZ822" s="374">
        <f t="shared" ca="1" si="1519"/>
        <v>0</v>
      </c>
      <c r="BA822" s="374">
        <f t="shared" ca="1" si="1519"/>
        <v>0</v>
      </c>
      <c r="BB822" s="374">
        <f t="shared" ca="1" si="1519"/>
        <v>0</v>
      </c>
      <c r="BC822" s="374">
        <f t="shared" ca="1" si="1519"/>
        <v>0</v>
      </c>
      <c r="BD822" s="374">
        <f t="shared" ca="1" si="1519"/>
        <v>0</v>
      </c>
      <c r="BE822" s="374">
        <f t="shared" ca="1" si="1519"/>
        <v>0</v>
      </c>
      <c r="BF822" s="374">
        <f t="shared" ca="1" si="1519"/>
        <v>0</v>
      </c>
      <c r="BG822" s="374">
        <f t="shared" ca="1" si="1519"/>
        <v>0</v>
      </c>
      <c r="BH822" s="374">
        <f t="shared" ca="1" si="1519"/>
        <v>0</v>
      </c>
      <c r="BI822" s="374">
        <f t="shared" ca="1" si="1519"/>
        <v>0</v>
      </c>
      <c r="BJ822" s="374">
        <f t="shared" ca="1" si="1519"/>
        <v>0</v>
      </c>
      <c r="BK822" s="374">
        <f t="shared" ca="1" si="1519"/>
        <v>0</v>
      </c>
      <c r="BL822" s="374">
        <f t="shared" ca="1" si="1519"/>
        <v>0</v>
      </c>
      <c r="BM822" s="374">
        <f t="shared" ca="1" si="1519"/>
        <v>0</v>
      </c>
    </row>
    <row r="823" spans="3:65" x14ac:dyDescent="0.2">
      <c r="C823" s="325">
        <f t="shared" si="1494"/>
        <v>24</v>
      </c>
      <c r="D823" s="303" t="str">
        <f t="shared" si="1495"/>
        <v>item 24</v>
      </c>
      <c r="E823" s="350" t="str">
        <f t="shared" si="1492"/>
        <v>Operating Expense</v>
      </c>
      <c r="F823" s="320">
        <f t="shared" si="1492"/>
        <v>2</v>
      </c>
      <c r="G823" s="320"/>
      <c r="H823" s="354">
        <f>Assumptions!$E$34</f>
        <v>1.8100000000000002E-2</v>
      </c>
      <c r="K823" s="341">
        <f t="shared" ca="1" si="1496"/>
        <v>0</v>
      </c>
      <c r="L823" s="342">
        <f t="shared" ca="1" si="1497"/>
        <v>0</v>
      </c>
      <c r="O823" s="374">
        <f t="shared" ref="O823:BM823" ca="1" si="1520">$H823*O794</f>
        <v>0</v>
      </c>
      <c r="P823" s="374">
        <f t="shared" ca="1" si="1520"/>
        <v>0</v>
      </c>
      <c r="Q823" s="374">
        <f t="shared" ca="1" si="1520"/>
        <v>0</v>
      </c>
      <c r="R823" s="374">
        <f t="shared" ca="1" si="1520"/>
        <v>0</v>
      </c>
      <c r="S823" s="374">
        <f t="shared" ca="1" si="1520"/>
        <v>0</v>
      </c>
      <c r="T823" s="374">
        <f t="shared" ca="1" si="1520"/>
        <v>0</v>
      </c>
      <c r="U823" s="374">
        <f t="shared" ca="1" si="1520"/>
        <v>0</v>
      </c>
      <c r="V823" s="374">
        <f t="shared" ca="1" si="1520"/>
        <v>0</v>
      </c>
      <c r="W823" s="374">
        <f t="shared" ca="1" si="1520"/>
        <v>0</v>
      </c>
      <c r="X823" s="374">
        <f t="shared" ca="1" si="1520"/>
        <v>0</v>
      </c>
      <c r="Y823" s="374">
        <f t="shared" ca="1" si="1520"/>
        <v>0</v>
      </c>
      <c r="Z823" s="374">
        <f t="shared" ca="1" si="1520"/>
        <v>0</v>
      </c>
      <c r="AA823" s="374">
        <f t="shared" ca="1" si="1520"/>
        <v>0</v>
      </c>
      <c r="AB823" s="374">
        <f t="shared" ca="1" si="1520"/>
        <v>0</v>
      </c>
      <c r="AC823" s="374">
        <f t="shared" ca="1" si="1520"/>
        <v>0</v>
      </c>
      <c r="AD823" s="374">
        <f t="shared" ca="1" si="1520"/>
        <v>0</v>
      </c>
      <c r="AE823" s="374">
        <f t="shared" ca="1" si="1520"/>
        <v>0</v>
      </c>
      <c r="AF823" s="374">
        <f t="shared" ca="1" si="1520"/>
        <v>0</v>
      </c>
      <c r="AG823" s="374">
        <f t="shared" ca="1" si="1520"/>
        <v>0</v>
      </c>
      <c r="AH823" s="374">
        <f t="shared" ca="1" si="1520"/>
        <v>0</v>
      </c>
      <c r="AI823" s="374">
        <f t="shared" ca="1" si="1520"/>
        <v>0</v>
      </c>
      <c r="AJ823" s="374">
        <f t="shared" ca="1" si="1520"/>
        <v>0</v>
      </c>
      <c r="AK823" s="374">
        <f t="shared" ca="1" si="1520"/>
        <v>0</v>
      </c>
      <c r="AL823" s="374">
        <f t="shared" ca="1" si="1520"/>
        <v>0</v>
      </c>
      <c r="AM823" s="374">
        <f t="shared" ca="1" si="1520"/>
        <v>0</v>
      </c>
      <c r="AN823" s="374">
        <f t="shared" ca="1" si="1520"/>
        <v>0</v>
      </c>
      <c r="AO823" s="374">
        <f t="shared" ca="1" si="1520"/>
        <v>0</v>
      </c>
      <c r="AP823" s="374">
        <f t="shared" ca="1" si="1520"/>
        <v>0</v>
      </c>
      <c r="AQ823" s="374">
        <f t="shared" ca="1" si="1520"/>
        <v>0</v>
      </c>
      <c r="AR823" s="374">
        <f t="shared" ca="1" si="1520"/>
        <v>0</v>
      </c>
      <c r="AS823" s="374">
        <f t="shared" ca="1" si="1520"/>
        <v>0</v>
      </c>
      <c r="AT823" s="374">
        <f t="shared" ca="1" si="1520"/>
        <v>0</v>
      </c>
      <c r="AU823" s="374">
        <f t="shared" ca="1" si="1520"/>
        <v>0</v>
      </c>
      <c r="AV823" s="374">
        <f t="shared" ca="1" si="1520"/>
        <v>0</v>
      </c>
      <c r="AW823" s="374">
        <f t="shared" ca="1" si="1520"/>
        <v>0</v>
      </c>
      <c r="AX823" s="374">
        <f t="shared" ca="1" si="1520"/>
        <v>0</v>
      </c>
      <c r="AY823" s="374">
        <f t="shared" ca="1" si="1520"/>
        <v>0</v>
      </c>
      <c r="AZ823" s="374">
        <f t="shared" ca="1" si="1520"/>
        <v>0</v>
      </c>
      <c r="BA823" s="374">
        <f t="shared" ca="1" si="1520"/>
        <v>0</v>
      </c>
      <c r="BB823" s="374">
        <f t="shared" ca="1" si="1520"/>
        <v>0</v>
      </c>
      <c r="BC823" s="374">
        <f t="shared" ca="1" si="1520"/>
        <v>0</v>
      </c>
      <c r="BD823" s="374">
        <f t="shared" ca="1" si="1520"/>
        <v>0</v>
      </c>
      <c r="BE823" s="374">
        <f t="shared" ca="1" si="1520"/>
        <v>0</v>
      </c>
      <c r="BF823" s="374">
        <f t="shared" ca="1" si="1520"/>
        <v>0</v>
      </c>
      <c r="BG823" s="374">
        <f t="shared" ca="1" si="1520"/>
        <v>0</v>
      </c>
      <c r="BH823" s="374">
        <f t="shared" ca="1" si="1520"/>
        <v>0</v>
      </c>
      <c r="BI823" s="374">
        <f t="shared" ca="1" si="1520"/>
        <v>0</v>
      </c>
      <c r="BJ823" s="374">
        <f t="shared" ca="1" si="1520"/>
        <v>0</v>
      </c>
      <c r="BK823" s="374">
        <f t="shared" ca="1" si="1520"/>
        <v>0</v>
      </c>
      <c r="BL823" s="374">
        <f t="shared" ca="1" si="1520"/>
        <v>0</v>
      </c>
      <c r="BM823" s="374">
        <f t="shared" ca="1" si="1520"/>
        <v>0</v>
      </c>
    </row>
    <row r="824" spans="3:65" x14ac:dyDescent="0.2">
      <c r="C824" s="325">
        <f t="shared" si="1494"/>
        <v>25</v>
      </c>
      <c r="D824" s="303" t="str">
        <f t="shared" si="1495"/>
        <v>item 25</v>
      </c>
      <c r="E824" s="350" t="str">
        <f t="shared" si="1492"/>
        <v>Operating Expense</v>
      </c>
      <c r="F824" s="320">
        <f t="shared" si="1492"/>
        <v>2</v>
      </c>
      <c r="G824" s="320"/>
      <c r="H824" s="354">
        <f>Assumptions!$E$34</f>
        <v>1.8100000000000002E-2</v>
      </c>
      <c r="K824" s="344">
        <f t="shared" ca="1" si="1496"/>
        <v>0</v>
      </c>
      <c r="L824" s="345">
        <f t="shared" ca="1" si="1497"/>
        <v>0</v>
      </c>
      <c r="O824" s="374">
        <f t="shared" ref="O824:BM824" ca="1" si="1521">$H824*O795</f>
        <v>0</v>
      </c>
      <c r="P824" s="374">
        <f t="shared" ca="1" si="1521"/>
        <v>0</v>
      </c>
      <c r="Q824" s="374">
        <f t="shared" ca="1" si="1521"/>
        <v>0</v>
      </c>
      <c r="R824" s="374">
        <f t="shared" ca="1" si="1521"/>
        <v>0</v>
      </c>
      <c r="S824" s="374">
        <f t="shared" ca="1" si="1521"/>
        <v>0</v>
      </c>
      <c r="T824" s="374">
        <f t="shared" ca="1" si="1521"/>
        <v>0</v>
      </c>
      <c r="U824" s="374">
        <f t="shared" ca="1" si="1521"/>
        <v>0</v>
      </c>
      <c r="V824" s="374">
        <f t="shared" ca="1" si="1521"/>
        <v>0</v>
      </c>
      <c r="W824" s="374">
        <f t="shared" ca="1" si="1521"/>
        <v>0</v>
      </c>
      <c r="X824" s="374">
        <f t="shared" ca="1" si="1521"/>
        <v>0</v>
      </c>
      <c r="Y824" s="374">
        <f t="shared" ca="1" si="1521"/>
        <v>0</v>
      </c>
      <c r="Z824" s="374">
        <f t="shared" ca="1" si="1521"/>
        <v>0</v>
      </c>
      <c r="AA824" s="374">
        <f t="shared" ca="1" si="1521"/>
        <v>0</v>
      </c>
      <c r="AB824" s="374">
        <f t="shared" ca="1" si="1521"/>
        <v>0</v>
      </c>
      <c r="AC824" s="374">
        <f t="shared" ca="1" si="1521"/>
        <v>0</v>
      </c>
      <c r="AD824" s="374">
        <f t="shared" ca="1" si="1521"/>
        <v>0</v>
      </c>
      <c r="AE824" s="374">
        <f t="shared" ca="1" si="1521"/>
        <v>0</v>
      </c>
      <c r="AF824" s="374">
        <f t="shared" ca="1" si="1521"/>
        <v>0</v>
      </c>
      <c r="AG824" s="374">
        <f t="shared" ca="1" si="1521"/>
        <v>0</v>
      </c>
      <c r="AH824" s="374">
        <f t="shared" ca="1" si="1521"/>
        <v>0</v>
      </c>
      <c r="AI824" s="374">
        <f t="shared" ca="1" si="1521"/>
        <v>0</v>
      </c>
      <c r="AJ824" s="374">
        <f t="shared" ca="1" si="1521"/>
        <v>0</v>
      </c>
      <c r="AK824" s="374">
        <f t="shared" ca="1" si="1521"/>
        <v>0</v>
      </c>
      <c r="AL824" s="374">
        <f t="shared" ca="1" si="1521"/>
        <v>0</v>
      </c>
      <c r="AM824" s="374">
        <f t="shared" ca="1" si="1521"/>
        <v>0</v>
      </c>
      <c r="AN824" s="374">
        <f t="shared" ca="1" si="1521"/>
        <v>0</v>
      </c>
      <c r="AO824" s="374">
        <f t="shared" ca="1" si="1521"/>
        <v>0</v>
      </c>
      <c r="AP824" s="374">
        <f t="shared" ca="1" si="1521"/>
        <v>0</v>
      </c>
      <c r="AQ824" s="374">
        <f t="shared" ca="1" si="1521"/>
        <v>0</v>
      </c>
      <c r="AR824" s="374">
        <f t="shared" ca="1" si="1521"/>
        <v>0</v>
      </c>
      <c r="AS824" s="374">
        <f t="shared" ca="1" si="1521"/>
        <v>0</v>
      </c>
      <c r="AT824" s="374">
        <f t="shared" ca="1" si="1521"/>
        <v>0</v>
      </c>
      <c r="AU824" s="374">
        <f t="shared" ca="1" si="1521"/>
        <v>0</v>
      </c>
      <c r="AV824" s="374">
        <f t="shared" ca="1" si="1521"/>
        <v>0</v>
      </c>
      <c r="AW824" s="374">
        <f t="shared" ca="1" si="1521"/>
        <v>0</v>
      </c>
      <c r="AX824" s="374">
        <f t="shared" ca="1" si="1521"/>
        <v>0</v>
      </c>
      <c r="AY824" s="374">
        <f t="shared" ca="1" si="1521"/>
        <v>0</v>
      </c>
      <c r="AZ824" s="374">
        <f t="shared" ca="1" si="1521"/>
        <v>0</v>
      </c>
      <c r="BA824" s="374">
        <f t="shared" ca="1" si="1521"/>
        <v>0</v>
      </c>
      <c r="BB824" s="374">
        <f t="shared" ca="1" si="1521"/>
        <v>0</v>
      </c>
      <c r="BC824" s="374">
        <f t="shared" ca="1" si="1521"/>
        <v>0</v>
      </c>
      <c r="BD824" s="374">
        <f t="shared" ca="1" si="1521"/>
        <v>0</v>
      </c>
      <c r="BE824" s="374">
        <f t="shared" ca="1" si="1521"/>
        <v>0</v>
      </c>
      <c r="BF824" s="374">
        <f t="shared" ca="1" si="1521"/>
        <v>0</v>
      </c>
      <c r="BG824" s="374">
        <f t="shared" ca="1" si="1521"/>
        <v>0</v>
      </c>
      <c r="BH824" s="374">
        <f t="shared" ca="1" si="1521"/>
        <v>0</v>
      </c>
      <c r="BI824" s="374">
        <f t="shared" ca="1" si="1521"/>
        <v>0</v>
      </c>
      <c r="BJ824" s="374">
        <f t="shared" ca="1" si="1521"/>
        <v>0</v>
      </c>
      <c r="BK824" s="374">
        <f t="shared" ca="1" si="1521"/>
        <v>0</v>
      </c>
      <c r="BL824" s="374">
        <f t="shared" ca="1" si="1521"/>
        <v>0</v>
      </c>
      <c r="BM824" s="374">
        <f t="shared" ca="1" si="1521"/>
        <v>0</v>
      </c>
    </row>
    <row r="825" spans="3:65" x14ac:dyDescent="0.2">
      <c r="D825" s="331" t="str">
        <f>"Total "&amp;D799</f>
        <v>Total Property Expense</v>
      </c>
      <c r="K825" s="346">
        <f t="shared" ca="1" si="1496"/>
        <v>184330.8726245189</v>
      </c>
      <c r="L825" s="347">
        <f t="shared" ca="1" si="1497"/>
        <v>387340</v>
      </c>
      <c r="O825" s="348">
        <f ca="1">SUM(O800:O824)</f>
        <v>0</v>
      </c>
      <c r="P825" s="348">
        <f ca="1">SUM(P800:P824)</f>
        <v>18100</v>
      </c>
      <c r="Q825" s="348">
        <f t="shared" ref="Q825" ca="1" si="1522">SUM(Q800:Q824)</f>
        <v>17647.5</v>
      </c>
      <c r="R825" s="348">
        <f t="shared" ref="R825" ca="1" si="1523">SUM(R800:R824)</f>
        <v>17195</v>
      </c>
      <c r="S825" s="348">
        <f t="shared" ref="S825" ca="1" si="1524">SUM(S800:S824)</f>
        <v>16742.5</v>
      </c>
      <c r="T825" s="348">
        <f t="shared" ref="T825" ca="1" si="1525">SUM(T800:T824)</f>
        <v>16290.000000000002</v>
      </c>
      <c r="U825" s="348">
        <f t="shared" ref="U825" ca="1" si="1526">SUM(U800:U824)</f>
        <v>15837.500000000002</v>
      </c>
      <c r="V825" s="348">
        <f t="shared" ref="V825" ca="1" si="1527">SUM(V800:V824)</f>
        <v>15385.000000000002</v>
      </c>
      <c r="W825" s="348">
        <f t="shared" ref="W825" ca="1" si="1528">SUM(W800:W824)</f>
        <v>14932.500000000002</v>
      </c>
      <c r="X825" s="348">
        <f t="shared" ref="X825" ca="1" si="1529">SUM(X800:X824)</f>
        <v>14480.000000000002</v>
      </c>
      <c r="Y825" s="348">
        <f t="shared" ref="Y825" ca="1" si="1530">SUM(Y800:Y824)</f>
        <v>14027.500000000002</v>
      </c>
      <c r="Z825" s="348">
        <f t="shared" ref="Z825" ca="1" si="1531">SUM(Z800:Z824)</f>
        <v>13575.000000000002</v>
      </c>
      <c r="AA825" s="348">
        <f t="shared" ref="AA825" ca="1" si="1532">SUM(AA800:AA824)</f>
        <v>13122.500000000004</v>
      </c>
      <c r="AB825" s="348">
        <f t="shared" ref="AB825" ca="1" si="1533">SUM(AB800:AB824)</f>
        <v>12670.000000000002</v>
      </c>
      <c r="AC825" s="348">
        <f t="shared" ref="AC825" ca="1" si="1534">SUM(AC800:AC824)</f>
        <v>12217.500000000002</v>
      </c>
      <c r="AD825" s="348">
        <f t="shared" ref="AD825" ca="1" si="1535">SUM(AD800:AD824)</f>
        <v>11764.999999999998</v>
      </c>
      <c r="AE825" s="348">
        <f t="shared" ref="AE825" ca="1" si="1536">SUM(AE800:AE824)</f>
        <v>11312.500000000002</v>
      </c>
      <c r="AF825" s="348">
        <f t="shared" ref="AF825" ca="1" si="1537">SUM(AF800:AF824)</f>
        <v>10859.999999999998</v>
      </c>
      <c r="AG825" s="348">
        <f t="shared" ref="AG825" ca="1" si="1538">SUM(AG800:AG824)</f>
        <v>10407.5</v>
      </c>
      <c r="AH825" s="348">
        <f t="shared" ref="AH825" ca="1" si="1539">SUM(AH800:AH824)</f>
        <v>9954.9999999999964</v>
      </c>
      <c r="AI825" s="348">
        <f t="shared" ref="AI825" ca="1" si="1540">SUM(AI800:AI824)</f>
        <v>9502.4999999999982</v>
      </c>
      <c r="AJ825" s="348">
        <f t="shared" ref="AJ825" ca="1" si="1541">SUM(AJ800:AJ824)</f>
        <v>9049.9999999999982</v>
      </c>
      <c r="AK825" s="348">
        <f t="shared" ref="AK825" ca="1" si="1542">SUM(AK800:AK824)</f>
        <v>8597.4999999999982</v>
      </c>
      <c r="AL825" s="348">
        <f t="shared" ref="AL825" ca="1" si="1543">SUM(AL800:AL824)</f>
        <v>8144.9999999999973</v>
      </c>
      <c r="AM825" s="348">
        <f t="shared" ref="AM825" ca="1" si="1544">SUM(AM800:AM824)</f>
        <v>7692.4999999999973</v>
      </c>
      <c r="AN825" s="348">
        <f t="shared" ref="AN825" ca="1" si="1545">SUM(AN800:AN824)</f>
        <v>7239.9999999999973</v>
      </c>
      <c r="AO825" s="348">
        <f t="shared" ref="AO825" ca="1" si="1546">SUM(AO800:AO824)</f>
        <v>6787.4999999999964</v>
      </c>
      <c r="AP825" s="348">
        <f t="shared" ref="AP825" ca="1" si="1547">SUM(AP800:AP824)</f>
        <v>6334.9999999999964</v>
      </c>
      <c r="AQ825" s="348">
        <f t="shared" ref="AQ825" ca="1" si="1548">SUM(AQ800:AQ824)</f>
        <v>5882.4999999999955</v>
      </c>
      <c r="AR825" s="348">
        <f t="shared" ref="AR825" ca="1" si="1549">SUM(AR800:AR824)</f>
        <v>5429.9999999999955</v>
      </c>
      <c r="AS825" s="348">
        <f t="shared" ref="AS825" ca="1" si="1550">SUM(AS800:AS824)</f>
        <v>4977.4999999999955</v>
      </c>
      <c r="AT825" s="348">
        <f t="shared" ref="AT825" ca="1" si="1551">SUM(AT800:AT824)</f>
        <v>4524.9999999999945</v>
      </c>
      <c r="AU825" s="348">
        <f t="shared" ref="AU825" ca="1" si="1552">SUM(AU800:AU824)</f>
        <v>4072.4999999999941</v>
      </c>
      <c r="AV825" s="348">
        <f t="shared" ref="AV825" ca="1" si="1553">SUM(AV800:AV824)</f>
        <v>3620.0000000000005</v>
      </c>
      <c r="AW825" s="348">
        <f t="shared" ref="AW825" ca="1" si="1554">SUM(AW800:AW824)</f>
        <v>3620.0000000000005</v>
      </c>
      <c r="AX825" s="348">
        <f t="shared" ref="AX825" ca="1" si="1555">SUM(AX800:AX824)</f>
        <v>3620.0000000000005</v>
      </c>
      <c r="AY825" s="348">
        <f t="shared" ref="AY825" ca="1" si="1556">SUM(AY800:AY824)</f>
        <v>3620.0000000000005</v>
      </c>
      <c r="AZ825" s="348">
        <f t="shared" ref="AZ825" ca="1" si="1557">SUM(AZ800:AZ824)</f>
        <v>3620.0000000000005</v>
      </c>
      <c r="BA825" s="348">
        <f t="shared" ref="BA825" ca="1" si="1558">SUM(BA800:BA824)</f>
        <v>3620.0000000000005</v>
      </c>
      <c r="BB825" s="348">
        <f t="shared" ref="BB825" ca="1" si="1559">SUM(BB800:BB824)</f>
        <v>3620.0000000000005</v>
      </c>
      <c r="BC825" s="348">
        <f t="shared" ref="BC825" ca="1" si="1560">SUM(BC800:BC824)</f>
        <v>3620.0000000000005</v>
      </c>
      <c r="BD825" s="348">
        <f t="shared" ref="BD825" ca="1" si="1561">SUM(BD800:BD824)</f>
        <v>3620.0000000000005</v>
      </c>
      <c r="BE825" s="348">
        <f t="shared" ref="BE825" ca="1" si="1562">SUM(BE800:BE824)</f>
        <v>0</v>
      </c>
      <c r="BF825" s="348">
        <f t="shared" ref="BF825" ca="1" si="1563">SUM(BF800:BF824)</f>
        <v>0</v>
      </c>
      <c r="BG825" s="348">
        <f t="shared" ref="BG825" ca="1" si="1564">SUM(BG800:BG824)</f>
        <v>0</v>
      </c>
      <c r="BH825" s="348">
        <f t="shared" ref="BH825" ca="1" si="1565">SUM(BH800:BH824)</f>
        <v>0</v>
      </c>
      <c r="BI825" s="348">
        <f t="shared" ref="BI825" ca="1" si="1566">SUM(BI800:BI824)</f>
        <v>0</v>
      </c>
      <c r="BJ825" s="348">
        <f t="shared" ref="BJ825" ca="1" si="1567">SUM(BJ800:BJ824)</f>
        <v>0</v>
      </c>
      <c r="BK825" s="348">
        <f t="shared" ref="BK825" ca="1" si="1568">SUM(BK800:BK824)</f>
        <v>0</v>
      </c>
      <c r="BL825" s="348">
        <f t="shared" ref="BL825" ca="1" si="1569">SUM(BL800:BL824)</f>
        <v>0</v>
      </c>
      <c r="BM825" s="348">
        <f t="shared" ref="BM825" ca="1" si="1570">SUM(BM800:BM824)</f>
        <v>0</v>
      </c>
    </row>
    <row r="826" spans="3:65" s="326" customFormat="1" x14ac:dyDescent="0.2">
      <c r="D826" s="334"/>
      <c r="F826" s="335"/>
      <c r="G826" s="335"/>
    </row>
    <row r="827" spans="3:65" s="326" customFormat="1" x14ac:dyDescent="0.2">
      <c r="D827" s="334"/>
      <c r="F827" s="335"/>
      <c r="G827" s="335"/>
    </row>
    <row r="828" spans="3:65" x14ac:dyDescent="0.2">
      <c r="D828" s="323" t="s">
        <v>87</v>
      </c>
      <c r="E828" s="318"/>
      <c r="F828" s="291"/>
      <c r="G828" s="291"/>
      <c r="H828" s="349" t="s">
        <v>19</v>
      </c>
      <c r="I828" s="356" t="s">
        <v>83</v>
      </c>
      <c r="K828" s="321"/>
      <c r="L828" s="321"/>
      <c r="M828" s="321"/>
      <c r="O828" s="321"/>
      <c r="P828" s="321"/>
      <c r="Q828" s="321"/>
      <c r="R828" s="321"/>
      <c r="S828" s="321"/>
      <c r="T828" s="321"/>
      <c r="U828" s="321"/>
      <c r="V828" s="321"/>
      <c r="W828" s="321"/>
      <c r="X828" s="321"/>
      <c r="Y828" s="321"/>
      <c r="Z828" s="321"/>
      <c r="AA828" s="321"/>
      <c r="AB828" s="321"/>
      <c r="AC828" s="321"/>
      <c r="AD828" s="321"/>
      <c r="AE828" s="321"/>
      <c r="AF828" s="321"/>
      <c r="AG828" s="321"/>
      <c r="AH828" s="321"/>
      <c r="AI828" s="321"/>
      <c r="AJ828" s="321"/>
      <c r="AK828" s="321"/>
      <c r="AL828" s="321"/>
      <c r="AM828" s="321"/>
      <c r="AN828" s="321"/>
      <c r="AO828" s="321"/>
      <c r="AP828" s="321"/>
      <c r="AQ828" s="321"/>
      <c r="AR828" s="321"/>
      <c r="AS828" s="321"/>
      <c r="AT828" s="321"/>
      <c r="AU828" s="321"/>
      <c r="AV828" s="321"/>
      <c r="AW828" s="321"/>
      <c r="AX828" s="321"/>
      <c r="AY828" s="321"/>
      <c r="AZ828" s="321"/>
      <c r="BA828" s="321"/>
      <c r="BB828" s="321"/>
      <c r="BC828" s="321"/>
      <c r="BD828" s="321"/>
      <c r="BE828" s="321"/>
      <c r="BF828" s="321"/>
      <c r="BG828" s="321"/>
      <c r="BH828" s="321"/>
      <c r="BI828" s="321"/>
      <c r="BJ828" s="321"/>
      <c r="BK828" s="321"/>
      <c r="BL828" s="321"/>
      <c r="BM828" s="321"/>
    </row>
    <row r="829" spans="3:65" x14ac:dyDescent="0.2">
      <c r="C829" s="325">
        <f>C828+1</f>
        <v>1</v>
      </c>
      <c r="D829" s="303" t="str">
        <f>INDEX(D$59:D$83,$C829,1)</f>
        <v>CR Factors</v>
      </c>
      <c r="E829" s="350" t="str">
        <f t="shared" ref="E829:F853" si="1571">INDEX(E$59:E$83,$C829,1)</f>
        <v>Capital</v>
      </c>
      <c r="F829" s="320">
        <f t="shared" si="1571"/>
        <v>4</v>
      </c>
      <c r="G829" s="320"/>
      <c r="H829" s="355">
        <f>Input!I8</f>
        <v>40</v>
      </c>
      <c r="I829" s="372">
        <v>0.2</v>
      </c>
      <c r="J829" s="357"/>
      <c r="O829" s="373">
        <f>MAX($I829,1-SUM($N207:N207))*(O$4&lt;=$H829)</f>
        <v>1</v>
      </c>
      <c r="P829" s="373">
        <f>MAX($I829,1-SUM($N207:O207))*(P$4&lt;=$H829)</f>
        <v>0.97499999999999998</v>
      </c>
      <c r="Q829" s="373">
        <f>MAX($I829,1-SUM($N207:P207))*(Q$4&lt;=$H829)</f>
        <v>0.95</v>
      </c>
      <c r="R829" s="373">
        <f>MAX($I829,1-SUM($N207:Q207))*(R$4&lt;=$H829)</f>
        <v>0.92500000000000004</v>
      </c>
      <c r="S829" s="373">
        <f>MAX($I829,1-SUM($N207:R207))*(S$4&lt;=$H829)</f>
        <v>0.9</v>
      </c>
      <c r="T829" s="373">
        <f>MAX($I829,1-SUM($N207:S207))*(T$4&lt;=$H829)</f>
        <v>0.875</v>
      </c>
      <c r="U829" s="373">
        <f>MAX($I829,1-SUM($N207:T207))*(U$4&lt;=$H829)</f>
        <v>0.85</v>
      </c>
      <c r="V829" s="373">
        <f>MAX($I829,1-SUM($N207:U207))*(V$4&lt;=$H829)</f>
        <v>0.82499999999999996</v>
      </c>
      <c r="W829" s="373">
        <f>MAX($I829,1-SUM($N207:V207))*(W$4&lt;=$H829)</f>
        <v>0.8</v>
      </c>
      <c r="X829" s="373">
        <f>MAX($I829,1-SUM($N207:W207))*(X$4&lt;=$H829)</f>
        <v>0.77500000000000002</v>
      </c>
      <c r="Y829" s="373">
        <f>MAX($I829,1-SUM($N207:X207))*(Y$4&lt;=$H829)</f>
        <v>0.75</v>
      </c>
      <c r="Z829" s="373">
        <f>MAX($I829,1-SUM($N207:Y207))*(Z$4&lt;=$H829)</f>
        <v>0.72500000000000009</v>
      </c>
      <c r="AA829" s="373">
        <f>MAX($I829,1-SUM($N207:Z207))*(AA$4&lt;=$H829)</f>
        <v>0.7</v>
      </c>
      <c r="AB829" s="373">
        <f>MAX($I829,1-SUM($N207:AA207))*(AB$4&lt;=$H829)</f>
        <v>0.67500000000000004</v>
      </c>
      <c r="AC829" s="373">
        <f>MAX($I829,1-SUM($N207:AB207))*(AC$4&lt;=$H829)</f>
        <v>0.64999999999999991</v>
      </c>
      <c r="AD829" s="373">
        <f>MAX($I829,1-SUM($N207:AC207))*(AD$4&lt;=$H829)</f>
        <v>0.625</v>
      </c>
      <c r="AE829" s="373">
        <f>MAX($I829,1-SUM($N207:AD207))*(AE$4&lt;=$H829)</f>
        <v>0.59999999999999987</v>
      </c>
      <c r="AF829" s="373">
        <f>MAX($I829,1-SUM($N207:AE207))*(AF$4&lt;=$H829)</f>
        <v>0.57499999999999996</v>
      </c>
      <c r="AG829" s="373">
        <f>MAX($I829,1-SUM($N207:AF207))*(AG$4&lt;=$H829)</f>
        <v>0.54999999999999982</v>
      </c>
      <c r="AH829" s="373">
        <f>MAX($I829,1-SUM($N207:AG207))*(AH$4&lt;=$H829)</f>
        <v>0.52499999999999991</v>
      </c>
      <c r="AI829" s="373">
        <f>MAX($I829,1-SUM($N207:AH207))*(AI$4&lt;=$H829)</f>
        <v>0.49999999999999989</v>
      </c>
      <c r="AJ829" s="373">
        <f>MAX($I829,1-SUM($N207:AI207))*(AJ$4&lt;=$H829)</f>
        <v>0.47499999999999987</v>
      </c>
      <c r="AK829" s="373">
        <f>MAX($I829,1-SUM($N207:AJ207))*(AK$4&lt;=$H829)</f>
        <v>0.44999999999999984</v>
      </c>
      <c r="AL829" s="373">
        <f>MAX($I829,1-SUM($N207:AK207))*(AL$4&lt;=$H829)</f>
        <v>0.42499999999999982</v>
      </c>
      <c r="AM829" s="373">
        <f>MAX($I829,1-SUM($N207:AL207))*(AM$4&lt;=$H829)</f>
        <v>0.3999999999999998</v>
      </c>
      <c r="AN829" s="373">
        <f>MAX($I829,1-SUM($N207:AM207))*(AN$4&lt;=$H829)</f>
        <v>0.37499999999999978</v>
      </c>
      <c r="AO829" s="373">
        <f>MAX($I829,1-SUM($N207:AN207))*(AO$4&lt;=$H829)</f>
        <v>0.34999999999999976</v>
      </c>
      <c r="AP829" s="373">
        <f>MAX($I829,1-SUM($N207:AO207))*(AP$4&lt;=$H829)</f>
        <v>0.32499999999999973</v>
      </c>
      <c r="AQ829" s="373">
        <f>MAX($I829,1-SUM($N207:AP207))*(AQ$4&lt;=$H829)</f>
        <v>0.29999999999999971</v>
      </c>
      <c r="AR829" s="373">
        <f>MAX($I829,1-SUM($N207:AQ207))*(AR$4&lt;=$H829)</f>
        <v>0.27499999999999969</v>
      </c>
      <c r="AS829" s="373">
        <f>MAX($I829,1-SUM($N207:AR207))*(AS$4&lt;=$H829)</f>
        <v>0.24999999999999967</v>
      </c>
      <c r="AT829" s="373">
        <f>MAX($I829,1-SUM($N207:AS207))*(AT$4&lt;=$H829)</f>
        <v>0.22499999999999964</v>
      </c>
      <c r="AU829" s="373">
        <f>MAX($I829,1-SUM($N207:AT207))*(AU$4&lt;=$H829)</f>
        <v>0.2</v>
      </c>
      <c r="AV829" s="373">
        <f>MAX($I829,1-SUM($N207:AU207))*(AV$4&lt;=$H829)</f>
        <v>0.2</v>
      </c>
      <c r="AW829" s="373">
        <f>MAX($I829,1-SUM($N207:AV207))*(AW$4&lt;=$H829)</f>
        <v>0.2</v>
      </c>
      <c r="AX829" s="373">
        <f>MAX($I829,1-SUM($N207:AW207))*(AX$4&lt;=$H829)</f>
        <v>0.2</v>
      </c>
      <c r="AY829" s="373">
        <f>MAX($I829,1-SUM($N207:AX207))*(AY$4&lt;=$H829)</f>
        <v>0.2</v>
      </c>
      <c r="AZ829" s="373">
        <f>MAX($I829,1-SUM($N207:AY207))*(AZ$4&lt;=$H829)</f>
        <v>0.2</v>
      </c>
      <c r="BA829" s="373">
        <f>MAX($I829,1-SUM($N207:AZ207))*(BA$4&lt;=$H829)</f>
        <v>0.2</v>
      </c>
      <c r="BB829" s="373">
        <f>MAX($I829,1-SUM($N207:BA207))*(BB$4&lt;=$H829)</f>
        <v>0.2</v>
      </c>
      <c r="BC829" s="373">
        <f>MAX($I829,1-SUM($N207:BB207))*(BC$4&lt;=$H829)</f>
        <v>0.2</v>
      </c>
      <c r="BD829" s="373">
        <f>MAX($I829,1-SUM($N207:BC207))*(BD$4&lt;=$H829)</f>
        <v>0</v>
      </c>
      <c r="BE829" s="373">
        <f>MAX($I829,1-SUM($N207:BD207))*(BE$4&lt;=$H829)</f>
        <v>0</v>
      </c>
      <c r="BF829" s="373">
        <f>MAX($I829,1-SUM($N207:BE207))*(BF$4&lt;=$H829)</f>
        <v>0</v>
      </c>
      <c r="BG829" s="373">
        <f>MAX($I829,1-SUM($N207:BF207))*(BG$4&lt;=$H829)</f>
        <v>0</v>
      </c>
      <c r="BH829" s="373">
        <f>MAX($I829,1-SUM($N207:BG207))*(BH$4&lt;=$H829)</f>
        <v>0</v>
      </c>
      <c r="BI829" s="373">
        <f>MAX($I829,1-SUM($N207:BH207))*(BI$4&lt;=$H829)</f>
        <v>0</v>
      </c>
      <c r="BJ829" s="373">
        <f>MAX($I829,1-SUM($N207:BI207))*(BJ$4&lt;=$H829)</f>
        <v>0</v>
      </c>
      <c r="BK829" s="373">
        <f>MAX($I829,1-SUM($N207:BJ207))*(BK$4&lt;=$H829)</f>
        <v>0</v>
      </c>
      <c r="BL829" s="373">
        <f>MAX($I829,1-SUM($N207:BK207))*(BL$4&lt;=$H829)</f>
        <v>0</v>
      </c>
      <c r="BM829" s="373">
        <f>MAX($I829,1-SUM($N207:BL207))*(BM$4&lt;=$H829)</f>
        <v>0</v>
      </c>
    </row>
    <row r="830" spans="3:65" x14ac:dyDescent="0.2">
      <c r="C830" s="325">
        <f t="shared" ref="C830:C853" si="1572">C829+1</f>
        <v>2</v>
      </c>
      <c r="D830" s="303" t="str">
        <f t="shared" ref="D830:D853" si="1573">INDEX(D$59:D$83,$C830,1)</f>
        <v>item 2</v>
      </c>
      <c r="E830" s="350" t="str">
        <f t="shared" si="1571"/>
        <v>Operating Expense</v>
      </c>
      <c r="F830" s="320">
        <f t="shared" si="1571"/>
        <v>2</v>
      </c>
      <c r="G830" s="320"/>
      <c r="H830" s="355">
        <f>Input!I9</f>
        <v>30</v>
      </c>
      <c r="I830" s="372">
        <v>0.2</v>
      </c>
      <c r="J830" s="357"/>
      <c r="O830" s="373">
        <f>MAX($I830,1-SUM($N208:N208))*(O$4&lt;=$H830)</f>
        <v>1</v>
      </c>
      <c r="P830" s="373">
        <f>MAX($I830,1-SUM($N208:O208))*(P$4&lt;=$H830)</f>
        <v>1</v>
      </c>
      <c r="Q830" s="373">
        <f>MAX($I830,1-SUM($N208:P208))*(Q$4&lt;=$H830)</f>
        <v>1</v>
      </c>
      <c r="R830" s="373">
        <f>MAX($I830,1-SUM($N208:Q208))*(R$4&lt;=$H830)</f>
        <v>1</v>
      </c>
      <c r="S830" s="373">
        <f>MAX($I830,1-SUM($N208:R208))*(S$4&lt;=$H830)</f>
        <v>1</v>
      </c>
      <c r="T830" s="373">
        <f>MAX($I830,1-SUM($N208:S208))*(T$4&lt;=$H830)</f>
        <v>1</v>
      </c>
      <c r="U830" s="373">
        <f>MAX($I830,1-SUM($N208:T208))*(U$4&lt;=$H830)</f>
        <v>1</v>
      </c>
      <c r="V830" s="373">
        <f>MAX($I830,1-SUM($N208:U208))*(V$4&lt;=$H830)</f>
        <v>1</v>
      </c>
      <c r="W830" s="373">
        <f>MAX($I830,1-SUM($N208:V208))*(W$4&lt;=$H830)</f>
        <v>1</v>
      </c>
      <c r="X830" s="373">
        <f>MAX($I830,1-SUM($N208:W208))*(X$4&lt;=$H830)</f>
        <v>1</v>
      </c>
      <c r="Y830" s="373">
        <f>MAX($I830,1-SUM($N208:X208))*(Y$4&lt;=$H830)</f>
        <v>1</v>
      </c>
      <c r="Z830" s="373">
        <f>MAX($I830,1-SUM($N208:Y208))*(Z$4&lt;=$H830)</f>
        <v>1</v>
      </c>
      <c r="AA830" s="373">
        <f>MAX($I830,1-SUM($N208:Z208))*(AA$4&lt;=$H830)</f>
        <v>1</v>
      </c>
      <c r="AB830" s="373">
        <f>MAX($I830,1-SUM($N208:AA208))*(AB$4&lt;=$H830)</f>
        <v>1</v>
      </c>
      <c r="AC830" s="373">
        <f>MAX($I830,1-SUM($N208:AB208))*(AC$4&lt;=$H830)</f>
        <v>1</v>
      </c>
      <c r="AD830" s="373">
        <f>MAX($I830,1-SUM($N208:AC208))*(AD$4&lt;=$H830)</f>
        <v>1</v>
      </c>
      <c r="AE830" s="373">
        <f>MAX($I830,1-SUM($N208:AD208))*(AE$4&lt;=$H830)</f>
        <v>1</v>
      </c>
      <c r="AF830" s="373">
        <f>MAX($I830,1-SUM($N208:AE208))*(AF$4&lt;=$H830)</f>
        <v>1</v>
      </c>
      <c r="AG830" s="373">
        <f>MAX($I830,1-SUM($N208:AF208))*(AG$4&lt;=$H830)</f>
        <v>1</v>
      </c>
      <c r="AH830" s="373">
        <f>MAX($I830,1-SUM($N208:AG208))*(AH$4&lt;=$H830)</f>
        <v>1</v>
      </c>
      <c r="AI830" s="373">
        <f>MAX($I830,1-SUM($N208:AH208))*(AI$4&lt;=$H830)</f>
        <v>1</v>
      </c>
      <c r="AJ830" s="373">
        <f>MAX($I830,1-SUM($N208:AI208))*(AJ$4&lt;=$H830)</f>
        <v>1</v>
      </c>
      <c r="AK830" s="373">
        <f>MAX($I830,1-SUM($N208:AJ208))*(AK$4&lt;=$H830)</f>
        <v>1</v>
      </c>
      <c r="AL830" s="373">
        <f>MAX($I830,1-SUM($N208:AK208))*(AL$4&lt;=$H830)</f>
        <v>1</v>
      </c>
      <c r="AM830" s="373">
        <f>MAX($I830,1-SUM($N208:AL208))*(AM$4&lt;=$H830)</f>
        <v>1</v>
      </c>
      <c r="AN830" s="373">
        <f>MAX($I830,1-SUM($N208:AM208))*(AN$4&lt;=$H830)</f>
        <v>1</v>
      </c>
      <c r="AO830" s="373">
        <f>MAX($I830,1-SUM($N208:AN208))*(AO$4&lt;=$H830)</f>
        <v>1</v>
      </c>
      <c r="AP830" s="373">
        <f>MAX($I830,1-SUM($N208:AO208))*(AP$4&lt;=$H830)</f>
        <v>1</v>
      </c>
      <c r="AQ830" s="373">
        <f>MAX($I830,1-SUM($N208:AP208))*(AQ$4&lt;=$H830)</f>
        <v>1</v>
      </c>
      <c r="AR830" s="373">
        <f>MAX($I830,1-SUM($N208:AQ208))*(AR$4&lt;=$H830)</f>
        <v>1</v>
      </c>
      <c r="AS830" s="373">
        <f>MAX($I830,1-SUM($N208:AR208))*(AS$4&lt;=$H830)</f>
        <v>1</v>
      </c>
      <c r="AT830" s="373">
        <f>MAX($I830,1-SUM($N208:AS208))*(AT$4&lt;=$H830)</f>
        <v>0</v>
      </c>
      <c r="AU830" s="373">
        <f>MAX($I830,1-SUM($N208:AT208))*(AU$4&lt;=$H830)</f>
        <v>0</v>
      </c>
      <c r="AV830" s="373">
        <f>MAX($I830,1-SUM($N208:AU208))*(AV$4&lt;=$H830)</f>
        <v>0</v>
      </c>
      <c r="AW830" s="373">
        <f>MAX($I830,1-SUM($N208:AV208))*(AW$4&lt;=$H830)</f>
        <v>0</v>
      </c>
      <c r="AX830" s="373">
        <f>MAX($I830,1-SUM($N208:AW208))*(AX$4&lt;=$H830)</f>
        <v>0</v>
      </c>
      <c r="AY830" s="373">
        <f>MAX($I830,1-SUM($N208:AX208))*(AY$4&lt;=$H830)</f>
        <v>0</v>
      </c>
      <c r="AZ830" s="373">
        <f>MAX($I830,1-SUM($N208:AY208))*(AZ$4&lt;=$H830)</f>
        <v>0</v>
      </c>
      <c r="BA830" s="373">
        <f>MAX($I830,1-SUM($N208:AZ208))*(BA$4&lt;=$H830)</f>
        <v>0</v>
      </c>
      <c r="BB830" s="373">
        <f>MAX($I830,1-SUM($N208:BA208))*(BB$4&lt;=$H830)</f>
        <v>0</v>
      </c>
      <c r="BC830" s="373">
        <f>MAX($I830,1-SUM($N208:BB208))*(BC$4&lt;=$H830)</f>
        <v>0</v>
      </c>
      <c r="BD830" s="373">
        <f>MAX($I830,1-SUM($N208:BC208))*(BD$4&lt;=$H830)</f>
        <v>0</v>
      </c>
      <c r="BE830" s="373">
        <f>MAX($I830,1-SUM($N208:BD208))*(BE$4&lt;=$H830)</f>
        <v>0</v>
      </c>
      <c r="BF830" s="373">
        <f>MAX($I830,1-SUM($N208:BE208))*(BF$4&lt;=$H830)</f>
        <v>0</v>
      </c>
      <c r="BG830" s="373">
        <f>MAX($I830,1-SUM($N208:BF208))*(BG$4&lt;=$H830)</f>
        <v>0</v>
      </c>
      <c r="BH830" s="373">
        <f>MAX($I830,1-SUM($N208:BG208))*(BH$4&lt;=$H830)</f>
        <v>0</v>
      </c>
      <c r="BI830" s="373">
        <f>MAX($I830,1-SUM($N208:BH208))*(BI$4&lt;=$H830)</f>
        <v>0</v>
      </c>
      <c r="BJ830" s="373">
        <f>MAX($I830,1-SUM($N208:BI208))*(BJ$4&lt;=$H830)</f>
        <v>0</v>
      </c>
      <c r="BK830" s="373">
        <f>MAX($I830,1-SUM($N208:BJ208))*(BK$4&lt;=$H830)</f>
        <v>0</v>
      </c>
      <c r="BL830" s="373">
        <f>MAX($I830,1-SUM($N208:BK208))*(BL$4&lt;=$H830)</f>
        <v>0</v>
      </c>
      <c r="BM830" s="373">
        <f>MAX($I830,1-SUM($N208:BL208))*(BM$4&lt;=$H830)</f>
        <v>0</v>
      </c>
    </row>
    <row r="831" spans="3:65" x14ac:dyDescent="0.2">
      <c r="C831" s="325">
        <f t="shared" si="1572"/>
        <v>3</v>
      </c>
      <c r="D831" s="303" t="str">
        <f t="shared" si="1573"/>
        <v>item 3</v>
      </c>
      <c r="E831" s="350" t="str">
        <f t="shared" si="1571"/>
        <v>Operating Expense</v>
      </c>
      <c r="F831" s="320">
        <f t="shared" si="1571"/>
        <v>2</v>
      </c>
      <c r="G831" s="320"/>
      <c r="H831" s="355">
        <f>Input!I10</f>
        <v>30</v>
      </c>
      <c r="I831" s="372">
        <v>0.2</v>
      </c>
      <c r="J831" s="357"/>
      <c r="O831" s="373">
        <f>MAX($I831,1-SUM($N209:N209))*(O$4&lt;=$H831)</f>
        <v>1</v>
      </c>
      <c r="P831" s="373">
        <f>MAX($I831,1-SUM($N209:O209))*(P$4&lt;=$H831)</f>
        <v>1</v>
      </c>
      <c r="Q831" s="373">
        <f>MAX($I831,1-SUM($N209:P209))*(Q$4&lt;=$H831)</f>
        <v>1</v>
      </c>
      <c r="R831" s="373">
        <f>MAX($I831,1-SUM($N209:Q209))*(R$4&lt;=$H831)</f>
        <v>1</v>
      </c>
      <c r="S831" s="373">
        <f>MAX($I831,1-SUM($N209:R209))*(S$4&lt;=$H831)</f>
        <v>1</v>
      </c>
      <c r="T831" s="373">
        <f>MAX($I831,1-SUM($N209:S209))*(T$4&lt;=$H831)</f>
        <v>1</v>
      </c>
      <c r="U831" s="373">
        <f>MAX($I831,1-SUM($N209:T209))*(U$4&lt;=$H831)</f>
        <v>1</v>
      </c>
      <c r="V831" s="373">
        <f>MAX($I831,1-SUM($N209:U209))*(V$4&lt;=$H831)</f>
        <v>1</v>
      </c>
      <c r="W831" s="373">
        <f>MAX($I831,1-SUM($N209:V209))*(W$4&lt;=$H831)</f>
        <v>1</v>
      </c>
      <c r="X831" s="373">
        <f>MAX($I831,1-SUM($N209:W209))*(X$4&lt;=$H831)</f>
        <v>1</v>
      </c>
      <c r="Y831" s="373">
        <f>MAX($I831,1-SUM($N209:X209))*(Y$4&lt;=$H831)</f>
        <v>1</v>
      </c>
      <c r="Z831" s="373">
        <f>MAX($I831,1-SUM($N209:Y209))*(Z$4&lt;=$H831)</f>
        <v>1</v>
      </c>
      <c r="AA831" s="373">
        <f>MAX($I831,1-SUM($N209:Z209))*(AA$4&lt;=$H831)</f>
        <v>1</v>
      </c>
      <c r="AB831" s="373">
        <f>MAX($I831,1-SUM($N209:AA209))*(AB$4&lt;=$H831)</f>
        <v>1</v>
      </c>
      <c r="AC831" s="373">
        <f>MAX($I831,1-SUM($N209:AB209))*(AC$4&lt;=$H831)</f>
        <v>1</v>
      </c>
      <c r="AD831" s="373">
        <f>MAX($I831,1-SUM($N209:AC209))*(AD$4&lt;=$H831)</f>
        <v>1</v>
      </c>
      <c r="AE831" s="373">
        <f>MAX($I831,1-SUM($N209:AD209))*(AE$4&lt;=$H831)</f>
        <v>1</v>
      </c>
      <c r="AF831" s="373">
        <f>MAX($I831,1-SUM($N209:AE209))*(AF$4&lt;=$H831)</f>
        <v>1</v>
      </c>
      <c r="AG831" s="373">
        <f>MAX($I831,1-SUM($N209:AF209))*(AG$4&lt;=$H831)</f>
        <v>1</v>
      </c>
      <c r="AH831" s="373">
        <f>MAX($I831,1-SUM($N209:AG209))*(AH$4&lt;=$H831)</f>
        <v>1</v>
      </c>
      <c r="AI831" s="373">
        <f>MAX($I831,1-SUM($N209:AH209))*(AI$4&lt;=$H831)</f>
        <v>1</v>
      </c>
      <c r="AJ831" s="373">
        <f>MAX($I831,1-SUM($N209:AI209))*(AJ$4&lt;=$H831)</f>
        <v>1</v>
      </c>
      <c r="AK831" s="373">
        <f>MAX($I831,1-SUM($N209:AJ209))*(AK$4&lt;=$H831)</f>
        <v>1</v>
      </c>
      <c r="AL831" s="373">
        <f>MAX($I831,1-SUM($N209:AK209))*(AL$4&lt;=$H831)</f>
        <v>1</v>
      </c>
      <c r="AM831" s="373">
        <f>MAX($I831,1-SUM($N209:AL209))*(AM$4&lt;=$H831)</f>
        <v>1</v>
      </c>
      <c r="AN831" s="373">
        <f>MAX($I831,1-SUM($N209:AM209))*(AN$4&lt;=$H831)</f>
        <v>1</v>
      </c>
      <c r="AO831" s="373">
        <f>MAX($I831,1-SUM($N209:AN209))*(AO$4&lt;=$H831)</f>
        <v>1</v>
      </c>
      <c r="AP831" s="373">
        <f>MAX($I831,1-SUM($N209:AO209))*(AP$4&lt;=$H831)</f>
        <v>1</v>
      </c>
      <c r="AQ831" s="373">
        <f>MAX($I831,1-SUM($N209:AP209))*(AQ$4&lt;=$H831)</f>
        <v>1</v>
      </c>
      <c r="AR831" s="373">
        <f>MAX($I831,1-SUM($N209:AQ209))*(AR$4&lt;=$H831)</f>
        <v>1</v>
      </c>
      <c r="AS831" s="373">
        <f>MAX($I831,1-SUM($N209:AR209))*(AS$4&lt;=$H831)</f>
        <v>1</v>
      </c>
      <c r="AT831" s="373">
        <f>MAX($I831,1-SUM($N209:AS209))*(AT$4&lt;=$H831)</f>
        <v>0</v>
      </c>
      <c r="AU831" s="373">
        <f>MAX($I831,1-SUM($N209:AT209))*(AU$4&lt;=$H831)</f>
        <v>0</v>
      </c>
      <c r="AV831" s="373">
        <f>MAX($I831,1-SUM($N209:AU209))*(AV$4&lt;=$H831)</f>
        <v>0</v>
      </c>
      <c r="AW831" s="373">
        <f>MAX($I831,1-SUM($N209:AV209))*(AW$4&lt;=$H831)</f>
        <v>0</v>
      </c>
      <c r="AX831" s="373">
        <f>MAX($I831,1-SUM($N209:AW209))*(AX$4&lt;=$H831)</f>
        <v>0</v>
      </c>
      <c r="AY831" s="373">
        <f>MAX($I831,1-SUM($N209:AX209))*(AY$4&lt;=$H831)</f>
        <v>0</v>
      </c>
      <c r="AZ831" s="373">
        <f>MAX($I831,1-SUM($N209:AY209))*(AZ$4&lt;=$H831)</f>
        <v>0</v>
      </c>
      <c r="BA831" s="373">
        <f>MAX($I831,1-SUM($N209:AZ209))*(BA$4&lt;=$H831)</f>
        <v>0</v>
      </c>
      <c r="BB831" s="373">
        <f>MAX($I831,1-SUM($N209:BA209))*(BB$4&lt;=$H831)</f>
        <v>0</v>
      </c>
      <c r="BC831" s="373">
        <f>MAX($I831,1-SUM($N209:BB209))*(BC$4&lt;=$H831)</f>
        <v>0</v>
      </c>
      <c r="BD831" s="373">
        <f>MAX($I831,1-SUM($N209:BC209))*(BD$4&lt;=$H831)</f>
        <v>0</v>
      </c>
      <c r="BE831" s="373">
        <f>MAX($I831,1-SUM($N209:BD209))*(BE$4&lt;=$H831)</f>
        <v>0</v>
      </c>
      <c r="BF831" s="373">
        <f>MAX($I831,1-SUM($N209:BE209))*(BF$4&lt;=$H831)</f>
        <v>0</v>
      </c>
      <c r="BG831" s="373">
        <f>MAX($I831,1-SUM($N209:BF209))*(BG$4&lt;=$H831)</f>
        <v>0</v>
      </c>
      <c r="BH831" s="373">
        <f>MAX($I831,1-SUM($N209:BG209))*(BH$4&lt;=$H831)</f>
        <v>0</v>
      </c>
      <c r="BI831" s="373">
        <f>MAX($I831,1-SUM($N209:BH209))*(BI$4&lt;=$H831)</f>
        <v>0</v>
      </c>
      <c r="BJ831" s="373">
        <f>MAX($I831,1-SUM($N209:BI209))*(BJ$4&lt;=$H831)</f>
        <v>0</v>
      </c>
      <c r="BK831" s="373">
        <f>MAX($I831,1-SUM($N209:BJ209))*(BK$4&lt;=$H831)</f>
        <v>0</v>
      </c>
      <c r="BL831" s="373">
        <f>MAX($I831,1-SUM($N209:BK209))*(BL$4&lt;=$H831)</f>
        <v>0</v>
      </c>
      <c r="BM831" s="373">
        <f>MAX($I831,1-SUM($N209:BL209))*(BM$4&lt;=$H831)</f>
        <v>0</v>
      </c>
    </row>
    <row r="832" spans="3:65" x14ac:dyDescent="0.2">
      <c r="C832" s="325">
        <f t="shared" si="1572"/>
        <v>4</v>
      </c>
      <c r="D832" s="303" t="str">
        <f t="shared" si="1573"/>
        <v>item 4</v>
      </c>
      <c r="E832" s="350" t="str">
        <f t="shared" si="1571"/>
        <v>Operating Expense</v>
      </c>
      <c r="F832" s="320">
        <f t="shared" si="1571"/>
        <v>2</v>
      </c>
      <c r="G832" s="320"/>
      <c r="H832" s="355">
        <f>Input!I11</f>
        <v>30</v>
      </c>
      <c r="I832" s="372">
        <v>0.2</v>
      </c>
      <c r="J832" s="357"/>
      <c r="O832" s="373">
        <f>MAX($I832,1-SUM($N210:N210))*(O$4&lt;=$H832)</f>
        <v>1</v>
      </c>
      <c r="P832" s="373">
        <f>MAX($I832,1-SUM($N210:O210))*(P$4&lt;=$H832)</f>
        <v>1</v>
      </c>
      <c r="Q832" s="373">
        <f>MAX($I832,1-SUM($N210:P210))*(Q$4&lt;=$H832)</f>
        <v>1</v>
      </c>
      <c r="R832" s="373">
        <f>MAX($I832,1-SUM($N210:Q210))*(R$4&lt;=$H832)</f>
        <v>1</v>
      </c>
      <c r="S832" s="373">
        <f>MAX($I832,1-SUM($N210:R210))*(S$4&lt;=$H832)</f>
        <v>1</v>
      </c>
      <c r="T832" s="373">
        <f>MAX($I832,1-SUM($N210:S210))*(T$4&lt;=$H832)</f>
        <v>1</v>
      </c>
      <c r="U832" s="373">
        <f>MAX($I832,1-SUM($N210:T210))*(U$4&lt;=$H832)</f>
        <v>1</v>
      </c>
      <c r="V832" s="373">
        <f>MAX($I832,1-SUM($N210:U210))*(V$4&lt;=$H832)</f>
        <v>1</v>
      </c>
      <c r="W832" s="373">
        <f>MAX($I832,1-SUM($N210:V210))*(W$4&lt;=$H832)</f>
        <v>1</v>
      </c>
      <c r="X832" s="373">
        <f>MAX($I832,1-SUM($N210:W210))*(X$4&lt;=$H832)</f>
        <v>1</v>
      </c>
      <c r="Y832" s="373">
        <f>MAX($I832,1-SUM($N210:X210))*(Y$4&lt;=$H832)</f>
        <v>1</v>
      </c>
      <c r="Z832" s="373">
        <f>MAX($I832,1-SUM($N210:Y210))*(Z$4&lt;=$H832)</f>
        <v>1</v>
      </c>
      <c r="AA832" s="373">
        <f>MAX($I832,1-SUM($N210:Z210))*(AA$4&lt;=$H832)</f>
        <v>1</v>
      </c>
      <c r="AB832" s="373">
        <f>MAX($I832,1-SUM($N210:AA210))*(AB$4&lt;=$H832)</f>
        <v>1</v>
      </c>
      <c r="AC832" s="373">
        <f>MAX($I832,1-SUM($N210:AB210))*(AC$4&lt;=$H832)</f>
        <v>1</v>
      </c>
      <c r="AD832" s="373">
        <f>MAX($I832,1-SUM($N210:AC210))*(AD$4&lt;=$H832)</f>
        <v>1</v>
      </c>
      <c r="AE832" s="373">
        <f>MAX($I832,1-SUM($N210:AD210))*(AE$4&lt;=$H832)</f>
        <v>1</v>
      </c>
      <c r="AF832" s="373">
        <f>MAX($I832,1-SUM($N210:AE210))*(AF$4&lt;=$H832)</f>
        <v>1</v>
      </c>
      <c r="AG832" s="373">
        <f>MAX($I832,1-SUM($N210:AF210))*(AG$4&lt;=$H832)</f>
        <v>1</v>
      </c>
      <c r="AH832" s="373">
        <f>MAX($I832,1-SUM($N210:AG210))*(AH$4&lt;=$H832)</f>
        <v>1</v>
      </c>
      <c r="AI832" s="373">
        <f>MAX($I832,1-SUM($N210:AH210))*(AI$4&lt;=$H832)</f>
        <v>1</v>
      </c>
      <c r="AJ832" s="373">
        <f>MAX($I832,1-SUM($N210:AI210))*(AJ$4&lt;=$H832)</f>
        <v>1</v>
      </c>
      <c r="AK832" s="373">
        <f>MAX($I832,1-SUM($N210:AJ210))*(AK$4&lt;=$H832)</f>
        <v>1</v>
      </c>
      <c r="AL832" s="373">
        <f>MAX($I832,1-SUM($N210:AK210))*(AL$4&lt;=$H832)</f>
        <v>1</v>
      </c>
      <c r="AM832" s="373">
        <f>MAX($I832,1-SUM($N210:AL210))*(AM$4&lt;=$H832)</f>
        <v>1</v>
      </c>
      <c r="AN832" s="373">
        <f>MAX($I832,1-SUM($N210:AM210))*(AN$4&lt;=$H832)</f>
        <v>1</v>
      </c>
      <c r="AO832" s="373">
        <f>MAX($I832,1-SUM($N210:AN210))*(AO$4&lt;=$H832)</f>
        <v>1</v>
      </c>
      <c r="AP832" s="373">
        <f>MAX($I832,1-SUM($N210:AO210))*(AP$4&lt;=$H832)</f>
        <v>1</v>
      </c>
      <c r="AQ832" s="373">
        <f>MAX($I832,1-SUM($N210:AP210))*(AQ$4&lt;=$H832)</f>
        <v>1</v>
      </c>
      <c r="AR832" s="373">
        <f>MAX($I832,1-SUM($N210:AQ210))*(AR$4&lt;=$H832)</f>
        <v>1</v>
      </c>
      <c r="AS832" s="373">
        <f>MAX($I832,1-SUM($N210:AR210))*(AS$4&lt;=$H832)</f>
        <v>1</v>
      </c>
      <c r="AT832" s="373">
        <f>MAX($I832,1-SUM($N210:AS210))*(AT$4&lt;=$H832)</f>
        <v>0</v>
      </c>
      <c r="AU832" s="373">
        <f>MAX($I832,1-SUM($N210:AT210))*(AU$4&lt;=$H832)</f>
        <v>0</v>
      </c>
      <c r="AV832" s="373">
        <f>MAX($I832,1-SUM($N210:AU210))*(AV$4&lt;=$H832)</f>
        <v>0</v>
      </c>
      <c r="AW832" s="373">
        <f>MAX($I832,1-SUM($N210:AV210))*(AW$4&lt;=$H832)</f>
        <v>0</v>
      </c>
      <c r="AX832" s="373">
        <f>MAX($I832,1-SUM($N210:AW210))*(AX$4&lt;=$H832)</f>
        <v>0</v>
      </c>
      <c r="AY832" s="373">
        <f>MAX($I832,1-SUM($N210:AX210))*(AY$4&lt;=$H832)</f>
        <v>0</v>
      </c>
      <c r="AZ832" s="373">
        <f>MAX($I832,1-SUM($N210:AY210))*(AZ$4&lt;=$H832)</f>
        <v>0</v>
      </c>
      <c r="BA832" s="373">
        <f>MAX($I832,1-SUM($N210:AZ210))*(BA$4&lt;=$H832)</f>
        <v>0</v>
      </c>
      <c r="BB832" s="373">
        <f>MAX($I832,1-SUM($N210:BA210))*(BB$4&lt;=$H832)</f>
        <v>0</v>
      </c>
      <c r="BC832" s="373">
        <f>MAX($I832,1-SUM($N210:BB210))*(BC$4&lt;=$H832)</f>
        <v>0</v>
      </c>
      <c r="BD832" s="373">
        <f>MAX($I832,1-SUM($N210:BC210))*(BD$4&lt;=$H832)</f>
        <v>0</v>
      </c>
      <c r="BE832" s="373">
        <f>MAX($I832,1-SUM($N210:BD210))*(BE$4&lt;=$H832)</f>
        <v>0</v>
      </c>
      <c r="BF832" s="373">
        <f>MAX($I832,1-SUM($N210:BE210))*(BF$4&lt;=$H832)</f>
        <v>0</v>
      </c>
      <c r="BG832" s="373">
        <f>MAX($I832,1-SUM($N210:BF210))*(BG$4&lt;=$H832)</f>
        <v>0</v>
      </c>
      <c r="BH832" s="373">
        <f>MAX($I832,1-SUM($N210:BG210))*(BH$4&lt;=$H832)</f>
        <v>0</v>
      </c>
      <c r="BI832" s="373">
        <f>MAX($I832,1-SUM($N210:BH210))*(BI$4&lt;=$H832)</f>
        <v>0</v>
      </c>
      <c r="BJ832" s="373">
        <f>MAX($I832,1-SUM($N210:BI210))*(BJ$4&lt;=$H832)</f>
        <v>0</v>
      </c>
      <c r="BK832" s="373">
        <f>MAX($I832,1-SUM($N210:BJ210))*(BK$4&lt;=$H832)</f>
        <v>0</v>
      </c>
      <c r="BL832" s="373">
        <f>MAX($I832,1-SUM($N210:BK210))*(BL$4&lt;=$H832)</f>
        <v>0</v>
      </c>
      <c r="BM832" s="373">
        <f>MAX($I832,1-SUM($N210:BL210))*(BM$4&lt;=$H832)</f>
        <v>0</v>
      </c>
    </row>
    <row r="833" spans="3:65" x14ac:dyDescent="0.2">
      <c r="C833" s="325">
        <f t="shared" si="1572"/>
        <v>5</v>
      </c>
      <c r="D833" s="303" t="str">
        <f t="shared" si="1573"/>
        <v>item 5</v>
      </c>
      <c r="E833" s="350" t="str">
        <f t="shared" si="1571"/>
        <v>Operating Expense</v>
      </c>
      <c r="F833" s="320">
        <f t="shared" si="1571"/>
        <v>2</v>
      </c>
      <c r="G833" s="320"/>
      <c r="H833" s="355">
        <f>Input!I12</f>
        <v>30</v>
      </c>
      <c r="I833" s="372">
        <v>0.2</v>
      </c>
      <c r="J833" s="357"/>
      <c r="O833" s="373">
        <f>MAX($I833,1-SUM($N211:N211))*(O$4&lt;=$H833)</f>
        <v>1</v>
      </c>
      <c r="P833" s="373">
        <f>MAX($I833,1-SUM($N211:O211))*(P$4&lt;=$H833)</f>
        <v>1</v>
      </c>
      <c r="Q833" s="373">
        <f>MAX($I833,1-SUM($N211:P211))*(Q$4&lt;=$H833)</f>
        <v>1</v>
      </c>
      <c r="R833" s="373">
        <f>MAX($I833,1-SUM($N211:Q211))*(R$4&lt;=$H833)</f>
        <v>1</v>
      </c>
      <c r="S833" s="373">
        <f>MAX($I833,1-SUM($N211:R211))*(S$4&lt;=$H833)</f>
        <v>1</v>
      </c>
      <c r="T833" s="373">
        <f>MAX($I833,1-SUM($N211:S211))*(T$4&lt;=$H833)</f>
        <v>1</v>
      </c>
      <c r="U833" s="373">
        <f>MAX($I833,1-SUM($N211:T211))*(U$4&lt;=$H833)</f>
        <v>1</v>
      </c>
      <c r="V833" s="373">
        <f>MAX($I833,1-SUM($N211:U211))*(V$4&lt;=$H833)</f>
        <v>1</v>
      </c>
      <c r="W833" s="373">
        <f>MAX($I833,1-SUM($N211:V211))*(W$4&lt;=$H833)</f>
        <v>1</v>
      </c>
      <c r="X833" s="373">
        <f>MAX($I833,1-SUM($N211:W211))*(X$4&lt;=$H833)</f>
        <v>1</v>
      </c>
      <c r="Y833" s="373">
        <f>MAX($I833,1-SUM($N211:X211))*(Y$4&lt;=$H833)</f>
        <v>1</v>
      </c>
      <c r="Z833" s="373">
        <f>MAX($I833,1-SUM($N211:Y211))*(Z$4&lt;=$H833)</f>
        <v>1</v>
      </c>
      <c r="AA833" s="373">
        <f>MAX($I833,1-SUM($N211:Z211))*(AA$4&lt;=$H833)</f>
        <v>1</v>
      </c>
      <c r="AB833" s="373">
        <f>MAX($I833,1-SUM($N211:AA211))*(AB$4&lt;=$H833)</f>
        <v>1</v>
      </c>
      <c r="AC833" s="373">
        <f>MAX($I833,1-SUM($N211:AB211))*(AC$4&lt;=$H833)</f>
        <v>1</v>
      </c>
      <c r="AD833" s="373">
        <f>MAX($I833,1-SUM($N211:AC211))*(AD$4&lt;=$H833)</f>
        <v>1</v>
      </c>
      <c r="AE833" s="373">
        <f>MAX($I833,1-SUM($N211:AD211))*(AE$4&lt;=$H833)</f>
        <v>1</v>
      </c>
      <c r="AF833" s="373">
        <f>MAX($I833,1-SUM($N211:AE211))*(AF$4&lt;=$H833)</f>
        <v>1</v>
      </c>
      <c r="AG833" s="373">
        <f>MAX($I833,1-SUM($N211:AF211))*(AG$4&lt;=$H833)</f>
        <v>1</v>
      </c>
      <c r="AH833" s="373">
        <f>MAX($I833,1-SUM($N211:AG211))*(AH$4&lt;=$H833)</f>
        <v>1</v>
      </c>
      <c r="AI833" s="373">
        <f>MAX($I833,1-SUM($N211:AH211))*(AI$4&lt;=$H833)</f>
        <v>1</v>
      </c>
      <c r="AJ833" s="373">
        <f>MAX($I833,1-SUM($N211:AI211))*(AJ$4&lt;=$H833)</f>
        <v>1</v>
      </c>
      <c r="AK833" s="373">
        <f>MAX($I833,1-SUM($N211:AJ211))*(AK$4&lt;=$H833)</f>
        <v>1</v>
      </c>
      <c r="AL833" s="373">
        <f>MAX($I833,1-SUM($N211:AK211))*(AL$4&lt;=$H833)</f>
        <v>1</v>
      </c>
      <c r="AM833" s="373">
        <f>MAX($I833,1-SUM($N211:AL211))*(AM$4&lt;=$H833)</f>
        <v>1</v>
      </c>
      <c r="AN833" s="373">
        <f>MAX($I833,1-SUM($N211:AM211))*(AN$4&lt;=$H833)</f>
        <v>1</v>
      </c>
      <c r="AO833" s="373">
        <f>MAX($I833,1-SUM($N211:AN211))*(AO$4&lt;=$H833)</f>
        <v>1</v>
      </c>
      <c r="AP833" s="373">
        <f>MAX($I833,1-SUM($N211:AO211))*(AP$4&lt;=$H833)</f>
        <v>1</v>
      </c>
      <c r="AQ833" s="373">
        <f>MAX($I833,1-SUM($N211:AP211))*(AQ$4&lt;=$H833)</f>
        <v>1</v>
      </c>
      <c r="AR833" s="373">
        <f>MAX($I833,1-SUM($N211:AQ211))*(AR$4&lt;=$H833)</f>
        <v>1</v>
      </c>
      <c r="AS833" s="373">
        <f>MAX($I833,1-SUM($N211:AR211))*(AS$4&lt;=$H833)</f>
        <v>1</v>
      </c>
      <c r="AT833" s="373">
        <f>MAX($I833,1-SUM($N211:AS211))*(AT$4&lt;=$H833)</f>
        <v>0</v>
      </c>
      <c r="AU833" s="373">
        <f>MAX($I833,1-SUM($N211:AT211))*(AU$4&lt;=$H833)</f>
        <v>0</v>
      </c>
      <c r="AV833" s="373">
        <f>MAX($I833,1-SUM($N211:AU211))*(AV$4&lt;=$H833)</f>
        <v>0</v>
      </c>
      <c r="AW833" s="373">
        <f>MAX($I833,1-SUM($N211:AV211))*(AW$4&lt;=$H833)</f>
        <v>0</v>
      </c>
      <c r="AX833" s="373">
        <f>MAX($I833,1-SUM($N211:AW211))*(AX$4&lt;=$H833)</f>
        <v>0</v>
      </c>
      <c r="AY833" s="373">
        <f>MAX($I833,1-SUM($N211:AX211))*(AY$4&lt;=$H833)</f>
        <v>0</v>
      </c>
      <c r="AZ833" s="373">
        <f>MAX($I833,1-SUM($N211:AY211))*(AZ$4&lt;=$H833)</f>
        <v>0</v>
      </c>
      <c r="BA833" s="373">
        <f>MAX($I833,1-SUM($N211:AZ211))*(BA$4&lt;=$H833)</f>
        <v>0</v>
      </c>
      <c r="BB833" s="373">
        <f>MAX($I833,1-SUM($N211:BA211))*(BB$4&lt;=$H833)</f>
        <v>0</v>
      </c>
      <c r="BC833" s="373">
        <f>MAX($I833,1-SUM($N211:BB211))*(BC$4&lt;=$H833)</f>
        <v>0</v>
      </c>
      <c r="BD833" s="373">
        <f>MAX($I833,1-SUM($N211:BC211))*(BD$4&lt;=$H833)</f>
        <v>0</v>
      </c>
      <c r="BE833" s="373">
        <f>MAX($I833,1-SUM($N211:BD211))*(BE$4&lt;=$H833)</f>
        <v>0</v>
      </c>
      <c r="BF833" s="373">
        <f>MAX($I833,1-SUM($N211:BE211))*(BF$4&lt;=$H833)</f>
        <v>0</v>
      </c>
      <c r="BG833" s="373">
        <f>MAX($I833,1-SUM($N211:BF211))*(BG$4&lt;=$H833)</f>
        <v>0</v>
      </c>
      <c r="BH833" s="373">
        <f>MAX($I833,1-SUM($N211:BG211))*(BH$4&lt;=$H833)</f>
        <v>0</v>
      </c>
      <c r="BI833" s="373">
        <f>MAX($I833,1-SUM($N211:BH211))*(BI$4&lt;=$H833)</f>
        <v>0</v>
      </c>
      <c r="BJ833" s="373">
        <f>MAX($I833,1-SUM($N211:BI211))*(BJ$4&lt;=$H833)</f>
        <v>0</v>
      </c>
      <c r="BK833" s="373">
        <f>MAX($I833,1-SUM($N211:BJ211))*(BK$4&lt;=$H833)</f>
        <v>0</v>
      </c>
      <c r="BL833" s="373">
        <f>MAX($I833,1-SUM($N211:BK211))*(BL$4&lt;=$H833)</f>
        <v>0</v>
      </c>
      <c r="BM833" s="373">
        <f>MAX($I833,1-SUM($N211:BL211))*(BM$4&lt;=$H833)</f>
        <v>0</v>
      </c>
    </row>
    <row r="834" spans="3:65" x14ac:dyDescent="0.2">
      <c r="C834" s="325">
        <f t="shared" si="1572"/>
        <v>6</v>
      </c>
      <c r="D834" s="303" t="str">
        <f t="shared" si="1573"/>
        <v>item 6</v>
      </c>
      <c r="E834" s="350" t="str">
        <f t="shared" si="1571"/>
        <v>Operating Expense</v>
      </c>
      <c r="F834" s="320">
        <f t="shared" si="1571"/>
        <v>2</v>
      </c>
      <c r="G834" s="320"/>
      <c r="H834" s="355">
        <f>Input!I13</f>
        <v>30</v>
      </c>
      <c r="I834" s="372">
        <v>0.2</v>
      </c>
      <c r="J834" s="357"/>
      <c r="O834" s="373">
        <f>MAX($I834,1-SUM($N212:N212))*(O$4&lt;=$H834)</f>
        <v>1</v>
      </c>
      <c r="P834" s="373">
        <f>MAX($I834,1-SUM($N212:O212))*(P$4&lt;=$H834)</f>
        <v>1</v>
      </c>
      <c r="Q834" s="373">
        <f>MAX($I834,1-SUM($N212:P212))*(Q$4&lt;=$H834)</f>
        <v>1</v>
      </c>
      <c r="R834" s="373">
        <f>MAX($I834,1-SUM($N212:Q212))*(R$4&lt;=$H834)</f>
        <v>1</v>
      </c>
      <c r="S834" s="373">
        <f>MAX($I834,1-SUM($N212:R212))*(S$4&lt;=$H834)</f>
        <v>1</v>
      </c>
      <c r="T834" s="373">
        <f>MAX($I834,1-SUM($N212:S212))*(T$4&lt;=$H834)</f>
        <v>1</v>
      </c>
      <c r="U834" s="373">
        <f>MAX($I834,1-SUM($N212:T212))*(U$4&lt;=$H834)</f>
        <v>1</v>
      </c>
      <c r="V834" s="373">
        <f>MAX($I834,1-SUM($N212:U212))*(V$4&lt;=$H834)</f>
        <v>1</v>
      </c>
      <c r="W834" s="373">
        <f>MAX($I834,1-SUM($N212:V212))*(W$4&lt;=$H834)</f>
        <v>1</v>
      </c>
      <c r="X834" s="373">
        <f>MAX($I834,1-SUM($N212:W212))*(X$4&lt;=$H834)</f>
        <v>1</v>
      </c>
      <c r="Y834" s="373">
        <f>MAX($I834,1-SUM($N212:X212))*(Y$4&lt;=$H834)</f>
        <v>1</v>
      </c>
      <c r="Z834" s="373">
        <f>MAX($I834,1-SUM($N212:Y212))*(Z$4&lt;=$H834)</f>
        <v>1</v>
      </c>
      <c r="AA834" s="373">
        <f>MAX($I834,1-SUM($N212:Z212))*(AA$4&lt;=$H834)</f>
        <v>1</v>
      </c>
      <c r="AB834" s="373">
        <f>MAX($I834,1-SUM($N212:AA212))*(AB$4&lt;=$H834)</f>
        <v>1</v>
      </c>
      <c r="AC834" s="373">
        <f>MAX($I834,1-SUM($N212:AB212))*(AC$4&lt;=$H834)</f>
        <v>1</v>
      </c>
      <c r="AD834" s="373">
        <f>MAX($I834,1-SUM($N212:AC212))*(AD$4&lt;=$H834)</f>
        <v>1</v>
      </c>
      <c r="AE834" s="373">
        <f>MAX($I834,1-SUM($N212:AD212))*(AE$4&lt;=$H834)</f>
        <v>1</v>
      </c>
      <c r="AF834" s="373">
        <f>MAX($I834,1-SUM($N212:AE212))*(AF$4&lt;=$H834)</f>
        <v>1</v>
      </c>
      <c r="AG834" s="373">
        <f>MAX($I834,1-SUM($N212:AF212))*(AG$4&lt;=$H834)</f>
        <v>1</v>
      </c>
      <c r="AH834" s="373">
        <f>MAX($I834,1-SUM($N212:AG212))*(AH$4&lt;=$H834)</f>
        <v>1</v>
      </c>
      <c r="AI834" s="373">
        <f>MAX($I834,1-SUM($N212:AH212))*(AI$4&lt;=$H834)</f>
        <v>1</v>
      </c>
      <c r="AJ834" s="373">
        <f>MAX($I834,1-SUM($N212:AI212))*(AJ$4&lt;=$H834)</f>
        <v>1</v>
      </c>
      <c r="AK834" s="373">
        <f>MAX($I834,1-SUM($N212:AJ212))*(AK$4&lt;=$H834)</f>
        <v>1</v>
      </c>
      <c r="AL834" s="373">
        <f>MAX($I834,1-SUM($N212:AK212))*(AL$4&lt;=$H834)</f>
        <v>1</v>
      </c>
      <c r="AM834" s="373">
        <f>MAX($I834,1-SUM($N212:AL212))*(AM$4&lt;=$H834)</f>
        <v>1</v>
      </c>
      <c r="AN834" s="373">
        <f>MAX($I834,1-SUM($N212:AM212))*(AN$4&lt;=$H834)</f>
        <v>1</v>
      </c>
      <c r="AO834" s="373">
        <f>MAX($I834,1-SUM($N212:AN212))*(AO$4&lt;=$H834)</f>
        <v>1</v>
      </c>
      <c r="AP834" s="373">
        <f>MAX($I834,1-SUM($N212:AO212))*(AP$4&lt;=$H834)</f>
        <v>1</v>
      </c>
      <c r="AQ834" s="373">
        <f>MAX($I834,1-SUM($N212:AP212))*(AQ$4&lt;=$H834)</f>
        <v>1</v>
      </c>
      <c r="AR834" s="373">
        <f>MAX($I834,1-SUM($N212:AQ212))*(AR$4&lt;=$H834)</f>
        <v>1</v>
      </c>
      <c r="AS834" s="373">
        <f>MAX($I834,1-SUM($N212:AR212))*(AS$4&lt;=$H834)</f>
        <v>1</v>
      </c>
      <c r="AT834" s="373">
        <f>MAX($I834,1-SUM($N212:AS212))*(AT$4&lt;=$H834)</f>
        <v>0</v>
      </c>
      <c r="AU834" s="373">
        <f>MAX($I834,1-SUM($N212:AT212))*(AU$4&lt;=$H834)</f>
        <v>0</v>
      </c>
      <c r="AV834" s="373">
        <f>MAX($I834,1-SUM($N212:AU212))*(AV$4&lt;=$H834)</f>
        <v>0</v>
      </c>
      <c r="AW834" s="373">
        <f>MAX($I834,1-SUM($N212:AV212))*(AW$4&lt;=$H834)</f>
        <v>0</v>
      </c>
      <c r="AX834" s="373">
        <f>MAX($I834,1-SUM($N212:AW212))*(AX$4&lt;=$H834)</f>
        <v>0</v>
      </c>
      <c r="AY834" s="373">
        <f>MAX($I834,1-SUM($N212:AX212))*(AY$4&lt;=$H834)</f>
        <v>0</v>
      </c>
      <c r="AZ834" s="373">
        <f>MAX($I834,1-SUM($N212:AY212))*(AZ$4&lt;=$H834)</f>
        <v>0</v>
      </c>
      <c r="BA834" s="373">
        <f>MAX($I834,1-SUM($N212:AZ212))*(BA$4&lt;=$H834)</f>
        <v>0</v>
      </c>
      <c r="BB834" s="373">
        <f>MAX($I834,1-SUM($N212:BA212))*(BB$4&lt;=$H834)</f>
        <v>0</v>
      </c>
      <c r="BC834" s="373">
        <f>MAX($I834,1-SUM($N212:BB212))*(BC$4&lt;=$H834)</f>
        <v>0</v>
      </c>
      <c r="BD834" s="373">
        <f>MAX($I834,1-SUM($N212:BC212))*(BD$4&lt;=$H834)</f>
        <v>0</v>
      </c>
      <c r="BE834" s="373">
        <f>MAX($I834,1-SUM($N212:BD212))*(BE$4&lt;=$H834)</f>
        <v>0</v>
      </c>
      <c r="BF834" s="373">
        <f>MAX($I834,1-SUM($N212:BE212))*(BF$4&lt;=$H834)</f>
        <v>0</v>
      </c>
      <c r="BG834" s="373">
        <f>MAX($I834,1-SUM($N212:BF212))*(BG$4&lt;=$H834)</f>
        <v>0</v>
      </c>
      <c r="BH834" s="373">
        <f>MAX($I834,1-SUM($N212:BG212))*(BH$4&lt;=$H834)</f>
        <v>0</v>
      </c>
      <c r="BI834" s="373">
        <f>MAX($I834,1-SUM($N212:BH212))*(BI$4&lt;=$H834)</f>
        <v>0</v>
      </c>
      <c r="BJ834" s="373">
        <f>MAX($I834,1-SUM($N212:BI212))*(BJ$4&lt;=$H834)</f>
        <v>0</v>
      </c>
      <c r="BK834" s="373">
        <f>MAX($I834,1-SUM($N212:BJ212))*(BK$4&lt;=$H834)</f>
        <v>0</v>
      </c>
      <c r="BL834" s="373">
        <f>MAX($I834,1-SUM($N212:BK212))*(BL$4&lt;=$H834)</f>
        <v>0</v>
      </c>
      <c r="BM834" s="373">
        <f>MAX($I834,1-SUM($N212:BL212))*(BM$4&lt;=$H834)</f>
        <v>0</v>
      </c>
    </row>
    <row r="835" spans="3:65" x14ac:dyDescent="0.2">
      <c r="C835" s="325">
        <f t="shared" si="1572"/>
        <v>7</v>
      </c>
      <c r="D835" s="303" t="str">
        <f t="shared" si="1573"/>
        <v>item 7</v>
      </c>
      <c r="E835" s="350" t="str">
        <f t="shared" si="1571"/>
        <v>Operating Expense</v>
      </c>
      <c r="F835" s="320">
        <f t="shared" si="1571"/>
        <v>2</v>
      </c>
      <c r="G835" s="320"/>
      <c r="H835" s="355">
        <f>Input!I14</f>
        <v>30</v>
      </c>
      <c r="I835" s="372">
        <v>0.2</v>
      </c>
      <c r="J835" s="357"/>
      <c r="O835" s="373">
        <f>MAX($I835,1-SUM($N213:N213))*(O$4&lt;=$H835)</f>
        <v>1</v>
      </c>
      <c r="P835" s="373">
        <f>MAX($I835,1-SUM($N213:O213))*(P$4&lt;=$H835)</f>
        <v>1</v>
      </c>
      <c r="Q835" s="373">
        <f>MAX($I835,1-SUM($N213:P213))*(Q$4&lt;=$H835)</f>
        <v>1</v>
      </c>
      <c r="R835" s="373">
        <f>MAX($I835,1-SUM($N213:Q213))*(R$4&lt;=$H835)</f>
        <v>1</v>
      </c>
      <c r="S835" s="373">
        <f>MAX($I835,1-SUM($N213:R213))*(S$4&lt;=$H835)</f>
        <v>1</v>
      </c>
      <c r="T835" s="373">
        <f>MAX($I835,1-SUM($N213:S213))*(T$4&lt;=$H835)</f>
        <v>1</v>
      </c>
      <c r="U835" s="373">
        <f>MAX($I835,1-SUM($N213:T213))*(U$4&lt;=$H835)</f>
        <v>1</v>
      </c>
      <c r="V835" s="373">
        <f>MAX($I835,1-SUM($N213:U213))*(V$4&lt;=$H835)</f>
        <v>1</v>
      </c>
      <c r="W835" s="373">
        <f>MAX($I835,1-SUM($N213:V213))*(W$4&lt;=$H835)</f>
        <v>1</v>
      </c>
      <c r="X835" s="373">
        <f>MAX($I835,1-SUM($N213:W213))*(X$4&lt;=$H835)</f>
        <v>1</v>
      </c>
      <c r="Y835" s="373">
        <f>MAX($I835,1-SUM($N213:X213))*(Y$4&lt;=$H835)</f>
        <v>1</v>
      </c>
      <c r="Z835" s="373">
        <f>MAX($I835,1-SUM($N213:Y213))*(Z$4&lt;=$H835)</f>
        <v>1</v>
      </c>
      <c r="AA835" s="373">
        <f>MAX($I835,1-SUM($N213:Z213))*(AA$4&lt;=$H835)</f>
        <v>1</v>
      </c>
      <c r="AB835" s="373">
        <f>MAX($I835,1-SUM($N213:AA213))*(AB$4&lt;=$H835)</f>
        <v>1</v>
      </c>
      <c r="AC835" s="373">
        <f>MAX($I835,1-SUM($N213:AB213))*(AC$4&lt;=$H835)</f>
        <v>1</v>
      </c>
      <c r="AD835" s="373">
        <f>MAX($I835,1-SUM($N213:AC213))*(AD$4&lt;=$H835)</f>
        <v>1</v>
      </c>
      <c r="AE835" s="373">
        <f>MAX($I835,1-SUM($N213:AD213))*(AE$4&lt;=$H835)</f>
        <v>1</v>
      </c>
      <c r="AF835" s="373">
        <f>MAX($I835,1-SUM($N213:AE213))*(AF$4&lt;=$H835)</f>
        <v>1</v>
      </c>
      <c r="AG835" s="373">
        <f>MAX($I835,1-SUM($N213:AF213))*(AG$4&lt;=$H835)</f>
        <v>1</v>
      </c>
      <c r="AH835" s="373">
        <f>MAX($I835,1-SUM($N213:AG213))*(AH$4&lt;=$H835)</f>
        <v>1</v>
      </c>
      <c r="AI835" s="373">
        <f>MAX($I835,1-SUM($N213:AH213))*(AI$4&lt;=$H835)</f>
        <v>1</v>
      </c>
      <c r="AJ835" s="373">
        <f>MAX($I835,1-SUM($N213:AI213))*(AJ$4&lt;=$H835)</f>
        <v>1</v>
      </c>
      <c r="AK835" s="373">
        <f>MAX($I835,1-SUM($N213:AJ213))*(AK$4&lt;=$H835)</f>
        <v>1</v>
      </c>
      <c r="AL835" s="373">
        <f>MAX($I835,1-SUM($N213:AK213))*(AL$4&lt;=$H835)</f>
        <v>1</v>
      </c>
      <c r="AM835" s="373">
        <f>MAX($I835,1-SUM($N213:AL213))*(AM$4&lt;=$H835)</f>
        <v>1</v>
      </c>
      <c r="AN835" s="373">
        <f>MAX($I835,1-SUM($N213:AM213))*(AN$4&lt;=$H835)</f>
        <v>1</v>
      </c>
      <c r="AO835" s="373">
        <f>MAX($I835,1-SUM($N213:AN213))*(AO$4&lt;=$H835)</f>
        <v>1</v>
      </c>
      <c r="AP835" s="373">
        <f>MAX($I835,1-SUM($N213:AO213))*(AP$4&lt;=$H835)</f>
        <v>1</v>
      </c>
      <c r="AQ835" s="373">
        <f>MAX($I835,1-SUM($N213:AP213))*(AQ$4&lt;=$H835)</f>
        <v>1</v>
      </c>
      <c r="AR835" s="373">
        <f>MAX($I835,1-SUM($N213:AQ213))*(AR$4&lt;=$H835)</f>
        <v>1</v>
      </c>
      <c r="AS835" s="373">
        <f>MAX($I835,1-SUM($N213:AR213))*(AS$4&lt;=$H835)</f>
        <v>1</v>
      </c>
      <c r="AT835" s="373">
        <f>MAX($I835,1-SUM($N213:AS213))*(AT$4&lt;=$H835)</f>
        <v>0</v>
      </c>
      <c r="AU835" s="373">
        <f>MAX($I835,1-SUM($N213:AT213))*(AU$4&lt;=$H835)</f>
        <v>0</v>
      </c>
      <c r="AV835" s="373">
        <f>MAX($I835,1-SUM($N213:AU213))*(AV$4&lt;=$H835)</f>
        <v>0</v>
      </c>
      <c r="AW835" s="373">
        <f>MAX($I835,1-SUM($N213:AV213))*(AW$4&lt;=$H835)</f>
        <v>0</v>
      </c>
      <c r="AX835" s="373">
        <f>MAX($I835,1-SUM($N213:AW213))*(AX$4&lt;=$H835)</f>
        <v>0</v>
      </c>
      <c r="AY835" s="373">
        <f>MAX($I835,1-SUM($N213:AX213))*(AY$4&lt;=$H835)</f>
        <v>0</v>
      </c>
      <c r="AZ835" s="373">
        <f>MAX($I835,1-SUM($N213:AY213))*(AZ$4&lt;=$H835)</f>
        <v>0</v>
      </c>
      <c r="BA835" s="373">
        <f>MAX($I835,1-SUM($N213:AZ213))*(BA$4&lt;=$H835)</f>
        <v>0</v>
      </c>
      <c r="BB835" s="373">
        <f>MAX($I835,1-SUM($N213:BA213))*(BB$4&lt;=$H835)</f>
        <v>0</v>
      </c>
      <c r="BC835" s="373">
        <f>MAX($I835,1-SUM($N213:BB213))*(BC$4&lt;=$H835)</f>
        <v>0</v>
      </c>
      <c r="BD835" s="373">
        <f>MAX($I835,1-SUM($N213:BC213))*(BD$4&lt;=$H835)</f>
        <v>0</v>
      </c>
      <c r="BE835" s="373">
        <f>MAX($I835,1-SUM($N213:BD213))*(BE$4&lt;=$H835)</f>
        <v>0</v>
      </c>
      <c r="BF835" s="373">
        <f>MAX($I835,1-SUM($N213:BE213))*(BF$4&lt;=$H835)</f>
        <v>0</v>
      </c>
      <c r="BG835" s="373">
        <f>MAX($I835,1-SUM($N213:BF213))*(BG$4&lt;=$H835)</f>
        <v>0</v>
      </c>
      <c r="BH835" s="373">
        <f>MAX($I835,1-SUM($N213:BG213))*(BH$4&lt;=$H835)</f>
        <v>0</v>
      </c>
      <c r="BI835" s="373">
        <f>MAX($I835,1-SUM($N213:BH213))*(BI$4&lt;=$H835)</f>
        <v>0</v>
      </c>
      <c r="BJ835" s="373">
        <f>MAX($I835,1-SUM($N213:BI213))*(BJ$4&lt;=$H835)</f>
        <v>0</v>
      </c>
      <c r="BK835" s="373">
        <f>MAX($I835,1-SUM($N213:BJ213))*(BK$4&lt;=$H835)</f>
        <v>0</v>
      </c>
      <c r="BL835" s="373">
        <f>MAX($I835,1-SUM($N213:BK213))*(BL$4&lt;=$H835)</f>
        <v>0</v>
      </c>
      <c r="BM835" s="373">
        <f>MAX($I835,1-SUM($N213:BL213))*(BM$4&lt;=$H835)</f>
        <v>0</v>
      </c>
    </row>
    <row r="836" spans="3:65" x14ac:dyDescent="0.2">
      <c r="C836" s="325">
        <f t="shared" si="1572"/>
        <v>8</v>
      </c>
      <c r="D836" s="303" t="str">
        <f t="shared" si="1573"/>
        <v>item 8</v>
      </c>
      <c r="E836" s="350" t="str">
        <f t="shared" si="1571"/>
        <v>Operating Expense</v>
      </c>
      <c r="F836" s="320">
        <f t="shared" si="1571"/>
        <v>2</v>
      </c>
      <c r="G836" s="320"/>
      <c r="H836" s="355">
        <f>Input!I15</f>
        <v>30</v>
      </c>
      <c r="I836" s="372">
        <v>0.2</v>
      </c>
      <c r="J836" s="357"/>
      <c r="O836" s="373">
        <f>MAX($I836,1-SUM($N214:N214))*(O$4&lt;=$H836)</f>
        <v>1</v>
      </c>
      <c r="P836" s="373">
        <f>MAX($I836,1-SUM($N214:O214))*(P$4&lt;=$H836)</f>
        <v>1</v>
      </c>
      <c r="Q836" s="373">
        <f>MAX($I836,1-SUM($N214:P214))*(Q$4&lt;=$H836)</f>
        <v>1</v>
      </c>
      <c r="R836" s="373">
        <f>MAX($I836,1-SUM($N214:Q214))*(R$4&lt;=$H836)</f>
        <v>1</v>
      </c>
      <c r="S836" s="373">
        <f>MAX($I836,1-SUM($N214:R214))*(S$4&lt;=$H836)</f>
        <v>1</v>
      </c>
      <c r="T836" s="373">
        <f>MAX($I836,1-SUM($N214:S214))*(T$4&lt;=$H836)</f>
        <v>1</v>
      </c>
      <c r="U836" s="373">
        <f>MAX($I836,1-SUM($N214:T214))*(U$4&lt;=$H836)</f>
        <v>1</v>
      </c>
      <c r="V836" s="373">
        <f>MAX($I836,1-SUM($N214:U214))*(V$4&lt;=$H836)</f>
        <v>1</v>
      </c>
      <c r="W836" s="373">
        <f>MAX($I836,1-SUM($N214:V214))*(W$4&lt;=$H836)</f>
        <v>1</v>
      </c>
      <c r="X836" s="373">
        <f>MAX($I836,1-SUM($N214:W214))*(X$4&lt;=$H836)</f>
        <v>1</v>
      </c>
      <c r="Y836" s="373">
        <f>MAX($I836,1-SUM($N214:X214))*(Y$4&lt;=$H836)</f>
        <v>1</v>
      </c>
      <c r="Z836" s="373">
        <f>MAX($I836,1-SUM($N214:Y214))*(Z$4&lt;=$H836)</f>
        <v>1</v>
      </c>
      <c r="AA836" s="373">
        <f>MAX($I836,1-SUM($N214:Z214))*(AA$4&lt;=$H836)</f>
        <v>1</v>
      </c>
      <c r="AB836" s="373">
        <f>MAX($I836,1-SUM($N214:AA214))*(AB$4&lt;=$H836)</f>
        <v>1</v>
      </c>
      <c r="AC836" s="373">
        <f>MAX($I836,1-SUM($N214:AB214))*(AC$4&lt;=$H836)</f>
        <v>1</v>
      </c>
      <c r="AD836" s="373">
        <f>MAX($I836,1-SUM($N214:AC214))*(AD$4&lt;=$H836)</f>
        <v>1</v>
      </c>
      <c r="AE836" s="373">
        <f>MAX($I836,1-SUM($N214:AD214))*(AE$4&lt;=$H836)</f>
        <v>1</v>
      </c>
      <c r="AF836" s="373">
        <f>MAX($I836,1-SUM($N214:AE214))*(AF$4&lt;=$H836)</f>
        <v>1</v>
      </c>
      <c r="AG836" s="373">
        <f>MAX($I836,1-SUM($N214:AF214))*(AG$4&lt;=$H836)</f>
        <v>1</v>
      </c>
      <c r="AH836" s="373">
        <f>MAX($I836,1-SUM($N214:AG214))*(AH$4&lt;=$H836)</f>
        <v>1</v>
      </c>
      <c r="AI836" s="373">
        <f>MAX($I836,1-SUM($N214:AH214))*(AI$4&lt;=$H836)</f>
        <v>1</v>
      </c>
      <c r="AJ836" s="373">
        <f>MAX($I836,1-SUM($N214:AI214))*(AJ$4&lt;=$H836)</f>
        <v>1</v>
      </c>
      <c r="AK836" s="373">
        <f>MAX($I836,1-SUM($N214:AJ214))*(AK$4&lt;=$H836)</f>
        <v>1</v>
      </c>
      <c r="AL836" s="373">
        <f>MAX($I836,1-SUM($N214:AK214))*(AL$4&lt;=$H836)</f>
        <v>1</v>
      </c>
      <c r="AM836" s="373">
        <f>MAX($I836,1-SUM($N214:AL214))*(AM$4&lt;=$H836)</f>
        <v>1</v>
      </c>
      <c r="AN836" s="373">
        <f>MAX($I836,1-SUM($N214:AM214))*(AN$4&lt;=$H836)</f>
        <v>1</v>
      </c>
      <c r="AO836" s="373">
        <f>MAX($I836,1-SUM($N214:AN214))*(AO$4&lt;=$H836)</f>
        <v>1</v>
      </c>
      <c r="AP836" s="373">
        <f>MAX($I836,1-SUM($N214:AO214))*(AP$4&lt;=$H836)</f>
        <v>1</v>
      </c>
      <c r="AQ836" s="373">
        <f>MAX($I836,1-SUM($N214:AP214))*(AQ$4&lt;=$H836)</f>
        <v>1</v>
      </c>
      <c r="AR836" s="373">
        <f>MAX($I836,1-SUM($N214:AQ214))*(AR$4&lt;=$H836)</f>
        <v>1</v>
      </c>
      <c r="AS836" s="373">
        <f>MAX($I836,1-SUM($N214:AR214))*(AS$4&lt;=$H836)</f>
        <v>1</v>
      </c>
      <c r="AT836" s="373">
        <f>MAX($I836,1-SUM($N214:AS214))*(AT$4&lt;=$H836)</f>
        <v>0</v>
      </c>
      <c r="AU836" s="373">
        <f>MAX($I836,1-SUM($N214:AT214))*(AU$4&lt;=$H836)</f>
        <v>0</v>
      </c>
      <c r="AV836" s="373">
        <f>MAX($I836,1-SUM($N214:AU214))*(AV$4&lt;=$H836)</f>
        <v>0</v>
      </c>
      <c r="AW836" s="373">
        <f>MAX($I836,1-SUM($N214:AV214))*(AW$4&lt;=$H836)</f>
        <v>0</v>
      </c>
      <c r="AX836" s="373">
        <f>MAX($I836,1-SUM($N214:AW214))*(AX$4&lt;=$H836)</f>
        <v>0</v>
      </c>
      <c r="AY836" s="373">
        <f>MAX($I836,1-SUM($N214:AX214))*(AY$4&lt;=$H836)</f>
        <v>0</v>
      </c>
      <c r="AZ836" s="373">
        <f>MAX($I836,1-SUM($N214:AY214))*(AZ$4&lt;=$H836)</f>
        <v>0</v>
      </c>
      <c r="BA836" s="373">
        <f>MAX($I836,1-SUM($N214:AZ214))*(BA$4&lt;=$H836)</f>
        <v>0</v>
      </c>
      <c r="BB836" s="373">
        <f>MAX($I836,1-SUM($N214:BA214))*(BB$4&lt;=$H836)</f>
        <v>0</v>
      </c>
      <c r="BC836" s="373">
        <f>MAX($I836,1-SUM($N214:BB214))*(BC$4&lt;=$H836)</f>
        <v>0</v>
      </c>
      <c r="BD836" s="373">
        <f>MAX($I836,1-SUM($N214:BC214))*(BD$4&lt;=$H836)</f>
        <v>0</v>
      </c>
      <c r="BE836" s="373">
        <f>MAX($I836,1-SUM($N214:BD214))*(BE$4&lt;=$H836)</f>
        <v>0</v>
      </c>
      <c r="BF836" s="373">
        <f>MAX($I836,1-SUM($N214:BE214))*(BF$4&lt;=$H836)</f>
        <v>0</v>
      </c>
      <c r="BG836" s="373">
        <f>MAX($I836,1-SUM($N214:BF214))*(BG$4&lt;=$H836)</f>
        <v>0</v>
      </c>
      <c r="BH836" s="373">
        <f>MAX($I836,1-SUM($N214:BG214))*(BH$4&lt;=$H836)</f>
        <v>0</v>
      </c>
      <c r="BI836" s="373">
        <f>MAX($I836,1-SUM($N214:BH214))*(BI$4&lt;=$H836)</f>
        <v>0</v>
      </c>
      <c r="BJ836" s="373">
        <f>MAX($I836,1-SUM($N214:BI214))*(BJ$4&lt;=$H836)</f>
        <v>0</v>
      </c>
      <c r="BK836" s="373">
        <f>MAX($I836,1-SUM($N214:BJ214))*(BK$4&lt;=$H836)</f>
        <v>0</v>
      </c>
      <c r="BL836" s="373">
        <f>MAX($I836,1-SUM($N214:BK214))*(BL$4&lt;=$H836)</f>
        <v>0</v>
      </c>
      <c r="BM836" s="373">
        <f>MAX($I836,1-SUM($N214:BL214))*(BM$4&lt;=$H836)</f>
        <v>0</v>
      </c>
    </row>
    <row r="837" spans="3:65" x14ac:dyDescent="0.2">
      <c r="C837" s="325">
        <f t="shared" si="1572"/>
        <v>9</v>
      </c>
      <c r="D837" s="303" t="str">
        <f t="shared" si="1573"/>
        <v>item 9</v>
      </c>
      <c r="E837" s="350" t="str">
        <f t="shared" si="1571"/>
        <v>Operating Expense</v>
      </c>
      <c r="F837" s="320">
        <f t="shared" si="1571"/>
        <v>2</v>
      </c>
      <c r="G837" s="320"/>
      <c r="H837" s="355">
        <f>Input!I16</f>
        <v>30</v>
      </c>
      <c r="I837" s="372">
        <v>0.2</v>
      </c>
      <c r="J837" s="357"/>
      <c r="O837" s="373">
        <f>MAX($I837,1-SUM($N215:N215))*(O$4&lt;=$H837)</f>
        <v>1</v>
      </c>
      <c r="P837" s="373">
        <f>MAX($I837,1-SUM($N215:O215))*(P$4&lt;=$H837)</f>
        <v>1</v>
      </c>
      <c r="Q837" s="373">
        <f>MAX($I837,1-SUM($N215:P215))*(Q$4&lt;=$H837)</f>
        <v>1</v>
      </c>
      <c r="R837" s="373">
        <f>MAX($I837,1-SUM($N215:Q215))*(R$4&lt;=$H837)</f>
        <v>1</v>
      </c>
      <c r="S837" s="373">
        <f>MAX($I837,1-SUM($N215:R215))*(S$4&lt;=$H837)</f>
        <v>1</v>
      </c>
      <c r="T837" s="373">
        <f>MAX($I837,1-SUM($N215:S215))*(T$4&lt;=$H837)</f>
        <v>1</v>
      </c>
      <c r="U837" s="373">
        <f>MAX($I837,1-SUM($N215:T215))*(U$4&lt;=$H837)</f>
        <v>1</v>
      </c>
      <c r="V837" s="373">
        <f>MAX($I837,1-SUM($N215:U215))*(V$4&lt;=$H837)</f>
        <v>1</v>
      </c>
      <c r="W837" s="373">
        <f>MAX($I837,1-SUM($N215:V215))*(W$4&lt;=$H837)</f>
        <v>1</v>
      </c>
      <c r="X837" s="373">
        <f>MAX($I837,1-SUM($N215:W215))*(X$4&lt;=$H837)</f>
        <v>1</v>
      </c>
      <c r="Y837" s="373">
        <f>MAX($I837,1-SUM($N215:X215))*(Y$4&lt;=$H837)</f>
        <v>1</v>
      </c>
      <c r="Z837" s="373">
        <f>MAX($I837,1-SUM($N215:Y215))*(Z$4&lt;=$H837)</f>
        <v>1</v>
      </c>
      <c r="AA837" s="373">
        <f>MAX($I837,1-SUM($N215:Z215))*(AA$4&lt;=$H837)</f>
        <v>1</v>
      </c>
      <c r="AB837" s="373">
        <f>MAX($I837,1-SUM($N215:AA215))*(AB$4&lt;=$H837)</f>
        <v>1</v>
      </c>
      <c r="AC837" s="373">
        <f>MAX($I837,1-SUM($N215:AB215))*(AC$4&lt;=$H837)</f>
        <v>1</v>
      </c>
      <c r="AD837" s="373">
        <f>MAX($I837,1-SUM($N215:AC215))*(AD$4&lt;=$H837)</f>
        <v>1</v>
      </c>
      <c r="AE837" s="373">
        <f>MAX($I837,1-SUM($N215:AD215))*(AE$4&lt;=$H837)</f>
        <v>1</v>
      </c>
      <c r="AF837" s="373">
        <f>MAX($I837,1-SUM($N215:AE215))*(AF$4&lt;=$H837)</f>
        <v>1</v>
      </c>
      <c r="AG837" s="373">
        <f>MAX($I837,1-SUM($N215:AF215))*(AG$4&lt;=$H837)</f>
        <v>1</v>
      </c>
      <c r="AH837" s="373">
        <f>MAX($I837,1-SUM($N215:AG215))*(AH$4&lt;=$H837)</f>
        <v>1</v>
      </c>
      <c r="AI837" s="373">
        <f>MAX($I837,1-SUM($N215:AH215))*(AI$4&lt;=$H837)</f>
        <v>1</v>
      </c>
      <c r="AJ837" s="373">
        <f>MAX($I837,1-SUM($N215:AI215))*(AJ$4&lt;=$H837)</f>
        <v>1</v>
      </c>
      <c r="AK837" s="373">
        <f>MAX($I837,1-SUM($N215:AJ215))*(AK$4&lt;=$H837)</f>
        <v>1</v>
      </c>
      <c r="AL837" s="373">
        <f>MAX($I837,1-SUM($N215:AK215))*(AL$4&lt;=$H837)</f>
        <v>1</v>
      </c>
      <c r="AM837" s="373">
        <f>MAX($I837,1-SUM($N215:AL215))*(AM$4&lt;=$H837)</f>
        <v>1</v>
      </c>
      <c r="AN837" s="373">
        <f>MAX($I837,1-SUM($N215:AM215))*(AN$4&lt;=$H837)</f>
        <v>1</v>
      </c>
      <c r="AO837" s="373">
        <f>MAX($I837,1-SUM($N215:AN215))*(AO$4&lt;=$H837)</f>
        <v>1</v>
      </c>
      <c r="AP837" s="373">
        <f>MAX($I837,1-SUM($N215:AO215))*(AP$4&lt;=$H837)</f>
        <v>1</v>
      </c>
      <c r="AQ837" s="373">
        <f>MAX($I837,1-SUM($N215:AP215))*(AQ$4&lt;=$H837)</f>
        <v>1</v>
      </c>
      <c r="AR837" s="373">
        <f>MAX($I837,1-SUM($N215:AQ215))*(AR$4&lt;=$H837)</f>
        <v>1</v>
      </c>
      <c r="AS837" s="373">
        <f>MAX($I837,1-SUM($N215:AR215))*(AS$4&lt;=$H837)</f>
        <v>1</v>
      </c>
      <c r="AT837" s="373">
        <f>MAX($I837,1-SUM($N215:AS215))*(AT$4&lt;=$H837)</f>
        <v>0</v>
      </c>
      <c r="AU837" s="373">
        <f>MAX($I837,1-SUM($N215:AT215))*(AU$4&lt;=$H837)</f>
        <v>0</v>
      </c>
      <c r="AV837" s="373">
        <f>MAX($I837,1-SUM($N215:AU215))*(AV$4&lt;=$H837)</f>
        <v>0</v>
      </c>
      <c r="AW837" s="373">
        <f>MAX($I837,1-SUM($N215:AV215))*(AW$4&lt;=$H837)</f>
        <v>0</v>
      </c>
      <c r="AX837" s="373">
        <f>MAX($I837,1-SUM($N215:AW215))*(AX$4&lt;=$H837)</f>
        <v>0</v>
      </c>
      <c r="AY837" s="373">
        <f>MAX($I837,1-SUM($N215:AX215))*(AY$4&lt;=$H837)</f>
        <v>0</v>
      </c>
      <c r="AZ837" s="373">
        <f>MAX($I837,1-SUM($N215:AY215))*(AZ$4&lt;=$H837)</f>
        <v>0</v>
      </c>
      <c r="BA837" s="373">
        <f>MAX($I837,1-SUM($N215:AZ215))*(BA$4&lt;=$H837)</f>
        <v>0</v>
      </c>
      <c r="BB837" s="373">
        <f>MAX($I837,1-SUM($N215:BA215))*(BB$4&lt;=$H837)</f>
        <v>0</v>
      </c>
      <c r="BC837" s="373">
        <f>MAX($I837,1-SUM($N215:BB215))*(BC$4&lt;=$H837)</f>
        <v>0</v>
      </c>
      <c r="BD837" s="373">
        <f>MAX($I837,1-SUM($N215:BC215))*(BD$4&lt;=$H837)</f>
        <v>0</v>
      </c>
      <c r="BE837" s="373">
        <f>MAX($I837,1-SUM($N215:BD215))*(BE$4&lt;=$H837)</f>
        <v>0</v>
      </c>
      <c r="BF837" s="373">
        <f>MAX($I837,1-SUM($N215:BE215))*(BF$4&lt;=$H837)</f>
        <v>0</v>
      </c>
      <c r="BG837" s="373">
        <f>MAX($I837,1-SUM($N215:BF215))*(BG$4&lt;=$H837)</f>
        <v>0</v>
      </c>
      <c r="BH837" s="373">
        <f>MAX($I837,1-SUM($N215:BG215))*(BH$4&lt;=$H837)</f>
        <v>0</v>
      </c>
      <c r="BI837" s="373">
        <f>MAX($I837,1-SUM($N215:BH215))*(BI$4&lt;=$H837)</f>
        <v>0</v>
      </c>
      <c r="BJ837" s="373">
        <f>MAX($I837,1-SUM($N215:BI215))*(BJ$4&lt;=$H837)</f>
        <v>0</v>
      </c>
      <c r="BK837" s="373">
        <f>MAX($I837,1-SUM($N215:BJ215))*(BK$4&lt;=$H837)</f>
        <v>0</v>
      </c>
      <c r="BL837" s="373">
        <f>MAX($I837,1-SUM($N215:BK215))*(BL$4&lt;=$H837)</f>
        <v>0</v>
      </c>
      <c r="BM837" s="373">
        <f>MAX($I837,1-SUM($N215:BL215))*(BM$4&lt;=$H837)</f>
        <v>0</v>
      </c>
    </row>
    <row r="838" spans="3:65" x14ac:dyDescent="0.2">
      <c r="C838" s="325">
        <f t="shared" si="1572"/>
        <v>10</v>
      </c>
      <c r="D838" s="303" t="str">
        <f t="shared" si="1573"/>
        <v>item 10</v>
      </c>
      <c r="E838" s="350" t="str">
        <f t="shared" si="1571"/>
        <v>Operating Expense</v>
      </c>
      <c r="F838" s="320">
        <f t="shared" si="1571"/>
        <v>2</v>
      </c>
      <c r="G838" s="320"/>
      <c r="H838" s="355">
        <f>Input!I17</f>
        <v>30</v>
      </c>
      <c r="I838" s="372">
        <v>0.2</v>
      </c>
      <c r="J838" s="357"/>
      <c r="O838" s="373">
        <f>MAX($I838,1-SUM($N216:N216))*(O$4&lt;=$H838)</f>
        <v>1</v>
      </c>
      <c r="P838" s="373">
        <f>MAX($I838,1-SUM($N216:O216))*(P$4&lt;=$H838)</f>
        <v>1</v>
      </c>
      <c r="Q838" s="373">
        <f>MAX($I838,1-SUM($N216:P216))*(Q$4&lt;=$H838)</f>
        <v>1</v>
      </c>
      <c r="R838" s="373">
        <f>MAX($I838,1-SUM($N216:Q216))*(R$4&lt;=$H838)</f>
        <v>1</v>
      </c>
      <c r="S838" s="373">
        <f>MAX($I838,1-SUM($N216:R216))*(S$4&lt;=$H838)</f>
        <v>1</v>
      </c>
      <c r="T838" s="373">
        <f>MAX($I838,1-SUM($N216:S216))*(T$4&lt;=$H838)</f>
        <v>1</v>
      </c>
      <c r="U838" s="373">
        <f>MAX($I838,1-SUM($N216:T216))*(U$4&lt;=$H838)</f>
        <v>1</v>
      </c>
      <c r="V838" s="373">
        <f>MAX($I838,1-SUM($N216:U216))*(V$4&lt;=$H838)</f>
        <v>1</v>
      </c>
      <c r="W838" s="373">
        <f>MAX($I838,1-SUM($N216:V216))*(W$4&lt;=$H838)</f>
        <v>1</v>
      </c>
      <c r="X838" s="373">
        <f>MAX($I838,1-SUM($N216:W216))*(X$4&lt;=$H838)</f>
        <v>1</v>
      </c>
      <c r="Y838" s="373">
        <f>MAX($I838,1-SUM($N216:X216))*(Y$4&lt;=$H838)</f>
        <v>1</v>
      </c>
      <c r="Z838" s="373">
        <f>MAX($I838,1-SUM($N216:Y216))*(Z$4&lt;=$H838)</f>
        <v>1</v>
      </c>
      <c r="AA838" s="373">
        <f>MAX($I838,1-SUM($N216:Z216))*(AA$4&lt;=$H838)</f>
        <v>1</v>
      </c>
      <c r="AB838" s="373">
        <f>MAX($I838,1-SUM($N216:AA216))*(AB$4&lt;=$H838)</f>
        <v>1</v>
      </c>
      <c r="AC838" s="373">
        <f>MAX($I838,1-SUM($N216:AB216))*(AC$4&lt;=$H838)</f>
        <v>1</v>
      </c>
      <c r="AD838" s="373">
        <f>MAX($I838,1-SUM($N216:AC216))*(AD$4&lt;=$H838)</f>
        <v>1</v>
      </c>
      <c r="AE838" s="373">
        <f>MAX($I838,1-SUM($N216:AD216))*(AE$4&lt;=$H838)</f>
        <v>1</v>
      </c>
      <c r="AF838" s="373">
        <f>MAX($I838,1-SUM($N216:AE216))*(AF$4&lt;=$H838)</f>
        <v>1</v>
      </c>
      <c r="AG838" s="373">
        <f>MAX($I838,1-SUM($N216:AF216))*(AG$4&lt;=$H838)</f>
        <v>1</v>
      </c>
      <c r="AH838" s="373">
        <f>MAX($I838,1-SUM($N216:AG216))*(AH$4&lt;=$H838)</f>
        <v>1</v>
      </c>
      <c r="AI838" s="373">
        <f>MAX($I838,1-SUM($N216:AH216))*(AI$4&lt;=$H838)</f>
        <v>1</v>
      </c>
      <c r="AJ838" s="373">
        <f>MAX($I838,1-SUM($N216:AI216))*(AJ$4&lt;=$H838)</f>
        <v>1</v>
      </c>
      <c r="AK838" s="373">
        <f>MAX($I838,1-SUM($N216:AJ216))*(AK$4&lt;=$H838)</f>
        <v>1</v>
      </c>
      <c r="AL838" s="373">
        <f>MAX($I838,1-SUM($N216:AK216))*(AL$4&lt;=$H838)</f>
        <v>1</v>
      </c>
      <c r="AM838" s="373">
        <f>MAX($I838,1-SUM($N216:AL216))*(AM$4&lt;=$H838)</f>
        <v>1</v>
      </c>
      <c r="AN838" s="373">
        <f>MAX($I838,1-SUM($N216:AM216))*(AN$4&lt;=$H838)</f>
        <v>1</v>
      </c>
      <c r="AO838" s="373">
        <f>MAX($I838,1-SUM($N216:AN216))*(AO$4&lt;=$H838)</f>
        <v>1</v>
      </c>
      <c r="AP838" s="373">
        <f>MAX($I838,1-SUM($N216:AO216))*(AP$4&lt;=$H838)</f>
        <v>1</v>
      </c>
      <c r="AQ838" s="373">
        <f>MAX($I838,1-SUM($N216:AP216))*(AQ$4&lt;=$H838)</f>
        <v>1</v>
      </c>
      <c r="AR838" s="373">
        <f>MAX($I838,1-SUM($N216:AQ216))*(AR$4&lt;=$H838)</f>
        <v>1</v>
      </c>
      <c r="AS838" s="373">
        <f>MAX($I838,1-SUM($N216:AR216))*(AS$4&lt;=$H838)</f>
        <v>1</v>
      </c>
      <c r="AT838" s="373">
        <f>MAX($I838,1-SUM($N216:AS216))*(AT$4&lt;=$H838)</f>
        <v>0</v>
      </c>
      <c r="AU838" s="373">
        <f>MAX($I838,1-SUM($N216:AT216))*(AU$4&lt;=$H838)</f>
        <v>0</v>
      </c>
      <c r="AV838" s="373">
        <f>MAX($I838,1-SUM($N216:AU216))*(AV$4&lt;=$H838)</f>
        <v>0</v>
      </c>
      <c r="AW838" s="373">
        <f>MAX($I838,1-SUM($N216:AV216))*(AW$4&lt;=$H838)</f>
        <v>0</v>
      </c>
      <c r="AX838" s="373">
        <f>MAX($I838,1-SUM($N216:AW216))*(AX$4&lt;=$H838)</f>
        <v>0</v>
      </c>
      <c r="AY838" s="373">
        <f>MAX($I838,1-SUM($N216:AX216))*(AY$4&lt;=$H838)</f>
        <v>0</v>
      </c>
      <c r="AZ838" s="373">
        <f>MAX($I838,1-SUM($N216:AY216))*(AZ$4&lt;=$H838)</f>
        <v>0</v>
      </c>
      <c r="BA838" s="373">
        <f>MAX($I838,1-SUM($N216:AZ216))*(BA$4&lt;=$H838)</f>
        <v>0</v>
      </c>
      <c r="BB838" s="373">
        <f>MAX($I838,1-SUM($N216:BA216))*(BB$4&lt;=$H838)</f>
        <v>0</v>
      </c>
      <c r="BC838" s="373">
        <f>MAX($I838,1-SUM($N216:BB216))*(BC$4&lt;=$H838)</f>
        <v>0</v>
      </c>
      <c r="BD838" s="373">
        <f>MAX($I838,1-SUM($N216:BC216))*(BD$4&lt;=$H838)</f>
        <v>0</v>
      </c>
      <c r="BE838" s="373">
        <f>MAX($I838,1-SUM($N216:BD216))*(BE$4&lt;=$H838)</f>
        <v>0</v>
      </c>
      <c r="BF838" s="373">
        <f>MAX($I838,1-SUM($N216:BE216))*(BF$4&lt;=$H838)</f>
        <v>0</v>
      </c>
      <c r="BG838" s="373">
        <f>MAX($I838,1-SUM($N216:BF216))*(BG$4&lt;=$H838)</f>
        <v>0</v>
      </c>
      <c r="BH838" s="373">
        <f>MAX($I838,1-SUM($N216:BG216))*(BH$4&lt;=$H838)</f>
        <v>0</v>
      </c>
      <c r="BI838" s="373">
        <f>MAX($I838,1-SUM($N216:BH216))*(BI$4&lt;=$H838)</f>
        <v>0</v>
      </c>
      <c r="BJ838" s="373">
        <f>MAX($I838,1-SUM($N216:BI216))*(BJ$4&lt;=$H838)</f>
        <v>0</v>
      </c>
      <c r="BK838" s="373">
        <f>MAX($I838,1-SUM($N216:BJ216))*(BK$4&lt;=$H838)</f>
        <v>0</v>
      </c>
      <c r="BL838" s="373">
        <f>MAX($I838,1-SUM($N216:BK216))*(BL$4&lt;=$H838)</f>
        <v>0</v>
      </c>
      <c r="BM838" s="373">
        <f>MAX($I838,1-SUM($N216:BL216))*(BM$4&lt;=$H838)</f>
        <v>0</v>
      </c>
    </row>
    <row r="839" spans="3:65" x14ac:dyDescent="0.2">
      <c r="C839" s="325">
        <f t="shared" si="1572"/>
        <v>11</v>
      </c>
      <c r="D839" s="303" t="str">
        <f t="shared" si="1573"/>
        <v>item 11</v>
      </c>
      <c r="E839" s="350" t="str">
        <f t="shared" si="1571"/>
        <v>Operating Expense</v>
      </c>
      <c r="F839" s="320">
        <f t="shared" si="1571"/>
        <v>2</v>
      </c>
      <c r="G839" s="320"/>
      <c r="H839" s="355">
        <f>Input!I18</f>
        <v>30</v>
      </c>
      <c r="I839" s="372">
        <v>0.2</v>
      </c>
      <c r="J839" s="357"/>
      <c r="O839" s="373">
        <f>MAX($I839,1-SUM($N217:N217))*(O$4&lt;=$H839)</f>
        <v>1</v>
      </c>
      <c r="P839" s="373">
        <f>MAX($I839,1-SUM($N217:O217))*(P$4&lt;=$H839)</f>
        <v>1</v>
      </c>
      <c r="Q839" s="373">
        <f>MAX($I839,1-SUM($N217:P217))*(Q$4&lt;=$H839)</f>
        <v>1</v>
      </c>
      <c r="R839" s="373">
        <f>MAX($I839,1-SUM($N217:Q217))*(R$4&lt;=$H839)</f>
        <v>1</v>
      </c>
      <c r="S839" s="373">
        <f>MAX($I839,1-SUM($N217:R217))*(S$4&lt;=$H839)</f>
        <v>1</v>
      </c>
      <c r="T839" s="373">
        <f>MAX($I839,1-SUM($N217:S217))*(T$4&lt;=$H839)</f>
        <v>1</v>
      </c>
      <c r="U839" s="373">
        <f>MAX($I839,1-SUM($N217:T217))*(U$4&lt;=$H839)</f>
        <v>1</v>
      </c>
      <c r="V839" s="373">
        <f>MAX($I839,1-SUM($N217:U217))*(V$4&lt;=$H839)</f>
        <v>1</v>
      </c>
      <c r="W839" s="373">
        <f>MAX($I839,1-SUM($N217:V217))*(W$4&lt;=$H839)</f>
        <v>1</v>
      </c>
      <c r="X839" s="373">
        <f>MAX($I839,1-SUM($N217:W217))*(X$4&lt;=$H839)</f>
        <v>1</v>
      </c>
      <c r="Y839" s="373">
        <f>MAX($I839,1-SUM($N217:X217))*(Y$4&lt;=$H839)</f>
        <v>1</v>
      </c>
      <c r="Z839" s="373">
        <f>MAX($I839,1-SUM($N217:Y217))*(Z$4&lt;=$H839)</f>
        <v>1</v>
      </c>
      <c r="AA839" s="373">
        <f>MAX($I839,1-SUM($N217:Z217))*(AA$4&lt;=$H839)</f>
        <v>1</v>
      </c>
      <c r="AB839" s="373">
        <f>MAX($I839,1-SUM($N217:AA217))*(AB$4&lt;=$H839)</f>
        <v>1</v>
      </c>
      <c r="AC839" s="373">
        <f>MAX($I839,1-SUM($N217:AB217))*(AC$4&lt;=$H839)</f>
        <v>1</v>
      </c>
      <c r="AD839" s="373">
        <f>MAX($I839,1-SUM($N217:AC217))*(AD$4&lt;=$H839)</f>
        <v>1</v>
      </c>
      <c r="AE839" s="373">
        <f>MAX($I839,1-SUM($N217:AD217))*(AE$4&lt;=$H839)</f>
        <v>1</v>
      </c>
      <c r="AF839" s="373">
        <f>MAX($I839,1-SUM($N217:AE217))*(AF$4&lt;=$H839)</f>
        <v>1</v>
      </c>
      <c r="AG839" s="373">
        <f>MAX($I839,1-SUM($N217:AF217))*(AG$4&lt;=$H839)</f>
        <v>1</v>
      </c>
      <c r="AH839" s="373">
        <f>MAX($I839,1-SUM($N217:AG217))*(AH$4&lt;=$H839)</f>
        <v>1</v>
      </c>
      <c r="AI839" s="373">
        <f>MAX($I839,1-SUM($N217:AH217))*(AI$4&lt;=$H839)</f>
        <v>1</v>
      </c>
      <c r="AJ839" s="373">
        <f>MAX($I839,1-SUM($N217:AI217))*(AJ$4&lt;=$H839)</f>
        <v>1</v>
      </c>
      <c r="AK839" s="373">
        <f>MAX($I839,1-SUM($N217:AJ217))*(AK$4&lt;=$H839)</f>
        <v>1</v>
      </c>
      <c r="AL839" s="373">
        <f>MAX($I839,1-SUM($N217:AK217))*(AL$4&lt;=$H839)</f>
        <v>1</v>
      </c>
      <c r="AM839" s="373">
        <f>MAX($I839,1-SUM($N217:AL217))*(AM$4&lt;=$H839)</f>
        <v>1</v>
      </c>
      <c r="AN839" s="373">
        <f>MAX($I839,1-SUM($N217:AM217))*(AN$4&lt;=$H839)</f>
        <v>1</v>
      </c>
      <c r="AO839" s="373">
        <f>MAX($I839,1-SUM($N217:AN217))*(AO$4&lt;=$H839)</f>
        <v>1</v>
      </c>
      <c r="AP839" s="373">
        <f>MAX($I839,1-SUM($N217:AO217))*(AP$4&lt;=$H839)</f>
        <v>1</v>
      </c>
      <c r="AQ839" s="373">
        <f>MAX($I839,1-SUM($N217:AP217))*(AQ$4&lt;=$H839)</f>
        <v>1</v>
      </c>
      <c r="AR839" s="373">
        <f>MAX($I839,1-SUM($N217:AQ217))*(AR$4&lt;=$H839)</f>
        <v>1</v>
      </c>
      <c r="AS839" s="373">
        <f>MAX($I839,1-SUM($N217:AR217))*(AS$4&lt;=$H839)</f>
        <v>1</v>
      </c>
      <c r="AT839" s="373">
        <f>MAX($I839,1-SUM($N217:AS217))*(AT$4&lt;=$H839)</f>
        <v>0</v>
      </c>
      <c r="AU839" s="373">
        <f>MAX($I839,1-SUM($N217:AT217))*(AU$4&lt;=$H839)</f>
        <v>0</v>
      </c>
      <c r="AV839" s="373">
        <f>MAX($I839,1-SUM($N217:AU217))*(AV$4&lt;=$H839)</f>
        <v>0</v>
      </c>
      <c r="AW839" s="373">
        <f>MAX($I839,1-SUM($N217:AV217))*(AW$4&lt;=$H839)</f>
        <v>0</v>
      </c>
      <c r="AX839" s="373">
        <f>MAX($I839,1-SUM($N217:AW217))*(AX$4&lt;=$H839)</f>
        <v>0</v>
      </c>
      <c r="AY839" s="373">
        <f>MAX($I839,1-SUM($N217:AX217))*(AY$4&lt;=$H839)</f>
        <v>0</v>
      </c>
      <c r="AZ839" s="373">
        <f>MAX($I839,1-SUM($N217:AY217))*(AZ$4&lt;=$H839)</f>
        <v>0</v>
      </c>
      <c r="BA839" s="373">
        <f>MAX($I839,1-SUM($N217:AZ217))*(BA$4&lt;=$H839)</f>
        <v>0</v>
      </c>
      <c r="BB839" s="373">
        <f>MAX($I839,1-SUM($N217:BA217))*(BB$4&lt;=$H839)</f>
        <v>0</v>
      </c>
      <c r="BC839" s="373">
        <f>MAX($I839,1-SUM($N217:BB217))*(BC$4&lt;=$H839)</f>
        <v>0</v>
      </c>
      <c r="BD839" s="373">
        <f>MAX($I839,1-SUM($N217:BC217))*(BD$4&lt;=$H839)</f>
        <v>0</v>
      </c>
      <c r="BE839" s="373">
        <f>MAX($I839,1-SUM($N217:BD217))*(BE$4&lt;=$H839)</f>
        <v>0</v>
      </c>
      <c r="BF839" s="373">
        <f>MAX($I839,1-SUM($N217:BE217))*(BF$4&lt;=$H839)</f>
        <v>0</v>
      </c>
      <c r="BG839" s="373">
        <f>MAX($I839,1-SUM($N217:BF217))*(BG$4&lt;=$H839)</f>
        <v>0</v>
      </c>
      <c r="BH839" s="373">
        <f>MAX($I839,1-SUM($N217:BG217))*(BH$4&lt;=$H839)</f>
        <v>0</v>
      </c>
      <c r="BI839" s="373">
        <f>MAX($I839,1-SUM($N217:BH217))*(BI$4&lt;=$H839)</f>
        <v>0</v>
      </c>
      <c r="BJ839" s="373">
        <f>MAX($I839,1-SUM($N217:BI217))*(BJ$4&lt;=$H839)</f>
        <v>0</v>
      </c>
      <c r="BK839" s="373">
        <f>MAX($I839,1-SUM($N217:BJ217))*(BK$4&lt;=$H839)</f>
        <v>0</v>
      </c>
      <c r="BL839" s="373">
        <f>MAX($I839,1-SUM($N217:BK217))*(BL$4&lt;=$H839)</f>
        <v>0</v>
      </c>
      <c r="BM839" s="373">
        <f>MAX($I839,1-SUM($N217:BL217))*(BM$4&lt;=$H839)</f>
        <v>0</v>
      </c>
    </row>
    <row r="840" spans="3:65" x14ac:dyDescent="0.2">
      <c r="C840" s="325">
        <f t="shared" si="1572"/>
        <v>12</v>
      </c>
      <c r="D840" s="303" t="str">
        <f t="shared" si="1573"/>
        <v>item 12</v>
      </c>
      <c r="E840" s="350" t="str">
        <f t="shared" si="1571"/>
        <v>Operating Expense</v>
      </c>
      <c r="F840" s="320">
        <f t="shared" si="1571"/>
        <v>2</v>
      </c>
      <c r="G840" s="320"/>
      <c r="H840" s="355">
        <f>Input!I19</f>
        <v>30</v>
      </c>
      <c r="I840" s="372">
        <v>0.2</v>
      </c>
      <c r="J840" s="357"/>
      <c r="O840" s="373">
        <f>MAX($I840,1-SUM($N218:N218))*(O$4&lt;=$H840)</f>
        <v>1</v>
      </c>
      <c r="P840" s="373">
        <f>MAX($I840,1-SUM($N218:O218))*(P$4&lt;=$H840)</f>
        <v>1</v>
      </c>
      <c r="Q840" s="373">
        <f>MAX($I840,1-SUM($N218:P218))*(Q$4&lt;=$H840)</f>
        <v>1</v>
      </c>
      <c r="R840" s="373">
        <f>MAX($I840,1-SUM($N218:Q218))*(R$4&lt;=$H840)</f>
        <v>1</v>
      </c>
      <c r="S840" s="373">
        <f>MAX($I840,1-SUM($N218:R218))*(S$4&lt;=$H840)</f>
        <v>1</v>
      </c>
      <c r="T840" s="373">
        <f>MAX($I840,1-SUM($N218:S218))*(T$4&lt;=$H840)</f>
        <v>1</v>
      </c>
      <c r="U840" s="373">
        <f>MAX($I840,1-SUM($N218:T218))*(U$4&lt;=$H840)</f>
        <v>1</v>
      </c>
      <c r="V840" s="373">
        <f>MAX($I840,1-SUM($N218:U218))*(V$4&lt;=$H840)</f>
        <v>1</v>
      </c>
      <c r="W840" s="373">
        <f>MAX($I840,1-SUM($N218:V218))*(W$4&lt;=$H840)</f>
        <v>1</v>
      </c>
      <c r="X840" s="373">
        <f>MAX($I840,1-SUM($N218:W218))*(X$4&lt;=$H840)</f>
        <v>1</v>
      </c>
      <c r="Y840" s="373">
        <f>MAX($I840,1-SUM($N218:X218))*(Y$4&lt;=$H840)</f>
        <v>1</v>
      </c>
      <c r="Z840" s="373">
        <f>MAX($I840,1-SUM($N218:Y218))*(Z$4&lt;=$H840)</f>
        <v>1</v>
      </c>
      <c r="AA840" s="373">
        <f>MAX($I840,1-SUM($N218:Z218))*(AA$4&lt;=$H840)</f>
        <v>1</v>
      </c>
      <c r="AB840" s="373">
        <f>MAX($I840,1-SUM($N218:AA218))*(AB$4&lt;=$H840)</f>
        <v>1</v>
      </c>
      <c r="AC840" s="373">
        <f>MAX($I840,1-SUM($N218:AB218))*(AC$4&lt;=$H840)</f>
        <v>1</v>
      </c>
      <c r="AD840" s="373">
        <f>MAX($I840,1-SUM($N218:AC218))*(AD$4&lt;=$H840)</f>
        <v>1</v>
      </c>
      <c r="AE840" s="373">
        <f>MAX($I840,1-SUM($N218:AD218))*(AE$4&lt;=$H840)</f>
        <v>1</v>
      </c>
      <c r="AF840" s="373">
        <f>MAX($I840,1-SUM($N218:AE218))*(AF$4&lt;=$H840)</f>
        <v>1</v>
      </c>
      <c r="AG840" s="373">
        <f>MAX($I840,1-SUM($N218:AF218))*(AG$4&lt;=$H840)</f>
        <v>1</v>
      </c>
      <c r="AH840" s="373">
        <f>MAX($I840,1-SUM($N218:AG218))*(AH$4&lt;=$H840)</f>
        <v>1</v>
      </c>
      <c r="AI840" s="373">
        <f>MAX($I840,1-SUM($N218:AH218))*(AI$4&lt;=$H840)</f>
        <v>1</v>
      </c>
      <c r="AJ840" s="373">
        <f>MAX($I840,1-SUM($N218:AI218))*(AJ$4&lt;=$H840)</f>
        <v>1</v>
      </c>
      <c r="AK840" s="373">
        <f>MAX($I840,1-SUM($N218:AJ218))*(AK$4&lt;=$H840)</f>
        <v>1</v>
      </c>
      <c r="AL840" s="373">
        <f>MAX($I840,1-SUM($N218:AK218))*(AL$4&lt;=$H840)</f>
        <v>1</v>
      </c>
      <c r="AM840" s="373">
        <f>MAX($I840,1-SUM($N218:AL218))*(AM$4&lt;=$H840)</f>
        <v>1</v>
      </c>
      <c r="AN840" s="373">
        <f>MAX($I840,1-SUM($N218:AM218))*(AN$4&lt;=$H840)</f>
        <v>1</v>
      </c>
      <c r="AO840" s="373">
        <f>MAX($I840,1-SUM($N218:AN218))*(AO$4&lt;=$H840)</f>
        <v>1</v>
      </c>
      <c r="AP840" s="373">
        <f>MAX($I840,1-SUM($N218:AO218))*(AP$4&lt;=$H840)</f>
        <v>1</v>
      </c>
      <c r="AQ840" s="373">
        <f>MAX($I840,1-SUM($N218:AP218))*(AQ$4&lt;=$H840)</f>
        <v>1</v>
      </c>
      <c r="AR840" s="373">
        <f>MAX($I840,1-SUM($N218:AQ218))*(AR$4&lt;=$H840)</f>
        <v>1</v>
      </c>
      <c r="AS840" s="373">
        <f>MAX($I840,1-SUM($N218:AR218))*(AS$4&lt;=$H840)</f>
        <v>1</v>
      </c>
      <c r="AT840" s="373">
        <f>MAX($I840,1-SUM($N218:AS218))*(AT$4&lt;=$H840)</f>
        <v>0</v>
      </c>
      <c r="AU840" s="373">
        <f>MAX($I840,1-SUM($N218:AT218))*(AU$4&lt;=$H840)</f>
        <v>0</v>
      </c>
      <c r="AV840" s="373">
        <f>MAX($I840,1-SUM($N218:AU218))*(AV$4&lt;=$H840)</f>
        <v>0</v>
      </c>
      <c r="AW840" s="373">
        <f>MAX($I840,1-SUM($N218:AV218))*(AW$4&lt;=$H840)</f>
        <v>0</v>
      </c>
      <c r="AX840" s="373">
        <f>MAX($I840,1-SUM($N218:AW218))*(AX$4&lt;=$H840)</f>
        <v>0</v>
      </c>
      <c r="AY840" s="373">
        <f>MAX($I840,1-SUM($N218:AX218))*(AY$4&lt;=$H840)</f>
        <v>0</v>
      </c>
      <c r="AZ840" s="373">
        <f>MAX($I840,1-SUM($N218:AY218))*(AZ$4&lt;=$H840)</f>
        <v>0</v>
      </c>
      <c r="BA840" s="373">
        <f>MAX($I840,1-SUM($N218:AZ218))*(BA$4&lt;=$H840)</f>
        <v>0</v>
      </c>
      <c r="BB840" s="373">
        <f>MAX($I840,1-SUM($N218:BA218))*(BB$4&lt;=$H840)</f>
        <v>0</v>
      </c>
      <c r="BC840" s="373">
        <f>MAX($I840,1-SUM($N218:BB218))*(BC$4&lt;=$H840)</f>
        <v>0</v>
      </c>
      <c r="BD840" s="373">
        <f>MAX($I840,1-SUM($N218:BC218))*(BD$4&lt;=$H840)</f>
        <v>0</v>
      </c>
      <c r="BE840" s="373">
        <f>MAX($I840,1-SUM($N218:BD218))*(BE$4&lt;=$H840)</f>
        <v>0</v>
      </c>
      <c r="BF840" s="373">
        <f>MAX($I840,1-SUM($N218:BE218))*(BF$4&lt;=$H840)</f>
        <v>0</v>
      </c>
      <c r="BG840" s="373">
        <f>MAX($I840,1-SUM($N218:BF218))*(BG$4&lt;=$H840)</f>
        <v>0</v>
      </c>
      <c r="BH840" s="373">
        <f>MAX($I840,1-SUM($N218:BG218))*(BH$4&lt;=$H840)</f>
        <v>0</v>
      </c>
      <c r="BI840" s="373">
        <f>MAX($I840,1-SUM($N218:BH218))*(BI$4&lt;=$H840)</f>
        <v>0</v>
      </c>
      <c r="BJ840" s="373">
        <f>MAX($I840,1-SUM($N218:BI218))*(BJ$4&lt;=$H840)</f>
        <v>0</v>
      </c>
      <c r="BK840" s="373">
        <f>MAX($I840,1-SUM($N218:BJ218))*(BK$4&lt;=$H840)</f>
        <v>0</v>
      </c>
      <c r="BL840" s="373">
        <f>MAX($I840,1-SUM($N218:BK218))*(BL$4&lt;=$H840)</f>
        <v>0</v>
      </c>
      <c r="BM840" s="373">
        <f>MAX($I840,1-SUM($N218:BL218))*(BM$4&lt;=$H840)</f>
        <v>0</v>
      </c>
    </row>
    <row r="841" spans="3:65" x14ac:dyDescent="0.2">
      <c r="C841" s="325">
        <f t="shared" si="1572"/>
        <v>13</v>
      </c>
      <c r="D841" s="303" t="str">
        <f t="shared" si="1573"/>
        <v>item 13</v>
      </c>
      <c r="E841" s="350" t="str">
        <f t="shared" si="1571"/>
        <v>Operating Expense</v>
      </c>
      <c r="F841" s="320">
        <f t="shared" si="1571"/>
        <v>2</v>
      </c>
      <c r="G841" s="320"/>
      <c r="H841" s="355">
        <f>Input!I20</f>
        <v>30</v>
      </c>
      <c r="I841" s="372">
        <v>0.2</v>
      </c>
      <c r="J841" s="357"/>
      <c r="O841" s="373">
        <f>MAX($I841,1-SUM($N219:N219))*(O$4&lt;=$H841)</f>
        <v>1</v>
      </c>
      <c r="P841" s="373">
        <f>MAX($I841,1-SUM($N219:O219))*(P$4&lt;=$H841)</f>
        <v>1</v>
      </c>
      <c r="Q841" s="373">
        <f>MAX($I841,1-SUM($N219:P219))*(Q$4&lt;=$H841)</f>
        <v>1</v>
      </c>
      <c r="R841" s="373">
        <f>MAX($I841,1-SUM($N219:Q219))*(R$4&lt;=$H841)</f>
        <v>1</v>
      </c>
      <c r="S841" s="373">
        <f>MAX($I841,1-SUM($N219:R219))*(S$4&lt;=$H841)</f>
        <v>1</v>
      </c>
      <c r="T841" s="373">
        <f>MAX($I841,1-SUM($N219:S219))*(T$4&lt;=$H841)</f>
        <v>1</v>
      </c>
      <c r="U841" s="373">
        <f>MAX($I841,1-SUM($N219:T219))*(U$4&lt;=$H841)</f>
        <v>1</v>
      </c>
      <c r="V841" s="373">
        <f>MAX($I841,1-SUM($N219:U219))*(V$4&lt;=$H841)</f>
        <v>1</v>
      </c>
      <c r="W841" s="373">
        <f>MAX($I841,1-SUM($N219:V219))*(W$4&lt;=$H841)</f>
        <v>1</v>
      </c>
      <c r="X841" s="373">
        <f>MAX($I841,1-SUM($N219:W219))*(X$4&lt;=$H841)</f>
        <v>1</v>
      </c>
      <c r="Y841" s="373">
        <f>MAX($I841,1-SUM($N219:X219))*(Y$4&lt;=$H841)</f>
        <v>1</v>
      </c>
      <c r="Z841" s="373">
        <f>MAX($I841,1-SUM($N219:Y219))*(Z$4&lt;=$H841)</f>
        <v>1</v>
      </c>
      <c r="AA841" s="373">
        <f>MAX($I841,1-SUM($N219:Z219))*(AA$4&lt;=$H841)</f>
        <v>1</v>
      </c>
      <c r="AB841" s="373">
        <f>MAX($I841,1-SUM($N219:AA219))*(AB$4&lt;=$H841)</f>
        <v>1</v>
      </c>
      <c r="AC841" s="373">
        <f>MAX($I841,1-SUM($N219:AB219))*(AC$4&lt;=$H841)</f>
        <v>1</v>
      </c>
      <c r="AD841" s="373">
        <f>MAX($I841,1-SUM($N219:AC219))*(AD$4&lt;=$H841)</f>
        <v>1</v>
      </c>
      <c r="AE841" s="373">
        <f>MAX($I841,1-SUM($N219:AD219))*(AE$4&lt;=$H841)</f>
        <v>1</v>
      </c>
      <c r="AF841" s="373">
        <f>MAX($I841,1-SUM($N219:AE219))*(AF$4&lt;=$H841)</f>
        <v>1</v>
      </c>
      <c r="AG841" s="373">
        <f>MAX($I841,1-SUM($N219:AF219))*(AG$4&lt;=$H841)</f>
        <v>1</v>
      </c>
      <c r="AH841" s="373">
        <f>MAX($I841,1-SUM($N219:AG219))*(AH$4&lt;=$H841)</f>
        <v>1</v>
      </c>
      <c r="AI841" s="373">
        <f>MAX($I841,1-SUM($N219:AH219))*(AI$4&lt;=$H841)</f>
        <v>1</v>
      </c>
      <c r="AJ841" s="373">
        <f>MAX($I841,1-SUM($N219:AI219))*(AJ$4&lt;=$H841)</f>
        <v>1</v>
      </c>
      <c r="AK841" s="373">
        <f>MAX($I841,1-SUM($N219:AJ219))*(AK$4&lt;=$H841)</f>
        <v>1</v>
      </c>
      <c r="AL841" s="373">
        <f>MAX($I841,1-SUM($N219:AK219))*(AL$4&lt;=$H841)</f>
        <v>1</v>
      </c>
      <c r="AM841" s="373">
        <f>MAX($I841,1-SUM($N219:AL219))*(AM$4&lt;=$H841)</f>
        <v>1</v>
      </c>
      <c r="AN841" s="373">
        <f>MAX($I841,1-SUM($N219:AM219))*(AN$4&lt;=$H841)</f>
        <v>1</v>
      </c>
      <c r="AO841" s="373">
        <f>MAX($I841,1-SUM($N219:AN219))*(AO$4&lt;=$H841)</f>
        <v>1</v>
      </c>
      <c r="AP841" s="373">
        <f>MAX($I841,1-SUM($N219:AO219))*(AP$4&lt;=$H841)</f>
        <v>1</v>
      </c>
      <c r="AQ841" s="373">
        <f>MAX($I841,1-SUM($N219:AP219))*(AQ$4&lt;=$H841)</f>
        <v>1</v>
      </c>
      <c r="AR841" s="373">
        <f>MAX($I841,1-SUM($N219:AQ219))*(AR$4&lt;=$H841)</f>
        <v>1</v>
      </c>
      <c r="AS841" s="373">
        <f>MAX($I841,1-SUM($N219:AR219))*(AS$4&lt;=$H841)</f>
        <v>1</v>
      </c>
      <c r="AT841" s="373">
        <f>MAX($I841,1-SUM($N219:AS219))*(AT$4&lt;=$H841)</f>
        <v>0</v>
      </c>
      <c r="AU841" s="373">
        <f>MAX($I841,1-SUM($N219:AT219))*(AU$4&lt;=$H841)</f>
        <v>0</v>
      </c>
      <c r="AV841" s="373">
        <f>MAX($I841,1-SUM($N219:AU219))*(AV$4&lt;=$H841)</f>
        <v>0</v>
      </c>
      <c r="AW841" s="373">
        <f>MAX($I841,1-SUM($N219:AV219))*(AW$4&lt;=$H841)</f>
        <v>0</v>
      </c>
      <c r="AX841" s="373">
        <f>MAX($I841,1-SUM($N219:AW219))*(AX$4&lt;=$H841)</f>
        <v>0</v>
      </c>
      <c r="AY841" s="373">
        <f>MAX($I841,1-SUM($N219:AX219))*(AY$4&lt;=$H841)</f>
        <v>0</v>
      </c>
      <c r="AZ841" s="373">
        <f>MAX($I841,1-SUM($N219:AY219))*(AZ$4&lt;=$H841)</f>
        <v>0</v>
      </c>
      <c r="BA841" s="373">
        <f>MAX($I841,1-SUM($N219:AZ219))*(BA$4&lt;=$H841)</f>
        <v>0</v>
      </c>
      <c r="BB841" s="373">
        <f>MAX($I841,1-SUM($N219:BA219))*(BB$4&lt;=$H841)</f>
        <v>0</v>
      </c>
      <c r="BC841" s="373">
        <f>MAX($I841,1-SUM($N219:BB219))*(BC$4&lt;=$H841)</f>
        <v>0</v>
      </c>
      <c r="BD841" s="373">
        <f>MAX($I841,1-SUM($N219:BC219))*(BD$4&lt;=$H841)</f>
        <v>0</v>
      </c>
      <c r="BE841" s="373">
        <f>MAX($I841,1-SUM($N219:BD219))*(BE$4&lt;=$H841)</f>
        <v>0</v>
      </c>
      <c r="BF841" s="373">
        <f>MAX($I841,1-SUM($N219:BE219))*(BF$4&lt;=$H841)</f>
        <v>0</v>
      </c>
      <c r="BG841" s="373">
        <f>MAX($I841,1-SUM($N219:BF219))*(BG$4&lt;=$H841)</f>
        <v>0</v>
      </c>
      <c r="BH841" s="373">
        <f>MAX($I841,1-SUM($N219:BG219))*(BH$4&lt;=$H841)</f>
        <v>0</v>
      </c>
      <c r="BI841" s="373">
        <f>MAX($I841,1-SUM($N219:BH219))*(BI$4&lt;=$H841)</f>
        <v>0</v>
      </c>
      <c r="BJ841" s="373">
        <f>MAX($I841,1-SUM($N219:BI219))*(BJ$4&lt;=$H841)</f>
        <v>0</v>
      </c>
      <c r="BK841" s="373">
        <f>MAX($I841,1-SUM($N219:BJ219))*(BK$4&lt;=$H841)</f>
        <v>0</v>
      </c>
      <c r="BL841" s="373">
        <f>MAX($I841,1-SUM($N219:BK219))*(BL$4&lt;=$H841)</f>
        <v>0</v>
      </c>
      <c r="BM841" s="373">
        <f>MAX($I841,1-SUM($N219:BL219))*(BM$4&lt;=$H841)</f>
        <v>0</v>
      </c>
    </row>
    <row r="842" spans="3:65" x14ac:dyDescent="0.2">
      <c r="C842" s="325">
        <f t="shared" si="1572"/>
        <v>14</v>
      </c>
      <c r="D842" s="303" t="str">
        <f t="shared" si="1573"/>
        <v>item 14</v>
      </c>
      <c r="E842" s="350" t="str">
        <f t="shared" si="1571"/>
        <v>Operating Expense</v>
      </c>
      <c r="F842" s="320">
        <f t="shared" si="1571"/>
        <v>2</v>
      </c>
      <c r="G842" s="320"/>
      <c r="H842" s="355">
        <f>Input!I21</f>
        <v>30</v>
      </c>
      <c r="I842" s="372">
        <v>0.2</v>
      </c>
      <c r="J842" s="357"/>
      <c r="O842" s="373">
        <f>MAX($I842,1-SUM($N220:N220))*(O$4&lt;=$H842)</f>
        <v>1</v>
      </c>
      <c r="P842" s="373">
        <f>MAX($I842,1-SUM($N220:O220))*(P$4&lt;=$H842)</f>
        <v>1</v>
      </c>
      <c r="Q842" s="373">
        <f>MAX($I842,1-SUM($N220:P220))*(Q$4&lt;=$H842)</f>
        <v>1</v>
      </c>
      <c r="R842" s="373">
        <f>MAX($I842,1-SUM($N220:Q220))*(R$4&lt;=$H842)</f>
        <v>1</v>
      </c>
      <c r="S842" s="373">
        <f>MAX($I842,1-SUM($N220:R220))*(S$4&lt;=$H842)</f>
        <v>1</v>
      </c>
      <c r="T842" s="373">
        <f>MAX($I842,1-SUM($N220:S220))*(T$4&lt;=$H842)</f>
        <v>1</v>
      </c>
      <c r="U842" s="373">
        <f>MAX($I842,1-SUM($N220:T220))*(U$4&lt;=$H842)</f>
        <v>1</v>
      </c>
      <c r="V842" s="373">
        <f>MAX($I842,1-SUM($N220:U220))*(V$4&lt;=$H842)</f>
        <v>1</v>
      </c>
      <c r="W842" s="373">
        <f>MAX($I842,1-SUM($N220:V220))*(W$4&lt;=$H842)</f>
        <v>1</v>
      </c>
      <c r="X842" s="373">
        <f>MAX($I842,1-SUM($N220:W220))*(X$4&lt;=$H842)</f>
        <v>1</v>
      </c>
      <c r="Y842" s="373">
        <f>MAX($I842,1-SUM($N220:X220))*(Y$4&lt;=$H842)</f>
        <v>1</v>
      </c>
      <c r="Z842" s="373">
        <f>MAX($I842,1-SUM($N220:Y220))*(Z$4&lt;=$H842)</f>
        <v>1</v>
      </c>
      <c r="AA842" s="373">
        <f>MAX($I842,1-SUM($N220:Z220))*(AA$4&lt;=$H842)</f>
        <v>1</v>
      </c>
      <c r="AB842" s="373">
        <f>MAX($I842,1-SUM($N220:AA220))*(AB$4&lt;=$H842)</f>
        <v>1</v>
      </c>
      <c r="AC842" s="373">
        <f>MAX($I842,1-SUM($N220:AB220))*(AC$4&lt;=$H842)</f>
        <v>1</v>
      </c>
      <c r="AD842" s="373">
        <f>MAX($I842,1-SUM($N220:AC220))*(AD$4&lt;=$H842)</f>
        <v>1</v>
      </c>
      <c r="AE842" s="373">
        <f>MAX($I842,1-SUM($N220:AD220))*(AE$4&lt;=$H842)</f>
        <v>1</v>
      </c>
      <c r="AF842" s="373">
        <f>MAX($I842,1-SUM($N220:AE220))*(AF$4&lt;=$H842)</f>
        <v>1</v>
      </c>
      <c r="AG842" s="373">
        <f>MAX($I842,1-SUM($N220:AF220))*(AG$4&lt;=$H842)</f>
        <v>1</v>
      </c>
      <c r="AH842" s="373">
        <f>MAX($I842,1-SUM($N220:AG220))*(AH$4&lt;=$H842)</f>
        <v>1</v>
      </c>
      <c r="AI842" s="373">
        <f>MAX($I842,1-SUM($N220:AH220))*(AI$4&lt;=$H842)</f>
        <v>1</v>
      </c>
      <c r="AJ842" s="373">
        <f>MAX($I842,1-SUM($N220:AI220))*(AJ$4&lt;=$H842)</f>
        <v>1</v>
      </c>
      <c r="AK842" s="373">
        <f>MAX($I842,1-SUM($N220:AJ220))*(AK$4&lt;=$H842)</f>
        <v>1</v>
      </c>
      <c r="AL842" s="373">
        <f>MAX($I842,1-SUM($N220:AK220))*(AL$4&lt;=$H842)</f>
        <v>1</v>
      </c>
      <c r="AM842" s="373">
        <f>MAX($I842,1-SUM($N220:AL220))*(AM$4&lt;=$H842)</f>
        <v>1</v>
      </c>
      <c r="AN842" s="373">
        <f>MAX($I842,1-SUM($N220:AM220))*(AN$4&lt;=$H842)</f>
        <v>1</v>
      </c>
      <c r="AO842" s="373">
        <f>MAX($I842,1-SUM($N220:AN220))*(AO$4&lt;=$H842)</f>
        <v>1</v>
      </c>
      <c r="AP842" s="373">
        <f>MAX($I842,1-SUM($N220:AO220))*(AP$4&lt;=$H842)</f>
        <v>1</v>
      </c>
      <c r="AQ842" s="373">
        <f>MAX($I842,1-SUM($N220:AP220))*(AQ$4&lt;=$H842)</f>
        <v>1</v>
      </c>
      <c r="AR842" s="373">
        <f>MAX($I842,1-SUM($N220:AQ220))*(AR$4&lt;=$H842)</f>
        <v>1</v>
      </c>
      <c r="AS842" s="373">
        <f>MAX($I842,1-SUM($N220:AR220))*(AS$4&lt;=$H842)</f>
        <v>1</v>
      </c>
      <c r="AT842" s="373">
        <f>MAX($I842,1-SUM($N220:AS220))*(AT$4&lt;=$H842)</f>
        <v>0</v>
      </c>
      <c r="AU842" s="373">
        <f>MAX($I842,1-SUM($N220:AT220))*(AU$4&lt;=$H842)</f>
        <v>0</v>
      </c>
      <c r="AV842" s="373">
        <f>MAX($I842,1-SUM($N220:AU220))*(AV$4&lt;=$H842)</f>
        <v>0</v>
      </c>
      <c r="AW842" s="373">
        <f>MAX($I842,1-SUM($N220:AV220))*(AW$4&lt;=$H842)</f>
        <v>0</v>
      </c>
      <c r="AX842" s="373">
        <f>MAX($I842,1-SUM($N220:AW220))*(AX$4&lt;=$H842)</f>
        <v>0</v>
      </c>
      <c r="AY842" s="373">
        <f>MAX($I842,1-SUM($N220:AX220))*(AY$4&lt;=$H842)</f>
        <v>0</v>
      </c>
      <c r="AZ842" s="373">
        <f>MAX($I842,1-SUM($N220:AY220))*(AZ$4&lt;=$H842)</f>
        <v>0</v>
      </c>
      <c r="BA842" s="373">
        <f>MAX($I842,1-SUM($N220:AZ220))*(BA$4&lt;=$H842)</f>
        <v>0</v>
      </c>
      <c r="BB842" s="373">
        <f>MAX($I842,1-SUM($N220:BA220))*(BB$4&lt;=$H842)</f>
        <v>0</v>
      </c>
      <c r="BC842" s="373">
        <f>MAX($I842,1-SUM($N220:BB220))*(BC$4&lt;=$H842)</f>
        <v>0</v>
      </c>
      <c r="BD842" s="373">
        <f>MAX($I842,1-SUM($N220:BC220))*(BD$4&lt;=$H842)</f>
        <v>0</v>
      </c>
      <c r="BE842" s="373">
        <f>MAX($I842,1-SUM($N220:BD220))*(BE$4&lt;=$H842)</f>
        <v>0</v>
      </c>
      <c r="BF842" s="373">
        <f>MAX($I842,1-SUM($N220:BE220))*(BF$4&lt;=$H842)</f>
        <v>0</v>
      </c>
      <c r="BG842" s="373">
        <f>MAX($I842,1-SUM($N220:BF220))*(BG$4&lt;=$H842)</f>
        <v>0</v>
      </c>
      <c r="BH842" s="373">
        <f>MAX($I842,1-SUM($N220:BG220))*(BH$4&lt;=$H842)</f>
        <v>0</v>
      </c>
      <c r="BI842" s="373">
        <f>MAX($I842,1-SUM($N220:BH220))*(BI$4&lt;=$H842)</f>
        <v>0</v>
      </c>
      <c r="BJ842" s="373">
        <f>MAX($I842,1-SUM($N220:BI220))*(BJ$4&lt;=$H842)</f>
        <v>0</v>
      </c>
      <c r="BK842" s="373">
        <f>MAX($I842,1-SUM($N220:BJ220))*(BK$4&lt;=$H842)</f>
        <v>0</v>
      </c>
      <c r="BL842" s="373">
        <f>MAX($I842,1-SUM($N220:BK220))*(BL$4&lt;=$H842)</f>
        <v>0</v>
      </c>
      <c r="BM842" s="373">
        <f>MAX($I842,1-SUM($N220:BL220))*(BM$4&lt;=$H842)</f>
        <v>0</v>
      </c>
    </row>
    <row r="843" spans="3:65" x14ac:dyDescent="0.2">
      <c r="C843" s="325">
        <f t="shared" si="1572"/>
        <v>15</v>
      </c>
      <c r="D843" s="303" t="str">
        <f t="shared" si="1573"/>
        <v>item 15</v>
      </c>
      <c r="E843" s="350" t="str">
        <f t="shared" si="1571"/>
        <v>Operating Expense</v>
      </c>
      <c r="F843" s="320">
        <f t="shared" si="1571"/>
        <v>2</v>
      </c>
      <c r="G843" s="320"/>
      <c r="H843" s="355">
        <f>Input!I22</f>
        <v>30</v>
      </c>
      <c r="I843" s="372">
        <v>0.2</v>
      </c>
      <c r="J843" s="357"/>
      <c r="O843" s="373">
        <f>MAX($I843,1-SUM($N221:N221))*(O$4&lt;=$H843)</f>
        <v>1</v>
      </c>
      <c r="P843" s="373">
        <f>MAX($I843,1-SUM($N221:O221))*(P$4&lt;=$H843)</f>
        <v>1</v>
      </c>
      <c r="Q843" s="373">
        <f>MAX($I843,1-SUM($N221:P221))*(Q$4&lt;=$H843)</f>
        <v>1</v>
      </c>
      <c r="R843" s="373">
        <f>MAX($I843,1-SUM($N221:Q221))*(R$4&lt;=$H843)</f>
        <v>1</v>
      </c>
      <c r="S843" s="373">
        <f>MAX($I843,1-SUM($N221:R221))*(S$4&lt;=$H843)</f>
        <v>1</v>
      </c>
      <c r="T843" s="373">
        <f>MAX($I843,1-SUM($N221:S221))*(T$4&lt;=$H843)</f>
        <v>1</v>
      </c>
      <c r="U843" s="373">
        <f>MAX($I843,1-SUM($N221:T221))*(U$4&lt;=$H843)</f>
        <v>1</v>
      </c>
      <c r="V843" s="373">
        <f>MAX($I843,1-SUM($N221:U221))*(V$4&lt;=$H843)</f>
        <v>1</v>
      </c>
      <c r="W843" s="373">
        <f>MAX($I843,1-SUM($N221:V221))*(W$4&lt;=$H843)</f>
        <v>1</v>
      </c>
      <c r="X843" s="373">
        <f>MAX($I843,1-SUM($N221:W221))*(X$4&lt;=$H843)</f>
        <v>1</v>
      </c>
      <c r="Y843" s="373">
        <f>MAX($I843,1-SUM($N221:X221))*(Y$4&lt;=$H843)</f>
        <v>1</v>
      </c>
      <c r="Z843" s="373">
        <f>MAX($I843,1-SUM($N221:Y221))*(Z$4&lt;=$H843)</f>
        <v>1</v>
      </c>
      <c r="AA843" s="373">
        <f>MAX($I843,1-SUM($N221:Z221))*(AA$4&lt;=$H843)</f>
        <v>1</v>
      </c>
      <c r="AB843" s="373">
        <f>MAX($I843,1-SUM($N221:AA221))*(AB$4&lt;=$H843)</f>
        <v>1</v>
      </c>
      <c r="AC843" s="373">
        <f>MAX($I843,1-SUM($N221:AB221))*(AC$4&lt;=$H843)</f>
        <v>1</v>
      </c>
      <c r="AD843" s="373">
        <f>MAX($I843,1-SUM($N221:AC221))*(AD$4&lt;=$H843)</f>
        <v>1</v>
      </c>
      <c r="AE843" s="373">
        <f>MAX($I843,1-SUM($N221:AD221))*(AE$4&lt;=$H843)</f>
        <v>1</v>
      </c>
      <c r="AF843" s="373">
        <f>MAX($I843,1-SUM($N221:AE221))*(AF$4&lt;=$H843)</f>
        <v>1</v>
      </c>
      <c r="AG843" s="373">
        <f>MAX($I843,1-SUM($N221:AF221))*(AG$4&lt;=$H843)</f>
        <v>1</v>
      </c>
      <c r="AH843" s="373">
        <f>MAX($I843,1-SUM($N221:AG221))*(AH$4&lt;=$H843)</f>
        <v>1</v>
      </c>
      <c r="AI843" s="373">
        <f>MAX($I843,1-SUM($N221:AH221))*(AI$4&lt;=$H843)</f>
        <v>1</v>
      </c>
      <c r="AJ843" s="373">
        <f>MAX($I843,1-SUM($N221:AI221))*(AJ$4&lt;=$H843)</f>
        <v>1</v>
      </c>
      <c r="AK843" s="373">
        <f>MAX($I843,1-SUM($N221:AJ221))*(AK$4&lt;=$H843)</f>
        <v>1</v>
      </c>
      <c r="AL843" s="373">
        <f>MAX($I843,1-SUM($N221:AK221))*(AL$4&lt;=$H843)</f>
        <v>1</v>
      </c>
      <c r="AM843" s="373">
        <f>MAX($I843,1-SUM($N221:AL221))*(AM$4&lt;=$H843)</f>
        <v>1</v>
      </c>
      <c r="AN843" s="373">
        <f>MAX($I843,1-SUM($N221:AM221))*(AN$4&lt;=$H843)</f>
        <v>1</v>
      </c>
      <c r="AO843" s="373">
        <f>MAX($I843,1-SUM($N221:AN221))*(AO$4&lt;=$H843)</f>
        <v>1</v>
      </c>
      <c r="AP843" s="373">
        <f>MAX($I843,1-SUM($N221:AO221))*(AP$4&lt;=$H843)</f>
        <v>1</v>
      </c>
      <c r="AQ843" s="373">
        <f>MAX($I843,1-SUM($N221:AP221))*(AQ$4&lt;=$H843)</f>
        <v>1</v>
      </c>
      <c r="AR843" s="373">
        <f>MAX($I843,1-SUM($N221:AQ221))*(AR$4&lt;=$H843)</f>
        <v>1</v>
      </c>
      <c r="AS843" s="373">
        <f>MAX($I843,1-SUM($N221:AR221))*(AS$4&lt;=$H843)</f>
        <v>1</v>
      </c>
      <c r="AT843" s="373">
        <f>MAX($I843,1-SUM($N221:AS221))*(AT$4&lt;=$H843)</f>
        <v>0</v>
      </c>
      <c r="AU843" s="373">
        <f>MAX($I843,1-SUM($N221:AT221))*(AU$4&lt;=$H843)</f>
        <v>0</v>
      </c>
      <c r="AV843" s="373">
        <f>MAX($I843,1-SUM($N221:AU221))*(AV$4&lt;=$H843)</f>
        <v>0</v>
      </c>
      <c r="AW843" s="373">
        <f>MAX($I843,1-SUM($N221:AV221))*(AW$4&lt;=$H843)</f>
        <v>0</v>
      </c>
      <c r="AX843" s="373">
        <f>MAX($I843,1-SUM($N221:AW221))*(AX$4&lt;=$H843)</f>
        <v>0</v>
      </c>
      <c r="AY843" s="373">
        <f>MAX($I843,1-SUM($N221:AX221))*(AY$4&lt;=$H843)</f>
        <v>0</v>
      </c>
      <c r="AZ843" s="373">
        <f>MAX($I843,1-SUM($N221:AY221))*(AZ$4&lt;=$H843)</f>
        <v>0</v>
      </c>
      <c r="BA843" s="373">
        <f>MAX($I843,1-SUM($N221:AZ221))*(BA$4&lt;=$H843)</f>
        <v>0</v>
      </c>
      <c r="BB843" s="373">
        <f>MAX($I843,1-SUM($N221:BA221))*(BB$4&lt;=$H843)</f>
        <v>0</v>
      </c>
      <c r="BC843" s="373">
        <f>MAX($I843,1-SUM($N221:BB221))*(BC$4&lt;=$H843)</f>
        <v>0</v>
      </c>
      <c r="BD843" s="373">
        <f>MAX($I843,1-SUM($N221:BC221))*(BD$4&lt;=$H843)</f>
        <v>0</v>
      </c>
      <c r="BE843" s="373">
        <f>MAX($I843,1-SUM($N221:BD221))*(BE$4&lt;=$H843)</f>
        <v>0</v>
      </c>
      <c r="BF843" s="373">
        <f>MAX($I843,1-SUM($N221:BE221))*(BF$4&lt;=$H843)</f>
        <v>0</v>
      </c>
      <c r="BG843" s="373">
        <f>MAX($I843,1-SUM($N221:BF221))*(BG$4&lt;=$H843)</f>
        <v>0</v>
      </c>
      <c r="BH843" s="373">
        <f>MAX($I843,1-SUM($N221:BG221))*(BH$4&lt;=$H843)</f>
        <v>0</v>
      </c>
      <c r="BI843" s="373">
        <f>MAX($I843,1-SUM($N221:BH221))*(BI$4&lt;=$H843)</f>
        <v>0</v>
      </c>
      <c r="BJ843" s="373">
        <f>MAX($I843,1-SUM($N221:BI221))*(BJ$4&lt;=$H843)</f>
        <v>0</v>
      </c>
      <c r="BK843" s="373">
        <f>MAX($I843,1-SUM($N221:BJ221))*(BK$4&lt;=$H843)</f>
        <v>0</v>
      </c>
      <c r="BL843" s="373">
        <f>MAX($I843,1-SUM($N221:BK221))*(BL$4&lt;=$H843)</f>
        <v>0</v>
      </c>
      <c r="BM843" s="373">
        <f>MAX($I843,1-SUM($N221:BL221))*(BM$4&lt;=$H843)</f>
        <v>0</v>
      </c>
    </row>
    <row r="844" spans="3:65" x14ac:dyDescent="0.2">
      <c r="C844" s="325">
        <f t="shared" si="1572"/>
        <v>16</v>
      </c>
      <c r="D844" s="303" t="str">
        <f t="shared" si="1573"/>
        <v>item 16</v>
      </c>
      <c r="E844" s="350" t="str">
        <f t="shared" si="1571"/>
        <v>Operating Expense</v>
      </c>
      <c r="F844" s="320">
        <f t="shared" si="1571"/>
        <v>2</v>
      </c>
      <c r="G844" s="320"/>
      <c r="H844" s="355">
        <f>Input!I23</f>
        <v>30</v>
      </c>
      <c r="I844" s="372">
        <v>0.2</v>
      </c>
      <c r="J844" s="357"/>
      <c r="O844" s="373">
        <f>MAX($I844,1-SUM($N222:N222))*(O$4&lt;=$H844)</f>
        <v>1</v>
      </c>
      <c r="P844" s="373">
        <f>MAX($I844,1-SUM($N222:O222))*(P$4&lt;=$H844)</f>
        <v>1</v>
      </c>
      <c r="Q844" s="373">
        <f>MAX($I844,1-SUM($N222:P222))*(Q$4&lt;=$H844)</f>
        <v>1</v>
      </c>
      <c r="R844" s="373">
        <f>MAX($I844,1-SUM($N222:Q222))*(R$4&lt;=$H844)</f>
        <v>1</v>
      </c>
      <c r="S844" s="373">
        <f>MAX($I844,1-SUM($N222:R222))*(S$4&lt;=$H844)</f>
        <v>1</v>
      </c>
      <c r="T844" s="373">
        <f>MAX($I844,1-SUM($N222:S222))*(T$4&lt;=$H844)</f>
        <v>1</v>
      </c>
      <c r="U844" s="373">
        <f>MAX($I844,1-SUM($N222:T222))*(U$4&lt;=$H844)</f>
        <v>1</v>
      </c>
      <c r="V844" s="373">
        <f>MAX($I844,1-SUM($N222:U222))*(V$4&lt;=$H844)</f>
        <v>1</v>
      </c>
      <c r="W844" s="373">
        <f>MAX($I844,1-SUM($N222:V222))*(W$4&lt;=$H844)</f>
        <v>1</v>
      </c>
      <c r="X844" s="373">
        <f>MAX($I844,1-SUM($N222:W222))*(X$4&lt;=$H844)</f>
        <v>1</v>
      </c>
      <c r="Y844" s="373">
        <f>MAX($I844,1-SUM($N222:X222))*(Y$4&lt;=$H844)</f>
        <v>1</v>
      </c>
      <c r="Z844" s="373">
        <f>MAX($I844,1-SUM($N222:Y222))*(Z$4&lt;=$H844)</f>
        <v>1</v>
      </c>
      <c r="AA844" s="373">
        <f>MAX($I844,1-SUM($N222:Z222))*(AA$4&lt;=$H844)</f>
        <v>1</v>
      </c>
      <c r="AB844" s="373">
        <f>MAX($I844,1-SUM($N222:AA222))*(AB$4&lt;=$H844)</f>
        <v>1</v>
      </c>
      <c r="AC844" s="373">
        <f>MAX($I844,1-SUM($N222:AB222))*(AC$4&lt;=$H844)</f>
        <v>1</v>
      </c>
      <c r="AD844" s="373">
        <f>MAX($I844,1-SUM($N222:AC222))*(AD$4&lt;=$H844)</f>
        <v>1</v>
      </c>
      <c r="AE844" s="373">
        <f>MAX($I844,1-SUM($N222:AD222))*(AE$4&lt;=$H844)</f>
        <v>1</v>
      </c>
      <c r="AF844" s="373">
        <f>MAX($I844,1-SUM($N222:AE222))*(AF$4&lt;=$H844)</f>
        <v>1</v>
      </c>
      <c r="AG844" s="373">
        <f>MAX($I844,1-SUM($N222:AF222))*(AG$4&lt;=$H844)</f>
        <v>1</v>
      </c>
      <c r="AH844" s="373">
        <f>MAX($I844,1-SUM($N222:AG222))*(AH$4&lt;=$H844)</f>
        <v>1</v>
      </c>
      <c r="AI844" s="373">
        <f>MAX($I844,1-SUM($N222:AH222))*(AI$4&lt;=$H844)</f>
        <v>1</v>
      </c>
      <c r="AJ844" s="373">
        <f>MAX($I844,1-SUM($N222:AI222))*(AJ$4&lt;=$H844)</f>
        <v>1</v>
      </c>
      <c r="AK844" s="373">
        <f>MAX($I844,1-SUM($N222:AJ222))*(AK$4&lt;=$H844)</f>
        <v>1</v>
      </c>
      <c r="AL844" s="373">
        <f>MAX($I844,1-SUM($N222:AK222))*(AL$4&lt;=$H844)</f>
        <v>1</v>
      </c>
      <c r="AM844" s="373">
        <f>MAX($I844,1-SUM($N222:AL222))*(AM$4&lt;=$H844)</f>
        <v>1</v>
      </c>
      <c r="AN844" s="373">
        <f>MAX($I844,1-SUM($N222:AM222))*(AN$4&lt;=$H844)</f>
        <v>1</v>
      </c>
      <c r="AO844" s="373">
        <f>MAX($I844,1-SUM($N222:AN222))*(AO$4&lt;=$H844)</f>
        <v>1</v>
      </c>
      <c r="AP844" s="373">
        <f>MAX($I844,1-SUM($N222:AO222))*(AP$4&lt;=$H844)</f>
        <v>1</v>
      </c>
      <c r="AQ844" s="373">
        <f>MAX($I844,1-SUM($N222:AP222))*(AQ$4&lt;=$H844)</f>
        <v>1</v>
      </c>
      <c r="AR844" s="373">
        <f>MAX($I844,1-SUM($N222:AQ222))*(AR$4&lt;=$H844)</f>
        <v>1</v>
      </c>
      <c r="AS844" s="373">
        <f>MAX($I844,1-SUM($N222:AR222))*(AS$4&lt;=$H844)</f>
        <v>1</v>
      </c>
      <c r="AT844" s="373">
        <f>MAX($I844,1-SUM($N222:AS222))*(AT$4&lt;=$H844)</f>
        <v>0</v>
      </c>
      <c r="AU844" s="373">
        <f>MAX($I844,1-SUM($N222:AT222))*(AU$4&lt;=$H844)</f>
        <v>0</v>
      </c>
      <c r="AV844" s="373">
        <f>MAX($I844,1-SUM($N222:AU222))*(AV$4&lt;=$H844)</f>
        <v>0</v>
      </c>
      <c r="AW844" s="373">
        <f>MAX($I844,1-SUM($N222:AV222))*(AW$4&lt;=$H844)</f>
        <v>0</v>
      </c>
      <c r="AX844" s="373">
        <f>MAX($I844,1-SUM($N222:AW222))*(AX$4&lt;=$H844)</f>
        <v>0</v>
      </c>
      <c r="AY844" s="373">
        <f>MAX($I844,1-SUM($N222:AX222))*(AY$4&lt;=$H844)</f>
        <v>0</v>
      </c>
      <c r="AZ844" s="373">
        <f>MAX($I844,1-SUM($N222:AY222))*(AZ$4&lt;=$H844)</f>
        <v>0</v>
      </c>
      <c r="BA844" s="373">
        <f>MAX($I844,1-SUM($N222:AZ222))*(BA$4&lt;=$H844)</f>
        <v>0</v>
      </c>
      <c r="BB844" s="373">
        <f>MAX($I844,1-SUM($N222:BA222))*(BB$4&lt;=$H844)</f>
        <v>0</v>
      </c>
      <c r="BC844" s="373">
        <f>MAX($I844,1-SUM($N222:BB222))*(BC$4&lt;=$H844)</f>
        <v>0</v>
      </c>
      <c r="BD844" s="373">
        <f>MAX($I844,1-SUM($N222:BC222))*(BD$4&lt;=$H844)</f>
        <v>0</v>
      </c>
      <c r="BE844" s="373">
        <f>MAX($I844,1-SUM($N222:BD222))*(BE$4&lt;=$H844)</f>
        <v>0</v>
      </c>
      <c r="BF844" s="373">
        <f>MAX($I844,1-SUM($N222:BE222))*(BF$4&lt;=$H844)</f>
        <v>0</v>
      </c>
      <c r="BG844" s="373">
        <f>MAX($I844,1-SUM($N222:BF222))*(BG$4&lt;=$H844)</f>
        <v>0</v>
      </c>
      <c r="BH844" s="373">
        <f>MAX($I844,1-SUM($N222:BG222))*(BH$4&lt;=$H844)</f>
        <v>0</v>
      </c>
      <c r="BI844" s="373">
        <f>MAX($I844,1-SUM($N222:BH222))*(BI$4&lt;=$H844)</f>
        <v>0</v>
      </c>
      <c r="BJ844" s="373">
        <f>MAX($I844,1-SUM($N222:BI222))*(BJ$4&lt;=$H844)</f>
        <v>0</v>
      </c>
      <c r="BK844" s="373">
        <f>MAX($I844,1-SUM($N222:BJ222))*(BK$4&lt;=$H844)</f>
        <v>0</v>
      </c>
      <c r="BL844" s="373">
        <f>MAX($I844,1-SUM($N222:BK222))*(BL$4&lt;=$H844)</f>
        <v>0</v>
      </c>
      <c r="BM844" s="373">
        <f>MAX($I844,1-SUM($N222:BL222))*(BM$4&lt;=$H844)</f>
        <v>0</v>
      </c>
    </row>
    <row r="845" spans="3:65" x14ac:dyDescent="0.2">
      <c r="C845" s="325">
        <f t="shared" si="1572"/>
        <v>17</v>
      </c>
      <c r="D845" s="303" t="str">
        <f t="shared" si="1573"/>
        <v>item 17</v>
      </c>
      <c r="E845" s="350" t="str">
        <f t="shared" si="1571"/>
        <v>Operating Expense</v>
      </c>
      <c r="F845" s="320">
        <f t="shared" si="1571"/>
        <v>2</v>
      </c>
      <c r="G845" s="320"/>
      <c r="H845" s="355">
        <f>Input!I24</f>
        <v>30</v>
      </c>
      <c r="I845" s="372">
        <v>0.2</v>
      </c>
      <c r="J845" s="357"/>
      <c r="O845" s="373">
        <f>MAX($I845,1-SUM($N223:N223))*(O$4&lt;=$H845)</f>
        <v>1</v>
      </c>
      <c r="P845" s="373">
        <f>MAX($I845,1-SUM($N223:O223))*(P$4&lt;=$H845)</f>
        <v>1</v>
      </c>
      <c r="Q845" s="373">
        <f>MAX($I845,1-SUM($N223:P223))*(Q$4&lt;=$H845)</f>
        <v>1</v>
      </c>
      <c r="R845" s="373">
        <f>MAX($I845,1-SUM($N223:Q223))*(R$4&lt;=$H845)</f>
        <v>1</v>
      </c>
      <c r="S845" s="373">
        <f>MAX($I845,1-SUM($N223:R223))*(S$4&lt;=$H845)</f>
        <v>1</v>
      </c>
      <c r="T845" s="373">
        <f>MAX($I845,1-SUM($N223:S223))*(T$4&lt;=$H845)</f>
        <v>1</v>
      </c>
      <c r="U845" s="373">
        <f>MAX($I845,1-SUM($N223:T223))*(U$4&lt;=$H845)</f>
        <v>1</v>
      </c>
      <c r="V845" s="373">
        <f>MAX($I845,1-SUM($N223:U223))*(V$4&lt;=$H845)</f>
        <v>1</v>
      </c>
      <c r="W845" s="373">
        <f>MAX($I845,1-SUM($N223:V223))*(W$4&lt;=$H845)</f>
        <v>1</v>
      </c>
      <c r="X845" s="373">
        <f>MAX($I845,1-SUM($N223:W223))*(X$4&lt;=$H845)</f>
        <v>1</v>
      </c>
      <c r="Y845" s="373">
        <f>MAX($I845,1-SUM($N223:X223))*(Y$4&lt;=$H845)</f>
        <v>1</v>
      </c>
      <c r="Z845" s="373">
        <f>MAX($I845,1-SUM($N223:Y223))*(Z$4&lt;=$H845)</f>
        <v>1</v>
      </c>
      <c r="AA845" s="373">
        <f>MAX($I845,1-SUM($N223:Z223))*(AA$4&lt;=$H845)</f>
        <v>1</v>
      </c>
      <c r="AB845" s="373">
        <f>MAX($I845,1-SUM($N223:AA223))*(AB$4&lt;=$H845)</f>
        <v>1</v>
      </c>
      <c r="AC845" s="373">
        <f>MAX($I845,1-SUM($N223:AB223))*(AC$4&lt;=$H845)</f>
        <v>1</v>
      </c>
      <c r="AD845" s="373">
        <f>MAX($I845,1-SUM($N223:AC223))*(AD$4&lt;=$H845)</f>
        <v>1</v>
      </c>
      <c r="AE845" s="373">
        <f>MAX($I845,1-SUM($N223:AD223))*(AE$4&lt;=$H845)</f>
        <v>1</v>
      </c>
      <c r="AF845" s="373">
        <f>MAX($I845,1-SUM($N223:AE223))*(AF$4&lt;=$H845)</f>
        <v>1</v>
      </c>
      <c r="AG845" s="373">
        <f>MAX($I845,1-SUM($N223:AF223))*(AG$4&lt;=$H845)</f>
        <v>1</v>
      </c>
      <c r="AH845" s="373">
        <f>MAX($I845,1-SUM($N223:AG223))*(AH$4&lt;=$H845)</f>
        <v>1</v>
      </c>
      <c r="AI845" s="373">
        <f>MAX($I845,1-SUM($N223:AH223))*(AI$4&lt;=$H845)</f>
        <v>1</v>
      </c>
      <c r="AJ845" s="373">
        <f>MAX($I845,1-SUM($N223:AI223))*(AJ$4&lt;=$H845)</f>
        <v>1</v>
      </c>
      <c r="AK845" s="373">
        <f>MAX($I845,1-SUM($N223:AJ223))*(AK$4&lt;=$H845)</f>
        <v>1</v>
      </c>
      <c r="AL845" s="373">
        <f>MAX($I845,1-SUM($N223:AK223))*(AL$4&lt;=$H845)</f>
        <v>1</v>
      </c>
      <c r="AM845" s="373">
        <f>MAX($I845,1-SUM($N223:AL223))*(AM$4&lt;=$H845)</f>
        <v>1</v>
      </c>
      <c r="AN845" s="373">
        <f>MAX($I845,1-SUM($N223:AM223))*(AN$4&lt;=$H845)</f>
        <v>1</v>
      </c>
      <c r="AO845" s="373">
        <f>MAX($I845,1-SUM($N223:AN223))*(AO$4&lt;=$H845)</f>
        <v>1</v>
      </c>
      <c r="AP845" s="373">
        <f>MAX($I845,1-SUM($N223:AO223))*(AP$4&lt;=$H845)</f>
        <v>1</v>
      </c>
      <c r="AQ845" s="373">
        <f>MAX($I845,1-SUM($N223:AP223))*(AQ$4&lt;=$H845)</f>
        <v>1</v>
      </c>
      <c r="AR845" s="373">
        <f>MAX($I845,1-SUM($N223:AQ223))*(AR$4&lt;=$H845)</f>
        <v>1</v>
      </c>
      <c r="AS845" s="373">
        <f>MAX($I845,1-SUM($N223:AR223))*(AS$4&lt;=$H845)</f>
        <v>1</v>
      </c>
      <c r="AT845" s="373">
        <f>MAX($I845,1-SUM($N223:AS223))*(AT$4&lt;=$H845)</f>
        <v>0</v>
      </c>
      <c r="AU845" s="373">
        <f>MAX($I845,1-SUM($N223:AT223))*(AU$4&lt;=$H845)</f>
        <v>0</v>
      </c>
      <c r="AV845" s="373">
        <f>MAX($I845,1-SUM($N223:AU223))*(AV$4&lt;=$H845)</f>
        <v>0</v>
      </c>
      <c r="AW845" s="373">
        <f>MAX($I845,1-SUM($N223:AV223))*(AW$4&lt;=$H845)</f>
        <v>0</v>
      </c>
      <c r="AX845" s="373">
        <f>MAX($I845,1-SUM($N223:AW223))*(AX$4&lt;=$H845)</f>
        <v>0</v>
      </c>
      <c r="AY845" s="373">
        <f>MAX($I845,1-SUM($N223:AX223))*(AY$4&lt;=$H845)</f>
        <v>0</v>
      </c>
      <c r="AZ845" s="373">
        <f>MAX($I845,1-SUM($N223:AY223))*(AZ$4&lt;=$H845)</f>
        <v>0</v>
      </c>
      <c r="BA845" s="373">
        <f>MAX($I845,1-SUM($N223:AZ223))*(BA$4&lt;=$H845)</f>
        <v>0</v>
      </c>
      <c r="BB845" s="373">
        <f>MAX($I845,1-SUM($N223:BA223))*(BB$4&lt;=$H845)</f>
        <v>0</v>
      </c>
      <c r="BC845" s="373">
        <f>MAX($I845,1-SUM($N223:BB223))*(BC$4&lt;=$H845)</f>
        <v>0</v>
      </c>
      <c r="BD845" s="373">
        <f>MAX($I845,1-SUM($N223:BC223))*(BD$4&lt;=$H845)</f>
        <v>0</v>
      </c>
      <c r="BE845" s="373">
        <f>MAX($I845,1-SUM($N223:BD223))*(BE$4&lt;=$H845)</f>
        <v>0</v>
      </c>
      <c r="BF845" s="373">
        <f>MAX($I845,1-SUM($N223:BE223))*(BF$4&lt;=$H845)</f>
        <v>0</v>
      </c>
      <c r="BG845" s="373">
        <f>MAX($I845,1-SUM($N223:BF223))*(BG$4&lt;=$H845)</f>
        <v>0</v>
      </c>
      <c r="BH845" s="373">
        <f>MAX($I845,1-SUM($N223:BG223))*(BH$4&lt;=$H845)</f>
        <v>0</v>
      </c>
      <c r="BI845" s="373">
        <f>MAX($I845,1-SUM($N223:BH223))*(BI$4&lt;=$H845)</f>
        <v>0</v>
      </c>
      <c r="BJ845" s="373">
        <f>MAX($I845,1-SUM($N223:BI223))*(BJ$4&lt;=$H845)</f>
        <v>0</v>
      </c>
      <c r="BK845" s="373">
        <f>MAX($I845,1-SUM($N223:BJ223))*(BK$4&lt;=$H845)</f>
        <v>0</v>
      </c>
      <c r="BL845" s="373">
        <f>MAX($I845,1-SUM($N223:BK223))*(BL$4&lt;=$H845)</f>
        <v>0</v>
      </c>
      <c r="BM845" s="373">
        <f>MAX($I845,1-SUM($N223:BL223))*(BM$4&lt;=$H845)</f>
        <v>0</v>
      </c>
    </row>
    <row r="846" spans="3:65" x14ac:dyDescent="0.2">
      <c r="C846" s="325">
        <f t="shared" si="1572"/>
        <v>18</v>
      </c>
      <c r="D846" s="303" t="str">
        <f t="shared" si="1573"/>
        <v>item 18</v>
      </c>
      <c r="E846" s="350" t="str">
        <f t="shared" si="1571"/>
        <v>Operating Expense</v>
      </c>
      <c r="F846" s="320">
        <f t="shared" si="1571"/>
        <v>2</v>
      </c>
      <c r="G846" s="320"/>
      <c r="H846" s="355">
        <f>Input!I25</f>
        <v>30</v>
      </c>
      <c r="I846" s="372">
        <v>0.2</v>
      </c>
      <c r="J846" s="357"/>
      <c r="O846" s="373">
        <f>MAX($I846,1-SUM($N224:N224))*(O$4&lt;=$H846)</f>
        <v>1</v>
      </c>
      <c r="P846" s="373">
        <f>MAX($I846,1-SUM($N224:O224))*(P$4&lt;=$H846)</f>
        <v>1</v>
      </c>
      <c r="Q846" s="373">
        <f>MAX($I846,1-SUM($N224:P224))*(Q$4&lt;=$H846)</f>
        <v>1</v>
      </c>
      <c r="R846" s="373">
        <f>MAX($I846,1-SUM($N224:Q224))*(R$4&lt;=$H846)</f>
        <v>1</v>
      </c>
      <c r="S846" s="373">
        <f>MAX($I846,1-SUM($N224:R224))*(S$4&lt;=$H846)</f>
        <v>1</v>
      </c>
      <c r="T846" s="373">
        <f>MAX($I846,1-SUM($N224:S224))*(T$4&lt;=$H846)</f>
        <v>1</v>
      </c>
      <c r="U846" s="373">
        <f>MAX($I846,1-SUM($N224:T224))*(U$4&lt;=$H846)</f>
        <v>1</v>
      </c>
      <c r="V846" s="373">
        <f>MAX($I846,1-SUM($N224:U224))*(V$4&lt;=$H846)</f>
        <v>1</v>
      </c>
      <c r="W846" s="373">
        <f>MAX($I846,1-SUM($N224:V224))*(W$4&lt;=$H846)</f>
        <v>1</v>
      </c>
      <c r="X846" s="373">
        <f>MAX($I846,1-SUM($N224:W224))*(X$4&lt;=$H846)</f>
        <v>1</v>
      </c>
      <c r="Y846" s="373">
        <f>MAX($I846,1-SUM($N224:X224))*(Y$4&lt;=$H846)</f>
        <v>1</v>
      </c>
      <c r="Z846" s="373">
        <f>MAX($I846,1-SUM($N224:Y224))*(Z$4&lt;=$H846)</f>
        <v>1</v>
      </c>
      <c r="AA846" s="373">
        <f>MAX($I846,1-SUM($N224:Z224))*(AA$4&lt;=$H846)</f>
        <v>1</v>
      </c>
      <c r="AB846" s="373">
        <f>MAX($I846,1-SUM($N224:AA224))*(AB$4&lt;=$H846)</f>
        <v>1</v>
      </c>
      <c r="AC846" s="373">
        <f>MAX($I846,1-SUM($N224:AB224))*(AC$4&lt;=$H846)</f>
        <v>1</v>
      </c>
      <c r="AD846" s="373">
        <f>MAX($I846,1-SUM($N224:AC224))*(AD$4&lt;=$H846)</f>
        <v>1</v>
      </c>
      <c r="AE846" s="373">
        <f>MAX($I846,1-SUM($N224:AD224))*(AE$4&lt;=$H846)</f>
        <v>1</v>
      </c>
      <c r="AF846" s="373">
        <f>MAX($I846,1-SUM($N224:AE224))*(AF$4&lt;=$H846)</f>
        <v>1</v>
      </c>
      <c r="AG846" s="373">
        <f>MAX($I846,1-SUM($N224:AF224))*(AG$4&lt;=$H846)</f>
        <v>1</v>
      </c>
      <c r="AH846" s="373">
        <f>MAX($I846,1-SUM($N224:AG224))*(AH$4&lt;=$H846)</f>
        <v>1</v>
      </c>
      <c r="AI846" s="373">
        <f>MAX($I846,1-SUM($N224:AH224))*(AI$4&lt;=$H846)</f>
        <v>1</v>
      </c>
      <c r="AJ846" s="373">
        <f>MAX($I846,1-SUM($N224:AI224))*(AJ$4&lt;=$H846)</f>
        <v>1</v>
      </c>
      <c r="AK846" s="373">
        <f>MAX($I846,1-SUM($N224:AJ224))*(AK$4&lt;=$H846)</f>
        <v>1</v>
      </c>
      <c r="AL846" s="373">
        <f>MAX($I846,1-SUM($N224:AK224))*(AL$4&lt;=$H846)</f>
        <v>1</v>
      </c>
      <c r="AM846" s="373">
        <f>MAX($I846,1-SUM($N224:AL224))*(AM$4&lt;=$H846)</f>
        <v>1</v>
      </c>
      <c r="AN846" s="373">
        <f>MAX($I846,1-SUM($N224:AM224))*(AN$4&lt;=$H846)</f>
        <v>1</v>
      </c>
      <c r="AO846" s="373">
        <f>MAX($I846,1-SUM($N224:AN224))*(AO$4&lt;=$H846)</f>
        <v>1</v>
      </c>
      <c r="AP846" s="373">
        <f>MAX($I846,1-SUM($N224:AO224))*(AP$4&lt;=$H846)</f>
        <v>1</v>
      </c>
      <c r="AQ846" s="373">
        <f>MAX($I846,1-SUM($N224:AP224))*(AQ$4&lt;=$H846)</f>
        <v>1</v>
      </c>
      <c r="AR846" s="373">
        <f>MAX($I846,1-SUM($N224:AQ224))*(AR$4&lt;=$H846)</f>
        <v>1</v>
      </c>
      <c r="AS846" s="373">
        <f>MAX($I846,1-SUM($N224:AR224))*(AS$4&lt;=$H846)</f>
        <v>1</v>
      </c>
      <c r="AT846" s="373">
        <f>MAX($I846,1-SUM($N224:AS224))*(AT$4&lt;=$H846)</f>
        <v>0</v>
      </c>
      <c r="AU846" s="373">
        <f>MAX($I846,1-SUM($N224:AT224))*(AU$4&lt;=$H846)</f>
        <v>0</v>
      </c>
      <c r="AV846" s="373">
        <f>MAX($I846,1-SUM($N224:AU224))*(AV$4&lt;=$H846)</f>
        <v>0</v>
      </c>
      <c r="AW846" s="373">
        <f>MAX($I846,1-SUM($N224:AV224))*(AW$4&lt;=$H846)</f>
        <v>0</v>
      </c>
      <c r="AX846" s="373">
        <f>MAX($I846,1-SUM($N224:AW224))*(AX$4&lt;=$H846)</f>
        <v>0</v>
      </c>
      <c r="AY846" s="373">
        <f>MAX($I846,1-SUM($N224:AX224))*(AY$4&lt;=$H846)</f>
        <v>0</v>
      </c>
      <c r="AZ846" s="373">
        <f>MAX($I846,1-SUM($N224:AY224))*(AZ$4&lt;=$H846)</f>
        <v>0</v>
      </c>
      <c r="BA846" s="373">
        <f>MAX($I846,1-SUM($N224:AZ224))*(BA$4&lt;=$H846)</f>
        <v>0</v>
      </c>
      <c r="BB846" s="373">
        <f>MAX($I846,1-SUM($N224:BA224))*(BB$4&lt;=$H846)</f>
        <v>0</v>
      </c>
      <c r="BC846" s="373">
        <f>MAX($I846,1-SUM($N224:BB224))*(BC$4&lt;=$H846)</f>
        <v>0</v>
      </c>
      <c r="BD846" s="373">
        <f>MAX($I846,1-SUM($N224:BC224))*(BD$4&lt;=$H846)</f>
        <v>0</v>
      </c>
      <c r="BE846" s="373">
        <f>MAX($I846,1-SUM($N224:BD224))*(BE$4&lt;=$H846)</f>
        <v>0</v>
      </c>
      <c r="BF846" s="373">
        <f>MAX($I846,1-SUM($N224:BE224))*(BF$4&lt;=$H846)</f>
        <v>0</v>
      </c>
      <c r="BG846" s="373">
        <f>MAX($I846,1-SUM($N224:BF224))*(BG$4&lt;=$H846)</f>
        <v>0</v>
      </c>
      <c r="BH846" s="373">
        <f>MAX($I846,1-SUM($N224:BG224))*(BH$4&lt;=$H846)</f>
        <v>0</v>
      </c>
      <c r="BI846" s="373">
        <f>MAX($I846,1-SUM($N224:BH224))*(BI$4&lt;=$H846)</f>
        <v>0</v>
      </c>
      <c r="BJ846" s="373">
        <f>MAX($I846,1-SUM($N224:BI224))*(BJ$4&lt;=$H846)</f>
        <v>0</v>
      </c>
      <c r="BK846" s="373">
        <f>MAX($I846,1-SUM($N224:BJ224))*(BK$4&lt;=$H846)</f>
        <v>0</v>
      </c>
      <c r="BL846" s="373">
        <f>MAX($I846,1-SUM($N224:BK224))*(BL$4&lt;=$H846)</f>
        <v>0</v>
      </c>
      <c r="BM846" s="373">
        <f>MAX($I846,1-SUM($N224:BL224))*(BM$4&lt;=$H846)</f>
        <v>0</v>
      </c>
    </row>
    <row r="847" spans="3:65" x14ac:dyDescent="0.2">
      <c r="C847" s="325">
        <f t="shared" si="1572"/>
        <v>19</v>
      </c>
      <c r="D847" s="303" t="str">
        <f t="shared" si="1573"/>
        <v>item 19</v>
      </c>
      <c r="E847" s="350" t="str">
        <f t="shared" si="1571"/>
        <v>Operating Expense</v>
      </c>
      <c r="F847" s="320">
        <f t="shared" si="1571"/>
        <v>2</v>
      </c>
      <c r="G847" s="320"/>
      <c r="H847" s="355">
        <f>Input!I26</f>
        <v>30</v>
      </c>
      <c r="I847" s="372">
        <v>0.2</v>
      </c>
      <c r="J847" s="357"/>
      <c r="O847" s="373">
        <f>MAX($I847,1-SUM($N225:N225))*(O$4&lt;=$H847)</f>
        <v>1</v>
      </c>
      <c r="P847" s="373">
        <f>MAX($I847,1-SUM($N225:O225))*(P$4&lt;=$H847)</f>
        <v>1</v>
      </c>
      <c r="Q847" s="373">
        <f>MAX($I847,1-SUM($N225:P225))*(Q$4&lt;=$H847)</f>
        <v>1</v>
      </c>
      <c r="R847" s="373">
        <f>MAX($I847,1-SUM($N225:Q225))*(R$4&lt;=$H847)</f>
        <v>1</v>
      </c>
      <c r="S847" s="373">
        <f>MAX($I847,1-SUM($N225:R225))*(S$4&lt;=$H847)</f>
        <v>1</v>
      </c>
      <c r="T847" s="373">
        <f>MAX($I847,1-SUM($N225:S225))*(T$4&lt;=$H847)</f>
        <v>1</v>
      </c>
      <c r="U847" s="373">
        <f>MAX($I847,1-SUM($N225:T225))*(U$4&lt;=$H847)</f>
        <v>1</v>
      </c>
      <c r="V847" s="373">
        <f>MAX($I847,1-SUM($N225:U225))*(V$4&lt;=$H847)</f>
        <v>1</v>
      </c>
      <c r="W847" s="373">
        <f>MAX($I847,1-SUM($N225:V225))*(W$4&lt;=$H847)</f>
        <v>1</v>
      </c>
      <c r="X847" s="373">
        <f>MAX($I847,1-SUM($N225:W225))*(X$4&lt;=$H847)</f>
        <v>1</v>
      </c>
      <c r="Y847" s="373">
        <f>MAX($I847,1-SUM($N225:X225))*(Y$4&lt;=$H847)</f>
        <v>1</v>
      </c>
      <c r="Z847" s="373">
        <f>MAX($I847,1-SUM($N225:Y225))*(Z$4&lt;=$H847)</f>
        <v>1</v>
      </c>
      <c r="AA847" s="373">
        <f>MAX($I847,1-SUM($N225:Z225))*(AA$4&lt;=$H847)</f>
        <v>1</v>
      </c>
      <c r="AB847" s="373">
        <f>MAX($I847,1-SUM($N225:AA225))*(AB$4&lt;=$H847)</f>
        <v>1</v>
      </c>
      <c r="AC847" s="373">
        <f>MAX($I847,1-SUM($N225:AB225))*(AC$4&lt;=$H847)</f>
        <v>1</v>
      </c>
      <c r="AD847" s="373">
        <f>MAX($I847,1-SUM($N225:AC225))*(AD$4&lt;=$H847)</f>
        <v>1</v>
      </c>
      <c r="AE847" s="373">
        <f>MAX($I847,1-SUM($N225:AD225))*(AE$4&lt;=$H847)</f>
        <v>1</v>
      </c>
      <c r="AF847" s="373">
        <f>MAX($I847,1-SUM($N225:AE225))*(AF$4&lt;=$H847)</f>
        <v>1</v>
      </c>
      <c r="AG847" s="373">
        <f>MAX($I847,1-SUM($N225:AF225))*(AG$4&lt;=$H847)</f>
        <v>1</v>
      </c>
      <c r="AH847" s="373">
        <f>MAX($I847,1-SUM($N225:AG225))*(AH$4&lt;=$H847)</f>
        <v>1</v>
      </c>
      <c r="AI847" s="373">
        <f>MAX($I847,1-SUM($N225:AH225))*(AI$4&lt;=$H847)</f>
        <v>1</v>
      </c>
      <c r="AJ847" s="373">
        <f>MAX($I847,1-SUM($N225:AI225))*(AJ$4&lt;=$H847)</f>
        <v>1</v>
      </c>
      <c r="AK847" s="373">
        <f>MAX($I847,1-SUM($N225:AJ225))*(AK$4&lt;=$H847)</f>
        <v>1</v>
      </c>
      <c r="AL847" s="373">
        <f>MAX($I847,1-SUM($N225:AK225))*(AL$4&lt;=$H847)</f>
        <v>1</v>
      </c>
      <c r="AM847" s="373">
        <f>MAX($I847,1-SUM($N225:AL225))*(AM$4&lt;=$H847)</f>
        <v>1</v>
      </c>
      <c r="AN847" s="373">
        <f>MAX($I847,1-SUM($N225:AM225))*(AN$4&lt;=$H847)</f>
        <v>1</v>
      </c>
      <c r="AO847" s="373">
        <f>MAX($I847,1-SUM($N225:AN225))*(AO$4&lt;=$H847)</f>
        <v>1</v>
      </c>
      <c r="AP847" s="373">
        <f>MAX($I847,1-SUM($N225:AO225))*(AP$4&lt;=$H847)</f>
        <v>1</v>
      </c>
      <c r="AQ847" s="373">
        <f>MAX($I847,1-SUM($N225:AP225))*(AQ$4&lt;=$H847)</f>
        <v>1</v>
      </c>
      <c r="AR847" s="373">
        <f>MAX($I847,1-SUM($N225:AQ225))*(AR$4&lt;=$H847)</f>
        <v>1</v>
      </c>
      <c r="AS847" s="373">
        <f>MAX($I847,1-SUM($N225:AR225))*(AS$4&lt;=$H847)</f>
        <v>1</v>
      </c>
      <c r="AT847" s="373">
        <f>MAX($I847,1-SUM($N225:AS225))*(AT$4&lt;=$H847)</f>
        <v>0</v>
      </c>
      <c r="AU847" s="373">
        <f>MAX($I847,1-SUM($N225:AT225))*(AU$4&lt;=$H847)</f>
        <v>0</v>
      </c>
      <c r="AV847" s="373">
        <f>MAX($I847,1-SUM($N225:AU225))*(AV$4&lt;=$H847)</f>
        <v>0</v>
      </c>
      <c r="AW847" s="373">
        <f>MAX($I847,1-SUM($N225:AV225))*(AW$4&lt;=$H847)</f>
        <v>0</v>
      </c>
      <c r="AX847" s="373">
        <f>MAX($I847,1-SUM($N225:AW225))*(AX$4&lt;=$H847)</f>
        <v>0</v>
      </c>
      <c r="AY847" s="373">
        <f>MAX($I847,1-SUM($N225:AX225))*(AY$4&lt;=$H847)</f>
        <v>0</v>
      </c>
      <c r="AZ847" s="373">
        <f>MAX($I847,1-SUM($N225:AY225))*(AZ$4&lt;=$H847)</f>
        <v>0</v>
      </c>
      <c r="BA847" s="373">
        <f>MAX($I847,1-SUM($N225:AZ225))*(BA$4&lt;=$H847)</f>
        <v>0</v>
      </c>
      <c r="BB847" s="373">
        <f>MAX($I847,1-SUM($N225:BA225))*(BB$4&lt;=$H847)</f>
        <v>0</v>
      </c>
      <c r="BC847" s="373">
        <f>MAX($I847,1-SUM($N225:BB225))*(BC$4&lt;=$H847)</f>
        <v>0</v>
      </c>
      <c r="BD847" s="373">
        <f>MAX($I847,1-SUM($N225:BC225))*(BD$4&lt;=$H847)</f>
        <v>0</v>
      </c>
      <c r="BE847" s="373">
        <f>MAX($I847,1-SUM($N225:BD225))*(BE$4&lt;=$H847)</f>
        <v>0</v>
      </c>
      <c r="BF847" s="373">
        <f>MAX($I847,1-SUM($N225:BE225))*(BF$4&lt;=$H847)</f>
        <v>0</v>
      </c>
      <c r="BG847" s="373">
        <f>MAX($I847,1-SUM($N225:BF225))*(BG$4&lt;=$H847)</f>
        <v>0</v>
      </c>
      <c r="BH847" s="373">
        <f>MAX($I847,1-SUM($N225:BG225))*(BH$4&lt;=$H847)</f>
        <v>0</v>
      </c>
      <c r="BI847" s="373">
        <f>MAX($I847,1-SUM($N225:BH225))*(BI$4&lt;=$H847)</f>
        <v>0</v>
      </c>
      <c r="BJ847" s="373">
        <f>MAX($I847,1-SUM($N225:BI225))*(BJ$4&lt;=$H847)</f>
        <v>0</v>
      </c>
      <c r="BK847" s="373">
        <f>MAX($I847,1-SUM($N225:BJ225))*(BK$4&lt;=$H847)</f>
        <v>0</v>
      </c>
      <c r="BL847" s="373">
        <f>MAX($I847,1-SUM($N225:BK225))*(BL$4&lt;=$H847)</f>
        <v>0</v>
      </c>
      <c r="BM847" s="373">
        <f>MAX($I847,1-SUM($N225:BL225))*(BM$4&lt;=$H847)</f>
        <v>0</v>
      </c>
    </row>
    <row r="848" spans="3:65" x14ac:dyDescent="0.2">
      <c r="C848" s="325">
        <f t="shared" si="1572"/>
        <v>20</v>
      </c>
      <c r="D848" s="303" t="str">
        <f t="shared" si="1573"/>
        <v>item 20</v>
      </c>
      <c r="E848" s="350" t="str">
        <f t="shared" si="1571"/>
        <v>Operating Expense</v>
      </c>
      <c r="F848" s="320">
        <f t="shared" si="1571"/>
        <v>2</v>
      </c>
      <c r="G848" s="320"/>
      <c r="H848" s="355">
        <f>Input!I27</f>
        <v>30</v>
      </c>
      <c r="I848" s="372">
        <v>0.2</v>
      </c>
      <c r="J848" s="357"/>
      <c r="O848" s="373">
        <f>MAX($I848,1-SUM($N226:N226))*(O$4&lt;=$H848)</f>
        <v>1</v>
      </c>
      <c r="P848" s="373">
        <f>MAX($I848,1-SUM($N226:O226))*(P$4&lt;=$H848)</f>
        <v>1</v>
      </c>
      <c r="Q848" s="373">
        <f>MAX($I848,1-SUM($N226:P226))*(Q$4&lt;=$H848)</f>
        <v>1</v>
      </c>
      <c r="R848" s="373">
        <f>MAX($I848,1-SUM($N226:Q226))*(R$4&lt;=$H848)</f>
        <v>1</v>
      </c>
      <c r="S848" s="373">
        <f>MAX($I848,1-SUM($N226:R226))*(S$4&lt;=$H848)</f>
        <v>1</v>
      </c>
      <c r="T848" s="373">
        <f>MAX($I848,1-SUM($N226:S226))*(T$4&lt;=$H848)</f>
        <v>1</v>
      </c>
      <c r="U848" s="373">
        <f>MAX($I848,1-SUM($N226:T226))*(U$4&lt;=$H848)</f>
        <v>1</v>
      </c>
      <c r="V848" s="373">
        <f>MAX($I848,1-SUM($N226:U226))*(V$4&lt;=$H848)</f>
        <v>1</v>
      </c>
      <c r="W848" s="373">
        <f>MAX($I848,1-SUM($N226:V226))*(W$4&lt;=$H848)</f>
        <v>1</v>
      </c>
      <c r="X848" s="373">
        <f>MAX($I848,1-SUM($N226:W226))*(X$4&lt;=$H848)</f>
        <v>1</v>
      </c>
      <c r="Y848" s="373">
        <f>MAX($I848,1-SUM($N226:X226))*(Y$4&lt;=$H848)</f>
        <v>1</v>
      </c>
      <c r="Z848" s="373">
        <f>MAX($I848,1-SUM($N226:Y226))*(Z$4&lt;=$H848)</f>
        <v>1</v>
      </c>
      <c r="AA848" s="373">
        <f>MAX($I848,1-SUM($N226:Z226))*(AA$4&lt;=$H848)</f>
        <v>1</v>
      </c>
      <c r="AB848" s="373">
        <f>MAX($I848,1-SUM($N226:AA226))*(AB$4&lt;=$H848)</f>
        <v>1</v>
      </c>
      <c r="AC848" s="373">
        <f>MAX($I848,1-SUM($N226:AB226))*(AC$4&lt;=$H848)</f>
        <v>1</v>
      </c>
      <c r="AD848" s="373">
        <f>MAX($I848,1-SUM($N226:AC226))*(AD$4&lt;=$H848)</f>
        <v>1</v>
      </c>
      <c r="AE848" s="373">
        <f>MAX($I848,1-SUM($N226:AD226))*(AE$4&lt;=$H848)</f>
        <v>1</v>
      </c>
      <c r="AF848" s="373">
        <f>MAX($I848,1-SUM($N226:AE226))*(AF$4&lt;=$H848)</f>
        <v>1</v>
      </c>
      <c r="AG848" s="373">
        <f>MAX($I848,1-SUM($N226:AF226))*(AG$4&lt;=$H848)</f>
        <v>1</v>
      </c>
      <c r="AH848" s="373">
        <f>MAX($I848,1-SUM($N226:AG226))*(AH$4&lt;=$H848)</f>
        <v>1</v>
      </c>
      <c r="AI848" s="373">
        <f>MAX($I848,1-SUM($N226:AH226))*(AI$4&lt;=$H848)</f>
        <v>1</v>
      </c>
      <c r="AJ848" s="373">
        <f>MAX($I848,1-SUM($N226:AI226))*(AJ$4&lt;=$H848)</f>
        <v>1</v>
      </c>
      <c r="AK848" s="373">
        <f>MAX($I848,1-SUM($N226:AJ226))*(AK$4&lt;=$H848)</f>
        <v>1</v>
      </c>
      <c r="AL848" s="373">
        <f>MAX($I848,1-SUM($N226:AK226))*(AL$4&lt;=$H848)</f>
        <v>1</v>
      </c>
      <c r="AM848" s="373">
        <f>MAX($I848,1-SUM($N226:AL226))*(AM$4&lt;=$H848)</f>
        <v>1</v>
      </c>
      <c r="AN848" s="373">
        <f>MAX($I848,1-SUM($N226:AM226))*(AN$4&lt;=$H848)</f>
        <v>1</v>
      </c>
      <c r="AO848" s="373">
        <f>MAX($I848,1-SUM($N226:AN226))*(AO$4&lt;=$H848)</f>
        <v>1</v>
      </c>
      <c r="AP848" s="373">
        <f>MAX($I848,1-SUM($N226:AO226))*(AP$4&lt;=$H848)</f>
        <v>1</v>
      </c>
      <c r="AQ848" s="373">
        <f>MAX($I848,1-SUM($N226:AP226))*(AQ$4&lt;=$H848)</f>
        <v>1</v>
      </c>
      <c r="AR848" s="373">
        <f>MAX($I848,1-SUM($N226:AQ226))*(AR$4&lt;=$H848)</f>
        <v>1</v>
      </c>
      <c r="AS848" s="373">
        <f>MAX($I848,1-SUM($N226:AR226))*(AS$4&lt;=$H848)</f>
        <v>1</v>
      </c>
      <c r="AT848" s="373">
        <f>MAX($I848,1-SUM($N226:AS226))*(AT$4&lt;=$H848)</f>
        <v>0</v>
      </c>
      <c r="AU848" s="373">
        <f>MAX($I848,1-SUM($N226:AT226))*(AU$4&lt;=$H848)</f>
        <v>0</v>
      </c>
      <c r="AV848" s="373">
        <f>MAX($I848,1-SUM($N226:AU226))*(AV$4&lt;=$H848)</f>
        <v>0</v>
      </c>
      <c r="AW848" s="373">
        <f>MAX($I848,1-SUM($N226:AV226))*(AW$4&lt;=$H848)</f>
        <v>0</v>
      </c>
      <c r="AX848" s="373">
        <f>MAX($I848,1-SUM($N226:AW226))*(AX$4&lt;=$H848)</f>
        <v>0</v>
      </c>
      <c r="AY848" s="373">
        <f>MAX($I848,1-SUM($N226:AX226))*(AY$4&lt;=$H848)</f>
        <v>0</v>
      </c>
      <c r="AZ848" s="373">
        <f>MAX($I848,1-SUM($N226:AY226))*(AZ$4&lt;=$H848)</f>
        <v>0</v>
      </c>
      <c r="BA848" s="373">
        <f>MAX($I848,1-SUM($N226:AZ226))*(BA$4&lt;=$H848)</f>
        <v>0</v>
      </c>
      <c r="BB848" s="373">
        <f>MAX($I848,1-SUM($N226:BA226))*(BB$4&lt;=$H848)</f>
        <v>0</v>
      </c>
      <c r="BC848" s="373">
        <f>MAX($I848,1-SUM($N226:BB226))*(BC$4&lt;=$H848)</f>
        <v>0</v>
      </c>
      <c r="BD848" s="373">
        <f>MAX($I848,1-SUM($N226:BC226))*(BD$4&lt;=$H848)</f>
        <v>0</v>
      </c>
      <c r="BE848" s="373">
        <f>MAX($I848,1-SUM($N226:BD226))*(BE$4&lt;=$H848)</f>
        <v>0</v>
      </c>
      <c r="BF848" s="373">
        <f>MAX($I848,1-SUM($N226:BE226))*(BF$4&lt;=$H848)</f>
        <v>0</v>
      </c>
      <c r="BG848" s="373">
        <f>MAX($I848,1-SUM($N226:BF226))*(BG$4&lt;=$H848)</f>
        <v>0</v>
      </c>
      <c r="BH848" s="373">
        <f>MAX($I848,1-SUM($N226:BG226))*(BH$4&lt;=$H848)</f>
        <v>0</v>
      </c>
      <c r="BI848" s="373">
        <f>MAX($I848,1-SUM($N226:BH226))*(BI$4&lt;=$H848)</f>
        <v>0</v>
      </c>
      <c r="BJ848" s="373">
        <f>MAX($I848,1-SUM($N226:BI226))*(BJ$4&lt;=$H848)</f>
        <v>0</v>
      </c>
      <c r="BK848" s="373">
        <f>MAX($I848,1-SUM($N226:BJ226))*(BK$4&lt;=$H848)</f>
        <v>0</v>
      </c>
      <c r="BL848" s="373">
        <f>MAX($I848,1-SUM($N226:BK226))*(BL$4&lt;=$H848)</f>
        <v>0</v>
      </c>
      <c r="BM848" s="373">
        <f>MAX($I848,1-SUM($N226:BL226))*(BM$4&lt;=$H848)</f>
        <v>0</v>
      </c>
    </row>
    <row r="849" spans="3:65" x14ac:dyDescent="0.2">
      <c r="C849" s="325">
        <f t="shared" si="1572"/>
        <v>21</v>
      </c>
      <c r="D849" s="303" t="str">
        <f t="shared" si="1573"/>
        <v>item 21</v>
      </c>
      <c r="E849" s="350" t="str">
        <f t="shared" si="1571"/>
        <v>Operating Expense</v>
      </c>
      <c r="F849" s="320">
        <f t="shared" si="1571"/>
        <v>2</v>
      </c>
      <c r="G849" s="320"/>
      <c r="H849" s="355">
        <f>Input!I28</f>
        <v>30</v>
      </c>
      <c r="I849" s="372">
        <v>0.2</v>
      </c>
      <c r="J849" s="357"/>
      <c r="O849" s="373">
        <f>MAX($I849,1-SUM($N227:N227))*(O$4&lt;=$H849)</f>
        <v>1</v>
      </c>
      <c r="P849" s="373">
        <f>MAX($I849,1-SUM($N227:O227))*(P$4&lt;=$H849)</f>
        <v>1</v>
      </c>
      <c r="Q849" s="373">
        <f>MAX($I849,1-SUM($N227:P227))*(Q$4&lt;=$H849)</f>
        <v>1</v>
      </c>
      <c r="R849" s="373">
        <f>MAX($I849,1-SUM($N227:Q227))*(R$4&lt;=$H849)</f>
        <v>1</v>
      </c>
      <c r="S849" s="373">
        <f>MAX($I849,1-SUM($N227:R227))*(S$4&lt;=$H849)</f>
        <v>1</v>
      </c>
      <c r="T849" s="373">
        <f>MAX($I849,1-SUM($N227:S227))*(T$4&lt;=$H849)</f>
        <v>1</v>
      </c>
      <c r="U849" s="373">
        <f>MAX($I849,1-SUM($N227:T227))*(U$4&lt;=$H849)</f>
        <v>1</v>
      </c>
      <c r="V849" s="373">
        <f>MAX($I849,1-SUM($N227:U227))*(V$4&lt;=$H849)</f>
        <v>1</v>
      </c>
      <c r="W849" s="373">
        <f>MAX($I849,1-SUM($N227:V227))*(W$4&lt;=$H849)</f>
        <v>1</v>
      </c>
      <c r="X849" s="373">
        <f>MAX($I849,1-SUM($N227:W227))*(X$4&lt;=$H849)</f>
        <v>1</v>
      </c>
      <c r="Y849" s="373">
        <f>MAX($I849,1-SUM($N227:X227))*(Y$4&lt;=$H849)</f>
        <v>1</v>
      </c>
      <c r="Z849" s="373">
        <f>MAX($I849,1-SUM($N227:Y227))*(Z$4&lt;=$H849)</f>
        <v>1</v>
      </c>
      <c r="AA849" s="373">
        <f>MAX($I849,1-SUM($N227:Z227))*(AA$4&lt;=$H849)</f>
        <v>1</v>
      </c>
      <c r="AB849" s="373">
        <f>MAX($I849,1-SUM($N227:AA227))*(AB$4&lt;=$H849)</f>
        <v>1</v>
      </c>
      <c r="AC849" s="373">
        <f>MAX($I849,1-SUM($N227:AB227))*(AC$4&lt;=$H849)</f>
        <v>1</v>
      </c>
      <c r="AD849" s="373">
        <f>MAX($I849,1-SUM($N227:AC227))*(AD$4&lt;=$H849)</f>
        <v>1</v>
      </c>
      <c r="AE849" s="373">
        <f>MAX($I849,1-SUM($N227:AD227))*(AE$4&lt;=$H849)</f>
        <v>1</v>
      </c>
      <c r="AF849" s="373">
        <f>MAX($I849,1-SUM($N227:AE227))*(AF$4&lt;=$H849)</f>
        <v>1</v>
      </c>
      <c r="AG849" s="373">
        <f>MAX($I849,1-SUM($N227:AF227))*(AG$4&lt;=$H849)</f>
        <v>1</v>
      </c>
      <c r="AH849" s="373">
        <f>MAX($I849,1-SUM($N227:AG227))*(AH$4&lt;=$H849)</f>
        <v>1</v>
      </c>
      <c r="AI849" s="373">
        <f>MAX($I849,1-SUM($N227:AH227))*(AI$4&lt;=$H849)</f>
        <v>1</v>
      </c>
      <c r="AJ849" s="373">
        <f>MAX($I849,1-SUM($N227:AI227))*(AJ$4&lt;=$H849)</f>
        <v>1</v>
      </c>
      <c r="AK849" s="373">
        <f>MAX($I849,1-SUM($N227:AJ227))*(AK$4&lt;=$H849)</f>
        <v>1</v>
      </c>
      <c r="AL849" s="373">
        <f>MAX($I849,1-SUM($N227:AK227))*(AL$4&lt;=$H849)</f>
        <v>1</v>
      </c>
      <c r="AM849" s="373">
        <f>MAX($I849,1-SUM($N227:AL227))*(AM$4&lt;=$H849)</f>
        <v>1</v>
      </c>
      <c r="AN849" s="373">
        <f>MAX($I849,1-SUM($N227:AM227))*(AN$4&lt;=$H849)</f>
        <v>1</v>
      </c>
      <c r="AO849" s="373">
        <f>MAX($I849,1-SUM($N227:AN227))*(AO$4&lt;=$H849)</f>
        <v>1</v>
      </c>
      <c r="AP849" s="373">
        <f>MAX($I849,1-SUM($N227:AO227))*(AP$4&lt;=$H849)</f>
        <v>1</v>
      </c>
      <c r="AQ849" s="373">
        <f>MAX($I849,1-SUM($N227:AP227))*(AQ$4&lt;=$H849)</f>
        <v>1</v>
      </c>
      <c r="AR849" s="373">
        <f>MAX($I849,1-SUM($N227:AQ227))*(AR$4&lt;=$H849)</f>
        <v>1</v>
      </c>
      <c r="AS849" s="373">
        <f>MAX($I849,1-SUM($N227:AR227))*(AS$4&lt;=$H849)</f>
        <v>1</v>
      </c>
      <c r="AT849" s="373">
        <f>MAX($I849,1-SUM($N227:AS227))*(AT$4&lt;=$H849)</f>
        <v>0</v>
      </c>
      <c r="AU849" s="373">
        <f>MAX($I849,1-SUM($N227:AT227))*(AU$4&lt;=$H849)</f>
        <v>0</v>
      </c>
      <c r="AV849" s="373">
        <f>MAX($I849,1-SUM($N227:AU227))*(AV$4&lt;=$H849)</f>
        <v>0</v>
      </c>
      <c r="AW849" s="373">
        <f>MAX($I849,1-SUM($N227:AV227))*(AW$4&lt;=$H849)</f>
        <v>0</v>
      </c>
      <c r="AX849" s="373">
        <f>MAX($I849,1-SUM($N227:AW227))*(AX$4&lt;=$H849)</f>
        <v>0</v>
      </c>
      <c r="AY849" s="373">
        <f>MAX($I849,1-SUM($N227:AX227))*(AY$4&lt;=$H849)</f>
        <v>0</v>
      </c>
      <c r="AZ849" s="373">
        <f>MAX($I849,1-SUM($N227:AY227))*(AZ$4&lt;=$H849)</f>
        <v>0</v>
      </c>
      <c r="BA849" s="373">
        <f>MAX($I849,1-SUM($N227:AZ227))*(BA$4&lt;=$H849)</f>
        <v>0</v>
      </c>
      <c r="BB849" s="373">
        <f>MAX($I849,1-SUM($N227:BA227))*(BB$4&lt;=$H849)</f>
        <v>0</v>
      </c>
      <c r="BC849" s="373">
        <f>MAX($I849,1-SUM($N227:BB227))*(BC$4&lt;=$H849)</f>
        <v>0</v>
      </c>
      <c r="BD849" s="373">
        <f>MAX($I849,1-SUM($N227:BC227))*(BD$4&lt;=$H849)</f>
        <v>0</v>
      </c>
      <c r="BE849" s="373">
        <f>MAX($I849,1-SUM($N227:BD227))*(BE$4&lt;=$H849)</f>
        <v>0</v>
      </c>
      <c r="BF849" s="373">
        <f>MAX($I849,1-SUM($N227:BE227))*(BF$4&lt;=$H849)</f>
        <v>0</v>
      </c>
      <c r="BG849" s="373">
        <f>MAX($I849,1-SUM($N227:BF227))*(BG$4&lt;=$H849)</f>
        <v>0</v>
      </c>
      <c r="BH849" s="373">
        <f>MAX($I849,1-SUM($N227:BG227))*(BH$4&lt;=$H849)</f>
        <v>0</v>
      </c>
      <c r="BI849" s="373">
        <f>MAX($I849,1-SUM($N227:BH227))*(BI$4&lt;=$H849)</f>
        <v>0</v>
      </c>
      <c r="BJ849" s="373">
        <f>MAX($I849,1-SUM($N227:BI227))*(BJ$4&lt;=$H849)</f>
        <v>0</v>
      </c>
      <c r="BK849" s="373">
        <f>MAX($I849,1-SUM($N227:BJ227))*(BK$4&lt;=$H849)</f>
        <v>0</v>
      </c>
      <c r="BL849" s="373">
        <f>MAX($I849,1-SUM($N227:BK227))*(BL$4&lt;=$H849)</f>
        <v>0</v>
      </c>
      <c r="BM849" s="373">
        <f>MAX($I849,1-SUM($N227:BL227))*(BM$4&lt;=$H849)</f>
        <v>0</v>
      </c>
    </row>
    <row r="850" spans="3:65" x14ac:dyDescent="0.2">
      <c r="C850" s="325">
        <f t="shared" si="1572"/>
        <v>22</v>
      </c>
      <c r="D850" s="303" t="str">
        <f t="shared" si="1573"/>
        <v>item 22</v>
      </c>
      <c r="E850" s="350" t="str">
        <f t="shared" si="1571"/>
        <v>Operating Expense</v>
      </c>
      <c r="F850" s="320">
        <f t="shared" si="1571"/>
        <v>2</v>
      </c>
      <c r="G850" s="320"/>
      <c r="H850" s="355">
        <f>Input!I29</f>
        <v>30</v>
      </c>
      <c r="I850" s="372">
        <v>0.2</v>
      </c>
      <c r="J850" s="357"/>
      <c r="O850" s="373">
        <f>MAX($I850,1-SUM($N228:N228))*(O$4&lt;=$H850)</f>
        <v>1</v>
      </c>
      <c r="P850" s="373">
        <f>MAX($I850,1-SUM($N228:O228))*(P$4&lt;=$H850)</f>
        <v>1</v>
      </c>
      <c r="Q850" s="373">
        <f>MAX($I850,1-SUM($N228:P228))*(Q$4&lt;=$H850)</f>
        <v>1</v>
      </c>
      <c r="R850" s="373">
        <f>MAX($I850,1-SUM($N228:Q228))*(R$4&lt;=$H850)</f>
        <v>1</v>
      </c>
      <c r="S850" s="373">
        <f>MAX($I850,1-SUM($N228:R228))*(S$4&lt;=$H850)</f>
        <v>1</v>
      </c>
      <c r="T850" s="373">
        <f>MAX($I850,1-SUM($N228:S228))*(T$4&lt;=$H850)</f>
        <v>1</v>
      </c>
      <c r="U850" s="373">
        <f>MAX($I850,1-SUM($N228:T228))*(U$4&lt;=$H850)</f>
        <v>1</v>
      </c>
      <c r="V850" s="373">
        <f>MAX($I850,1-SUM($N228:U228))*(V$4&lt;=$H850)</f>
        <v>1</v>
      </c>
      <c r="W850" s="373">
        <f>MAX($I850,1-SUM($N228:V228))*(W$4&lt;=$H850)</f>
        <v>1</v>
      </c>
      <c r="X850" s="373">
        <f>MAX($I850,1-SUM($N228:W228))*(X$4&lt;=$H850)</f>
        <v>1</v>
      </c>
      <c r="Y850" s="373">
        <f>MAX($I850,1-SUM($N228:X228))*(Y$4&lt;=$H850)</f>
        <v>1</v>
      </c>
      <c r="Z850" s="373">
        <f>MAX($I850,1-SUM($N228:Y228))*(Z$4&lt;=$H850)</f>
        <v>1</v>
      </c>
      <c r="AA850" s="373">
        <f>MAX($I850,1-SUM($N228:Z228))*(AA$4&lt;=$H850)</f>
        <v>1</v>
      </c>
      <c r="AB850" s="373">
        <f>MAX($I850,1-SUM($N228:AA228))*(AB$4&lt;=$H850)</f>
        <v>1</v>
      </c>
      <c r="AC850" s="373">
        <f>MAX($I850,1-SUM($N228:AB228))*(AC$4&lt;=$H850)</f>
        <v>1</v>
      </c>
      <c r="AD850" s="373">
        <f>MAX($I850,1-SUM($N228:AC228))*(AD$4&lt;=$H850)</f>
        <v>1</v>
      </c>
      <c r="AE850" s="373">
        <f>MAX($I850,1-SUM($N228:AD228))*(AE$4&lt;=$H850)</f>
        <v>1</v>
      </c>
      <c r="AF850" s="373">
        <f>MAX($I850,1-SUM($N228:AE228))*(AF$4&lt;=$H850)</f>
        <v>1</v>
      </c>
      <c r="AG850" s="373">
        <f>MAX($I850,1-SUM($N228:AF228))*(AG$4&lt;=$H850)</f>
        <v>1</v>
      </c>
      <c r="AH850" s="373">
        <f>MAX($I850,1-SUM($N228:AG228))*(AH$4&lt;=$H850)</f>
        <v>1</v>
      </c>
      <c r="AI850" s="373">
        <f>MAX($I850,1-SUM($N228:AH228))*(AI$4&lt;=$H850)</f>
        <v>1</v>
      </c>
      <c r="AJ850" s="373">
        <f>MAX($I850,1-SUM($N228:AI228))*(AJ$4&lt;=$H850)</f>
        <v>1</v>
      </c>
      <c r="AK850" s="373">
        <f>MAX($I850,1-SUM($N228:AJ228))*(AK$4&lt;=$H850)</f>
        <v>1</v>
      </c>
      <c r="AL850" s="373">
        <f>MAX($I850,1-SUM($N228:AK228))*(AL$4&lt;=$H850)</f>
        <v>1</v>
      </c>
      <c r="AM850" s="373">
        <f>MAX($I850,1-SUM($N228:AL228))*(AM$4&lt;=$H850)</f>
        <v>1</v>
      </c>
      <c r="AN850" s="373">
        <f>MAX($I850,1-SUM($N228:AM228))*(AN$4&lt;=$H850)</f>
        <v>1</v>
      </c>
      <c r="AO850" s="373">
        <f>MAX($I850,1-SUM($N228:AN228))*(AO$4&lt;=$H850)</f>
        <v>1</v>
      </c>
      <c r="AP850" s="373">
        <f>MAX($I850,1-SUM($N228:AO228))*(AP$4&lt;=$H850)</f>
        <v>1</v>
      </c>
      <c r="AQ850" s="373">
        <f>MAX($I850,1-SUM($N228:AP228))*(AQ$4&lt;=$H850)</f>
        <v>1</v>
      </c>
      <c r="AR850" s="373">
        <f>MAX($I850,1-SUM($N228:AQ228))*(AR$4&lt;=$H850)</f>
        <v>1</v>
      </c>
      <c r="AS850" s="373">
        <f>MAX($I850,1-SUM($N228:AR228))*(AS$4&lt;=$H850)</f>
        <v>1</v>
      </c>
      <c r="AT850" s="373">
        <f>MAX($I850,1-SUM($N228:AS228))*(AT$4&lt;=$H850)</f>
        <v>0</v>
      </c>
      <c r="AU850" s="373">
        <f>MAX($I850,1-SUM($N228:AT228))*(AU$4&lt;=$H850)</f>
        <v>0</v>
      </c>
      <c r="AV850" s="373">
        <f>MAX($I850,1-SUM($N228:AU228))*(AV$4&lt;=$H850)</f>
        <v>0</v>
      </c>
      <c r="AW850" s="373">
        <f>MAX($I850,1-SUM($N228:AV228))*(AW$4&lt;=$H850)</f>
        <v>0</v>
      </c>
      <c r="AX850" s="373">
        <f>MAX($I850,1-SUM($N228:AW228))*(AX$4&lt;=$H850)</f>
        <v>0</v>
      </c>
      <c r="AY850" s="373">
        <f>MAX($I850,1-SUM($N228:AX228))*(AY$4&lt;=$H850)</f>
        <v>0</v>
      </c>
      <c r="AZ850" s="373">
        <f>MAX($I850,1-SUM($N228:AY228))*(AZ$4&lt;=$H850)</f>
        <v>0</v>
      </c>
      <c r="BA850" s="373">
        <f>MAX($I850,1-SUM($N228:AZ228))*(BA$4&lt;=$H850)</f>
        <v>0</v>
      </c>
      <c r="BB850" s="373">
        <f>MAX($I850,1-SUM($N228:BA228))*(BB$4&lt;=$H850)</f>
        <v>0</v>
      </c>
      <c r="BC850" s="373">
        <f>MAX($I850,1-SUM($N228:BB228))*(BC$4&lt;=$H850)</f>
        <v>0</v>
      </c>
      <c r="BD850" s="373">
        <f>MAX($I850,1-SUM($N228:BC228))*(BD$4&lt;=$H850)</f>
        <v>0</v>
      </c>
      <c r="BE850" s="373">
        <f>MAX($I850,1-SUM($N228:BD228))*(BE$4&lt;=$H850)</f>
        <v>0</v>
      </c>
      <c r="BF850" s="373">
        <f>MAX($I850,1-SUM($N228:BE228))*(BF$4&lt;=$H850)</f>
        <v>0</v>
      </c>
      <c r="BG850" s="373">
        <f>MAX($I850,1-SUM($N228:BF228))*(BG$4&lt;=$H850)</f>
        <v>0</v>
      </c>
      <c r="BH850" s="373">
        <f>MAX($I850,1-SUM($N228:BG228))*(BH$4&lt;=$H850)</f>
        <v>0</v>
      </c>
      <c r="BI850" s="373">
        <f>MAX($I850,1-SUM($N228:BH228))*(BI$4&lt;=$H850)</f>
        <v>0</v>
      </c>
      <c r="BJ850" s="373">
        <f>MAX($I850,1-SUM($N228:BI228))*(BJ$4&lt;=$H850)</f>
        <v>0</v>
      </c>
      <c r="BK850" s="373">
        <f>MAX($I850,1-SUM($N228:BJ228))*(BK$4&lt;=$H850)</f>
        <v>0</v>
      </c>
      <c r="BL850" s="373">
        <f>MAX($I850,1-SUM($N228:BK228))*(BL$4&lt;=$H850)</f>
        <v>0</v>
      </c>
      <c r="BM850" s="373">
        <f>MAX($I850,1-SUM($N228:BL228))*(BM$4&lt;=$H850)</f>
        <v>0</v>
      </c>
    </row>
    <row r="851" spans="3:65" x14ac:dyDescent="0.2">
      <c r="C851" s="325">
        <f t="shared" si="1572"/>
        <v>23</v>
      </c>
      <c r="D851" s="303" t="str">
        <f t="shared" si="1573"/>
        <v>item 23</v>
      </c>
      <c r="E851" s="350" t="str">
        <f t="shared" si="1571"/>
        <v>Operating Expense</v>
      </c>
      <c r="F851" s="320">
        <f t="shared" si="1571"/>
        <v>2</v>
      </c>
      <c r="G851" s="320"/>
      <c r="H851" s="355">
        <f>Input!I30</f>
        <v>30</v>
      </c>
      <c r="I851" s="372">
        <v>0.2</v>
      </c>
      <c r="J851" s="357"/>
      <c r="O851" s="373">
        <f>MAX($I851,1-SUM($N229:N229))*(O$4&lt;=$H851)</f>
        <v>1</v>
      </c>
      <c r="P851" s="373">
        <f>MAX($I851,1-SUM($N229:O229))*(P$4&lt;=$H851)</f>
        <v>1</v>
      </c>
      <c r="Q851" s="373">
        <f>MAX($I851,1-SUM($N229:P229))*(Q$4&lt;=$H851)</f>
        <v>1</v>
      </c>
      <c r="R851" s="373">
        <f>MAX($I851,1-SUM($N229:Q229))*(R$4&lt;=$H851)</f>
        <v>1</v>
      </c>
      <c r="S851" s="373">
        <f>MAX($I851,1-SUM($N229:R229))*(S$4&lt;=$H851)</f>
        <v>1</v>
      </c>
      <c r="T851" s="373">
        <f>MAX($I851,1-SUM($N229:S229))*(T$4&lt;=$H851)</f>
        <v>1</v>
      </c>
      <c r="U851" s="373">
        <f>MAX($I851,1-SUM($N229:T229))*(U$4&lt;=$H851)</f>
        <v>1</v>
      </c>
      <c r="V851" s="373">
        <f>MAX($I851,1-SUM($N229:U229))*(V$4&lt;=$H851)</f>
        <v>1</v>
      </c>
      <c r="W851" s="373">
        <f>MAX($I851,1-SUM($N229:V229))*(W$4&lt;=$H851)</f>
        <v>1</v>
      </c>
      <c r="X851" s="373">
        <f>MAX($I851,1-SUM($N229:W229))*(X$4&lt;=$H851)</f>
        <v>1</v>
      </c>
      <c r="Y851" s="373">
        <f>MAX($I851,1-SUM($N229:X229))*(Y$4&lt;=$H851)</f>
        <v>1</v>
      </c>
      <c r="Z851" s="373">
        <f>MAX($I851,1-SUM($N229:Y229))*(Z$4&lt;=$H851)</f>
        <v>1</v>
      </c>
      <c r="AA851" s="373">
        <f>MAX($I851,1-SUM($N229:Z229))*(AA$4&lt;=$H851)</f>
        <v>1</v>
      </c>
      <c r="AB851" s="373">
        <f>MAX($I851,1-SUM($N229:AA229))*(AB$4&lt;=$H851)</f>
        <v>1</v>
      </c>
      <c r="AC851" s="373">
        <f>MAX($I851,1-SUM($N229:AB229))*(AC$4&lt;=$H851)</f>
        <v>1</v>
      </c>
      <c r="AD851" s="373">
        <f>MAX($I851,1-SUM($N229:AC229))*(AD$4&lt;=$H851)</f>
        <v>1</v>
      </c>
      <c r="AE851" s="373">
        <f>MAX($I851,1-SUM($N229:AD229))*(AE$4&lt;=$H851)</f>
        <v>1</v>
      </c>
      <c r="AF851" s="373">
        <f>MAX($I851,1-SUM($N229:AE229))*(AF$4&lt;=$H851)</f>
        <v>1</v>
      </c>
      <c r="AG851" s="373">
        <f>MAX($I851,1-SUM($N229:AF229))*(AG$4&lt;=$H851)</f>
        <v>1</v>
      </c>
      <c r="AH851" s="373">
        <f>MAX($I851,1-SUM($N229:AG229))*(AH$4&lt;=$H851)</f>
        <v>1</v>
      </c>
      <c r="AI851" s="373">
        <f>MAX($I851,1-SUM($N229:AH229))*(AI$4&lt;=$H851)</f>
        <v>1</v>
      </c>
      <c r="AJ851" s="373">
        <f>MAX($I851,1-SUM($N229:AI229))*(AJ$4&lt;=$H851)</f>
        <v>1</v>
      </c>
      <c r="AK851" s="373">
        <f>MAX($I851,1-SUM($N229:AJ229))*(AK$4&lt;=$H851)</f>
        <v>1</v>
      </c>
      <c r="AL851" s="373">
        <f>MAX($I851,1-SUM($N229:AK229))*(AL$4&lt;=$H851)</f>
        <v>1</v>
      </c>
      <c r="AM851" s="373">
        <f>MAX($I851,1-SUM($N229:AL229))*(AM$4&lt;=$H851)</f>
        <v>1</v>
      </c>
      <c r="AN851" s="373">
        <f>MAX($I851,1-SUM($N229:AM229))*(AN$4&lt;=$H851)</f>
        <v>1</v>
      </c>
      <c r="AO851" s="373">
        <f>MAX($I851,1-SUM($N229:AN229))*(AO$4&lt;=$H851)</f>
        <v>1</v>
      </c>
      <c r="AP851" s="373">
        <f>MAX($I851,1-SUM($N229:AO229))*(AP$4&lt;=$H851)</f>
        <v>1</v>
      </c>
      <c r="AQ851" s="373">
        <f>MAX($I851,1-SUM($N229:AP229))*(AQ$4&lt;=$H851)</f>
        <v>1</v>
      </c>
      <c r="AR851" s="373">
        <f>MAX($I851,1-SUM($N229:AQ229))*(AR$4&lt;=$H851)</f>
        <v>1</v>
      </c>
      <c r="AS851" s="373">
        <f>MAX($I851,1-SUM($N229:AR229))*(AS$4&lt;=$H851)</f>
        <v>1</v>
      </c>
      <c r="AT851" s="373">
        <f>MAX($I851,1-SUM($N229:AS229))*(AT$4&lt;=$H851)</f>
        <v>0</v>
      </c>
      <c r="AU851" s="373">
        <f>MAX($I851,1-SUM($N229:AT229))*(AU$4&lt;=$H851)</f>
        <v>0</v>
      </c>
      <c r="AV851" s="373">
        <f>MAX($I851,1-SUM($N229:AU229))*(AV$4&lt;=$H851)</f>
        <v>0</v>
      </c>
      <c r="AW851" s="373">
        <f>MAX($I851,1-SUM($N229:AV229))*(AW$4&lt;=$H851)</f>
        <v>0</v>
      </c>
      <c r="AX851" s="373">
        <f>MAX($I851,1-SUM($N229:AW229))*(AX$4&lt;=$H851)</f>
        <v>0</v>
      </c>
      <c r="AY851" s="373">
        <f>MAX($I851,1-SUM($N229:AX229))*(AY$4&lt;=$H851)</f>
        <v>0</v>
      </c>
      <c r="AZ851" s="373">
        <f>MAX($I851,1-SUM($N229:AY229))*(AZ$4&lt;=$H851)</f>
        <v>0</v>
      </c>
      <c r="BA851" s="373">
        <f>MAX($I851,1-SUM($N229:AZ229))*(BA$4&lt;=$H851)</f>
        <v>0</v>
      </c>
      <c r="BB851" s="373">
        <f>MAX($I851,1-SUM($N229:BA229))*(BB$4&lt;=$H851)</f>
        <v>0</v>
      </c>
      <c r="BC851" s="373">
        <f>MAX($I851,1-SUM($N229:BB229))*(BC$4&lt;=$H851)</f>
        <v>0</v>
      </c>
      <c r="BD851" s="373">
        <f>MAX($I851,1-SUM($N229:BC229))*(BD$4&lt;=$H851)</f>
        <v>0</v>
      </c>
      <c r="BE851" s="373">
        <f>MAX($I851,1-SUM($N229:BD229))*(BE$4&lt;=$H851)</f>
        <v>0</v>
      </c>
      <c r="BF851" s="373">
        <f>MAX($I851,1-SUM($N229:BE229))*(BF$4&lt;=$H851)</f>
        <v>0</v>
      </c>
      <c r="BG851" s="373">
        <f>MAX($I851,1-SUM($N229:BF229))*(BG$4&lt;=$H851)</f>
        <v>0</v>
      </c>
      <c r="BH851" s="373">
        <f>MAX($I851,1-SUM($N229:BG229))*(BH$4&lt;=$H851)</f>
        <v>0</v>
      </c>
      <c r="BI851" s="373">
        <f>MAX($I851,1-SUM($N229:BH229))*(BI$4&lt;=$H851)</f>
        <v>0</v>
      </c>
      <c r="BJ851" s="373">
        <f>MAX($I851,1-SUM($N229:BI229))*(BJ$4&lt;=$H851)</f>
        <v>0</v>
      </c>
      <c r="BK851" s="373">
        <f>MAX($I851,1-SUM($N229:BJ229))*(BK$4&lt;=$H851)</f>
        <v>0</v>
      </c>
      <c r="BL851" s="373">
        <f>MAX($I851,1-SUM($N229:BK229))*(BL$4&lt;=$H851)</f>
        <v>0</v>
      </c>
      <c r="BM851" s="373">
        <f>MAX($I851,1-SUM($N229:BL229))*(BM$4&lt;=$H851)</f>
        <v>0</v>
      </c>
    </row>
    <row r="852" spans="3:65" x14ac:dyDescent="0.2">
      <c r="C852" s="325">
        <f t="shared" si="1572"/>
        <v>24</v>
      </c>
      <c r="D852" s="303" t="str">
        <f t="shared" si="1573"/>
        <v>item 24</v>
      </c>
      <c r="E852" s="350" t="str">
        <f t="shared" si="1571"/>
        <v>Operating Expense</v>
      </c>
      <c r="F852" s="320">
        <f t="shared" si="1571"/>
        <v>2</v>
      </c>
      <c r="G852" s="320"/>
      <c r="H852" s="355">
        <f>Input!I31</f>
        <v>30</v>
      </c>
      <c r="I852" s="372">
        <v>0.2</v>
      </c>
      <c r="J852" s="357"/>
      <c r="O852" s="373">
        <f>MAX($I852,1-SUM($N230:N230))*(O$4&lt;=$H852)</f>
        <v>1</v>
      </c>
      <c r="P852" s="373">
        <f>MAX($I852,1-SUM($N230:O230))*(P$4&lt;=$H852)</f>
        <v>1</v>
      </c>
      <c r="Q852" s="373">
        <f>MAX($I852,1-SUM($N230:P230))*(Q$4&lt;=$H852)</f>
        <v>1</v>
      </c>
      <c r="R852" s="373">
        <f>MAX($I852,1-SUM($N230:Q230))*(R$4&lt;=$H852)</f>
        <v>1</v>
      </c>
      <c r="S852" s="373">
        <f>MAX($I852,1-SUM($N230:R230))*(S$4&lt;=$H852)</f>
        <v>1</v>
      </c>
      <c r="T852" s="373">
        <f>MAX($I852,1-SUM($N230:S230))*(T$4&lt;=$H852)</f>
        <v>1</v>
      </c>
      <c r="U852" s="373">
        <f>MAX($I852,1-SUM($N230:T230))*(U$4&lt;=$H852)</f>
        <v>1</v>
      </c>
      <c r="V852" s="373">
        <f>MAX($I852,1-SUM($N230:U230))*(V$4&lt;=$H852)</f>
        <v>1</v>
      </c>
      <c r="W852" s="373">
        <f>MAX($I852,1-SUM($N230:V230))*(W$4&lt;=$H852)</f>
        <v>1</v>
      </c>
      <c r="X852" s="373">
        <f>MAX($I852,1-SUM($N230:W230))*(X$4&lt;=$H852)</f>
        <v>1</v>
      </c>
      <c r="Y852" s="373">
        <f>MAX($I852,1-SUM($N230:X230))*(Y$4&lt;=$H852)</f>
        <v>1</v>
      </c>
      <c r="Z852" s="373">
        <f>MAX($I852,1-SUM($N230:Y230))*(Z$4&lt;=$H852)</f>
        <v>1</v>
      </c>
      <c r="AA852" s="373">
        <f>MAX($I852,1-SUM($N230:Z230))*(AA$4&lt;=$H852)</f>
        <v>1</v>
      </c>
      <c r="AB852" s="373">
        <f>MAX($I852,1-SUM($N230:AA230))*(AB$4&lt;=$H852)</f>
        <v>1</v>
      </c>
      <c r="AC852" s="373">
        <f>MAX($I852,1-SUM($N230:AB230))*(AC$4&lt;=$H852)</f>
        <v>1</v>
      </c>
      <c r="AD852" s="373">
        <f>MAX($I852,1-SUM($N230:AC230))*(AD$4&lt;=$H852)</f>
        <v>1</v>
      </c>
      <c r="AE852" s="373">
        <f>MAX($I852,1-SUM($N230:AD230))*(AE$4&lt;=$H852)</f>
        <v>1</v>
      </c>
      <c r="AF852" s="373">
        <f>MAX($I852,1-SUM($N230:AE230))*(AF$4&lt;=$H852)</f>
        <v>1</v>
      </c>
      <c r="AG852" s="373">
        <f>MAX($I852,1-SUM($N230:AF230))*(AG$4&lt;=$H852)</f>
        <v>1</v>
      </c>
      <c r="AH852" s="373">
        <f>MAX($I852,1-SUM($N230:AG230))*(AH$4&lt;=$H852)</f>
        <v>1</v>
      </c>
      <c r="AI852" s="373">
        <f>MAX($I852,1-SUM($N230:AH230))*(AI$4&lt;=$H852)</f>
        <v>1</v>
      </c>
      <c r="AJ852" s="373">
        <f>MAX($I852,1-SUM($N230:AI230))*(AJ$4&lt;=$H852)</f>
        <v>1</v>
      </c>
      <c r="AK852" s="373">
        <f>MAX($I852,1-SUM($N230:AJ230))*(AK$4&lt;=$H852)</f>
        <v>1</v>
      </c>
      <c r="AL852" s="373">
        <f>MAX($I852,1-SUM($N230:AK230))*(AL$4&lt;=$H852)</f>
        <v>1</v>
      </c>
      <c r="AM852" s="373">
        <f>MAX($I852,1-SUM($N230:AL230))*(AM$4&lt;=$H852)</f>
        <v>1</v>
      </c>
      <c r="AN852" s="373">
        <f>MAX($I852,1-SUM($N230:AM230))*(AN$4&lt;=$H852)</f>
        <v>1</v>
      </c>
      <c r="AO852" s="373">
        <f>MAX($I852,1-SUM($N230:AN230))*(AO$4&lt;=$H852)</f>
        <v>1</v>
      </c>
      <c r="AP852" s="373">
        <f>MAX($I852,1-SUM($N230:AO230))*(AP$4&lt;=$H852)</f>
        <v>1</v>
      </c>
      <c r="AQ852" s="373">
        <f>MAX($I852,1-SUM($N230:AP230))*(AQ$4&lt;=$H852)</f>
        <v>1</v>
      </c>
      <c r="AR852" s="373">
        <f>MAX($I852,1-SUM($N230:AQ230))*(AR$4&lt;=$H852)</f>
        <v>1</v>
      </c>
      <c r="AS852" s="373">
        <f>MAX($I852,1-SUM($N230:AR230))*(AS$4&lt;=$H852)</f>
        <v>1</v>
      </c>
      <c r="AT852" s="373">
        <f>MAX($I852,1-SUM($N230:AS230))*(AT$4&lt;=$H852)</f>
        <v>0</v>
      </c>
      <c r="AU852" s="373">
        <f>MAX($I852,1-SUM($N230:AT230))*(AU$4&lt;=$H852)</f>
        <v>0</v>
      </c>
      <c r="AV852" s="373">
        <f>MAX($I852,1-SUM($N230:AU230))*(AV$4&lt;=$H852)</f>
        <v>0</v>
      </c>
      <c r="AW852" s="373">
        <f>MAX($I852,1-SUM($N230:AV230))*(AW$4&lt;=$H852)</f>
        <v>0</v>
      </c>
      <c r="AX852" s="373">
        <f>MAX($I852,1-SUM($N230:AW230))*(AX$4&lt;=$H852)</f>
        <v>0</v>
      </c>
      <c r="AY852" s="373">
        <f>MAX($I852,1-SUM($N230:AX230))*(AY$4&lt;=$H852)</f>
        <v>0</v>
      </c>
      <c r="AZ852" s="373">
        <f>MAX($I852,1-SUM($N230:AY230))*(AZ$4&lt;=$H852)</f>
        <v>0</v>
      </c>
      <c r="BA852" s="373">
        <f>MAX($I852,1-SUM($N230:AZ230))*(BA$4&lt;=$H852)</f>
        <v>0</v>
      </c>
      <c r="BB852" s="373">
        <f>MAX($I852,1-SUM($N230:BA230))*(BB$4&lt;=$H852)</f>
        <v>0</v>
      </c>
      <c r="BC852" s="373">
        <f>MAX($I852,1-SUM($N230:BB230))*(BC$4&lt;=$H852)</f>
        <v>0</v>
      </c>
      <c r="BD852" s="373">
        <f>MAX($I852,1-SUM($N230:BC230))*(BD$4&lt;=$H852)</f>
        <v>0</v>
      </c>
      <c r="BE852" s="373">
        <f>MAX($I852,1-SUM($N230:BD230))*(BE$4&lt;=$H852)</f>
        <v>0</v>
      </c>
      <c r="BF852" s="373">
        <f>MAX($I852,1-SUM($N230:BE230))*(BF$4&lt;=$H852)</f>
        <v>0</v>
      </c>
      <c r="BG852" s="373">
        <f>MAX($I852,1-SUM($N230:BF230))*(BG$4&lt;=$H852)</f>
        <v>0</v>
      </c>
      <c r="BH852" s="373">
        <f>MAX($I852,1-SUM($N230:BG230))*(BH$4&lt;=$H852)</f>
        <v>0</v>
      </c>
      <c r="BI852" s="373">
        <f>MAX($I852,1-SUM($N230:BH230))*(BI$4&lt;=$H852)</f>
        <v>0</v>
      </c>
      <c r="BJ852" s="373">
        <f>MAX($I852,1-SUM($N230:BI230))*(BJ$4&lt;=$H852)</f>
        <v>0</v>
      </c>
      <c r="BK852" s="373">
        <f>MAX($I852,1-SUM($N230:BJ230))*(BK$4&lt;=$H852)</f>
        <v>0</v>
      </c>
      <c r="BL852" s="373">
        <f>MAX($I852,1-SUM($N230:BK230))*(BL$4&lt;=$H852)</f>
        <v>0</v>
      </c>
      <c r="BM852" s="373">
        <f>MAX($I852,1-SUM($N230:BL230))*(BM$4&lt;=$H852)</f>
        <v>0</v>
      </c>
    </row>
    <row r="853" spans="3:65" x14ac:dyDescent="0.2">
      <c r="C853" s="325">
        <f t="shared" si="1572"/>
        <v>25</v>
      </c>
      <c r="D853" s="303" t="str">
        <f t="shared" si="1573"/>
        <v>item 25</v>
      </c>
      <c r="E853" s="350" t="str">
        <f t="shared" si="1571"/>
        <v>Operating Expense</v>
      </c>
      <c r="F853" s="320">
        <f t="shared" si="1571"/>
        <v>2</v>
      </c>
      <c r="G853" s="320"/>
      <c r="H853" s="355">
        <f>Input!I32</f>
        <v>30</v>
      </c>
      <c r="I853" s="372">
        <v>0.2</v>
      </c>
      <c r="J853" s="357"/>
      <c r="O853" s="373">
        <f>MAX($I853,1-SUM($N231:N231))*(O$4&lt;=$H853)</f>
        <v>1</v>
      </c>
      <c r="P853" s="373">
        <f>MAX($I853,1-SUM($N231:O231))*(P$4&lt;=$H853)</f>
        <v>1</v>
      </c>
      <c r="Q853" s="373">
        <f>MAX($I853,1-SUM($N231:P231))*(Q$4&lt;=$H853)</f>
        <v>1</v>
      </c>
      <c r="R853" s="373">
        <f>MAX($I853,1-SUM($N231:Q231))*(R$4&lt;=$H853)</f>
        <v>1</v>
      </c>
      <c r="S853" s="373">
        <f>MAX($I853,1-SUM($N231:R231))*(S$4&lt;=$H853)</f>
        <v>1</v>
      </c>
      <c r="T853" s="373">
        <f>MAX($I853,1-SUM($N231:S231))*(T$4&lt;=$H853)</f>
        <v>1</v>
      </c>
      <c r="U853" s="373">
        <f>MAX($I853,1-SUM($N231:T231))*(U$4&lt;=$H853)</f>
        <v>1</v>
      </c>
      <c r="V853" s="373">
        <f>MAX($I853,1-SUM($N231:U231))*(V$4&lt;=$H853)</f>
        <v>1</v>
      </c>
      <c r="W853" s="373">
        <f>MAX($I853,1-SUM($N231:V231))*(W$4&lt;=$H853)</f>
        <v>1</v>
      </c>
      <c r="X853" s="373">
        <f>MAX($I853,1-SUM($N231:W231))*(X$4&lt;=$H853)</f>
        <v>1</v>
      </c>
      <c r="Y853" s="373">
        <f>MAX($I853,1-SUM($N231:X231))*(Y$4&lt;=$H853)</f>
        <v>1</v>
      </c>
      <c r="Z853" s="373">
        <f>MAX($I853,1-SUM($N231:Y231))*(Z$4&lt;=$H853)</f>
        <v>1</v>
      </c>
      <c r="AA853" s="373">
        <f>MAX($I853,1-SUM($N231:Z231))*(AA$4&lt;=$H853)</f>
        <v>1</v>
      </c>
      <c r="AB853" s="373">
        <f>MAX($I853,1-SUM($N231:AA231))*(AB$4&lt;=$H853)</f>
        <v>1</v>
      </c>
      <c r="AC853" s="373">
        <f>MAX($I853,1-SUM($N231:AB231))*(AC$4&lt;=$H853)</f>
        <v>1</v>
      </c>
      <c r="AD853" s="373">
        <f>MAX($I853,1-SUM($N231:AC231))*(AD$4&lt;=$H853)</f>
        <v>1</v>
      </c>
      <c r="AE853" s="373">
        <f>MAX($I853,1-SUM($N231:AD231))*(AE$4&lt;=$H853)</f>
        <v>1</v>
      </c>
      <c r="AF853" s="373">
        <f>MAX($I853,1-SUM($N231:AE231))*(AF$4&lt;=$H853)</f>
        <v>1</v>
      </c>
      <c r="AG853" s="373">
        <f>MAX($I853,1-SUM($N231:AF231))*(AG$4&lt;=$H853)</f>
        <v>1</v>
      </c>
      <c r="AH853" s="373">
        <f>MAX($I853,1-SUM($N231:AG231))*(AH$4&lt;=$H853)</f>
        <v>1</v>
      </c>
      <c r="AI853" s="373">
        <f>MAX($I853,1-SUM($N231:AH231))*(AI$4&lt;=$H853)</f>
        <v>1</v>
      </c>
      <c r="AJ853" s="373">
        <f>MAX($I853,1-SUM($N231:AI231))*(AJ$4&lt;=$H853)</f>
        <v>1</v>
      </c>
      <c r="AK853" s="373">
        <f>MAX($I853,1-SUM($N231:AJ231))*(AK$4&lt;=$H853)</f>
        <v>1</v>
      </c>
      <c r="AL853" s="373">
        <f>MAX($I853,1-SUM($N231:AK231))*(AL$4&lt;=$H853)</f>
        <v>1</v>
      </c>
      <c r="AM853" s="373">
        <f>MAX($I853,1-SUM($N231:AL231))*(AM$4&lt;=$H853)</f>
        <v>1</v>
      </c>
      <c r="AN853" s="373">
        <f>MAX($I853,1-SUM($N231:AM231))*(AN$4&lt;=$H853)</f>
        <v>1</v>
      </c>
      <c r="AO853" s="373">
        <f>MAX($I853,1-SUM($N231:AN231))*(AO$4&lt;=$H853)</f>
        <v>1</v>
      </c>
      <c r="AP853" s="373">
        <f>MAX($I853,1-SUM($N231:AO231))*(AP$4&lt;=$H853)</f>
        <v>1</v>
      </c>
      <c r="AQ853" s="373">
        <f>MAX($I853,1-SUM($N231:AP231))*(AQ$4&lt;=$H853)</f>
        <v>1</v>
      </c>
      <c r="AR853" s="373">
        <f>MAX($I853,1-SUM($N231:AQ231))*(AR$4&lt;=$H853)</f>
        <v>1</v>
      </c>
      <c r="AS853" s="373">
        <f>MAX($I853,1-SUM($N231:AR231))*(AS$4&lt;=$H853)</f>
        <v>1</v>
      </c>
      <c r="AT853" s="373">
        <f>MAX($I853,1-SUM($N231:AS231))*(AT$4&lt;=$H853)</f>
        <v>0</v>
      </c>
      <c r="AU853" s="373">
        <f>MAX($I853,1-SUM($N231:AT231))*(AU$4&lt;=$H853)</f>
        <v>0</v>
      </c>
      <c r="AV853" s="373">
        <f>MAX($I853,1-SUM($N231:AU231))*(AV$4&lt;=$H853)</f>
        <v>0</v>
      </c>
      <c r="AW853" s="373">
        <f>MAX($I853,1-SUM($N231:AV231))*(AW$4&lt;=$H853)</f>
        <v>0</v>
      </c>
      <c r="AX853" s="373">
        <f>MAX($I853,1-SUM($N231:AW231))*(AX$4&lt;=$H853)</f>
        <v>0</v>
      </c>
      <c r="AY853" s="373">
        <f>MAX($I853,1-SUM($N231:AX231))*(AY$4&lt;=$H853)</f>
        <v>0</v>
      </c>
      <c r="AZ853" s="373">
        <f>MAX($I853,1-SUM($N231:AY231))*(AZ$4&lt;=$H853)</f>
        <v>0</v>
      </c>
      <c r="BA853" s="373">
        <f>MAX($I853,1-SUM($N231:AZ231))*(BA$4&lt;=$H853)</f>
        <v>0</v>
      </c>
      <c r="BB853" s="373">
        <f>MAX($I853,1-SUM($N231:BA231))*(BB$4&lt;=$H853)</f>
        <v>0</v>
      </c>
      <c r="BC853" s="373">
        <f>MAX($I853,1-SUM($N231:BB231))*(BC$4&lt;=$H853)</f>
        <v>0</v>
      </c>
      <c r="BD853" s="373">
        <f>MAX($I853,1-SUM($N231:BC231))*(BD$4&lt;=$H853)</f>
        <v>0</v>
      </c>
      <c r="BE853" s="373">
        <f>MAX($I853,1-SUM($N231:BD231))*(BE$4&lt;=$H853)</f>
        <v>0</v>
      </c>
      <c r="BF853" s="373">
        <f>MAX($I853,1-SUM($N231:BE231))*(BF$4&lt;=$H853)</f>
        <v>0</v>
      </c>
      <c r="BG853" s="373">
        <f>MAX($I853,1-SUM($N231:BF231))*(BG$4&lt;=$H853)</f>
        <v>0</v>
      </c>
      <c r="BH853" s="373">
        <f>MAX($I853,1-SUM($N231:BG231))*(BH$4&lt;=$H853)</f>
        <v>0</v>
      </c>
      <c r="BI853" s="373">
        <f>MAX($I853,1-SUM($N231:BH231))*(BI$4&lt;=$H853)</f>
        <v>0</v>
      </c>
      <c r="BJ853" s="373">
        <f>MAX($I853,1-SUM($N231:BI231))*(BJ$4&lt;=$H853)</f>
        <v>0</v>
      </c>
      <c r="BK853" s="373">
        <f>MAX($I853,1-SUM($N231:BJ231))*(BK$4&lt;=$H853)</f>
        <v>0</v>
      </c>
      <c r="BL853" s="373">
        <f>MAX($I853,1-SUM($N231:BK231))*(BL$4&lt;=$H853)</f>
        <v>0</v>
      </c>
      <c r="BM853" s="373">
        <f>MAX($I853,1-SUM($N231:BL231))*(BM$4&lt;=$H853)</f>
        <v>0</v>
      </c>
    </row>
    <row r="854" spans="3:65" x14ac:dyDescent="0.2">
      <c r="D854" s="331" t="str">
        <f>D828</f>
        <v>Insurance Valuation %</v>
      </c>
      <c r="O854" s="348"/>
      <c r="P854" s="348"/>
      <c r="Q854" s="348"/>
      <c r="R854" s="348"/>
      <c r="S854" s="348"/>
      <c r="T854" s="348"/>
      <c r="U854" s="348"/>
      <c r="V854" s="348"/>
      <c r="W854" s="348"/>
      <c r="X854" s="348"/>
      <c r="Y854" s="348"/>
      <c r="Z854" s="348"/>
      <c r="AA854" s="348"/>
      <c r="AB854" s="348"/>
      <c r="AC854" s="348"/>
      <c r="AD854" s="348"/>
      <c r="AE854" s="348"/>
      <c r="AF854" s="348"/>
      <c r="AG854" s="348"/>
      <c r="AH854" s="348"/>
      <c r="AI854" s="348"/>
      <c r="AJ854" s="348"/>
      <c r="AK854" s="348"/>
      <c r="AL854" s="348"/>
      <c r="AM854" s="348"/>
      <c r="AN854" s="348"/>
      <c r="AO854" s="348"/>
      <c r="AP854" s="348"/>
      <c r="AQ854" s="348"/>
      <c r="AR854" s="348"/>
      <c r="AS854" s="348"/>
      <c r="AT854" s="348"/>
      <c r="AU854" s="348"/>
      <c r="AV854" s="348"/>
      <c r="AW854" s="348"/>
      <c r="AX854" s="348"/>
      <c r="AY854" s="348"/>
      <c r="AZ854" s="348"/>
      <c r="BA854" s="348"/>
      <c r="BB854" s="348"/>
      <c r="BC854" s="348"/>
      <c r="BD854" s="348"/>
      <c r="BE854" s="348"/>
      <c r="BF854" s="348"/>
      <c r="BG854" s="348"/>
      <c r="BH854" s="348"/>
      <c r="BI854" s="348"/>
      <c r="BJ854" s="348"/>
      <c r="BK854" s="348"/>
      <c r="BL854" s="348"/>
      <c r="BM854" s="348"/>
    </row>
    <row r="855" spans="3:65" s="326" customFormat="1" x14ac:dyDescent="0.2">
      <c r="D855" s="334"/>
      <c r="F855" s="335"/>
      <c r="G855" s="335"/>
    </row>
    <row r="856" spans="3:65" s="326" customFormat="1" x14ac:dyDescent="0.2">
      <c r="D856" s="334"/>
      <c r="F856" s="335"/>
      <c r="G856" s="335"/>
    </row>
    <row r="857" spans="3:65" x14ac:dyDescent="0.2">
      <c r="D857" s="323" t="s">
        <v>90</v>
      </c>
      <c r="E857" s="318"/>
      <c r="F857" s="291"/>
      <c r="G857" s="291"/>
      <c r="K857" s="321"/>
      <c r="L857" s="321"/>
      <c r="M857" s="321"/>
      <c r="O857" s="321"/>
      <c r="P857" s="321"/>
      <c r="Q857" s="321"/>
      <c r="R857" s="321"/>
      <c r="S857" s="321"/>
      <c r="T857" s="321"/>
      <c r="U857" s="321"/>
      <c r="V857" s="321"/>
      <c r="W857" s="321"/>
      <c r="X857" s="321"/>
      <c r="Y857" s="321"/>
      <c r="Z857" s="321"/>
      <c r="AA857" s="321"/>
      <c r="AB857" s="321"/>
      <c r="AC857" s="321"/>
      <c r="AD857" s="321"/>
      <c r="AE857" s="321"/>
      <c r="AF857" s="321"/>
      <c r="AG857" s="321"/>
      <c r="AH857" s="321"/>
      <c r="AI857" s="321"/>
      <c r="AJ857" s="321"/>
      <c r="AK857" s="321"/>
      <c r="AL857" s="321"/>
      <c r="AM857" s="321"/>
      <c r="AN857" s="321"/>
      <c r="AO857" s="321"/>
      <c r="AP857" s="321"/>
      <c r="AQ857" s="321"/>
      <c r="AR857" s="321"/>
      <c r="AS857" s="321"/>
      <c r="AT857" s="321"/>
      <c r="AU857" s="321"/>
      <c r="AV857" s="321"/>
      <c r="AW857" s="321"/>
      <c r="AX857" s="321"/>
      <c r="AY857" s="321"/>
      <c r="AZ857" s="321"/>
      <c r="BA857" s="321"/>
      <c r="BB857" s="321"/>
      <c r="BC857" s="321"/>
      <c r="BD857" s="321"/>
      <c r="BE857" s="321"/>
      <c r="BF857" s="321"/>
      <c r="BG857" s="321"/>
      <c r="BH857" s="321"/>
      <c r="BI857" s="321"/>
      <c r="BJ857" s="321"/>
      <c r="BK857" s="321"/>
      <c r="BL857" s="321"/>
      <c r="BM857" s="321"/>
    </row>
    <row r="858" spans="3:65" x14ac:dyDescent="0.2">
      <c r="C858" s="325">
        <f>C857+1</f>
        <v>1</v>
      </c>
      <c r="D858" s="303" t="str">
        <f>INDEX(D$59:D$83,$C858,1)</f>
        <v>CR Factors</v>
      </c>
      <c r="E858" s="350" t="str">
        <f t="shared" ref="E858:F882" si="1574">INDEX(E$59:E$83,$C858,1)</f>
        <v>Capital</v>
      </c>
      <c r="F858" s="320">
        <f t="shared" si="1574"/>
        <v>4</v>
      </c>
      <c r="G858" s="320"/>
      <c r="H858" s="354"/>
      <c r="K858" s="341"/>
      <c r="L858" s="342"/>
      <c r="O858" s="361">
        <f ca="1">SUMPRODUCT($O178:O178,N(OFFSET($O829:O829,0,MAX(COLUMN($O829:O829))-COLUMN($O829:O829),1,1)))</f>
        <v>0</v>
      </c>
      <c r="P858" s="361">
        <f ca="1">SUMPRODUCT($O178:P178,N(OFFSET($O829:P829,0,MAX(COLUMN($O829:P829))-COLUMN($O829:P829),1,1)))</f>
        <v>1000000</v>
      </c>
      <c r="Q858" s="361">
        <f ca="1">SUMPRODUCT($O178:Q178,N(OFFSET($O829:Q829,0,MAX(COLUMN($O829:Q829))-COLUMN($O829:Q829),1,1)))</f>
        <v>975000</v>
      </c>
      <c r="R858" s="361">
        <f ca="1">SUMPRODUCT($O178:R178,N(OFFSET($O829:R829,0,MAX(COLUMN($O829:R829))-COLUMN($O829:R829),1,1)))</f>
        <v>950000</v>
      </c>
      <c r="S858" s="361">
        <f ca="1">SUMPRODUCT($O178:S178,N(OFFSET($O829:S829,0,MAX(COLUMN($O829:S829))-COLUMN($O829:S829),1,1)))</f>
        <v>925000</v>
      </c>
      <c r="T858" s="361">
        <f ca="1">SUMPRODUCT($O178:T178,N(OFFSET($O829:T829,0,MAX(COLUMN($O829:T829))-COLUMN($O829:T829),1,1)))</f>
        <v>900000</v>
      </c>
      <c r="U858" s="361">
        <f ca="1">SUMPRODUCT($O178:U178,N(OFFSET($O829:U829,0,MAX(COLUMN($O829:U829))-COLUMN($O829:U829),1,1)))</f>
        <v>875000</v>
      </c>
      <c r="V858" s="361">
        <f ca="1">SUMPRODUCT($O178:V178,N(OFFSET($O829:V829,0,MAX(COLUMN($O829:V829))-COLUMN($O829:V829),1,1)))</f>
        <v>850000</v>
      </c>
      <c r="W858" s="361">
        <f ca="1">SUMPRODUCT($O178:W178,N(OFFSET($O829:W829,0,MAX(COLUMN($O829:W829))-COLUMN($O829:W829),1,1)))</f>
        <v>825000</v>
      </c>
      <c r="X858" s="361">
        <f ca="1">SUMPRODUCT($O178:X178,N(OFFSET($O829:X829,0,MAX(COLUMN($O829:X829))-COLUMN($O829:X829),1,1)))</f>
        <v>800000</v>
      </c>
      <c r="Y858" s="361">
        <f ca="1">SUMPRODUCT($O178:Y178,N(OFFSET($O829:Y829,0,MAX(COLUMN($O829:Y829))-COLUMN($O829:Y829),1,1)))</f>
        <v>775000</v>
      </c>
      <c r="Z858" s="361">
        <f ca="1">SUMPRODUCT($O178:Z178,N(OFFSET($O829:Z829,0,MAX(COLUMN($O829:Z829))-COLUMN($O829:Z829),1,1)))</f>
        <v>750000</v>
      </c>
      <c r="AA858" s="361">
        <f ca="1">SUMPRODUCT($O178:AA178,N(OFFSET($O829:AA829,0,MAX(COLUMN($O829:AA829))-COLUMN($O829:AA829),1,1)))</f>
        <v>725000.00000000012</v>
      </c>
      <c r="AB858" s="361">
        <f ca="1">SUMPRODUCT($O178:AB178,N(OFFSET($O829:AB829,0,MAX(COLUMN($O829:AB829))-COLUMN($O829:AB829),1,1)))</f>
        <v>700000</v>
      </c>
      <c r="AC858" s="361">
        <f ca="1">SUMPRODUCT($O178:AC178,N(OFFSET($O829:AC829,0,MAX(COLUMN($O829:AC829))-COLUMN($O829:AC829),1,1)))</f>
        <v>675000</v>
      </c>
      <c r="AD858" s="361">
        <f ca="1">SUMPRODUCT($O178:AD178,N(OFFSET($O829:AD829,0,MAX(COLUMN($O829:AD829))-COLUMN($O829:AD829),1,1)))</f>
        <v>649999.99999999988</v>
      </c>
      <c r="AE858" s="361">
        <f ca="1">SUMPRODUCT($O178:AE178,N(OFFSET($O829:AE829,0,MAX(COLUMN($O829:AE829))-COLUMN($O829:AE829),1,1)))</f>
        <v>625000</v>
      </c>
      <c r="AF858" s="361">
        <f ca="1">SUMPRODUCT($O178:AF178,N(OFFSET($O829:AF829,0,MAX(COLUMN($O829:AF829))-COLUMN($O829:AF829),1,1)))</f>
        <v>599999.99999999988</v>
      </c>
      <c r="AG858" s="361">
        <f ca="1">SUMPRODUCT($O178:AG178,N(OFFSET($O829:AG829,0,MAX(COLUMN($O829:AG829))-COLUMN($O829:AG829),1,1)))</f>
        <v>575000</v>
      </c>
      <c r="AH858" s="361">
        <f ca="1">SUMPRODUCT($O178:AH178,N(OFFSET($O829:AH829,0,MAX(COLUMN($O829:AH829))-COLUMN($O829:AH829),1,1)))</f>
        <v>549999.99999999977</v>
      </c>
      <c r="AI858" s="361">
        <f ca="1">SUMPRODUCT($O178:AI178,N(OFFSET($O829:AI829,0,MAX(COLUMN($O829:AI829))-COLUMN($O829:AI829),1,1)))</f>
        <v>524999.99999999988</v>
      </c>
      <c r="AJ858" s="361">
        <f ca="1">SUMPRODUCT($O178:AJ178,N(OFFSET($O829:AJ829,0,MAX(COLUMN($O829:AJ829))-COLUMN($O829:AJ829),1,1)))</f>
        <v>499999.99999999988</v>
      </c>
      <c r="AK858" s="361">
        <f ca="1">SUMPRODUCT($O178:AK178,N(OFFSET($O829:AK829,0,MAX(COLUMN($O829:AK829))-COLUMN($O829:AK829),1,1)))</f>
        <v>474999.99999999988</v>
      </c>
      <c r="AL858" s="361">
        <f ca="1">SUMPRODUCT($O178:AL178,N(OFFSET($O829:AL829,0,MAX(COLUMN($O829:AL829))-COLUMN($O829:AL829),1,1)))</f>
        <v>449999.99999999983</v>
      </c>
      <c r="AM858" s="361">
        <f ca="1">SUMPRODUCT($O178:AM178,N(OFFSET($O829:AM829,0,MAX(COLUMN($O829:AM829))-COLUMN($O829:AM829),1,1)))</f>
        <v>424999.99999999983</v>
      </c>
      <c r="AN858" s="361">
        <f ca="1">SUMPRODUCT($O178:AN178,N(OFFSET($O829:AN829,0,MAX(COLUMN($O829:AN829))-COLUMN($O829:AN829),1,1)))</f>
        <v>399999.99999999983</v>
      </c>
      <c r="AO858" s="361">
        <f ca="1">SUMPRODUCT($O178:AO178,N(OFFSET($O829:AO829,0,MAX(COLUMN($O829:AO829))-COLUMN($O829:AO829),1,1)))</f>
        <v>374999.99999999977</v>
      </c>
      <c r="AP858" s="361">
        <f ca="1">SUMPRODUCT($O178:AP178,N(OFFSET($O829:AP829,0,MAX(COLUMN($O829:AP829))-COLUMN($O829:AP829),1,1)))</f>
        <v>349999.99999999977</v>
      </c>
      <c r="AQ858" s="361">
        <f ca="1">SUMPRODUCT($O178:AQ178,N(OFFSET($O829:AQ829,0,MAX(COLUMN($O829:AQ829))-COLUMN($O829:AQ829),1,1)))</f>
        <v>324999.99999999971</v>
      </c>
      <c r="AR858" s="361">
        <f ca="1">SUMPRODUCT($O178:AR178,N(OFFSET($O829:AR829,0,MAX(COLUMN($O829:AR829))-COLUMN($O829:AR829),1,1)))</f>
        <v>299999.99999999971</v>
      </c>
      <c r="AS858" s="361">
        <f ca="1">SUMPRODUCT($O178:AS178,N(OFFSET($O829:AS829,0,MAX(COLUMN($O829:AS829))-COLUMN($O829:AS829),1,1)))</f>
        <v>274999.99999999971</v>
      </c>
      <c r="AT858" s="361">
        <f ca="1">SUMPRODUCT($O178:AT178,N(OFFSET($O829:AT829,0,MAX(COLUMN($O829:AT829))-COLUMN($O829:AT829),1,1)))</f>
        <v>249999.99999999968</v>
      </c>
      <c r="AU858" s="361">
        <f ca="1">SUMPRODUCT($O178:AU178,N(OFFSET($O829:AU829,0,MAX(COLUMN($O829:AU829))-COLUMN($O829:AU829),1,1)))</f>
        <v>224999.99999999965</v>
      </c>
      <c r="AV858" s="361">
        <f ca="1">SUMPRODUCT($O178:AV178,N(OFFSET($O829:AV829,0,MAX(COLUMN($O829:AV829))-COLUMN($O829:AV829),1,1)))</f>
        <v>200000</v>
      </c>
      <c r="AW858" s="361">
        <f ca="1">SUMPRODUCT($O178:AW178,N(OFFSET($O829:AW829,0,MAX(COLUMN($O829:AW829))-COLUMN($O829:AW829),1,1)))</f>
        <v>200000</v>
      </c>
      <c r="AX858" s="361">
        <f ca="1">SUMPRODUCT($O178:AX178,N(OFFSET($O829:AX829,0,MAX(COLUMN($O829:AX829))-COLUMN($O829:AX829),1,1)))</f>
        <v>200000</v>
      </c>
      <c r="AY858" s="361">
        <f ca="1">SUMPRODUCT($O178:AY178,N(OFFSET($O829:AY829,0,MAX(COLUMN($O829:AY829))-COLUMN($O829:AY829),1,1)))</f>
        <v>200000</v>
      </c>
      <c r="AZ858" s="361">
        <f ca="1">SUMPRODUCT($O178:AZ178,N(OFFSET($O829:AZ829,0,MAX(COLUMN($O829:AZ829))-COLUMN($O829:AZ829),1,1)))</f>
        <v>200000</v>
      </c>
      <c r="BA858" s="361">
        <f ca="1">SUMPRODUCT($O178:BA178,N(OFFSET($O829:BA829,0,MAX(COLUMN($O829:BA829))-COLUMN($O829:BA829),1,1)))</f>
        <v>200000</v>
      </c>
      <c r="BB858" s="361">
        <f ca="1">SUMPRODUCT($O178:BB178,N(OFFSET($O829:BB829,0,MAX(COLUMN($O829:BB829))-COLUMN($O829:BB829),1,1)))</f>
        <v>200000</v>
      </c>
      <c r="BC858" s="361">
        <f ca="1">SUMPRODUCT($O178:BC178,N(OFFSET($O829:BC829,0,MAX(COLUMN($O829:BC829))-COLUMN($O829:BC829),1,1)))</f>
        <v>200000</v>
      </c>
      <c r="BD858" s="361">
        <f ca="1">SUMPRODUCT($O178:BD178,N(OFFSET($O829:BD829,0,MAX(COLUMN($O829:BD829))-COLUMN($O829:BD829),1,1)))</f>
        <v>200000</v>
      </c>
      <c r="BE858" s="361">
        <f ca="1">SUMPRODUCT($O178:BE178,N(OFFSET($O829:BE829,0,MAX(COLUMN($O829:BE829))-COLUMN($O829:BE829),1,1)))</f>
        <v>0</v>
      </c>
      <c r="BF858" s="361">
        <f ca="1">SUMPRODUCT($O178:BF178,N(OFFSET($O829:BF829,0,MAX(COLUMN($O829:BF829))-COLUMN($O829:BF829),1,1)))</f>
        <v>0</v>
      </c>
      <c r="BG858" s="361">
        <f ca="1">SUMPRODUCT($O178:BG178,N(OFFSET($O829:BG829,0,MAX(COLUMN($O829:BG829))-COLUMN($O829:BG829),1,1)))</f>
        <v>0</v>
      </c>
      <c r="BH858" s="361">
        <f ca="1">SUMPRODUCT($O178:BH178,N(OFFSET($O829:BH829,0,MAX(COLUMN($O829:BH829))-COLUMN($O829:BH829),1,1)))</f>
        <v>0</v>
      </c>
      <c r="BI858" s="361">
        <f ca="1">SUMPRODUCT($O178:BI178,N(OFFSET($O829:BI829,0,MAX(COLUMN($O829:BI829))-COLUMN($O829:BI829),1,1)))</f>
        <v>0</v>
      </c>
      <c r="BJ858" s="361">
        <f ca="1">SUMPRODUCT($O178:BJ178,N(OFFSET($O829:BJ829,0,MAX(COLUMN($O829:BJ829))-COLUMN($O829:BJ829),1,1)))</f>
        <v>0</v>
      </c>
      <c r="BK858" s="361">
        <f ca="1">SUMPRODUCT($O178:BK178,N(OFFSET($O829:BK829,0,MAX(COLUMN($O829:BK829))-COLUMN($O829:BK829),1,1)))</f>
        <v>0</v>
      </c>
      <c r="BL858" s="361">
        <f ca="1">SUMPRODUCT($O178:BL178,N(OFFSET($O829:BL829,0,MAX(COLUMN($O829:BL829))-COLUMN($O829:BL829),1,1)))</f>
        <v>0</v>
      </c>
      <c r="BM858" s="361">
        <f ca="1">SUMPRODUCT($O178:BM178,N(OFFSET($O829:BM829,0,MAX(COLUMN($O829:BM829))-COLUMN($O829:BM829),1,1)))</f>
        <v>0</v>
      </c>
    </row>
    <row r="859" spans="3:65" x14ac:dyDescent="0.2">
      <c r="C859" s="325">
        <f t="shared" ref="C859:C882" si="1575">C858+1</f>
        <v>2</v>
      </c>
      <c r="D859" s="303" t="str">
        <f t="shared" ref="D859:D882" si="1576">INDEX(D$59:D$83,$C859,1)</f>
        <v>item 2</v>
      </c>
      <c r="E859" s="350" t="str">
        <f t="shared" si="1574"/>
        <v>Operating Expense</v>
      </c>
      <c r="F859" s="320">
        <f t="shared" si="1574"/>
        <v>2</v>
      </c>
      <c r="G859" s="320"/>
      <c r="H859" s="354"/>
      <c r="K859" s="341"/>
      <c r="L859" s="342"/>
      <c r="O859" s="361">
        <f ca="1">SUMPRODUCT($O179:O179,N(OFFSET($O830:O830,0,MAX(COLUMN($O830:O830))-COLUMN($O830:O830),1,1)))</f>
        <v>0</v>
      </c>
      <c r="P859" s="361">
        <f ca="1">SUMPRODUCT($O179:P179,N(OFFSET($O830:P830,0,MAX(COLUMN($O830:P830))-COLUMN($O830:P830),1,1)))</f>
        <v>0</v>
      </c>
      <c r="Q859" s="361">
        <f ca="1">SUMPRODUCT($O179:Q179,N(OFFSET($O830:Q830,0,MAX(COLUMN($O830:Q830))-COLUMN($O830:Q830),1,1)))</f>
        <v>0</v>
      </c>
      <c r="R859" s="361">
        <f ca="1">SUMPRODUCT($O179:R179,N(OFFSET($O830:R830,0,MAX(COLUMN($O830:R830))-COLUMN($O830:R830),1,1)))</f>
        <v>0</v>
      </c>
      <c r="S859" s="361">
        <f ca="1">SUMPRODUCT($O179:S179,N(OFFSET($O830:S830,0,MAX(COLUMN($O830:S830))-COLUMN($O830:S830),1,1)))</f>
        <v>0</v>
      </c>
      <c r="T859" s="361">
        <f ca="1">SUMPRODUCT($O179:T179,N(OFFSET($O830:T830,0,MAX(COLUMN($O830:T830))-COLUMN($O830:T830),1,1)))</f>
        <v>0</v>
      </c>
      <c r="U859" s="361">
        <f ca="1">SUMPRODUCT($O179:U179,N(OFFSET($O830:U830,0,MAX(COLUMN($O830:U830))-COLUMN($O830:U830),1,1)))</f>
        <v>0</v>
      </c>
      <c r="V859" s="361">
        <f ca="1">SUMPRODUCT($O179:V179,N(OFFSET($O830:V830,0,MAX(COLUMN($O830:V830))-COLUMN($O830:V830),1,1)))</f>
        <v>0</v>
      </c>
      <c r="W859" s="361">
        <f ca="1">SUMPRODUCT($O179:W179,N(OFFSET($O830:W830,0,MAX(COLUMN($O830:W830))-COLUMN($O830:W830),1,1)))</f>
        <v>0</v>
      </c>
      <c r="X859" s="361">
        <f ca="1">SUMPRODUCT($O179:X179,N(OFFSET($O830:X830,0,MAX(COLUMN($O830:X830))-COLUMN($O830:X830),1,1)))</f>
        <v>0</v>
      </c>
      <c r="Y859" s="361">
        <f ca="1">SUMPRODUCT($O179:Y179,N(OFFSET($O830:Y830,0,MAX(COLUMN($O830:Y830))-COLUMN($O830:Y830),1,1)))</f>
        <v>0</v>
      </c>
      <c r="Z859" s="361">
        <f ca="1">SUMPRODUCT($O179:Z179,N(OFFSET($O830:Z830,0,MAX(COLUMN($O830:Z830))-COLUMN($O830:Z830),1,1)))</f>
        <v>0</v>
      </c>
      <c r="AA859" s="361">
        <f ca="1">SUMPRODUCT($O179:AA179,N(OFFSET($O830:AA830,0,MAX(COLUMN($O830:AA830))-COLUMN($O830:AA830),1,1)))</f>
        <v>0</v>
      </c>
      <c r="AB859" s="361">
        <f ca="1">SUMPRODUCT($O179:AB179,N(OFFSET($O830:AB830,0,MAX(COLUMN($O830:AB830))-COLUMN($O830:AB830),1,1)))</f>
        <v>0</v>
      </c>
      <c r="AC859" s="361">
        <f ca="1">SUMPRODUCT($O179:AC179,N(OFFSET($O830:AC830,0,MAX(COLUMN($O830:AC830))-COLUMN($O830:AC830),1,1)))</f>
        <v>0</v>
      </c>
      <c r="AD859" s="361">
        <f ca="1">SUMPRODUCT($O179:AD179,N(OFFSET($O830:AD830,0,MAX(COLUMN($O830:AD830))-COLUMN($O830:AD830),1,1)))</f>
        <v>0</v>
      </c>
      <c r="AE859" s="361">
        <f ca="1">SUMPRODUCT($O179:AE179,N(OFFSET($O830:AE830,0,MAX(COLUMN($O830:AE830))-COLUMN($O830:AE830),1,1)))</f>
        <v>0</v>
      </c>
      <c r="AF859" s="361">
        <f ca="1">SUMPRODUCT($O179:AF179,N(OFFSET($O830:AF830,0,MAX(COLUMN($O830:AF830))-COLUMN($O830:AF830),1,1)))</f>
        <v>0</v>
      </c>
      <c r="AG859" s="361">
        <f ca="1">SUMPRODUCT($O179:AG179,N(OFFSET($O830:AG830,0,MAX(COLUMN($O830:AG830))-COLUMN($O830:AG830),1,1)))</f>
        <v>0</v>
      </c>
      <c r="AH859" s="361">
        <f ca="1">SUMPRODUCT($O179:AH179,N(OFFSET($O830:AH830,0,MAX(COLUMN($O830:AH830))-COLUMN($O830:AH830),1,1)))</f>
        <v>0</v>
      </c>
      <c r="AI859" s="361">
        <f ca="1">SUMPRODUCT($O179:AI179,N(OFFSET($O830:AI830,0,MAX(COLUMN($O830:AI830))-COLUMN($O830:AI830),1,1)))</f>
        <v>0</v>
      </c>
      <c r="AJ859" s="361">
        <f ca="1">SUMPRODUCT($O179:AJ179,N(OFFSET($O830:AJ830,0,MAX(COLUMN($O830:AJ830))-COLUMN($O830:AJ830),1,1)))</f>
        <v>0</v>
      </c>
      <c r="AK859" s="361">
        <f ca="1">SUMPRODUCT($O179:AK179,N(OFFSET($O830:AK830,0,MAX(COLUMN($O830:AK830))-COLUMN($O830:AK830),1,1)))</f>
        <v>0</v>
      </c>
      <c r="AL859" s="361">
        <f ca="1">SUMPRODUCT($O179:AL179,N(OFFSET($O830:AL830,0,MAX(COLUMN($O830:AL830))-COLUMN($O830:AL830),1,1)))</f>
        <v>0</v>
      </c>
      <c r="AM859" s="361">
        <f ca="1">SUMPRODUCT($O179:AM179,N(OFFSET($O830:AM830,0,MAX(COLUMN($O830:AM830))-COLUMN($O830:AM830),1,1)))</f>
        <v>0</v>
      </c>
      <c r="AN859" s="361">
        <f ca="1">SUMPRODUCT($O179:AN179,N(OFFSET($O830:AN830,0,MAX(COLUMN($O830:AN830))-COLUMN($O830:AN830),1,1)))</f>
        <v>0</v>
      </c>
      <c r="AO859" s="361">
        <f ca="1">SUMPRODUCT($O179:AO179,N(OFFSET($O830:AO830,0,MAX(COLUMN($O830:AO830))-COLUMN($O830:AO830),1,1)))</f>
        <v>0</v>
      </c>
      <c r="AP859" s="361">
        <f ca="1">SUMPRODUCT($O179:AP179,N(OFFSET($O830:AP830,0,MAX(COLUMN($O830:AP830))-COLUMN($O830:AP830),1,1)))</f>
        <v>0</v>
      </c>
      <c r="AQ859" s="361">
        <f ca="1">SUMPRODUCT($O179:AQ179,N(OFFSET($O830:AQ830,0,MAX(COLUMN($O830:AQ830))-COLUMN($O830:AQ830),1,1)))</f>
        <v>0</v>
      </c>
      <c r="AR859" s="361">
        <f ca="1">SUMPRODUCT($O179:AR179,N(OFFSET($O830:AR830,0,MAX(COLUMN($O830:AR830))-COLUMN($O830:AR830),1,1)))</f>
        <v>0</v>
      </c>
      <c r="AS859" s="361">
        <f ca="1">SUMPRODUCT($O179:AS179,N(OFFSET($O830:AS830,0,MAX(COLUMN($O830:AS830))-COLUMN($O830:AS830),1,1)))</f>
        <v>0</v>
      </c>
      <c r="AT859" s="361">
        <f ca="1">SUMPRODUCT($O179:AT179,N(OFFSET($O830:AT830,0,MAX(COLUMN($O830:AT830))-COLUMN($O830:AT830),1,1)))</f>
        <v>0</v>
      </c>
      <c r="AU859" s="361">
        <f ca="1">SUMPRODUCT($O179:AU179,N(OFFSET($O830:AU830,0,MAX(COLUMN($O830:AU830))-COLUMN($O830:AU830),1,1)))</f>
        <v>0</v>
      </c>
      <c r="AV859" s="361">
        <f ca="1">SUMPRODUCT($O179:AV179,N(OFFSET($O830:AV830,0,MAX(COLUMN($O830:AV830))-COLUMN($O830:AV830),1,1)))</f>
        <v>0</v>
      </c>
      <c r="AW859" s="361">
        <f ca="1">SUMPRODUCT($O179:AW179,N(OFFSET($O830:AW830,0,MAX(COLUMN($O830:AW830))-COLUMN($O830:AW830),1,1)))</f>
        <v>0</v>
      </c>
      <c r="AX859" s="361">
        <f ca="1">SUMPRODUCT($O179:AX179,N(OFFSET($O830:AX830,0,MAX(COLUMN($O830:AX830))-COLUMN($O830:AX830),1,1)))</f>
        <v>0</v>
      </c>
      <c r="AY859" s="361">
        <f ca="1">SUMPRODUCT($O179:AY179,N(OFFSET($O830:AY830,0,MAX(COLUMN($O830:AY830))-COLUMN($O830:AY830),1,1)))</f>
        <v>0</v>
      </c>
      <c r="AZ859" s="361">
        <f ca="1">SUMPRODUCT($O179:AZ179,N(OFFSET($O830:AZ830,0,MAX(COLUMN($O830:AZ830))-COLUMN($O830:AZ830),1,1)))</f>
        <v>0</v>
      </c>
      <c r="BA859" s="361">
        <f ca="1">SUMPRODUCT($O179:BA179,N(OFFSET($O830:BA830,0,MAX(COLUMN($O830:BA830))-COLUMN($O830:BA830),1,1)))</f>
        <v>0</v>
      </c>
      <c r="BB859" s="361">
        <f ca="1">SUMPRODUCT($O179:BB179,N(OFFSET($O830:BB830,0,MAX(COLUMN($O830:BB830))-COLUMN($O830:BB830),1,1)))</f>
        <v>0</v>
      </c>
      <c r="BC859" s="361">
        <f ca="1">SUMPRODUCT($O179:BC179,N(OFFSET($O830:BC830,0,MAX(COLUMN($O830:BC830))-COLUMN($O830:BC830),1,1)))</f>
        <v>0</v>
      </c>
      <c r="BD859" s="361">
        <f ca="1">SUMPRODUCT($O179:BD179,N(OFFSET($O830:BD830,0,MAX(COLUMN($O830:BD830))-COLUMN($O830:BD830),1,1)))</f>
        <v>0</v>
      </c>
      <c r="BE859" s="361">
        <f ca="1">SUMPRODUCT($O179:BE179,N(OFFSET($O830:BE830,0,MAX(COLUMN($O830:BE830))-COLUMN($O830:BE830),1,1)))</f>
        <v>0</v>
      </c>
      <c r="BF859" s="361">
        <f ca="1">SUMPRODUCT($O179:BF179,N(OFFSET($O830:BF830,0,MAX(COLUMN($O830:BF830))-COLUMN($O830:BF830),1,1)))</f>
        <v>0</v>
      </c>
      <c r="BG859" s="361">
        <f ca="1">SUMPRODUCT($O179:BG179,N(OFFSET($O830:BG830,0,MAX(COLUMN($O830:BG830))-COLUMN($O830:BG830),1,1)))</f>
        <v>0</v>
      </c>
      <c r="BH859" s="361">
        <f ca="1">SUMPRODUCT($O179:BH179,N(OFFSET($O830:BH830,0,MAX(COLUMN($O830:BH830))-COLUMN($O830:BH830),1,1)))</f>
        <v>0</v>
      </c>
      <c r="BI859" s="361">
        <f ca="1">SUMPRODUCT($O179:BI179,N(OFFSET($O830:BI830,0,MAX(COLUMN($O830:BI830))-COLUMN($O830:BI830),1,1)))</f>
        <v>0</v>
      </c>
      <c r="BJ859" s="361">
        <f ca="1">SUMPRODUCT($O179:BJ179,N(OFFSET($O830:BJ830,0,MAX(COLUMN($O830:BJ830))-COLUMN($O830:BJ830),1,1)))</f>
        <v>0</v>
      </c>
      <c r="BK859" s="361">
        <f ca="1">SUMPRODUCT($O179:BK179,N(OFFSET($O830:BK830,0,MAX(COLUMN($O830:BK830))-COLUMN($O830:BK830),1,1)))</f>
        <v>0</v>
      </c>
      <c r="BL859" s="361">
        <f ca="1">SUMPRODUCT($O179:BL179,N(OFFSET($O830:BL830,0,MAX(COLUMN($O830:BL830))-COLUMN($O830:BL830),1,1)))</f>
        <v>0</v>
      </c>
      <c r="BM859" s="361">
        <f ca="1">SUMPRODUCT($O179:BM179,N(OFFSET($O830:BM830,0,MAX(COLUMN($O830:BM830))-COLUMN($O830:BM830),1,1)))</f>
        <v>0</v>
      </c>
    </row>
    <row r="860" spans="3:65" x14ac:dyDescent="0.2">
      <c r="C860" s="325">
        <f t="shared" si="1575"/>
        <v>3</v>
      </c>
      <c r="D860" s="303" t="str">
        <f t="shared" si="1576"/>
        <v>item 3</v>
      </c>
      <c r="E860" s="350" t="str">
        <f t="shared" si="1574"/>
        <v>Operating Expense</v>
      </c>
      <c r="F860" s="320">
        <f t="shared" si="1574"/>
        <v>2</v>
      </c>
      <c r="G860" s="320"/>
      <c r="H860" s="354"/>
      <c r="K860" s="341"/>
      <c r="L860" s="342"/>
      <c r="O860" s="361">
        <f ca="1">SUMPRODUCT($O180:O180,N(OFFSET($O831:O831,0,MAX(COLUMN($O831:O831))-COLUMN($O831:O831),1,1)))</f>
        <v>0</v>
      </c>
      <c r="P860" s="361">
        <f ca="1">SUMPRODUCT($O180:P180,N(OFFSET($O831:P831,0,MAX(COLUMN($O831:P831))-COLUMN($O831:P831),1,1)))</f>
        <v>0</v>
      </c>
      <c r="Q860" s="361">
        <f ca="1">SUMPRODUCT($O180:Q180,N(OFFSET($O831:Q831,0,MAX(COLUMN($O831:Q831))-COLUMN($O831:Q831),1,1)))</f>
        <v>0</v>
      </c>
      <c r="R860" s="361">
        <f ca="1">SUMPRODUCT($O180:R180,N(OFFSET($O831:R831,0,MAX(COLUMN($O831:R831))-COLUMN($O831:R831),1,1)))</f>
        <v>0</v>
      </c>
      <c r="S860" s="361">
        <f ca="1">SUMPRODUCT($O180:S180,N(OFFSET($O831:S831,0,MAX(COLUMN($O831:S831))-COLUMN($O831:S831),1,1)))</f>
        <v>0</v>
      </c>
      <c r="T860" s="361">
        <f ca="1">SUMPRODUCT($O180:T180,N(OFFSET($O831:T831,0,MAX(COLUMN($O831:T831))-COLUMN($O831:T831),1,1)))</f>
        <v>0</v>
      </c>
      <c r="U860" s="361">
        <f ca="1">SUMPRODUCT($O180:U180,N(OFFSET($O831:U831,0,MAX(COLUMN($O831:U831))-COLUMN($O831:U831),1,1)))</f>
        <v>0</v>
      </c>
      <c r="V860" s="361">
        <f ca="1">SUMPRODUCT($O180:V180,N(OFFSET($O831:V831,0,MAX(COLUMN($O831:V831))-COLUMN($O831:V831),1,1)))</f>
        <v>0</v>
      </c>
      <c r="W860" s="361">
        <f ca="1">SUMPRODUCT($O180:W180,N(OFFSET($O831:W831,0,MAX(COLUMN($O831:W831))-COLUMN($O831:W831),1,1)))</f>
        <v>0</v>
      </c>
      <c r="X860" s="361">
        <f ca="1">SUMPRODUCT($O180:X180,N(OFFSET($O831:X831,0,MAX(COLUMN($O831:X831))-COLUMN($O831:X831),1,1)))</f>
        <v>0</v>
      </c>
      <c r="Y860" s="361">
        <f ca="1">SUMPRODUCT($O180:Y180,N(OFFSET($O831:Y831,0,MAX(COLUMN($O831:Y831))-COLUMN($O831:Y831),1,1)))</f>
        <v>0</v>
      </c>
      <c r="Z860" s="361">
        <f ca="1">SUMPRODUCT($O180:Z180,N(OFFSET($O831:Z831,0,MAX(COLUMN($O831:Z831))-COLUMN($O831:Z831),1,1)))</f>
        <v>0</v>
      </c>
      <c r="AA860" s="361">
        <f ca="1">SUMPRODUCT($O180:AA180,N(OFFSET($O831:AA831,0,MAX(COLUMN($O831:AA831))-COLUMN($O831:AA831),1,1)))</f>
        <v>0</v>
      </c>
      <c r="AB860" s="361">
        <f ca="1">SUMPRODUCT($O180:AB180,N(OFFSET($O831:AB831,0,MAX(COLUMN($O831:AB831))-COLUMN($O831:AB831),1,1)))</f>
        <v>0</v>
      </c>
      <c r="AC860" s="361">
        <f ca="1">SUMPRODUCT($O180:AC180,N(OFFSET($O831:AC831,0,MAX(COLUMN($O831:AC831))-COLUMN($O831:AC831),1,1)))</f>
        <v>0</v>
      </c>
      <c r="AD860" s="361">
        <f ca="1">SUMPRODUCT($O180:AD180,N(OFFSET($O831:AD831,0,MAX(COLUMN($O831:AD831))-COLUMN($O831:AD831),1,1)))</f>
        <v>0</v>
      </c>
      <c r="AE860" s="361">
        <f ca="1">SUMPRODUCT($O180:AE180,N(OFFSET($O831:AE831,0,MAX(COLUMN($O831:AE831))-COLUMN($O831:AE831),1,1)))</f>
        <v>0</v>
      </c>
      <c r="AF860" s="361">
        <f ca="1">SUMPRODUCT($O180:AF180,N(OFFSET($O831:AF831,0,MAX(COLUMN($O831:AF831))-COLUMN($O831:AF831),1,1)))</f>
        <v>0</v>
      </c>
      <c r="AG860" s="361">
        <f ca="1">SUMPRODUCT($O180:AG180,N(OFFSET($O831:AG831,0,MAX(COLUMN($O831:AG831))-COLUMN($O831:AG831),1,1)))</f>
        <v>0</v>
      </c>
      <c r="AH860" s="361">
        <f ca="1">SUMPRODUCT($O180:AH180,N(OFFSET($O831:AH831,0,MAX(COLUMN($O831:AH831))-COLUMN($O831:AH831),1,1)))</f>
        <v>0</v>
      </c>
      <c r="AI860" s="361">
        <f ca="1">SUMPRODUCT($O180:AI180,N(OFFSET($O831:AI831,0,MAX(COLUMN($O831:AI831))-COLUMN($O831:AI831),1,1)))</f>
        <v>0</v>
      </c>
      <c r="AJ860" s="361">
        <f ca="1">SUMPRODUCT($O180:AJ180,N(OFFSET($O831:AJ831,0,MAX(COLUMN($O831:AJ831))-COLUMN($O831:AJ831),1,1)))</f>
        <v>0</v>
      </c>
      <c r="AK860" s="361">
        <f ca="1">SUMPRODUCT($O180:AK180,N(OFFSET($O831:AK831,0,MAX(COLUMN($O831:AK831))-COLUMN($O831:AK831),1,1)))</f>
        <v>0</v>
      </c>
      <c r="AL860" s="361">
        <f ca="1">SUMPRODUCT($O180:AL180,N(OFFSET($O831:AL831,0,MAX(COLUMN($O831:AL831))-COLUMN($O831:AL831),1,1)))</f>
        <v>0</v>
      </c>
      <c r="AM860" s="361">
        <f ca="1">SUMPRODUCT($O180:AM180,N(OFFSET($O831:AM831,0,MAX(COLUMN($O831:AM831))-COLUMN($O831:AM831),1,1)))</f>
        <v>0</v>
      </c>
      <c r="AN860" s="361">
        <f ca="1">SUMPRODUCT($O180:AN180,N(OFFSET($O831:AN831,0,MAX(COLUMN($O831:AN831))-COLUMN($O831:AN831),1,1)))</f>
        <v>0</v>
      </c>
      <c r="AO860" s="361">
        <f ca="1">SUMPRODUCT($O180:AO180,N(OFFSET($O831:AO831,0,MAX(COLUMN($O831:AO831))-COLUMN($O831:AO831),1,1)))</f>
        <v>0</v>
      </c>
      <c r="AP860" s="361">
        <f ca="1">SUMPRODUCT($O180:AP180,N(OFFSET($O831:AP831,0,MAX(COLUMN($O831:AP831))-COLUMN($O831:AP831),1,1)))</f>
        <v>0</v>
      </c>
      <c r="AQ860" s="361">
        <f ca="1">SUMPRODUCT($O180:AQ180,N(OFFSET($O831:AQ831,0,MAX(COLUMN($O831:AQ831))-COLUMN($O831:AQ831),1,1)))</f>
        <v>0</v>
      </c>
      <c r="AR860" s="361">
        <f ca="1">SUMPRODUCT($O180:AR180,N(OFFSET($O831:AR831,0,MAX(COLUMN($O831:AR831))-COLUMN($O831:AR831),1,1)))</f>
        <v>0</v>
      </c>
      <c r="AS860" s="361">
        <f ca="1">SUMPRODUCT($O180:AS180,N(OFFSET($O831:AS831,0,MAX(COLUMN($O831:AS831))-COLUMN($O831:AS831),1,1)))</f>
        <v>0</v>
      </c>
      <c r="AT860" s="361">
        <f ca="1">SUMPRODUCT($O180:AT180,N(OFFSET($O831:AT831,0,MAX(COLUMN($O831:AT831))-COLUMN($O831:AT831),1,1)))</f>
        <v>0</v>
      </c>
      <c r="AU860" s="361">
        <f ca="1">SUMPRODUCT($O180:AU180,N(OFFSET($O831:AU831,0,MAX(COLUMN($O831:AU831))-COLUMN($O831:AU831),1,1)))</f>
        <v>0</v>
      </c>
      <c r="AV860" s="361">
        <f ca="1">SUMPRODUCT($O180:AV180,N(OFFSET($O831:AV831,0,MAX(COLUMN($O831:AV831))-COLUMN($O831:AV831),1,1)))</f>
        <v>0</v>
      </c>
      <c r="AW860" s="361">
        <f ca="1">SUMPRODUCT($O180:AW180,N(OFFSET($O831:AW831,0,MAX(COLUMN($O831:AW831))-COLUMN($O831:AW831),1,1)))</f>
        <v>0</v>
      </c>
      <c r="AX860" s="361">
        <f ca="1">SUMPRODUCT($O180:AX180,N(OFFSET($O831:AX831,0,MAX(COLUMN($O831:AX831))-COLUMN($O831:AX831),1,1)))</f>
        <v>0</v>
      </c>
      <c r="AY860" s="361">
        <f ca="1">SUMPRODUCT($O180:AY180,N(OFFSET($O831:AY831,0,MAX(COLUMN($O831:AY831))-COLUMN($O831:AY831),1,1)))</f>
        <v>0</v>
      </c>
      <c r="AZ860" s="361">
        <f ca="1">SUMPRODUCT($O180:AZ180,N(OFFSET($O831:AZ831,0,MAX(COLUMN($O831:AZ831))-COLUMN($O831:AZ831),1,1)))</f>
        <v>0</v>
      </c>
      <c r="BA860" s="361">
        <f ca="1">SUMPRODUCT($O180:BA180,N(OFFSET($O831:BA831,0,MAX(COLUMN($O831:BA831))-COLUMN($O831:BA831),1,1)))</f>
        <v>0</v>
      </c>
      <c r="BB860" s="361">
        <f ca="1">SUMPRODUCT($O180:BB180,N(OFFSET($O831:BB831,0,MAX(COLUMN($O831:BB831))-COLUMN($O831:BB831),1,1)))</f>
        <v>0</v>
      </c>
      <c r="BC860" s="361">
        <f ca="1">SUMPRODUCT($O180:BC180,N(OFFSET($O831:BC831,0,MAX(COLUMN($O831:BC831))-COLUMN($O831:BC831),1,1)))</f>
        <v>0</v>
      </c>
      <c r="BD860" s="361">
        <f ca="1">SUMPRODUCT($O180:BD180,N(OFFSET($O831:BD831,0,MAX(COLUMN($O831:BD831))-COLUMN($O831:BD831),1,1)))</f>
        <v>0</v>
      </c>
      <c r="BE860" s="361">
        <f ca="1">SUMPRODUCT($O180:BE180,N(OFFSET($O831:BE831,0,MAX(COLUMN($O831:BE831))-COLUMN($O831:BE831),1,1)))</f>
        <v>0</v>
      </c>
      <c r="BF860" s="361">
        <f ca="1">SUMPRODUCT($O180:BF180,N(OFFSET($O831:BF831,0,MAX(COLUMN($O831:BF831))-COLUMN($O831:BF831),1,1)))</f>
        <v>0</v>
      </c>
      <c r="BG860" s="361">
        <f ca="1">SUMPRODUCT($O180:BG180,N(OFFSET($O831:BG831,0,MAX(COLUMN($O831:BG831))-COLUMN($O831:BG831),1,1)))</f>
        <v>0</v>
      </c>
      <c r="BH860" s="361">
        <f ca="1">SUMPRODUCT($O180:BH180,N(OFFSET($O831:BH831,0,MAX(COLUMN($O831:BH831))-COLUMN($O831:BH831),1,1)))</f>
        <v>0</v>
      </c>
      <c r="BI860" s="361">
        <f ca="1">SUMPRODUCT($O180:BI180,N(OFFSET($O831:BI831,0,MAX(COLUMN($O831:BI831))-COLUMN($O831:BI831),1,1)))</f>
        <v>0</v>
      </c>
      <c r="BJ860" s="361">
        <f ca="1">SUMPRODUCT($O180:BJ180,N(OFFSET($O831:BJ831,0,MAX(COLUMN($O831:BJ831))-COLUMN($O831:BJ831),1,1)))</f>
        <v>0</v>
      </c>
      <c r="BK860" s="361">
        <f ca="1">SUMPRODUCT($O180:BK180,N(OFFSET($O831:BK831,0,MAX(COLUMN($O831:BK831))-COLUMN($O831:BK831),1,1)))</f>
        <v>0</v>
      </c>
      <c r="BL860" s="361">
        <f ca="1">SUMPRODUCT($O180:BL180,N(OFFSET($O831:BL831,0,MAX(COLUMN($O831:BL831))-COLUMN($O831:BL831),1,1)))</f>
        <v>0</v>
      </c>
      <c r="BM860" s="361">
        <f ca="1">SUMPRODUCT($O180:BM180,N(OFFSET($O831:BM831,0,MAX(COLUMN($O831:BM831))-COLUMN($O831:BM831),1,1)))</f>
        <v>0</v>
      </c>
    </row>
    <row r="861" spans="3:65" x14ac:dyDescent="0.2">
      <c r="C861" s="325">
        <f t="shared" si="1575"/>
        <v>4</v>
      </c>
      <c r="D861" s="303" t="str">
        <f t="shared" si="1576"/>
        <v>item 4</v>
      </c>
      <c r="E861" s="350" t="str">
        <f t="shared" si="1574"/>
        <v>Operating Expense</v>
      </c>
      <c r="F861" s="320">
        <f t="shared" si="1574"/>
        <v>2</v>
      </c>
      <c r="G861" s="320"/>
      <c r="H861" s="354"/>
      <c r="K861" s="341"/>
      <c r="L861" s="342"/>
      <c r="O861" s="361">
        <f ca="1">SUMPRODUCT($O181:O181,N(OFFSET($O832:O832,0,MAX(COLUMN($O832:O832))-COLUMN($O832:O832),1,1)))</f>
        <v>0</v>
      </c>
      <c r="P861" s="361">
        <f ca="1">SUMPRODUCT($O181:P181,N(OFFSET($O832:P832,0,MAX(COLUMN($O832:P832))-COLUMN($O832:P832),1,1)))</f>
        <v>0</v>
      </c>
      <c r="Q861" s="361">
        <f ca="1">SUMPRODUCT($O181:Q181,N(OFFSET($O832:Q832,0,MAX(COLUMN($O832:Q832))-COLUMN($O832:Q832),1,1)))</f>
        <v>0</v>
      </c>
      <c r="R861" s="361">
        <f ca="1">SUMPRODUCT($O181:R181,N(OFFSET($O832:R832,0,MAX(COLUMN($O832:R832))-COLUMN($O832:R832),1,1)))</f>
        <v>0</v>
      </c>
      <c r="S861" s="361">
        <f ca="1">SUMPRODUCT($O181:S181,N(OFFSET($O832:S832,0,MAX(COLUMN($O832:S832))-COLUMN($O832:S832),1,1)))</f>
        <v>0</v>
      </c>
      <c r="T861" s="361">
        <f ca="1">SUMPRODUCT($O181:T181,N(OFFSET($O832:T832,0,MAX(COLUMN($O832:T832))-COLUMN($O832:T832),1,1)))</f>
        <v>0</v>
      </c>
      <c r="U861" s="361">
        <f ca="1">SUMPRODUCT($O181:U181,N(OFFSET($O832:U832,0,MAX(COLUMN($O832:U832))-COLUMN($O832:U832),1,1)))</f>
        <v>0</v>
      </c>
      <c r="V861" s="361">
        <f ca="1">SUMPRODUCT($O181:V181,N(OFFSET($O832:V832,0,MAX(COLUMN($O832:V832))-COLUMN($O832:V832),1,1)))</f>
        <v>0</v>
      </c>
      <c r="W861" s="361">
        <f ca="1">SUMPRODUCT($O181:W181,N(OFFSET($O832:W832,0,MAX(COLUMN($O832:W832))-COLUMN($O832:W832),1,1)))</f>
        <v>0</v>
      </c>
      <c r="X861" s="361">
        <f ca="1">SUMPRODUCT($O181:X181,N(OFFSET($O832:X832,0,MAX(COLUMN($O832:X832))-COLUMN($O832:X832),1,1)))</f>
        <v>0</v>
      </c>
      <c r="Y861" s="361">
        <f ca="1">SUMPRODUCT($O181:Y181,N(OFFSET($O832:Y832,0,MAX(COLUMN($O832:Y832))-COLUMN($O832:Y832),1,1)))</f>
        <v>0</v>
      </c>
      <c r="Z861" s="361">
        <f ca="1">SUMPRODUCT($O181:Z181,N(OFFSET($O832:Z832,0,MAX(COLUMN($O832:Z832))-COLUMN($O832:Z832),1,1)))</f>
        <v>0</v>
      </c>
      <c r="AA861" s="361">
        <f ca="1">SUMPRODUCT($O181:AA181,N(OFFSET($O832:AA832,0,MAX(COLUMN($O832:AA832))-COLUMN($O832:AA832),1,1)))</f>
        <v>0</v>
      </c>
      <c r="AB861" s="361">
        <f ca="1">SUMPRODUCT($O181:AB181,N(OFFSET($O832:AB832,0,MAX(COLUMN($O832:AB832))-COLUMN($O832:AB832),1,1)))</f>
        <v>0</v>
      </c>
      <c r="AC861" s="361">
        <f ca="1">SUMPRODUCT($O181:AC181,N(OFFSET($O832:AC832,0,MAX(COLUMN($O832:AC832))-COLUMN($O832:AC832),1,1)))</f>
        <v>0</v>
      </c>
      <c r="AD861" s="361">
        <f ca="1">SUMPRODUCT($O181:AD181,N(OFFSET($O832:AD832,0,MAX(COLUMN($O832:AD832))-COLUMN($O832:AD832),1,1)))</f>
        <v>0</v>
      </c>
      <c r="AE861" s="361">
        <f ca="1">SUMPRODUCT($O181:AE181,N(OFFSET($O832:AE832,0,MAX(COLUMN($O832:AE832))-COLUMN($O832:AE832),1,1)))</f>
        <v>0</v>
      </c>
      <c r="AF861" s="361">
        <f ca="1">SUMPRODUCT($O181:AF181,N(OFFSET($O832:AF832,0,MAX(COLUMN($O832:AF832))-COLUMN($O832:AF832),1,1)))</f>
        <v>0</v>
      </c>
      <c r="AG861" s="361">
        <f ca="1">SUMPRODUCT($O181:AG181,N(OFFSET($O832:AG832,0,MAX(COLUMN($O832:AG832))-COLUMN($O832:AG832),1,1)))</f>
        <v>0</v>
      </c>
      <c r="AH861" s="361">
        <f ca="1">SUMPRODUCT($O181:AH181,N(OFFSET($O832:AH832,0,MAX(COLUMN($O832:AH832))-COLUMN($O832:AH832),1,1)))</f>
        <v>0</v>
      </c>
      <c r="AI861" s="361">
        <f ca="1">SUMPRODUCT($O181:AI181,N(OFFSET($O832:AI832,0,MAX(COLUMN($O832:AI832))-COLUMN($O832:AI832),1,1)))</f>
        <v>0</v>
      </c>
      <c r="AJ861" s="361">
        <f ca="1">SUMPRODUCT($O181:AJ181,N(OFFSET($O832:AJ832,0,MAX(COLUMN($O832:AJ832))-COLUMN($O832:AJ832),1,1)))</f>
        <v>0</v>
      </c>
      <c r="AK861" s="361">
        <f ca="1">SUMPRODUCT($O181:AK181,N(OFFSET($O832:AK832,0,MAX(COLUMN($O832:AK832))-COLUMN($O832:AK832),1,1)))</f>
        <v>0</v>
      </c>
      <c r="AL861" s="361">
        <f ca="1">SUMPRODUCT($O181:AL181,N(OFFSET($O832:AL832,0,MAX(COLUMN($O832:AL832))-COLUMN($O832:AL832),1,1)))</f>
        <v>0</v>
      </c>
      <c r="AM861" s="361">
        <f ca="1">SUMPRODUCT($O181:AM181,N(OFFSET($O832:AM832,0,MAX(COLUMN($O832:AM832))-COLUMN($O832:AM832),1,1)))</f>
        <v>0</v>
      </c>
      <c r="AN861" s="361">
        <f ca="1">SUMPRODUCT($O181:AN181,N(OFFSET($O832:AN832,0,MAX(COLUMN($O832:AN832))-COLUMN($O832:AN832),1,1)))</f>
        <v>0</v>
      </c>
      <c r="AO861" s="361">
        <f ca="1">SUMPRODUCT($O181:AO181,N(OFFSET($O832:AO832,0,MAX(COLUMN($O832:AO832))-COLUMN($O832:AO832),1,1)))</f>
        <v>0</v>
      </c>
      <c r="AP861" s="361">
        <f ca="1">SUMPRODUCT($O181:AP181,N(OFFSET($O832:AP832,0,MAX(COLUMN($O832:AP832))-COLUMN($O832:AP832),1,1)))</f>
        <v>0</v>
      </c>
      <c r="AQ861" s="361">
        <f ca="1">SUMPRODUCT($O181:AQ181,N(OFFSET($O832:AQ832,0,MAX(COLUMN($O832:AQ832))-COLUMN($O832:AQ832),1,1)))</f>
        <v>0</v>
      </c>
      <c r="AR861" s="361">
        <f ca="1">SUMPRODUCT($O181:AR181,N(OFFSET($O832:AR832,0,MAX(COLUMN($O832:AR832))-COLUMN($O832:AR832),1,1)))</f>
        <v>0</v>
      </c>
      <c r="AS861" s="361">
        <f ca="1">SUMPRODUCT($O181:AS181,N(OFFSET($O832:AS832,0,MAX(COLUMN($O832:AS832))-COLUMN($O832:AS832),1,1)))</f>
        <v>0</v>
      </c>
      <c r="AT861" s="361">
        <f ca="1">SUMPRODUCT($O181:AT181,N(OFFSET($O832:AT832,0,MAX(COLUMN($O832:AT832))-COLUMN($O832:AT832),1,1)))</f>
        <v>0</v>
      </c>
      <c r="AU861" s="361">
        <f ca="1">SUMPRODUCT($O181:AU181,N(OFFSET($O832:AU832,0,MAX(COLUMN($O832:AU832))-COLUMN($O832:AU832),1,1)))</f>
        <v>0</v>
      </c>
      <c r="AV861" s="361">
        <f ca="1">SUMPRODUCT($O181:AV181,N(OFFSET($O832:AV832,0,MAX(COLUMN($O832:AV832))-COLUMN($O832:AV832),1,1)))</f>
        <v>0</v>
      </c>
      <c r="AW861" s="361">
        <f ca="1">SUMPRODUCT($O181:AW181,N(OFFSET($O832:AW832,0,MAX(COLUMN($O832:AW832))-COLUMN($O832:AW832),1,1)))</f>
        <v>0</v>
      </c>
      <c r="AX861" s="361">
        <f ca="1">SUMPRODUCT($O181:AX181,N(OFFSET($O832:AX832,0,MAX(COLUMN($O832:AX832))-COLUMN($O832:AX832),1,1)))</f>
        <v>0</v>
      </c>
      <c r="AY861" s="361">
        <f ca="1">SUMPRODUCT($O181:AY181,N(OFFSET($O832:AY832,0,MAX(COLUMN($O832:AY832))-COLUMN($O832:AY832),1,1)))</f>
        <v>0</v>
      </c>
      <c r="AZ861" s="361">
        <f ca="1">SUMPRODUCT($O181:AZ181,N(OFFSET($O832:AZ832,0,MAX(COLUMN($O832:AZ832))-COLUMN($O832:AZ832),1,1)))</f>
        <v>0</v>
      </c>
      <c r="BA861" s="361">
        <f ca="1">SUMPRODUCT($O181:BA181,N(OFFSET($O832:BA832,0,MAX(COLUMN($O832:BA832))-COLUMN($O832:BA832),1,1)))</f>
        <v>0</v>
      </c>
      <c r="BB861" s="361">
        <f ca="1">SUMPRODUCT($O181:BB181,N(OFFSET($O832:BB832,0,MAX(COLUMN($O832:BB832))-COLUMN($O832:BB832),1,1)))</f>
        <v>0</v>
      </c>
      <c r="BC861" s="361">
        <f ca="1">SUMPRODUCT($O181:BC181,N(OFFSET($O832:BC832,0,MAX(COLUMN($O832:BC832))-COLUMN($O832:BC832),1,1)))</f>
        <v>0</v>
      </c>
      <c r="BD861" s="361">
        <f ca="1">SUMPRODUCT($O181:BD181,N(OFFSET($O832:BD832,0,MAX(COLUMN($O832:BD832))-COLUMN($O832:BD832),1,1)))</f>
        <v>0</v>
      </c>
      <c r="BE861" s="361">
        <f ca="1">SUMPRODUCT($O181:BE181,N(OFFSET($O832:BE832,0,MAX(COLUMN($O832:BE832))-COLUMN($O832:BE832),1,1)))</f>
        <v>0</v>
      </c>
      <c r="BF861" s="361">
        <f ca="1">SUMPRODUCT($O181:BF181,N(OFFSET($O832:BF832,0,MAX(COLUMN($O832:BF832))-COLUMN($O832:BF832),1,1)))</f>
        <v>0</v>
      </c>
      <c r="BG861" s="361">
        <f ca="1">SUMPRODUCT($O181:BG181,N(OFFSET($O832:BG832,0,MAX(COLUMN($O832:BG832))-COLUMN($O832:BG832),1,1)))</f>
        <v>0</v>
      </c>
      <c r="BH861" s="361">
        <f ca="1">SUMPRODUCT($O181:BH181,N(OFFSET($O832:BH832,0,MAX(COLUMN($O832:BH832))-COLUMN($O832:BH832),1,1)))</f>
        <v>0</v>
      </c>
      <c r="BI861" s="361">
        <f ca="1">SUMPRODUCT($O181:BI181,N(OFFSET($O832:BI832,0,MAX(COLUMN($O832:BI832))-COLUMN($O832:BI832),1,1)))</f>
        <v>0</v>
      </c>
      <c r="BJ861" s="361">
        <f ca="1">SUMPRODUCT($O181:BJ181,N(OFFSET($O832:BJ832,0,MAX(COLUMN($O832:BJ832))-COLUMN($O832:BJ832),1,1)))</f>
        <v>0</v>
      </c>
      <c r="BK861" s="361">
        <f ca="1">SUMPRODUCT($O181:BK181,N(OFFSET($O832:BK832,0,MAX(COLUMN($O832:BK832))-COLUMN($O832:BK832),1,1)))</f>
        <v>0</v>
      </c>
      <c r="BL861" s="361">
        <f ca="1">SUMPRODUCT($O181:BL181,N(OFFSET($O832:BL832,0,MAX(COLUMN($O832:BL832))-COLUMN($O832:BL832),1,1)))</f>
        <v>0</v>
      </c>
      <c r="BM861" s="361">
        <f ca="1">SUMPRODUCT($O181:BM181,N(OFFSET($O832:BM832,0,MAX(COLUMN($O832:BM832))-COLUMN($O832:BM832),1,1)))</f>
        <v>0</v>
      </c>
    </row>
    <row r="862" spans="3:65" x14ac:dyDescent="0.2">
      <c r="C862" s="325">
        <f t="shared" si="1575"/>
        <v>5</v>
      </c>
      <c r="D862" s="303" t="str">
        <f t="shared" si="1576"/>
        <v>item 5</v>
      </c>
      <c r="E862" s="350" t="str">
        <f t="shared" si="1574"/>
        <v>Operating Expense</v>
      </c>
      <c r="F862" s="320">
        <f t="shared" si="1574"/>
        <v>2</v>
      </c>
      <c r="G862" s="320"/>
      <c r="H862" s="354"/>
      <c r="K862" s="341"/>
      <c r="L862" s="342"/>
      <c r="O862" s="361">
        <f ca="1">SUMPRODUCT($O182:O182,N(OFFSET($O833:O833,0,MAX(COLUMN($O833:O833))-COLUMN($O833:O833),1,1)))</f>
        <v>0</v>
      </c>
      <c r="P862" s="361">
        <f ca="1">SUMPRODUCT($O182:P182,N(OFFSET($O833:P833,0,MAX(COLUMN($O833:P833))-COLUMN($O833:P833),1,1)))</f>
        <v>0</v>
      </c>
      <c r="Q862" s="361">
        <f ca="1">SUMPRODUCT($O182:Q182,N(OFFSET($O833:Q833,0,MAX(COLUMN($O833:Q833))-COLUMN($O833:Q833),1,1)))</f>
        <v>0</v>
      </c>
      <c r="R862" s="361">
        <f ca="1">SUMPRODUCT($O182:R182,N(OFFSET($O833:R833,0,MAX(COLUMN($O833:R833))-COLUMN($O833:R833),1,1)))</f>
        <v>0</v>
      </c>
      <c r="S862" s="361">
        <f ca="1">SUMPRODUCT($O182:S182,N(OFFSET($O833:S833,0,MAX(COLUMN($O833:S833))-COLUMN($O833:S833),1,1)))</f>
        <v>0</v>
      </c>
      <c r="T862" s="361">
        <f ca="1">SUMPRODUCT($O182:T182,N(OFFSET($O833:T833,0,MAX(COLUMN($O833:T833))-COLUMN($O833:T833),1,1)))</f>
        <v>0</v>
      </c>
      <c r="U862" s="361">
        <f ca="1">SUMPRODUCT($O182:U182,N(OFFSET($O833:U833,0,MAX(COLUMN($O833:U833))-COLUMN($O833:U833),1,1)))</f>
        <v>0</v>
      </c>
      <c r="V862" s="361">
        <f ca="1">SUMPRODUCT($O182:V182,N(OFFSET($O833:V833,0,MAX(COLUMN($O833:V833))-COLUMN($O833:V833),1,1)))</f>
        <v>0</v>
      </c>
      <c r="W862" s="361">
        <f ca="1">SUMPRODUCT($O182:W182,N(OFFSET($O833:W833,0,MAX(COLUMN($O833:W833))-COLUMN($O833:W833),1,1)))</f>
        <v>0</v>
      </c>
      <c r="X862" s="361">
        <f ca="1">SUMPRODUCT($O182:X182,N(OFFSET($O833:X833,0,MAX(COLUMN($O833:X833))-COLUMN($O833:X833),1,1)))</f>
        <v>0</v>
      </c>
      <c r="Y862" s="361">
        <f ca="1">SUMPRODUCT($O182:Y182,N(OFFSET($O833:Y833,0,MAX(COLUMN($O833:Y833))-COLUMN($O833:Y833),1,1)))</f>
        <v>0</v>
      </c>
      <c r="Z862" s="361">
        <f ca="1">SUMPRODUCT($O182:Z182,N(OFFSET($O833:Z833,0,MAX(COLUMN($O833:Z833))-COLUMN($O833:Z833),1,1)))</f>
        <v>0</v>
      </c>
      <c r="AA862" s="361">
        <f ca="1">SUMPRODUCT($O182:AA182,N(OFFSET($O833:AA833,0,MAX(COLUMN($O833:AA833))-COLUMN($O833:AA833),1,1)))</f>
        <v>0</v>
      </c>
      <c r="AB862" s="361">
        <f ca="1">SUMPRODUCT($O182:AB182,N(OFFSET($O833:AB833,0,MAX(COLUMN($O833:AB833))-COLUMN($O833:AB833),1,1)))</f>
        <v>0</v>
      </c>
      <c r="AC862" s="361">
        <f ca="1">SUMPRODUCT($O182:AC182,N(OFFSET($O833:AC833,0,MAX(COLUMN($O833:AC833))-COLUMN($O833:AC833),1,1)))</f>
        <v>0</v>
      </c>
      <c r="AD862" s="361">
        <f ca="1">SUMPRODUCT($O182:AD182,N(OFFSET($O833:AD833,0,MAX(COLUMN($O833:AD833))-COLUMN($O833:AD833),1,1)))</f>
        <v>0</v>
      </c>
      <c r="AE862" s="361">
        <f ca="1">SUMPRODUCT($O182:AE182,N(OFFSET($O833:AE833,0,MAX(COLUMN($O833:AE833))-COLUMN($O833:AE833),1,1)))</f>
        <v>0</v>
      </c>
      <c r="AF862" s="361">
        <f ca="1">SUMPRODUCT($O182:AF182,N(OFFSET($O833:AF833,0,MAX(COLUMN($O833:AF833))-COLUMN($O833:AF833),1,1)))</f>
        <v>0</v>
      </c>
      <c r="AG862" s="361">
        <f ca="1">SUMPRODUCT($O182:AG182,N(OFFSET($O833:AG833,0,MAX(COLUMN($O833:AG833))-COLUMN($O833:AG833),1,1)))</f>
        <v>0</v>
      </c>
      <c r="AH862" s="361">
        <f ca="1">SUMPRODUCT($O182:AH182,N(OFFSET($O833:AH833,0,MAX(COLUMN($O833:AH833))-COLUMN($O833:AH833),1,1)))</f>
        <v>0</v>
      </c>
      <c r="AI862" s="361">
        <f ca="1">SUMPRODUCT($O182:AI182,N(OFFSET($O833:AI833,0,MAX(COLUMN($O833:AI833))-COLUMN($O833:AI833),1,1)))</f>
        <v>0</v>
      </c>
      <c r="AJ862" s="361">
        <f ca="1">SUMPRODUCT($O182:AJ182,N(OFFSET($O833:AJ833,0,MAX(COLUMN($O833:AJ833))-COLUMN($O833:AJ833),1,1)))</f>
        <v>0</v>
      </c>
      <c r="AK862" s="361">
        <f ca="1">SUMPRODUCT($O182:AK182,N(OFFSET($O833:AK833,0,MAX(COLUMN($O833:AK833))-COLUMN($O833:AK833),1,1)))</f>
        <v>0</v>
      </c>
      <c r="AL862" s="361">
        <f ca="1">SUMPRODUCT($O182:AL182,N(OFFSET($O833:AL833,0,MAX(COLUMN($O833:AL833))-COLUMN($O833:AL833),1,1)))</f>
        <v>0</v>
      </c>
      <c r="AM862" s="361">
        <f ca="1">SUMPRODUCT($O182:AM182,N(OFFSET($O833:AM833,0,MAX(COLUMN($O833:AM833))-COLUMN($O833:AM833),1,1)))</f>
        <v>0</v>
      </c>
      <c r="AN862" s="361">
        <f ca="1">SUMPRODUCT($O182:AN182,N(OFFSET($O833:AN833,0,MAX(COLUMN($O833:AN833))-COLUMN($O833:AN833),1,1)))</f>
        <v>0</v>
      </c>
      <c r="AO862" s="361">
        <f ca="1">SUMPRODUCT($O182:AO182,N(OFFSET($O833:AO833,0,MAX(COLUMN($O833:AO833))-COLUMN($O833:AO833),1,1)))</f>
        <v>0</v>
      </c>
      <c r="AP862" s="361">
        <f ca="1">SUMPRODUCT($O182:AP182,N(OFFSET($O833:AP833,0,MAX(COLUMN($O833:AP833))-COLUMN($O833:AP833),1,1)))</f>
        <v>0</v>
      </c>
      <c r="AQ862" s="361">
        <f ca="1">SUMPRODUCT($O182:AQ182,N(OFFSET($O833:AQ833,0,MAX(COLUMN($O833:AQ833))-COLUMN($O833:AQ833),1,1)))</f>
        <v>0</v>
      </c>
      <c r="AR862" s="361">
        <f ca="1">SUMPRODUCT($O182:AR182,N(OFFSET($O833:AR833,0,MAX(COLUMN($O833:AR833))-COLUMN($O833:AR833),1,1)))</f>
        <v>0</v>
      </c>
      <c r="AS862" s="361">
        <f ca="1">SUMPRODUCT($O182:AS182,N(OFFSET($O833:AS833,0,MAX(COLUMN($O833:AS833))-COLUMN($O833:AS833),1,1)))</f>
        <v>0</v>
      </c>
      <c r="AT862" s="361">
        <f ca="1">SUMPRODUCT($O182:AT182,N(OFFSET($O833:AT833,0,MAX(COLUMN($O833:AT833))-COLUMN($O833:AT833),1,1)))</f>
        <v>0</v>
      </c>
      <c r="AU862" s="361">
        <f ca="1">SUMPRODUCT($O182:AU182,N(OFFSET($O833:AU833,0,MAX(COLUMN($O833:AU833))-COLUMN($O833:AU833),1,1)))</f>
        <v>0</v>
      </c>
      <c r="AV862" s="361">
        <f ca="1">SUMPRODUCT($O182:AV182,N(OFFSET($O833:AV833,0,MAX(COLUMN($O833:AV833))-COLUMN($O833:AV833),1,1)))</f>
        <v>0</v>
      </c>
      <c r="AW862" s="361">
        <f ca="1">SUMPRODUCT($O182:AW182,N(OFFSET($O833:AW833,0,MAX(COLUMN($O833:AW833))-COLUMN($O833:AW833),1,1)))</f>
        <v>0</v>
      </c>
      <c r="AX862" s="361">
        <f ca="1">SUMPRODUCT($O182:AX182,N(OFFSET($O833:AX833,0,MAX(COLUMN($O833:AX833))-COLUMN($O833:AX833),1,1)))</f>
        <v>0</v>
      </c>
      <c r="AY862" s="361">
        <f ca="1">SUMPRODUCT($O182:AY182,N(OFFSET($O833:AY833,0,MAX(COLUMN($O833:AY833))-COLUMN($O833:AY833),1,1)))</f>
        <v>0</v>
      </c>
      <c r="AZ862" s="361">
        <f ca="1">SUMPRODUCT($O182:AZ182,N(OFFSET($O833:AZ833,0,MAX(COLUMN($O833:AZ833))-COLUMN($O833:AZ833),1,1)))</f>
        <v>0</v>
      </c>
      <c r="BA862" s="361">
        <f ca="1">SUMPRODUCT($O182:BA182,N(OFFSET($O833:BA833,0,MAX(COLUMN($O833:BA833))-COLUMN($O833:BA833),1,1)))</f>
        <v>0</v>
      </c>
      <c r="BB862" s="361">
        <f ca="1">SUMPRODUCT($O182:BB182,N(OFFSET($O833:BB833,0,MAX(COLUMN($O833:BB833))-COLUMN($O833:BB833),1,1)))</f>
        <v>0</v>
      </c>
      <c r="BC862" s="361">
        <f ca="1">SUMPRODUCT($O182:BC182,N(OFFSET($O833:BC833,0,MAX(COLUMN($O833:BC833))-COLUMN($O833:BC833),1,1)))</f>
        <v>0</v>
      </c>
      <c r="BD862" s="361">
        <f ca="1">SUMPRODUCT($O182:BD182,N(OFFSET($O833:BD833,0,MAX(COLUMN($O833:BD833))-COLUMN($O833:BD833),1,1)))</f>
        <v>0</v>
      </c>
      <c r="BE862" s="361">
        <f ca="1">SUMPRODUCT($O182:BE182,N(OFFSET($O833:BE833,0,MAX(COLUMN($O833:BE833))-COLUMN($O833:BE833),1,1)))</f>
        <v>0</v>
      </c>
      <c r="BF862" s="361">
        <f ca="1">SUMPRODUCT($O182:BF182,N(OFFSET($O833:BF833,0,MAX(COLUMN($O833:BF833))-COLUMN($O833:BF833),1,1)))</f>
        <v>0</v>
      </c>
      <c r="BG862" s="361">
        <f ca="1">SUMPRODUCT($O182:BG182,N(OFFSET($O833:BG833,0,MAX(COLUMN($O833:BG833))-COLUMN($O833:BG833),1,1)))</f>
        <v>0</v>
      </c>
      <c r="BH862" s="361">
        <f ca="1">SUMPRODUCT($O182:BH182,N(OFFSET($O833:BH833,0,MAX(COLUMN($O833:BH833))-COLUMN($O833:BH833),1,1)))</f>
        <v>0</v>
      </c>
      <c r="BI862" s="361">
        <f ca="1">SUMPRODUCT($O182:BI182,N(OFFSET($O833:BI833,0,MAX(COLUMN($O833:BI833))-COLUMN($O833:BI833),1,1)))</f>
        <v>0</v>
      </c>
      <c r="BJ862" s="361">
        <f ca="1">SUMPRODUCT($O182:BJ182,N(OFFSET($O833:BJ833,0,MAX(COLUMN($O833:BJ833))-COLUMN($O833:BJ833),1,1)))</f>
        <v>0</v>
      </c>
      <c r="BK862" s="361">
        <f ca="1">SUMPRODUCT($O182:BK182,N(OFFSET($O833:BK833,0,MAX(COLUMN($O833:BK833))-COLUMN($O833:BK833),1,1)))</f>
        <v>0</v>
      </c>
      <c r="BL862" s="361">
        <f ca="1">SUMPRODUCT($O182:BL182,N(OFFSET($O833:BL833,0,MAX(COLUMN($O833:BL833))-COLUMN($O833:BL833),1,1)))</f>
        <v>0</v>
      </c>
      <c r="BM862" s="361">
        <f ca="1">SUMPRODUCT($O182:BM182,N(OFFSET($O833:BM833,0,MAX(COLUMN($O833:BM833))-COLUMN($O833:BM833),1,1)))</f>
        <v>0</v>
      </c>
    </row>
    <row r="863" spans="3:65" x14ac:dyDescent="0.2">
      <c r="C863" s="325">
        <f t="shared" si="1575"/>
        <v>6</v>
      </c>
      <c r="D863" s="303" t="str">
        <f t="shared" si="1576"/>
        <v>item 6</v>
      </c>
      <c r="E863" s="350" t="str">
        <f t="shared" si="1574"/>
        <v>Operating Expense</v>
      </c>
      <c r="F863" s="320">
        <f t="shared" si="1574"/>
        <v>2</v>
      </c>
      <c r="G863" s="320"/>
      <c r="H863" s="354"/>
      <c r="K863" s="341"/>
      <c r="L863" s="342"/>
      <c r="O863" s="361">
        <f ca="1">SUMPRODUCT($O183:O183,N(OFFSET($O834:O834,0,MAX(COLUMN($O834:O834))-COLUMN($O834:O834),1,1)))</f>
        <v>0</v>
      </c>
      <c r="P863" s="361">
        <f ca="1">SUMPRODUCT($O183:P183,N(OFFSET($O834:P834,0,MAX(COLUMN($O834:P834))-COLUMN($O834:P834),1,1)))</f>
        <v>0</v>
      </c>
      <c r="Q863" s="361">
        <f ca="1">SUMPRODUCT($O183:Q183,N(OFFSET($O834:Q834,0,MAX(COLUMN($O834:Q834))-COLUMN($O834:Q834),1,1)))</f>
        <v>0</v>
      </c>
      <c r="R863" s="361">
        <f ca="1">SUMPRODUCT($O183:R183,N(OFFSET($O834:R834,0,MAX(COLUMN($O834:R834))-COLUMN($O834:R834),1,1)))</f>
        <v>0</v>
      </c>
      <c r="S863" s="361">
        <f ca="1">SUMPRODUCT($O183:S183,N(OFFSET($O834:S834,0,MAX(COLUMN($O834:S834))-COLUMN($O834:S834),1,1)))</f>
        <v>0</v>
      </c>
      <c r="T863" s="361">
        <f ca="1">SUMPRODUCT($O183:T183,N(OFFSET($O834:T834,0,MAX(COLUMN($O834:T834))-COLUMN($O834:T834),1,1)))</f>
        <v>0</v>
      </c>
      <c r="U863" s="361">
        <f ca="1">SUMPRODUCT($O183:U183,N(OFFSET($O834:U834,0,MAX(COLUMN($O834:U834))-COLUMN($O834:U834),1,1)))</f>
        <v>0</v>
      </c>
      <c r="V863" s="361">
        <f ca="1">SUMPRODUCT($O183:V183,N(OFFSET($O834:V834,0,MAX(COLUMN($O834:V834))-COLUMN($O834:V834),1,1)))</f>
        <v>0</v>
      </c>
      <c r="W863" s="361">
        <f ca="1">SUMPRODUCT($O183:W183,N(OFFSET($O834:W834,0,MAX(COLUMN($O834:W834))-COLUMN($O834:W834),1,1)))</f>
        <v>0</v>
      </c>
      <c r="X863" s="361">
        <f ca="1">SUMPRODUCT($O183:X183,N(OFFSET($O834:X834,0,MAX(COLUMN($O834:X834))-COLUMN($O834:X834),1,1)))</f>
        <v>0</v>
      </c>
      <c r="Y863" s="361">
        <f ca="1">SUMPRODUCT($O183:Y183,N(OFFSET($O834:Y834,0,MAX(COLUMN($O834:Y834))-COLUMN($O834:Y834),1,1)))</f>
        <v>0</v>
      </c>
      <c r="Z863" s="361">
        <f ca="1">SUMPRODUCT($O183:Z183,N(OFFSET($O834:Z834,0,MAX(COLUMN($O834:Z834))-COLUMN($O834:Z834),1,1)))</f>
        <v>0</v>
      </c>
      <c r="AA863" s="361">
        <f ca="1">SUMPRODUCT($O183:AA183,N(OFFSET($O834:AA834,0,MAX(COLUMN($O834:AA834))-COLUMN($O834:AA834),1,1)))</f>
        <v>0</v>
      </c>
      <c r="AB863" s="361">
        <f ca="1">SUMPRODUCT($O183:AB183,N(OFFSET($O834:AB834,0,MAX(COLUMN($O834:AB834))-COLUMN($O834:AB834),1,1)))</f>
        <v>0</v>
      </c>
      <c r="AC863" s="361">
        <f ca="1">SUMPRODUCT($O183:AC183,N(OFFSET($O834:AC834,0,MAX(COLUMN($O834:AC834))-COLUMN($O834:AC834),1,1)))</f>
        <v>0</v>
      </c>
      <c r="AD863" s="361">
        <f ca="1">SUMPRODUCT($O183:AD183,N(OFFSET($O834:AD834,0,MAX(COLUMN($O834:AD834))-COLUMN($O834:AD834),1,1)))</f>
        <v>0</v>
      </c>
      <c r="AE863" s="361">
        <f ca="1">SUMPRODUCT($O183:AE183,N(OFFSET($O834:AE834,0,MAX(COLUMN($O834:AE834))-COLUMN($O834:AE834),1,1)))</f>
        <v>0</v>
      </c>
      <c r="AF863" s="361">
        <f ca="1">SUMPRODUCT($O183:AF183,N(OFFSET($O834:AF834,0,MAX(COLUMN($O834:AF834))-COLUMN($O834:AF834),1,1)))</f>
        <v>0</v>
      </c>
      <c r="AG863" s="361">
        <f ca="1">SUMPRODUCT($O183:AG183,N(OFFSET($O834:AG834,0,MAX(COLUMN($O834:AG834))-COLUMN($O834:AG834),1,1)))</f>
        <v>0</v>
      </c>
      <c r="AH863" s="361">
        <f ca="1">SUMPRODUCT($O183:AH183,N(OFFSET($O834:AH834,0,MAX(COLUMN($O834:AH834))-COLUMN($O834:AH834),1,1)))</f>
        <v>0</v>
      </c>
      <c r="AI863" s="361">
        <f ca="1">SUMPRODUCT($O183:AI183,N(OFFSET($O834:AI834,0,MAX(COLUMN($O834:AI834))-COLUMN($O834:AI834),1,1)))</f>
        <v>0</v>
      </c>
      <c r="AJ863" s="361">
        <f ca="1">SUMPRODUCT($O183:AJ183,N(OFFSET($O834:AJ834,0,MAX(COLUMN($O834:AJ834))-COLUMN($O834:AJ834),1,1)))</f>
        <v>0</v>
      </c>
      <c r="AK863" s="361">
        <f ca="1">SUMPRODUCT($O183:AK183,N(OFFSET($O834:AK834,0,MAX(COLUMN($O834:AK834))-COLUMN($O834:AK834),1,1)))</f>
        <v>0</v>
      </c>
      <c r="AL863" s="361">
        <f ca="1">SUMPRODUCT($O183:AL183,N(OFFSET($O834:AL834,0,MAX(COLUMN($O834:AL834))-COLUMN($O834:AL834),1,1)))</f>
        <v>0</v>
      </c>
      <c r="AM863" s="361">
        <f ca="1">SUMPRODUCT($O183:AM183,N(OFFSET($O834:AM834,0,MAX(COLUMN($O834:AM834))-COLUMN($O834:AM834),1,1)))</f>
        <v>0</v>
      </c>
      <c r="AN863" s="361">
        <f ca="1">SUMPRODUCT($O183:AN183,N(OFFSET($O834:AN834,0,MAX(COLUMN($O834:AN834))-COLUMN($O834:AN834),1,1)))</f>
        <v>0</v>
      </c>
      <c r="AO863" s="361">
        <f ca="1">SUMPRODUCT($O183:AO183,N(OFFSET($O834:AO834,0,MAX(COLUMN($O834:AO834))-COLUMN($O834:AO834),1,1)))</f>
        <v>0</v>
      </c>
      <c r="AP863" s="361">
        <f ca="1">SUMPRODUCT($O183:AP183,N(OFFSET($O834:AP834,0,MAX(COLUMN($O834:AP834))-COLUMN($O834:AP834),1,1)))</f>
        <v>0</v>
      </c>
      <c r="AQ863" s="361">
        <f ca="1">SUMPRODUCT($O183:AQ183,N(OFFSET($O834:AQ834,0,MAX(COLUMN($O834:AQ834))-COLUMN($O834:AQ834),1,1)))</f>
        <v>0</v>
      </c>
      <c r="AR863" s="361">
        <f ca="1">SUMPRODUCT($O183:AR183,N(OFFSET($O834:AR834,0,MAX(COLUMN($O834:AR834))-COLUMN($O834:AR834),1,1)))</f>
        <v>0</v>
      </c>
      <c r="AS863" s="361">
        <f ca="1">SUMPRODUCT($O183:AS183,N(OFFSET($O834:AS834,0,MAX(COLUMN($O834:AS834))-COLUMN($O834:AS834),1,1)))</f>
        <v>0</v>
      </c>
      <c r="AT863" s="361">
        <f ca="1">SUMPRODUCT($O183:AT183,N(OFFSET($O834:AT834,0,MAX(COLUMN($O834:AT834))-COLUMN($O834:AT834),1,1)))</f>
        <v>0</v>
      </c>
      <c r="AU863" s="361">
        <f ca="1">SUMPRODUCT($O183:AU183,N(OFFSET($O834:AU834,0,MAX(COLUMN($O834:AU834))-COLUMN($O834:AU834),1,1)))</f>
        <v>0</v>
      </c>
      <c r="AV863" s="361">
        <f ca="1">SUMPRODUCT($O183:AV183,N(OFFSET($O834:AV834,0,MAX(COLUMN($O834:AV834))-COLUMN($O834:AV834),1,1)))</f>
        <v>0</v>
      </c>
      <c r="AW863" s="361">
        <f ca="1">SUMPRODUCT($O183:AW183,N(OFFSET($O834:AW834,0,MAX(COLUMN($O834:AW834))-COLUMN($O834:AW834),1,1)))</f>
        <v>0</v>
      </c>
      <c r="AX863" s="361">
        <f ca="1">SUMPRODUCT($O183:AX183,N(OFFSET($O834:AX834,0,MAX(COLUMN($O834:AX834))-COLUMN($O834:AX834),1,1)))</f>
        <v>0</v>
      </c>
      <c r="AY863" s="361">
        <f ca="1">SUMPRODUCT($O183:AY183,N(OFFSET($O834:AY834,0,MAX(COLUMN($O834:AY834))-COLUMN($O834:AY834),1,1)))</f>
        <v>0</v>
      </c>
      <c r="AZ863" s="361">
        <f ca="1">SUMPRODUCT($O183:AZ183,N(OFFSET($O834:AZ834,0,MAX(COLUMN($O834:AZ834))-COLUMN($O834:AZ834),1,1)))</f>
        <v>0</v>
      </c>
      <c r="BA863" s="361">
        <f ca="1">SUMPRODUCT($O183:BA183,N(OFFSET($O834:BA834,0,MAX(COLUMN($O834:BA834))-COLUMN($O834:BA834),1,1)))</f>
        <v>0</v>
      </c>
      <c r="BB863" s="361">
        <f ca="1">SUMPRODUCT($O183:BB183,N(OFFSET($O834:BB834,0,MAX(COLUMN($O834:BB834))-COLUMN($O834:BB834),1,1)))</f>
        <v>0</v>
      </c>
      <c r="BC863" s="361">
        <f ca="1">SUMPRODUCT($O183:BC183,N(OFFSET($O834:BC834,0,MAX(COLUMN($O834:BC834))-COLUMN($O834:BC834),1,1)))</f>
        <v>0</v>
      </c>
      <c r="BD863" s="361">
        <f ca="1">SUMPRODUCT($O183:BD183,N(OFFSET($O834:BD834,0,MAX(COLUMN($O834:BD834))-COLUMN($O834:BD834),1,1)))</f>
        <v>0</v>
      </c>
      <c r="BE863" s="361">
        <f ca="1">SUMPRODUCT($O183:BE183,N(OFFSET($O834:BE834,0,MAX(COLUMN($O834:BE834))-COLUMN($O834:BE834),1,1)))</f>
        <v>0</v>
      </c>
      <c r="BF863" s="361">
        <f ca="1">SUMPRODUCT($O183:BF183,N(OFFSET($O834:BF834,0,MAX(COLUMN($O834:BF834))-COLUMN($O834:BF834),1,1)))</f>
        <v>0</v>
      </c>
      <c r="BG863" s="361">
        <f ca="1">SUMPRODUCT($O183:BG183,N(OFFSET($O834:BG834,0,MAX(COLUMN($O834:BG834))-COLUMN($O834:BG834),1,1)))</f>
        <v>0</v>
      </c>
      <c r="BH863" s="361">
        <f ca="1">SUMPRODUCT($O183:BH183,N(OFFSET($O834:BH834,0,MAX(COLUMN($O834:BH834))-COLUMN($O834:BH834),1,1)))</f>
        <v>0</v>
      </c>
      <c r="BI863" s="361">
        <f ca="1">SUMPRODUCT($O183:BI183,N(OFFSET($O834:BI834,0,MAX(COLUMN($O834:BI834))-COLUMN($O834:BI834),1,1)))</f>
        <v>0</v>
      </c>
      <c r="BJ863" s="361">
        <f ca="1">SUMPRODUCT($O183:BJ183,N(OFFSET($O834:BJ834,0,MAX(COLUMN($O834:BJ834))-COLUMN($O834:BJ834),1,1)))</f>
        <v>0</v>
      </c>
      <c r="BK863" s="361">
        <f ca="1">SUMPRODUCT($O183:BK183,N(OFFSET($O834:BK834,0,MAX(COLUMN($O834:BK834))-COLUMN($O834:BK834),1,1)))</f>
        <v>0</v>
      </c>
      <c r="BL863" s="361">
        <f ca="1">SUMPRODUCT($O183:BL183,N(OFFSET($O834:BL834,0,MAX(COLUMN($O834:BL834))-COLUMN($O834:BL834),1,1)))</f>
        <v>0</v>
      </c>
      <c r="BM863" s="361">
        <f ca="1">SUMPRODUCT($O183:BM183,N(OFFSET($O834:BM834,0,MAX(COLUMN($O834:BM834))-COLUMN($O834:BM834),1,1)))</f>
        <v>0</v>
      </c>
    </row>
    <row r="864" spans="3:65" x14ac:dyDescent="0.2">
      <c r="C864" s="325">
        <f t="shared" si="1575"/>
        <v>7</v>
      </c>
      <c r="D864" s="303" t="str">
        <f t="shared" si="1576"/>
        <v>item 7</v>
      </c>
      <c r="E864" s="350" t="str">
        <f t="shared" si="1574"/>
        <v>Operating Expense</v>
      </c>
      <c r="F864" s="320">
        <f t="shared" si="1574"/>
        <v>2</v>
      </c>
      <c r="G864" s="320"/>
      <c r="H864" s="354"/>
      <c r="K864" s="341"/>
      <c r="L864" s="342"/>
      <c r="O864" s="361">
        <f ca="1">SUMPRODUCT($O184:O184,N(OFFSET($O835:O835,0,MAX(COLUMN($O835:O835))-COLUMN($O835:O835),1,1)))</f>
        <v>0</v>
      </c>
      <c r="P864" s="361">
        <f ca="1">SUMPRODUCT($O184:P184,N(OFFSET($O835:P835,0,MAX(COLUMN($O835:P835))-COLUMN($O835:P835),1,1)))</f>
        <v>0</v>
      </c>
      <c r="Q864" s="361">
        <f ca="1">SUMPRODUCT($O184:Q184,N(OFFSET($O835:Q835,0,MAX(COLUMN($O835:Q835))-COLUMN($O835:Q835),1,1)))</f>
        <v>0</v>
      </c>
      <c r="R864" s="361">
        <f ca="1">SUMPRODUCT($O184:R184,N(OFFSET($O835:R835,0,MAX(COLUMN($O835:R835))-COLUMN($O835:R835),1,1)))</f>
        <v>0</v>
      </c>
      <c r="S864" s="361">
        <f ca="1">SUMPRODUCT($O184:S184,N(OFFSET($O835:S835,0,MAX(COLUMN($O835:S835))-COLUMN($O835:S835),1,1)))</f>
        <v>0</v>
      </c>
      <c r="T864" s="361">
        <f ca="1">SUMPRODUCT($O184:T184,N(OFFSET($O835:T835,0,MAX(COLUMN($O835:T835))-COLUMN($O835:T835),1,1)))</f>
        <v>0</v>
      </c>
      <c r="U864" s="361">
        <f ca="1">SUMPRODUCT($O184:U184,N(OFFSET($O835:U835,0,MAX(COLUMN($O835:U835))-COLUMN($O835:U835),1,1)))</f>
        <v>0</v>
      </c>
      <c r="V864" s="361">
        <f ca="1">SUMPRODUCT($O184:V184,N(OFFSET($O835:V835,0,MAX(COLUMN($O835:V835))-COLUMN($O835:V835),1,1)))</f>
        <v>0</v>
      </c>
      <c r="W864" s="361">
        <f ca="1">SUMPRODUCT($O184:W184,N(OFFSET($O835:W835,0,MAX(COLUMN($O835:W835))-COLUMN($O835:W835),1,1)))</f>
        <v>0</v>
      </c>
      <c r="X864" s="361">
        <f ca="1">SUMPRODUCT($O184:X184,N(OFFSET($O835:X835,0,MAX(COLUMN($O835:X835))-COLUMN($O835:X835),1,1)))</f>
        <v>0</v>
      </c>
      <c r="Y864" s="361">
        <f ca="1">SUMPRODUCT($O184:Y184,N(OFFSET($O835:Y835,0,MAX(COLUMN($O835:Y835))-COLUMN($O835:Y835),1,1)))</f>
        <v>0</v>
      </c>
      <c r="Z864" s="361">
        <f ca="1">SUMPRODUCT($O184:Z184,N(OFFSET($O835:Z835,0,MAX(COLUMN($O835:Z835))-COLUMN($O835:Z835),1,1)))</f>
        <v>0</v>
      </c>
      <c r="AA864" s="361">
        <f ca="1">SUMPRODUCT($O184:AA184,N(OFFSET($O835:AA835,0,MAX(COLUMN($O835:AA835))-COLUMN($O835:AA835),1,1)))</f>
        <v>0</v>
      </c>
      <c r="AB864" s="361">
        <f ca="1">SUMPRODUCT($O184:AB184,N(OFFSET($O835:AB835,0,MAX(COLUMN($O835:AB835))-COLUMN($O835:AB835),1,1)))</f>
        <v>0</v>
      </c>
      <c r="AC864" s="361">
        <f ca="1">SUMPRODUCT($O184:AC184,N(OFFSET($O835:AC835,0,MAX(COLUMN($O835:AC835))-COLUMN($O835:AC835),1,1)))</f>
        <v>0</v>
      </c>
      <c r="AD864" s="361">
        <f ca="1">SUMPRODUCT($O184:AD184,N(OFFSET($O835:AD835,0,MAX(COLUMN($O835:AD835))-COLUMN($O835:AD835),1,1)))</f>
        <v>0</v>
      </c>
      <c r="AE864" s="361">
        <f ca="1">SUMPRODUCT($O184:AE184,N(OFFSET($O835:AE835,0,MAX(COLUMN($O835:AE835))-COLUMN($O835:AE835),1,1)))</f>
        <v>0</v>
      </c>
      <c r="AF864" s="361">
        <f ca="1">SUMPRODUCT($O184:AF184,N(OFFSET($O835:AF835,0,MAX(COLUMN($O835:AF835))-COLUMN($O835:AF835),1,1)))</f>
        <v>0</v>
      </c>
      <c r="AG864" s="361">
        <f ca="1">SUMPRODUCT($O184:AG184,N(OFFSET($O835:AG835,0,MAX(COLUMN($O835:AG835))-COLUMN($O835:AG835),1,1)))</f>
        <v>0</v>
      </c>
      <c r="AH864" s="361">
        <f ca="1">SUMPRODUCT($O184:AH184,N(OFFSET($O835:AH835,0,MAX(COLUMN($O835:AH835))-COLUMN($O835:AH835),1,1)))</f>
        <v>0</v>
      </c>
      <c r="AI864" s="361">
        <f ca="1">SUMPRODUCT($O184:AI184,N(OFFSET($O835:AI835,0,MAX(COLUMN($O835:AI835))-COLUMN($O835:AI835),1,1)))</f>
        <v>0</v>
      </c>
      <c r="AJ864" s="361">
        <f ca="1">SUMPRODUCT($O184:AJ184,N(OFFSET($O835:AJ835,0,MAX(COLUMN($O835:AJ835))-COLUMN($O835:AJ835),1,1)))</f>
        <v>0</v>
      </c>
      <c r="AK864" s="361">
        <f ca="1">SUMPRODUCT($O184:AK184,N(OFFSET($O835:AK835,0,MAX(COLUMN($O835:AK835))-COLUMN($O835:AK835),1,1)))</f>
        <v>0</v>
      </c>
      <c r="AL864" s="361">
        <f ca="1">SUMPRODUCT($O184:AL184,N(OFFSET($O835:AL835,0,MAX(COLUMN($O835:AL835))-COLUMN($O835:AL835),1,1)))</f>
        <v>0</v>
      </c>
      <c r="AM864" s="361">
        <f ca="1">SUMPRODUCT($O184:AM184,N(OFFSET($O835:AM835,0,MAX(COLUMN($O835:AM835))-COLUMN($O835:AM835),1,1)))</f>
        <v>0</v>
      </c>
      <c r="AN864" s="361">
        <f ca="1">SUMPRODUCT($O184:AN184,N(OFFSET($O835:AN835,0,MAX(COLUMN($O835:AN835))-COLUMN($O835:AN835),1,1)))</f>
        <v>0</v>
      </c>
      <c r="AO864" s="361">
        <f ca="1">SUMPRODUCT($O184:AO184,N(OFFSET($O835:AO835,0,MAX(COLUMN($O835:AO835))-COLUMN($O835:AO835),1,1)))</f>
        <v>0</v>
      </c>
      <c r="AP864" s="361">
        <f ca="1">SUMPRODUCT($O184:AP184,N(OFFSET($O835:AP835,0,MAX(COLUMN($O835:AP835))-COLUMN($O835:AP835),1,1)))</f>
        <v>0</v>
      </c>
      <c r="AQ864" s="361">
        <f ca="1">SUMPRODUCT($O184:AQ184,N(OFFSET($O835:AQ835,0,MAX(COLUMN($O835:AQ835))-COLUMN($O835:AQ835),1,1)))</f>
        <v>0</v>
      </c>
      <c r="AR864" s="361">
        <f ca="1">SUMPRODUCT($O184:AR184,N(OFFSET($O835:AR835,0,MAX(COLUMN($O835:AR835))-COLUMN($O835:AR835),1,1)))</f>
        <v>0</v>
      </c>
      <c r="AS864" s="361">
        <f ca="1">SUMPRODUCT($O184:AS184,N(OFFSET($O835:AS835,0,MAX(COLUMN($O835:AS835))-COLUMN($O835:AS835),1,1)))</f>
        <v>0</v>
      </c>
      <c r="AT864" s="361">
        <f ca="1">SUMPRODUCT($O184:AT184,N(OFFSET($O835:AT835,0,MAX(COLUMN($O835:AT835))-COLUMN($O835:AT835),1,1)))</f>
        <v>0</v>
      </c>
      <c r="AU864" s="361">
        <f ca="1">SUMPRODUCT($O184:AU184,N(OFFSET($O835:AU835,0,MAX(COLUMN($O835:AU835))-COLUMN($O835:AU835),1,1)))</f>
        <v>0</v>
      </c>
      <c r="AV864" s="361">
        <f ca="1">SUMPRODUCT($O184:AV184,N(OFFSET($O835:AV835,0,MAX(COLUMN($O835:AV835))-COLUMN($O835:AV835),1,1)))</f>
        <v>0</v>
      </c>
      <c r="AW864" s="361">
        <f ca="1">SUMPRODUCT($O184:AW184,N(OFFSET($O835:AW835,0,MAX(COLUMN($O835:AW835))-COLUMN($O835:AW835),1,1)))</f>
        <v>0</v>
      </c>
      <c r="AX864" s="361">
        <f ca="1">SUMPRODUCT($O184:AX184,N(OFFSET($O835:AX835,0,MAX(COLUMN($O835:AX835))-COLUMN($O835:AX835),1,1)))</f>
        <v>0</v>
      </c>
      <c r="AY864" s="361">
        <f ca="1">SUMPRODUCT($O184:AY184,N(OFFSET($O835:AY835,0,MAX(COLUMN($O835:AY835))-COLUMN($O835:AY835),1,1)))</f>
        <v>0</v>
      </c>
      <c r="AZ864" s="361">
        <f ca="1">SUMPRODUCT($O184:AZ184,N(OFFSET($O835:AZ835,0,MAX(COLUMN($O835:AZ835))-COLUMN($O835:AZ835),1,1)))</f>
        <v>0</v>
      </c>
      <c r="BA864" s="361">
        <f ca="1">SUMPRODUCT($O184:BA184,N(OFFSET($O835:BA835,0,MAX(COLUMN($O835:BA835))-COLUMN($O835:BA835),1,1)))</f>
        <v>0</v>
      </c>
      <c r="BB864" s="361">
        <f ca="1">SUMPRODUCT($O184:BB184,N(OFFSET($O835:BB835,0,MAX(COLUMN($O835:BB835))-COLUMN($O835:BB835),1,1)))</f>
        <v>0</v>
      </c>
      <c r="BC864" s="361">
        <f ca="1">SUMPRODUCT($O184:BC184,N(OFFSET($O835:BC835,0,MAX(COLUMN($O835:BC835))-COLUMN($O835:BC835),1,1)))</f>
        <v>0</v>
      </c>
      <c r="BD864" s="361">
        <f ca="1">SUMPRODUCT($O184:BD184,N(OFFSET($O835:BD835,0,MAX(COLUMN($O835:BD835))-COLUMN($O835:BD835),1,1)))</f>
        <v>0</v>
      </c>
      <c r="BE864" s="361">
        <f ca="1">SUMPRODUCT($O184:BE184,N(OFFSET($O835:BE835,0,MAX(COLUMN($O835:BE835))-COLUMN($O835:BE835),1,1)))</f>
        <v>0</v>
      </c>
      <c r="BF864" s="361">
        <f ca="1">SUMPRODUCT($O184:BF184,N(OFFSET($O835:BF835,0,MAX(COLUMN($O835:BF835))-COLUMN($O835:BF835),1,1)))</f>
        <v>0</v>
      </c>
      <c r="BG864" s="361">
        <f ca="1">SUMPRODUCT($O184:BG184,N(OFFSET($O835:BG835,0,MAX(COLUMN($O835:BG835))-COLUMN($O835:BG835),1,1)))</f>
        <v>0</v>
      </c>
      <c r="BH864" s="361">
        <f ca="1">SUMPRODUCT($O184:BH184,N(OFFSET($O835:BH835,0,MAX(COLUMN($O835:BH835))-COLUMN($O835:BH835),1,1)))</f>
        <v>0</v>
      </c>
      <c r="BI864" s="361">
        <f ca="1">SUMPRODUCT($O184:BI184,N(OFFSET($O835:BI835,0,MAX(COLUMN($O835:BI835))-COLUMN($O835:BI835),1,1)))</f>
        <v>0</v>
      </c>
      <c r="BJ864" s="361">
        <f ca="1">SUMPRODUCT($O184:BJ184,N(OFFSET($O835:BJ835,0,MAX(COLUMN($O835:BJ835))-COLUMN($O835:BJ835),1,1)))</f>
        <v>0</v>
      </c>
      <c r="BK864" s="361">
        <f ca="1">SUMPRODUCT($O184:BK184,N(OFFSET($O835:BK835,0,MAX(COLUMN($O835:BK835))-COLUMN($O835:BK835),1,1)))</f>
        <v>0</v>
      </c>
      <c r="BL864" s="361">
        <f ca="1">SUMPRODUCT($O184:BL184,N(OFFSET($O835:BL835,0,MAX(COLUMN($O835:BL835))-COLUMN($O835:BL835),1,1)))</f>
        <v>0</v>
      </c>
      <c r="BM864" s="361">
        <f ca="1">SUMPRODUCT($O184:BM184,N(OFFSET($O835:BM835,0,MAX(COLUMN($O835:BM835))-COLUMN($O835:BM835),1,1)))</f>
        <v>0</v>
      </c>
    </row>
    <row r="865" spans="3:65" x14ac:dyDescent="0.2">
      <c r="C865" s="325">
        <f t="shared" si="1575"/>
        <v>8</v>
      </c>
      <c r="D865" s="303" t="str">
        <f t="shared" si="1576"/>
        <v>item 8</v>
      </c>
      <c r="E865" s="350" t="str">
        <f t="shared" si="1574"/>
        <v>Operating Expense</v>
      </c>
      <c r="F865" s="320">
        <f t="shared" si="1574"/>
        <v>2</v>
      </c>
      <c r="G865" s="320"/>
      <c r="H865" s="354"/>
      <c r="K865" s="341"/>
      <c r="L865" s="342"/>
      <c r="O865" s="361">
        <f ca="1">SUMPRODUCT($O185:O185,N(OFFSET($O836:O836,0,MAX(COLUMN($O836:O836))-COLUMN($O836:O836),1,1)))</f>
        <v>0</v>
      </c>
      <c r="P865" s="361">
        <f ca="1">SUMPRODUCT($O185:P185,N(OFFSET($O836:P836,0,MAX(COLUMN($O836:P836))-COLUMN($O836:P836),1,1)))</f>
        <v>0</v>
      </c>
      <c r="Q865" s="361">
        <f ca="1">SUMPRODUCT($O185:Q185,N(OFFSET($O836:Q836,0,MAX(COLUMN($O836:Q836))-COLUMN($O836:Q836),1,1)))</f>
        <v>0</v>
      </c>
      <c r="R865" s="361">
        <f ca="1">SUMPRODUCT($O185:R185,N(OFFSET($O836:R836,0,MAX(COLUMN($O836:R836))-COLUMN($O836:R836),1,1)))</f>
        <v>0</v>
      </c>
      <c r="S865" s="361">
        <f ca="1">SUMPRODUCT($O185:S185,N(OFFSET($O836:S836,0,MAX(COLUMN($O836:S836))-COLUMN($O836:S836),1,1)))</f>
        <v>0</v>
      </c>
      <c r="T865" s="361">
        <f ca="1">SUMPRODUCT($O185:T185,N(OFFSET($O836:T836,0,MAX(COLUMN($O836:T836))-COLUMN($O836:T836),1,1)))</f>
        <v>0</v>
      </c>
      <c r="U865" s="361">
        <f ca="1">SUMPRODUCT($O185:U185,N(OFFSET($O836:U836,0,MAX(COLUMN($O836:U836))-COLUMN($O836:U836),1,1)))</f>
        <v>0</v>
      </c>
      <c r="V865" s="361">
        <f ca="1">SUMPRODUCT($O185:V185,N(OFFSET($O836:V836,0,MAX(COLUMN($O836:V836))-COLUMN($O836:V836),1,1)))</f>
        <v>0</v>
      </c>
      <c r="W865" s="361">
        <f ca="1">SUMPRODUCT($O185:W185,N(OFFSET($O836:W836,0,MAX(COLUMN($O836:W836))-COLUMN($O836:W836),1,1)))</f>
        <v>0</v>
      </c>
      <c r="X865" s="361">
        <f ca="1">SUMPRODUCT($O185:X185,N(OFFSET($O836:X836,0,MAX(COLUMN($O836:X836))-COLUMN($O836:X836),1,1)))</f>
        <v>0</v>
      </c>
      <c r="Y865" s="361">
        <f ca="1">SUMPRODUCT($O185:Y185,N(OFFSET($O836:Y836,0,MAX(COLUMN($O836:Y836))-COLUMN($O836:Y836),1,1)))</f>
        <v>0</v>
      </c>
      <c r="Z865" s="361">
        <f ca="1">SUMPRODUCT($O185:Z185,N(OFFSET($O836:Z836,0,MAX(COLUMN($O836:Z836))-COLUMN($O836:Z836),1,1)))</f>
        <v>0</v>
      </c>
      <c r="AA865" s="361">
        <f ca="1">SUMPRODUCT($O185:AA185,N(OFFSET($O836:AA836,0,MAX(COLUMN($O836:AA836))-COLUMN($O836:AA836),1,1)))</f>
        <v>0</v>
      </c>
      <c r="AB865" s="361">
        <f ca="1">SUMPRODUCT($O185:AB185,N(OFFSET($O836:AB836,0,MAX(COLUMN($O836:AB836))-COLUMN($O836:AB836),1,1)))</f>
        <v>0</v>
      </c>
      <c r="AC865" s="361">
        <f ca="1">SUMPRODUCT($O185:AC185,N(OFFSET($O836:AC836,0,MAX(COLUMN($O836:AC836))-COLUMN($O836:AC836),1,1)))</f>
        <v>0</v>
      </c>
      <c r="AD865" s="361">
        <f ca="1">SUMPRODUCT($O185:AD185,N(OFFSET($O836:AD836,0,MAX(COLUMN($O836:AD836))-COLUMN($O836:AD836),1,1)))</f>
        <v>0</v>
      </c>
      <c r="AE865" s="361">
        <f ca="1">SUMPRODUCT($O185:AE185,N(OFFSET($O836:AE836,0,MAX(COLUMN($O836:AE836))-COLUMN($O836:AE836),1,1)))</f>
        <v>0</v>
      </c>
      <c r="AF865" s="361">
        <f ca="1">SUMPRODUCT($O185:AF185,N(OFFSET($O836:AF836,0,MAX(COLUMN($O836:AF836))-COLUMN($O836:AF836),1,1)))</f>
        <v>0</v>
      </c>
      <c r="AG865" s="361">
        <f ca="1">SUMPRODUCT($O185:AG185,N(OFFSET($O836:AG836,0,MAX(COLUMN($O836:AG836))-COLUMN($O836:AG836),1,1)))</f>
        <v>0</v>
      </c>
      <c r="AH865" s="361">
        <f ca="1">SUMPRODUCT($O185:AH185,N(OFFSET($O836:AH836,0,MAX(COLUMN($O836:AH836))-COLUMN($O836:AH836),1,1)))</f>
        <v>0</v>
      </c>
      <c r="AI865" s="361">
        <f ca="1">SUMPRODUCT($O185:AI185,N(OFFSET($O836:AI836,0,MAX(COLUMN($O836:AI836))-COLUMN($O836:AI836),1,1)))</f>
        <v>0</v>
      </c>
      <c r="AJ865" s="361">
        <f ca="1">SUMPRODUCT($O185:AJ185,N(OFFSET($O836:AJ836,0,MAX(COLUMN($O836:AJ836))-COLUMN($O836:AJ836),1,1)))</f>
        <v>0</v>
      </c>
      <c r="AK865" s="361">
        <f ca="1">SUMPRODUCT($O185:AK185,N(OFFSET($O836:AK836,0,MAX(COLUMN($O836:AK836))-COLUMN($O836:AK836),1,1)))</f>
        <v>0</v>
      </c>
      <c r="AL865" s="361">
        <f ca="1">SUMPRODUCT($O185:AL185,N(OFFSET($O836:AL836,0,MAX(COLUMN($O836:AL836))-COLUMN($O836:AL836),1,1)))</f>
        <v>0</v>
      </c>
      <c r="AM865" s="361">
        <f ca="1">SUMPRODUCT($O185:AM185,N(OFFSET($O836:AM836,0,MAX(COLUMN($O836:AM836))-COLUMN($O836:AM836),1,1)))</f>
        <v>0</v>
      </c>
      <c r="AN865" s="361">
        <f ca="1">SUMPRODUCT($O185:AN185,N(OFFSET($O836:AN836,0,MAX(COLUMN($O836:AN836))-COLUMN($O836:AN836),1,1)))</f>
        <v>0</v>
      </c>
      <c r="AO865" s="361">
        <f ca="1">SUMPRODUCT($O185:AO185,N(OFFSET($O836:AO836,0,MAX(COLUMN($O836:AO836))-COLUMN($O836:AO836),1,1)))</f>
        <v>0</v>
      </c>
      <c r="AP865" s="361">
        <f ca="1">SUMPRODUCT($O185:AP185,N(OFFSET($O836:AP836,0,MAX(COLUMN($O836:AP836))-COLUMN($O836:AP836),1,1)))</f>
        <v>0</v>
      </c>
      <c r="AQ865" s="361">
        <f ca="1">SUMPRODUCT($O185:AQ185,N(OFFSET($O836:AQ836,0,MAX(COLUMN($O836:AQ836))-COLUMN($O836:AQ836),1,1)))</f>
        <v>0</v>
      </c>
      <c r="AR865" s="361">
        <f ca="1">SUMPRODUCT($O185:AR185,N(OFFSET($O836:AR836,0,MAX(COLUMN($O836:AR836))-COLUMN($O836:AR836),1,1)))</f>
        <v>0</v>
      </c>
      <c r="AS865" s="361">
        <f ca="1">SUMPRODUCT($O185:AS185,N(OFFSET($O836:AS836,0,MAX(COLUMN($O836:AS836))-COLUMN($O836:AS836),1,1)))</f>
        <v>0</v>
      </c>
      <c r="AT865" s="361">
        <f ca="1">SUMPRODUCT($O185:AT185,N(OFFSET($O836:AT836,0,MAX(COLUMN($O836:AT836))-COLUMN($O836:AT836),1,1)))</f>
        <v>0</v>
      </c>
      <c r="AU865" s="361">
        <f ca="1">SUMPRODUCT($O185:AU185,N(OFFSET($O836:AU836,0,MAX(COLUMN($O836:AU836))-COLUMN($O836:AU836),1,1)))</f>
        <v>0</v>
      </c>
      <c r="AV865" s="361">
        <f ca="1">SUMPRODUCT($O185:AV185,N(OFFSET($O836:AV836,0,MAX(COLUMN($O836:AV836))-COLUMN($O836:AV836),1,1)))</f>
        <v>0</v>
      </c>
      <c r="AW865" s="361">
        <f ca="1">SUMPRODUCT($O185:AW185,N(OFFSET($O836:AW836,0,MAX(COLUMN($O836:AW836))-COLUMN($O836:AW836),1,1)))</f>
        <v>0</v>
      </c>
      <c r="AX865" s="361">
        <f ca="1">SUMPRODUCT($O185:AX185,N(OFFSET($O836:AX836,0,MAX(COLUMN($O836:AX836))-COLUMN($O836:AX836),1,1)))</f>
        <v>0</v>
      </c>
      <c r="AY865" s="361">
        <f ca="1">SUMPRODUCT($O185:AY185,N(OFFSET($O836:AY836,0,MAX(COLUMN($O836:AY836))-COLUMN($O836:AY836),1,1)))</f>
        <v>0</v>
      </c>
      <c r="AZ865" s="361">
        <f ca="1">SUMPRODUCT($O185:AZ185,N(OFFSET($O836:AZ836,0,MAX(COLUMN($O836:AZ836))-COLUMN($O836:AZ836),1,1)))</f>
        <v>0</v>
      </c>
      <c r="BA865" s="361">
        <f ca="1">SUMPRODUCT($O185:BA185,N(OFFSET($O836:BA836,0,MAX(COLUMN($O836:BA836))-COLUMN($O836:BA836),1,1)))</f>
        <v>0</v>
      </c>
      <c r="BB865" s="361">
        <f ca="1">SUMPRODUCT($O185:BB185,N(OFFSET($O836:BB836,0,MAX(COLUMN($O836:BB836))-COLUMN($O836:BB836),1,1)))</f>
        <v>0</v>
      </c>
      <c r="BC865" s="361">
        <f ca="1">SUMPRODUCT($O185:BC185,N(OFFSET($O836:BC836,0,MAX(COLUMN($O836:BC836))-COLUMN($O836:BC836),1,1)))</f>
        <v>0</v>
      </c>
      <c r="BD865" s="361">
        <f ca="1">SUMPRODUCT($O185:BD185,N(OFFSET($O836:BD836,0,MAX(COLUMN($O836:BD836))-COLUMN($O836:BD836),1,1)))</f>
        <v>0</v>
      </c>
      <c r="BE865" s="361">
        <f ca="1">SUMPRODUCT($O185:BE185,N(OFFSET($O836:BE836,0,MAX(COLUMN($O836:BE836))-COLUMN($O836:BE836),1,1)))</f>
        <v>0</v>
      </c>
      <c r="BF865" s="361">
        <f ca="1">SUMPRODUCT($O185:BF185,N(OFFSET($O836:BF836,0,MAX(COLUMN($O836:BF836))-COLUMN($O836:BF836),1,1)))</f>
        <v>0</v>
      </c>
      <c r="BG865" s="361">
        <f ca="1">SUMPRODUCT($O185:BG185,N(OFFSET($O836:BG836,0,MAX(COLUMN($O836:BG836))-COLUMN($O836:BG836),1,1)))</f>
        <v>0</v>
      </c>
      <c r="BH865" s="361">
        <f ca="1">SUMPRODUCT($O185:BH185,N(OFFSET($O836:BH836,0,MAX(COLUMN($O836:BH836))-COLUMN($O836:BH836),1,1)))</f>
        <v>0</v>
      </c>
      <c r="BI865" s="361">
        <f ca="1">SUMPRODUCT($O185:BI185,N(OFFSET($O836:BI836,0,MAX(COLUMN($O836:BI836))-COLUMN($O836:BI836),1,1)))</f>
        <v>0</v>
      </c>
      <c r="BJ865" s="361">
        <f ca="1">SUMPRODUCT($O185:BJ185,N(OFFSET($O836:BJ836,0,MAX(COLUMN($O836:BJ836))-COLUMN($O836:BJ836),1,1)))</f>
        <v>0</v>
      </c>
      <c r="BK865" s="361">
        <f ca="1">SUMPRODUCT($O185:BK185,N(OFFSET($O836:BK836,0,MAX(COLUMN($O836:BK836))-COLUMN($O836:BK836),1,1)))</f>
        <v>0</v>
      </c>
      <c r="BL865" s="361">
        <f ca="1">SUMPRODUCT($O185:BL185,N(OFFSET($O836:BL836,0,MAX(COLUMN($O836:BL836))-COLUMN($O836:BL836),1,1)))</f>
        <v>0</v>
      </c>
      <c r="BM865" s="361">
        <f ca="1">SUMPRODUCT($O185:BM185,N(OFFSET($O836:BM836,0,MAX(COLUMN($O836:BM836))-COLUMN($O836:BM836),1,1)))</f>
        <v>0</v>
      </c>
    </row>
    <row r="866" spans="3:65" x14ac:dyDescent="0.2">
      <c r="C866" s="325">
        <f t="shared" si="1575"/>
        <v>9</v>
      </c>
      <c r="D866" s="303" t="str">
        <f t="shared" si="1576"/>
        <v>item 9</v>
      </c>
      <c r="E866" s="350" t="str">
        <f t="shared" si="1574"/>
        <v>Operating Expense</v>
      </c>
      <c r="F866" s="320">
        <f t="shared" si="1574"/>
        <v>2</v>
      </c>
      <c r="G866" s="320"/>
      <c r="H866" s="354"/>
      <c r="K866" s="341"/>
      <c r="L866" s="342"/>
      <c r="O866" s="361">
        <f ca="1">SUMPRODUCT($O186:O186,N(OFFSET($O837:O837,0,MAX(COLUMN($O837:O837))-COLUMN($O837:O837),1,1)))</f>
        <v>0</v>
      </c>
      <c r="P866" s="361">
        <f ca="1">SUMPRODUCT($O186:P186,N(OFFSET($O837:P837,0,MAX(COLUMN($O837:P837))-COLUMN($O837:P837),1,1)))</f>
        <v>0</v>
      </c>
      <c r="Q866" s="361">
        <f ca="1">SUMPRODUCT($O186:Q186,N(OFFSET($O837:Q837,0,MAX(COLUMN($O837:Q837))-COLUMN($O837:Q837),1,1)))</f>
        <v>0</v>
      </c>
      <c r="R866" s="361">
        <f ca="1">SUMPRODUCT($O186:R186,N(OFFSET($O837:R837,0,MAX(COLUMN($O837:R837))-COLUMN($O837:R837),1,1)))</f>
        <v>0</v>
      </c>
      <c r="S866" s="361">
        <f ca="1">SUMPRODUCT($O186:S186,N(OFFSET($O837:S837,0,MAX(COLUMN($O837:S837))-COLUMN($O837:S837),1,1)))</f>
        <v>0</v>
      </c>
      <c r="T866" s="361">
        <f ca="1">SUMPRODUCT($O186:T186,N(OFFSET($O837:T837,0,MAX(COLUMN($O837:T837))-COLUMN($O837:T837),1,1)))</f>
        <v>0</v>
      </c>
      <c r="U866" s="361">
        <f ca="1">SUMPRODUCT($O186:U186,N(OFFSET($O837:U837,0,MAX(COLUMN($O837:U837))-COLUMN($O837:U837),1,1)))</f>
        <v>0</v>
      </c>
      <c r="V866" s="361">
        <f ca="1">SUMPRODUCT($O186:V186,N(OFFSET($O837:V837,0,MAX(COLUMN($O837:V837))-COLUMN($O837:V837),1,1)))</f>
        <v>0</v>
      </c>
      <c r="W866" s="361">
        <f ca="1">SUMPRODUCT($O186:W186,N(OFFSET($O837:W837,0,MAX(COLUMN($O837:W837))-COLUMN($O837:W837),1,1)))</f>
        <v>0</v>
      </c>
      <c r="X866" s="361">
        <f ca="1">SUMPRODUCT($O186:X186,N(OFFSET($O837:X837,0,MAX(COLUMN($O837:X837))-COLUMN($O837:X837),1,1)))</f>
        <v>0</v>
      </c>
      <c r="Y866" s="361">
        <f ca="1">SUMPRODUCT($O186:Y186,N(OFFSET($O837:Y837,0,MAX(COLUMN($O837:Y837))-COLUMN($O837:Y837),1,1)))</f>
        <v>0</v>
      </c>
      <c r="Z866" s="361">
        <f ca="1">SUMPRODUCT($O186:Z186,N(OFFSET($O837:Z837,0,MAX(COLUMN($O837:Z837))-COLUMN($O837:Z837),1,1)))</f>
        <v>0</v>
      </c>
      <c r="AA866" s="361">
        <f ca="1">SUMPRODUCT($O186:AA186,N(OFFSET($O837:AA837,0,MAX(COLUMN($O837:AA837))-COLUMN($O837:AA837),1,1)))</f>
        <v>0</v>
      </c>
      <c r="AB866" s="361">
        <f ca="1">SUMPRODUCT($O186:AB186,N(OFFSET($O837:AB837,0,MAX(COLUMN($O837:AB837))-COLUMN($O837:AB837),1,1)))</f>
        <v>0</v>
      </c>
      <c r="AC866" s="361">
        <f ca="1">SUMPRODUCT($O186:AC186,N(OFFSET($O837:AC837,0,MAX(COLUMN($O837:AC837))-COLUMN($O837:AC837),1,1)))</f>
        <v>0</v>
      </c>
      <c r="AD866" s="361">
        <f ca="1">SUMPRODUCT($O186:AD186,N(OFFSET($O837:AD837,0,MAX(COLUMN($O837:AD837))-COLUMN($O837:AD837),1,1)))</f>
        <v>0</v>
      </c>
      <c r="AE866" s="361">
        <f ca="1">SUMPRODUCT($O186:AE186,N(OFFSET($O837:AE837,0,MAX(COLUMN($O837:AE837))-COLUMN($O837:AE837),1,1)))</f>
        <v>0</v>
      </c>
      <c r="AF866" s="361">
        <f ca="1">SUMPRODUCT($O186:AF186,N(OFFSET($O837:AF837,0,MAX(COLUMN($O837:AF837))-COLUMN($O837:AF837),1,1)))</f>
        <v>0</v>
      </c>
      <c r="AG866" s="361">
        <f ca="1">SUMPRODUCT($O186:AG186,N(OFFSET($O837:AG837,0,MAX(COLUMN($O837:AG837))-COLUMN($O837:AG837),1,1)))</f>
        <v>0</v>
      </c>
      <c r="AH866" s="361">
        <f ca="1">SUMPRODUCT($O186:AH186,N(OFFSET($O837:AH837,0,MAX(COLUMN($O837:AH837))-COLUMN($O837:AH837),1,1)))</f>
        <v>0</v>
      </c>
      <c r="AI866" s="361">
        <f ca="1">SUMPRODUCT($O186:AI186,N(OFFSET($O837:AI837,0,MAX(COLUMN($O837:AI837))-COLUMN($O837:AI837),1,1)))</f>
        <v>0</v>
      </c>
      <c r="AJ866" s="361">
        <f ca="1">SUMPRODUCT($O186:AJ186,N(OFFSET($O837:AJ837,0,MAX(COLUMN($O837:AJ837))-COLUMN($O837:AJ837),1,1)))</f>
        <v>0</v>
      </c>
      <c r="AK866" s="361">
        <f ca="1">SUMPRODUCT($O186:AK186,N(OFFSET($O837:AK837,0,MAX(COLUMN($O837:AK837))-COLUMN($O837:AK837),1,1)))</f>
        <v>0</v>
      </c>
      <c r="AL866" s="361">
        <f ca="1">SUMPRODUCT($O186:AL186,N(OFFSET($O837:AL837,0,MAX(COLUMN($O837:AL837))-COLUMN($O837:AL837),1,1)))</f>
        <v>0</v>
      </c>
      <c r="AM866" s="361">
        <f ca="1">SUMPRODUCT($O186:AM186,N(OFFSET($O837:AM837,0,MAX(COLUMN($O837:AM837))-COLUMN($O837:AM837),1,1)))</f>
        <v>0</v>
      </c>
      <c r="AN866" s="361">
        <f ca="1">SUMPRODUCT($O186:AN186,N(OFFSET($O837:AN837,0,MAX(COLUMN($O837:AN837))-COLUMN($O837:AN837),1,1)))</f>
        <v>0</v>
      </c>
      <c r="AO866" s="361">
        <f ca="1">SUMPRODUCT($O186:AO186,N(OFFSET($O837:AO837,0,MAX(COLUMN($O837:AO837))-COLUMN($O837:AO837),1,1)))</f>
        <v>0</v>
      </c>
      <c r="AP866" s="361">
        <f ca="1">SUMPRODUCT($O186:AP186,N(OFFSET($O837:AP837,0,MAX(COLUMN($O837:AP837))-COLUMN($O837:AP837),1,1)))</f>
        <v>0</v>
      </c>
      <c r="AQ866" s="361">
        <f ca="1">SUMPRODUCT($O186:AQ186,N(OFFSET($O837:AQ837,0,MAX(COLUMN($O837:AQ837))-COLUMN($O837:AQ837),1,1)))</f>
        <v>0</v>
      </c>
      <c r="AR866" s="361">
        <f ca="1">SUMPRODUCT($O186:AR186,N(OFFSET($O837:AR837,0,MAX(COLUMN($O837:AR837))-COLUMN($O837:AR837),1,1)))</f>
        <v>0</v>
      </c>
      <c r="AS866" s="361">
        <f ca="1">SUMPRODUCT($O186:AS186,N(OFFSET($O837:AS837,0,MAX(COLUMN($O837:AS837))-COLUMN($O837:AS837),1,1)))</f>
        <v>0</v>
      </c>
      <c r="AT866" s="361">
        <f ca="1">SUMPRODUCT($O186:AT186,N(OFFSET($O837:AT837,0,MAX(COLUMN($O837:AT837))-COLUMN($O837:AT837),1,1)))</f>
        <v>0</v>
      </c>
      <c r="AU866" s="361">
        <f ca="1">SUMPRODUCT($O186:AU186,N(OFFSET($O837:AU837,0,MAX(COLUMN($O837:AU837))-COLUMN($O837:AU837),1,1)))</f>
        <v>0</v>
      </c>
      <c r="AV866" s="361">
        <f ca="1">SUMPRODUCT($O186:AV186,N(OFFSET($O837:AV837,0,MAX(COLUMN($O837:AV837))-COLUMN($O837:AV837),1,1)))</f>
        <v>0</v>
      </c>
      <c r="AW866" s="361">
        <f ca="1">SUMPRODUCT($O186:AW186,N(OFFSET($O837:AW837,0,MAX(COLUMN($O837:AW837))-COLUMN($O837:AW837),1,1)))</f>
        <v>0</v>
      </c>
      <c r="AX866" s="361">
        <f ca="1">SUMPRODUCT($O186:AX186,N(OFFSET($O837:AX837,0,MAX(COLUMN($O837:AX837))-COLUMN($O837:AX837),1,1)))</f>
        <v>0</v>
      </c>
      <c r="AY866" s="361">
        <f ca="1">SUMPRODUCT($O186:AY186,N(OFFSET($O837:AY837,0,MAX(COLUMN($O837:AY837))-COLUMN($O837:AY837),1,1)))</f>
        <v>0</v>
      </c>
      <c r="AZ866" s="361">
        <f ca="1">SUMPRODUCT($O186:AZ186,N(OFFSET($O837:AZ837,0,MAX(COLUMN($O837:AZ837))-COLUMN($O837:AZ837),1,1)))</f>
        <v>0</v>
      </c>
      <c r="BA866" s="361">
        <f ca="1">SUMPRODUCT($O186:BA186,N(OFFSET($O837:BA837,0,MAX(COLUMN($O837:BA837))-COLUMN($O837:BA837),1,1)))</f>
        <v>0</v>
      </c>
      <c r="BB866" s="361">
        <f ca="1">SUMPRODUCT($O186:BB186,N(OFFSET($O837:BB837,0,MAX(COLUMN($O837:BB837))-COLUMN($O837:BB837),1,1)))</f>
        <v>0</v>
      </c>
      <c r="BC866" s="361">
        <f ca="1">SUMPRODUCT($O186:BC186,N(OFFSET($O837:BC837,0,MAX(COLUMN($O837:BC837))-COLUMN($O837:BC837),1,1)))</f>
        <v>0</v>
      </c>
      <c r="BD866" s="361">
        <f ca="1">SUMPRODUCT($O186:BD186,N(OFFSET($O837:BD837,0,MAX(COLUMN($O837:BD837))-COLUMN($O837:BD837),1,1)))</f>
        <v>0</v>
      </c>
      <c r="BE866" s="361">
        <f ca="1">SUMPRODUCT($O186:BE186,N(OFFSET($O837:BE837,0,MAX(COLUMN($O837:BE837))-COLUMN($O837:BE837),1,1)))</f>
        <v>0</v>
      </c>
      <c r="BF866" s="361">
        <f ca="1">SUMPRODUCT($O186:BF186,N(OFFSET($O837:BF837,0,MAX(COLUMN($O837:BF837))-COLUMN($O837:BF837),1,1)))</f>
        <v>0</v>
      </c>
      <c r="BG866" s="361">
        <f ca="1">SUMPRODUCT($O186:BG186,N(OFFSET($O837:BG837,0,MAX(COLUMN($O837:BG837))-COLUMN($O837:BG837),1,1)))</f>
        <v>0</v>
      </c>
      <c r="BH866" s="361">
        <f ca="1">SUMPRODUCT($O186:BH186,N(OFFSET($O837:BH837,0,MAX(COLUMN($O837:BH837))-COLUMN($O837:BH837),1,1)))</f>
        <v>0</v>
      </c>
      <c r="BI866" s="361">
        <f ca="1">SUMPRODUCT($O186:BI186,N(OFFSET($O837:BI837,0,MAX(COLUMN($O837:BI837))-COLUMN($O837:BI837),1,1)))</f>
        <v>0</v>
      </c>
      <c r="BJ866" s="361">
        <f ca="1">SUMPRODUCT($O186:BJ186,N(OFFSET($O837:BJ837,0,MAX(COLUMN($O837:BJ837))-COLUMN($O837:BJ837),1,1)))</f>
        <v>0</v>
      </c>
      <c r="BK866" s="361">
        <f ca="1">SUMPRODUCT($O186:BK186,N(OFFSET($O837:BK837,0,MAX(COLUMN($O837:BK837))-COLUMN($O837:BK837),1,1)))</f>
        <v>0</v>
      </c>
      <c r="BL866" s="361">
        <f ca="1">SUMPRODUCT($O186:BL186,N(OFFSET($O837:BL837,0,MAX(COLUMN($O837:BL837))-COLUMN($O837:BL837),1,1)))</f>
        <v>0</v>
      </c>
      <c r="BM866" s="361">
        <f ca="1">SUMPRODUCT($O186:BM186,N(OFFSET($O837:BM837,0,MAX(COLUMN($O837:BM837))-COLUMN($O837:BM837),1,1)))</f>
        <v>0</v>
      </c>
    </row>
    <row r="867" spans="3:65" x14ac:dyDescent="0.2">
      <c r="C867" s="325">
        <f t="shared" si="1575"/>
        <v>10</v>
      </c>
      <c r="D867" s="303" t="str">
        <f t="shared" si="1576"/>
        <v>item 10</v>
      </c>
      <c r="E867" s="350" t="str">
        <f t="shared" si="1574"/>
        <v>Operating Expense</v>
      </c>
      <c r="F867" s="320">
        <f t="shared" si="1574"/>
        <v>2</v>
      </c>
      <c r="G867" s="320"/>
      <c r="H867" s="354"/>
      <c r="K867" s="341"/>
      <c r="L867" s="342"/>
      <c r="O867" s="361">
        <f ca="1">SUMPRODUCT($O187:O187,N(OFFSET($O838:O838,0,MAX(COLUMN($O838:O838))-COLUMN($O838:O838),1,1)))</f>
        <v>0</v>
      </c>
      <c r="P867" s="361">
        <f ca="1">SUMPRODUCT($O187:P187,N(OFFSET($O838:P838,0,MAX(COLUMN($O838:P838))-COLUMN($O838:P838),1,1)))</f>
        <v>0</v>
      </c>
      <c r="Q867" s="361">
        <f ca="1">SUMPRODUCT($O187:Q187,N(OFFSET($O838:Q838,0,MAX(COLUMN($O838:Q838))-COLUMN($O838:Q838),1,1)))</f>
        <v>0</v>
      </c>
      <c r="R867" s="361">
        <f ca="1">SUMPRODUCT($O187:R187,N(OFFSET($O838:R838,0,MAX(COLUMN($O838:R838))-COLUMN($O838:R838),1,1)))</f>
        <v>0</v>
      </c>
      <c r="S867" s="361">
        <f ca="1">SUMPRODUCT($O187:S187,N(OFFSET($O838:S838,0,MAX(COLUMN($O838:S838))-COLUMN($O838:S838),1,1)))</f>
        <v>0</v>
      </c>
      <c r="T867" s="361">
        <f ca="1">SUMPRODUCT($O187:T187,N(OFFSET($O838:T838,0,MAX(COLUMN($O838:T838))-COLUMN($O838:T838),1,1)))</f>
        <v>0</v>
      </c>
      <c r="U867" s="361">
        <f ca="1">SUMPRODUCT($O187:U187,N(OFFSET($O838:U838,0,MAX(COLUMN($O838:U838))-COLUMN($O838:U838),1,1)))</f>
        <v>0</v>
      </c>
      <c r="V867" s="361">
        <f ca="1">SUMPRODUCT($O187:V187,N(OFFSET($O838:V838,0,MAX(COLUMN($O838:V838))-COLUMN($O838:V838),1,1)))</f>
        <v>0</v>
      </c>
      <c r="W867" s="361">
        <f ca="1">SUMPRODUCT($O187:W187,N(OFFSET($O838:W838,0,MAX(COLUMN($O838:W838))-COLUMN($O838:W838),1,1)))</f>
        <v>0</v>
      </c>
      <c r="X867" s="361">
        <f ca="1">SUMPRODUCT($O187:X187,N(OFFSET($O838:X838,0,MAX(COLUMN($O838:X838))-COLUMN($O838:X838),1,1)))</f>
        <v>0</v>
      </c>
      <c r="Y867" s="361">
        <f ca="1">SUMPRODUCT($O187:Y187,N(OFFSET($O838:Y838,0,MAX(COLUMN($O838:Y838))-COLUMN($O838:Y838),1,1)))</f>
        <v>0</v>
      </c>
      <c r="Z867" s="361">
        <f ca="1">SUMPRODUCT($O187:Z187,N(OFFSET($O838:Z838,0,MAX(COLUMN($O838:Z838))-COLUMN($O838:Z838),1,1)))</f>
        <v>0</v>
      </c>
      <c r="AA867" s="361">
        <f ca="1">SUMPRODUCT($O187:AA187,N(OFFSET($O838:AA838,0,MAX(COLUMN($O838:AA838))-COLUMN($O838:AA838),1,1)))</f>
        <v>0</v>
      </c>
      <c r="AB867" s="361">
        <f ca="1">SUMPRODUCT($O187:AB187,N(OFFSET($O838:AB838,0,MAX(COLUMN($O838:AB838))-COLUMN($O838:AB838),1,1)))</f>
        <v>0</v>
      </c>
      <c r="AC867" s="361">
        <f ca="1">SUMPRODUCT($O187:AC187,N(OFFSET($O838:AC838,0,MAX(COLUMN($O838:AC838))-COLUMN($O838:AC838),1,1)))</f>
        <v>0</v>
      </c>
      <c r="AD867" s="361">
        <f ca="1">SUMPRODUCT($O187:AD187,N(OFFSET($O838:AD838,0,MAX(COLUMN($O838:AD838))-COLUMN($O838:AD838),1,1)))</f>
        <v>0</v>
      </c>
      <c r="AE867" s="361">
        <f ca="1">SUMPRODUCT($O187:AE187,N(OFFSET($O838:AE838,0,MAX(COLUMN($O838:AE838))-COLUMN($O838:AE838),1,1)))</f>
        <v>0</v>
      </c>
      <c r="AF867" s="361">
        <f ca="1">SUMPRODUCT($O187:AF187,N(OFFSET($O838:AF838,0,MAX(COLUMN($O838:AF838))-COLUMN($O838:AF838),1,1)))</f>
        <v>0</v>
      </c>
      <c r="AG867" s="361">
        <f ca="1">SUMPRODUCT($O187:AG187,N(OFFSET($O838:AG838,0,MAX(COLUMN($O838:AG838))-COLUMN($O838:AG838),1,1)))</f>
        <v>0</v>
      </c>
      <c r="AH867" s="361">
        <f ca="1">SUMPRODUCT($O187:AH187,N(OFFSET($O838:AH838,0,MAX(COLUMN($O838:AH838))-COLUMN($O838:AH838),1,1)))</f>
        <v>0</v>
      </c>
      <c r="AI867" s="361">
        <f ca="1">SUMPRODUCT($O187:AI187,N(OFFSET($O838:AI838,0,MAX(COLUMN($O838:AI838))-COLUMN($O838:AI838),1,1)))</f>
        <v>0</v>
      </c>
      <c r="AJ867" s="361">
        <f ca="1">SUMPRODUCT($O187:AJ187,N(OFFSET($O838:AJ838,0,MAX(COLUMN($O838:AJ838))-COLUMN($O838:AJ838),1,1)))</f>
        <v>0</v>
      </c>
      <c r="AK867" s="361">
        <f ca="1">SUMPRODUCT($O187:AK187,N(OFFSET($O838:AK838,0,MAX(COLUMN($O838:AK838))-COLUMN($O838:AK838),1,1)))</f>
        <v>0</v>
      </c>
      <c r="AL867" s="361">
        <f ca="1">SUMPRODUCT($O187:AL187,N(OFFSET($O838:AL838,0,MAX(COLUMN($O838:AL838))-COLUMN($O838:AL838),1,1)))</f>
        <v>0</v>
      </c>
      <c r="AM867" s="361">
        <f ca="1">SUMPRODUCT($O187:AM187,N(OFFSET($O838:AM838,0,MAX(COLUMN($O838:AM838))-COLUMN($O838:AM838),1,1)))</f>
        <v>0</v>
      </c>
      <c r="AN867" s="361">
        <f ca="1">SUMPRODUCT($O187:AN187,N(OFFSET($O838:AN838,0,MAX(COLUMN($O838:AN838))-COLUMN($O838:AN838),1,1)))</f>
        <v>0</v>
      </c>
      <c r="AO867" s="361">
        <f ca="1">SUMPRODUCT($O187:AO187,N(OFFSET($O838:AO838,0,MAX(COLUMN($O838:AO838))-COLUMN($O838:AO838),1,1)))</f>
        <v>0</v>
      </c>
      <c r="AP867" s="361">
        <f ca="1">SUMPRODUCT($O187:AP187,N(OFFSET($O838:AP838,0,MAX(COLUMN($O838:AP838))-COLUMN($O838:AP838),1,1)))</f>
        <v>0</v>
      </c>
      <c r="AQ867" s="361">
        <f ca="1">SUMPRODUCT($O187:AQ187,N(OFFSET($O838:AQ838,0,MAX(COLUMN($O838:AQ838))-COLUMN($O838:AQ838),1,1)))</f>
        <v>0</v>
      </c>
      <c r="AR867" s="361">
        <f ca="1">SUMPRODUCT($O187:AR187,N(OFFSET($O838:AR838,0,MAX(COLUMN($O838:AR838))-COLUMN($O838:AR838),1,1)))</f>
        <v>0</v>
      </c>
      <c r="AS867" s="361">
        <f ca="1">SUMPRODUCT($O187:AS187,N(OFFSET($O838:AS838,0,MAX(COLUMN($O838:AS838))-COLUMN($O838:AS838),1,1)))</f>
        <v>0</v>
      </c>
      <c r="AT867" s="361">
        <f ca="1">SUMPRODUCT($O187:AT187,N(OFFSET($O838:AT838,0,MAX(COLUMN($O838:AT838))-COLUMN($O838:AT838),1,1)))</f>
        <v>0</v>
      </c>
      <c r="AU867" s="361">
        <f ca="1">SUMPRODUCT($O187:AU187,N(OFFSET($O838:AU838,0,MAX(COLUMN($O838:AU838))-COLUMN($O838:AU838),1,1)))</f>
        <v>0</v>
      </c>
      <c r="AV867" s="361">
        <f ca="1">SUMPRODUCT($O187:AV187,N(OFFSET($O838:AV838,0,MAX(COLUMN($O838:AV838))-COLUMN($O838:AV838),1,1)))</f>
        <v>0</v>
      </c>
      <c r="AW867" s="361">
        <f ca="1">SUMPRODUCT($O187:AW187,N(OFFSET($O838:AW838,0,MAX(COLUMN($O838:AW838))-COLUMN($O838:AW838),1,1)))</f>
        <v>0</v>
      </c>
      <c r="AX867" s="361">
        <f ca="1">SUMPRODUCT($O187:AX187,N(OFFSET($O838:AX838,0,MAX(COLUMN($O838:AX838))-COLUMN($O838:AX838),1,1)))</f>
        <v>0</v>
      </c>
      <c r="AY867" s="361">
        <f ca="1">SUMPRODUCT($O187:AY187,N(OFFSET($O838:AY838,0,MAX(COLUMN($O838:AY838))-COLUMN($O838:AY838),1,1)))</f>
        <v>0</v>
      </c>
      <c r="AZ867" s="361">
        <f ca="1">SUMPRODUCT($O187:AZ187,N(OFFSET($O838:AZ838,0,MAX(COLUMN($O838:AZ838))-COLUMN($O838:AZ838),1,1)))</f>
        <v>0</v>
      </c>
      <c r="BA867" s="361">
        <f ca="1">SUMPRODUCT($O187:BA187,N(OFFSET($O838:BA838,0,MAX(COLUMN($O838:BA838))-COLUMN($O838:BA838),1,1)))</f>
        <v>0</v>
      </c>
      <c r="BB867" s="361">
        <f ca="1">SUMPRODUCT($O187:BB187,N(OFFSET($O838:BB838,0,MAX(COLUMN($O838:BB838))-COLUMN($O838:BB838),1,1)))</f>
        <v>0</v>
      </c>
      <c r="BC867" s="361">
        <f ca="1">SUMPRODUCT($O187:BC187,N(OFFSET($O838:BC838,0,MAX(COLUMN($O838:BC838))-COLUMN($O838:BC838),1,1)))</f>
        <v>0</v>
      </c>
      <c r="BD867" s="361">
        <f ca="1">SUMPRODUCT($O187:BD187,N(OFFSET($O838:BD838,0,MAX(COLUMN($O838:BD838))-COLUMN($O838:BD838),1,1)))</f>
        <v>0</v>
      </c>
      <c r="BE867" s="361">
        <f ca="1">SUMPRODUCT($O187:BE187,N(OFFSET($O838:BE838,0,MAX(COLUMN($O838:BE838))-COLUMN($O838:BE838),1,1)))</f>
        <v>0</v>
      </c>
      <c r="BF867" s="361">
        <f ca="1">SUMPRODUCT($O187:BF187,N(OFFSET($O838:BF838,0,MAX(COLUMN($O838:BF838))-COLUMN($O838:BF838),1,1)))</f>
        <v>0</v>
      </c>
      <c r="BG867" s="361">
        <f ca="1">SUMPRODUCT($O187:BG187,N(OFFSET($O838:BG838,0,MAX(COLUMN($O838:BG838))-COLUMN($O838:BG838),1,1)))</f>
        <v>0</v>
      </c>
      <c r="BH867" s="361">
        <f ca="1">SUMPRODUCT($O187:BH187,N(OFFSET($O838:BH838,0,MAX(COLUMN($O838:BH838))-COLUMN($O838:BH838),1,1)))</f>
        <v>0</v>
      </c>
      <c r="BI867" s="361">
        <f ca="1">SUMPRODUCT($O187:BI187,N(OFFSET($O838:BI838,0,MAX(COLUMN($O838:BI838))-COLUMN($O838:BI838),1,1)))</f>
        <v>0</v>
      </c>
      <c r="BJ867" s="361">
        <f ca="1">SUMPRODUCT($O187:BJ187,N(OFFSET($O838:BJ838,0,MAX(COLUMN($O838:BJ838))-COLUMN($O838:BJ838),1,1)))</f>
        <v>0</v>
      </c>
      <c r="BK867" s="361">
        <f ca="1">SUMPRODUCT($O187:BK187,N(OFFSET($O838:BK838,0,MAX(COLUMN($O838:BK838))-COLUMN($O838:BK838),1,1)))</f>
        <v>0</v>
      </c>
      <c r="BL867" s="361">
        <f ca="1">SUMPRODUCT($O187:BL187,N(OFFSET($O838:BL838,0,MAX(COLUMN($O838:BL838))-COLUMN($O838:BL838),1,1)))</f>
        <v>0</v>
      </c>
      <c r="BM867" s="361">
        <f ca="1">SUMPRODUCT($O187:BM187,N(OFFSET($O838:BM838,0,MAX(COLUMN($O838:BM838))-COLUMN($O838:BM838),1,1)))</f>
        <v>0</v>
      </c>
    </row>
    <row r="868" spans="3:65" x14ac:dyDescent="0.2">
      <c r="C868" s="325">
        <f t="shared" si="1575"/>
        <v>11</v>
      </c>
      <c r="D868" s="303" t="str">
        <f t="shared" si="1576"/>
        <v>item 11</v>
      </c>
      <c r="E868" s="350" t="str">
        <f t="shared" si="1574"/>
        <v>Operating Expense</v>
      </c>
      <c r="F868" s="320">
        <f t="shared" si="1574"/>
        <v>2</v>
      </c>
      <c r="G868" s="320"/>
      <c r="H868" s="354"/>
      <c r="K868" s="341"/>
      <c r="L868" s="342"/>
      <c r="O868" s="361">
        <f ca="1">SUMPRODUCT($O188:O188,N(OFFSET($O839:O839,0,MAX(COLUMN($O839:O839))-COLUMN($O839:O839),1,1)))</f>
        <v>0</v>
      </c>
      <c r="P868" s="361">
        <f ca="1">SUMPRODUCT($O188:P188,N(OFFSET($O839:P839,0,MAX(COLUMN($O839:P839))-COLUMN($O839:P839),1,1)))</f>
        <v>0</v>
      </c>
      <c r="Q868" s="361">
        <f ca="1">SUMPRODUCT($O188:Q188,N(OFFSET($O839:Q839,0,MAX(COLUMN($O839:Q839))-COLUMN($O839:Q839),1,1)))</f>
        <v>0</v>
      </c>
      <c r="R868" s="361">
        <f ca="1">SUMPRODUCT($O188:R188,N(OFFSET($O839:R839,0,MAX(COLUMN($O839:R839))-COLUMN($O839:R839),1,1)))</f>
        <v>0</v>
      </c>
      <c r="S868" s="361">
        <f ca="1">SUMPRODUCT($O188:S188,N(OFFSET($O839:S839,0,MAX(COLUMN($O839:S839))-COLUMN($O839:S839),1,1)))</f>
        <v>0</v>
      </c>
      <c r="T868" s="361">
        <f ca="1">SUMPRODUCT($O188:T188,N(OFFSET($O839:T839,0,MAX(COLUMN($O839:T839))-COLUMN($O839:T839),1,1)))</f>
        <v>0</v>
      </c>
      <c r="U868" s="361">
        <f ca="1">SUMPRODUCT($O188:U188,N(OFFSET($O839:U839,0,MAX(COLUMN($O839:U839))-COLUMN($O839:U839),1,1)))</f>
        <v>0</v>
      </c>
      <c r="V868" s="361">
        <f ca="1">SUMPRODUCT($O188:V188,N(OFFSET($O839:V839,0,MAX(COLUMN($O839:V839))-COLUMN($O839:V839),1,1)))</f>
        <v>0</v>
      </c>
      <c r="W868" s="361">
        <f ca="1">SUMPRODUCT($O188:W188,N(OFFSET($O839:W839,0,MAX(COLUMN($O839:W839))-COLUMN($O839:W839),1,1)))</f>
        <v>0</v>
      </c>
      <c r="X868" s="361">
        <f ca="1">SUMPRODUCT($O188:X188,N(OFFSET($O839:X839,0,MAX(COLUMN($O839:X839))-COLUMN($O839:X839),1,1)))</f>
        <v>0</v>
      </c>
      <c r="Y868" s="361">
        <f ca="1">SUMPRODUCT($O188:Y188,N(OFFSET($O839:Y839,0,MAX(COLUMN($O839:Y839))-COLUMN($O839:Y839),1,1)))</f>
        <v>0</v>
      </c>
      <c r="Z868" s="361">
        <f ca="1">SUMPRODUCT($O188:Z188,N(OFFSET($O839:Z839,0,MAX(COLUMN($O839:Z839))-COLUMN($O839:Z839),1,1)))</f>
        <v>0</v>
      </c>
      <c r="AA868" s="361">
        <f ca="1">SUMPRODUCT($O188:AA188,N(OFFSET($O839:AA839,0,MAX(COLUMN($O839:AA839))-COLUMN($O839:AA839),1,1)))</f>
        <v>0</v>
      </c>
      <c r="AB868" s="361">
        <f ca="1">SUMPRODUCT($O188:AB188,N(OFFSET($O839:AB839,0,MAX(COLUMN($O839:AB839))-COLUMN($O839:AB839),1,1)))</f>
        <v>0</v>
      </c>
      <c r="AC868" s="361">
        <f ca="1">SUMPRODUCT($O188:AC188,N(OFFSET($O839:AC839,0,MAX(COLUMN($O839:AC839))-COLUMN($O839:AC839),1,1)))</f>
        <v>0</v>
      </c>
      <c r="AD868" s="361">
        <f ca="1">SUMPRODUCT($O188:AD188,N(OFFSET($O839:AD839,0,MAX(COLUMN($O839:AD839))-COLUMN($O839:AD839),1,1)))</f>
        <v>0</v>
      </c>
      <c r="AE868" s="361">
        <f ca="1">SUMPRODUCT($O188:AE188,N(OFFSET($O839:AE839,0,MAX(COLUMN($O839:AE839))-COLUMN($O839:AE839),1,1)))</f>
        <v>0</v>
      </c>
      <c r="AF868" s="361">
        <f ca="1">SUMPRODUCT($O188:AF188,N(OFFSET($O839:AF839,0,MAX(COLUMN($O839:AF839))-COLUMN($O839:AF839),1,1)))</f>
        <v>0</v>
      </c>
      <c r="AG868" s="361">
        <f ca="1">SUMPRODUCT($O188:AG188,N(OFFSET($O839:AG839,0,MAX(COLUMN($O839:AG839))-COLUMN($O839:AG839),1,1)))</f>
        <v>0</v>
      </c>
      <c r="AH868" s="361">
        <f ca="1">SUMPRODUCT($O188:AH188,N(OFFSET($O839:AH839,0,MAX(COLUMN($O839:AH839))-COLUMN($O839:AH839),1,1)))</f>
        <v>0</v>
      </c>
      <c r="AI868" s="361">
        <f ca="1">SUMPRODUCT($O188:AI188,N(OFFSET($O839:AI839,0,MAX(COLUMN($O839:AI839))-COLUMN($O839:AI839),1,1)))</f>
        <v>0</v>
      </c>
      <c r="AJ868" s="361">
        <f ca="1">SUMPRODUCT($O188:AJ188,N(OFFSET($O839:AJ839,0,MAX(COLUMN($O839:AJ839))-COLUMN($O839:AJ839),1,1)))</f>
        <v>0</v>
      </c>
      <c r="AK868" s="361">
        <f ca="1">SUMPRODUCT($O188:AK188,N(OFFSET($O839:AK839,0,MAX(COLUMN($O839:AK839))-COLUMN($O839:AK839),1,1)))</f>
        <v>0</v>
      </c>
      <c r="AL868" s="361">
        <f ca="1">SUMPRODUCT($O188:AL188,N(OFFSET($O839:AL839,0,MAX(COLUMN($O839:AL839))-COLUMN($O839:AL839),1,1)))</f>
        <v>0</v>
      </c>
      <c r="AM868" s="361">
        <f ca="1">SUMPRODUCT($O188:AM188,N(OFFSET($O839:AM839,0,MAX(COLUMN($O839:AM839))-COLUMN($O839:AM839),1,1)))</f>
        <v>0</v>
      </c>
      <c r="AN868" s="361">
        <f ca="1">SUMPRODUCT($O188:AN188,N(OFFSET($O839:AN839,0,MAX(COLUMN($O839:AN839))-COLUMN($O839:AN839),1,1)))</f>
        <v>0</v>
      </c>
      <c r="AO868" s="361">
        <f ca="1">SUMPRODUCT($O188:AO188,N(OFFSET($O839:AO839,0,MAX(COLUMN($O839:AO839))-COLUMN($O839:AO839),1,1)))</f>
        <v>0</v>
      </c>
      <c r="AP868" s="361">
        <f ca="1">SUMPRODUCT($O188:AP188,N(OFFSET($O839:AP839,0,MAX(COLUMN($O839:AP839))-COLUMN($O839:AP839),1,1)))</f>
        <v>0</v>
      </c>
      <c r="AQ868" s="361">
        <f ca="1">SUMPRODUCT($O188:AQ188,N(OFFSET($O839:AQ839,0,MAX(COLUMN($O839:AQ839))-COLUMN($O839:AQ839),1,1)))</f>
        <v>0</v>
      </c>
      <c r="AR868" s="361">
        <f ca="1">SUMPRODUCT($O188:AR188,N(OFFSET($O839:AR839,0,MAX(COLUMN($O839:AR839))-COLUMN($O839:AR839),1,1)))</f>
        <v>0</v>
      </c>
      <c r="AS868" s="361">
        <f ca="1">SUMPRODUCT($O188:AS188,N(OFFSET($O839:AS839,0,MAX(COLUMN($O839:AS839))-COLUMN($O839:AS839),1,1)))</f>
        <v>0</v>
      </c>
      <c r="AT868" s="361">
        <f ca="1">SUMPRODUCT($O188:AT188,N(OFFSET($O839:AT839,0,MAX(COLUMN($O839:AT839))-COLUMN($O839:AT839),1,1)))</f>
        <v>0</v>
      </c>
      <c r="AU868" s="361">
        <f ca="1">SUMPRODUCT($O188:AU188,N(OFFSET($O839:AU839,0,MAX(COLUMN($O839:AU839))-COLUMN($O839:AU839),1,1)))</f>
        <v>0</v>
      </c>
      <c r="AV868" s="361">
        <f ca="1">SUMPRODUCT($O188:AV188,N(OFFSET($O839:AV839,0,MAX(COLUMN($O839:AV839))-COLUMN($O839:AV839),1,1)))</f>
        <v>0</v>
      </c>
      <c r="AW868" s="361">
        <f ca="1">SUMPRODUCT($O188:AW188,N(OFFSET($O839:AW839,0,MAX(COLUMN($O839:AW839))-COLUMN($O839:AW839),1,1)))</f>
        <v>0</v>
      </c>
      <c r="AX868" s="361">
        <f ca="1">SUMPRODUCT($O188:AX188,N(OFFSET($O839:AX839,0,MAX(COLUMN($O839:AX839))-COLUMN($O839:AX839),1,1)))</f>
        <v>0</v>
      </c>
      <c r="AY868" s="361">
        <f ca="1">SUMPRODUCT($O188:AY188,N(OFFSET($O839:AY839,0,MAX(COLUMN($O839:AY839))-COLUMN($O839:AY839),1,1)))</f>
        <v>0</v>
      </c>
      <c r="AZ868" s="361">
        <f ca="1">SUMPRODUCT($O188:AZ188,N(OFFSET($O839:AZ839,0,MAX(COLUMN($O839:AZ839))-COLUMN($O839:AZ839),1,1)))</f>
        <v>0</v>
      </c>
      <c r="BA868" s="361">
        <f ca="1">SUMPRODUCT($O188:BA188,N(OFFSET($O839:BA839,0,MAX(COLUMN($O839:BA839))-COLUMN($O839:BA839),1,1)))</f>
        <v>0</v>
      </c>
      <c r="BB868" s="361">
        <f ca="1">SUMPRODUCT($O188:BB188,N(OFFSET($O839:BB839,0,MAX(COLUMN($O839:BB839))-COLUMN($O839:BB839),1,1)))</f>
        <v>0</v>
      </c>
      <c r="BC868" s="361">
        <f ca="1">SUMPRODUCT($O188:BC188,N(OFFSET($O839:BC839,0,MAX(COLUMN($O839:BC839))-COLUMN($O839:BC839),1,1)))</f>
        <v>0</v>
      </c>
      <c r="BD868" s="361">
        <f ca="1">SUMPRODUCT($O188:BD188,N(OFFSET($O839:BD839,0,MAX(COLUMN($O839:BD839))-COLUMN($O839:BD839),1,1)))</f>
        <v>0</v>
      </c>
      <c r="BE868" s="361">
        <f ca="1">SUMPRODUCT($O188:BE188,N(OFFSET($O839:BE839,0,MAX(COLUMN($O839:BE839))-COLUMN($O839:BE839),1,1)))</f>
        <v>0</v>
      </c>
      <c r="BF868" s="361">
        <f ca="1">SUMPRODUCT($O188:BF188,N(OFFSET($O839:BF839,0,MAX(COLUMN($O839:BF839))-COLUMN($O839:BF839),1,1)))</f>
        <v>0</v>
      </c>
      <c r="BG868" s="361">
        <f ca="1">SUMPRODUCT($O188:BG188,N(OFFSET($O839:BG839,0,MAX(COLUMN($O839:BG839))-COLUMN($O839:BG839),1,1)))</f>
        <v>0</v>
      </c>
      <c r="BH868" s="361">
        <f ca="1">SUMPRODUCT($O188:BH188,N(OFFSET($O839:BH839,0,MAX(COLUMN($O839:BH839))-COLUMN($O839:BH839),1,1)))</f>
        <v>0</v>
      </c>
      <c r="BI868" s="361">
        <f ca="1">SUMPRODUCT($O188:BI188,N(OFFSET($O839:BI839,0,MAX(COLUMN($O839:BI839))-COLUMN($O839:BI839),1,1)))</f>
        <v>0</v>
      </c>
      <c r="BJ868" s="361">
        <f ca="1">SUMPRODUCT($O188:BJ188,N(OFFSET($O839:BJ839,0,MAX(COLUMN($O839:BJ839))-COLUMN($O839:BJ839),1,1)))</f>
        <v>0</v>
      </c>
      <c r="BK868" s="361">
        <f ca="1">SUMPRODUCT($O188:BK188,N(OFFSET($O839:BK839,0,MAX(COLUMN($O839:BK839))-COLUMN($O839:BK839),1,1)))</f>
        <v>0</v>
      </c>
      <c r="BL868" s="361">
        <f ca="1">SUMPRODUCT($O188:BL188,N(OFFSET($O839:BL839,0,MAX(COLUMN($O839:BL839))-COLUMN($O839:BL839),1,1)))</f>
        <v>0</v>
      </c>
      <c r="BM868" s="361">
        <f ca="1">SUMPRODUCT($O188:BM188,N(OFFSET($O839:BM839,0,MAX(COLUMN($O839:BM839))-COLUMN($O839:BM839),1,1)))</f>
        <v>0</v>
      </c>
    </row>
    <row r="869" spans="3:65" x14ac:dyDescent="0.2">
      <c r="C869" s="325">
        <f t="shared" si="1575"/>
        <v>12</v>
      </c>
      <c r="D869" s="303" t="str">
        <f t="shared" si="1576"/>
        <v>item 12</v>
      </c>
      <c r="E869" s="350" t="str">
        <f t="shared" si="1574"/>
        <v>Operating Expense</v>
      </c>
      <c r="F869" s="320">
        <f t="shared" si="1574"/>
        <v>2</v>
      </c>
      <c r="G869" s="320"/>
      <c r="H869" s="354"/>
      <c r="K869" s="341"/>
      <c r="L869" s="342"/>
      <c r="O869" s="361">
        <f ca="1">SUMPRODUCT($O189:O189,N(OFFSET($O840:O840,0,MAX(COLUMN($O840:O840))-COLUMN($O840:O840),1,1)))</f>
        <v>0</v>
      </c>
      <c r="P869" s="361">
        <f ca="1">SUMPRODUCT($O189:P189,N(OFFSET($O840:P840,0,MAX(COLUMN($O840:P840))-COLUMN($O840:P840),1,1)))</f>
        <v>0</v>
      </c>
      <c r="Q869" s="361">
        <f ca="1">SUMPRODUCT($O189:Q189,N(OFFSET($O840:Q840,0,MAX(COLUMN($O840:Q840))-COLUMN($O840:Q840),1,1)))</f>
        <v>0</v>
      </c>
      <c r="R869" s="361">
        <f ca="1">SUMPRODUCT($O189:R189,N(OFFSET($O840:R840,0,MAX(COLUMN($O840:R840))-COLUMN($O840:R840),1,1)))</f>
        <v>0</v>
      </c>
      <c r="S869" s="361">
        <f ca="1">SUMPRODUCT($O189:S189,N(OFFSET($O840:S840,0,MAX(COLUMN($O840:S840))-COLUMN($O840:S840),1,1)))</f>
        <v>0</v>
      </c>
      <c r="T869" s="361">
        <f ca="1">SUMPRODUCT($O189:T189,N(OFFSET($O840:T840,0,MAX(COLUMN($O840:T840))-COLUMN($O840:T840),1,1)))</f>
        <v>0</v>
      </c>
      <c r="U869" s="361">
        <f ca="1">SUMPRODUCT($O189:U189,N(OFFSET($O840:U840,0,MAX(COLUMN($O840:U840))-COLUMN($O840:U840),1,1)))</f>
        <v>0</v>
      </c>
      <c r="V869" s="361">
        <f ca="1">SUMPRODUCT($O189:V189,N(OFFSET($O840:V840,0,MAX(COLUMN($O840:V840))-COLUMN($O840:V840),1,1)))</f>
        <v>0</v>
      </c>
      <c r="W869" s="361">
        <f ca="1">SUMPRODUCT($O189:W189,N(OFFSET($O840:W840,0,MAX(COLUMN($O840:W840))-COLUMN($O840:W840),1,1)))</f>
        <v>0</v>
      </c>
      <c r="X869" s="361">
        <f ca="1">SUMPRODUCT($O189:X189,N(OFFSET($O840:X840,0,MAX(COLUMN($O840:X840))-COLUMN($O840:X840),1,1)))</f>
        <v>0</v>
      </c>
      <c r="Y869" s="361">
        <f ca="1">SUMPRODUCT($O189:Y189,N(OFFSET($O840:Y840,0,MAX(COLUMN($O840:Y840))-COLUMN($O840:Y840),1,1)))</f>
        <v>0</v>
      </c>
      <c r="Z869" s="361">
        <f ca="1">SUMPRODUCT($O189:Z189,N(OFFSET($O840:Z840,0,MAX(COLUMN($O840:Z840))-COLUMN($O840:Z840),1,1)))</f>
        <v>0</v>
      </c>
      <c r="AA869" s="361">
        <f ca="1">SUMPRODUCT($O189:AA189,N(OFFSET($O840:AA840,0,MAX(COLUMN($O840:AA840))-COLUMN($O840:AA840),1,1)))</f>
        <v>0</v>
      </c>
      <c r="AB869" s="361">
        <f ca="1">SUMPRODUCT($O189:AB189,N(OFFSET($O840:AB840,0,MAX(COLUMN($O840:AB840))-COLUMN($O840:AB840),1,1)))</f>
        <v>0</v>
      </c>
      <c r="AC869" s="361">
        <f ca="1">SUMPRODUCT($O189:AC189,N(OFFSET($O840:AC840,0,MAX(COLUMN($O840:AC840))-COLUMN($O840:AC840),1,1)))</f>
        <v>0</v>
      </c>
      <c r="AD869" s="361">
        <f ca="1">SUMPRODUCT($O189:AD189,N(OFFSET($O840:AD840,0,MAX(COLUMN($O840:AD840))-COLUMN($O840:AD840),1,1)))</f>
        <v>0</v>
      </c>
      <c r="AE869" s="361">
        <f ca="1">SUMPRODUCT($O189:AE189,N(OFFSET($O840:AE840,0,MAX(COLUMN($O840:AE840))-COLUMN($O840:AE840),1,1)))</f>
        <v>0</v>
      </c>
      <c r="AF869" s="361">
        <f ca="1">SUMPRODUCT($O189:AF189,N(OFFSET($O840:AF840,0,MAX(COLUMN($O840:AF840))-COLUMN($O840:AF840),1,1)))</f>
        <v>0</v>
      </c>
      <c r="AG869" s="361">
        <f ca="1">SUMPRODUCT($O189:AG189,N(OFFSET($O840:AG840,0,MAX(COLUMN($O840:AG840))-COLUMN($O840:AG840),1,1)))</f>
        <v>0</v>
      </c>
      <c r="AH869" s="361">
        <f ca="1">SUMPRODUCT($O189:AH189,N(OFFSET($O840:AH840,0,MAX(COLUMN($O840:AH840))-COLUMN($O840:AH840),1,1)))</f>
        <v>0</v>
      </c>
      <c r="AI869" s="361">
        <f ca="1">SUMPRODUCT($O189:AI189,N(OFFSET($O840:AI840,0,MAX(COLUMN($O840:AI840))-COLUMN($O840:AI840),1,1)))</f>
        <v>0</v>
      </c>
      <c r="AJ869" s="361">
        <f ca="1">SUMPRODUCT($O189:AJ189,N(OFFSET($O840:AJ840,0,MAX(COLUMN($O840:AJ840))-COLUMN($O840:AJ840),1,1)))</f>
        <v>0</v>
      </c>
      <c r="AK869" s="361">
        <f ca="1">SUMPRODUCT($O189:AK189,N(OFFSET($O840:AK840,0,MAX(COLUMN($O840:AK840))-COLUMN($O840:AK840),1,1)))</f>
        <v>0</v>
      </c>
      <c r="AL869" s="361">
        <f ca="1">SUMPRODUCT($O189:AL189,N(OFFSET($O840:AL840,0,MAX(COLUMN($O840:AL840))-COLUMN($O840:AL840),1,1)))</f>
        <v>0</v>
      </c>
      <c r="AM869" s="361">
        <f ca="1">SUMPRODUCT($O189:AM189,N(OFFSET($O840:AM840,0,MAX(COLUMN($O840:AM840))-COLUMN($O840:AM840),1,1)))</f>
        <v>0</v>
      </c>
      <c r="AN869" s="361">
        <f ca="1">SUMPRODUCT($O189:AN189,N(OFFSET($O840:AN840,0,MAX(COLUMN($O840:AN840))-COLUMN($O840:AN840),1,1)))</f>
        <v>0</v>
      </c>
      <c r="AO869" s="361">
        <f ca="1">SUMPRODUCT($O189:AO189,N(OFFSET($O840:AO840,0,MAX(COLUMN($O840:AO840))-COLUMN($O840:AO840),1,1)))</f>
        <v>0</v>
      </c>
      <c r="AP869" s="361">
        <f ca="1">SUMPRODUCT($O189:AP189,N(OFFSET($O840:AP840,0,MAX(COLUMN($O840:AP840))-COLUMN($O840:AP840),1,1)))</f>
        <v>0</v>
      </c>
      <c r="AQ869" s="361">
        <f ca="1">SUMPRODUCT($O189:AQ189,N(OFFSET($O840:AQ840,0,MAX(COLUMN($O840:AQ840))-COLUMN($O840:AQ840),1,1)))</f>
        <v>0</v>
      </c>
      <c r="AR869" s="361">
        <f ca="1">SUMPRODUCT($O189:AR189,N(OFFSET($O840:AR840,0,MAX(COLUMN($O840:AR840))-COLUMN($O840:AR840),1,1)))</f>
        <v>0</v>
      </c>
      <c r="AS869" s="361">
        <f ca="1">SUMPRODUCT($O189:AS189,N(OFFSET($O840:AS840,0,MAX(COLUMN($O840:AS840))-COLUMN($O840:AS840),1,1)))</f>
        <v>0</v>
      </c>
      <c r="AT869" s="361">
        <f ca="1">SUMPRODUCT($O189:AT189,N(OFFSET($O840:AT840,0,MAX(COLUMN($O840:AT840))-COLUMN($O840:AT840),1,1)))</f>
        <v>0</v>
      </c>
      <c r="AU869" s="361">
        <f ca="1">SUMPRODUCT($O189:AU189,N(OFFSET($O840:AU840,0,MAX(COLUMN($O840:AU840))-COLUMN($O840:AU840),1,1)))</f>
        <v>0</v>
      </c>
      <c r="AV869" s="361">
        <f ca="1">SUMPRODUCT($O189:AV189,N(OFFSET($O840:AV840,0,MAX(COLUMN($O840:AV840))-COLUMN($O840:AV840),1,1)))</f>
        <v>0</v>
      </c>
      <c r="AW869" s="361">
        <f ca="1">SUMPRODUCT($O189:AW189,N(OFFSET($O840:AW840,0,MAX(COLUMN($O840:AW840))-COLUMN($O840:AW840),1,1)))</f>
        <v>0</v>
      </c>
      <c r="AX869" s="361">
        <f ca="1">SUMPRODUCT($O189:AX189,N(OFFSET($O840:AX840,0,MAX(COLUMN($O840:AX840))-COLUMN($O840:AX840),1,1)))</f>
        <v>0</v>
      </c>
      <c r="AY869" s="361">
        <f ca="1">SUMPRODUCT($O189:AY189,N(OFFSET($O840:AY840,0,MAX(COLUMN($O840:AY840))-COLUMN($O840:AY840),1,1)))</f>
        <v>0</v>
      </c>
      <c r="AZ869" s="361">
        <f ca="1">SUMPRODUCT($O189:AZ189,N(OFFSET($O840:AZ840,0,MAX(COLUMN($O840:AZ840))-COLUMN($O840:AZ840),1,1)))</f>
        <v>0</v>
      </c>
      <c r="BA869" s="361">
        <f ca="1">SUMPRODUCT($O189:BA189,N(OFFSET($O840:BA840,0,MAX(COLUMN($O840:BA840))-COLUMN($O840:BA840),1,1)))</f>
        <v>0</v>
      </c>
      <c r="BB869" s="361">
        <f ca="1">SUMPRODUCT($O189:BB189,N(OFFSET($O840:BB840,0,MAX(COLUMN($O840:BB840))-COLUMN($O840:BB840),1,1)))</f>
        <v>0</v>
      </c>
      <c r="BC869" s="361">
        <f ca="1">SUMPRODUCT($O189:BC189,N(OFFSET($O840:BC840,0,MAX(COLUMN($O840:BC840))-COLUMN($O840:BC840),1,1)))</f>
        <v>0</v>
      </c>
      <c r="BD869" s="361">
        <f ca="1">SUMPRODUCT($O189:BD189,N(OFFSET($O840:BD840,0,MAX(COLUMN($O840:BD840))-COLUMN($O840:BD840),1,1)))</f>
        <v>0</v>
      </c>
      <c r="BE869" s="361">
        <f ca="1">SUMPRODUCT($O189:BE189,N(OFFSET($O840:BE840,0,MAX(COLUMN($O840:BE840))-COLUMN($O840:BE840),1,1)))</f>
        <v>0</v>
      </c>
      <c r="BF869" s="361">
        <f ca="1">SUMPRODUCT($O189:BF189,N(OFFSET($O840:BF840,0,MAX(COLUMN($O840:BF840))-COLUMN($O840:BF840),1,1)))</f>
        <v>0</v>
      </c>
      <c r="BG869" s="361">
        <f ca="1">SUMPRODUCT($O189:BG189,N(OFFSET($O840:BG840,0,MAX(COLUMN($O840:BG840))-COLUMN($O840:BG840),1,1)))</f>
        <v>0</v>
      </c>
      <c r="BH869" s="361">
        <f ca="1">SUMPRODUCT($O189:BH189,N(OFFSET($O840:BH840,0,MAX(COLUMN($O840:BH840))-COLUMN($O840:BH840),1,1)))</f>
        <v>0</v>
      </c>
      <c r="BI869" s="361">
        <f ca="1">SUMPRODUCT($O189:BI189,N(OFFSET($O840:BI840,0,MAX(COLUMN($O840:BI840))-COLUMN($O840:BI840),1,1)))</f>
        <v>0</v>
      </c>
      <c r="BJ869" s="361">
        <f ca="1">SUMPRODUCT($O189:BJ189,N(OFFSET($O840:BJ840,0,MAX(COLUMN($O840:BJ840))-COLUMN($O840:BJ840),1,1)))</f>
        <v>0</v>
      </c>
      <c r="BK869" s="361">
        <f ca="1">SUMPRODUCT($O189:BK189,N(OFFSET($O840:BK840,0,MAX(COLUMN($O840:BK840))-COLUMN($O840:BK840),1,1)))</f>
        <v>0</v>
      </c>
      <c r="BL869" s="361">
        <f ca="1">SUMPRODUCT($O189:BL189,N(OFFSET($O840:BL840,0,MAX(COLUMN($O840:BL840))-COLUMN($O840:BL840),1,1)))</f>
        <v>0</v>
      </c>
      <c r="BM869" s="361">
        <f ca="1">SUMPRODUCT($O189:BM189,N(OFFSET($O840:BM840,0,MAX(COLUMN($O840:BM840))-COLUMN($O840:BM840),1,1)))</f>
        <v>0</v>
      </c>
    </row>
    <row r="870" spans="3:65" x14ac:dyDescent="0.2">
      <c r="C870" s="325">
        <f t="shared" si="1575"/>
        <v>13</v>
      </c>
      <c r="D870" s="303" t="str">
        <f t="shared" si="1576"/>
        <v>item 13</v>
      </c>
      <c r="E870" s="350" t="str">
        <f t="shared" si="1574"/>
        <v>Operating Expense</v>
      </c>
      <c r="F870" s="320">
        <f t="shared" si="1574"/>
        <v>2</v>
      </c>
      <c r="G870" s="320"/>
      <c r="H870" s="354"/>
      <c r="K870" s="341"/>
      <c r="L870" s="342"/>
      <c r="O870" s="361">
        <f ca="1">SUMPRODUCT($O190:O190,N(OFFSET($O841:O841,0,MAX(COLUMN($O841:O841))-COLUMN($O841:O841),1,1)))</f>
        <v>0</v>
      </c>
      <c r="P870" s="361">
        <f ca="1">SUMPRODUCT($O190:P190,N(OFFSET($O841:P841,0,MAX(COLUMN($O841:P841))-COLUMN($O841:P841),1,1)))</f>
        <v>0</v>
      </c>
      <c r="Q870" s="361">
        <f ca="1">SUMPRODUCT($O190:Q190,N(OFFSET($O841:Q841,0,MAX(COLUMN($O841:Q841))-COLUMN($O841:Q841),1,1)))</f>
        <v>0</v>
      </c>
      <c r="R870" s="361">
        <f ca="1">SUMPRODUCT($O190:R190,N(OFFSET($O841:R841,0,MAX(COLUMN($O841:R841))-COLUMN($O841:R841),1,1)))</f>
        <v>0</v>
      </c>
      <c r="S870" s="361">
        <f ca="1">SUMPRODUCT($O190:S190,N(OFFSET($O841:S841,0,MAX(COLUMN($O841:S841))-COLUMN($O841:S841),1,1)))</f>
        <v>0</v>
      </c>
      <c r="T870" s="361">
        <f ca="1">SUMPRODUCT($O190:T190,N(OFFSET($O841:T841,0,MAX(COLUMN($O841:T841))-COLUMN($O841:T841),1,1)))</f>
        <v>0</v>
      </c>
      <c r="U870" s="361">
        <f ca="1">SUMPRODUCT($O190:U190,N(OFFSET($O841:U841,0,MAX(COLUMN($O841:U841))-COLUMN($O841:U841),1,1)))</f>
        <v>0</v>
      </c>
      <c r="V870" s="361">
        <f ca="1">SUMPRODUCT($O190:V190,N(OFFSET($O841:V841,0,MAX(COLUMN($O841:V841))-COLUMN($O841:V841),1,1)))</f>
        <v>0</v>
      </c>
      <c r="W870" s="361">
        <f ca="1">SUMPRODUCT($O190:W190,N(OFFSET($O841:W841,0,MAX(COLUMN($O841:W841))-COLUMN($O841:W841),1,1)))</f>
        <v>0</v>
      </c>
      <c r="X870" s="361">
        <f ca="1">SUMPRODUCT($O190:X190,N(OFFSET($O841:X841,0,MAX(COLUMN($O841:X841))-COLUMN($O841:X841),1,1)))</f>
        <v>0</v>
      </c>
      <c r="Y870" s="361">
        <f ca="1">SUMPRODUCT($O190:Y190,N(OFFSET($O841:Y841,0,MAX(COLUMN($O841:Y841))-COLUMN($O841:Y841),1,1)))</f>
        <v>0</v>
      </c>
      <c r="Z870" s="361">
        <f ca="1">SUMPRODUCT($O190:Z190,N(OFFSET($O841:Z841,0,MAX(COLUMN($O841:Z841))-COLUMN($O841:Z841),1,1)))</f>
        <v>0</v>
      </c>
      <c r="AA870" s="361">
        <f ca="1">SUMPRODUCT($O190:AA190,N(OFFSET($O841:AA841,0,MAX(COLUMN($O841:AA841))-COLUMN($O841:AA841),1,1)))</f>
        <v>0</v>
      </c>
      <c r="AB870" s="361">
        <f ca="1">SUMPRODUCT($O190:AB190,N(OFFSET($O841:AB841,0,MAX(COLUMN($O841:AB841))-COLUMN($O841:AB841),1,1)))</f>
        <v>0</v>
      </c>
      <c r="AC870" s="361">
        <f ca="1">SUMPRODUCT($O190:AC190,N(OFFSET($O841:AC841,0,MAX(COLUMN($O841:AC841))-COLUMN($O841:AC841),1,1)))</f>
        <v>0</v>
      </c>
      <c r="AD870" s="361">
        <f ca="1">SUMPRODUCT($O190:AD190,N(OFFSET($O841:AD841,0,MAX(COLUMN($O841:AD841))-COLUMN($O841:AD841),1,1)))</f>
        <v>0</v>
      </c>
      <c r="AE870" s="361">
        <f ca="1">SUMPRODUCT($O190:AE190,N(OFFSET($O841:AE841,0,MAX(COLUMN($O841:AE841))-COLUMN($O841:AE841),1,1)))</f>
        <v>0</v>
      </c>
      <c r="AF870" s="361">
        <f ca="1">SUMPRODUCT($O190:AF190,N(OFFSET($O841:AF841,0,MAX(COLUMN($O841:AF841))-COLUMN($O841:AF841),1,1)))</f>
        <v>0</v>
      </c>
      <c r="AG870" s="361">
        <f ca="1">SUMPRODUCT($O190:AG190,N(OFFSET($O841:AG841,0,MAX(COLUMN($O841:AG841))-COLUMN($O841:AG841),1,1)))</f>
        <v>0</v>
      </c>
      <c r="AH870" s="361">
        <f ca="1">SUMPRODUCT($O190:AH190,N(OFFSET($O841:AH841,0,MAX(COLUMN($O841:AH841))-COLUMN($O841:AH841),1,1)))</f>
        <v>0</v>
      </c>
      <c r="AI870" s="361">
        <f ca="1">SUMPRODUCT($O190:AI190,N(OFFSET($O841:AI841,0,MAX(COLUMN($O841:AI841))-COLUMN($O841:AI841),1,1)))</f>
        <v>0</v>
      </c>
      <c r="AJ870" s="361">
        <f ca="1">SUMPRODUCT($O190:AJ190,N(OFFSET($O841:AJ841,0,MAX(COLUMN($O841:AJ841))-COLUMN($O841:AJ841),1,1)))</f>
        <v>0</v>
      </c>
      <c r="AK870" s="361">
        <f ca="1">SUMPRODUCT($O190:AK190,N(OFFSET($O841:AK841,0,MAX(COLUMN($O841:AK841))-COLUMN($O841:AK841),1,1)))</f>
        <v>0</v>
      </c>
      <c r="AL870" s="361">
        <f ca="1">SUMPRODUCT($O190:AL190,N(OFFSET($O841:AL841,0,MAX(COLUMN($O841:AL841))-COLUMN($O841:AL841),1,1)))</f>
        <v>0</v>
      </c>
      <c r="AM870" s="361">
        <f ca="1">SUMPRODUCT($O190:AM190,N(OFFSET($O841:AM841,0,MAX(COLUMN($O841:AM841))-COLUMN($O841:AM841),1,1)))</f>
        <v>0</v>
      </c>
      <c r="AN870" s="361">
        <f ca="1">SUMPRODUCT($O190:AN190,N(OFFSET($O841:AN841,0,MAX(COLUMN($O841:AN841))-COLUMN($O841:AN841),1,1)))</f>
        <v>0</v>
      </c>
      <c r="AO870" s="361">
        <f ca="1">SUMPRODUCT($O190:AO190,N(OFFSET($O841:AO841,0,MAX(COLUMN($O841:AO841))-COLUMN($O841:AO841),1,1)))</f>
        <v>0</v>
      </c>
      <c r="AP870" s="361">
        <f ca="1">SUMPRODUCT($O190:AP190,N(OFFSET($O841:AP841,0,MAX(COLUMN($O841:AP841))-COLUMN($O841:AP841),1,1)))</f>
        <v>0</v>
      </c>
      <c r="AQ870" s="361">
        <f ca="1">SUMPRODUCT($O190:AQ190,N(OFFSET($O841:AQ841,0,MAX(COLUMN($O841:AQ841))-COLUMN($O841:AQ841),1,1)))</f>
        <v>0</v>
      </c>
      <c r="AR870" s="361">
        <f ca="1">SUMPRODUCT($O190:AR190,N(OFFSET($O841:AR841,0,MAX(COLUMN($O841:AR841))-COLUMN($O841:AR841),1,1)))</f>
        <v>0</v>
      </c>
      <c r="AS870" s="361">
        <f ca="1">SUMPRODUCT($O190:AS190,N(OFFSET($O841:AS841,0,MAX(COLUMN($O841:AS841))-COLUMN($O841:AS841),1,1)))</f>
        <v>0</v>
      </c>
      <c r="AT870" s="361">
        <f ca="1">SUMPRODUCT($O190:AT190,N(OFFSET($O841:AT841,0,MAX(COLUMN($O841:AT841))-COLUMN($O841:AT841),1,1)))</f>
        <v>0</v>
      </c>
      <c r="AU870" s="361">
        <f ca="1">SUMPRODUCT($O190:AU190,N(OFFSET($O841:AU841,0,MAX(COLUMN($O841:AU841))-COLUMN($O841:AU841),1,1)))</f>
        <v>0</v>
      </c>
      <c r="AV870" s="361">
        <f ca="1">SUMPRODUCT($O190:AV190,N(OFFSET($O841:AV841,0,MAX(COLUMN($O841:AV841))-COLUMN($O841:AV841),1,1)))</f>
        <v>0</v>
      </c>
      <c r="AW870" s="361">
        <f ca="1">SUMPRODUCT($O190:AW190,N(OFFSET($O841:AW841,0,MAX(COLUMN($O841:AW841))-COLUMN($O841:AW841),1,1)))</f>
        <v>0</v>
      </c>
      <c r="AX870" s="361">
        <f ca="1">SUMPRODUCT($O190:AX190,N(OFFSET($O841:AX841,0,MAX(COLUMN($O841:AX841))-COLUMN($O841:AX841),1,1)))</f>
        <v>0</v>
      </c>
      <c r="AY870" s="361">
        <f ca="1">SUMPRODUCT($O190:AY190,N(OFFSET($O841:AY841,0,MAX(COLUMN($O841:AY841))-COLUMN($O841:AY841),1,1)))</f>
        <v>0</v>
      </c>
      <c r="AZ870" s="361">
        <f ca="1">SUMPRODUCT($O190:AZ190,N(OFFSET($O841:AZ841,0,MAX(COLUMN($O841:AZ841))-COLUMN($O841:AZ841),1,1)))</f>
        <v>0</v>
      </c>
      <c r="BA870" s="361">
        <f ca="1">SUMPRODUCT($O190:BA190,N(OFFSET($O841:BA841,0,MAX(COLUMN($O841:BA841))-COLUMN($O841:BA841),1,1)))</f>
        <v>0</v>
      </c>
      <c r="BB870" s="361">
        <f ca="1">SUMPRODUCT($O190:BB190,N(OFFSET($O841:BB841,0,MAX(COLUMN($O841:BB841))-COLUMN($O841:BB841),1,1)))</f>
        <v>0</v>
      </c>
      <c r="BC870" s="361">
        <f ca="1">SUMPRODUCT($O190:BC190,N(OFFSET($O841:BC841,0,MAX(COLUMN($O841:BC841))-COLUMN($O841:BC841),1,1)))</f>
        <v>0</v>
      </c>
      <c r="BD870" s="361">
        <f ca="1">SUMPRODUCT($O190:BD190,N(OFFSET($O841:BD841,0,MAX(COLUMN($O841:BD841))-COLUMN($O841:BD841),1,1)))</f>
        <v>0</v>
      </c>
      <c r="BE870" s="361">
        <f ca="1">SUMPRODUCT($O190:BE190,N(OFFSET($O841:BE841,0,MAX(COLUMN($O841:BE841))-COLUMN($O841:BE841),1,1)))</f>
        <v>0</v>
      </c>
      <c r="BF870" s="361">
        <f ca="1">SUMPRODUCT($O190:BF190,N(OFFSET($O841:BF841,0,MAX(COLUMN($O841:BF841))-COLUMN($O841:BF841),1,1)))</f>
        <v>0</v>
      </c>
      <c r="BG870" s="361">
        <f ca="1">SUMPRODUCT($O190:BG190,N(OFFSET($O841:BG841,0,MAX(COLUMN($O841:BG841))-COLUMN($O841:BG841),1,1)))</f>
        <v>0</v>
      </c>
      <c r="BH870" s="361">
        <f ca="1">SUMPRODUCT($O190:BH190,N(OFFSET($O841:BH841,0,MAX(COLUMN($O841:BH841))-COLUMN($O841:BH841),1,1)))</f>
        <v>0</v>
      </c>
      <c r="BI870" s="361">
        <f ca="1">SUMPRODUCT($O190:BI190,N(OFFSET($O841:BI841,0,MAX(COLUMN($O841:BI841))-COLUMN($O841:BI841),1,1)))</f>
        <v>0</v>
      </c>
      <c r="BJ870" s="361">
        <f ca="1">SUMPRODUCT($O190:BJ190,N(OFFSET($O841:BJ841,0,MAX(COLUMN($O841:BJ841))-COLUMN($O841:BJ841),1,1)))</f>
        <v>0</v>
      </c>
      <c r="BK870" s="361">
        <f ca="1">SUMPRODUCT($O190:BK190,N(OFFSET($O841:BK841,0,MAX(COLUMN($O841:BK841))-COLUMN($O841:BK841),1,1)))</f>
        <v>0</v>
      </c>
      <c r="BL870" s="361">
        <f ca="1">SUMPRODUCT($O190:BL190,N(OFFSET($O841:BL841,0,MAX(COLUMN($O841:BL841))-COLUMN($O841:BL841),1,1)))</f>
        <v>0</v>
      </c>
      <c r="BM870" s="361">
        <f ca="1">SUMPRODUCT($O190:BM190,N(OFFSET($O841:BM841,0,MAX(COLUMN($O841:BM841))-COLUMN($O841:BM841),1,1)))</f>
        <v>0</v>
      </c>
    </row>
    <row r="871" spans="3:65" x14ac:dyDescent="0.2">
      <c r="C871" s="325">
        <f t="shared" si="1575"/>
        <v>14</v>
      </c>
      <c r="D871" s="303" t="str">
        <f t="shared" si="1576"/>
        <v>item 14</v>
      </c>
      <c r="E871" s="350" t="str">
        <f t="shared" si="1574"/>
        <v>Operating Expense</v>
      </c>
      <c r="F871" s="320">
        <f t="shared" si="1574"/>
        <v>2</v>
      </c>
      <c r="G871" s="320"/>
      <c r="H871" s="354"/>
      <c r="K871" s="341"/>
      <c r="L871" s="342"/>
      <c r="O871" s="361">
        <f ca="1">SUMPRODUCT($O191:O191,N(OFFSET($O842:O842,0,MAX(COLUMN($O842:O842))-COLUMN($O842:O842),1,1)))</f>
        <v>0</v>
      </c>
      <c r="P871" s="361">
        <f ca="1">SUMPRODUCT($O191:P191,N(OFFSET($O842:P842,0,MAX(COLUMN($O842:P842))-COLUMN($O842:P842),1,1)))</f>
        <v>0</v>
      </c>
      <c r="Q871" s="361">
        <f ca="1">SUMPRODUCT($O191:Q191,N(OFFSET($O842:Q842,0,MAX(COLUMN($O842:Q842))-COLUMN($O842:Q842),1,1)))</f>
        <v>0</v>
      </c>
      <c r="R871" s="361">
        <f ca="1">SUMPRODUCT($O191:R191,N(OFFSET($O842:R842,0,MAX(COLUMN($O842:R842))-COLUMN($O842:R842),1,1)))</f>
        <v>0</v>
      </c>
      <c r="S871" s="361">
        <f ca="1">SUMPRODUCT($O191:S191,N(OFFSET($O842:S842,0,MAX(COLUMN($O842:S842))-COLUMN($O842:S842),1,1)))</f>
        <v>0</v>
      </c>
      <c r="T871" s="361">
        <f ca="1">SUMPRODUCT($O191:T191,N(OFFSET($O842:T842,0,MAX(COLUMN($O842:T842))-COLUMN($O842:T842),1,1)))</f>
        <v>0</v>
      </c>
      <c r="U871" s="361">
        <f ca="1">SUMPRODUCT($O191:U191,N(OFFSET($O842:U842,0,MAX(COLUMN($O842:U842))-COLUMN($O842:U842),1,1)))</f>
        <v>0</v>
      </c>
      <c r="V871" s="361">
        <f ca="1">SUMPRODUCT($O191:V191,N(OFFSET($O842:V842,0,MAX(COLUMN($O842:V842))-COLUMN($O842:V842),1,1)))</f>
        <v>0</v>
      </c>
      <c r="W871" s="361">
        <f ca="1">SUMPRODUCT($O191:W191,N(OFFSET($O842:W842,0,MAX(COLUMN($O842:W842))-COLUMN($O842:W842),1,1)))</f>
        <v>0</v>
      </c>
      <c r="X871" s="361">
        <f ca="1">SUMPRODUCT($O191:X191,N(OFFSET($O842:X842,0,MAX(COLUMN($O842:X842))-COLUMN($O842:X842),1,1)))</f>
        <v>0</v>
      </c>
      <c r="Y871" s="361">
        <f ca="1">SUMPRODUCT($O191:Y191,N(OFFSET($O842:Y842,0,MAX(COLUMN($O842:Y842))-COLUMN($O842:Y842),1,1)))</f>
        <v>0</v>
      </c>
      <c r="Z871" s="361">
        <f ca="1">SUMPRODUCT($O191:Z191,N(OFFSET($O842:Z842,0,MAX(COLUMN($O842:Z842))-COLUMN($O842:Z842),1,1)))</f>
        <v>0</v>
      </c>
      <c r="AA871" s="361">
        <f ca="1">SUMPRODUCT($O191:AA191,N(OFFSET($O842:AA842,0,MAX(COLUMN($O842:AA842))-COLUMN($O842:AA842),1,1)))</f>
        <v>0</v>
      </c>
      <c r="AB871" s="361">
        <f ca="1">SUMPRODUCT($O191:AB191,N(OFFSET($O842:AB842,0,MAX(COLUMN($O842:AB842))-COLUMN($O842:AB842),1,1)))</f>
        <v>0</v>
      </c>
      <c r="AC871" s="361">
        <f ca="1">SUMPRODUCT($O191:AC191,N(OFFSET($O842:AC842,0,MAX(COLUMN($O842:AC842))-COLUMN($O842:AC842),1,1)))</f>
        <v>0</v>
      </c>
      <c r="AD871" s="361">
        <f ca="1">SUMPRODUCT($O191:AD191,N(OFFSET($O842:AD842,0,MAX(COLUMN($O842:AD842))-COLUMN($O842:AD842),1,1)))</f>
        <v>0</v>
      </c>
      <c r="AE871" s="361">
        <f ca="1">SUMPRODUCT($O191:AE191,N(OFFSET($O842:AE842,0,MAX(COLUMN($O842:AE842))-COLUMN($O842:AE842),1,1)))</f>
        <v>0</v>
      </c>
      <c r="AF871" s="361">
        <f ca="1">SUMPRODUCT($O191:AF191,N(OFFSET($O842:AF842,0,MAX(COLUMN($O842:AF842))-COLUMN($O842:AF842),1,1)))</f>
        <v>0</v>
      </c>
      <c r="AG871" s="361">
        <f ca="1">SUMPRODUCT($O191:AG191,N(OFFSET($O842:AG842,0,MAX(COLUMN($O842:AG842))-COLUMN($O842:AG842),1,1)))</f>
        <v>0</v>
      </c>
      <c r="AH871" s="361">
        <f ca="1">SUMPRODUCT($O191:AH191,N(OFFSET($O842:AH842,0,MAX(COLUMN($O842:AH842))-COLUMN($O842:AH842),1,1)))</f>
        <v>0</v>
      </c>
      <c r="AI871" s="361">
        <f ca="1">SUMPRODUCT($O191:AI191,N(OFFSET($O842:AI842,0,MAX(COLUMN($O842:AI842))-COLUMN($O842:AI842),1,1)))</f>
        <v>0</v>
      </c>
      <c r="AJ871" s="361">
        <f ca="1">SUMPRODUCT($O191:AJ191,N(OFFSET($O842:AJ842,0,MAX(COLUMN($O842:AJ842))-COLUMN($O842:AJ842),1,1)))</f>
        <v>0</v>
      </c>
      <c r="AK871" s="361">
        <f ca="1">SUMPRODUCT($O191:AK191,N(OFFSET($O842:AK842,0,MAX(COLUMN($O842:AK842))-COLUMN($O842:AK842),1,1)))</f>
        <v>0</v>
      </c>
      <c r="AL871" s="361">
        <f ca="1">SUMPRODUCT($O191:AL191,N(OFFSET($O842:AL842,0,MAX(COLUMN($O842:AL842))-COLUMN($O842:AL842),1,1)))</f>
        <v>0</v>
      </c>
      <c r="AM871" s="361">
        <f ca="1">SUMPRODUCT($O191:AM191,N(OFFSET($O842:AM842,0,MAX(COLUMN($O842:AM842))-COLUMN($O842:AM842),1,1)))</f>
        <v>0</v>
      </c>
      <c r="AN871" s="361">
        <f ca="1">SUMPRODUCT($O191:AN191,N(OFFSET($O842:AN842,0,MAX(COLUMN($O842:AN842))-COLUMN($O842:AN842),1,1)))</f>
        <v>0</v>
      </c>
      <c r="AO871" s="361">
        <f ca="1">SUMPRODUCT($O191:AO191,N(OFFSET($O842:AO842,0,MAX(COLUMN($O842:AO842))-COLUMN($O842:AO842),1,1)))</f>
        <v>0</v>
      </c>
      <c r="AP871" s="361">
        <f ca="1">SUMPRODUCT($O191:AP191,N(OFFSET($O842:AP842,0,MAX(COLUMN($O842:AP842))-COLUMN($O842:AP842),1,1)))</f>
        <v>0</v>
      </c>
      <c r="AQ871" s="361">
        <f ca="1">SUMPRODUCT($O191:AQ191,N(OFFSET($O842:AQ842,0,MAX(COLUMN($O842:AQ842))-COLUMN($O842:AQ842),1,1)))</f>
        <v>0</v>
      </c>
      <c r="AR871" s="361">
        <f ca="1">SUMPRODUCT($O191:AR191,N(OFFSET($O842:AR842,0,MAX(COLUMN($O842:AR842))-COLUMN($O842:AR842),1,1)))</f>
        <v>0</v>
      </c>
      <c r="AS871" s="361">
        <f ca="1">SUMPRODUCT($O191:AS191,N(OFFSET($O842:AS842,0,MAX(COLUMN($O842:AS842))-COLUMN($O842:AS842),1,1)))</f>
        <v>0</v>
      </c>
      <c r="AT871" s="361">
        <f ca="1">SUMPRODUCT($O191:AT191,N(OFFSET($O842:AT842,0,MAX(COLUMN($O842:AT842))-COLUMN($O842:AT842),1,1)))</f>
        <v>0</v>
      </c>
      <c r="AU871" s="361">
        <f ca="1">SUMPRODUCT($O191:AU191,N(OFFSET($O842:AU842,0,MAX(COLUMN($O842:AU842))-COLUMN($O842:AU842),1,1)))</f>
        <v>0</v>
      </c>
      <c r="AV871" s="361">
        <f ca="1">SUMPRODUCT($O191:AV191,N(OFFSET($O842:AV842,0,MAX(COLUMN($O842:AV842))-COLUMN($O842:AV842),1,1)))</f>
        <v>0</v>
      </c>
      <c r="AW871" s="361">
        <f ca="1">SUMPRODUCT($O191:AW191,N(OFFSET($O842:AW842,0,MAX(COLUMN($O842:AW842))-COLUMN($O842:AW842),1,1)))</f>
        <v>0</v>
      </c>
      <c r="AX871" s="361">
        <f ca="1">SUMPRODUCT($O191:AX191,N(OFFSET($O842:AX842,0,MAX(COLUMN($O842:AX842))-COLUMN($O842:AX842),1,1)))</f>
        <v>0</v>
      </c>
      <c r="AY871" s="361">
        <f ca="1">SUMPRODUCT($O191:AY191,N(OFFSET($O842:AY842,0,MAX(COLUMN($O842:AY842))-COLUMN($O842:AY842),1,1)))</f>
        <v>0</v>
      </c>
      <c r="AZ871" s="361">
        <f ca="1">SUMPRODUCT($O191:AZ191,N(OFFSET($O842:AZ842,0,MAX(COLUMN($O842:AZ842))-COLUMN($O842:AZ842),1,1)))</f>
        <v>0</v>
      </c>
      <c r="BA871" s="361">
        <f ca="1">SUMPRODUCT($O191:BA191,N(OFFSET($O842:BA842,0,MAX(COLUMN($O842:BA842))-COLUMN($O842:BA842),1,1)))</f>
        <v>0</v>
      </c>
      <c r="BB871" s="361">
        <f ca="1">SUMPRODUCT($O191:BB191,N(OFFSET($O842:BB842,0,MAX(COLUMN($O842:BB842))-COLUMN($O842:BB842),1,1)))</f>
        <v>0</v>
      </c>
      <c r="BC871" s="361">
        <f ca="1">SUMPRODUCT($O191:BC191,N(OFFSET($O842:BC842,0,MAX(COLUMN($O842:BC842))-COLUMN($O842:BC842),1,1)))</f>
        <v>0</v>
      </c>
      <c r="BD871" s="361">
        <f ca="1">SUMPRODUCT($O191:BD191,N(OFFSET($O842:BD842,0,MAX(COLUMN($O842:BD842))-COLUMN($O842:BD842),1,1)))</f>
        <v>0</v>
      </c>
      <c r="BE871" s="361">
        <f ca="1">SUMPRODUCT($O191:BE191,N(OFFSET($O842:BE842,0,MAX(COLUMN($O842:BE842))-COLUMN($O842:BE842),1,1)))</f>
        <v>0</v>
      </c>
      <c r="BF871" s="361">
        <f ca="1">SUMPRODUCT($O191:BF191,N(OFFSET($O842:BF842,0,MAX(COLUMN($O842:BF842))-COLUMN($O842:BF842),1,1)))</f>
        <v>0</v>
      </c>
      <c r="BG871" s="361">
        <f ca="1">SUMPRODUCT($O191:BG191,N(OFFSET($O842:BG842,0,MAX(COLUMN($O842:BG842))-COLUMN($O842:BG842),1,1)))</f>
        <v>0</v>
      </c>
      <c r="BH871" s="361">
        <f ca="1">SUMPRODUCT($O191:BH191,N(OFFSET($O842:BH842,0,MAX(COLUMN($O842:BH842))-COLUMN($O842:BH842),1,1)))</f>
        <v>0</v>
      </c>
      <c r="BI871" s="361">
        <f ca="1">SUMPRODUCT($O191:BI191,N(OFFSET($O842:BI842,0,MAX(COLUMN($O842:BI842))-COLUMN($O842:BI842),1,1)))</f>
        <v>0</v>
      </c>
      <c r="BJ871" s="361">
        <f ca="1">SUMPRODUCT($O191:BJ191,N(OFFSET($O842:BJ842,0,MAX(COLUMN($O842:BJ842))-COLUMN($O842:BJ842),1,1)))</f>
        <v>0</v>
      </c>
      <c r="BK871" s="361">
        <f ca="1">SUMPRODUCT($O191:BK191,N(OFFSET($O842:BK842,0,MAX(COLUMN($O842:BK842))-COLUMN($O842:BK842),1,1)))</f>
        <v>0</v>
      </c>
      <c r="BL871" s="361">
        <f ca="1">SUMPRODUCT($O191:BL191,N(OFFSET($O842:BL842,0,MAX(COLUMN($O842:BL842))-COLUMN($O842:BL842),1,1)))</f>
        <v>0</v>
      </c>
      <c r="BM871" s="361">
        <f ca="1">SUMPRODUCT($O191:BM191,N(OFFSET($O842:BM842,0,MAX(COLUMN($O842:BM842))-COLUMN($O842:BM842),1,1)))</f>
        <v>0</v>
      </c>
    </row>
    <row r="872" spans="3:65" x14ac:dyDescent="0.2">
      <c r="C872" s="325">
        <f t="shared" si="1575"/>
        <v>15</v>
      </c>
      <c r="D872" s="303" t="str">
        <f t="shared" si="1576"/>
        <v>item 15</v>
      </c>
      <c r="E872" s="350" t="str">
        <f t="shared" si="1574"/>
        <v>Operating Expense</v>
      </c>
      <c r="F872" s="320">
        <f t="shared" si="1574"/>
        <v>2</v>
      </c>
      <c r="G872" s="320"/>
      <c r="H872" s="354"/>
      <c r="K872" s="341"/>
      <c r="L872" s="342"/>
      <c r="O872" s="361">
        <f ca="1">SUMPRODUCT($O192:O192,N(OFFSET($O843:O843,0,MAX(COLUMN($O843:O843))-COLUMN($O843:O843),1,1)))</f>
        <v>0</v>
      </c>
      <c r="P872" s="361">
        <f ca="1">SUMPRODUCT($O192:P192,N(OFFSET($O843:P843,0,MAX(COLUMN($O843:P843))-COLUMN($O843:P843),1,1)))</f>
        <v>0</v>
      </c>
      <c r="Q872" s="361">
        <f ca="1">SUMPRODUCT($O192:Q192,N(OFFSET($O843:Q843,0,MAX(COLUMN($O843:Q843))-COLUMN($O843:Q843),1,1)))</f>
        <v>0</v>
      </c>
      <c r="R872" s="361">
        <f ca="1">SUMPRODUCT($O192:R192,N(OFFSET($O843:R843,0,MAX(COLUMN($O843:R843))-COLUMN($O843:R843),1,1)))</f>
        <v>0</v>
      </c>
      <c r="S872" s="361">
        <f ca="1">SUMPRODUCT($O192:S192,N(OFFSET($O843:S843,0,MAX(COLUMN($O843:S843))-COLUMN($O843:S843),1,1)))</f>
        <v>0</v>
      </c>
      <c r="T872" s="361">
        <f ca="1">SUMPRODUCT($O192:T192,N(OFFSET($O843:T843,0,MAX(COLUMN($O843:T843))-COLUMN($O843:T843),1,1)))</f>
        <v>0</v>
      </c>
      <c r="U872" s="361">
        <f ca="1">SUMPRODUCT($O192:U192,N(OFFSET($O843:U843,0,MAX(COLUMN($O843:U843))-COLUMN($O843:U843),1,1)))</f>
        <v>0</v>
      </c>
      <c r="V872" s="361">
        <f ca="1">SUMPRODUCT($O192:V192,N(OFFSET($O843:V843,0,MAX(COLUMN($O843:V843))-COLUMN($O843:V843),1,1)))</f>
        <v>0</v>
      </c>
      <c r="W872" s="361">
        <f ca="1">SUMPRODUCT($O192:W192,N(OFFSET($O843:W843,0,MAX(COLUMN($O843:W843))-COLUMN($O843:W843),1,1)))</f>
        <v>0</v>
      </c>
      <c r="X872" s="361">
        <f ca="1">SUMPRODUCT($O192:X192,N(OFFSET($O843:X843,0,MAX(COLUMN($O843:X843))-COLUMN($O843:X843),1,1)))</f>
        <v>0</v>
      </c>
      <c r="Y872" s="361">
        <f ca="1">SUMPRODUCT($O192:Y192,N(OFFSET($O843:Y843,0,MAX(COLUMN($O843:Y843))-COLUMN($O843:Y843),1,1)))</f>
        <v>0</v>
      </c>
      <c r="Z872" s="361">
        <f ca="1">SUMPRODUCT($O192:Z192,N(OFFSET($O843:Z843,0,MAX(COLUMN($O843:Z843))-COLUMN($O843:Z843),1,1)))</f>
        <v>0</v>
      </c>
      <c r="AA872" s="361">
        <f ca="1">SUMPRODUCT($O192:AA192,N(OFFSET($O843:AA843,0,MAX(COLUMN($O843:AA843))-COLUMN($O843:AA843),1,1)))</f>
        <v>0</v>
      </c>
      <c r="AB872" s="361">
        <f ca="1">SUMPRODUCT($O192:AB192,N(OFFSET($O843:AB843,0,MAX(COLUMN($O843:AB843))-COLUMN($O843:AB843),1,1)))</f>
        <v>0</v>
      </c>
      <c r="AC872" s="361">
        <f ca="1">SUMPRODUCT($O192:AC192,N(OFFSET($O843:AC843,0,MAX(COLUMN($O843:AC843))-COLUMN($O843:AC843),1,1)))</f>
        <v>0</v>
      </c>
      <c r="AD872" s="361">
        <f ca="1">SUMPRODUCT($O192:AD192,N(OFFSET($O843:AD843,0,MAX(COLUMN($O843:AD843))-COLUMN($O843:AD843),1,1)))</f>
        <v>0</v>
      </c>
      <c r="AE872" s="361">
        <f ca="1">SUMPRODUCT($O192:AE192,N(OFFSET($O843:AE843,0,MAX(COLUMN($O843:AE843))-COLUMN($O843:AE843),1,1)))</f>
        <v>0</v>
      </c>
      <c r="AF872" s="361">
        <f ca="1">SUMPRODUCT($O192:AF192,N(OFFSET($O843:AF843,0,MAX(COLUMN($O843:AF843))-COLUMN($O843:AF843),1,1)))</f>
        <v>0</v>
      </c>
      <c r="AG872" s="361">
        <f ca="1">SUMPRODUCT($O192:AG192,N(OFFSET($O843:AG843,0,MAX(COLUMN($O843:AG843))-COLUMN($O843:AG843),1,1)))</f>
        <v>0</v>
      </c>
      <c r="AH872" s="361">
        <f ca="1">SUMPRODUCT($O192:AH192,N(OFFSET($O843:AH843,0,MAX(COLUMN($O843:AH843))-COLUMN($O843:AH843),1,1)))</f>
        <v>0</v>
      </c>
      <c r="AI872" s="361">
        <f ca="1">SUMPRODUCT($O192:AI192,N(OFFSET($O843:AI843,0,MAX(COLUMN($O843:AI843))-COLUMN($O843:AI843),1,1)))</f>
        <v>0</v>
      </c>
      <c r="AJ872" s="361">
        <f ca="1">SUMPRODUCT($O192:AJ192,N(OFFSET($O843:AJ843,0,MAX(COLUMN($O843:AJ843))-COLUMN($O843:AJ843),1,1)))</f>
        <v>0</v>
      </c>
      <c r="AK872" s="361">
        <f ca="1">SUMPRODUCT($O192:AK192,N(OFFSET($O843:AK843,0,MAX(COLUMN($O843:AK843))-COLUMN($O843:AK843),1,1)))</f>
        <v>0</v>
      </c>
      <c r="AL872" s="361">
        <f ca="1">SUMPRODUCT($O192:AL192,N(OFFSET($O843:AL843,0,MAX(COLUMN($O843:AL843))-COLUMN($O843:AL843),1,1)))</f>
        <v>0</v>
      </c>
      <c r="AM872" s="361">
        <f ca="1">SUMPRODUCT($O192:AM192,N(OFFSET($O843:AM843,0,MAX(COLUMN($O843:AM843))-COLUMN($O843:AM843),1,1)))</f>
        <v>0</v>
      </c>
      <c r="AN872" s="361">
        <f ca="1">SUMPRODUCT($O192:AN192,N(OFFSET($O843:AN843,0,MAX(COLUMN($O843:AN843))-COLUMN($O843:AN843),1,1)))</f>
        <v>0</v>
      </c>
      <c r="AO872" s="361">
        <f ca="1">SUMPRODUCT($O192:AO192,N(OFFSET($O843:AO843,0,MAX(COLUMN($O843:AO843))-COLUMN($O843:AO843),1,1)))</f>
        <v>0</v>
      </c>
      <c r="AP872" s="361">
        <f ca="1">SUMPRODUCT($O192:AP192,N(OFFSET($O843:AP843,0,MAX(COLUMN($O843:AP843))-COLUMN($O843:AP843),1,1)))</f>
        <v>0</v>
      </c>
      <c r="AQ872" s="361">
        <f ca="1">SUMPRODUCT($O192:AQ192,N(OFFSET($O843:AQ843,0,MAX(COLUMN($O843:AQ843))-COLUMN($O843:AQ843),1,1)))</f>
        <v>0</v>
      </c>
      <c r="AR872" s="361">
        <f ca="1">SUMPRODUCT($O192:AR192,N(OFFSET($O843:AR843,0,MAX(COLUMN($O843:AR843))-COLUMN($O843:AR843),1,1)))</f>
        <v>0</v>
      </c>
      <c r="AS872" s="361">
        <f ca="1">SUMPRODUCT($O192:AS192,N(OFFSET($O843:AS843,0,MAX(COLUMN($O843:AS843))-COLUMN($O843:AS843),1,1)))</f>
        <v>0</v>
      </c>
      <c r="AT872" s="361">
        <f ca="1">SUMPRODUCT($O192:AT192,N(OFFSET($O843:AT843,0,MAX(COLUMN($O843:AT843))-COLUMN($O843:AT843),1,1)))</f>
        <v>0</v>
      </c>
      <c r="AU872" s="361">
        <f ca="1">SUMPRODUCT($O192:AU192,N(OFFSET($O843:AU843,0,MAX(COLUMN($O843:AU843))-COLUMN($O843:AU843),1,1)))</f>
        <v>0</v>
      </c>
      <c r="AV872" s="361">
        <f ca="1">SUMPRODUCT($O192:AV192,N(OFFSET($O843:AV843,0,MAX(COLUMN($O843:AV843))-COLUMN($O843:AV843),1,1)))</f>
        <v>0</v>
      </c>
      <c r="AW872" s="361">
        <f ca="1">SUMPRODUCT($O192:AW192,N(OFFSET($O843:AW843,0,MAX(COLUMN($O843:AW843))-COLUMN($O843:AW843),1,1)))</f>
        <v>0</v>
      </c>
      <c r="AX872" s="361">
        <f ca="1">SUMPRODUCT($O192:AX192,N(OFFSET($O843:AX843,0,MAX(COLUMN($O843:AX843))-COLUMN($O843:AX843),1,1)))</f>
        <v>0</v>
      </c>
      <c r="AY872" s="361">
        <f ca="1">SUMPRODUCT($O192:AY192,N(OFFSET($O843:AY843,0,MAX(COLUMN($O843:AY843))-COLUMN($O843:AY843),1,1)))</f>
        <v>0</v>
      </c>
      <c r="AZ872" s="361">
        <f ca="1">SUMPRODUCT($O192:AZ192,N(OFFSET($O843:AZ843,0,MAX(COLUMN($O843:AZ843))-COLUMN($O843:AZ843),1,1)))</f>
        <v>0</v>
      </c>
      <c r="BA872" s="361">
        <f ca="1">SUMPRODUCT($O192:BA192,N(OFFSET($O843:BA843,0,MAX(COLUMN($O843:BA843))-COLUMN($O843:BA843),1,1)))</f>
        <v>0</v>
      </c>
      <c r="BB872" s="361">
        <f ca="1">SUMPRODUCT($O192:BB192,N(OFFSET($O843:BB843,0,MAX(COLUMN($O843:BB843))-COLUMN($O843:BB843),1,1)))</f>
        <v>0</v>
      </c>
      <c r="BC872" s="361">
        <f ca="1">SUMPRODUCT($O192:BC192,N(OFFSET($O843:BC843,0,MAX(COLUMN($O843:BC843))-COLUMN($O843:BC843),1,1)))</f>
        <v>0</v>
      </c>
      <c r="BD872" s="361">
        <f ca="1">SUMPRODUCT($O192:BD192,N(OFFSET($O843:BD843,0,MAX(COLUMN($O843:BD843))-COLUMN($O843:BD843),1,1)))</f>
        <v>0</v>
      </c>
      <c r="BE872" s="361">
        <f ca="1">SUMPRODUCT($O192:BE192,N(OFFSET($O843:BE843,0,MAX(COLUMN($O843:BE843))-COLUMN($O843:BE843),1,1)))</f>
        <v>0</v>
      </c>
      <c r="BF872" s="361">
        <f ca="1">SUMPRODUCT($O192:BF192,N(OFFSET($O843:BF843,0,MAX(COLUMN($O843:BF843))-COLUMN($O843:BF843),1,1)))</f>
        <v>0</v>
      </c>
      <c r="BG872" s="361">
        <f ca="1">SUMPRODUCT($O192:BG192,N(OFFSET($O843:BG843,0,MAX(COLUMN($O843:BG843))-COLUMN($O843:BG843),1,1)))</f>
        <v>0</v>
      </c>
      <c r="BH872" s="361">
        <f ca="1">SUMPRODUCT($O192:BH192,N(OFFSET($O843:BH843,0,MAX(COLUMN($O843:BH843))-COLUMN($O843:BH843),1,1)))</f>
        <v>0</v>
      </c>
      <c r="BI872" s="361">
        <f ca="1">SUMPRODUCT($O192:BI192,N(OFFSET($O843:BI843,0,MAX(COLUMN($O843:BI843))-COLUMN($O843:BI843),1,1)))</f>
        <v>0</v>
      </c>
      <c r="BJ872" s="361">
        <f ca="1">SUMPRODUCT($O192:BJ192,N(OFFSET($O843:BJ843,0,MAX(COLUMN($O843:BJ843))-COLUMN($O843:BJ843),1,1)))</f>
        <v>0</v>
      </c>
      <c r="BK872" s="361">
        <f ca="1">SUMPRODUCT($O192:BK192,N(OFFSET($O843:BK843,0,MAX(COLUMN($O843:BK843))-COLUMN($O843:BK843),1,1)))</f>
        <v>0</v>
      </c>
      <c r="BL872" s="361">
        <f ca="1">SUMPRODUCT($O192:BL192,N(OFFSET($O843:BL843,0,MAX(COLUMN($O843:BL843))-COLUMN($O843:BL843),1,1)))</f>
        <v>0</v>
      </c>
      <c r="BM872" s="361">
        <f ca="1">SUMPRODUCT($O192:BM192,N(OFFSET($O843:BM843,0,MAX(COLUMN($O843:BM843))-COLUMN($O843:BM843),1,1)))</f>
        <v>0</v>
      </c>
    </row>
    <row r="873" spans="3:65" x14ac:dyDescent="0.2">
      <c r="C873" s="325">
        <f t="shared" si="1575"/>
        <v>16</v>
      </c>
      <c r="D873" s="303" t="str">
        <f t="shared" si="1576"/>
        <v>item 16</v>
      </c>
      <c r="E873" s="350" t="str">
        <f t="shared" si="1574"/>
        <v>Operating Expense</v>
      </c>
      <c r="F873" s="320">
        <f t="shared" si="1574"/>
        <v>2</v>
      </c>
      <c r="G873" s="320"/>
      <c r="H873" s="354"/>
      <c r="K873" s="341"/>
      <c r="L873" s="342"/>
      <c r="O873" s="361">
        <f ca="1">SUMPRODUCT($O193:O193,N(OFFSET($O844:O844,0,MAX(COLUMN($O844:O844))-COLUMN($O844:O844),1,1)))</f>
        <v>0</v>
      </c>
      <c r="P873" s="361">
        <f ca="1">SUMPRODUCT($O193:P193,N(OFFSET($O844:P844,0,MAX(COLUMN($O844:P844))-COLUMN($O844:P844),1,1)))</f>
        <v>0</v>
      </c>
      <c r="Q873" s="361">
        <f ca="1">SUMPRODUCT($O193:Q193,N(OFFSET($O844:Q844,0,MAX(COLUMN($O844:Q844))-COLUMN($O844:Q844),1,1)))</f>
        <v>0</v>
      </c>
      <c r="R873" s="361">
        <f ca="1">SUMPRODUCT($O193:R193,N(OFFSET($O844:R844,0,MAX(COLUMN($O844:R844))-COLUMN($O844:R844),1,1)))</f>
        <v>0</v>
      </c>
      <c r="S873" s="361">
        <f ca="1">SUMPRODUCT($O193:S193,N(OFFSET($O844:S844,0,MAX(COLUMN($O844:S844))-COLUMN($O844:S844),1,1)))</f>
        <v>0</v>
      </c>
      <c r="T873" s="361">
        <f ca="1">SUMPRODUCT($O193:T193,N(OFFSET($O844:T844,0,MAX(COLUMN($O844:T844))-COLUMN($O844:T844),1,1)))</f>
        <v>0</v>
      </c>
      <c r="U873" s="361">
        <f ca="1">SUMPRODUCT($O193:U193,N(OFFSET($O844:U844,0,MAX(COLUMN($O844:U844))-COLUMN($O844:U844),1,1)))</f>
        <v>0</v>
      </c>
      <c r="V873" s="361">
        <f ca="1">SUMPRODUCT($O193:V193,N(OFFSET($O844:V844,0,MAX(COLUMN($O844:V844))-COLUMN($O844:V844),1,1)))</f>
        <v>0</v>
      </c>
      <c r="W873" s="361">
        <f ca="1">SUMPRODUCT($O193:W193,N(OFFSET($O844:W844,0,MAX(COLUMN($O844:W844))-COLUMN($O844:W844),1,1)))</f>
        <v>0</v>
      </c>
      <c r="X873" s="361">
        <f ca="1">SUMPRODUCT($O193:X193,N(OFFSET($O844:X844,0,MAX(COLUMN($O844:X844))-COLUMN($O844:X844),1,1)))</f>
        <v>0</v>
      </c>
      <c r="Y873" s="361">
        <f ca="1">SUMPRODUCT($O193:Y193,N(OFFSET($O844:Y844,0,MAX(COLUMN($O844:Y844))-COLUMN($O844:Y844),1,1)))</f>
        <v>0</v>
      </c>
      <c r="Z873" s="361">
        <f ca="1">SUMPRODUCT($O193:Z193,N(OFFSET($O844:Z844,0,MAX(COLUMN($O844:Z844))-COLUMN($O844:Z844),1,1)))</f>
        <v>0</v>
      </c>
      <c r="AA873" s="361">
        <f ca="1">SUMPRODUCT($O193:AA193,N(OFFSET($O844:AA844,0,MAX(COLUMN($O844:AA844))-COLUMN($O844:AA844),1,1)))</f>
        <v>0</v>
      </c>
      <c r="AB873" s="361">
        <f ca="1">SUMPRODUCT($O193:AB193,N(OFFSET($O844:AB844,0,MAX(COLUMN($O844:AB844))-COLUMN($O844:AB844),1,1)))</f>
        <v>0</v>
      </c>
      <c r="AC873" s="361">
        <f ca="1">SUMPRODUCT($O193:AC193,N(OFFSET($O844:AC844,0,MAX(COLUMN($O844:AC844))-COLUMN($O844:AC844),1,1)))</f>
        <v>0</v>
      </c>
      <c r="AD873" s="361">
        <f ca="1">SUMPRODUCT($O193:AD193,N(OFFSET($O844:AD844,0,MAX(COLUMN($O844:AD844))-COLUMN($O844:AD844),1,1)))</f>
        <v>0</v>
      </c>
      <c r="AE873" s="361">
        <f ca="1">SUMPRODUCT($O193:AE193,N(OFFSET($O844:AE844,0,MAX(COLUMN($O844:AE844))-COLUMN($O844:AE844),1,1)))</f>
        <v>0</v>
      </c>
      <c r="AF873" s="361">
        <f ca="1">SUMPRODUCT($O193:AF193,N(OFFSET($O844:AF844,0,MAX(COLUMN($O844:AF844))-COLUMN($O844:AF844),1,1)))</f>
        <v>0</v>
      </c>
      <c r="AG873" s="361">
        <f ca="1">SUMPRODUCT($O193:AG193,N(OFFSET($O844:AG844,0,MAX(COLUMN($O844:AG844))-COLUMN($O844:AG844),1,1)))</f>
        <v>0</v>
      </c>
      <c r="AH873" s="361">
        <f ca="1">SUMPRODUCT($O193:AH193,N(OFFSET($O844:AH844,0,MAX(COLUMN($O844:AH844))-COLUMN($O844:AH844),1,1)))</f>
        <v>0</v>
      </c>
      <c r="AI873" s="361">
        <f ca="1">SUMPRODUCT($O193:AI193,N(OFFSET($O844:AI844,0,MAX(COLUMN($O844:AI844))-COLUMN($O844:AI844),1,1)))</f>
        <v>0</v>
      </c>
      <c r="AJ873" s="361">
        <f ca="1">SUMPRODUCT($O193:AJ193,N(OFFSET($O844:AJ844,0,MAX(COLUMN($O844:AJ844))-COLUMN($O844:AJ844),1,1)))</f>
        <v>0</v>
      </c>
      <c r="AK873" s="361">
        <f ca="1">SUMPRODUCT($O193:AK193,N(OFFSET($O844:AK844,0,MAX(COLUMN($O844:AK844))-COLUMN($O844:AK844),1,1)))</f>
        <v>0</v>
      </c>
      <c r="AL873" s="361">
        <f ca="1">SUMPRODUCT($O193:AL193,N(OFFSET($O844:AL844,0,MAX(COLUMN($O844:AL844))-COLUMN($O844:AL844),1,1)))</f>
        <v>0</v>
      </c>
      <c r="AM873" s="361">
        <f ca="1">SUMPRODUCT($O193:AM193,N(OFFSET($O844:AM844,0,MAX(COLUMN($O844:AM844))-COLUMN($O844:AM844),1,1)))</f>
        <v>0</v>
      </c>
      <c r="AN873" s="361">
        <f ca="1">SUMPRODUCT($O193:AN193,N(OFFSET($O844:AN844,0,MAX(COLUMN($O844:AN844))-COLUMN($O844:AN844),1,1)))</f>
        <v>0</v>
      </c>
      <c r="AO873" s="361">
        <f ca="1">SUMPRODUCT($O193:AO193,N(OFFSET($O844:AO844,0,MAX(COLUMN($O844:AO844))-COLUMN($O844:AO844),1,1)))</f>
        <v>0</v>
      </c>
      <c r="AP873" s="361">
        <f ca="1">SUMPRODUCT($O193:AP193,N(OFFSET($O844:AP844,0,MAX(COLUMN($O844:AP844))-COLUMN($O844:AP844),1,1)))</f>
        <v>0</v>
      </c>
      <c r="AQ873" s="361">
        <f ca="1">SUMPRODUCT($O193:AQ193,N(OFFSET($O844:AQ844,0,MAX(COLUMN($O844:AQ844))-COLUMN($O844:AQ844),1,1)))</f>
        <v>0</v>
      </c>
      <c r="AR873" s="361">
        <f ca="1">SUMPRODUCT($O193:AR193,N(OFFSET($O844:AR844,0,MAX(COLUMN($O844:AR844))-COLUMN($O844:AR844),1,1)))</f>
        <v>0</v>
      </c>
      <c r="AS873" s="361">
        <f ca="1">SUMPRODUCT($O193:AS193,N(OFFSET($O844:AS844,0,MAX(COLUMN($O844:AS844))-COLUMN($O844:AS844),1,1)))</f>
        <v>0</v>
      </c>
      <c r="AT873" s="361">
        <f ca="1">SUMPRODUCT($O193:AT193,N(OFFSET($O844:AT844,0,MAX(COLUMN($O844:AT844))-COLUMN($O844:AT844),1,1)))</f>
        <v>0</v>
      </c>
      <c r="AU873" s="361">
        <f ca="1">SUMPRODUCT($O193:AU193,N(OFFSET($O844:AU844,0,MAX(COLUMN($O844:AU844))-COLUMN($O844:AU844),1,1)))</f>
        <v>0</v>
      </c>
      <c r="AV873" s="361">
        <f ca="1">SUMPRODUCT($O193:AV193,N(OFFSET($O844:AV844,0,MAX(COLUMN($O844:AV844))-COLUMN($O844:AV844),1,1)))</f>
        <v>0</v>
      </c>
      <c r="AW873" s="361">
        <f ca="1">SUMPRODUCT($O193:AW193,N(OFFSET($O844:AW844,0,MAX(COLUMN($O844:AW844))-COLUMN($O844:AW844),1,1)))</f>
        <v>0</v>
      </c>
      <c r="AX873" s="361">
        <f ca="1">SUMPRODUCT($O193:AX193,N(OFFSET($O844:AX844,0,MAX(COLUMN($O844:AX844))-COLUMN($O844:AX844),1,1)))</f>
        <v>0</v>
      </c>
      <c r="AY873" s="361">
        <f ca="1">SUMPRODUCT($O193:AY193,N(OFFSET($O844:AY844,0,MAX(COLUMN($O844:AY844))-COLUMN($O844:AY844),1,1)))</f>
        <v>0</v>
      </c>
      <c r="AZ873" s="361">
        <f ca="1">SUMPRODUCT($O193:AZ193,N(OFFSET($O844:AZ844,0,MAX(COLUMN($O844:AZ844))-COLUMN($O844:AZ844),1,1)))</f>
        <v>0</v>
      </c>
      <c r="BA873" s="361">
        <f ca="1">SUMPRODUCT($O193:BA193,N(OFFSET($O844:BA844,0,MAX(COLUMN($O844:BA844))-COLUMN($O844:BA844),1,1)))</f>
        <v>0</v>
      </c>
      <c r="BB873" s="361">
        <f ca="1">SUMPRODUCT($O193:BB193,N(OFFSET($O844:BB844,0,MAX(COLUMN($O844:BB844))-COLUMN($O844:BB844),1,1)))</f>
        <v>0</v>
      </c>
      <c r="BC873" s="361">
        <f ca="1">SUMPRODUCT($O193:BC193,N(OFFSET($O844:BC844,0,MAX(COLUMN($O844:BC844))-COLUMN($O844:BC844),1,1)))</f>
        <v>0</v>
      </c>
      <c r="BD873" s="361">
        <f ca="1">SUMPRODUCT($O193:BD193,N(OFFSET($O844:BD844,0,MAX(COLUMN($O844:BD844))-COLUMN($O844:BD844),1,1)))</f>
        <v>0</v>
      </c>
      <c r="BE873" s="361">
        <f ca="1">SUMPRODUCT($O193:BE193,N(OFFSET($O844:BE844,0,MAX(COLUMN($O844:BE844))-COLUMN($O844:BE844),1,1)))</f>
        <v>0</v>
      </c>
      <c r="BF873" s="361">
        <f ca="1">SUMPRODUCT($O193:BF193,N(OFFSET($O844:BF844,0,MAX(COLUMN($O844:BF844))-COLUMN($O844:BF844),1,1)))</f>
        <v>0</v>
      </c>
      <c r="BG873" s="361">
        <f ca="1">SUMPRODUCT($O193:BG193,N(OFFSET($O844:BG844,0,MAX(COLUMN($O844:BG844))-COLUMN($O844:BG844),1,1)))</f>
        <v>0</v>
      </c>
      <c r="BH873" s="361">
        <f ca="1">SUMPRODUCT($O193:BH193,N(OFFSET($O844:BH844,0,MAX(COLUMN($O844:BH844))-COLUMN($O844:BH844),1,1)))</f>
        <v>0</v>
      </c>
      <c r="BI873" s="361">
        <f ca="1">SUMPRODUCT($O193:BI193,N(OFFSET($O844:BI844,0,MAX(COLUMN($O844:BI844))-COLUMN($O844:BI844),1,1)))</f>
        <v>0</v>
      </c>
      <c r="BJ873" s="361">
        <f ca="1">SUMPRODUCT($O193:BJ193,N(OFFSET($O844:BJ844,0,MAX(COLUMN($O844:BJ844))-COLUMN($O844:BJ844),1,1)))</f>
        <v>0</v>
      </c>
      <c r="BK873" s="361">
        <f ca="1">SUMPRODUCT($O193:BK193,N(OFFSET($O844:BK844,0,MAX(COLUMN($O844:BK844))-COLUMN($O844:BK844),1,1)))</f>
        <v>0</v>
      </c>
      <c r="BL873" s="361">
        <f ca="1">SUMPRODUCT($O193:BL193,N(OFFSET($O844:BL844,0,MAX(COLUMN($O844:BL844))-COLUMN($O844:BL844),1,1)))</f>
        <v>0</v>
      </c>
      <c r="BM873" s="361">
        <f ca="1">SUMPRODUCT($O193:BM193,N(OFFSET($O844:BM844,0,MAX(COLUMN($O844:BM844))-COLUMN($O844:BM844),1,1)))</f>
        <v>0</v>
      </c>
    </row>
    <row r="874" spans="3:65" x14ac:dyDescent="0.2">
      <c r="C874" s="325">
        <f t="shared" si="1575"/>
        <v>17</v>
      </c>
      <c r="D874" s="303" t="str">
        <f t="shared" si="1576"/>
        <v>item 17</v>
      </c>
      <c r="E874" s="350" t="str">
        <f t="shared" si="1574"/>
        <v>Operating Expense</v>
      </c>
      <c r="F874" s="320">
        <f t="shared" si="1574"/>
        <v>2</v>
      </c>
      <c r="G874" s="320"/>
      <c r="H874" s="354"/>
      <c r="K874" s="341"/>
      <c r="L874" s="342"/>
      <c r="O874" s="361">
        <f ca="1">SUMPRODUCT($O194:O194,N(OFFSET($O845:O845,0,MAX(COLUMN($O845:O845))-COLUMN($O845:O845),1,1)))</f>
        <v>0</v>
      </c>
      <c r="P874" s="361">
        <f ca="1">SUMPRODUCT($O194:P194,N(OFFSET($O845:P845,0,MAX(COLUMN($O845:P845))-COLUMN($O845:P845),1,1)))</f>
        <v>0</v>
      </c>
      <c r="Q874" s="361">
        <f ca="1">SUMPRODUCT($O194:Q194,N(OFFSET($O845:Q845,0,MAX(COLUMN($O845:Q845))-COLUMN($O845:Q845),1,1)))</f>
        <v>0</v>
      </c>
      <c r="R874" s="361">
        <f ca="1">SUMPRODUCT($O194:R194,N(OFFSET($O845:R845,0,MAX(COLUMN($O845:R845))-COLUMN($O845:R845),1,1)))</f>
        <v>0</v>
      </c>
      <c r="S874" s="361">
        <f ca="1">SUMPRODUCT($O194:S194,N(OFFSET($O845:S845,0,MAX(COLUMN($O845:S845))-COLUMN($O845:S845),1,1)))</f>
        <v>0</v>
      </c>
      <c r="T874" s="361">
        <f ca="1">SUMPRODUCT($O194:T194,N(OFFSET($O845:T845,0,MAX(COLUMN($O845:T845))-COLUMN($O845:T845),1,1)))</f>
        <v>0</v>
      </c>
      <c r="U874" s="361">
        <f ca="1">SUMPRODUCT($O194:U194,N(OFFSET($O845:U845,0,MAX(COLUMN($O845:U845))-COLUMN($O845:U845),1,1)))</f>
        <v>0</v>
      </c>
      <c r="V874" s="361">
        <f ca="1">SUMPRODUCT($O194:V194,N(OFFSET($O845:V845,0,MAX(COLUMN($O845:V845))-COLUMN($O845:V845),1,1)))</f>
        <v>0</v>
      </c>
      <c r="W874" s="361">
        <f ca="1">SUMPRODUCT($O194:W194,N(OFFSET($O845:W845,0,MAX(COLUMN($O845:W845))-COLUMN($O845:W845),1,1)))</f>
        <v>0</v>
      </c>
      <c r="X874" s="361">
        <f ca="1">SUMPRODUCT($O194:X194,N(OFFSET($O845:X845,0,MAX(COLUMN($O845:X845))-COLUMN($O845:X845),1,1)))</f>
        <v>0</v>
      </c>
      <c r="Y874" s="361">
        <f ca="1">SUMPRODUCT($O194:Y194,N(OFFSET($O845:Y845,0,MAX(COLUMN($O845:Y845))-COLUMN($O845:Y845),1,1)))</f>
        <v>0</v>
      </c>
      <c r="Z874" s="361">
        <f ca="1">SUMPRODUCT($O194:Z194,N(OFFSET($O845:Z845,0,MAX(COLUMN($O845:Z845))-COLUMN($O845:Z845),1,1)))</f>
        <v>0</v>
      </c>
      <c r="AA874" s="361">
        <f ca="1">SUMPRODUCT($O194:AA194,N(OFFSET($O845:AA845,0,MAX(COLUMN($O845:AA845))-COLUMN($O845:AA845),1,1)))</f>
        <v>0</v>
      </c>
      <c r="AB874" s="361">
        <f ca="1">SUMPRODUCT($O194:AB194,N(OFFSET($O845:AB845,0,MAX(COLUMN($O845:AB845))-COLUMN($O845:AB845),1,1)))</f>
        <v>0</v>
      </c>
      <c r="AC874" s="361">
        <f ca="1">SUMPRODUCT($O194:AC194,N(OFFSET($O845:AC845,0,MAX(COLUMN($O845:AC845))-COLUMN($O845:AC845),1,1)))</f>
        <v>0</v>
      </c>
      <c r="AD874" s="361">
        <f ca="1">SUMPRODUCT($O194:AD194,N(OFFSET($O845:AD845,0,MAX(COLUMN($O845:AD845))-COLUMN($O845:AD845),1,1)))</f>
        <v>0</v>
      </c>
      <c r="AE874" s="361">
        <f ca="1">SUMPRODUCT($O194:AE194,N(OFFSET($O845:AE845,0,MAX(COLUMN($O845:AE845))-COLUMN($O845:AE845),1,1)))</f>
        <v>0</v>
      </c>
      <c r="AF874" s="361">
        <f ca="1">SUMPRODUCT($O194:AF194,N(OFFSET($O845:AF845,0,MAX(COLUMN($O845:AF845))-COLUMN($O845:AF845),1,1)))</f>
        <v>0</v>
      </c>
      <c r="AG874" s="361">
        <f ca="1">SUMPRODUCT($O194:AG194,N(OFFSET($O845:AG845,0,MAX(COLUMN($O845:AG845))-COLUMN($O845:AG845),1,1)))</f>
        <v>0</v>
      </c>
      <c r="AH874" s="361">
        <f ca="1">SUMPRODUCT($O194:AH194,N(OFFSET($O845:AH845,0,MAX(COLUMN($O845:AH845))-COLUMN($O845:AH845),1,1)))</f>
        <v>0</v>
      </c>
      <c r="AI874" s="361">
        <f ca="1">SUMPRODUCT($O194:AI194,N(OFFSET($O845:AI845,0,MAX(COLUMN($O845:AI845))-COLUMN($O845:AI845),1,1)))</f>
        <v>0</v>
      </c>
      <c r="AJ874" s="361">
        <f ca="1">SUMPRODUCT($O194:AJ194,N(OFFSET($O845:AJ845,0,MAX(COLUMN($O845:AJ845))-COLUMN($O845:AJ845),1,1)))</f>
        <v>0</v>
      </c>
      <c r="AK874" s="361">
        <f ca="1">SUMPRODUCT($O194:AK194,N(OFFSET($O845:AK845,0,MAX(COLUMN($O845:AK845))-COLUMN($O845:AK845),1,1)))</f>
        <v>0</v>
      </c>
      <c r="AL874" s="361">
        <f ca="1">SUMPRODUCT($O194:AL194,N(OFFSET($O845:AL845,0,MAX(COLUMN($O845:AL845))-COLUMN($O845:AL845),1,1)))</f>
        <v>0</v>
      </c>
      <c r="AM874" s="361">
        <f ca="1">SUMPRODUCT($O194:AM194,N(OFFSET($O845:AM845,0,MAX(COLUMN($O845:AM845))-COLUMN($O845:AM845),1,1)))</f>
        <v>0</v>
      </c>
      <c r="AN874" s="361">
        <f ca="1">SUMPRODUCT($O194:AN194,N(OFFSET($O845:AN845,0,MAX(COLUMN($O845:AN845))-COLUMN($O845:AN845),1,1)))</f>
        <v>0</v>
      </c>
      <c r="AO874" s="361">
        <f ca="1">SUMPRODUCT($O194:AO194,N(OFFSET($O845:AO845,0,MAX(COLUMN($O845:AO845))-COLUMN($O845:AO845),1,1)))</f>
        <v>0</v>
      </c>
      <c r="AP874" s="361">
        <f ca="1">SUMPRODUCT($O194:AP194,N(OFFSET($O845:AP845,0,MAX(COLUMN($O845:AP845))-COLUMN($O845:AP845),1,1)))</f>
        <v>0</v>
      </c>
      <c r="AQ874" s="361">
        <f ca="1">SUMPRODUCT($O194:AQ194,N(OFFSET($O845:AQ845,0,MAX(COLUMN($O845:AQ845))-COLUMN($O845:AQ845),1,1)))</f>
        <v>0</v>
      </c>
      <c r="AR874" s="361">
        <f ca="1">SUMPRODUCT($O194:AR194,N(OFFSET($O845:AR845,0,MAX(COLUMN($O845:AR845))-COLUMN($O845:AR845),1,1)))</f>
        <v>0</v>
      </c>
      <c r="AS874" s="361">
        <f ca="1">SUMPRODUCT($O194:AS194,N(OFFSET($O845:AS845,0,MAX(COLUMN($O845:AS845))-COLUMN($O845:AS845),1,1)))</f>
        <v>0</v>
      </c>
      <c r="AT874" s="361">
        <f ca="1">SUMPRODUCT($O194:AT194,N(OFFSET($O845:AT845,0,MAX(COLUMN($O845:AT845))-COLUMN($O845:AT845),1,1)))</f>
        <v>0</v>
      </c>
      <c r="AU874" s="361">
        <f ca="1">SUMPRODUCT($O194:AU194,N(OFFSET($O845:AU845,0,MAX(COLUMN($O845:AU845))-COLUMN($O845:AU845),1,1)))</f>
        <v>0</v>
      </c>
      <c r="AV874" s="361">
        <f ca="1">SUMPRODUCT($O194:AV194,N(OFFSET($O845:AV845,0,MAX(COLUMN($O845:AV845))-COLUMN($O845:AV845),1,1)))</f>
        <v>0</v>
      </c>
      <c r="AW874" s="361">
        <f ca="1">SUMPRODUCT($O194:AW194,N(OFFSET($O845:AW845,0,MAX(COLUMN($O845:AW845))-COLUMN($O845:AW845),1,1)))</f>
        <v>0</v>
      </c>
      <c r="AX874" s="361">
        <f ca="1">SUMPRODUCT($O194:AX194,N(OFFSET($O845:AX845,0,MAX(COLUMN($O845:AX845))-COLUMN($O845:AX845),1,1)))</f>
        <v>0</v>
      </c>
      <c r="AY874" s="361">
        <f ca="1">SUMPRODUCT($O194:AY194,N(OFFSET($O845:AY845,0,MAX(COLUMN($O845:AY845))-COLUMN($O845:AY845),1,1)))</f>
        <v>0</v>
      </c>
      <c r="AZ874" s="361">
        <f ca="1">SUMPRODUCT($O194:AZ194,N(OFFSET($O845:AZ845,0,MAX(COLUMN($O845:AZ845))-COLUMN($O845:AZ845),1,1)))</f>
        <v>0</v>
      </c>
      <c r="BA874" s="361">
        <f ca="1">SUMPRODUCT($O194:BA194,N(OFFSET($O845:BA845,0,MAX(COLUMN($O845:BA845))-COLUMN($O845:BA845),1,1)))</f>
        <v>0</v>
      </c>
      <c r="BB874" s="361">
        <f ca="1">SUMPRODUCT($O194:BB194,N(OFFSET($O845:BB845,0,MAX(COLUMN($O845:BB845))-COLUMN($O845:BB845),1,1)))</f>
        <v>0</v>
      </c>
      <c r="BC874" s="361">
        <f ca="1">SUMPRODUCT($O194:BC194,N(OFFSET($O845:BC845,0,MAX(COLUMN($O845:BC845))-COLUMN($O845:BC845),1,1)))</f>
        <v>0</v>
      </c>
      <c r="BD874" s="361">
        <f ca="1">SUMPRODUCT($O194:BD194,N(OFFSET($O845:BD845,0,MAX(COLUMN($O845:BD845))-COLUMN($O845:BD845),1,1)))</f>
        <v>0</v>
      </c>
      <c r="BE874" s="361">
        <f ca="1">SUMPRODUCT($O194:BE194,N(OFFSET($O845:BE845,0,MAX(COLUMN($O845:BE845))-COLUMN($O845:BE845),1,1)))</f>
        <v>0</v>
      </c>
      <c r="BF874" s="361">
        <f ca="1">SUMPRODUCT($O194:BF194,N(OFFSET($O845:BF845,0,MAX(COLUMN($O845:BF845))-COLUMN($O845:BF845),1,1)))</f>
        <v>0</v>
      </c>
      <c r="BG874" s="361">
        <f ca="1">SUMPRODUCT($O194:BG194,N(OFFSET($O845:BG845,0,MAX(COLUMN($O845:BG845))-COLUMN($O845:BG845),1,1)))</f>
        <v>0</v>
      </c>
      <c r="BH874" s="361">
        <f ca="1">SUMPRODUCT($O194:BH194,N(OFFSET($O845:BH845,0,MAX(COLUMN($O845:BH845))-COLUMN($O845:BH845),1,1)))</f>
        <v>0</v>
      </c>
      <c r="BI874" s="361">
        <f ca="1">SUMPRODUCT($O194:BI194,N(OFFSET($O845:BI845,0,MAX(COLUMN($O845:BI845))-COLUMN($O845:BI845),1,1)))</f>
        <v>0</v>
      </c>
      <c r="BJ874" s="361">
        <f ca="1">SUMPRODUCT($O194:BJ194,N(OFFSET($O845:BJ845,0,MAX(COLUMN($O845:BJ845))-COLUMN($O845:BJ845),1,1)))</f>
        <v>0</v>
      </c>
      <c r="BK874" s="361">
        <f ca="1">SUMPRODUCT($O194:BK194,N(OFFSET($O845:BK845,0,MAX(COLUMN($O845:BK845))-COLUMN($O845:BK845),1,1)))</f>
        <v>0</v>
      </c>
      <c r="BL874" s="361">
        <f ca="1">SUMPRODUCT($O194:BL194,N(OFFSET($O845:BL845,0,MAX(COLUMN($O845:BL845))-COLUMN($O845:BL845),1,1)))</f>
        <v>0</v>
      </c>
      <c r="BM874" s="361">
        <f ca="1">SUMPRODUCT($O194:BM194,N(OFFSET($O845:BM845,0,MAX(COLUMN($O845:BM845))-COLUMN($O845:BM845),1,1)))</f>
        <v>0</v>
      </c>
    </row>
    <row r="875" spans="3:65" x14ac:dyDescent="0.2">
      <c r="C875" s="325">
        <f t="shared" si="1575"/>
        <v>18</v>
      </c>
      <c r="D875" s="303" t="str">
        <f t="shared" si="1576"/>
        <v>item 18</v>
      </c>
      <c r="E875" s="350" t="str">
        <f t="shared" si="1574"/>
        <v>Operating Expense</v>
      </c>
      <c r="F875" s="320">
        <f t="shared" si="1574"/>
        <v>2</v>
      </c>
      <c r="G875" s="320"/>
      <c r="H875" s="354"/>
      <c r="K875" s="341"/>
      <c r="L875" s="342"/>
      <c r="O875" s="361">
        <f ca="1">SUMPRODUCT($O195:O195,N(OFFSET($O846:O846,0,MAX(COLUMN($O846:O846))-COLUMN($O846:O846),1,1)))</f>
        <v>0</v>
      </c>
      <c r="P875" s="361">
        <f ca="1">SUMPRODUCT($O195:P195,N(OFFSET($O846:P846,0,MAX(COLUMN($O846:P846))-COLUMN($O846:P846),1,1)))</f>
        <v>0</v>
      </c>
      <c r="Q875" s="361">
        <f ca="1">SUMPRODUCT($O195:Q195,N(OFFSET($O846:Q846,0,MAX(COLUMN($O846:Q846))-COLUMN($O846:Q846),1,1)))</f>
        <v>0</v>
      </c>
      <c r="R875" s="361">
        <f ca="1">SUMPRODUCT($O195:R195,N(OFFSET($O846:R846,0,MAX(COLUMN($O846:R846))-COLUMN($O846:R846),1,1)))</f>
        <v>0</v>
      </c>
      <c r="S875" s="361">
        <f ca="1">SUMPRODUCT($O195:S195,N(OFFSET($O846:S846,0,MAX(COLUMN($O846:S846))-COLUMN($O846:S846),1,1)))</f>
        <v>0</v>
      </c>
      <c r="T875" s="361">
        <f ca="1">SUMPRODUCT($O195:T195,N(OFFSET($O846:T846,0,MAX(COLUMN($O846:T846))-COLUMN($O846:T846),1,1)))</f>
        <v>0</v>
      </c>
      <c r="U875" s="361">
        <f ca="1">SUMPRODUCT($O195:U195,N(OFFSET($O846:U846,0,MAX(COLUMN($O846:U846))-COLUMN($O846:U846),1,1)))</f>
        <v>0</v>
      </c>
      <c r="V875" s="361">
        <f ca="1">SUMPRODUCT($O195:V195,N(OFFSET($O846:V846,0,MAX(COLUMN($O846:V846))-COLUMN($O846:V846),1,1)))</f>
        <v>0</v>
      </c>
      <c r="W875" s="361">
        <f ca="1">SUMPRODUCT($O195:W195,N(OFFSET($O846:W846,0,MAX(COLUMN($O846:W846))-COLUMN($O846:W846),1,1)))</f>
        <v>0</v>
      </c>
      <c r="X875" s="361">
        <f ca="1">SUMPRODUCT($O195:X195,N(OFFSET($O846:X846,0,MAX(COLUMN($O846:X846))-COLUMN($O846:X846),1,1)))</f>
        <v>0</v>
      </c>
      <c r="Y875" s="361">
        <f ca="1">SUMPRODUCT($O195:Y195,N(OFFSET($O846:Y846,0,MAX(COLUMN($O846:Y846))-COLUMN($O846:Y846),1,1)))</f>
        <v>0</v>
      </c>
      <c r="Z875" s="361">
        <f ca="1">SUMPRODUCT($O195:Z195,N(OFFSET($O846:Z846,0,MAX(COLUMN($O846:Z846))-COLUMN($O846:Z846),1,1)))</f>
        <v>0</v>
      </c>
      <c r="AA875" s="361">
        <f ca="1">SUMPRODUCT($O195:AA195,N(OFFSET($O846:AA846,0,MAX(COLUMN($O846:AA846))-COLUMN($O846:AA846),1,1)))</f>
        <v>0</v>
      </c>
      <c r="AB875" s="361">
        <f ca="1">SUMPRODUCT($O195:AB195,N(OFFSET($O846:AB846,0,MAX(COLUMN($O846:AB846))-COLUMN($O846:AB846),1,1)))</f>
        <v>0</v>
      </c>
      <c r="AC875" s="361">
        <f ca="1">SUMPRODUCT($O195:AC195,N(OFFSET($O846:AC846,0,MAX(COLUMN($O846:AC846))-COLUMN($O846:AC846),1,1)))</f>
        <v>0</v>
      </c>
      <c r="AD875" s="361">
        <f ca="1">SUMPRODUCT($O195:AD195,N(OFFSET($O846:AD846,0,MAX(COLUMN($O846:AD846))-COLUMN($O846:AD846),1,1)))</f>
        <v>0</v>
      </c>
      <c r="AE875" s="361">
        <f ca="1">SUMPRODUCT($O195:AE195,N(OFFSET($O846:AE846,0,MAX(COLUMN($O846:AE846))-COLUMN($O846:AE846),1,1)))</f>
        <v>0</v>
      </c>
      <c r="AF875" s="361">
        <f ca="1">SUMPRODUCT($O195:AF195,N(OFFSET($O846:AF846,0,MAX(COLUMN($O846:AF846))-COLUMN($O846:AF846),1,1)))</f>
        <v>0</v>
      </c>
      <c r="AG875" s="361">
        <f ca="1">SUMPRODUCT($O195:AG195,N(OFFSET($O846:AG846,0,MAX(COLUMN($O846:AG846))-COLUMN($O846:AG846),1,1)))</f>
        <v>0</v>
      </c>
      <c r="AH875" s="361">
        <f ca="1">SUMPRODUCT($O195:AH195,N(OFFSET($O846:AH846,0,MAX(COLUMN($O846:AH846))-COLUMN($O846:AH846),1,1)))</f>
        <v>0</v>
      </c>
      <c r="AI875" s="361">
        <f ca="1">SUMPRODUCT($O195:AI195,N(OFFSET($O846:AI846,0,MAX(COLUMN($O846:AI846))-COLUMN($O846:AI846),1,1)))</f>
        <v>0</v>
      </c>
      <c r="AJ875" s="361">
        <f ca="1">SUMPRODUCT($O195:AJ195,N(OFFSET($O846:AJ846,0,MAX(COLUMN($O846:AJ846))-COLUMN($O846:AJ846),1,1)))</f>
        <v>0</v>
      </c>
      <c r="AK875" s="361">
        <f ca="1">SUMPRODUCT($O195:AK195,N(OFFSET($O846:AK846,0,MAX(COLUMN($O846:AK846))-COLUMN($O846:AK846),1,1)))</f>
        <v>0</v>
      </c>
      <c r="AL875" s="361">
        <f ca="1">SUMPRODUCT($O195:AL195,N(OFFSET($O846:AL846,0,MAX(COLUMN($O846:AL846))-COLUMN($O846:AL846),1,1)))</f>
        <v>0</v>
      </c>
      <c r="AM875" s="361">
        <f ca="1">SUMPRODUCT($O195:AM195,N(OFFSET($O846:AM846,0,MAX(COLUMN($O846:AM846))-COLUMN($O846:AM846),1,1)))</f>
        <v>0</v>
      </c>
      <c r="AN875" s="361">
        <f ca="1">SUMPRODUCT($O195:AN195,N(OFFSET($O846:AN846,0,MAX(COLUMN($O846:AN846))-COLUMN($O846:AN846),1,1)))</f>
        <v>0</v>
      </c>
      <c r="AO875" s="361">
        <f ca="1">SUMPRODUCT($O195:AO195,N(OFFSET($O846:AO846,0,MAX(COLUMN($O846:AO846))-COLUMN($O846:AO846),1,1)))</f>
        <v>0</v>
      </c>
      <c r="AP875" s="361">
        <f ca="1">SUMPRODUCT($O195:AP195,N(OFFSET($O846:AP846,0,MAX(COLUMN($O846:AP846))-COLUMN($O846:AP846),1,1)))</f>
        <v>0</v>
      </c>
      <c r="AQ875" s="361">
        <f ca="1">SUMPRODUCT($O195:AQ195,N(OFFSET($O846:AQ846,0,MAX(COLUMN($O846:AQ846))-COLUMN($O846:AQ846),1,1)))</f>
        <v>0</v>
      </c>
      <c r="AR875" s="361">
        <f ca="1">SUMPRODUCT($O195:AR195,N(OFFSET($O846:AR846,0,MAX(COLUMN($O846:AR846))-COLUMN($O846:AR846),1,1)))</f>
        <v>0</v>
      </c>
      <c r="AS875" s="361">
        <f ca="1">SUMPRODUCT($O195:AS195,N(OFFSET($O846:AS846,0,MAX(COLUMN($O846:AS846))-COLUMN($O846:AS846),1,1)))</f>
        <v>0</v>
      </c>
      <c r="AT875" s="361">
        <f ca="1">SUMPRODUCT($O195:AT195,N(OFFSET($O846:AT846,0,MAX(COLUMN($O846:AT846))-COLUMN($O846:AT846),1,1)))</f>
        <v>0</v>
      </c>
      <c r="AU875" s="361">
        <f ca="1">SUMPRODUCT($O195:AU195,N(OFFSET($O846:AU846,0,MAX(COLUMN($O846:AU846))-COLUMN($O846:AU846),1,1)))</f>
        <v>0</v>
      </c>
      <c r="AV875" s="361">
        <f ca="1">SUMPRODUCT($O195:AV195,N(OFFSET($O846:AV846,0,MAX(COLUMN($O846:AV846))-COLUMN($O846:AV846),1,1)))</f>
        <v>0</v>
      </c>
      <c r="AW875" s="361">
        <f ca="1">SUMPRODUCT($O195:AW195,N(OFFSET($O846:AW846,0,MAX(COLUMN($O846:AW846))-COLUMN($O846:AW846),1,1)))</f>
        <v>0</v>
      </c>
      <c r="AX875" s="361">
        <f ca="1">SUMPRODUCT($O195:AX195,N(OFFSET($O846:AX846,0,MAX(COLUMN($O846:AX846))-COLUMN($O846:AX846),1,1)))</f>
        <v>0</v>
      </c>
      <c r="AY875" s="361">
        <f ca="1">SUMPRODUCT($O195:AY195,N(OFFSET($O846:AY846,0,MAX(COLUMN($O846:AY846))-COLUMN($O846:AY846),1,1)))</f>
        <v>0</v>
      </c>
      <c r="AZ875" s="361">
        <f ca="1">SUMPRODUCT($O195:AZ195,N(OFFSET($O846:AZ846,0,MAX(COLUMN($O846:AZ846))-COLUMN($O846:AZ846),1,1)))</f>
        <v>0</v>
      </c>
      <c r="BA875" s="361">
        <f ca="1">SUMPRODUCT($O195:BA195,N(OFFSET($O846:BA846,0,MAX(COLUMN($O846:BA846))-COLUMN($O846:BA846),1,1)))</f>
        <v>0</v>
      </c>
      <c r="BB875" s="361">
        <f ca="1">SUMPRODUCT($O195:BB195,N(OFFSET($O846:BB846,0,MAX(COLUMN($O846:BB846))-COLUMN($O846:BB846),1,1)))</f>
        <v>0</v>
      </c>
      <c r="BC875" s="361">
        <f ca="1">SUMPRODUCT($O195:BC195,N(OFFSET($O846:BC846,0,MAX(COLUMN($O846:BC846))-COLUMN($O846:BC846),1,1)))</f>
        <v>0</v>
      </c>
      <c r="BD875" s="361">
        <f ca="1">SUMPRODUCT($O195:BD195,N(OFFSET($O846:BD846,0,MAX(COLUMN($O846:BD846))-COLUMN($O846:BD846),1,1)))</f>
        <v>0</v>
      </c>
      <c r="BE875" s="361">
        <f ca="1">SUMPRODUCT($O195:BE195,N(OFFSET($O846:BE846,0,MAX(COLUMN($O846:BE846))-COLUMN($O846:BE846),1,1)))</f>
        <v>0</v>
      </c>
      <c r="BF875" s="361">
        <f ca="1">SUMPRODUCT($O195:BF195,N(OFFSET($O846:BF846,0,MAX(COLUMN($O846:BF846))-COLUMN($O846:BF846),1,1)))</f>
        <v>0</v>
      </c>
      <c r="BG875" s="361">
        <f ca="1">SUMPRODUCT($O195:BG195,N(OFFSET($O846:BG846,0,MAX(COLUMN($O846:BG846))-COLUMN($O846:BG846),1,1)))</f>
        <v>0</v>
      </c>
      <c r="BH875" s="361">
        <f ca="1">SUMPRODUCT($O195:BH195,N(OFFSET($O846:BH846,0,MAX(COLUMN($O846:BH846))-COLUMN($O846:BH846),1,1)))</f>
        <v>0</v>
      </c>
      <c r="BI875" s="361">
        <f ca="1">SUMPRODUCT($O195:BI195,N(OFFSET($O846:BI846,0,MAX(COLUMN($O846:BI846))-COLUMN($O846:BI846),1,1)))</f>
        <v>0</v>
      </c>
      <c r="BJ875" s="361">
        <f ca="1">SUMPRODUCT($O195:BJ195,N(OFFSET($O846:BJ846,0,MAX(COLUMN($O846:BJ846))-COLUMN($O846:BJ846),1,1)))</f>
        <v>0</v>
      </c>
      <c r="BK875" s="361">
        <f ca="1">SUMPRODUCT($O195:BK195,N(OFFSET($O846:BK846,0,MAX(COLUMN($O846:BK846))-COLUMN($O846:BK846),1,1)))</f>
        <v>0</v>
      </c>
      <c r="BL875" s="361">
        <f ca="1">SUMPRODUCT($O195:BL195,N(OFFSET($O846:BL846,0,MAX(COLUMN($O846:BL846))-COLUMN($O846:BL846),1,1)))</f>
        <v>0</v>
      </c>
      <c r="BM875" s="361">
        <f ca="1">SUMPRODUCT($O195:BM195,N(OFFSET($O846:BM846,0,MAX(COLUMN($O846:BM846))-COLUMN($O846:BM846),1,1)))</f>
        <v>0</v>
      </c>
    </row>
    <row r="876" spans="3:65" x14ac:dyDescent="0.2">
      <c r="C876" s="325">
        <f t="shared" si="1575"/>
        <v>19</v>
      </c>
      <c r="D876" s="303" t="str">
        <f t="shared" si="1576"/>
        <v>item 19</v>
      </c>
      <c r="E876" s="350" t="str">
        <f t="shared" si="1574"/>
        <v>Operating Expense</v>
      </c>
      <c r="F876" s="320">
        <f t="shared" si="1574"/>
        <v>2</v>
      </c>
      <c r="G876" s="320"/>
      <c r="H876" s="354"/>
      <c r="K876" s="341"/>
      <c r="L876" s="342"/>
      <c r="O876" s="361">
        <f ca="1">SUMPRODUCT($O196:O196,N(OFFSET($O847:O847,0,MAX(COLUMN($O847:O847))-COLUMN($O847:O847),1,1)))</f>
        <v>0</v>
      </c>
      <c r="P876" s="361">
        <f ca="1">SUMPRODUCT($O196:P196,N(OFFSET($O847:P847,0,MAX(COLUMN($O847:P847))-COLUMN($O847:P847),1,1)))</f>
        <v>0</v>
      </c>
      <c r="Q876" s="361">
        <f ca="1">SUMPRODUCT($O196:Q196,N(OFFSET($O847:Q847,0,MAX(COLUMN($O847:Q847))-COLUMN($O847:Q847),1,1)))</f>
        <v>0</v>
      </c>
      <c r="R876" s="361">
        <f ca="1">SUMPRODUCT($O196:R196,N(OFFSET($O847:R847,0,MAX(COLUMN($O847:R847))-COLUMN($O847:R847),1,1)))</f>
        <v>0</v>
      </c>
      <c r="S876" s="361">
        <f ca="1">SUMPRODUCT($O196:S196,N(OFFSET($O847:S847,0,MAX(COLUMN($O847:S847))-COLUMN($O847:S847),1,1)))</f>
        <v>0</v>
      </c>
      <c r="T876" s="361">
        <f ca="1">SUMPRODUCT($O196:T196,N(OFFSET($O847:T847,0,MAX(COLUMN($O847:T847))-COLUMN($O847:T847),1,1)))</f>
        <v>0</v>
      </c>
      <c r="U876" s="361">
        <f ca="1">SUMPRODUCT($O196:U196,N(OFFSET($O847:U847,0,MAX(COLUMN($O847:U847))-COLUMN($O847:U847),1,1)))</f>
        <v>0</v>
      </c>
      <c r="V876" s="361">
        <f ca="1">SUMPRODUCT($O196:V196,N(OFFSET($O847:V847,0,MAX(COLUMN($O847:V847))-COLUMN($O847:V847),1,1)))</f>
        <v>0</v>
      </c>
      <c r="W876" s="361">
        <f ca="1">SUMPRODUCT($O196:W196,N(OFFSET($O847:W847,0,MAX(COLUMN($O847:W847))-COLUMN($O847:W847),1,1)))</f>
        <v>0</v>
      </c>
      <c r="X876" s="361">
        <f ca="1">SUMPRODUCT($O196:X196,N(OFFSET($O847:X847,0,MAX(COLUMN($O847:X847))-COLUMN($O847:X847),1,1)))</f>
        <v>0</v>
      </c>
      <c r="Y876" s="361">
        <f ca="1">SUMPRODUCT($O196:Y196,N(OFFSET($O847:Y847,0,MAX(COLUMN($O847:Y847))-COLUMN($O847:Y847),1,1)))</f>
        <v>0</v>
      </c>
      <c r="Z876" s="361">
        <f ca="1">SUMPRODUCT($O196:Z196,N(OFFSET($O847:Z847,0,MAX(COLUMN($O847:Z847))-COLUMN($O847:Z847),1,1)))</f>
        <v>0</v>
      </c>
      <c r="AA876" s="361">
        <f ca="1">SUMPRODUCT($O196:AA196,N(OFFSET($O847:AA847,0,MAX(COLUMN($O847:AA847))-COLUMN($O847:AA847),1,1)))</f>
        <v>0</v>
      </c>
      <c r="AB876" s="361">
        <f ca="1">SUMPRODUCT($O196:AB196,N(OFFSET($O847:AB847,0,MAX(COLUMN($O847:AB847))-COLUMN($O847:AB847),1,1)))</f>
        <v>0</v>
      </c>
      <c r="AC876" s="361">
        <f ca="1">SUMPRODUCT($O196:AC196,N(OFFSET($O847:AC847,0,MAX(COLUMN($O847:AC847))-COLUMN($O847:AC847),1,1)))</f>
        <v>0</v>
      </c>
      <c r="AD876" s="361">
        <f ca="1">SUMPRODUCT($O196:AD196,N(OFFSET($O847:AD847,0,MAX(COLUMN($O847:AD847))-COLUMN($O847:AD847),1,1)))</f>
        <v>0</v>
      </c>
      <c r="AE876" s="361">
        <f ca="1">SUMPRODUCT($O196:AE196,N(OFFSET($O847:AE847,0,MAX(COLUMN($O847:AE847))-COLUMN($O847:AE847),1,1)))</f>
        <v>0</v>
      </c>
      <c r="AF876" s="361">
        <f ca="1">SUMPRODUCT($O196:AF196,N(OFFSET($O847:AF847,0,MAX(COLUMN($O847:AF847))-COLUMN($O847:AF847),1,1)))</f>
        <v>0</v>
      </c>
      <c r="AG876" s="361">
        <f ca="1">SUMPRODUCT($O196:AG196,N(OFFSET($O847:AG847,0,MAX(COLUMN($O847:AG847))-COLUMN($O847:AG847),1,1)))</f>
        <v>0</v>
      </c>
      <c r="AH876" s="361">
        <f ca="1">SUMPRODUCT($O196:AH196,N(OFFSET($O847:AH847,0,MAX(COLUMN($O847:AH847))-COLUMN($O847:AH847),1,1)))</f>
        <v>0</v>
      </c>
      <c r="AI876" s="361">
        <f ca="1">SUMPRODUCT($O196:AI196,N(OFFSET($O847:AI847,0,MAX(COLUMN($O847:AI847))-COLUMN($O847:AI847),1,1)))</f>
        <v>0</v>
      </c>
      <c r="AJ876" s="361">
        <f ca="1">SUMPRODUCT($O196:AJ196,N(OFFSET($O847:AJ847,0,MAX(COLUMN($O847:AJ847))-COLUMN($O847:AJ847),1,1)))</f>
        <v>0</v>
      </c>
      <c r="AK876" s="361">
        <f ca="1">SUMPRODUCT($O196:AK196,N(OFFSET($O847:AK847,0,MAX(COLUMN($O847:AK847))-COLUMN($O847:AK847),1,1)))</f>
        <v>0</v>
      </c>
      <c r="AL876" s="361">
        <f ca="1">SUMPRODUCT($O196:AL196,N(OFFSET($O847:AL847,0,MAX(COLUMN($O847:AL847))-COLUMN($O847:AL847),1,1)))</f>
        <v>0</v>
      </c>
      <c r="AM876" s="361">
        <f ca="1">SUMPRODUCT($O196:AM196,N(OFFSET($O847:AM847,0,MAX(COLUMN($O847:AM847))-COLUMN($O847:AM847),1,1)))</f>
        <v>0</v>
      </c>
      <c r="AN876" s="361">
        <f ca="1">SUMPRODUCT($O196:AN196,N(OFFSET($O847:AN847,0,MAX(COLUMN($O847:AN847))-COLUMN($O847:AN847),1,1)))</f>
        <v>0</v>
      </c>
      <c r="AO876" s="361">
        <f ca="1">SUMPRODUCT($O196:AO196,N(OFFSET($O847:AO847,0,MAX(COLUMN($O847:AO847))-COLUMN($O847:AO847),1,1)))</f>
        <v>0</v>
      </c>
      <c r="AP876" s="361">
        <f ca="1">SUMPRODUCT($O196:AP196,N(OFFSET($O847:AP847,0,MAX(COLUMN($O847:AP847))-COLUMN($O847:AP847),1,1)))</f>
        <v>0</v>
      </c>
      <c r="AQ876" s="361">
        <f ca="1">SUMPRODUCT($O196:AQ196,N(OFFSET($O847:AQ847,0,MAX(COLUMN($O847:AQ847))-COLUMN($O847:AQ847),1,1)))</f>
        <v>0</v>
      </c>
      <c r="AR876" s="361">
        <f ca="1">SUMPRODUCT($O196:AR196,N(OFFSET($O847:AR847,0,MAX(COLUMN($O847:AR847))-COLUMN($O847:AR847),1,1)))</f>
        <v>0</v>
      </c>
      <c r="AS876" s="361">
        <f ca="1">SUMPRODUCT($O196:AS196,N(OFFSET($O847:AS847,0,MAX(COLUMN($O847:AS847))-COLUMN($O847:AS847),1,1)))</f>
        <v>0</v>
      </c>
      <c r="AT876" s="361">
        <f ca="1">SUMPRODUCT($O196:AT196,N(OFFSET($O847:AT847,0,MAX(COLUMN($O847:AT847))-COLUMN($O847:AT847),1,1)))</f>
        <v>0</v>
      </c>
      <c r="AU876" s="361">
        <f ca="1">SUMPRODUCT($O196:AU196,N(OFFSET($O847:AU847,0,MAX(COLUMN($O847:AU847))-COLUMN($O847:AU847),1,1)))</f>
        <v>0</v>
      </c>
      <c r="AV876" s="361">
        <f ca="1">SUMPRODUCT($O196:AV196,N(OFFSET($O847:AV847,0,MAX(COLUMN($O847:AV847))-COLUMN($O847:AV847),1,1)))</f>
        <v>0</v>
      </c>
      <c r="AW876" s="361">
        <f ca="1">SUMPRODUCT($O196:AW196,N(OFFSET($O847:AW847,0,MAX(COLUMN($O847:AW847))-COLUMN($O847:AW847),1,1)))</f>
        <v>0</v>
      </c>
      <c r="AX876" s="361">
        <f ca="1">SUMPRODUCT($O196:AX196,N(OFFSET($O847:AX847,0,MAX(COLUMN($O847:AX847))-COLUMN($O847:AX847),1,1)))</f>
        <v>0</v>
      </c>
      <c r="AY876" s="361">
        <f ca="1">SUMPRODUCT($O196:AY196,N(OFFSET($O847:AY847,0,MAX(COLUMN($O847:AY847))-COLUMN($O847:AY847),1,1)))</f>
        <v>0</v>
      </c>
      <c r="AZ876" s="361">
        <f ca="1">SUMPRODUCT($O196:AZ196,N(OFFSET($O847:AZ847,0,MAX(COLUMN($O847:AZ847))-COLUMN($O847:AZ847),1,1)))</f>
        <v>0</v>
      </c>
      <c r="BA876" s="361">
        <f ca="1">SUMPRODUCT($O196:BA196,N(OFFSET($O847:BA847,0,MAX(COLUMN($O847:BA847))-COLUMN($O847:BA847),1,1)))</f>
        <v>0</v>
      </c>
      <c r="BB876" s="361">
        <f ca="1">SUMPRODUCT($O196:BB196,N(OFFSET($O847:BB847,0,MAX(COLUMN($O847:BB847))-COLUMN($O847:BB847),1,1)))</f>
        <v>0</v>
      </c>
      <c r="BC876" s="361">
        <f ca="1">SUMPRODUCT($O196:BC196,N(OFFSET($O847:BC847,0,MAX(COLUMN($O847:BC847))-COLUMN($O847:BC847),1,1)))</f>
        <v>0</v>
      </c>
      <c r="BD876" s="361">
        <f ca="1">SUMPRODUCT($O196:BD196,N(OFFSET($O847:BD847,0,MAX(COLUMN($O847:BD847))-COLUMN($O847:BD847),1,1)))</f>
        <v>0</v>
      </c>
      <c r="BE876" s="361">
        <f ca="1">SUMPRODUCT($O196:BE196,N(OFFSET($O847:BE847,0,MAX(COLUMN($O847:BE847))-COLUMN($O847:BE847),1,1)))</f>
        <v>0</v>
      </c>
      <c r="BF876" s="361">
        <f ca="1">SUMPRODUCT($O196:BF196,N(OFFSET($O847:BF847,0,MAX(COLUMN($O847:BF847))-COLUMN($O847:BF847),1,1)))</f>
        <v>0</v>
      </c>
      <c r="BG876" s="361">
        <f ca="1">SUMPRODUCT($O196:BG196,N(OFFSET($O847:BG847,0,MAX(COLUMN($O847:BG847))-COLUMN($O847:BG847),1,1)))</f>
        <v>0</v>
      </c>
      <c r="BH876" s="361">
        <f ca="1">SUMPRODUCT($O196:BH196,N(OFFSET($O847:BH847,0,MAX(COLUMN($O847:BH847))-COLUMN($O847:BH847),1,1)))</f>
        <v>0</v>
      </c>
      <c r="BI876" s="361">
        <f ca="1">SUMPRODUCT($O196:BI196,N(OFFSET($O847:BI847,0,MAX(COLUMN($O847:BI847))-COLUMN($O847:BI847),1,1)))</f>
        <v>0</v>
      </c>
      <c r="BJ876" s="361">
        <f ca="1">SUMPRODUCT($O196:BJ196,N(OFFSET($O847:BJ847,0,MAX(COLUMN($O847:BJ847))-COLUMN($O847:BJ847),1,1)))</f>
        <v>0</v>
      </c>
      <c r="BK876" s="361">
        <f ca="1">SUMPRODUCT($O196:BK196,N(OFFSET($O847:BK847,0,MAX(COLUMN($O847:BK847))-COLUMN($O847:BK847),1,1)))</f>
        <v>0</v>
      </c>
      <c r="BL876" s="361">
        <f ca="1">SUMPRODUCT($O196:BL196,N(OFFSET($O847:BL847,0,MAX(COLUMN($O847:BL847))-COLUMN($O847:BL847),1,1)))</f>
        <v>0</v>
      </c>
      <c r="BM876" s="361">
        <f ca="1">SUMPRODUCT($O196:BM196,N(OFFSET($O847:BM847,0,MAX(COLUMN($O847:BM847))-COLUMN($O847:BM847),1,1)))</f>
        <v>0</v>
      </c>
    </row>
    <row r="877" spans="3:65" x14ac:dyDescent="0.2">
      <c r="C877" s="325">
        <f t="shared" si="1575"/>
        <v>20</v>
      </c>
      <c r="D877" s="303" t="str">
        <f t="shared" si="1576"/>
        <v>item 20</v>
      </c>
      <c r="E877" s="350" t="str">
        <f t="shared" si="1574"/>
        <v>Operating Expense</v>
      </c>
      <c r="F877" s="320">
        <f t="shared" si="1574"/>
        <v>2</v>
      </c>
      <c r="G877" s="320"/>
      <c r="H877" s="354"/>
      <c r="K877" s="341"/>
      <c r="L877" s="342"/>
      <c r="O877" s="361">
        <f ca="1">SUMPRODUCT($O197:O197,N(OFFSET($O848:O848,0,MAX(COLUMN($O848:O848))-COLUMN($O848:O848),1,1)))</f>
        <v>0</v>
      </c>
      <c r="P877" s="361">
        <f ca="1">SUMPRODUCT($O197:P197,N(OFFSET($O848:P848,0,MAX(COLUMN($O848:P848))-COLUMN($O848:P848),1,1)))</f>
        <v>0</v>
      </c>
      <c r="Q877" s="361">
        <f ca="1">SUMPRODUCT($O197:Q197,N(OFFSET($O848:Q848,0,MAX(COLUMN($O848:Q848))-COLUMN($O848:Q848),1,1)))</f>
        <v>0</v>
      </c>
      <c r="R877" s="361">
        <f ca="1">SUMPRODUCT($O197:R197,N(OFFSET($O848:R848,0,MAX(COLUMN($O848:R848))-COLUMN($O848:R848),1,1)))</f>
        <v>0</v>
      </c>
      <c r="S877" s="361">
        <f ca="1">SUMPRODUCT($O197:S197,N(OFFSET($O848:S848,0,MAX(COLUMN($O848:S848))-COLUMN($O848:S848),1,1)))</f>
        <v>0</v>
      </c>
      <c r="T877" s="361">
        <f ca="1">SUMPRODUCT($O197:T197,N(OFFSET($O848:T848,0,MAX(COLUMN($O848:T848))-COLUMN($O848:T848),1,1)))</f>
        <v>0</v>
      </c>
      <c r="U877" s="361">
        <f ca="1">SUMPRODUCT($O197:U197,N(OFFSET($O848:U848,0,MAX(COLUMN($O848:U848))-COLUMN($O848:U848),1,1)))</f>
        <v>0</v>
      </c>
      <c r="V877" s="361">
        <f ca="1">SUMPRODUCT($O197:V197,N(OFFSET($O848:V848,0,MAX(COLUMN($O848:V848))-COLUMN($O848:V848),1,1)))</f>
        <v>0</v>
      </c>
      <c r="W877" s="361">
        <f ca="1">SUMPRODUCT($O197:W197,N(OFFSET($O848:W848,0,MAX(COLUMN($O848:W848))-COLUMN($O848:W848),1,1)))</f>
        <v>0</v>
      </c>
      <c r="X877" s="361">
        <f ca="1">SUMPRODUCT($O197:X197,N(OFFSET($O848:X848,0,MAX(COLUMN($O848:X848))-COLUMN($O848:X848),1,1)))</f>
        <v>0</v>
      </c>
      <c r="Y877" s="361">
        <f ca="1">SUMPRODUCT($O197:Y197,N(OFFSET($O848:Y848,0,MAX(COLUMN($O848:Y848))-COLUMN($O848:Y848),1,1)))</f>
        <v>0</v>
      </c>
      <c r="Z877" s="361">
        <f ca="1">SUMPRODUCT($O197:Z197,N(OFFSET($O848:Z848,0,MAX(COLUMN($O848:Z848))-COLUMN($O848:Z848),1,1)))</f>
        <v>0</v>
      </c>
      <c r="AA877" s="361">
        <f ca="1">SUMPRODUCT($O197:AA197,N(OFFSET($O848:AA848,0,MAX(COLUMN($O848:AA848))-COLUMN($O848:AA848),1,1)))</f>
        <v>0</v>
      </c>
      <c r="AB877" s="361">
        <f ca="1">SUMPRODUCT($O197:AB197,N(OFFSET($O848:AB848,0,MAX(COLUMN($O848:AB848))-COLUMN($O848:AB848),1,1)))</f>
        <v>0</v>
      </c>
      <c r="AC877" s="361">
        <f ca="1">SUMPRODUCT($O197:AC197,N(OFFSET($O848:AC848,0,MAX(COLUMN($O848:AC848))-COLUMN($O848:AC848),1,1)))</f>
        <v>0</v>
      </c>
      <c r="AD877" s="361">
        <f ca="1">SUMPRODUCT($O197:AD197,N(OFFSET($O848:AD848,0,MAX(COLUMN($O848:AD848))-COLUMN($O848:AD848),1,1)))</f>
        <v>0</v>
      </c>
      <c r="AE877" s="361">
        <f ca="1">SUMPRODUCT($O197:AE197,N(OFFSET($O848:AE848,0,MAX(COLUMN($O848:AE848))-COLUMN($O848:AE848),1,1)))</f>
        <v>0</v>
      </c>
      <c r="AF877" s="361">
        <f ca="1">SUMPRODUCT($O197:AF197,N(OFFSET($O848:AF848,0,MAX(COLUMN($O848:AF848))-COLUMN($O848:AF848),1,1)))</f>
        <v>0</v>
      </c>
      <c r="AG877" s="361">
        <f ca="1">SUMPRODUCT($O197:AG197,N(OFFSET($O848:AG848,0,MAX(COLUMN($O848:AG848))-COLUMN($O848:AG848),1,1)))</f>
        <v>0</v>
      </c>
      <c r="AH877" s="361">
        <f ca="1">SUMPRODUCT($O197:AH197,N(OFFSET($O848:AH848,0,MAX(COLUMN($O848:AH848))-COLUMN($O848:AH848),1,1)))</f>
        <v>0</v>
      </c>
      <c r="AI877" s="361">
        <f ca="1">SUMPRODUCT($O197:AI197,N(OFFSET($O848:AI848,0,MAX(COLUMN($O848:AI848))-COLUMN($O848:AI848),1,1)))</f>
        <v>0</v>
      </c>
      <c r="AJ877" s="361">
        <f ca="1">SUMPRODUCT($O197:AJ197,N(OFFSET($O848:AJ848,0,MAX(COLUMN($O848:AJ848))-COLUMN($O848:AJ848),1,1)))</f>
        <v>0</v>
      </c>
      <c r="AK877" s="361">
        <f ca="1">SUMPRODUCT($O197:AK197,N(OFFSET($O848:AK848,0,MAX(COLUMN($O848:AK848))-COLUMN($O848:AK848),1,1)))</f>
        <v>0</v>
      </c>
      <c r="AL877" s="361">
        <f ca="1">SUMPRODUCT($O197:AL197,N(OFFSET($O848:AL848,0,MAX(COLUMN($O848:AL848))-COLUMN($O848:AL848),1,1)))</f>
        <v>0</v>
      </c>
      <c r="AM877" s="361">
        <f ca="1">SUMPRODUCT($O197:AM197,N(OFFSET($O848:AM848,0,MAX(COLUMN($O848:AM848))-COLUMN($O848:AM848),1,1)))</f>
        <v>0</v>
      </c>
      <c r="AN877" s="361">
        <f ca="1">SUMPRODUCT($O197:AN197,N(OFFSET($O848:AN848,0,MAX(COLUMN($O848:AN848))-COLUMN($O848:AN848),1,1)))</f>
        <v>0</v>
      </c>
      <c r="AO877" s="361">
        <f ca="1">SUMPRODUCT($O197:AO197,N(OFFSET($O848:AO848,0,MAX(COLUMN($O848:AO848))-COLUMN($O848:AO848),1,1)))</f>
        <v>0</v>
      </c>
      <c r="AP877" s="361">
        <f ca="1">SUMPRODUCT($O197:AP197,N(OFFSET($O848:AP848,0,MAX(COLUMN($O848:AP848))-COLUMN($O848:AP848),1,1)))</f>
        <v>0</v>
      </c>
      <c r="AQ877" s="361">
        <f ca="1">SUMPRODUCT($O197:AQ197,N(OFFSET($O848:AQ848,0,MAX(COLUMN($O848:AQ848))-COLUMN($O848:AQ848),1,1)))</f>
        <v>0</v>
      </c>
      <c r="AR877" s="361">
        <f ca="1">SUMPRODUCT($O197:AR197,N(OFFSET($O848:AR848,0,MAX(COLUMN($O848:AR848))-COLUMN($O848:AR848),1,1)))</f>
        <v>0</v>
      </c>
      <c r="AS877" s="361">
        <f ca="1">SUMPRODUCT($O197:AS197,N(OFFSET($O848:AS848,0,MAX(COLUMN($O848:AS848))-COLUMN($O848:AS848),1,1)))</f>
        <v>0</v>
      </c>
      <c r="AT877" s="361">
        <f ca="1">SUMPRODUCT($O197:AT197,N(OFFSET($O848:AT848,0,MAX(COLUMN($O848:AT848))-COLUMN($O848:AT848),1,1)))</f>
        <v>0</v>
      </c>
      <c r="AU877" s="361">
        <f ca="1">SUMPRODUCT($O197:AU197,N(OFFSET($O848:AU848,0,MAX(COLUMN($O848:AU848))-COLUMN($O848:AU848),1,1)))</f>
        <v>0</v>
      </c>
      <c r="AV877" s="361">
        <f ca="1">SUMPRODUCT($O197:AV197,N(OFFSET($O848:AV848,0,MAX(COLUMN($O848:AV848))-COLUMN($O848:AV848),1,1)))</f>
        <v>0</v>
      </c>
      <c r="AW877" s="361">
        <f ca="1">SUMPRODUCT($O197:AW197,N(OFFSET($O848:AW848,0,MAX(COLUMN($O848:AW848))-COLUMN($O848:AW848),1,1)))</f>
        <v>0</v>
      </c>
      <c r="AX877" s="361">
        <f ca="1">SUMPRODUCT($O197:AX197,N(OFFSET($O848:AX848,0,MAX(COLUMN($O848:AX848))-COLUMN($O848:AX848),1,1)))</f>
        <v>0</v>
      </c>
      <c r="AY877" s="361">
        <f ca="1">SUMPRODUCT($O197:AY197,N(OFFSET($O848:AY848,0,MAX(COLUMN($O848:AY848))-COLUMN($O848:AY848),1,1)))</f>
        <v>0</v>
      </c>
      <c r="AZ877" s="361">
        <f ca="1">SUMPRODUCT($O197:AZ197,N(OFFSET($O848:AZ848,0,MAX(COLUMN($O848:AZ848))-COLUMN($O848:AZ848),1,1)))</f>
        <v>0</v>
      </c>
      <c r="BA877" s="361">
        <f ca="1">SUMPRODUCT($O197:BA197,N(OFFSET($O848:BA848,0,MAX(COLUMN($O848:BA848))-COLUMN($O848:BA848),1,1)))</f>
        <v>0</v>
      </c>
      <c r="BB877" s="361">
        <f ca="1">SUMPRODUCT($O197:BB197,N(OFFSET($O848:BB848,0,MAX(COLUMN($O848:BB848))-COLUMN($O848:BB848),1,1)))</f>
        <v>0</v>
      </c>
      <c r="BC877" s="361">
        <f ca="1">SUMPRODUCT($O197:BC197,N(OFFSET($O848:BC848,0,MAX(COLUMN($O848:BC848))-COLUMN($O848:BC848),1,1)))</f>
        <v>0</v>
      </c>
      <c r="BD877" s="361">
        <f ca="1">SUMPRODUCT($O197:BD197,N(OFFSET($O848:BD848,0,MAX(COLUMN($O848:BD848))-COLUMN($O848:BD848),1,1)))</f>
        <v>0</v>
      </c>
      <c r="BE877" s="361">
        <f ca="1">SUMPRODUCT($O197:BE197,N(OFFSET($O848:BE848,0,MAX(COLUMN($O848:BE848))-COLUMN($O848:BE848),1,1)))</f>
        <v>0</v>
      </c>
      <c r="BF877" s="361">
        <f ca="1">SUMPRODUCT($O197:BF197,N(OFFSET($O848:BF848,0,MAX(COLUMN($O848:BF848))-COLUMN($O848:BF848),1,1)))</f>
        <v>0</v>
      </c>
      <c r="BG877" s="361">
        <f ca="1">SUMPRODUCT($O197:BG197,N(OFFSET($O848:BG848,0,MAX(COLUMN($O848:BG848))-COLUMN($O848:BG848),1,1)))</f>
        <v>0</v>
      </c>
      <c r="BH877" s="361">
        <f ca="1">SUMPRODUCT($O197:BH197,N(OFFSET($O848:BH848,0,MAX(COLUMN($O848:BH848))-COLUMN($O848:BH848),1,1)))</f>
        <v>0</v>
      </c>
      <c r="BI877" s="361">
        <f ca="1">SUMPRODUCT($O197:BI197,N(OFFSET($O848:BI848,0,MAX(COLUMN($O848:BI848))-COLUMN($O848:BI848),1,1)))</f>
        <v>0</v>
      </c>
      <c r="BJ877" s="361">
        <f ca="1">SUMPRODUCT($O197:BJ197,N(OFFSET($O848:BJ848,0,MAX(COLUMN($O848:BJ848))-COLUMN($O848:BJ848),1,1)))</f>
        <v>0</v>
      </c>
      <c r="BK877" s="361">
        <f ca="1">SUMPRODUCT($O197:BK197,N(OFFSET($O848:BK848,0,MAX(COLUMN($O848:BK848))-COLUMN($O848:BK848),1,1)))</f>
        <v>0</v>
      </c>
      <c r="BL877" s="361">
        <f ca="1">SUMPRODUCT($O197:BL197,N(OFFSET($O848:BL848,0,MAX(COLUMN($O848:BL848))-COLUMN($O848:BL848),1,1)))</f>
        <v>0</v>
      </c>
      <c r="BM877" s="361">
        <f ca="1">SUMPRODUCT($O197:BM197,N(OFFSET($O848:BM848,0,MAX(COLUMN($O848:BM848))-COLUMN($O848:BM848),1,1)))</f>
        <v>0</v>
      </c>
    </row>
    <row r="878" spans="3:65" x14ac:dyDescent="0.2">
      <c r="C878" s="325">
        <f t="shared" si="1575"/>
        <v>21</v>
      </c>
      <c r="D878" s="303" t="str">
        <f t="shared" si="1576"/>
        <v>item 21</v>
      </c>
      <c r="E878" s="350" t="str">
        <f t="shared" si="1574"/>
        <v>Operating Expense</v>
      </c>
      <c r="F878" s="320">
        <f t="shared" si="1574"/>
        <v>2</v>
      </c>
      <c r="G878" s="320"/>
      <c r="H878" s="354"/>
      <c r="K878" s="341"/>
      <c r="L878" s="342"/>
      <c r="O878" s="361">
        <f ca="1">SUMPRODUCT($O198:O198,N(OFFSET($O849:O849,0,MAX(COLUMN($O849:O849))-COLUMN($O849:O849),1,1)))</f>
        <v>0</v>
      </c>
      <c r="P878" s="361">
        <f ca="1">SUMPRODUCT($O198:P198,N(OFFSET($O849:P849,0,MAX(COLUMN($O849:P849))-COLUMN($O849:P849),1,1)))</f>
        <v>0</v>
      </c>
      <c r="Q878" s="361">
        <f ca="1">SUMPRODUCT($O198:Q198,N(OFFSET($O849:Q849,0,MAX(COLUMN($O849:Q849))-COLUMN($O849:Q849),1,1)))</f>
        <v>0</v>
      </c>
      <c r="R878" s="361">
        <f ca="1">SUMPRODUCT($O198:R198,N(OFFSET($O849:R849,0,MAX(COLUMN($O849:R849))-COLUMN($O849:R849),1,1)))</f>
        <v>0</v>
      </c>
      <c r="S878" s="361">
        <f ca="1">SUMPRODUCT($O198:S198,N(OFFSET($O849:S849,0,MAX(COLUMN($O849:S849))-COLUMN($O849:S849),1,1)))</f>
        <v>0</v>
      </c>
      <c r="T878" s="361">
        <f ca="1">SUMPRODUCT($O198:T198,N(OFFSET($O849:T849,0,MAX(COLUMN($O849:T849))-COLUMN($O849:T849),1,1)))</f>
        <v>0</v>
      </c>
      <c r="U878" s="361">
        <f ca="1">SUMPRODUCT($O198:U198,N(OFFSET($O849:U849,0,MAX(COLUMN($O849:U849))-COLUMN($O849:U849),1,1)))</f>
        <v>0</v>
      </c>
      <c r="V878" s="361">
        <f ca="1">SUMPRODUCT($O198:V198,N(OFFSET($O849:V849,0,MAX(COLUMN($O849:V849))-COLUMN($O849:V849),1,1)))</f>
        <v>0</v>
      </c>
      <c r="W878" s="361">
        <f ca="1">SUMPRODUCT($O198:W198,N(OFFSET($O849:W849,0,MAX(COLUMN($O849:W849))-COLUMN($O849:W849),1,1)))</f>
        <v>0</v>
      </c>
      <c r="X878" s="361">
        <f ca="1">SUMPRODUCT($O198:X198,N(OFFSET($O849:X849,0,MAX(COLUMN($O849:X849))-COLUMN($O849:X849),1,1)))</f>
        <v>0</v>
      </c>
      <c r="Y878" s="361">
        <f ca="1">SUMPRODUCT($O198:Y198,N(OFFSET($O849:Y849,0,MAX(COLUMN($O849:Y849))-COLUMN($O849:Y849),1,1)))</f>
        <v>0</v>
      </c>
      <c r="Z878" s="361">
        <f ca="1">SUMPRODUCT($O198:Z198,N(OFFSET($O849:Z849,0,MAX(COLUMN($O849:Z849))-COLUMN($O849:Z849),1,1)))</f>
        <v>0</v>
      </c>
      <c r="AA878" s="361">
        <f ca="1">SUMPRODUCT($O198:AA198,N(OFFSET($O849:AA849,0,MAX(COLUMN($O849:AA849))-COLUMN($O849:AA849),1,1)))</f>
        <v>0</v>
      </c>
      <c r="AB878" s="361">
        <f ca="1">SUMPRODUCT($O198:AB198,N(OFFSET($O849:AB849,0,MAX(COLUMN($O849:AB849))-COLUMN($O849:AB849),1,1)))</f>
        <v>0</v>
      </c>
      <c r="AC878" s="361">
        <f ca="1">SUMPRODUCT($O198:AC198,N(OFFSET($O849:AC849,0,MAX(COLUMN($O849:AC849))-COLUMN($O849:AC849),1,1)))</f>
        <v>0</v>
      </c>
      <c r="AD878" s="361">
        <f ca="1">SUMPRODUCT($O198:AD198,N(OFFSET($O849:AD849,0,MAX(COLUMN($O849:AD849))-COLUMN($O849:AD849),1,1)))</f>
        <v>0</v>
      </c>
      <c r="AE878" s="361">
        <f ca="1">SUMPRODUCT($O198:AE198,N(OFFSET($O849:AE849,0,MAX(COLUMN($O849:AE849))-COLUMN($O849:AE849),1,1)))</f>
        <v>0</v>
      </c>
      <c r="AF878" s="361">
        <f ca="1">SUMPRODUCT($O198:AF198,N(OFFSET($O849:AF849,0,MAX(COLUMN($O849:AF849))-COLUMN($O849:AF849),1,1)))</f>
        <v>0</v>
      </c>
      <c r="AG878" s="361">
        <f ca="1">SUMPRODUCT($O198:AG198,N(OFFSET($O849:AG849,0,MAX(COLUMN($O849:AG849))-COLUMN($O849:AG849),1,1)))</f>
        <v>0</v>
      </c>
      <c r="AH878" s="361">
        <f ca="1">SUMPRODUCT($O198:AH198,N(OFFSET($O849:AH849,0,MAX(COLUMN($O849:AH849))-COLUMN($O849:AH849),1,1)))</f>
        <v>0</v>
      </c>
      <c r="AI878" s="361">
        <f ca="1">SUMPRODUCT($O198:AI198,N(OFFSET($O849:AI849,0,MAX(COLUMN($O849:AI849))-COLUMN($O849:AI849),1,1)))</f>
        <v>0</v>
      </c>
      <c r="AJ878" s="361">
        <f ca="1">SUMPRODUCT($O198:AJ198,N(OFFSET($O849:AJ849,0,MAX(COLUMN($O849:AJ849))-COLUMN($O849:AJ849),1,1)))</f>
        <v>0</v>
      </c>
      <c r="AK878" s="361">
        <f ca="1">SUMPRODUCT($O198:AK198,N(OFFSET($O849:AK849,0,MAX(COLUMN($O849:AK849))-COLUMN($O849:AK849),1,1)))</f>
        <v>0</v>
      </c>
      <c r="AL878" s="361">
        <f ca="1">SUMPRODUCT($O198:AL198,N(OFFSET($O849:AL849,0,MAX(COLUMN($O849:AL849))-COLUMN($O849:AL849),1,1)))</f>
        <v>0</v>
      </c>
      <c r="AM878" s="361">
        <f ca="1">SUMPRODUCT($O198:AM198,N(OFFSET($O849:AM849,0,MAX(COLUMN($O849:AM849))-COLUMN($O849:AM849),1,1)))</f>
        <v>0</v>
      </c>
      <c r="AN878" s="361">
        <f ca="1">SUMPRODUCT($O198:AN198,N(OFFSET($O849:AN849,0,MAX(COLUMN($O849:AN849))-COLUMN($O849:AN849),1,1)))</f>
        <v>0</v>
      </c>
      <c r="AO878" s="361">
        <f ca="1">SUMPRODUCT($O198:AO198,N(OFFSET($O849:AO849,0,MAX(COLUMN($O849:AO849))-COLUMN($O849:AO849),1,1)))</f>
        <v>0</v>
      </c>
      <c r="AP878" s="361">
        <f ca="1">SUMPRODUCT($O198:AP198,N(OFFSET($O849:AP849,0,MAX(COLUMN($O849:AP849))-COLUMN($O849:AP849),1,1)))</f>
        <v>0</v>
      </c>
      <c r="AQ878" s="361">
        <f ca="1">SUMPRODUCT($O198:AQ198,N(OFFSET($O849:AQ849,0,MAX(COLUMN($O849:AQ849))-COLUMN($O849:AQ849),1,1)))</f>
        <v>0</v>
      </c>
      <c r="AR878" s="361">
        <f ca="1">SUMPRODUCT($O198:AR198,N(OFFSET($O849:AR849,0,MAX(COLUMN($O849:AR849))-COLUMN($O849:AR849),1,1)))</f>
        <v>0</v>
      </c>
      <c r="AS878" s="361">
        <f ca="1">SUMPRODUCT($O198:AS198,N(OFFSET($O849:AS849,0,MAX(COLUMN($O849:AS849))-COLUMN($O849:AS849),1,1)))</f>
        <v>0</v>
      </c>
      <c r="AT878" s="361">
        <f ca="1">SUMPRODUCT($O198:AT198,N(OFFSET($O849:AT849,0,MAX(COLUMN($O849:AT849))-COLUMN($O849:AT849),1,1)))</f>
        <v>0</v>
      </c>
      <c r="AU878" s="361">
        <f ca="1">SUMPRODUCT($O198:AU198,N(OFFSET($O849:AU849,0,MAX(COLUMN($O849:AU849))-COLUMN($O849:AU849),1,1)))</f>
        <v>0</v>
      </c>
      <c r="AV878" s="361">
        <f ca="1">SUMPRODUCT($O198:AV198,N(OFFSET($O849:AV849,0,MAX(COLUMN($O849:AV849))-COLUMN($O849:AV849),1,1)))</f>
        <v>0</v>
      </c>
      <c r="AW878" s="361">
        <f ca="1">SUMPRODUCT($O198:AW198,N(OFFSET($O849:AW849,0,MAX(COLUMN($O849:AW849))-COLUMN($O849:AW849),1,1)))</f>
        <v>0</v>
      </c>
      <c r="AX878" s="361">
        <f ca="1">SUMPRODUCT($O198:AX198,N(OFFSET($O849:AX849,0,MAX(COLUMN($O849:AX849))-COLUMN($O849:AX849),1,1)))</f>
        <v>0</v>
      </c>
      <c r="AY878" s="361">
        <f ca="1">SUMPRODUCT($O198:AY198,N(OFFSET($O849:AY849,0,MAX(COLUMN($O849:AY849))-COLUMN($O849:AY849),1,1)))</f>
        <v>0</v>
      </c>
      <c r="AZ878" s="361">
        <f ca="1">SUMPRODUCT($O198:AZ198,N(OFFSET($O849:AZ849,0,MAX(COLUMN($O849:AZ849))-COLUMN($O849:AZ849),1,1)))</f>
        <v>0</v>
      </c>
      <c r="BA878" s="361">
        <f ca="1">SUMPRODUCT($O198:BA198,N(OFFSET($O849:BA849,0,MAX(COLUMN($O849:BA849))-COLUMN($O849:BA849),1,1)))</f>
        <v>0</v>
      </c>
      <c r="BB878" s="361">
        <f ca="1">SUMPRODUCT($O198:BB198,N(OFFSET($O849:BB849,0,MAX(COLUMN($O849:BB849))-COLUMN($O849:BB849),1,1)))</f>
        <v>0</v>
      </c>
      <c r="BC878" s="361">
        <f ca="1">SUMPRODUCT($O198:BC198,N(OFFSET($O849:BC849,0,MAX(COLUMN($O849:BC849))-COLUMN($O849:BC849),1,1)))</f>
        <v>0</v>
      </c>
      <c r="BD878" s="361">
        <f ca="1">SUMPRODUCT($O198:BD198,N(OFFSET($O849:BD849,0,MAX(COLUMN($O849:BD849))-COLUMN($O849:BD849),1,1)))</f>
        <v>0</v>
      </c>
      <c r="BE878" s="361">
        <f ca="1">SUMPRODUCT($O198:BE198,N(OFFSET($O849:BE849,0,MAX(COLUMN($O849:BE849))-COLUMN($O849:BE849),1,1)))</f>
        <v>0</v>
      </c>
      <c r="BF878" s="361">
        <f ca="1">SUMPRODUCT($O198:BF198,N(OFFSET($O849:BF849,0,MAX(COLUMN($O849:BF849))-COLUMN($O849:BF849),1,1)))</f>
        <v>0</v>
      </c>
      <c r="BG878" s="361">
        <f ca="1">SUMPRODUCT($O198:BG198,N(OFFSET($O849:BG849,0,MAX(COLUMN($O849:BG849))-COLUMN($O849:BG849),1,1)))</f>
        <v>0</v>
      </c>
      <c r="BH878" s="361">
        <f ca="1">SUMPRODUCT($O198:BH198,N(OFFSET($O849:BH849,0,MAX(COLUMN($O849:BH849))-COLUMN($O849:BH849),1,1)))</f>
        <v>0</v>
      </c>
      <c r="BI878" s="361">
        <f ca="1">SUMPRODUCT($O198:BI198,N(OFFSET($O849:BI849,0,MAX(COLUMN($O849:BI849))-COLUMN($O849:BI849),1,1)))</f>
        <v>0</v>
      </c>
      <c r="BJ878" s="361">
        <f ca="1">SUMPRODUCT($O198:BJ198,N(OFFSET($O849:BJ849,0,MAX(COLUMN($O849:BJ849))-COLUMN($O849:BJ849),1,1)))</f>
        <v>0</v>
      </c>
      <c r="BK878" s="361">
        <f ca="1">SUMPRODUCT($O198:BK198,N(OFFSET($O849:BK849,0,MAX(COLUMN($O849:BK849))-COLUMN($O849:BK849),1,1)))</f>
        <v>0</v>
      </c>
      <c r="BL878" s="361">
        <f ca="1">SUMPRODUCT($O198:BL198,N(OFFSET($O849:BL849,0,MAX(COLUMN($O849:BL849))-COLUMN($O849:BL849),1,1)))</f>
        <v>0</v>
      </c>
      <c r="BM878" s="361">
        <f ca="1">SUMPRODUCT($O198:BM198,N(OFFSET($O849:BM849,0,MAX(COLUMN($O849:BM849))-COLUMN($O849:BM849),1,1)))</f>
        <v>0</v>
      </c>
    </row>
    <row r="879" spans="3:65" x14ac:dyDescent="0.2">
      <c r="C879" s="325">
        <f t="shared" si="1575"/>
        <v>22</v>
      </c>
      <c r="D879" s="303" t="str">
        <f t="shared" si="1576"/>
        <v>item 22</v>
      </c>
      <c r="E879" s="350" t="str">
        <f t="shared" si="1574"/>
        <v>Operating Expense</v>
      </c>
      <c r="F879" s="320">
        <f t="shared" si="1574"/>
        <v>2</v>
      </c>
      <c r="G879" s="320"/>
      <c r="H879" s="354"/>
      <c r="K879" s="341"/>
      <c r="L879" s="342"/>
      <c r="O879" s="361">
        <f ca="1">SUMPRODUCT($O199:O199,N(OFFSET($O850:O850,0,MAX(COLUMN($O850:O850))-COLUMN($O850:O850),1,1)))</f>
        <v>0</v>
      </c>
      <c r="P879" s="361">
        <f ca="1">SUMPRODUCT($O199:P199,N(OFFSET($O850:P850,0,MAX(COLUMN($O850:P850))-COLUMN($O850:P850),1,1)))</f>
        <v>0</v>
      </c>
      <c r="Q879" s="361">
        <f ca="1">SUMPRODUCT($O199:Q199,N(OFFSET($O850:Q850,0,MAX(COLUMN($O850:Q850))-COLUMN($O850:Q850),1,1)))</f>
        <v>0</v>
      </c>
      <c r="R879" s="361">
        <f ca="1">SUMPRODUCT($O199:R199,N(OFFSET($O850:R850,0,MAX(COLUMN($O850:R850))-COLUMN($O850:R850),1,1)))</f>
        <v>0</v>
      </c>
      <c r="S879" s="361">
        <f ca="1">SUMPRODUCT($O199:S199,N(OFFSET($O850:S850,0,MAX(COLUMN($O850:S850))-COLUMN($O850:S850),1,1)))</f>
        <v>0</v>
      </c>
      <c r="T879" s="361">
        <f ca="1">SUMPRODUCT($O199:T199,N(OFFSET($O850:T850,0,MAX(COLUMN($O850:T850))-COLUMN($O850:T850),1,1)))</f>
        <v>0</v>
      </c>
      <c r="U879" s="361">
        <f ca="1">SUMPRODUCT($O199:U199,N(OFFSET($O850:U850,0,MAX(COLUMN($O850:U850))-COLUMN($O850:U850),1,1)))</f>
        <v>0</v>
      </c>
      <c r="V879" s="361">
        <f ca="1">SUMPRODUCT($O199:V199,N(OFFSET($O850:V850,0,MAX(COLUMN($O850:V850))-COLUMN($O850:V850),1,1)))</f>
        <v>0</v>
      </c>
      <c r="W879" s="361">
        <f ca="1">SUMPRODUCT($O199:W199,N(OFFSET($O850:W850,0,MAX(COLUMN($O850:W850))-COLUMN($O850:W850),1,1)))</f>
        <v>0</v>
      </c>
      <c r="X879" s="361">
        <f ca="1">SUMPRODUCT($O199:X199,N(OFFSET($O850:X850,0,MAX(COLUMN($O850:X850))-COLUMN($O850:X850),1,1)))</f>
        <v>0</v>
      </c>
      <c r="Y879" s="361">
        <f ca="1">SUMPRODUCT($O199:Y199,N(OFFSET($O850:Y850,0,MAX(COLUMN($O850:Y850))-COLUMN($O850:Y850),1,1)))</f>
        <v>0</v>
      </c>
      <c r="Z879" s="361">
        <f ca="1">SUMPRODUCT($O199:Z199,N(OFFSET($O850:Z850,0,MAX(COLUMN($O850:Z850))-COLUMN($O850:Z850),1,1)))</f>
        <v>0</v>
      </c>
      <c r="AA879" s="361">
        <f ca="1">SUMPRODUCT($O199:AA199,N(OFFSET($O850:AA850,0,MAX(COLUMN($O850:AA850))-COLUMN($O850:AA850),1,1)))</f>
        <v>0</v>
      </c>
      <c r="AB879" s="361">
        <f ca="1">SUMPRODUCT($O199:AB199,N(OFFSET($O850:AB850,0,MAX(COLUMN($O850:AB850))-COLUMN($O850:AB850),1,1)))</f>
        <v>0</v>
      </c>
      <c r="AC879" s="361">
        <f ca="1">SUMPRODUCT($O199:AC199,N(OFFSET($O850:AC850,0,MAX(COLUMN($O850:AC850))-COLUMN($O850:AC850),1,1)))</f>
        <v>0</v>
      </c>
      <c r="AD879" s="361">
        <f ca="1">SUMPRODUCT($O199:AD199,N(OFFSET($O850:AD850,0,MAX(COLUMN($O850:AD850))-COLUMN($O850:AD850),1,1)))</f>
        <v>0</v>
      </c>
      <c r="AE879" s="361">
        <f ca="1">SUMPRODUCT($O199:AE199,N(OFFSET($O850:AE850,0,MAX(COLUMN($O850:AE850))-COLUMN($O850:AE850),1,1)))</f>
        <v>0</v>
      </c>
      <c r="AF879" s="361">
        <f ca="1">SUMPRODUCT($O199:AF199,N(OFFSET($O850:AF850,0,MAX(COLUMN($O850:AF850))-COLUMN($O850:AF850),1,1)))</f>
        <v>0</v>
      </c>
      <c r="AG879" s="361">
        <f ca="1">SUMPRODUCT($O199:AG199,N(OFFSET($O850:AG850,0,MAX(COLUMN($O850:AG850))-COLUMN($O850:AG850),1,1)))</f>
        <v>0</v>
      </c>
      <c r="AH879" s="361">
        <f ca="1">SUMPRODUCT($O199:AH199,N(OFFSET($O850:AH850,0,MAX(COLUMN($O850:AH850))-COLUMN($O850:AH850),1,1)))</f>
        <v>0</v>
      </c>
      <c r="AI879" s="361">
        <f ca="1">SUMPRODUCT($O199:AI199,N(OFFSET($O850:AI850,0,MAX(COLUMN($O850:AI850))-COLUMN($O850:AI850),1,1)))</f>
        <v>0</v>
      </c>
      <c r="AJ879" s="361">
        <f ca="1">SUMPRODUCT($O199:AJ199,N(OFFSET($O850:AJ850,0,MAX(COLUMN($O850:AJ850))-COLUMN($O850:AJ850),1,1)))</f>
        <v>0</v>
      </c>
      <c r="AK879" s="361">
        <f ca="1">SUMPRODUCT($O199:AK199,N(OFFSET($O850:AK850,0,MAX(COLUMN($O850:AK850))-COLUMN($O850:AK850),1,1)))</f>
        <v>0</v>
      </c>
      <c r="AL879" s="361">
        <f ca="1">SUMPRODUCT($O199:AL199,N(OFFSET($O850:AL850,0,MAX(COLUMN($O850:AL850))-COLUMN($O850:AL850),1,1)))</f>
        <v>0</v>
      </c>
      <c r="AM879" s="361">
        <f ca="1">SUMPRODUCT($O199:AM199,N(OFFSET($O850:AM850,0,MAX(COLUMN($O850:AM850))-COLUMN($O850:AM850),1,1)))</f>
        <v>0</v>
      </c>
      <c r="AN879" s="361">
        <f ca="1">SUMPRODUCT($O199:AN199,N(OFFSET($O850:AN850,0,MAX(COLUMN($O850:AN850))-COLUMN($O850:AN850),1,1)))</f>
        <v>0</v>
      </c>
      <c r="AO879" s="361">
        <f ca="1">SUMPRODUCT($O199:AO199,N(OFFSET($O850:AO850,0,MAX(COLUMN($O850:AO850))-COLUMN($O850:AO850),1,1)))</f>
        <v>0</v>
      </c>
      <c r="AP879" s="361">
        <f ca="1">SUMPRODUCT($O199:AP199,N(OFFSET($O850:AP850,0,MAX(COLUMN($O850:AP850))-COLUMN($O850:AP850),1,1)))</f>
        <v>0</v>
      </c>
      <c r="AQ879" s="361">
        <f ca="1">SUMPRODUCT($O199:AQ199,N(OFFSET($O850:AQ850,0,MAX(COLUMN($O850:AQ850))-COLUMN($O850:AQ850),1,1)))</f>
        <v>0</v>
      </c>
      <c r="AR879" s="361">
        <f ca="1">SUMPRODUCT($O199:AR199,N(OFFSET($O850:AR850,0,MAX(COLUMN($O850:AR850))-COLUMN($O850:AR850),1,1)))</f>
        <v>0</v>
      </c>
      <c r="AS879" s="361">
        <f ca="1">SUMPRODUCT($O199:AS199,N(OFFSET($O850:AS850,0,MAX(COLUMN($O850:AS850))-COLUMN($O850:AS850),1,1)))</f>
        <v>0</v>
      </c>
      <c r="AT879" s="361">
        <f ca="1">SUMPRODUCT($O199:AT199,N(OFFSET($O850:AT850,0,MAX(COLUMN($O850:AT850))-COLUMN($O850:AT850),1,1)))</f>
        <v>0</v>
      </c>
      <c r="AU879" s="361">
        <f ca="1">SUMPRODUCT($O199:AU199,N(OFFSET($O850:AU850,0,MAX(COLUMN($O850:AU850))-COLUMN($O850:AU850),1,1)))</f>
        <v>0</v>
      </c>
      <c r="AV879" s="361">
        <f ca="1">SUMPRODUCT($O199:AV199,N(OFFSET($O850:AV850,0,MAX(COLUMN($O850:AV850))-COLUMN($O850:AV850),1,1)))</f>
        <v>0</v>
      </c>
      <c r="AW879" s="361">
        <f ca="1">SUMPRODUCT($O199:AW199,N(OFFSET($O850:AW850,0,MAX(COLUMN($O850:AW850))-COLUMN($O850:AW850),1,1)))</f>
        <v>0</v>
      </c>
      <c r="AX879" s="361">
        <f ca="1">SUMPRODUCT($O199:AX199,N(OFFSET($O850:AX850,0,MAX(COLUMN($O850:AX850))-COLUMN($O850:AX850),1,1)))</f>
        <v>0</v>
      </c>
      <c r="AY879" s="361">
        <f ca="1">SUMPRODUCT($O199:AY199,N(OFFSET($O850:AY850,0,MAX(COLUMN($O850:AY850))-COLUMN($O850:AY850),1,1)))</f>
        <v>0</v>
      </c>
      <c r="AZ879" s="361">
        <f ca="1">SUMPRODUCT($O199:AZ199,N(OFFSET($O850:AZ850,0,MAX(COLUMN($O850:AZ850))-COLUMN($O850:AZ850),1,1)))</f>
        <v>0</v>
      </c>
      <c r="BA879" s="361">
        <f ca="1">SUMPRODUCT($O199:BA199,N(OFFSET($O850:BA850,0,MAX(COLUMN($O850:BA850))-COLUMN($O850:BA850),1,1)))</f>
        <v>0</v>
      </c>
      <c r="BB879" s="361">
        <f ca="1">SUMPRODUCT($O199:BB199,N(OFFSET($O850:BB850,0,MAX(COLUMN($O850:BB850))-COLUMN($O850:BB850),1,1)))</f>
        <v>0</v>
      </c>
      <c r="BC879" s="361">
        <f ca="1">SUMPRODUCT($O199:BC199,N(OFFSET($O850:BC850,0,MAX(COLUMN($O850:BC850))-COLUMN($O850:BC850),1,1)))</f>
        <v>0</v>
      </c>
      <c r="BD879" s="361">
        <f ca="1">SUMPRODUCT($O199:BD199,N(OFFSET($O850:BD850,0,MAX(COLUMN($O850:BD850))-COLUMN($O850:BD850),1,1)))</f>
        <v>0</v>
      </c>
      <c r="BE879" s="361">
        <f ca="1">SUMPRODUCT($O199:BE199,N(OFFSET($O850:BE850,0,MAX(COLUMN($O850:BE850))-COLUMN($O850:BE850),1,1)))</f>
        <v>0</v>
      </c>
      <c r="BF879" s="361">
        <f ca="1">SUMPRODUCT($O199:BF199,N(OFFSET($O850:BF850,0,MAX(COLUMN($O850:BF850))-COLUMN($O850:BF850),1,1)))</f>
        <v>0</v>
      </c>
      <c r="BG879" s="361">
        <f ca="1">SUMPRODUCT($O199:BG199,N(OFFSET($O850:BG850,0,MAX(COLUMN($O850:BG850))-COLUMN($O850:BG850),1,1)))</f>
        <v>0</v>
      </c>
      <c r="BH879" s="361">
        <f ca="1">SUMPRODUCT($O199:BH199,N(OFFSET($O850:BH850,0,MAX(COLUMN($O850:BH850))-COLUMN($O850:BH850),1,1)))</f>
        <v>0</v>
      </c>
      <c r="BI879" s="361">
        <f ca="1">SUMPRODUCT($O199:BI199,N(OFFSET($O850:BI850,0,MAX(COLUMN($O850:BI850))-COLUMN($O850:BI850),1,1)))</f>
        <v>0</v>
      </c>
      <c r="BJ879" s="361">
        <f ca="1">SUMPRODUCT($O199:BJ199,N(OFFSET($O850:BJ850,0,MAX(COLUMN($O850:BJ850))-COLUMN($O850:BJ850),1,1)))</f>
        <v>0</v>
      </c>
      <c r="BK879" s="361">
        <f ca="1">SUMPRODUCT($O199:BK199,N(OFFSET($O850:BK850,0,MAX(COLUMN($O850:BK850))-COLUMN($O850:BK850),1,1)))</f>
        <v>0</v>
      </c>
      <c r="BL879" s="361">
        <f ca="1">SUMPRODUCT($O199:BL199,N(OFFSET($O850:BL850,0,MAX(COLUMN($O850:BL850))-COLUMN($O850:BL850),1,1)))</f>
        <v>0</v>
      </c>
      <c r="BM879" s="361">
        <f ca="1">SUMPRODUCT($O199:BM199,N(OFFSET($O850:BM850,0,MAX(COLUMN($O850:BM850))-COLUMN($O850:BM850),1,1)))</f>
        <v>0</v>
      </c>
    </row>
    <row r="880" spans="3:65" x14ac:dyDescent="0.2">
      <c r="C880" s="325">
        <f t="shared" si="1575"/>
        <v>23</v>
      </c>
      <c r="D880" s="303" t="str">
        <f t="shared" si="1576"/>
        <v>item 23</v>
      </c>
      <c r="E880" s="350" t="str">
        <f t="shared" si="1574"/>
        <v>Operating Expense</v>
      </c>
      <c r="F880" s="320">
        <f t="shared" si="1574"/>
        <v>2</v>
      </c>
      <c r="G880" s="320"/>
      <c r="H880" s="354"/>
      <c r="K880" s="341"/>
      <c r="L880" s="342"/>
      <c r="O880" s="361">
        <f ca="1">SUMPRODUCT($O200:O200,N(OFFSET($O851:O851,0,MAX(COLUMN($O851:O851))-COLUMN($O851:O851),1,1)))</f>
        <v>0</v>
      </c>
      <c r="P880" s="361">
        <f ca="1">SUMPRODUCT($O200:P200,N(OFFSET($O851:P851,0,MAX(COLUMN($O851:P851))-COLUMN($O851:P851),1,1)))</f>
        <v>0</v>
      </c>
      <c r="Q880" s="361">
        <f ca="1">SUMPRODUCT($O200:Q200,N(OFFSET($O851:Q851,0,MAX(COLUMN($O851:Q851))-COLUMN($O851:Q851),1,1)))</f>
        <v>0</v>
      </c>
      <c r="R880" s="361">
        <f ca="1">SUMPRODUCT($O200:R200,N(OFFSET($O851:R851,0,MAX(COLUMN($O851:R851))-COLUMN($O851:R851),1,1)))</f>
        <v>0</v>
      </c>
      <c r="S880" s="361">
        <f ca="1">SUMPRODUCT($O200:S200,N(OFFSET($O851:S851,0,MAX(COLUMN($O851:S851))-COLUMN($O851:S851),1,1)))</f>
        <v>0</v>
      </c>
      <c r="T880" s="361">
        <f ca="1">SUMPRODUCT($O200:T200,N(OFFSET($O851:T851,0,MAX(COLUMN($O851:T851))-COLUMN($O851:T851),1,1)))</f>
        <v>0</v>
      </c>
      <c r="U880" s="361">
        <f ca="1">SUMPRODUCT($O200:U200,N(OFFSET($O851:U851,0,MAX(COLUMN($O851:U851))-COLUMN($O851:U851),1,1)))</f>
        <v>0</v>
      </c>
      <c r="V880" s="361">
        <f ca="1">SUMPRODUCT($O200:V200,N(OFFSET($O851:V851,0,MAX(COLUMN($O851:V851))-COLUMN($O851:V851),1,1)))</f>
        <v>0</v>
      </c>
      <c r="W880" s="361">
        <f ca="1">SUMPRODUCT($O200:W200,N(OFFSET($O851:W851,0,MAX(COLUMN($O851:W851))-COLUMN($O851:W851),1,1)))</f>
        <v>0</v>
      </c>
      <c r="X880" s="361">
        <f ca="1">SUMPRODUCT($O200:X200,N(OFFSET($O851:X851,0,MAX(COLUMN($O851:X851))-COLUMN($O851:X851),1,1)))</f>
        <v>0</v>
      </c>
      <c r="Y880" s="361">
        <f ca="1">SUMPRODUCT($O200:Y200,N(OFFSET($O851:Y851,0,MAX(COLUMN($O851:Y851))-COLUMN($O851:Y851),1,1)))</f>
        <v>0</v>
      </c>
      <c r="Z880" s="361">
        <f ca="1">SUMPRODUCT($O200:Z200,N(OFFSET($O851:Z851,0,MAX(COLUMN($O851:Z851))-COLUMN($O851:Z851),1,1)))</f>
        <v>0</v>
      </c>
      <c r="AA880" s="361">
        <f ca="1">SUMPRODUCT($O200:AA200,N(OFFSET($O851:AA851,0,MAX(COLUMN($O851:AA851))-COLUMN($O851:AA851),1,1)))</f>
        <v>0</v>
      </c>
      <c r="AB880" s="361">
        <f ca="1">SUMPRODUCT($O200:AB200,N(OFFSET($O851:AB851,0,MAX(COLUMN($O851:AB851))-COLUMN($O851:AB851),1,1)))</f>
        <v>0</v>
      </c>
      <c r="AC880" s="361">
        <f ca="1">SUMPRODUCT($O200:AC200,N(OFFSET($O851:AC851,0,MAX(COLUMN($O851:AC851))-COLUMN($O851:AC851),1,1)))</f>
        <v>0</v>
      </c>
      <c r="AD880" s="361">
        <f ca="1">SUMPRODUCT($O200:AD200,N(OFFSET($O851:AD851,0,MAX(COLUMN($O851:AD851))-COLUMN($O851:AD851),1,1)))</f>
        <v>0</v>
      </c>
      <c r="AE880" s="361">
        <f ca="1">SUMPRODUCT($O200:AE200,N(OFFSET($O851:AE851,0,MAX(COLUMN($O851:AE851))-COLUMN($O851:AE851),1,1)))</f>
        <v>0</v>
      </c>
      <c r="AF880" s="361">
        <f ca="1">SUMPRODUCT($O200:AF200,N(OFFSET($O851:AF851,0,MAX(COLUMN($O851:AF851))-COLUMN($O851:AF851),1,1)))</f>
        <v>0</v>
      </c>
      <c r="AG880" s="361">
        <f ca="1">SUMPRODUCT($O200:AG200,N(OFFSET($O851:AG851,0,MAX(COLUMN($O851:AG851))-COLUMN($O851:AG851),1,1)))</f>
        <v>0</v>
      </c>
      <c r="AH880" s="361">
        <f ca="1">SUMPRODUCT($O200:AH200,N(OFFSET($O851:AH851,0,MAX(COLUMN($O851:AH851))-COLUMN($O851:AH851),1,1)))</f>
        <v>0</v>
      </c>
      <c r="AI880" s="361">
        <f ca="1">SUMPRODUCT($O200:AI200,N(OFFSET($O851:AI851,0,MAX(COLUMN($O851:AI851))-COLUMN($O851:AI851),1,1)))</f>
        <v>0</v>
      </c>
      <c r="AJ880" s="361">
        <f ca="1">SUMPRODUCT($O200:AJ200,N(OFFSET($O851:AJ851,0,MAX(COLUMN($O851:AJ851))-COLUMN($O851:AJ851),1,1)))</f>
        <v>0</v>
      </c>
      <c r="AK880" s="361">
        <f ca="1">SUMPRODUCT($O200:AK200,N(OFFSET($O851:AK851,0,MAX(COLUMN($O851:AK851))-COLUMN($O851:AK851),1,1)))</f>
        <v>0</v>
      </c>
      <c r="AL880" s="361">
        <f ca="1">SUMPRODUCT($O200:AL200,N(OFFSET($O851:AL851,0,MAX(COLUMN($O851:AL851))-COLUMN($O851:AL851),1,1)))</f>
        <v>0</v>
      </c>
      <c r="AM880" s="361">
        <f ca="1">SUMPRODUCT($O200:AM200,N(OFFSET($O851:AM851,0,MAX(COLUMN($O851:AM851))-COLUMN($O851:AM851),1,1)))</f>
        <v>0</v>
      </c>
      <c r="AN880" s="361">
        <f ca="1">SUMPRODUCT($O200:AN200,N(OFFSET($O851:AN851,0,MAX(COLUMN($O851:AN851))-COLUMN($O851:AN851),1,1)))</f>
        <v>0</v>
      </c>
      <c r="AO880" s="361">
        <f ca="1">SUMPRODUCT($O200:AO200,N(OFFSET($O851:AO851,0,MAX(COLUMN($O851:AO851))-COLUMN($O851:AO851),1,1)))</f>
        <v>0</v>
      </c>
      <c r="AP880" s="361">
        <f ca="1">SUMPRODUCT($O200:AP200,N(OFFSET($O851:AP851,0,MAX(COLUMN($O851:AP851))-COLUMN($O851:AP851),1,1)))</f>
        <v>0</v>
      </c>
      <c r="AQ880" s="361">
        <f ca="1">SUMPRODUCT($O200:AQ200,N(OFFSET($O851:AQ851,0,MAX(COLUMN($O851:AQ851))-COLUMN($O851:AQ851),1,1)))</f>
        <v>0</v>
      </c>
      <c r="AR880" s="361">
        <f ca="1">SUMPRODUCT($O200:AR200,N(OFFSET($O851:AR851,0,MAX(COLUMN($O851:AR851))-COLUMN($O851:AR851),1,1)))</f>
        <v>0</v>
      </c>
      <c r="AS880" s="361">
        <f ca="1">SUMPRODUCT($O200:AS200,N(OFFSET($O851:AS851,0,MAX(COLUMN($O851:AS851))-COLUMN($O851:AS851),1,1)))</f>
        <v>0</v>
      </c>
      <c r="AT880" s="361">
        <f ca="1">SUMPRODUCT($O200:AT200,N(OFFSET($O851:AT851,0,MAX(COLUMN($O851:AT851))-COLUMN($O851:AT851),1,1)))</f>
        <v>0</v>
      </c>
      <c r="AU880" s="361">
        <f ca="1">SUMPRODUCT($O200:AU200,N(OFFSET($O851:AU851,0,MAX(COLUMN($O851:AU851))-COLUMN($O851:AU851),1,1)))</f>
        <v>0</v>
      </c>
      <c r="AV880" s="361">
        <f ca="1">SUMPRODUCT($O200:AV200,N(OFFSET($O851:AV851,0,MAX(COLUMN($O851:AV851))-COLUMN($O851:AV851),1,1)))</f>
        <v>0</v>
      </c>
      <c r="AW880" s="361">
        <f ca="1">SUMPRODUCT($O200:AW200,N(OFFSET($O851:AW851,0,MAX(COLUMN($O851:AW851))-COLUMN($O851:AW851),1,1)))</f>
        <v>0</v>
      </c>
      <c r="AX880" s="361">
        <f ca="1">SUMPRODUCT($O200:AX200,N(OFFSET($O851:AX851,0,MAX(COLUMN($O851:AX851))-COLUMN($O851:AX851),1,1)))</f>
        <v>0</v>
      </c>
      <c r="AY880" s="361">
        <f ca="1">SUMPRODUCT($O200:AY200,N(OFFSET($O851:AY851,0,MAX(COLUMN($O851:AY851))-COLUMN($O851:AY851),1,1)))</f>
        <v>0</v>
      </c>
      <c r="AZ880" s="361">
        <f ca="1">SUMPRODUCT($O200:AZ200,N(OFFSET($O851:AZ851,0,MAX(COLUMN($O851:AZ851))-COLUMN($O851:AZ851),1,1)))</f>
        <v>0</v>
      </c>
      <c r="BA880" s="361">
        <f ca="1">SUMPRODUCT($O200:BA200,N(OFFSET($O851:BA851,0,MAX(COLUMN($O851:BA851))-COLUMN($O851:BA851),1,1)))</f>
        <v>0</v>
      </c>
      <c r="BB880" s="361">
        <f ca="1">SUMPRODUCT($O200:BB200,N(OFFSET($O851:BB851,0,MAX(COLUMN($O851:BB851))-COLUMN($O851:BB851),1,1)))</f>
        <v>0</v>
      </c>
      <c r="BC880" s="361">
        <f ca="1">SUMPRODUCT($O200:BC200,N(OFFSET($O851:BC851,0,MAX(COLUMN($O851:BC851))-COLUMN($O851:BC851),1,1)))</f>
        <v>0</v>
      </c>
      <c r="BD880" s="361">
        <f ca="1">SUMPRODUCT($O200:BD200,N(OFFSET($O851:BD851,0,MAX(COLUMN($O851:BD851))-COLUMN($O851:BD851),1,1)))</f>
        <v>0</v>
      </c>
      <c r="BE880" s="361">
        <f ca="1">SUMPRODUCT($O200:BE200,N(OFFSET($O851:BE851,0,MAX(COLUMN($O851:BE851))-COLUMN($O851:BE851),1,1)))</f>
        <v>0</v>
      </c>
      <c r="BF880" s="361">
        <f ca="1">SUMPRODUCT($O200:BF200,N(OFFSET($O851:BF851,0,MAX(COLUMN($O851:BF851))-COLUMN($O851:BF851),1,1)))</f>
        <v>0</v>
      </c>
      <c r="BG880" s="361">
        <f ca="1">SUMPRODUCT($O200:BG200,N(OFFSET($O851:BG851,0,MAX(COLUMN($O851:BG851))-COLUMN($O851:BG851),1,1)))</f>
        <v>0</v>
      </c>
      <c r="BH880" s="361">
        <f ca="1">SUMPRODUCT($O200:BH200,N(OFFSET($O851:BH851,0,MAX(COLUMN($O851:BH851))-COLUMN($O851:BH851),1,1)))</f>
        <v>0</v>
      </c>
      <c r="BI880" s="361">
        <f ca="1">SUMPRODUCT($O200:BI200,N(OFFSET($O851:BI851,0,MAX(COLUMN($O851:BI851))-COLUMN($O851:BI851),1,1)))</f>
        <v>0</v>
      </c>
      <c r="BJ880" s="361">
        <f ca="1">SUMPRODUCT($O200:BJ200,N(OFFSET($O851:BJ851,0,MAX(COLUMN($O851:BJ851))-COLUMN($O851:BJ851),1,1)))</f>
        <v>0</v>
      </c>
      <c r="BK880" s="361">
        <f ca="1">SUMPRODUCT($O200:BK200,N(OFFSET($O851:BK851,0,MAX(COLUMN($O851:BK851))-COLUMN($O851:BK851),1,1)))</f>
        <v>0</v>
      </c>
      <c r="BL880" s="361">
        <f ca="1">SUMPRODUCT($O200:BL200,N(OFFSET($O851:BL851,0,MAX(COLUMN($O851:BL851))-COLUMN($O851:BL851),1,1)))</f>
        <v>0</v>
      </c>
      <c r="BM880" s="361">
        <f ca="1">SUMPRODUCT($O200:BM200,N(OFFSET($O851:BM851,0,MAX(COLUMN($O851:BM851))-COLUMN($O851:BM851),1,1)))</f>
        <v>0</v>
      </c>
    </row>
    <row r="881" spans="3:65" x14ac:dyDescent="0.2">
      <c r="C881" s="325">
        <f t="shared" si="1575"/>
        <v>24</v>
      </c>
      <c r="D881" s="303" t="str">
        <f t="shared" si="1576"/>
        <v>item 24</v>
      </c>
      <c r="E881" s="350" t="str">
        <f t="shared" si="1574"/>
        <v>Operating Expense</v>
      </c>
      <c r="F881" s="320">
        <f t="shared" si="1574"/>
        <v>2</v>
      </c>
      <c r="G881" s="320"/>
      <c r="H881" s="354"/>
      <c r="K881" s="341"/>
      <c r="L881" s="342"/>
      <c r="O881" s="361">
        <f ca="1">SUMPRODUCT($O201:O201,N(OFFSET($O852:O852,0,MAX(COLUMN($O852:O852))-COLUMN($O852:O852),1,1)))</f>
        <v>0</v>
      </c>
      <c r="P881" s="361">
        <f ca="1">SUMPRODUCT($O201:P201,N(OFFSET($O852:P852,0,MAX(COLUMN($O852:P852))-COLUMN($O852:P852),1,1)))</f>
        <v>0</v>
      </c>
      <c r="Q881" s="361">
        <f ca="1">SUMPRODUCT($O201:Q201,N(OFFSET($O852:Q852,0,MAX(COLUMN($O852:Q852))-COLUMN($O852:Q852),1,1)))</f>
        <v>0</v>
      </c>
      <c r="R881" s="361">
        <f ca="1">SUMPRODUCT($O201:R201,N(OFFSET($O852:R852,0,MAX(COLUMN($O852:R852))-COLUMN($O852:R852),1,1)))</f>
        <v>0</v>
      </c>
      <c r="S881" s="361">
        <f ca="1">SUMPRODUCT($O201:S201,N(OFFSET($O852:S852,0,MAX(COLUMN($O852:S852))-COLUMN($O852:S852),1,1)))</f>
        <v>0</v>
      </c>
      <c r="T881" s="361">
        <f ca="1">SUMPRODUCT($O201:T201,N(OFFSET($O852:T852,0,MAX(COLUMN($O852:T852))-COLUMN($O852:T852),1,1)))</f>
        <v>0</v>
      </c>
      <c r="U881" s="361">
        <f ca="1">SUMPRODUCT($O201:U201,N(OFFSET($O852:U852,0,MAX(COLUMN($O852:U852))-COLUMN($O852:U852),1,1)))</f>
        <v>0</v>
      </c>
      <c r="V881" s="361">
        <f ca="1">SUMPRODUCT($O201:V201,N(OFFSET($O852:V852,0,MAX(COLUMN($O852:V852))-COLUMN($O852:V852),1,1)))</f>
        <v>0</v>
      </c>
      <c r="W881" s="361">
        <f ca="1">SUMPRODUCT($O201:W201,N(OFFSET($O852:W852,0,MAX(COLUMN($O852:W852))-COLUMN($O852:W852),1,1)))</f>
        <v>0</v>
      </c>
      <c r="X881" s="361">
        <f ca="1">SUMPRODUCT($O201:X201,N(OFFSET($O852:X852,0,MAX(COLUMN($O852:X852))-COLUMN($O852:X852),1,1)))</f>
        <v>0</v>
      </c>
      <c r="Y881" s="361">
        <f ca="1">SUMPRODUCT($O201:Y201,N(OFFSET($O852:Y852,0,MAX(COLUMN($O852:Y852))-COLUMN($O852:Y852),1,1)))</f>
        <v>0</v>
      </c>
      <c r="Z881" s="361">
        <f ca="1">SUMPRODUCT($O201:Z201,N(OFFSET($O852:Z852,0,MAX(COLUMN($O852:Z852))-COLUMN($O852:Z852),1,1)))</f>
        <v>0</v>
      </c>
      <c r="AA881" s="361">
        <f ca="1">SUMPRODUCT($O201:AA201,N(OFFSET($O852:AA852,0,MAX(COLUMN($O852:AA852))-COLUMN($O852:AA852),1,1)))</f>
        <v>0</v>
      </c>
      <c r="AB881" s="361">
        <f ca="1">SUMPRODUCT($O201:AB201,N(OFFSET($O852:AB852,0,MAX(COLUMN($O852:AB852))-COLUMN($O852:AB852),1,1)))</f>
        <v>0</v>
      </c>
      <c r="AC881" s="361">
        <f ca="1">SUMPRODUCT($O201:AC201,N(OFFSET($O852:AC852,0,MAX(COLUMN($O852:AC852))-COLUMN($O852:AC852),1,1)))</f>
        <v>0</v>
      </c>
      <c r="AD881" s="361">
        <f ca="1">SUMPRODUCT($O201:AD201,N(OFFSET($O852:AD852,0,MAX(COLUMN($O852:AD852))-COLUMN($O852:AD852),1,1)))</f>
        <v>0</v>
      </c>
      <c r="AE881" s="361">
        <f ca="1">SUMPRODUCT($O201:AE201,N(OFFSET($O852:AE852,0,MAX(COLUMN($O852:AE852))-COLUMN($O852:AE852),1,1)))</f>
        <v>0</v>
      </c>
      <c r="AF881" s="361">
        <f ca="1">SUMPRODUCT($O201:AF201,N(OFFSET($O852:AF852,0,MAX(COLUMN($O852:AF852))-COLUMN($O852:AF852),1,1)))</f>
        <v>0</v>
      </c>
      <c r="AG881" s="361">
        <f ca="1">SUMPRODUCT($O201:AG201,N(OFFSET($O852:AG852,0,MAX(COLUMN($O852:AG852))-COLUMN($O852:AG852),1,1)))</f>
        <v>0</v>
      </c>
      <c r="AH881" s="361">
        <f ca="1">SUMPRODUCT($O201:AH201,N(OFFSET($O852:AH852,0,MAX(COLUMN($O852:AH852))-COLUMN($O852:AH852),1,1)))</f>
        <v>0</v>
      </c>
      <c r="AI881" s="361">
        <f ca="1">SUMPRODUCT($O201:AI201,N(OFFSET($O852:AI852,0,MAX(COLUMN($O852:AI852))-COLUMN($O852:AI852),1,1)))</f>
        <v>0</v>
      </c>
      <c r="AJ881" s="361">
        <f ca="1">SUMPRODUCT($O201:AJ201,N(OFFSET($O852:AJ852,0,MAX(COLUMN($O852:AJ852))-COLUMN($O852:AJ852),1,1)))</f>
        <v>0</v>
      </c>
      <c r="AK881" s="361">
        <f ca="1">SUMPRODUCT($O201:AK201,N(OFFSET($O852:AK852,0,MAX(COLUMN($O852:AK852))-COLUMN($O852:AK852),1,1)))</f>
        <v>0</v>
      </c>
      <c r="AL881" s="361">
        <f ca="1">SUMPRODUCT($O201:AL201,N(OFFSET($O852:AL852,0,MAX(COLUMN($O852:AL852))-COLUMN($O852:AL852),1,1)))</f>
        <v>0</v>
      </c>
      <c r="AM881" s="361">
        <f ca="1">SUMPRODUCT($O201:AM201,N(OFFSET($O852:AM852,0,MAX(COLUMN($O852:AM852))-COLUMN($O852:AM852),1,1)))</f>
        <v>0</v>
      </c>
      <c r="AN881" s="361">
        <f ca="1">SUMPRODUCT($O201:AN201,N(OFFSET($O852:AN852,0,MAX(COLUMN($O852:AN852))-COLUMN($O852:AN852),1,1)))</f>
        <v>0</v>
      </c>
      <c r="AO881" s="361">
        <f ca="1">SUMPRODUCT($O201:AO201,N(OFFSET($O852:AO852,0,MAX(COLUMN($O852:AO852))-COLUMN($O852:AO852),1,1)))</f>
        <v>0</v>
      </c>
      <c r="AP881" s="361">
        <f ca="1">SUMPRODUCT($O201:AP201,N(OFFSET($O852:AP852,0,MAX(COLUMN($O852:AP852))-COLUMN($O852:AP852),1,1)))</f>
        <v>0</v>
      </c>
      <c r="AQ881" s="361">
        <f ca="1">SUMPRODUCT($O201:AQ201,N(OFFSET($O852:AQ852,0,MAX(COLUMN($O852:AQ852))-COLUMN($O852:AQ852),1,1)))</f>
        <v>0</v>
      </c>
      <c r="AR881" s="361">
        <f ca="1">SUMPRODUCT($O201:AR201,N(OFFSET($O852:AR852,0,MAX(COLUMN($O852:AR852))-COLUMN($O852:AR852),1,1)))</f>
        <v>0</v>
      </c>
      <c r="AS881" s="361">
        <f ca="1">SUMPRODUCT($O201:AS201,N(OFFSET($O852:AS852,0,MAX(COLUMN($O852:AS852))-COLUMN($O852:AS852),1,1)))</f>
        <v>0</v>
      </c>
      <c r="AT881" s="361">
        <f ca="1">SUMPRODUCT($O201:AT201,N(OFFSET($O852:AT852,0,MAX(COLUMN($O852:AT852))-COLUMN($O852:AT852),1,1)))</f>
        <v>0</v>
      </c>
      <c r="AU881" s="361">
        <f ca="1">SUMPRODUCT($O201:AU201,N(OFFSET($O852:AU852,0,MAX(COLUMN($O852:AU852))-COLUMN($O852:AU852),1,1)))</f>
        <v>0</v>
      </c>
      <c r="AV881" s="361">
        <f ca="1">SUMPRODUCT($O201:AV201,N(OFFSET($O852:AV852,0,MAX(COLUMN($O852:AV852))-COLUMN($O852:AV852),1,1)))</f>
        <v>0</v>
      </c>
      <c r="AW881" s="361">
        <f ca="1">SUMPRODUCT($O201:AW201,N(OFFSET($O852:AW852,0,MAX(COLUMN($O852:AW852))-COLUMN($O852:AW852),1,1)))</f>
        <v>0</v>
      </c>
      <c r="AX881" s="361">
        <f ca="1">SUMPRODUCT($O201:AX201,N(OFFSET($O852:AX852,0,MAX(COLUMN($O852:AX852))-COLUMN($O852:AX852),1,1)))</f>
        <v>0</v>
      </c>
      <c r="AY881" s="361">
        <f ca="1">SUMPRODUCT($O201:AY201,N(OFFSET($O852:AY852,0,MAX(COLUMN($O852:AY852))-COLUMN($O852:AY852),1,1)))</f>
        <v>0</v>
      </c>
      <c r="AZ881" s="361">
        <f ca="1">SUMPRODUCT($O201:AZ201,N(OFFSET($O852:AZ852,0,MAX(COLUMN($O852:AZ852))-COLUMN($O852:AZ852),1,1)))</f>
        <v>0</v>
      </c>
      <c r="BA881" s="361">
        <f ca="1">SUMPRODUCT($O201:BA201,N(OFFSET($O852:BA852,0,MAX(COLUMN($O852:BA852))-COLUMN($O852:BA852),1,1)))</f>
        <v>0</v>
      </c>
      <c r="BB881" s="361">
        <f ca="1">SUMPRODUCT($O201:BB201,N(OFFSET($O852:BB852,0,MAX(COLUMN($O852:BB852))-COLUMN($O852:BB852),1,1)))</f>
        <v>0</v>
      </c>
      <c r="BC881" s="361">
        <f ca="1">SUMPRODUCT($O201:BC201,N(OFFSET($O852:BC852,0,MAX(COLUMN($O852:BC852))-COLUMN($O852:BC852),1,1)))</f>
        <v>0</v>
      </c>
      <c r="BD881" s="361">
        <f ca="1">SUMPRODUCT($O201:BD201,N(OFFSET($O852:BD852,0,MAX(COLUMN($O852:BD852))-COLUMN($O852:BD852),1,1)))</f>
        <v>0</v>
      </c>
      <c r="BE881" s="361">
        <f ca="1">SUMPRODUCT($O201:BE201,N(OFFSET($O852:BE852,0,MAX(COLUMN($O852:BE852))-COLUMN($O852:BE852),1,1)))</f>
        <v>0</v>
      </c>
      <c r="BF881" s="361">
        <f ca="1">SUMPRODUCT($O201:BF201,N(OFFSET($O852:BF852,0,MAX(COLUMN($O852:BF852))-COLUMN($O852:BF852),1,1)))</f>
        <v>0</v>
      </c>
      <c r="BG881" s="361">
        <f ca="1">SUMPRODUCT($O201:BG201,N(OFFSET($O852:BG852,0,MAX(COLUMN($O852:BG852))-COLUMN($O852:BG852),1,1)))</f>
        <v>0</v>
      </c>
      <c r="BH881" s="361">
        <f ca="1">SUMPRODUCT($O201:BH201,N(OFFSET($O852:BH852,0,MAX(COLUMN($O852:BH852))-COLUMN($O852:BH852),1,1)))</f>
        <v>0</v>
      </c>
      <c r="BI881" s="361">
        <f ca="1">SUMPRODUCT($O201:BI201,N(OFFSET($O852:BI852,0,MAX(COLUMN($O852:BI852))-COLUMN($O852:BI852),1,1)))</f>
        <v>0</v>
      </c>
      <c r="BJ881" s="361">
        <f ca="1">SUMPRODUCT($O201:BJ201,N(OFFSET($O852:BJ852,0,MAX(COLUMN($O852:BJ852))-COLUMN($O852:BJ852),1,1)))</f>
        <v>0</v>
      </c>
      <c r="BK881" s="361">
        <f ca="1">SUMPRODUCT($O201:BK201,N(OFFSET($O852:BK852,0,MAX(COLUMN($O852:BK852))-COLUMN($O852:BK852),1,1)))</f>
        <v>0</v>
      </c>
      <c r="BL881" s="361">
        <f ca="1">SUMPRODUCT($O201:BL201,N(OFFSET($O852:BL852,0,MAX(COLUMN($O852:BL852))-COLUMN($O852:BL852),1,1)))</f>
        <v>0</v>
      </c>
      <c r="BM881" s="361">
        <f ca="1">SUMPRODUCT($O201:BM201,N(OFFSET($O852:BM852,0,MAX(COLUMN($O852:BM852))-COLUMN($O852:BM852),1,1)))</f>
        <v>0</v>
      </c>
    </row>
    <row r="882" spans="3:65" x14ac:dyDescent="0.2">
      <c r="C882" s="325">
        <f t="shared" si="1575"/>
        <v>25</v>
      </c>
      <c r="D882" s="303" t="str">
        <f t="shared" si="1576"/>
        <v>item 25</v>
      </c>
      <c r="E882" s="350" t="str">
        <f t="shared" si="1574"/>
        <v>Operating Expense</v>
      </c>
      <c r="F882" s="320">
        <f t="shared" si="1574"/>
        <v>2</v>
      </c>
      <c r="G882" s="320"/>
      <c r="H882" s="354"/>
      <c r="K882" s="344"/>
      <c r="L882" s="345"/>
      <c r="O882" s="361">
        <f ca="1">SUMPRODUCT($O202:O202,N(OFFSET($O853:O853,0,MAX(COLUMN($O853:O853))-COLUMN($O853:O853),1,1)))</f>
        <v>0</v>
      </c>
      <c r="P882" s="361">
        <f ca="1">SUMPRODUCT($O202:P202,N(OFFSET($O853:P853,0,MAX(COLUMN($O853:P853))-COLUMN($O853:P853),1,1)))</f>
        <v>0</v>
      </c>
      <c r="Q882" s="361">
        <f ca="1">SUMPRODUCT($O202:Q202,N(OFFSET($O853:Q853,0,MAX(COLUMN($O853:Q853))-COLUMN($O853:Q853),1,1)))</f>
        <v>0</v>
      </c>
      <c r="R882" s="361">
        <f ca="1">SUMPRODUCT($O202:R202,N(OFFSET($O853:R853,0,MAX(COLUMN($O853:R853))-COLUMN($O853:R853),1,1)))</f>
        <v>0</v>
      </c>
      <c r="S882" s="361">
        <f ca="1">SUMPRODUCT($O202:S202,N(OFFSET($O853:S853,0,MAX(COLUMN($O853:S853))-COLUMN($O853:S853),1,1)))</f>
        <v>0</v>
      </c>
      <c r="T882" s="361">
        <f ca="1">SUMPRODUCT($O202:T202,N(OFFSET($O853:T853,0,MAX(COLUMN($O853:T853))-COLUMN($O853:T853),1,1)))</f>
        <v>0</v>
      </c>
      <c r="U882" s="361">
        <f ca="1">SUMPRODUCT($O202:U202,N(OFFSET($O853:U853,0,MAX(COLUMN($O853:U853))-COLUMN($O853:U853),1,1)))</f>
        <v>0</v>
      </c>
      <c r="V882" s="361">
        <f ca="1">SUMPRODUCT($O202:V202,N(OFFSET($O853:V853,0,MAX(COLUMN($O853:V853))-COLUMN($O853:V853),1,1)))</f>
        <v>0</v>
      </c>
      <c r="W882" s="361">
        <f ca="1">SUMPRODUCT($O202:W202,N(OFFSET($O853:W853,0,MAX(COLUMN($O853:W853))-COLUMN($O853:W853),1,1)))</f>
        <v>0</v>
      </c>
      <c r="X882" s="361">
        <f ca="1">SUMPRODUCT($O202:X202,N(OFFSET($O853:X853,0,MAX(COLUMN($O853:X853))-COLUMN($O853:X853),1,1)))</f>
        <v>0</v>
      </c>
      <c r="Y882" s="361">
        <f ca="1">SUMPRODUCT($O202:Y202,N(OFFSET($O853:Y853,0,MAX(COLUMN($O853:Y853))-COLUMN($O853:Y853),1,1)))</f>
        <v>0</v>
      </c>
      <c r="Z882" s="361">
        <f ca="1">SUMPRODUCT($O202:Z202,N(OFFSET($O853:Z853,0,MAX(COLUMN($O853:Z853))-COLUMN($O853:Z853),1,1)))</f>
        <v>0</v>
      </c>
      <c r="AA882" s="361">
        <f ca="1">SUMPRODUCT($O202:AA202,N(OFFSET($O853:AA853,0,MAX(COLUMN($O853:AA853))-COLUMN($O853:AA853),1,1)))</f>
        <v>0</v>
      </c>
      <c r="AB882" s="361">
        <f ca="1">SUMPRODUCT($O202:AB202,N(OFFSET($O853:AB853,0,MAX(COLUMN($O853:AB853))-COLUMN($O853:AB853),1,1)))</f>
        <v>0</v>
      </c>
      <c r="AC882" s="361">
        <f ca="1">SUMPRODUCT($O202:AC202,N(OFFSET($O853:AC853,0,MAX(COLUMN($O853:AC853))-COLUMN($O853:AC853),1,1)))</f>
        <v>0</v>
      </c>
      <c r="AD882" s="361">
        <f ca="1">SUMPRODUCT($O202:AD202,N(OFFSET($O853:AD853,0,MAX(COLUMN($O853:AD853))-COLUMN($O853:AD853),1,1)))</f>
        <v>0</v>
      </c>
      <c r="AE882" s="361">
        <f ca="1">SUMPRODUCT($O202:AE202,N(OFFSET($O853:AE853,0,MAX(COLUMN($O853:AE853))-COLUMN($O853:AE853),1,1)))</f>
        <v>0</v>
      </c>
      <c r="AF882" s="361">
        <f ca="1">SUMPRODUCT($O202:AF202,N(OFFSET($O853:AF853,0,MAX(COLUMN($O853:AF853))-COLUMN($O853:AF853),1,1)))</f>
        <v>0</v>
      </c>
      <c r="AG882" s="361">
        <f ca="1">SUMPRODUCT($O202:AG202,N(OFFSET($O853:AG853,0,MAX(COLUMN($O853:AG853))-COLUMN($O853:AG853),1,1)))</f>
        <v>0</v>
      </c>
      <c r="AH882" s="361">
        <f ca="1">SUMPRODUCT($O202:AH202,N(OFFSET($O853:AH853,0,MAX(COLUMN($O853:AH853))-COLUMN($O853:AH853),1,1)))</f>
        <v>0</v>
      </c>
      <c r="AI882" s="361">
        <f ca="1">SUMPRODUCT($O202:AI202,N(OFFSET($O853:AI853,0,MAX(COLUMN($O853:AI853))-COLUMN($O853:AI853),1,1)))</f>
        <v>0</v>
      </c>
      <c r="AJ882" s="361">
        <f ca="1">SUMPRODUCT($O202:AJ202,N(OFFSET($O853:AJ853,0,MAX(COLUMN($O853:AJ853))-COLUMN($O853:AJ853),1,1)))</f>
        <v>0</v>
      </c>
      <c r="AK882" s="361">
        <f ca="1">SUMPRODUCT($O202:AK202,N(OFFSET($O853:AK853,0,MAX(COLUMN($O853:AK853))-COLUMN($O853:AK853),1,1)))</f>
        <v>0</v>
      </c>
      <c r="AL882" s="361">
        <f ca="1">SUMPRODUCT($O202:AL202,N(OFFSET($O853:AL853,0,MAX(COLUMN($O853:AL853))-COLUMN($O853:AL853),1,1)))</f>
        <v>0</v>
      </c>
      <c r="AM882" s="361">
        <f ca="1">SUMPRODUCT($O202:AM202,N(OFFSET($O853:AM853,0,MAX(COLUMN($O853:AM853))-COLUMN($O853:AM853),1,1)))</f>
        <v>0</v>
      </c>
      <c r="AN882" s="361">
        <f ca="1">SUMPRODUCT($O202:AN202,N(OFFSET($O853:AN853,0,MAX(COLUMN($O853:AN853))-COLUMN($O853:AN853),1,1)))</f>
        <v>0</v>
      </c>
      <c r="AO882" s="361">
        <f ca="1">SUMPRODUCT($O202:AO202,N(OFFSET($O853:AO853,0,MAX(COLUMN($O853:AO853))-COLUMN($O853:AO853),1,1)))</f>
        <v>0</v>
      </c>
      <c r="AP882" s="361">
        <f ca="1">SUMPRODUCT($O202:AP202,N(OFFSET($O853:AP853,0,MAX(COLUMN($O853:AP853))-COLUMN($O853:AP853),1,1)))</f>
        <v>0</v>
      </c>
      <c r="AQ882" s="361">
        <f ca="1">SUMPRODUCT($O202:AQ202,N(OFFSET($O853:AQ853,0,MAX(COLUMN($O853:AQ853))-COLUMN($O853:AQ853),1,1)))</f>
        <v>0</v>
      </c>
      <c r="AR882" s="361">
        <f ca="1">SUMPRODUCT($O202:AR202,N(OFFSET($O853:AR853,0,MAX(COLUMN($O853:AR853))-COLUMN($O853:AR853),1,1)))</f>
        <v>0</v>
      </c>
      <c r="AS882" s="361">
        <f ca="1">SUMPRODUCT($O202:AS202,N(OFFSET($O853:AS853,0,MAX(COLUMN($O853:AS853))-COLUMN($O853:AS853),1,1)))</f>
        <v>0</v>
      </c>
      <c r="AT882" s="361">
        <f ca="1">SUMPRODUCT($O202:AT202,N(OFFSET($O853:AT853,0,MAX(COLUMN($O853:AT853))-COLUMN($O853:AT853),1,1)))</f>
        <v>0</v>
      </c>
      <c r="AU882" s="361">
        <f ca="1">SUMPRODUCT($O202:AU202,N(OFFSET($O853:AU853,0,MAX(COLUMN($O853:AU853))-COLUMN($O853:AU853),1,1)))</f>
        <v>0</v>
      </c>
      <c r="AV882" s="361">
        <f ca="1">SUMPRODUCT($O202:AV202,N(OFFSET($O853:AV853,0,MAX(COLUMN($O853:AV853))-COLUMN($O853:AV853),1,1)))</f>
        <v>0</v>
      </c>
      <c r="AW882" s="361">
        <f ca="1">SUMPRODUCT($O202:AW202,N(OFFSET($O853:AW853,0,MAX(COLUMN($O853:AW853))-COLUMN($O853:AW853),1,1)))</f>
        <v>0</v>
      </c>
      <c r="AX882" s="361">
        <f ca="1">SUMPRODUCT($O202:AX202,N(OFFSET($O853:AX853,0,MAX(COLUMN($O853:AX853))-COLUMN($O853:AX853),1,1)))</f>
        <v>0</v>
      </c>
      <c r="AY882" s="361">
        <f ca="1">SUMPRODUCT($O202:AY202,N(OFFSET($O853:AY853,0,MAX(COLUMN($O853:AY853))-COLUMN($O853:AY853),1,1)))</f>
        <v>0</v>
      </c>
      <c r="AZ882" s="361">
        <f ca="1">SUMPRODUCT($O202:AZ202,N(OFFSET($O853:AZ853,0,MAX(COLUMN($O853:AZ853))-COLUMN($O853:AZ853),1,1)))</f>
        <v>0</v>
      </c>
      <c r="BA882" s="361">
        <f ca="1">SUMPRODUCT($O202:BA202,N(OFFSET($O853:BA853,0,MAX(COLUMN($O853:BA853))-COLUMN($O853:BA853),1,1)))</f>
        <v>0</v>
      </c>
      <c r="BB882" s="361">
        <f ca="1">SUMPRODUCT($O202:BB202,N(OFFSET($O853:BB853,0,MAX(COLUMN($O853:BB853))-COLUMN($O853:BB853),1,1)))</f>
        <v>0</v>
      </c>
      <c r="BC882" s="361">
        <f ca="1">SUMPRODUCT($O202:BC202,N(OFFSET($O853:BC853,0,MAX(COLUMN($O853:BC853))-COLUMN($O853:BC853),1,1)))</f>
        <v>0</v>
      </c>
      <c r="BD882" s="361">
        <f ca="1">SUMPRODUCT($O202:BD202,N(OFFSET($O853:BD853,0,MAX(COLUMN($O853:BD853))-COLUMN($O853:BD853),1,1)))</f>
        <v>0</v>
      </c>
      <c r="BE882" s="361">
        <f ca="1">SUMPRODUCT($O202:BE202,N(OFFSET($O853:BE853,0,MAX(COLUMN($O853:BE853))-COLUMN($O853:BE853),1,1)))</f>
        <v>0</v>
      </c>
      <c r="BF882" s="361">
        <f ca="1">SUMPRODUCT($O202:BF202,N(OFFSET($O853:BF853,0,MAX(COLUMN($O853:BF853))-COLUMN($O853:BF853),1,1)))</f>
        <v>0</v>
      </c>
      <c r="BG882" s="361">
        <f ca="1">SUMPRODUCT($O202:BG202,N(OFFSET($O853:BG853,0,MAX(COLUMN($O853:BG853))-COLUMN($O853:BG853),1,1)))</f>
        <v>0</v>
      </c>
      <c r="BH882" s="361">
        <f ca="1">SUMPRODUCT($O202:BH202,N(OFFSET($O853:BH853,0,MAX(COLUMN($O853:BH853))-COLUMN($O853:BH853),1,1)))</f>
        <v>0</v>
      </c>
      <c r="BI882" s="361">
        <f ca="1">SUMPRODUCT($O202:BI202,N(OFFSET($O853:BI853,0,MAX(COLUMN($O853:BI853))-COLUMN($O853:BI853),1,1)))</f>
        <v>0</v>
      </c>
      <c r="BJ882" s="361">
        <f ca="1">SUMPRODUCT($O202:BJ202,N(OFFSET($O853:BJ853,0,MAX(COLUMN($O853:BJ853))-COLUMN($O853:BJ853),1,1)))</f>
        <v>0</v>
      </c>
      <c r="BK882" s="361">
        <f ca="1">SUMPRODUCT($O202:BK202,N(OFFSET($O853:BK853,0,MAX(COLUMN($O853:BK853))-COLUMN($O853:BK853),1,1)))</f>
        <v>0</v>
      </c>
      <c r="BL882" s="361">
        <f ca="1">SUMPRODUCT($O202:BL202,N(OFFSET($O853:BL853,0,MAX(COLUMN($O853:BL853))-COLUMN($O853:BL853),1,1)))</f>
        <v>0</v>
      </c>
      <c r="BM882" s="361">
        <f ca="1">SUMPRODUCT($O202:BM202,N(OFFSET($O853:BM853,0,MAX(COLUMN($O853:BM853))-COLUMN($O853:BM853),1,1)))</f>
        <v>0</v>
      </c>
    </row>
    <row r="883" spans="3:65" x14ac:dyDescent="0.2">
      <c r="D883" s="331" t="str">
        <f>"Total "&amp;D857</f>
        <v>Total Insurance Valuation</v>
      </c>
      <c r="K883" s="346"/>
      <c r="L883" s="347"/>
      <c r="O883" s="348">
        <f ca="1">SUM(O858:O882)</f>
        <v>0</v>
      </c>
      <c r="P883" s="348">
        <f ca="1">SUM(P858:P882)</f>
        <v>1000000</v>
      </c>
      <c r="Q883" s="348">
        <f t="shared" ref="Q883" ca="1" si="1577">SUM(Q858:Q882)</f>
        <v>975000</v>
      </c>
      <c r="R883" s="348">
        <f t="shared" ref="R883" ca="1" si="1578">SUM(R858:R882)</f>
        <v>950000</v>
      </c>
      <c r="S883" s="348">
        <f t="shared" ref="S883" ca="1" si="1579">SUM(S858:S882)</f>
        <v>925000</v>
      </c>
      <c r="T883" s="348">
        <f t="shared" ref="T883" ca="1" si="1580">SUM(T858:T882)</f>
        <v>900000</v>
      </c>
      <c r="U883" s="348">
        <f t="shared" ref="U883" ca="1" si="1581">SUM(U858:U882)</f>
        <v>875000</v>
      </c>
      <c r="V883" s="348">
        <f t="shared" ref="V883" ca="1" si="1582">SUM(V858:V882)</f>
        <v>850000</v>
      </c>
      <c r="W883" s="348">
        <f t="shared" ref="W883" ca="1" si="1583">SUM(W858:W882)</f>
        <v>825000</v>
      </c>
      <c r="X883" s="348">
        <f t="shared" ref="X883" ca="1" si="1584">SUM(X858:X882)</f>
        <v>800000</v>
      </c>
      <c r="Y883" s="348">
        <f t="shared" ref="Y883" ca="1" si="1585">SUM(Y858:Y882)</f>
        <v>775000</v>
      </c>
      <c r="Z883" s="348">
        <f t="shared" ref="Z883" ca="1" si="1586">SUM(Z858:Z882)</f>
        <v>750000</v>
      </c>
      <c r="AA883" s="348">
        <f t="shared" ref="AA883" ca="1" si="1587">SUM(AA858:AA882)</f>
        <v>725000.00000000012</v>
      </c>
      <c r="AB883" s="348">
        <f t="shared" ref="AB883" ca="1" si="1588">SUM(AB858:AB882)</f>
        <v>700000</v>
      </c>
      <c r="AC883" s="348">
        <f t="shared" ref="AC883" ca="1" si="1589">SUM(AC858:AC882)</f>
        <v>675000</v>
      </c>
      <c r="AD883" s="348">
        <f t="shared" ref="AD883" ca="1" si="1590">SUM(AD858:AD882)</f>
        <v>649999.99999999988</v>
      </c>
      <c r="AE883" s="348">
        <f t="shared" ref="AE883" ca="1" si="1591">SUM(AE858:AE882)</f>
        <v>625000</v>
      </c>
      <c r="AF883" s="348">
        <f t="shared" ref="AF883" ca="1" si="1592">SUM(AF858:AF882)</f>
        <v>599999.99999999988</v>
      </c>
      <c r="AG883" s="348">
        <f t="shared" ref="AG883" ca="1" si="1593">SUM(AG858:AG882)</f>
        <v>575000</v>
      </c>
      <c r="AH883" s="348">
        <f t="shared" ref="AH883" ca="1" si="1594">SUM(AH858:AH882)</f>
        <v>549999.99999999977</v>
      </c>
      <c r="AI883" s="348">
        <f t="shared" ref="AI883" ca="1" si="1595">SUM(AI858:AI882)</f>
        <v>524999.99999999988</v>
      </c>
      <c r="AJ883" s="348">
        <f t="shared" ref="AJ883" ca="1" si="1596">SUM(AJ858:AJ882)</f>
        <v>499999.99999999988</v>
      </c>
      <c r="AK883" s="348">
        <f t="shared" ref="AK883" ca="1" si="1597">SUM(AK858:AK882)</f>
        <v>474999.99999999988</v>
      </c>
      <c r="AL883" s="348">
        <f t="shared" ref="AL883" ca="1" si="1598">SUM(AL858:AL882)</f>
        <v>449999.99999999983</v>
      </c>
      <c r="AM883" s="348">
        <f t="shared" ref="AM883" ca="1" si="1599">SUM(AM858:AM882)</f>
        <v>424999.99999999983</v>
      </c>
      <c r="AN883" s="348">
        <f t="shared" ref="AN883" ca="1" si="1600">SUM(AN858:AN882)</f>
        <v>399999.99999999983</v>
      </c>
      <c r="AO883" s="348">
        <f t="shared" ref="AO883" ca="1" si="1601">SUM(AO858:AO882)</f>
        <v>374999.99999999977</v>
      </c>
      <c r="AP883" s="348">
        <f t="shared" ref="AP883" ca="1" si="1602">SUM(AP858:AP882)</f>
        <v>349999.99999999977</v>
      </c>
      <c r="AQ883" s="348">
        <f t="shared" ref="AQ883" ca="1" si="1603">SUM(AQ858:AQ882)</f>
        <v>324999.99999999971</v>
      </c>
      <c r="AR883" s="348">
        <f t="shared" ref="AR883" ca="1" si="1604">SUM(AR858:AR882)</f>
        <v>299999.99999999971</v>
      </c>
      <c r="AS883" s="348">
        <f t="shared" ref="AS883" ca="1" si="1605">SUM(AS858:AS882)</f>
        <v>274999.99999999971</v>
      </c>
      <c r="AT883" s="348">
        <f t="shared" ref="AT883" ca="1" si="1606">SUM(AT858:AT882)</f>
        <v>249999.99999999968</v>
      </c>
      <c r="AU883" s="348">
        <f t="shared" ref="AU883" ca="1" si="1607">SUM(AU858:AU882)</f>
        <v>224999.99999999965</v>
      </c>
      <c r="AV883" s="348">
        <f t="shared" ref="AV883" ca="1" si="1608">SUM(AV858:AV882)</f>
        <v>200000</v>
      </c>
      <c r="AW883" s="348">
        <f t="shared" ref="AW883" ca="1" si="1609">SUM(AW858:AW882)</f>
        <v>200000</v>
      </c>
      <c r="AX883" s="348">
        <f t="shared" ref="AX883" ca="1" si="1610">SUM(AX858:AX882)</f>
        <v>200000</v>
      </c>
      <c r="AY883" s="348">
        <f t="shared" ref="AY883" ca="1" si="1611">SUM(AY858:AY882)</f>
        <v>200000</v>
      </c>
      <c r="AZ883" s="348">
        <f t="shared" ref="AZ883" ca="1" si="1612">SUM(AZ858:AZ882)</f>
        <v>200000</v>
      </c>
      <c r="BA883" s="348">
        <f t="shared" ref="BA883" ca="1" si="1613">SUM(BA858:BA882)</f>
        <v>200000</v>
      </c>
      <c r="BB883" s="348">
        <f t="shared" ref="BB883" ca="1" si="1614">SUM(BB858:BB882)</f>
        <v>200000</v>
      </c>
      <c r="BC883" s="348">
        <f t="shared" ref="BC883" ca="1" si="1615">SUM(BC858:BC882)</f>
        <v>200000</v>
      </c>
      <c r="BD883" s="348">
        <f t="shared" ref="BD883" ca="1" si="1616">SUM(BD858:BD882)</f>
        <v>200000</v>
      </c>
      <c r="BE883" s="348">
        <f t="shared" ref="BE883" ca="1" si="1617">SUM(BE858:BE882)</f>
        <v>0</v>
      </c>
      <c r="BF883" s="348">
        <f t="shared" ref="BF883" ca="1" si="1618">SUM(BF858:BF882)</f>
        <v>0</v>
      </c>
      <c r="BG883" s="348">
        <f t="shared" ref="BG883" ca="1" si="1619">SUM(BG858:BG882)</f>
        <v>0</v>
      </c>
      <c r="BH883" s="348">
        <f t="shared" ref="BH883" ca="1" si="1620">SUM(BH858:BH882)</f>
        <v>0</v>
      </c>
      <c r="BI883" s="348">
        <f t="shared" ref="BI883" ca="1" si="1621">SUM(BI858:BI882)</f>
        <v>0</v>
      </c>
      <c r="BJ883" s="348">
        <f t="shared" ref="BJ883" ca="1" si="1622">SUM(BJ858:BJ882)</f>
        <v>0</v>
      </c>
      <c r="BK883" s="348">
        <f t="shared" ref="BK883" ca="1" si="1623">SUM(BK858:BK882)</f>
        <v>0</v>
      </c>
      <c r="BL883" s="348">
        <f t="shared" ref="BL883" ca="1" si="1624">SUM(BL858:BL882)</f>
        <v>0</v>
      </c>
      <c r="BM883" s="348">
        <f t="shared" ref="BM883" ca="1" si="1625">SUM(BM858:BM882)</f>
        <v>0</v>
      </c>
    </row>
    <row r="884" spans="3:65" s="326" customFormat="1" x14ac:dyDescent="0.2">
      <c r="D884" s="334"/>
      <c r="F884" s="335"/>
      <c r="G884" s="335"/>
    </row>
    <row r="885" spans="3:65" s="326" customFormat="1" x14ac:dyDescent="0.2">
      <c r="D885" s="334"/>
      <c r="F885" s="335"/>
      <c r="G885" s="335"/>
    </row>
    <row r="886" spans="3:65" x14ac:dyDescent="0.2">
      <c r="D886" s="323" t="s">
        <v>89</v>
      </c>
      <c r="E886" s="318"/>
      <c r="F886" s="291"/>
      <c r="G886" s="291"/>
      <c r="H886" s="356" t="s">
        <v>88</v>
      </c>
      <c r="K886" s="321"/>
      <c r="L886" s="321"/>
      <c r="M886" s="321"/>
      <c r="O886" s="321"/>
      <c r="P886" s="321"/>
      <c r="Q886" s="321"/>
      <c r="R886" s="321"/>
      <c r="S886" s="321"/>
      <c r="T886" s="321"/>
      <c r="U886" s="321"/>
      <c r="V886" s="321"/>
      <c r="W886" s="321"/>
      <c r="X886" s="321"/>
      <c r="Y886" s="321"/>
      <c r="Z886" s="321"/>
      <c r="AA886" s="321"/>
      <c r="AB886" s="321"/>
      <c r="AC886" s="321"/>
      <c r="AD886" s="321"/>
      <c r="AE886" s="321"/>
      <c r="AF886" s="321"/>
      <c r="AG886" s="321"/>
      <c r="AH886" s="321"/>
      <c r="AI886" s="321"/>
      <c r="AJ886" s="321"/>
      <c r="AK886" s="321"/>
      <c r="AL886" s="321"/>
      <c r="AM886" s="321"/>
      <c r="AN886" s="321"/>
      <c r="AO886" s="321"/>
      <c r="AP886" s="321"/>
      <c r="AQ886" s="321"/>
      <c r="AR886" s="321"/>
      <c r="AS886" s="321"/>
      <c r="AT886" s="321"/>
      <c r="AU886" s="321"/>
      <c r="AV886" s="321"/>
      <c r="AW886" s="321"/>
      <c r="AX886" s="321"/>
      <c r="AY886" s="321"/>
      <c r="AZ886" s="321"/>
      <c r="BA886" s="321"/>
      <c r="BB886" s="321"/>
      <c r="BC886" s="321"/>
      <c r="BD886" s="321"/>
      <c r="BE886" s="321"/>
      <c r="BF886" s="321"/>
      <c r="BG886" s="321"/>
      <c r="BH886" s="321"/>
      <c r="BI886" s="321"/>
      <c r="BJ886" s="321"/>
      <c r="BK886" s="321"/>
      <c r="BL886" s="321"/>
      <c r="BM886" s="321"/>
    </row>
    <row r="887" spans="3:65" x14ac:dyDescent="0.2">
      <c r="C887" s="325">
        <f>C886+1</f>
        <v>1</v>
      </c>
      <c r="D887" s="303" t="str">
        <f>INDEX(D$59:D$83,$C887,1)</f>
        <v>CR Factors</v>
      </c>
      <c r="E887" s="350" t="str">
        <f t="shared" ref="E887:F911" si="1626">INDEX(E$59:E$83,$C887,1)</f>
        <v>Capital</v>
      </c>
      <c r="F887" s="320">
        <f t="shared" si="1626"/>
        <v>4</v>
      </c>
      <c r="G887" s="320"/>
      <c r="H887" s="362">
        <f>Assumptions!$E$35</f>
        <v>6.1944652212651168E-4</v>
      </c>
      <c r="K887" s="341">
        <f ca="1">SUMPRODUCT(O887:BM887,$O$7:$BM$7)</f>
        <v>6308.4595562322229</v>
      </c>
      <c r="L887" s="342">
        <f ca="1">SUM(O887:BM887)</f>
        <v>13256.155573507343</v>
      </c>
      <c r="O887" s="374">
        <f ca="1">$H887*O858</f>
        <v>0</v>
      </c>
      <c r="P887" s="374">
        <f t="shared" ref="P887:BM887" ca="1" si="1627">$H887*P858</f>
        <v>619.4465221265117</v>
      </c>
      <c r="Q887" s="374">
        <f t="shared" ca="1" si="1627"/>
        <v>603.96035907334885</v>
      </c>
      <c r="R887" s="374">
        <f t="shared" ca="1" si="1627"/>
        <v>588.47419602018613</v>
      </c>
      <c r="S887" s="374">
        <f t="shared" ca="1" si="1627"/>
        <v>572.98803296702329</v>
      </c>
      <c r="T887" s="374">
        <f t="shared" ca="1" si="1627"/>
        <v>557.50186991386056</v>
      </c>
      <c r="U887" s="374">
        <f t="shared" ca="1" si="1627"/>
        <v>542.01570686069772</v>
      </c>
      <c r="V887" s="374">
        <f t="shared" ca="1" si="1627"/>
        <v>526.52954380753488</v>
      </c>
      <c r="W887" s="374">
        <f t="shared" ca="1" si="1627"/>
        <v>511.04338075437215</v>
      </c>
      <c r="X887" s="374">
        <f t="shared" ca="1" si="1627"/>
        <v>495.55721770120937</v>
      </c>
      <c r="Y887" s="374">
        <f t="shared" ca="1" si="1627"/>
        <v>480.07105464804653</v>
      </c>
      <c r="Z887" s="374">
        <f t="shared" ca="1" si="1627"/>
        <v>464.58489159488374</v>
      </c>
      <c r="AA887" s="374">
        <f t="shared" ca="1" si="1627"/>
        <v>449.09872854172102</v>
      </c>
      <c r="AB887" s="374">
        <f t="shared" ca="1" si="1627"/>
        <v>433.61256548855818</v>
      </c>
      <c r="AC887" s="374">
        <f t="shared" ca="1" si="1627"/>
        <v>418.12640243539539</v>
      </c>
      <c r="AD887" s="374">
        <f t="shared" ca="1" si="1627"/>
        <v>402.64023938223249</v>
      </c>
      <c r="AE887" s="374">
        <f t="shared" ca="1" si="1627"/>
        <v>387.15407632906982</v>
      </c>
      <c r="AF887" s="374">
        <f t="shared" ca="1" si="1627"/>
        <v>371.66791327590693</v>
      </c>
      <c r="AG887" s="374">
        <f t="shared" ca="1" si="1627"/>
        <v>356.1817502227442</v>
      </c>
      <c r="AH887" s="374">
        <f t="shared" ca="1" si="1627"/>
        <v>340.6955871695813</v>
      </c>
      <c r="AI887" s="374">
        <f t="shared" ca="1" si="1627"/>
        <v>325.20942411641857</v>
      </c>
      <c r="AJ887" s="374">
        <f t="shared" ca="1" si="1627"/>
        <v>309.72326106325579</v>
      </c>
      <c r="AK887" s="374">
        <f t="shared" ca="1" si="1627"/>
        <v>294.23709801009295</v>
      </c>
      <c r="AL887" s="374">
        <f t="shared" ca="1" si="1627"/>
        <v>278.75093495693017</v>
      </c>
      <c r="AM887" s="374">
        <f t="shared" ca="1" si="1627"/>
        <v>263.26477190376738</v>
      </c>
      <c r="AN887" s="374">
        <f t="shared" ca="1" si="1627"/>
        <v>247.77860885060457</v>
      </c>
      <c r="AO887" s="374">
        <f t="shared" ca="1" si="1627"/>
        <v>232.29244579744173</v>
      </c>
      <c r="AP887" s="374">
        <f t="shared" ca="1" si="1627"/>
        <v>216.80628274427895</v>
      </c>
      <c r="AQ887" s="374">
        <f t="shared" ca="1" si="1627"/>
        <v>201.3201196911161</v>
      </c>
      <c r="AR887" s="374">
        <f t="shared" ca="1" si="1627"/>
        <v>185.83395663795332</v>
      </c>
      <c r="AS887" s="374">
        <f t="shared" ca="1" si="1627"/>
        <v>170.34779358479054</v>
      </c>
      <c r="AT887" s="374">
        <f t="shared" ca="1" si="1627"/>
        <v>154.86163053162772</v>
      </c>
      <c r="AU887" s="374">
        <f t="shared" ca="1" si="1627"/>
        <v>139.37546747846491</v>
      </c>
      <c r="AV887" s="374">
        <f t="shared" ca="1" si="1627"/>
        <v>123.88930442530234</v>
      </c>
      <c r="AW887" s="374">
        <f t="shared" ca="1" si="1627"/>
        <v>123.88930442530234</v>
      </c>
      <c r="AX887" s="374">
        <f t="shared" ca="1" si="1627"/>
        <v>123.88930442530234</v>
      </c>
      <c r="AY887" s="374">
        <f t="shared" ca="1" si="1627"/>
        <v>123.88930442530234</v>
      </c>
      <c r="AZ887" s="374">
        <f t="shared" ca="1" si="1627"/>
        <v>123.88930442530234</v>
      </c>
      <c r="BA887" s="374">
        <f t="shared" ca="1" si="1627"/>
        <v>123.88930442530234</v>
      </c>
      <c r="BB887" s="374">
        <f t="shared" ca="1" si="1627"/>
        <v>123.88930442530234</v>
      </c>
      <c r="BC887" s="374">
        <f t="shared" ca="1" si="1627"/>
        <v>123.88930442530234</v>
      </c>
      <c r="BD887" s="374">
        <f t="shared" ca="1" si="1627"/>
        <v>123.88930442530234</v>
      </c>
      <c r="BE887" s="374">
        <f t="shared" ca="1" si="1627"/>
        <v>0</v>
      </c>
      <c r="BF887" s="374">
        <f t="shared" ca="1" si="1627"/>
        <v>0</v>
      </c>
      <c r="BG887" s="374">
        <f t="shared" ca="1" si="1627"/>
        <v>0</v>
      </c>
      <c r="BH887" s="374">
        <f t="shared" ca="1" si="1627"/>
        <v>0</v>
      </c>
      <c r="BI887" s="374">
        <f t="shared" ca="1" si="1627"/>
        <v>0</v>
      </c>
      <c r="BJ887" s="374">
        <f t="shared" ca="1" si="1627"/>
        <v>0</v>
      </c>
      <c r="BK887" s="374">
        <f t="shared" ca="1" si="1627"/>
        <v>0</v>
      </c>
      <c r="BL887" s="374">
        <f t="shared" ca="1" si="1627"/>
        <v>0</v>
      </c>
      <c r="BM887" s="374">
        <f t="shared" ca="1" si="1627"/>
        <v>0</v>
      </c>
    </row>
    <row r="888" spans="3:65" x14ac:dyDescent="0.2">
      <c r="C888" s="325">
        <f t="shared" ref="C888:C911" si="1628">C887+1</f>
        <v>2</v>
      </c>
      <c r="D888" s="303" t="str">
        <f t="shared" ref="D888:D911" si="1629">INDEX(D$59:D$83,$C888,1)</f>
        <v>item 2</v>
      </c>
      <c r="E888" s="350" t="str">
        <f t="shared" si="1626"/>
        <v>Operating Expense</v>
      </c>
      <c r="F888" s="320">
        <f t="shared" si="1626"/>
        <v>2</v>
      </c>
      <c r="G888" s="320"/>
      <c r="H888" s="362">
        <f>Assumptions!$E$35</f>
        <v>6.1944652212651168E-4</v>
      </c>
      <c r="K888" s="341">
        <f t="shared" ref="K888:K912" ca="1" si="1630">SUMPRODUCT(O888:BM888,$O$7:$BM$7)</f>
        <v>0</v>
      </c>
      <c r="L888" s="342">
        <f t="shared" ref="L888:L912" ca="1" si="1631">SUM(O888:BM888)</f>
        <v>0</v>
      </c>
      <c r="O888" s="374">
        <f t="shared" ref="O888:BM888" ca="1" si="1632">$H888*O859</f>
        <v>0</v>
      </c>
      <c r="P888" s="374">
        <f t="shared" ca="1" si="1632"/>
        <v>0</v>
      </c>
      <c r="Q888" s="374">
        <f t="shared" ca="1" si="1632"/>
        <v>0</v>
      </c>
      <c r="R888" s="374">
        <f t="shared" ca="1" si="1632"/>
        <v>0</v>
      </c>
      <c r="S888" s="374">
        <f t="shared" ca="1" si="1632"/>
        <v>0</v>
      </c>
      <c r="T888" s="374">
        <f t="shared" ca="1" si="1632"/>
        <v>0</v>
      </c>
      <c r="U888" s="374">
        <f t="shared" ca="1" si="1632"/>
        <v>0</v>
      </c>
      <c r="V888" s="374">
        <f t="shared" ca="1" si="1632"/>
        <v>0</v>
      </c>
      <c r="W888" s="374">
        <f t="shared" ca="1" si="1632"/>
        <v>0</v>
      </c>
      <c r="X888" s="374">
        <f t="shared" ca="1" si="1632"/>
        <v>0</v>
      </c>
      <c r="Y888" s="374">
        <f t="shared" ca="1" si="1632"/>
        <v>0</v>
      </c>
      <c r="Z888" s="374">
        <f t="shared" ca="1" si="1632"/>
        <v>0</v>
      </c>
      <c r="AA888" s="374">
        <f t="shared" ca="1" si="1632"/>
        <v>0</v>
      </c>
      <c r="AB888" s="374">
        <f t="shared" ca="1" si="1632"/>
        <v>0</v>
      </c>
      <c r="AC888" s="374">
        <f t="shared" ca="1" si="1632"/>
        <v>0</v>
      </c>
      <c r="AD888" s="374">
        <f t="shared" ca="1" si="1632"/>
        <v>0</v>
      </c>
      <c r="AE888" s="374">
        <f t="shared" ca="1" si="1632"/>
        <v>0</v>
      </c>
      <c r="AF888" s="374">
        <f t="shared" ca="1" si="1632"/>
        <v>0</v>
      </c>
      <c r="AG888" s="374">
        <f t="shared" ca="1" si="1632"/>
        <v>0</v>
      </c>
      <c r="AH888" s="374">
        <f t="shared" ca="1" si="1632"/>
        <v>0</v>
      </c>
      <c r="AI888" s="374">
        <f t="shared" ca="1" si="1632"/>
        <v>0</v>
      </c>
      <c r="AJ888" s="374">
        <f t="shared" ca="1" si="1632"/>
        <v>0</v>
      </c>
      <c r="AK888" s="374">
        <f t="shared" ca="1" si="1632"/>
        <v>0</v>
      </c>
      <c r="AL888" s="374">
        <f t="shared" ca="1" si="1632"/>
        <v>0</v>
      </c>
      <c r="AM888" s="374">
        <f t="shared" ca="1" si="1632"/>
        <v>0</v>
      </c>
      <c r="AN888" s="374">
        <f t="shared" ca="1" si="1632"/>
        <v>0</v>
      </c>
      <c r="AO888" s="374">
        <f t="shared" ca="1" si="1632"/>
        <v>0</v>
      </c>
      <c r="AP888" s="374">
        <f t="shared" ca="1" si="1632"/>
        <v>0</v>
      </c>
      <c r="AQ888" s="374">
        <f t="shared" ca="1" si="1632"/>
        <v>0</v>
      </c>
      <c r="AR888" s="374">
        <f t="shared" ca="1" si="1632"/>
        <v>0</v>
      </c>
      <c r="AS888" s="374">
        <f t="shared" ca="1" si="1632"/>
        <v>0</v>
      </c>
      <c r="AT888" s="374">
        <f t="shared" ca="1" si="1632"/>
        <v>0</v>
      </c>
      <c r="AU888" s="374">
        <f t="shared" ca="1" si="1632"/>
        <v>0</v>
      </c>
      <c r="AV888" s="374">
        <f t="shared" ca="1" si="1632"/>
        <v>0</v>
      </c>
      <c r="AW888" s="374">
        <f t="shared" ca="1" si="1632"/>
        <v>0</v>
      </c>
      <c r="AX888" s="374">
        <f t="shared" ca="1" si="1632"/>
        <v>0</v>
      </c>
      <c r="AY888" s="374">
        <f t="shared" ca="1" si="1632"/>
        <v>0</v>
      </c>
      <c r="AZ888" s="374">
        <f t="shared" ca="1" si="1632"/>
        <v>0</v>
      </c>
      <c r="BA888" s="374">
        <f t="shared" ca="1" si="1632"/>
        <v>0</v>
      </c>
      <c r="BB888" s="374">
        <f t="shared" ca="1" si="1632"/>
        <v>0</v>
      </c>
      <c r="BC888" s="374">
        <f t="shared" ca="1" si="1632"/>
        <v>0</v>
      </c>
      <c r="BD888" s="374">
        <f t="shared" ca="1" si="1632"/>
        <v>0</v>
      </c>
      <c r="BE888" s="374">
        <f t="shared" ca="1" si="1632"/>
        <v>0</v>
      </c>
      <c r="BF888" s="374">
        <f t="shared" ca="1" si="1632"/>
        <v>0</v>
      </c>
      <c r="BG888" s="374">
        <f t="shared" ca="1" si="1632"/>
        <v>0</v>
      </c>
      <c r="BH888" s="374">
        <f t="shared" ca="1" si="1632"/>
        <v>0</v>
      </c>
      <c r="BI888" s="374">
        <f t="shared" ca="1" si="1632"/>
        <v>0</v>
      </c>
      <c r="BJ888" s="374">
        <f t="shared" ca="1" si="1632"/>
        <v>0</v>
      </c>
      <c r="BK888" s="374">
        <f t="shared" ca="1" si="1632"/>
        <v>0</v>
      </c>
      <c r="BL888" s="374">
        <f t="shared" ca="1" si="1632"/>
        <v>0</v>
      </c>
      <c r="BM888" s="374">
        <f t="shared" ca="1" si="1632"/>
        <v>0</v>
      </c>
    </row>
    <row r="889" spans="3:65" x14ac:dyDescent="0.2">
      <c r="C889" s="325">
        <f t="shared" si="1628"/>
        <v>3</v>
      </c>
      <c r="D889" s="303" t="str">
        <f t="shared" si="1629"/>
        <v>item 3</v>
      </c>
      <c r="E889" s="350" t="str">
        <f t="shared" si="1626"/>
        <v>Operating Expense</v>
      </c>
      <c r="F889" s="320">
        <f t="shared" si="1626"/>
        <v>2</v>
      </c>
      <c r="G889" s="320"/>
      <c r="H889" s="362">
        <f>Assumptions!$E$35</f>
        <v>6.1944652212651168E-4</v>
      </c>
      <c r="K889" s="341">
        <f t="shared" ca="1" si="1630"/>
        <v>0</v>
      </c>
      <c r="L889" s="342">
        <f t="shared" ca="1" si="1631"/>
        <v>0</v>
      </c>
      <c r="O889" s="374">
        <f t="shared" ref="O889:BM889" ca="1" si="1633">$H889*O860</f>
        <v>0</v>
      </c>
      <c r="P889" s="374">
        <f t="shared" ca="1" si="1633"/>
        <v>0</v>
      </c>
      <c r="Q889" s="374">
        <f t="shared" ca="1" si="1633"/>
        <v>0</v>
      </c>
      <c r="R889" s="374">
        <f t="shared" ca="1" si="1633"/>
        <v>0</v>
      </c>
      <c r="S889" s="374">
        <f t="shared" ca="1" si="1633"/>
        <v>0</v>
      </c>
      <c r="T889" s="374">
        <f t="shared" ca="1" si="1633"/>
        <v>0</v>
      </c>
      <c r="U889" s="374">
        <f t="shared" ca="1" si="1633"/>
        <v>0</v>
      </c>
      <c r="V889" s="374">
        <f t="shared" ca="1" si="1633"/>
        <v>0</v>
      </c>
      <c r="W889" s="374">
        <f t="shared" ca="1" si="1633"/>
        <v>0</v>
      </c>
      <c r="X889" s="374">
        <f t="shared" ca="1" si="1633"/>
        <v>0</v>
      </c>
      <c r="Y889" s="374">
        <f t="shared" ca="1" si="1633"/>
        <v>0</v>
      </c>
      <c r="Z889" s="374">
        <f t="shared" ca="1" si="1633"/>
        <v>0</v>
      </c>
      <c r="AA889" s="374">
        <f t="shared" ca="1" si="1633"/>
        <v>0</v>
      </c>
      <c r="AB889" s="374">
        <f t="shared" ca="1" si="1633"/>
        <v>0</v>
      </c>
      <c r="AC889" s="374">
        <f t="shared" ca="1" si="1633"/>
        <v>0</v>
      </c>
      <c r="AD889" s="374">
        <f t="shared" ca="1" si="1633"/>
        <v>0</v>
      </c>
      <c r="AE889" s="374">
        <f t="shared" ca="1" si="1633"/>
        <v>0</v>
      </c>
      <c r="AF889" s="374">
        <f t="shared" ca="1" si="1633"/>
        <v>0</v>
      </c>
      <c r="AG889" s="374">
        <f t="shared" ca="1" si="1633"/>
        <v>0</v>
      </c>
      <c r="AH889" s="374">
        <f t="shared" ca="1" si="1633"/>
        <v>0</v>
      </c>
      <c r="AI889" s="374">
        <f t="shared" ca="1" si="1633"/>
        <v>0</v>
      </c>
      <c r="AJ889" s="374">
        <f t="shared" ca="1" si="1633"/>
        <v>0</v>
      </c>
      <c r="AK889" s="374">
        <f t="shared" ca="1" si="1633"/>
        <v>0</v>
      </c>
      <c r="AL889" s="374">
        <f t="shared" ca="1" si="1633"/>
        <v>0</v>
      </c>
      <c r="AM889" s="374">
        <f t="shared" ca="1" si="1633"/>
        <v>0</v>
      </c>
      <c r="AN889" s="374">
        <f t="shared" ca="1" si="1633"/>
        <v>0</v>
      </c>
      <c r="AO889" s="374">
        <f t="shared" ca="1" si="1633"/>
        <v>0</v>
      </c>
      <c r="AP889" s="374">
        <f t="shared" ca="1" si="1633"/>
        <v>0</v>
      </c>
      <c r="AQ889" s="374">
        <f t="shared" ca="1" si="1633"/>
        <v>0</v>
      </c>
      <c r="AR889" s="374">
        <f t="shared" ca="1" si="1633"/>
        <v>0</v>
      </c>
      <c r="AS889" s="374">
        <f t="shared" ca="1" si="1633"/>
        <v>0</v>
      </c>
      <c r="AT889" s="374">
        <f t="shared" ca="1" si="1633"/>
        <v>0</v>
      </c>
      <c r="AU889" s="374">
        <f t="shared" ca="1" si="1633"/>
        <v>0</v>
      </c>
      <c r="AV889" s="374">
        <f t="shared" ca="1" si="1633"/>
        <v>0</v>
      </c>
      <c r="AW889" s="374">
        <f t="shared" ca="1" si="1633"/>
        <v>0</v>
      </c>
      <c r="AX889" s="374">
        <f t="shared" ca="1" si="1633"/>
        <v>0</v>
      </c>
      <c r="AY889" s="374">
        <f t="shared" ca="1" si="1633"/>
        <v>0</v>
      </c>
      <c r="AZ889" s="374">
        <f t="shared" ca="1" si="1633"/>
        <v>0</v>
      </c>
      <c r="BA889" s="374">
        <f t="shared" ca="1" si="1633"/>
        <v>0</v>
      </c>
      <c r="BB889" s="374">
        <f t="shared" ca="1" si="1633"/>
        <v>0</v>
      </c>
      <c r="BC889" s="374">
        <f t="shared" ca="1" si="1633"/>
        <v>0</v>
      </c>
      <c r="BD889" s="374">
        <f t="shared" ca="1" si="1633"/>
        <v>0</v>
      </c>
      <c r="BE889" s="374">
        <f t="shared" ca="1" si="1633"/>
        <v>0</v>
      </c>
      <c r="BF889" s="374">
        <f t="shared" ca="1" si="1633"/>
        <v>0</v>
      </c>
      <c r="BG889" s="374">
        <f t="shared" ca="1" si="1633"/>
        <v>0</v>
      </c>
      <c r="BH889" s="374">
        <f t="shared" ca="1" si="1633"/>
        <v>0</v>
      </c>
      <c r="BI889" s="374">
        <f t="shared" ca="1" si="1633"/>
        <v>0</v>
      </c>
      <c r="BJ889" s="374">
        <f t="shared" ca="1" si="1633"/>
        <v>0</v>
      </c>
      <c r="BK889" s="374">
        <f t="shared" ca="1" si="1633"/>
        <v>0</v>
      </c>
      <c r="BL889" s="374">
        <f t="shared" ca="1" si="1633"/>
        <v>0</v>
      </c>
      <c r="BM889" s="374">
        <f t="shared" ca="1" si="1633"/>
        <v>0</v>
      </c>
    </row>
    <row r="890" spans="3:65" x14ac:dyDescent="0.2">
      <c r="C890" s="325">
        <f t="shared" si="1628"/>
        <v>4</v>
      </c>
      <c r="D890" s="303" t="str">
        <f t="shared" si="1629"/>
        <v>item 4</v>
      </c>
      <c r="E890" s="350" t="str">
        <f t="shared" si="1626"/>
        <v>Operating Expense</v>
      </c>
      <c r="F890" s="320">
        <f t="shared" si="1626"/>
        <v>2</v>
      </c>
      <c r="G890" s="320"/>
      <c r="H890" s="362">
        <f>Assumptions!$E$35</f>
        <v>6.1944652212651168E-4</v>
      </c>
      <c r="K890" s="341">
        <f t="shared" ca="1" si="1630"/>
        <v>0</v>
      </c>
      <c r="L890" s="342">
        <f t="shared" ca="1" si="1631"/>
        <v>0</v>
      </c>
      <c r="O890" s="374">
        <f t="shared" ref="O890:BM890" ca="1" si="1634">$H890*O861</f>
        <v>0</v>
      </c>
      <c r="P890" s="374">
        <f t="shared" ca="1" si="1634"/>
        <v>0</v>
      </c>
      <c r="Q890" s="374">
        <f t="shared" ca="1" si="1634"/>
        <v>0</v>
      </c>
      <c r="R890" s="374">
        <f t="shared" ca="1" si="1634"/>
        <v>0</v>
      </c>
      <c r="S890" s="374">
        <f t="shared" ca="1" si="1634"/>
        <v>0</v>
      </c>
      <c r="T890" s="374">
        <f t="shared" ca="1" si="1634"/>
        <v>0</v>
      </c>
      <c r="U890" s="374">
        <f t="shared" ca="1" si="1634"/>
        <v>0</v>
      </c>
      <c r="V890" s="374">
        <f t="shared" ca="1" si="1634"/>
        <v>0</v>
      </c>
      <c r="W890" s="374">
        <f t="shared" ca="1" si="1634"/>
        <v>0</v>
      </c>
      <c r="X890" s="374">
        <f t="shared" ca="1" si="1634"/>
        <v>0</v>
      </c>
      <c r="Y890" s="374">
        <f t="shared" ca="1" si="1634"/>
        <v>0</v>
      </c>
      <c r="Z890" s="374">
        <f t="shared" ca="1" si="1634"/>
        <v>0</v>
      </c>
      <c r="AA890" s="374">
        <f t="shared" ca="1" si="1634"/>
        <v>0</v>
      </c>
      <c r="AB890" s="374">
        <f t="shared" ca="1" si="1634"/>
        <v>0</v>
      </c>
      <c r="AC890" s="374">
        <f t="shared" ca="1" si="1634"/>
        <v>0</v>
      </c>
      <c r="AD890" s="374">
        <f t="shared" ca="1" si="1634"/>
        <v>0</v>
      </c>
      <c r="AE890" s="374">
        <f t="shared" ca="1" si="1634"/>
        <v>0</v>
      </c>
      <c r="AF890" s="374">
        <f t="shared" ca="1" si="1634"/>
        <v>0</v>
      </c>
      <c r="AG890" s="374">
        <f t="shared" ca="1" si="1634"/>
        <v>0</v>
      </c>
      <c r="AH890" s="374">
        <f t="shared" ca="1" si="1634"/>
        <v>0</v>
      </c>
      <c r="AI890" s="374">
        <f t="shared" ca="1" si="1634"/>
        <v>0</v>
      </c>
      <c r="AJ890" s="374">
        <f t="shared" ca="1" si="1634"/>
        <v>0</v>
      </c>
      <c r="AK890" s="374">
        <f t="shared" ca="1" si="1634"/>
        <v>0</v>
      </c>
      <c r="AL890" s="374">
        <f t="shared" ca="1" si="1634"/>
        <v>0</v>
      </c>
      <c r="AM890" s="374">
        <f t="shared" ca="1" si="1634"/>
        <v>0</v>
      </c>
      <c r="AN890" s="374">
        <f t="shared" ca="1" si="1634"/>
        <v>0</v>
      </c>
      <c r="AO890" s="374">
        <f t="shared" ca="1" si="1634"/>
        <v>0</v>
      </c>
      <c r="AP890" s="374">
        <f t="shared" ca="1" si="1634"/>
        <v>0</v>
      </c>
      <c r="AQ890" s="374">
        <f t="shared" ca="1" si="1634"/>
        <v>0</v>
      </c>
      <c r="AR890" s="374">
        <f t="shared" ca="1" si="1634"/>
        <v>0</v>
      </c>
      <c r="AS890" s="374">
        <f t="shared" ca="1" si="1634"/>
        <v>0</v>
      </c>
      <c r="AT890" s="374">
        <f t="shared" ca="1" si="1634"/>
        <v>0</v>
      </c>
      <c r="AU890" s="374">
        <f t="shared" ca="1" si="1634"/>
        <v>0</v>
      </c>
      <c r="AV890" s="374">
        <f t="shared" ca="1" si="1634"/>
        <v>0</v>
      </c>
      <c r="AW890" s="374">
        <f t="shared" ca="1" si="1634"/>
        <v>0</v>
      </c>
      <c r="AX890" s="374">
        <f t="shared" ca="1" si="1634"/>
        <v>0</v>
      </c>
      <c r="AY890" s="374">
        <f t="shared" ca="1" si="1634"/>
        <v>0</v>
      </c>
      <c r="AZ890" s="374">
        <f t="shared" ca="1" si="1634"/>
        <v>0</v>
      </c>
      <c r="BA890" s="374">
        <f t="shared" ca="1" si="1634"/>
        <v>0</v>
      </c>
      <c r="BB890" s="374">
        <f t="shared" ca="1" si="1634"/>
        <v>0</v>
      </c>
      <c r="BC890" s="374">
        <f t="shared" ca="1" si="1634"/>
        <v>0</v>
      </c>
      <c r="BD890" s="374">
        <f t="shared" ca="1" si="1634"/>
        <v>0</v>
      </c>
      <c r="BE890" s="374">
        <f t="shared" ca="1" si="1634"/>
        <v>0</v>
      </c>
      <c r="BF890" s="374">
        <f t="shared" ca="1" si="1634"/>
        <v>0</v>
      </c>
      <c r="BG890" s="374">
        <f t="shared" ca="1" si="1634"/>
        <v>0</v>
      </c>
      <c r="BH890" s="374">
        <f t="shared" ca="1" si="1634"/>
        <v>0</v>
      </c>
      <c r="BI890" s="374">
        <f t="shared" ca="1" si="1634"/>
        <v>0</v>
      </c>
      <c r="BJ890" s="374">
        <f t="shared" ca="1" si="1634"/>
        <v>0</v>
      </c>
      <c r="BK890" s="374">
        <f t="shared" ca="1" si="1634"/>
        <v>0</v>
      </c>
      <c r="BL890" s="374">
        <f t="shared" ca="1" si="1634"/>
        <v>0</v>
      </c>
      <c r="BM890" s="374">
        <f t="shared" ca="1" si="1634"/>
        <v>0</v>
      </c>
    </row>
    <row r="891" spans="3:65" x14ac:dyDescent="0.2">
      <c r="C891" s="325">
        <f t="shared" si="1628"/>
        <v>5</v>
      </c>
      <c r="D891" s="303" t="str">
        <f t="shared" si="1629"/>
        <v>item 5</v>
      </c>
      <c r="E891" s="350" t="str">
        <f t="shared" si="1626"/>
        <v>Operating Expense</v>
      </c>
      <c r="F891" s="320">
        <f t="shared" si="1626"/>
        <v>2</v>
      </c>
      <c r="G891" s="320"/>
      <c r="H891" s="362">
        <f>Assumptions!$E$35</f>
        <v>6.1944652212651168E-4</v>
      </c>
      <c r="K891" s="341">
        <f t="shared" ca="1" si="1630"/>
        <v>0</v>
      </c>
      <c r="L891" s="342">
        <f t="shared" ca="1" si="1631"/>
        <v>0</v>
      </c>
      <c r="O891" s="374">
        <f t="shared" ref="O891:BM891" ca="1" si="1635">$H891*O862</f>
        <v>0</v>
      </c>
      <c r="P891" s="374">
        <f t="shared" ca="1" si="1635"/>
        <v>0</v>
      </c>
      <c r="Q891" s="374">
        <f t="shared" ca="1" si="1635"/>
        <v>0</v>
      </c>
      <c r="R891" s="374">
        <f t="shared" ca="1" si="1635"/>
        <v>0</v>
      </c>
      <c r="S891" s="374">
        <f t="shared" ca="1" si="1635"/>
        <v>0</v>
      </c>
      <c r="T891" s="374">
        <f t="shared" ca="1" si="1635"/>
        <v>0</v>
      </c>
      <c r="U891" s="374">
        <f t="shared" ca="1" si="1635"/>
        <v>0</v>
      </c>
      <c r="V891" s="374">
        <f t="shared" ca="1" si="1635"/>
        <v>0</v>
      </c>
      <c r="W891" s="374">
        <f t="shared" ca="1" si="1635"/>
        <v>0</v>
      </c>
      <c r="X891" s="374">
        <f t="shared" ca="1" si="1635"/>
        <v>0</v>
      </c>
      <c r="Y891" s="374">
        <f t="shared" ca="1" si="1635"/>
        <v>0</v>
      </c>
      <c r="Z891" s="374">
        <f t="shared" ca="1" si="1635"/>
        <v>0</v>
      </c>
      <c r="AA891" s="374">
        <f t="shared" ca="1" si="1635"/>
        <v>0</v>
      </c>
      <c r="AB891" s="374">
        <f t="shared" ca="1" si="1635"/>
        <v>0</v>
      </c>
      <c r="AC891" s="374">
        <f t="shared" ca="1" si="1635"/>
        <v>0</v>
      </c>
      <c r="AD891" s="374">
        <f t="shared" ca="1" si="1635"/>
        <v>0</v>
      </c>
      <c r="AE891" s="374">
        <f t="shared" ca="1" si="1635"/>
        <v>0</v>
      </c>
      <c r="AF891" s="374">
        <f t="shared" ca="1" si="1635"/>
        <v>0</v>
      </c>
      <c r="AG891" s="374">
        <f t="shared" ca="1" si="1635"/>
        <v>0</v>
      </c>
      <c r="AH891" s="374">
        <f t="shared" ca="1" si="1635"/>
        <v>0</v>
      </c>
      <c r="AI891" s="374">
        <f t="shared" ca="1" si="1635"/>
        <v>0</v>
      </c>
      <c r="AJ891" s="374">
        <f t="shared" ca="1" si="1635"/>
        <v>0</v>
      </c>
      <c r="AK891" s="374">
        <f t="shared" ca="1" si="1635"/>
        <v>0</v>
      </c>
      <c r="AL891" s="374">
        <f t="shared" ca="1" si="1635"/>
        <v>0</v>
      </c>
      <c r="AM891" s="374">
        <f t="shared" ca="1" si="1635"/>
        <v>0</v>
      </c>
      <c r="AN891" s="374">
        <f t="shared" ca="1" si="1635"/>
        <v>0</v>
      </c>
      <c r="AO891" s="374">
        <f t="shared" ca="1" si="1635"/>
        <v>0</v>
      </c>
      <c r="AP891" s="374">
        <f t="shared" ca="1" si="1635"/>
        <v>0</v>
      </c>
      <c r="AQ891" s="374">
        <f t="shared" ca="1" si="1635"/>
        <v>0</v>
      </c>
      <c r="AR891" s="374">
        <f t="shared" ca="1" si="1635"/>
        <v>0</v>
      </c>
      <c r="AS891" s="374">
        <f t="shared" ca="1" si="1635"/>
        <v>0</v>
      </c>
      <c r="AT891" s="374">
        <f t="shared" ca="1" si="1635"/>
        <v>0</v>
      </c>
      <c r="AU891" s="374">
        <f t="shared" ca="1" si="1635"/>
        <v>0</v>
      </c>
      <c r="AV891" s="374">
        <f t="shared" ca="1" si="1635"/>
        <v>0</v>
      </c>
      <c r="AW891" s="374">
        <f t="shared" ca="1" si="1635"/>
        <v>0</v>
      </c>
      <c r="AX891" s="374">
        <f t="shared" ca="1" si="1635"/>
        <v>0</v>
      </c>
      <c r="AY891" s="374">
        <f t="shared" ca="1" si="1635"/>
        <v>0</v>
      </c>
      <c r="AZ891" s="374">
        <f t="shared" ca="1" si="1635"/>
        <v>0</v>
      </c>
      <c r="BA891" s="374">
        <f t="shared" ca="1" si="1635"/>
        <v>0</v>
      </c>
      <c r="BB891" s="374">
        <f t="shared" ca="1" si="1635"/>
        <v>0</v>
      </c>
      <c r="BC891" s="374">
        <f t="shared" ca="1" si="1635"/>
        <v>0</v>
      </c>
      <c r="BD891" s="374">
        <f t="shared" ca="1" si="1635"/>
        <v>0</v>
      </c>
      <c r="BE891" s="374">
        <f t="shared" ca="1" si="1635"/>
        <v>0</v>
      </c>
      <c r="BF891" s="374">
        <f t="shared" ca="1" si="1635"/>
        <v>0</v>
      </c>
      <c r="BG891" s="374">
        <f t="shared" ca="1" si="1635"/>
        <v>0</v>
      </c>
      <c r="BH891" s="374">
        <f t="shared" ca="1" si="1635"/>
        <v>0</v>
      </c>
      <c r="BI891" s="374">
        <f t="shared" ca="1" si="1635"/>
        <v>0</v>
      </c>
      <c r="BJ891" s="374">
        <f t="shared" ca="1" si="1635"/>
        <v>0</v>
      </c>
      <c r="BK891" s="374">
        <f t="shared" ca="1" si="1635"/>
        <v>0</v>
      </c>
      <c r="BL891" s="374">
        <f t="shared" ca="1" si="1635"/>
        <v>0</v>
      </c>
      <c r="BM891" s="374">
        <f t="shared" ca="1" si="1635"/>
        <v>0</v>
      </c>
    </row>
    <row r="892" spans="3:65" x14ac:dyDescent="0.2">
      <c r="C892" s="325">
        <f t="shared" si="1628"/>
        <v>6</v>
      </c>
      <c r="D892" s="303" t="str">
        <f t="shared" si="1629"/>
        <v>item 6</v>
      </c>
      <c r="E892" s="350" t="str">
        <f t="shared" si="1626"/>
        <v>Operating Expense</v>
      </c>
      <c r="F892" s="320">
        <f t="shared" si="1626"/>
        <v>2</v>
      </c>
      <c r="G892" s="320"/>
      <c r="H892" s="362">
        <f>Assumptions!$E$35</f>
        <v>6.1944652212651168E-4</v>
      </c>
      <c r="K892" s="341">
        <f t="shared" ca="1" si="1630"/>
        <v>0</v>
      </c>
      <c r="L892" s="342">
        <f t="shared" ca="1" si="1631"/>
        <v>0</v>
      </c>
      <c r="O892" s="374">
        <f t="shared" ref="O892:BM892" ca="1" si="1636">$H892*O863</f>
        <v>0</v>
      </c>
      <c r="P892" s="374">
        <f t="shared" ca="1" si="1636"/>
        <v>0</v>
      </c>
      <c r="Q892" s="374">
        <f t="shared" ca="1" si="1636"/>
        <v>0</v>
      </c>
      <c r="R892" s="374">
        <f t="shared" ca="1" si="1636"/>
        <v>0</v>
      </c>
      <c r="S892" s="374">
        <f t="shared" ca="1" si="1636"/>
        <v>0</v>
      </c>
      <c r="T892" s="374">
        <f t="shared" ca="1" si="1636"/>
        <v>0</v>
      </c>
      <c r="U892" s="374">
        <f t="shared" ca="1" si="1636"/>
        <v>0</v>
      </c>
      <c r="V892" s="374">
        <f t="shared" ca="1" si="1636"/>
        <v>0</v>
      </c>
      <c r="W892" s="374">
        <f t="shared" ca="1" si="1636"/>
        <v>0</v>
      </c>
      <c r="X892" s="374">
        <f t="shared" ca="1" si="1636"/>
        <v>0</v>
      </c>
      <c r="Y892" s="374">
        <f t="shared" ca="1" si="1636"/>
        <v>0</v>
      </c>
      <c r="Z892" s="374">
        <f t="shared" ca="1" si="1636"/>
        <v>0</v>
      </c>
      <c r="AA892" s="374">
        <f t="shared" ca="1" si="1636"/>
        <v>0</v>
      </c>
      <c r="AB892" s="374">
        <f t="shared" ca="1" si="1636"/>
        <v>0</v>
      </c>
      <c r="AC892" s="374">
        <f t="shared" ca="1" si="1636"/>
        <v>0</v>
      </c>
      <c r="AD892" s="374">
        <f t="shared" ca="1" si="1636"/>
        <v>0</v>
      </c>
      <c r="AE892" s="374">
        <f t="shared" ca="1" si="1636"/>
        <v>0</v>
      </c>
      <c r="AF892" s="374">
        <f t="shared" ca="1" si="1636"/>
        <v>0</v>
      </c>
      <c r="AG892" s="374">
        <f t="shared" ca="1" si="1636"/>
        <v>0</v>
      </c>
      <c r="AH892" s="374">
        <f t="shared" ca="1" si="1636"/>
        <v>0</v>
      </c>
      <c r="AI892" s="374">
        <f t="shared" ca="1" si="1636"/>
        <v>0</v>
      </c>
      <c r="AJ892" s="374">
        <f t="shared" ca="1" si="1636"/>
        <v>0</v>
      </c>
      <c r="AK892" s="374">
        <f t="shared" ca="1" si="1636"/>
        <v>0</v>
      </c>
      <c r="AL892" s="374">
        <f t="shared" ca="1" si="1636"/>
        <v>0</v>
      </c>
      <c r="AM892" s="374">
        <f t="shared" ca="1" si="1636"/>
        <v>0</v>
      </c>
      <c r="AN892" s="374">
        <f t="shared" ca="1" si="1636"/>
        <v>0</v>
      </c>
      <c r="AO892" s="374">
        <f t="shared" ca="1" si="1636"/>
        <v>0</v>
      </c>
      <c r="AP892" s="374">
        <f t="shared" ca="1" si="1636"/>
        <v>0</v>
      </c>
      <c r="AQ892" s="374">
        <f t="shared" ca="1" si="1636"/>
        <v>0</v>
      </c>
      <c r="AR892" s="374">
        <f t="shared" ca="1" si="1636"/>
        <v>0</v>
      </c>
      <c r="AS892" s="374">
        <f t="shared" ca="1" si="1636"/>
        <v>0</v>
      </c>
      <c r="AT892" s="374">
        <f t="shared" ca="1" si="1636"/>
        <v>0</v>
      </c>
      <c r="AU892" s="374">
        <f t="shared" ca="1" si="1636"/>
        <v>0</v>
      </c>
      <c r="AV892" s="374">
        <f t="shared" ca="1" si="1636"/>
        <v>0</v>
      </c>
      <c r="AW892" s="374">
        <f t="shared" ca="1" si="1636"/>
        <v>0</v>
      </c>
      <c r="AX892" s="374">
        <f t="shared" ca="1" si="1636"/>
        <v>0</v>
      </c>
      <c r="AY892" s="374">
        <f t="shared" ca="1" si="1636"/>
        <v>0</v>
      </c>
      <c r="AZ892" s="374">
        <f t="shared" ca="1" si="1636"/>
        <v>0</v>
      </c>
      <c r="BA892" s="374">
        <f t="shared" ca="1" si="1636"/>
        <v>0</v>
      </c>
      <c r="BB892" s="374">
        <f t="shared" ca="1" si="1636"/>
        <v>0</v>
      </c>
      <c r="BC892" s="374">
        <f t="shared" ca="1" si="1636"/>
        <v>0</v>
      </c>
      <c r="BD892" s="374">
        <f t="shared" ca="1" si="1636"/>
        <v>0</v>
      </c>
      <c r="BE892" s="374">
        <f t="shared" ca="1" si="1636"/>
        <v>0</v>
      </c>
      <c r="BF892" s="374">
        <f t="shared" ca="1" si="1636"/>
        <v>0</v>
      </c>
      <c r="BG892" s="374">
        <f t="shared" ca="1" si="1636"/>
        <v>0</v>
      </c>
      <c r="BH892" s="374">
        <f t="shared" ca="1" si="1636"/>
        <v>0</v>
      </c>
      <c r="BI892" s="374">
        <f t="shared" ca="1" si="1636"/>
        <v>0</v>
      </c>
      <c r="BJ892" s="374">
        <f t="shared" ca="1" si="1636"/>
        <v>0</v>
      </c>
      <c r="BK892" s="374">
        <f t="shared" ca="1" si="1636"/>
        <v>0</v>
      </c>
      <c r="BL892" s="374">
        <f t="shared" ca="1" si="1636"/>
        <v>0</v>
      </c>
      <c r="BM892" s="374">
        <f t="shared" ca="1" si="1636"/>
        <v>0</v>
      </c>
    </row>
    <row r="893" spans="3:65" x14ac:dyDescent="0.2">
      <c r="C893" s="325">
        <f t="shared" si="1628"/>
        <v>7</v>
      </c>
      <c r="D893" s="303" t="str">
        <f t="shared" si="1629"/>
        <v>item 7</v>
      </c>
      <c r="E893" s="350" t="str">
        <f t="shared" si="1626"/>
        <v>Operating Expense</v>
      </c>
      <c r="F893" s="320">
        <f t="shared" si="1626"/>
        <v>2</v>
      </c>
      <c r="G893" s="320"/>
      <c r="H893" s="362">
        <f>Assumptions!$E$35</f>
        <v>6.1944652212651168E-4</v>
      </c>
      <c r="K893" s="341">
        <f t="shared" ca="1" si="1630"/>
        <v>0</v>
      </c>
      <c r="L893" s="342">
        <f t="shared" ca="1" si="1631"/>
        <v>0</v>
      </c>
      <c r="O893" s="374">
        <f t="shared" ref="O893:BM893" ca="1" si="1637">$H893*O864</f>
        <v>0</v>
      </c>
      <c r="P893" s="374">
        <f t="shared" ca="1" si="1637"/>
        <v>0</v>
      </c>
      <c r="Q893" s="374">
        <f t="shared" ca="1" si="1637"/>
        <v>0</v>
      </c>
      <c r="R893" s="374">
        <f t="shared" ca="1" si="1637"/>
        <v>0</v>
      </c>
      <c r="S893" s="374">
        <f t="shared" ca="1" si="1637"/>
        <v>0</v>
      </c>
      <c r="T893" s="374">
        <f t="shared" ca="1" si="1637"/>
        <v>0</v>
      </c>
      <c r="U893" s="374">
        <f t="shared" ca="1" si="1637"/>
        <v>0</v>
      </c>
      <c r="V893" s="374">
        <f t="shared" ca="1" si="1637"/>
        <v>0</v>
      </c>
      <c r="W893" s="374">
        <f t="shared" ca="1" si="1637"/>
        <v>0</v>
      </c>
      <c r="X893" s="374">
        <f t="shared" ca="1" si="1637"/>
        <v>0</v>
      </c>
      <c r="Y893" s="374">
        <f t="shared" ca="1" si="1637"/>
        <v>0</v>
      </c>
      <c r="Z893" s="374">
        <f t="shared" ca="1" si="1637"/>
        <v>0</v>
      </c>
      <c r="AA893" s="374">
        <f t="shared" ca="1" si="1637"/>
        <v>0</v>
      </c>
      <c r="AB893" s="374">
        <f t="shared" ca="1" si="1637"/>
        <v>0</v>
      </c>
      <c r="AC893" s="374">
        <f t="shared" ca="1" si="1637"/>
        <v>0</v>
      </c>
      <c r="AD893" s="374">
        <f t="shared" ca="1" si="1637"/>
        <v>0</v>
      </c>
      <c r="AE893" s="374">
        <f t="shared" ca="1" si="1637"/>
        <v>0</v>
      </c>
      <c r="AF893" s="374">
        <f t="shared" ca="1" si="1637"/>
        <v>0</v>
      </c>
      <c r="AG893" s="374">
        <f t="shared" ca="1" si="1637"/>
        <v>0</v>
      </c>
      <c r="AH893" s="374">
        <f t="shared" ca="1" si="1637"/>
        <v>0</v>
      </c>
      <c r="AI893" s="374">
        <f t="shared" ca="1" si="1637"/>
        <v>0</v>
      </c>
      <c r="AJ893" s="374">
        <f t="shared" ca="1" si="1637"/>
        <v>0</v>
      </c>
      <c r="AK893" s="374">
        <f t="shared" ca="1" si="1637"/>
        <v>0</v>
      </c>
      <c r="AL893" s="374">
        <f t="shared" ca="1" si="1637"/>
        <v>0</v>
      </c>
      <c r="AM893" s="374">
        <f t="shared" ca="1" si="1637"/>
        <v>0</v>
      </c>
      <c r="AN893" s="374">
        <f t="shared" ca="1" si="1637"/>
        <v>0</v>
      </c>
      <c r="AO893" s="374">
        <f t="shared" ca="1" si="1637"/>
        <v>0</v>
      </c>
      <c r="AP893" s="374">
        <f t="shared" ca="1" si="1637"/>
        <v>0</v>
      </c>
      <c r="AQ893" s="374">
        <f t="shared" ca="1" si="1637"/>
        <v>0</v>
      </c>
      <c r="AR893" s="374">
        <f t="shared" ca="1" si="1637"/>
        <v>0</v>
      </c>
      <c r="AS893" s="374">
        <f t="shared" ca="1" si="1637"/>
        <v>0</v>
      </c>
      <c r="AT893" s="374">
        <f t="shared" ca="1" si="1637"/>
        <v>0</v>
      </c>
      <c r="AU893" s="374">
        <f t="shared" ca="1" si="1637"/>
        <v>0</v>
      </c>
      <c r="AV893" s="374">
        <f t="shared" ca="1" si="1637"/>
        <v>0</v>
      </c>
      <c r="AW893" s="374">
        <f t="shared" ca="1" si="1637"/>
        <v>0</v>
      </c>
      <c r="AX893" s="374">
        <f t="shared" ca="1" si="1637"/>
        <v>0</v>
      </c>
      <c r="AY893" s="374">
        <f t="shared" ca="1" si="1637"/>
        <v>0</v>
      </c>
      <c r="AZ893" s="374">
        <f t="shared" ca="1" si="1637"/>
        <v>0</v>
      </c>
      <c r="BA893" s="374">
        <f t="shared" ca="1" si="1637"/>
        <v>0</v>
      </c>
      <c r="BB893" s="374">
        <f t="shared" ca="1" si="1637"/>
        <v>0</v>
      </c>
      <c r="BC893" s="374">
        <f t="shared" ca="1" si="1637"/>
        <v>0</v>
      </c>
      <c r="BD893" s="374">
        <f t="shared" ca="1" si="1637"/>
        <v>0</v>
      </c>
      <c r="BE893" s="374">
        <f t="shared" ca="1" si="1637"/>
        <v>0</v>
      </c>
      <c r="BF893" s="374">
        <f t="shared" ca="1" si="1637"/>
        <v>0</v>
      </c>
      <c r="BG893" s="374">
        <f t="shared" ca="1" si="1637"/>
        <v>0</v>
      </c>
      <c r="BH893" s="374">
        <f t="shared" ca="1" si="1637"/>
        <v>0</v>
      </c>
      <c r="BI893" s="374">
        <f t="shared" ca="1" si="1637"/>
        <v>0</v>
      </c>
      <c r="BJ893" s="374">
        <f t="shared" ca="1" si="1637"/>
        <v>0</v>
      </c>
      <c r="BK893" s="374">
        <f t="shared" ca="1" si="1637"/>
        <v>0</v>
      </c>
      <c r="BL893" s="374">
        <f t="shared" ca="1" si="1637"/>
        <v>0</v>
      </c>
      <c r="BM893" s="374">
        <f t="shared" ca="1" si="1637"/>
        <v>0</v>
      </c>
    </row>
    <row r="894" spans="3:65" x14ac:dyDescent="0.2">
      <c r="C894" s="325">
        <f t="shared" si="1628"/>
        <v>8</v>
      </c>
      <c r="D894" s="303" t="str">
        <f t="shared" si="1629"/>
        <v>item 8</v>
      </c>
      <c r="E894" s="350" t="str">
        <f t="shared" si="1626"/>
        <v>Operating Expense</v>
      </c>
      <c r="F894" s="320">
        <f t="shared" si="1626"/>
        <v>2</v>
      </c>
      <c r="G894" s="320"/>
      <c r="H894" s="362">
        <f>Assumptions!$E$35</f>
        <v>6.1944652212651168E-4</v>
      </c>
      <c r="K894" s="341">
        <f t="shared" ca="1" si="1630"/>
        <v>0</v>
      </c>
      <c r="L894" s="342">
        <f t="shared" ca="1" si="1631"/>
        <v>0</v>
      </c>
      <c r="O894" s="374">
        <f t="shared" ref="O894:BM894" ca="1" si="1638">$H894*O865</f>
        <v>0</v>
      </c>
      <c r="P894" s="374">
        <f t="shared" ca="1" si="1638"/>
        <v>0</v>
      </c>
      <c r="Q894" s="374">
        <f t="shared" ca="1" si="1638"/>
        <v>0</v>
      </c>
      <c r="R894" s="374">
        <f t="shared" ca="1" si="1638"/>
        <v>0</v>
      </c>
      <c r="S894" s="374">
        <f t="shared" ca="1" si="1638"/>
        <v>0</v>
      </c>
      <c r="T894" s="374">
        <f t="shared" ca="1" si="1638"/>
        <v>0</v>
      </c>
      <c r="U894" s="374">
        <f t="shared" ca="1" si="1638"/>
        <v>0</v>
      </c>
      <c r="V894" s="374">
        <f t="shared" ca="1" si="1638"/>
        <v>0</v>
      </c>
      <c r="W894" s="374">
        <f t="shared" ca="1" si="1638"/>
        <v>0</v>
      </c>
      <c r="X894" s="374">
        <f t="shared" ca="1" si="1638"/>
        <v>0</v>
      </c>
      <c r="Y894" s="374">
        <f t="shared" ca="1" si="1638"/>
        <v>0</v>
      </c>
      <c r="Z894" s="374">
        <f t="shared" ca="1" si="1638"/>
        <v>0</v>
      </c>
      <c r="AA894" s="374">
        <f t="shared" ca="1" si="1638"/>
        <v>0</v>
      </c>
      <c r="AB894" s="374">
        <f t="shared" ca="1" si="1638"/>
        <v>0</v>
      </c>
      <c r="AC894" s="374">
        <f t="shared" ca="1" si="1638"/>
        <v>0</v>
      </c>
      <c r="AD894" s="374">
        <f t="shared" ca="1" si="1638"/>
        <v>0</v>
      </c>
      <c r="AE894" s="374">
        <f t="shared" ca="1" si="1638"/>
        <v>0</v>
      </c>
      <c r="AF894" s="374">
        <f t="shared" ca="1" si="1638"/>
        <v>0</v>
      </c>
      <c r="AG894" s="374">
        <f t="shared" ca="1" si="1638"/>
        <v>0</v>
      </c>
      <c r="AH894" s="374">
        <f t="shared" ca="1" si="1638"/>
        <v>0</v>
      </c>
      <c r="AI894" s="374">
        <f t="shared" ca="1" si="1638"/>
        <v>0</v>
      </c>
      <c r="AJ894" s="374">
        <f t="shared" ca="1" si="1638"/>
        <v>0</v>
      </c>
      <c r="AK894" s="374">
        <f t="shared" ca="1" si="1638"/>
        <v>0</v>
      </c>
      <c r="AL894" s="374">
        <f t="shared" ca="1" si="1638"/>
        <v>0</v>
      </c>
      <c r="AM894" s="374">
        <f t="shared" ca="1" si="1638"/>
        <v>0</v>
      </c>
      <c r="AN894" s="374">
        <f t="shared" ca="1" si="1638"/>
        <v>0</v>
      </c>
      <c r="AO894" s="374">
        <f t="shared" ca="1" si="1638"/>
        <v>0</v>
      </c>
      <c r="AP894" s="374">
        <f t="shared" ca="1" si="1638"/>
        <v>0</v>
      </c>
      <c r="AQ894" s="374">
        <f t="shared" ca="1" si="1638"/>
        <v>0</v>
      </c>
      <c r="AR894" s="374">
        <f t="shared" ca="1" si="1638"/>
        <v>0</v>
      </c>
      <c r="AS894" s="374">
        <f t="shared" ca="1" si="1638"/>
        <v>0</v>
      </c>
      <c r="AT894" s="374">
        <f t="shared" ca="1" si="1638"/>
        <v>0</v>
      </c>
      <c r="AU894" s="374">
        <f t="shared" ca="1" si="1638"/>
        <v>0</v>
      </c>
      <c r="AV894" s="374">
        <f t="shared" ca="1" si="1638"/>
        <v>0</v>
      </c>
      <c r="AW894" s="374">
        <f t="shared" ca="1" si="1638"/>
        <v>0</v>
      </c>
      <c r="AX894" s="374">
        <f t="shared" ca="1" si="1638"/>
        <v>0</v>
      </c>
      <c r="AY894" s="374">
        <f t="shared" ca="1" si="1638"/>
        <v>0</v>
      </c>
      <c r="AZ894" s="374">
        <f t="shared" ca="1" si="1638"/>
        <v>0</v>
      </c>
      <c r="BA894" s="374">
        <f t="shared" ca="1" si="1638"/>
        <v>0</v>
      </c>
      <c r="BB894" s="374">
        <f t="shared" ca="1" si="1638"/>
        <v>0</v>
      </c>
      <c r="BC894" s="374">
        <f t="shared" ca="1" si="1638"/>
        <v>0</v>
      </c>
      <c r="BD894" s="374">
        <f t="shared" ca="1" si="1638"/>
        <v>0</v>
      </c>
      <c r="BE894" s="374">
        <f t="shared" ca="1" si="1638"/>
        <v>0</v>
      </c>
      <c r="BF894" s="374">
        <f t="shared" ca="1" si="1638"/>
        <v>0</v>
      </c>
      <c r="BG894" s="374">
        <f t="shared" ca="1" si="1638"/>
        <v>0</v>
      </c>
      <c r="BH894" s="374">
        <f t="shared" ca="1" si="1638"/>
        <v>0</v>
      </c>
      <c r="BI894" s="374">
        <f t="shared" ca="1" si="1638"/>
        <v>0</v>
      </c>
      <c r="BJ894" s="374">
        <f t="shared" ca="1" si="1638"/>
        <v>0</v>
      </c>
      <c r="BK894" s="374">
        <f t="shared" ca="1" si="1638"/>
        <v>0</v>
      </c>
      <c r="BL894" s="374">
        <f t="shared" ca="1" si="1638"/>
        <v>0</v>
      </c>
      <c r="BM894" s="374">
        <f t="shared" ca="1" si="1638"/>
        <v>0</v>
      </c>
    </row>
    <row r="895" spans="3:65" x14ac:dyDescent="0.2">
      <c r="C895" s="325">
        <f t="shared" si="1628"/>
        <v>9</v>
      </c>
      <c r="D895" s="303" t="str">
        <f t="shared" si="1629"/>
        <v>item 9</v>
      </c>
      <c r="E895" s="350" t="str">
        <f t="shared" si="1626"/>
        <v>Operating Expense</v>
      </c>
      <c r="F895" s="320">
        <f t="shared" si="1626"/>
        <v>2</v>
      </c>
      <c r="G895" s="320"/>
      <c r="H895" s="362">
        <f>Assumptions!$E$35</f>
        <v>6.1944652212651168E-4</v>
      </c>
      <c r="K895" s="341">
        <f t="shared" ca="1" si="1630"/>
        <v>0</v>
      </c>
      <c r="L895" s="342">
        <f t="shared" ca="1" si="1631"/>
        <v>0</v>
      </c>
      <c r="O895" s="374">
        <f t="shared" ref="O895:BM895" ca="1" si="1639">$H895*O866</f>
        <v>0</v>
      </c>
      <c r="P895" s="374">
        <f t="shared" ca="1" si="1639"/>
        <v>0</v>
      </c>
      <c r="Q895" s="374">
        <f t="shared" ca="1" si="1639"/>
        <v>0</v>
      </c>
      <c r="R895" s="374">
        <f t="shared" ca="1" si="1639"/>
        <v>0</v>
      </c>
      <c r="S895" s="374">
        <f t="shared" ca="1" si="1639"/>
        <v>0</v>
      </c>
      <c r="T895" s="374">
        <f t="shared" ca="1" si="1639"/>
        <v>0</v>
      </c>
      <c r="U895" s="374">
        <f t="shared" ca="1" si="1639"/>
        <v>0</v>
      </c>
      <c r="V895" s="374">
        <f t="shared" ca="1" si="1639"/>
        <v>0</v>
      </c>
      <c r="W895" s="374">
        <f t="shared" ca="1" si="1639"/>
        <v>0</v>
      </c>
      <c r="X895" s="374">
        <f t="shared" ca="1" si="1639"/>
        <v>0</v>
      </c>
      <c r="Y895" s="374">
        <f t="shared" ca="1" si="1639"/>
        <v>0</v>
      </c>
      <c r="Z895" s="374">
        <f t="shared" ca="1" si="1639"/>
        <v>0</v>
      </c>
      <c r="AA895" s="374">
        <f t="shared" ca="1" si="1639"/>
        <v>0</v>
      </c>
      <c r="AB895" s="374">
        <f t="shared" ca="1" si="1639"/>
        <v>0</v>
      </c>
      <c r="AC895" s="374">
        <f t="shared" ca="1" si="1639"/>
        <v>0</v>
      </c>
      <c r="AD895" s="374">
        <f t="shared" ca="1" si="1639"/>
        <v>0</v>
      </c>
      <c r="AE895" s="374">
        <f t="shared" ca="1" si="1639"/>
        <v>0</v>
      </c>
      <c r="AF895" s="374">
        <f t="shared" ca="1" si="1639"/>
        <v>0</v>
      </c>
      <c r="AG895" s="374">
        <f t="shared" ca="1" si="1639"/>
        <v>0</v>
      </c>
      <c r="AH895" s="374">
        <f t="shared" ca="1" si="1639"/>
        <v>0</v>
      </c>
      <c r="AI895" s="374">
        <f t="shared" ca="1" si="1639"/>
        <v>0</v>
      </c>
      <c r="AJ895" s="374">
        <f t="shared" ca="1" si="1639"/>
        <v>0</v>
      </c>
      <c r="AK895" s="374">
        <f t="shared" ca="1" si="1639"/>
        <v>0</v>
      </c>
      <c r="AL895" s="374">
        <f t="shared" ca="1" si="1639"/>
        <v>0</v>
      </c>
      <c r="AM895" s="374">
        <f t="shared" ca="1" si="1639"/>
        <v>0</v>
      </c>
      <c r="AN895" s="374">
        <f t="shared" ca="1" si="1639"/>
        <v>0</v>
      </c>
      <c r="AO895" s="374">
        <f t="shared" ca="1" si="1639"/>
        <v>0</v>
      </c>
      <c r="AP895" s="374">
        <f t="shared" ca="1" si="1639"/>
        <v>0</v>
      </c>
      <c r="AQ895" s="374">
        <f t="shared" ca="1" si="1639"/>
        <v>0</v>
      </c>
      <c r="AR895" s="374">
        <f t="shared" ca="1" si="1639"/>
        <v>0</v>
      </c>
      <c r="AS895" s="374">
        <f t="shared" ca="1" si="1639"/>
        <v>0</v>
      </c>
      <c r="AT895" s="374">
        <f t="shared" ca="1" si="1639"/>
        <v>0</v>
      </c>
      <c r="AU895" s="374">
        <f t="shared" ca="1" si="1639"/>
        <v>0</v>
      </c>
      <c r="AV895" s="374">
        <f t="shared" ca="1" si="1639"/>
        <v>0</v>
      </c>
      <c r="AW895" s="374">
        <f t="shared" ca="1" si="1639"/>
        <v>0</v>
      </c>
      <c r="AX895" s="374">
        <f t="shared" ca="1" si="1639"/>
        <v>0</v>
      </c>
      <c r="AY895" s="374">
        <f t="shared" ca="1" si="1639"/>
        <v>0</v>
      </c>
      <c r="AZ895" s="374">
        <f t="shared" ca="1" si="1639"/>
        <v>0</v>
      </c>
      <c r="BA895" s="374">
        <f t="shared" ca="1" si="1639"/>
        <v>0</v>
      </c>
      <c r="BB895" s="374">
        <f t="shared" ca="1" si="1639"/>
        <v>0</v>
      </c>
      <c r="BC895" s="374">
        <f t="shared" ca="1" si="1639"/>
        <v>0</v>
      </c>
      <c r="BD895" s="374">
        <f t="shared" ca="1" si="1639"/>
        <v>0</v>
      </c>
      <c r="BE895" s="374">
        <f t="shared" ca="1" si="1639"/>
        <v>0</v>
      </c>
      <c r="BF895" s="374">
        <f t="shared" ca="1" si="1639"/>
        <v>0</v>
      </c>
      <c r="BG895" s="374">
        <f t="shared" ca="1" si="1639"/>
        <v>0</v>
      </c>
      <c r="BH895" s="374">
        <f t="shared" ca="1" si="1639"/>
        <v>0</v>
      </c>
      <c r="BI895" s="374">
        <f t="shared" ca="1" si="1639"/>
        <v>0</v>
      </c>
      <c r="BJ895" s="374">
        <f t="shared" ca="1" si="1639"/>
        <v>0</v>
      </c>
      <c r="BK895" s="374">
        <f t="shared" ca="1" si="1639"/>
        <v>0</v>
      </c>
      <c r="BL895" s="374">
        <f t="shared" ca="1" si="1639"/>
        <v>0</v>
      </c>
      <c r="BM895" s="374">
        <f t="shared" ca="1" si="1639"/>
        <v>0</v>
      </c>
    </row>
    <row r="896" spans="3:65" x14ac:dyDescent="0.2">
      <c r="C896" s="325">
        <f t="shared" si="1628"/>
        <v>10</v>
      </c>
      <c r="D896" s="303" t="str">
        <f t="shared" si="1629"/>
        <v>item 10</v>
      </c>
      <c r="E896" s="350" t="str">
        <f t="shared" si="1626"/>
        <v>Operating Expense</v>
      </c>
      <c r="F896" s="320">
        <f t="shared" si="1626"/>
        <v>2</v>
      </c>
      <c r="G896" s="320"/>
      <c r="H896" s="362">
        <f>Assumptions!$E$35</f>
        <v>6.1944652212651168E-4</v>
      </c>
      <c r="K896" s="341">
        <f t="shared" ca="1" si="1630"/>
        <v>0</v>
      </c>
      <c r="L896" s="342">
        <f t="shared" ca="1" si="1631"/>
        <v>0</v>
      </c>
      <c r="O896" s="374">
        <f t="shared" ref="O896:BM896" ca="1" si="1640">$H896*O867</f>
        <v>0</v>
      </c>
      <c r="P896" s="374">
        <f t="shared" ca="1" si="1640"/>
        <v>0</v>
      </c>
      <c r="Q896" s="374">
        <f t="shared" ca="1" si="1640"/>
        <v>0</v>
      </c>
      <c r="R896" s="374">
        <f t="shared" ca="1" si="1640"/>
        <v>0</v>
      </c>
      <c r="S896" s="374">
        <f t="shared" ca="1" si="1640"/>
        <v>0</v>
      </c>
      <c r="T896" s="374">
        <f t="shared" ca="1" si="1640"/>
        <v>0</v>
      </c>
      <c r="U896" s="374">
        <f t="shared" ca="1" si="1640"/>
        <v>0</v>
      </c>
      <c r="V896" s="374">
        <f t="shared" ca="1" si="1640"/>
        <v>0</v>
      </c>
      <c r="W896" s="374">
        <f t="shared" ca="1" si="1640"/>
        <v>0</v>
      </c>
      <c r="X896" s="374">
        <f t="shared" ca="1" si="1640"/>
        <v>0</v>
      </c>
      <c r="Y896" s="374">
        <f t="shared" ca="1" si="1640"/>
        <v>0</v>
      </c>
      <c r="Z896" s="374">
        <f t="shared" ca="1" si="1640"/>
        <v>0</v>
      </c>
      <c r="AA896" s="374">
        <f t="shared" ca="1" si="1640"/>
        <v>0</v>
      </c>
      <c r="AB896" s="374">
        <f t="shared" ca="1" si="1640"/>
        <v>0</v>
      </c>
      <c r="AC896" s="374">
        <f t="shared" ca="1" si="1640"/>
        <v>0</v>
      </c>
      <c r="AD896" s="374">
        <f t="shared" ca="1" si="1640"/>
        <v>0</v>
      </c>
      <c r="AE896" s="374">
        <f t="shared" ca="1" si="1640"/>
        <v>0</v>
      </c>
      <c r="AF896" s="374">
        <f t="shared" ca="1" si="1640"/>
        <v>0</v>
      </c>
      <c r="AG896" s="374">
        <f t="shared" ca="1" si="1640"/>
        <v>0</v>
      </c>
      <c r="AH896" s="374">
        <f t="shared" ca="1" si="1640"/>
        <v>0</v>
      </c>
      <c r="AI896" s="374">
        <f t="shared" ca="1" si="1640"/>
        <v>0</v>
      </c>
      <c r="AJ896" s="374">
        <f t="shared" ca="1" si="1640"/>
        <v>0</v>
      </c>
      <c r="AK896" s="374">
        <f t="shared" ca="1" si="1640"/>
        <v>0</v>
      </c>
      <c r="AL896" s="374">
        <f t="shared" ca="1" si="1640"/>
        <v>0</v>
      </c>
      <c r="AM896" s="374">
        <f t="shared" ca="1" si="1640"/>
        <v>0</v>
      </c>
      <c r="AN896" s="374">
        <f t="shared" ca="1" si="1640"/>
        <v>0</v>
      </c>
      <c r="AO896" s="374">
        <f t="shared" ca="1" si="1640"/>
        <v>0</v>
      </c>
      <c r="AP896" s="374">
        <f t="shared" ca="1" si="1640"/>
        <v>0</v>
      </c>
      <c r="AQ896" s="374">
        <f t="shared" ca="1" si="1640"/>
        <v>0</v>
      </c>
      <c r="AR896" s="374">
        <f t="shared" ca="1" si="1640"/>
        <v>0</v>
      </c>
      <c r="AS896" s="374">
        <f t="shared" ca="1" si="1640"/>
        <v>0</v>
      </c>
      <c r="AT896" s="374">
        <f t="shared" ca="1" si="1640"/>
        <v>0</v>
      </c>
      <c r="AU896" s="374">
        <f t="shared" ca="1" si="1640"/>
        <v>0</v>
      </c>
      <c r="AV896" s="374">
        <f t="shared" ca="1" si="1640"/>
        <v>0</v>
      </c>
      <c r="AW896" s="374">
        <f t="shared" ca="1" si="1640"/>
        <v>0</v>
      </c>
      <c r="AX896" s="374">
        <f t="shared" ca="1" si="1640"/>
        <v>0</v>
      </c>
      <c r="AY896" s="374">
        <f t="shared" ca="1" si="1640"/>
        <v>0</v>
      </c>
      <c r="AZ896" s="374">
        <f t="shared" ca="1" si="1640"/>
        <v>0</v>
      </c>
      <c r="BA896" s="374">
        <f t="shared" ca="1" si="1640"/>
        <v>0</v>
      </c>
      <c r="BB896" s="374">
        <f t="shared" ca="1" si="1640"/>
        <v>0</v>
      </c>
      <c r="BC896" s="374">
        <f t="shared" ca="1" si="1640"/>
        <v>0</v>
      </c>
      <c r="BD896" s="374">
        <f t="shared" ca="1" si="1640"/>
        <v>0</v>
      </c>
      <c r="BE896" s="374">
        <f t="shared" ca="1" si="1640"/>
        <v>0</v>
      </c>
      <c r="BF896" s="374">
        <f t="shared" ca="1" si="1640"/>
        <v>0</v>
      </c>
      <c r="BG896" s="374">
        <f t="shared" ca="1" si="1640"/>
        <v>0</v>
      </c>
      <c r="BH896" s="374">
        <f t="shared" ca="1" si="1640"/>
        <v>0</v>
      </c>
      <c r="BI896" s="374">
        <f t="shared" ca="1" si="1640"/>
        <v>0</v>
      </c>
      <c r="BJ896" s="374">
        <f t="shared" ca="1" si="1640"/>
        <v>0</v>
      </c>
      <c r="BK896" s="374">
        <f t="shared" ca="1" si="1640"/>
        <v>0</v>
      </c>
      <c r="BL896" s="374">
        <f t="shared" ca="1" si="1640"/>
        <v>0</v>
      </c>
      <c r="BM896" s="374">
        <f t="shared" ca="1" si="1640"/>
        <v>0</v>
      </c>
    </row>
    <row r="897" spans="3:65" x14ac:dyDescent="0.2">
      <c r="C897" s="325">
        <f t="shared" si="1628"/>
        <v>11</v>
      </c>
      <c r="D897" s="303" t="str">
        <f t="shared" si="1629"/>
        <v>item 11</v>
      </c>
      <c r="E897" s="350" t="str">
        <f t="shared" si="1626"/>
        <v>Operating Expense</v>
      </c>
      <c r="F897" s="320">
        <f t="shared" si="1626"/>
        <v>2</v>
      </c>
      <c r="G897" s="320"/>
      <c r="H897" s="362">
        <f>Assumptions!$E$35</f>
        <v>6.1944652212651168E-4</v>
      </c>
      <c r="K897" s="341">
        <f t="shared" ca="1" si="1630"/>
        <v>0</v>
      </c>
      <c r="L897" s="342">
        <f t="shared" ca="1" si="1631"/>
        <v>0</v>
      </c>
      <c r="O897" s="374">
        <f t="shared" ref="O897:BM897" ca="1" si="1641">$H897*O868</f>
        <v>0</v>
      </c>
      <c r="P897" s="374">
        <f t="shared" ca="1" si="1641"/>
        <v>0</v>
      </c>
      <c r="Q897" s="374">
        <f t="shared" ca="1" si="1641"/>
        <v>0</v>
      </c>
      <c r="R897" s="374">
        <f t="shared" ca="1" si="1641"/>
        <v>0</v>
      </c>
      <c r="S897" s="374">
        <f t="shared" ca="1" si="1641"/>
        <v>0</v>
      </c>
      <c r="T897" s="374">
        <f t="shared" ca="1" si="1641"/>
        <v>0</v>
      </c>
      <c r="U897" s="374">
        <f t="shared" ca="1" si="1641"/>
        <v>0</v>
      </c>
      <c r="V897" s="374">
        <f t="shared" ca="1" si="1641"/>
        <v>0</v>
      </c>
      <c r="W897" s="374">
        <f t="shared" ca="1" si="1641"/>
        <v>0</v>
      </c>
      <c r="X897" s="374">
        <f t="shared" ca="1" si="1641"/>
        <v>0</v>
      </c>
      <c r="Y897" s="374">
        <f t="shared" ca="1" si="1641"/>
        <v>0</v>
      </c>
      <c r="Z897" s="374">
        <f t="shared" ca="1" si="1641"/>
        <v>0</v>
      </c>
      <c r="AA897" s="374">
        <f t="shared" ca="1" si="1641"/>
        <v>0</v>
      </c>
      <c r="AB897" s="374">
        <f t="shared" ca="1" si="1641"/>
        <v>0</v>
      </c>
      <c r="AC897" s="374">
        <f t="shared" ca="1" si="1641"/>
        <v>0</v>
      </c>
      <c r="AD897" s="374">
        <f t="shared" ca="1" si="1641"/>
        <v>0</v>
      </c>
      <c r="AE897" s="374">
        <f t="shared" ca="1" si="1641"/>
        <v>0</v>
      </c>
      <c r="AF897" s="374">
        <f t="shared" ca="1" si="1641"/>
        <v>0</v>
      </c>
      <c r="AG897" s="374">
        <f t="shared" ca="1" si="1641"/>
        <v>0</v>
      </c>
      <c r="AH897" s="374">
        <f t="shared" ca="1" si="1641"/>
        <v>0</v>
      </c>
      <c r="AI897" s="374">
        <f t="shared" ca="1" si="1641"/>
        <v>0</v>
      </c>
      <c r="AJ897" s="374">
        <f t="shared" ca="1" si="1641"/>
        <v>0</v>
      </c>
      <c r="AK897" s="374">
        <f t="shared" ca="1" si="1641"/>
        <v>0</v>
      </c>
      <c r="AL897" s="374">
        <f t="shared" ca="1" si="1641"/>
        <v>0</v>
      </c>
      <c r="AM897" s="374">
        <f t="shared" ca="1" si="1641"/>
        <v>0</v>
      </c>
      <c r="AN897" s="374">
        <f t="shared" ca="1" si="1641"/>
        <v>0</v>
      </c>
      <c r="AO897" s="374">
        <f t="shared" ca="1" si="1641"/>
        <v>0</v>
      </c>
      <c r="AP897" s="374">
        <f t="shared" ca="1" si="1641"/>
        <v>0</v>
      </c>
      <c r="AQ897" s="374">
        <f t="shared" ca="1" si="1641"/>
        <v>0</v>
      </c>
      <c r="AR897" s="374">
        <f t="shared" ca="1" si="1641"/>
        <v>0</v>
      </c>
      <c r="AS897" s="374">
        <f t="shared" ca="1" si="1641"/>
        <v>0</v>
      </c>
      <c r="AT897" s="374">
        <f t="shared" ca="1" si="1641"/>
        <v>0</v>
      </c>
      <c r="AU897" s="374">
        <f t="shared" ca="1" si="1641"/>
        <v>0</v>
      </c>
      <c r="AV897" s="374">
        <f t="shared" ca="1" si="1641"/>
        <v>0</v>
      </c>
      <c r="AW897" s="374">
        <f t="shared" ca="1" si="1641"/>
        <v>0</v>
      </c>
      <c r="AX897" s="374">
        <f t="shared" ca="1" si="1641"/>
        <v>0</v>
      </c>
      <c r="AY897" s="374">
        <f t="shared" ca="1" si="1641"/>
        <v>0</v>
      </c>
      <c r="AZ897" s="374">
        <f t="shared" ca="1" si="1641"/>
        <v>0</v>
      </c>
      <c r="BA897" s="374">
        <f t="shared" ca="1" si="1641"/>
        <v>0</v>
      </c>
      <c r="BB897" s="374">
        <f t="shared" ca="1" si="1641"/>
        <v>0</v>
      </c>
      <c r="BC897" s="374">
        <f t="shared" ca="1" si="1641"/>
        <v>0</v>
      </c>
      <c r="BD897" s="374">
        <f t="shared" ca="1" si="1641"/>
        <v>0</v>
      </c>
      <c r="BE897" s="374">
        <f t="shared" ca="1" si="1641"/>
        <v>0</v>
      </c>
      <c r="BF897" s="374">
        <f t="shared" ca="1" si="1641"/>
        <v>0</v>
      </c>
      <c r="BG897" s="374">
        <f t="shared" ca="1" si="1641"/>
        <v>0</v>
      </c>
      <c r="BH897" s="374">
        <f t="shared" ca="1" si="1641"/>
        <v>0</v>
      </c>
      <c r="BI897" s="374">
        <f t="shared" ca="1" si="1641"/>
        <v>0</v>
      </c>
      <c r="BJ897" s="374">
        <f t="shared" ca="1" si="1641"/>
        <v>0</v>
      </c>
      <c r="BK897" s="374">
        <f t="shared" ca="1" si="1641"/>
        <v>0</v>
      </c>
      <c r="BL897" s="374">
        <f t="shared" ca="1" si="1641"/>
        <v>0</v>
      </c>
      <c r="BM897" s="374">
        <f t="shared" ca="1" si="1641"/>
        <v>0</v>
      </c>
    </row>
    <row r="898" spans="3:65" x14ac:dyDescent="0.2">
      <c r="C898" s="325">
        <f t="shared" si="1628"/>
        <v>12</v>
      </c>
      <c r="D898" s="303" t="str">
        <f t="shared" si="1629"/>
        <v>item 12</v>
      </c>
      <c r="E898" s="350" t="str">
        <f t="shared" si="1626"/>
        <v>Operating Expense</v>
      </c>
      <c r="F898" s="320">
        <f t="shared" si="1626"/>
        <v>2</v>
      </c>
      <c r="G898" s="320"/>
      <c r="H898" s="362">
        <f>Assumptions!$E$35</f>
        <v>6.1944652212651168E-4</v>
      </c>
      <c r="K898" s="341">
        <f t="shared" ca="1" si="1630"/>
        <v>0</v>
      </c>
      <c r="L898" s="342">
        <f t="shared" ca="1" si="1631"/>
        <v>0</v>
      </c>
      <c r="O898" s="374">
        <f t="shared" ref="O898:BM898" ca="1" si="1642">$H898*O869</f>
        <v>0</v>
      </c>
      <c r="P898" s="374">
        <f t="shared" ca="1" si="1642"/>
        <v>0</v>
      </c>
      <c r="Q898" s="374">
        <f t="shared" ca="1" si="1642"/>
        <v>0</v>
      </c>
      <c r="R898" s="374">
        <f t="shared" ca="1" si="1642"/>
        <v>0</v>
      </c>
      <c r="S898" s="374">
        <f t="shared" ca="1" si="1642"/>
        <v>0</v>
      </c>
      <c r="T898" s="374">
        <f t="shared" ca="1" si="1642"/>
        <v>0</v>
      </c>
      <c r="U898" s="374">
        <f t="shared" ca="1" si="1642"/>
        <v>0</v>
      </c>
      <c r="V898" s="374">
        <f t="shared" ca="1" si="1642"/>
        <v>0</v>
      </c>
      <c r="W898" s="374">
        <f t="shared" ca="1" si="1642"/>
        <v>0</v>
      </c>
      <c r="X898" s="374">
        <f t="shared" ca="1" si="1642"/>
        <v>0</v>
      </c>
      <c r="Y898" s="374">
        <f t="shared" ca="1" si="1642"/>
        <v>0</v>
      </c>
      <c r="Z898" s="374">
        <f t="shared" ca="1" si="1642"/>
        <v>0</v>
      </c>
      <c r="AA898" s="374">
        <f t="shared" ca="1" si="1642"/>
        <v>0</v>
      </c>
      <c r="AB898" s="374">
        <f t="shared" ca="1" si="1642"/>
        <v>0</v>
      </c>
      <c r="AC898" s="374">
        <f t="shared" ca="1" si="1642"/>
        <v>0</v>
      </c>
      <c r="AD898" s="374">
        <f t="shared" ca="1" si="1642"/>
        <v>0</v>
      </c>
      <c r="AE898" s="374">
        <f t="shared" ca="1" si="1642"/>
        <v>0</v>
      </c>
      <c r="AF898" s="374">
        <f t="shared" ca="1" si="1642"/>
        <v>0</v>
      </c>
      <c r="AG898" s="374">
        <f t="shared" ca="1" si="1642"/>
        <v>0</v>
      </c>
      <c r="AH898" s="374">
        <f t="shared" ca="1" si="1642"/>
        <v>0</v>
      </c>
      <c r="AI898" s="374">
        <f t="shared" ca="1" si="1642"/>
        <v>0</v>
      </c>
      <c r="AJ898" s="374">
        <f t="shared" ca="1" si="1642"/>
        <v>0</v>
      </c>
      <c r="AK898" s="374">
        <f t="shared" ca="1" si="1642"/>
        <v>0</v>
      </c>
      <c r="AL898" s="374">
        <f t="shared" ca="1" si="1642"/>
        <v>0</v>
      </c>
      <c r="AM898" s="374">
        <f t="shared" ca="1" si="1642"/>
        <v>0</v>
      </c>
      <c r="AN898" s="374">
        <f t="shared" ca="1" si="1642"/>
        <v>0</v>
      </c>
      <c r="AO898" s="374">
        <f t="shared" ca="1" si="1642"/>
        <v>0</v>
      </c>
      <c r="AP898" s="374">
        <f t="shared" ca="1" si="1642"/>
        <v>0</v>
      </c>
      <c r="AQ898" s="374">
        <f t="shared" ca="1" si="1642"/>
        <v>0</v>
      </c>
      <c r="AR898" s="374">
        <f t="shared" ca="1" si="1642"/>
        <v>0</v>
      </c>
      <c r="AS898" s="374">
        <f t="shared" ca="1" si="1642"/>
        <v>0</v>
      </c>
      <c r="AT898" s="374">
        <f t="shared" ca="1" si="1642"/>
        <v>0</v>
      </c>
      <c r="AU898" s="374">
        <f t="shared" ca="1" si="1642"/>
        <v>0</v>
      </c>
      <c r="AV898" s="374">
        <f t="shared" ca="1" si="1642"/>
        <v>0</v>
      </c>
      <c r="AW898" s="374">
        <f t="shared" ca="1" si="1642"/>
        <v>0</v>
      </c>
      <c r="AX898" s="374">
        <f t="shared" ca="1" si="1642"/>
        <v>0</v>
      </c>
      <c r="AY898" s="374">
        <f t="shared" ca="1" si="1642"/>
        <v>0</v>
      </c>
      <c r="AZ898" s="374">
        <f t="shared" ca="1" si="1642"/>
        <v>0</v>
      </c>
      <c r="BA898" s="374">
        <f t="shared" ca="1" si="1642"/>
        <v>0</v>
      </c>
      <c r="BB898" s="374">
        <f t="shared" ca="1" si="1642"/>
        <v>0</v>
      </c>
      <c r="BC898" s="374">
        <f t="shared" ca="1" si="1642"/>
        <v>0</v>
      </c>
      <c r="BD898" s="374">
        <f t="shared" ca="1" si="1642"/>
        <v>0</v>
      </c>
      <c r="BE898" s="374">
        <f t="shared" ca="1" si="1642"/>
        <v>0</v>
      </c>
      <c r="BF898" s="374">
        <f t="shared" ca="1" si="1642"/>
        <v>0</v>
      </c>
      <c r="BG898" s="374">
        <f t="shared" ca="1" si="1642"/>
        <v>0</v>
      </c>
      <c r="BH898" s="374">
        <f t="shared" ca="1" si="1642"/>
        <v>0</v>
      </c>
      <c r="BI898" s="374">
        <f t="shared" ca="1" si="1642"/>
        <v>0</v>
      </c>
      <c r="BJ898" s="374">
        <f t="shared" ca="1" si="1642"/>
        <v>0</v>
      </c>
      <c r="BK898" s="374">
        <f t="shared" ca="1" si="1642"/>
        <v>0</v>
      </c>
      <c r="BL898" s="374">
        <f t="shared" ca="1" si="1642"/>
        <v>0</v>
      </c>
      <c r="BM898" s="374">
        <f t="shared" ca="1" si="1642"/>
        <v>0</v>
      </c>
    </row>
    <row r="899" spans="3:65" x14ac:dyDescent="0.2">
      <c r="C899" s="325">
        <f t="shared" si="1628"/>
        <v>13</v>
      </c>
      <c r="D899" s="303" t="str">
        <f t="shared" si="1629"/>
        <v>item 13</v>
      </c>
      <c r="E899" s="350" t="str">
        <f t="shared" si="1626"/>
        <v>Operating Expense</v>
      </c>
      <c r="F899" s="320">
        <f t="shared" si="1626"/>
        <v>2</v>
      </c>
      <c r="G899" s="320"/>
      <c r="H899" s="362">
        <f>Assumptions!$E$35</f>
        <v>6.1944652212651168E-4</v>
      </c>
      <c r="K899" s="341">
        <f t="shared" ca="1" si="1630"/>
        <v>0</v>
      </c>
      <c r="L899" s="342">
        <f t="shared" ca="1" si="1631"/>
        <v>0</v>
      </c>
      <c r="O899" s="374">
        <f t="shared" ref="O899:BM899" ca="1" si="1643">$H899*O870</f>
        <v>0</v>
      </c>
      <c r="P899" s="374">
        <f t="shared" ca="1" si="1643"/>
        <v>0</v>
      </c>
      <c r="Q899" s="374">
        <f t="shared" ca="1" si="1643"/>
        <v>0</v>
      </c>
      <c r="R899" s="374">
        <f t="shared" ca="1" si="1643"/>
        <v>0</v>
      </c>
      <c r="S899" s="374">
        <f t="shared" ca="1" si="1643"/>
        <v>0</v>
      </c>
      <c r="T899" s="374">
        <f t="shared" ca="1" si="1643"/>
        <v>0</v>
      </c>
      <c r="U899" s="374">
        <f t="shared" ca="1" si="1643"/>
        <v>0</v>
      </c>
      <c r="V899" s="374">
        <f t="shared" ca="1" si="1643"/>
        <v>0</v>
      </c>
      <c r="W899" s="374">
        <f t="shared" ca="1" si="1643"/>
        <v>0</v>
      </c>
      <c r="X899" s="374">
        <f t="shared" ca="1" si="1643"/>
        <v>0</v>
      </c>
      <c r="Y899" s="374">
        <f t="shared" ca="1" si="1643"/>
        <v>0</v>
      </c>
      <c r="Z899" s="374">
        <f t="shared" ca="1" si="1643"/>
        <v>0</v>
      </c>
      <c r="AA899" s="374">
        <f t="shared" ca="1" si="1643"/>
        <v>0</v>
      </c>
      <c r="AB899" s="374">
        <f t="shared" ca="1" si="1643"/>
        <v>0</v>
      </c>
      <c r="AC899" s="374">
        <f t="shared" ca="1" si="1643"/>
        <v>0</v>
      </c>
      <c r="AD899" s="374">
        <f t="shared" ca="1" si="1643"/>
        <v>0</v>
      </c>
      <c r="AE899" s="374">
        <f t="shared" ca="1" si="1643"/>
        <v>0</v>
      </c>
      <c r="AF899" s="374">
        <f t="shared" ca="1" si="1643"/>
        <v>0</v>
      </c>
      <c r="AG899" s="374">
        <f t="shared" ca="1" si="1643"/>
        <v>0</v>
      </c>
      <c r="AH899" s="374">
        <f t="shared" ca="1" si="1643"/>
        <v>0</v>
      </c>
      <c r="AI899" s="374">
        <f t="shared" ca="1" si="1643"/>
        <v>0</v>
      </c>
      <c r="AJ899" s="374">
        <f t="shared" ca="1" si="1643"/>
        <v>0</v>
      </c>
      <c r="AK899" s="374">
        <f t="shared" ca="1" si="1643"/>
        <v>0</v>
      </c>
      <c r="AL899" s="374">
        <f t="shared" ca="1" si="1643"/>
        <v>0</v>
      </c>
      <c r="AM899" s="374">
        <f t="shared" ca="1" si="1643"/>
        <v>0</v>
      </c>
      <c r="AN899" s="374">
        <f t="shared" ca="1" si="1643"/>
        <v>0</v>
      </c>
      <c r="AO899" s="374">
        <f t="shared" ca="1" si="1643"/>
        <v>0</v>
      </c>
      <c r="AP899" s="374">
        <f t="shared" ca="1" si="1643"/>
        <v>0</v>
      </c>
      <c r="AQ899" s="374">
        <f t="shared" ca="1" si="1643"/>
        <v>0</v>
      </c>
      <c r="AR899" s="374">
        <f t="shared" ca="1" si="1643"/>
        <v>0</v>
      </c>
      <c r="AS899" s="374">
        <f t="shared" ca="1" si="1643"/>
        <v>0</v>
      </c>
      <c r="AT899" s="374">
        <f t="shared" ca="1" si="1643"/>
        <v>0</v>
      </c>
      <c r="AU899" s="374">
        <f t="shared" ca="1" si="1643"/>
        <v>0</v>
      </c>
      <c r="AV899" s="374">
        <f t="shared" ca="1" si="1643"/>
        <v>0</v>
      </c>
      <c r="AW899" s="374">
        <f t="shared" ca="1" si="1643"/>
        <v>0</v>
      </c>
      <c r="AX899" s="374">
        <f t="shared" ca="1" si="1643"/>
        <v>0</v>
      </c>
      <c r="AY899" s="374">
        <f t="shared" ca="1" si="1643"/>
        <v>0</v>
      </c>
      <c r="AZ899" s="374">
        <f t="shared" ca="1" si="1643"/>
        <v>0</v>
      </c>
      <c r="BA899" s="374">
        <f t="shared" ca="1" si="1643"/>
        <v>0</v>
      </c>
      <c r="BB899" s="374">
        <f t="shared" ca="1" si="1643"/>
        <v>0</v>
      </c>
      <c r="BC899" s="374">
        <f t="shared" ca="1" si="1643"/>
        <v>0</v>
      </c>
      <c r="BD899" s="374">
        <f t="shared" ca="1" si="1643"/>
        <v>0</v>
      </c>
      <c r="BE899" s="374">
        <f t="shared" ca="1" si="1643"/>
        <v>0</v>
      </c>
      <c r="BF899" s="374">
        <f t="shared" ca="1" si="1643"/>
        <v>0</v>
      </c>
      <c r="BG899" s="374">
        <f t="shared" ca="1" si="1643"/>
        <v>0</v>
      </c>
      <c r="BH899" s="374">
        <f t="shared" ca="1" si="1643"/>
        <v>0</v>
      </c>
      <c r="BI899" s="374">
        <f t="shared" ca="1" si="1643"/>
        <v>0</v>
      </c>
      <c r="BJ899" s="374">
        <f t="shared" ca="1" si="1643"/>
        <v>0</v>
      </c>
      <c r="BK899" s="374">
        <f t="shared" ca="1" si="1643"/>
        <v>0</v>
      </c>
      <c r="BL899" s="374">
        <f t="shared" ca="1" si="1643"/>
        <v>0</v>
      </c>
      <c r="BM899" s="374">
        <f t="shared" ca="1" si="1643"/>
        <v>0</v>
      </c>
    </row>
    <row r="900" spans="3:65" x14ac:dyDescent="0.2">
      <c r="C900" s="325">
        <f t="shared" si="1628"/>
        <v>14</v>
      </c>
      <c r="D900" s="303" t="str">
        <f t="shared" si="1629"/>
        <v>item 14</v>
      </c>
      <c r="E900" s="350" t="str">
        <f t="shared" si="1626"/>
        <v>Operating Expense</v>
      </c>
      <c r="F900" s="320">
        <f t="shared" si="1626"/>
        <v>2</v>
      </c>
      <c r="G900" s="320"/>
      <c r="H900" s="362">
        <f>Assumptions!$E$35</f>
        <v>6.1944652212651168E-4</v>
      </c>
      <c r="K900" s="341">
        <f t="shared" ca="1" si="1630"/>
        <v>0</v>
      </c>
      <c r="L900" s="342">
        <f t="shared" ca="1" si="1631"/>
        <v>0</v>
      </c>
      <c r="O900" s="374">
        <f t="shared" ref="O900:BM900" ca="1" si="1644">$H900*O871</f>
        <v>0</v>
      </c>
      <c r="P900" s="374">
        <f t="shared" ca="1" si="1644"/>
        <v>0</v>
      </c>
      <c r="Q900" s="374">
        <f t="shared" ca="1" si="1644"/>
        <v>0</v>
      </c>
      <c r="R900" s="374">
        <f t="shared" ca="1" si="1644"/>
        <v>0</v>
      </c>
      <c r="S900" s="374">
        <f t="shared" ca="1" si="1644"/>
        <v>0</v>
      </c>
      <c r="T900" s="374">
        <f t="shared" ca="1" si="1644"/>
        <v>0</v>
      </c>
      <c r="U900" s="374">
        <f t="shared" ca="1" si="1644"/>
        <v>0</v>
      </c>
      <c r="V900" s="374">
        <f t="shared" ca="1" si="1644"/>
        <v>0</v>
      </c>
      <c r="W900" s="374">
        <f t="shared" ca="1" si="1644"/>
        <v>0</v>
      </c>
      <c r="X900" s="374">
        <f t="shared" ca="1" si="1644"/>
        <v>0</v>
      </c>
      <c r="Y900" s="374">
        <f t="shared" ca="1" si="1644"/>
        <v>0</v>
      </c>
      <c r="Z900" s="374">
        <f t="shared" ca="1" si="1644"/>
        <v>0</v>
      </c>
      <c r="AA900" s="374">
        <f t="shared" ca="1" si="1644"/>
        <v>0</v>
      </c>
      <c r="AB900" s="374">
        <f t="shared" ca="1" si="1644"/>
        <v>0</v>
      </c>
      <c r="AC900" s="374">
        <f t="shared" ca="1" si="1644"/>
        <v>0</v>
      </c>
      <c r="AD900" s="374">
        <f t="shared" ca="1" si="1644"/>
        <v>0</v>
      </c>
      <c r="AE900" s="374">
        <f t="shared" ca="1" si="1644"/>
        <v>0</v>
      </c>
      <c r="AF900" s="374">
        <f t="shared" ca="1" si="1644"/>
        <v>0</v>
      </c>
      <c r="AG900" s="374">
        <f t="shared" ca="1" si="1644"/>
        <v>0</v>
      </c>
      <c r="AH900" s="374">
        <f t="shared" ca="1" si="1644"/>
        <v>0</v>
      </c>
      <c r="AI900" s="374">
        <f t="shared" ca="1" si="1644"/>
        <v>0</v>
      </c>
      <c r="AJ900" s="374">
        <f t="shared" ca="1" si="1644"/>
        <v>0</v>
      </c>
      <c r="AK900" s="374">
        <f t="shared" ca="1" si="1644"/>
        <v>0</v>
      </c>
      <c r="AL900" s="374">
        <f t="shared" ca="1" si="1644"/>
        <v>0</v>
      </c>
      <c r="AM900" s="374">
        <f t="shared" ca="1" si="1644"/>
        <v>0</v>
      </c>
      <c r="AN900" s="374">
        <f t="shared" ca="1" si="1644"/>
        <v>0</v>
      </c>
      <c r="AO900" s="374">
        <f t="shared" ca="1" si="1644"/>
        <v>0</v>
      </c>
      <c r="AP900" s="374">
        <f t="shared" ca="1" si="1644"/>
        <v>0</v>
      </c>
      <c r="AQ900" s="374">
        <f t="shared" ca="1" si="1644"/>
        <v>0</v>
      </c>
      <c r="AR900" s="374">
        <f t="shared" ca="1" si="1644"/>
        <v>0</v>
      </c>
      <c r="AS900" s="374">
        <f t="shared" ca="1" si="1644"/>
        <v>0</v>
      </c>
      <c r="AT900" s="374">
        <f t="shared" ca="1" si="1644"/>
        <v>0</v>
      </c>
      <c r="AU900" s="374">
        <f t="shared" ca="1" si="1644"/>
        <v>0</v>
      </c>
      <c r="AV900" s="374">
        <f t="shared" ca="1" si="1644"/>
        <v>0</v>
      </c>
      <c r="AW900" s="374">
        <f t="shared" ca="1" si="1644"/>
        <v>0</v>
      </c>
      <c r="AX900" s="374">
        <f t="shared" ca="1" si="1644"/>
        <v>0</v>
      </c>
      <c r="AY900" s="374">
        <f t="shared" ca="1" si="1644"/>
        <v>0</v>
      </c>
      <c r="AZ900" s="374">
        <f t="shared" ca="1" si="1644"/>
        <v>0</v>
      </c>
      <c r="BA900" s="374">
        <f t="shared" ca="1" si="1644"/>
        <v>0</v>
      </c>
      <c r="BB900" s="374">
        <f t="shared" ca="1" si="1644"/>
        <v>0</v>
      </c>
      <c r="BC900" s="374">
        <f t="shared" ca="1" si="1644"/>
        <v>0</v>
      </c>
      <c r="BD900" s="374">
        <f t="shared" ca="1" si="1644"/>
        <v>0</v>
      </c>
      <c r="BE900" s="374">
        <f t="shared" ca="1" si="1644"/>
        <v>0</v>
      </c>
      <c r="BF900" s="374">
        <f t="shared" ca="1" si="1644"/>
        <v>0</v>
      </c>
      <c r="BG900" s="374">
        <f t="shared" ca="1" si="1644"/>
        <v>0</v>
      </c>
      <c r="BH900" s="374">
        <f t="shared" ca="1" si="1644"/>
        <v>0</v>
      </c>
      <c r="BI900" s="374">
        <f t="shared" ca="1" si="1644"/>
        <v>0</v>
      </c>
      <c r="BJ900" s="374">
        <f t="shared" ca="1" si="1644"/>
        <v>0</v>
      </c>
      <c r="BK900" s="374">
        <f t="shared" ca="1" si="1644"/>
        <v>0</v>
      </c>
      <c r="BL900" s="374">
        <f t="shared" ca="1" si="1644"/>
        <v>0</v>
      </c>
      <c r="BM900" s="374">
        <f t="shared" ca="1" si="1644"/>
        <v>0</v>
      </c>
    </row>
    <row r="901" spans="3:65" x14ac:dyDescent="0.2">
      <c r="C901" s="325">
        <f t="shared" si="1628"/>
        <v>15</v>
      </c>
      <c r="D901" s="303" t="str">
        <f t="shared" si="1629"/>
        <v>item 15</v>
      </c>
      <c r="E901" s="350" t="str">
        <f t="shared" si="1626"/>
        <v>Operating Expense</v>
      </c>
      <c r="F901" s="320">
        <f t="shared" si="1626"/>
        <v>2</v>
      </c>
      <c r="G901" s="320"/>
      <c r="H901" s="362">
        <f>Assumptions!$E$35</f>
        <v>6.1944652212651168E-4</v>
      </c>
      <c r="K901" s="341">
        <f t="shared" ca="1" si="1630"/>
        <v>0</v>
      </c>
      <c r="L901" s="342">
        <f t="shared" ca="1" si="1631"/>
        <v>0</v>
      </c>
      <c r="O901" s="374">
        <f t="shared" ref="O901:BM901" ca="1" si="1645">$H901*O872</f>
        <v>0</v>
      </c>
      <c r="P901" s="374">
        <f t="shared" ca="1" si="1645"/>
        <v>0</v>
      </c>
      <c r="Q901" s="374">
        <f t="shared" ca="1" si="1645"/>
        <v>0</v>
      </c>
      <c r="R901" s="374">
        <f t="shared" ca="1" si="1645"/>
        <v>0</v>
      </c>
      <c r="S901" s="374">
        <f t="shared" ca="1" si="1645"/>
        <v>0</v>
      </c>
      <c r="T901" s="374">
        <f t="shared" ca="1" si="1645"/>
        <v>0</v>
      </c>
      <c r="U901" s="374">
        <f t="shared" ca="1" si="1645"/>
        <v>0</v>
      </c>
      <c r="V901" s="374">
        <f t="shared" ca="1" si="1645"/>
        <v>0</v>
      </c>
      <c r="W901" s="374">
        <f t="shared" ca="1" si="1645"/>
        <v>0</v>
      </c>
      <c r="X901" s="374">
        <f t="shared" ca="1" si="1645"/>
        <v>0</v>
      </c>
      <c r="Y901" s="374">
        <f t="shared" ca="1" si="1645"/>
        <v>0</v>
      </c>
      <c r="Z901" s="374">
        <f t="shared" ca="1" si="1645"/>
        <v>0</v>
      </c>
      <c r="AA901" s="374">
        <f t="shared" ca="1" si="1645"/>
        <v>0</v>
      </c>
      <c r="AB901" s="374">
        <f t="shared" ca="1" si="1645"/>
        <v>0</v>
      </c>
      <c r="AC901" s="374">
        <f t="shared" ca="1" si="1645"/>
        <v>0</v>
      </c>
      <c r="AD901" s="374">
        <f t="shared" ca="1" si="1645"/>
        <v>0</v>
      </c>
      <c r="AE901" s="374">
        <f t="shared" ca="1" si="1645"/>
        <v>0</v>
      </c>
      <c r="AF901" s="374">
        <f t="shared" ca="1" si="1645"/>
        <v>0</v>
      </c>
      <c r="AG901" s="374">
        <f t="shared" ca="1" si="1645"/>
        <v>0</v>
      </c>
      <c r="AH901" s="374">
        <f t="shared" ca="1" si="1645"/>
        <v>0</v>
      </c>
      <c r="AI901" s="374">
        <f t="shared" ca="1" si="1645"/>
        <v>0</v>
      </c>
      <c r="AJ901" s="374">
        <f t="shared" ca="1" si="1645"/>
        <v>0</v>
      </c>
      <c r="AK901" s="374">
        <f t="shared" ca="1" si="1645"/>
        <v>0</v>
      </c>
      <c r="AL901" s="374">
        <f t="shared" ca="1" si="1645"/>
        <v>0</v>
      </c>
      <c r="AM901" s="374">
        <f t="shared" ca="1" si="1645"/>
        <v>0</v>
      </c>
      <c r="AN901" s="374">
        <f t="shared" ca="1" si="1645"/>
        <v>0</v>
      </c>
      <c r="AO901" s="374">
        <f t="shared" ca="1" si="1645"/>
        <v>0</v>
      </c>
      <c r="AP901" s="374">
        <f t="shared" ca="1" si="1645"/>
        <v>0</v>
      </c>
      <c r="AQ901" s="374">
        <f t="shared" ca="1" si="1645"/>
        <v>0</v>
      </c>
      <c r="AR901" s="374">
        <f t="shared" ca="1" si="1645"/>
        <v>0</v>
      </c>
      <c r="AS901" s="374">
        <f t="shared" ca="1" si="1645"/>
        <v>0</v>
      </c>
      <c r="AT901" s="374">
        <f t="shared" ca="1" si="1645"/>
        <v>0</v>
      </c>
      <c r="AU901" s="374">
        <f t="shared" ca="1" si="1645"/>
        <v>0</v>
      </c>
      <c r="AV901" s="374">
        <f t="shared" ca="1" si="1645"/>
        <v>0</v>
      </c>
      <c r="AW901" s="374">
        <f t="shared" ca="1" si="1645"/>
        <v>0</v>
      </c>
      <c r="AX901" s="374">
        <f t="shared" ca="1" si="1645"/>
        <v>0</v>
      </c>
      <c r="AY901" s="374">
        <f t="shared" ca="1" si="1645"/>
        <v>0</v>
      </c>
      <c r="AZ901" s="374">
        <f t="shared" ca="1" si="1645"/>
        <v>0</v>
      </c>
      <c r="BA901" s="374">
        <f t="shared" ca="1" si="1645"/>
        <v>0</v>
      </c>
      <c r="BB901" s="374">
        <f t="shared" ca="1" si="1645"/>
        <v>0</v>
      </c>
      <c r="BC901" s="374">
        <f t="shared" ca="1" si="1645"/>
        <v>0</v>
      </c>
      <c r="BD901" s="374">
        <f t="shared" ca="1" si="1645"/>
        <v>0</v>
      </c>
      <c r="BE901" s="374">
        <f t="shared" ca="1" si="1645"/>
        <v>0</v>
      </c>
      <c r="BF901" s="374">
        <f t="shared" ca="1" si="1645"/>
        <v>0</v>
      </c>
      <c r="BG901" s="374">
        <f t="shared" ca="1" si="1645"/>
        <v>0</v>
      </c>
      <c r="BH901" s="374">
        <f t="shared" ca="1" si="1645"/>
        <v>0</v>
      </c>
      <c r="BI901" s="374">
        <f t="shared" ca="1" si="1645"/>
        <v>0</v>
      </c>
      <c r="BJ901" s="374">
        <f t="shared" ca="1" si="1645"/>
        <v>0</v>
      </c>
      <c r="BK901" s="374">
        <f t="shared" ca="1" si="1645"/>
        <v>0</v>
      </c>
      <c r="BL901" s="374">
        <f t="shared" ca="1" si="1645"/>
        <v>0</v>
      </c>
      <c r="BM901" s="374">
        <f t="shared" ca="1" si="1645"/>
        <v>0</v>
      </c>
    </row>
    <row r="902" spans="3:65" x14ac:dyDescent="0.2">
      <c r="C902" s="325">
        <f t="shared" si="1628"/>
        <v>16</v>
      </c>
      <c r="D902" s="303" t="str">
        <f t="shared" si="1629"/>
        <v>item 16</v>
      </c>
      <c r="E902" s="350" t="str">
        <f t="shared" si="1626"/>
        <v>Operating Expense</v>
      </c>
      <c r="F902" s="320">
        <f t="shared" si="1626"/>
        <v>2</v>
      </c>
      <c r="G902" s="320"/>
      <c r="H902" s="362">
        <f>Assumptions!$E$35</f>
        <v>6.1944652212651168E-4</v>
      </c>
      <c r="K902" s="341">
        <f t="shared" ca="1" si="1630"/>
        <v>0</v>
      </c>
      <c r="L902" s="342">
        <f t="shared" ca="1" si="1631"/>
        <v>0</v>
      </c>
      <c r="O902" s="374">
        <f t="shared" ref="O902:BM902" ca="1" si="1646">$H902*O873</f>
        <v>0</v>
      </c>
      <c r="P902" s="374">
        <f t="shared" ca="1" si="1646"/>
        <v>0</v>
      </c>
      <c r="Q902" s="374">
        <f t="shared" ca="1" si="1646"/>
        <v>0</v>
      </c>
      <c r="R902" s="374">
        <f t="shared" ca="1" si="1646"/>
        <v>0</v>
      </c>
      <c r="S902" s="374">
        <f t="shared" ca="1" si="1646"/>
        <v>0</v>
      </c>
      <c r="T902" s="374">
        <f t="shared" ca="1" si="1646"/>
        <v>0</v>
      </c>
      <c r="U902" s="374">
        <f t="shared" ca="1" si="1646"/>
        <v>0</v>
      </c>
      <c r="V902" s="374">
        <f t="shared" ca="1" si="1646"/>
        <v>0</v>
      </c>
      <c r="W902" s="374">
        <f t="shared" ca="1" si="1646"/>
        <v>0</v>
      </c>
      <c r="X902" s="374">
        <f t="shared" ca="1" si="1646"/>
        <v>0</v>
      </c>
      <c r="Y902" s="374">
        <f t="shared" ca="1" si="1646"/>
        <v>0</v>
      </c>
      <c r="Z902" s="374">
        <f t="shared" ca="1" si="1646"/>
        <v>0</v>
      </c>
      <c r="AA902" s="374">
        <f t="shared" ca="1" si="1646"/>
        <v>0</v>
      </c>
      <c r="AB902" s="374">
        <f t="shared" ca="1" si="1646"/>
        <v>0</v>
      </c>
      <c r="AC902" s="374">
        <f t="shared" ca="1" si="1646"/>
        <v>0</v>
      </c>
      <c r="AD902" s="374">
        <f t="shared" ca="1" si="1646"/>
        <v>0</v>
      </c>
      <c r="AE902" s="374">
        <f t="shared" ca="1" si="1646"/>
        <v>0</v>
      </c>
      <c r="AF902" s="374">
        <f t="shared" ca="1" si="1646"/>
        <v>0</v>
      </c>
      <c r="AG902" s="374">
        <f t="shared" ca="1" si="1646"/>
        <v>0</v>
      </c>
      <c r="AH902" s="374">
        <f t="shared" ca="1" si="1646"/>
        <v>0</v>
      </c>
      <c r="AI902" s="374">
        <f t="shared" ca="1" si="1646"/>
        <v>0</v>
      </c>
      <c r="AJ902" s="374">
        <f t="shared" ca="1" si="1646"/>
        <v>0</v>
      </c>
      <c r="AK902" s="374">
        <f t="shared" ca="1" si="1646"/>
        <v>0</v>
      </c>
      <c r="AL902" s="374">
        <f t="shared" ca="1" si="1646"/>
        <v>0</v>
      </c>
      <c r="AM902" s="374">
        <f t="shared" ca="1" si="1646"/>
        <v>0</v>
      </c>
      <c r="AN902" s="374">
        <f t="shared" ca="1" si="1646"/>
        <v>0</v>
      </c>
      <c r="AO902" s="374">
        <f t="shared" ca="1" si="1646"/>
        <v>0</v>
      </c>
      <c r="AP902" s="374">
        <f t="shared" ca="1" si="1646"/>
        <v>0</v>
      </c>
      <c r="AQ902" s="374">
        <f t="shared" ca="1" si="1646"/>
        <v>0</v>
      </c>
      <c r="AR902" s="374">
        <f t="shared" ca="1" si="1646"/>
        <v>0</v>
      </c>
      <c r="AS902" s="374">
        <f t="shared" ca="1" si="1646"/>
        <v>0</v>
      </c>
      <c r="AT902" s="374">
        <f t="shared" ca="1" si="1646"/>
        <v>0</v>
      </c>
      <c r="AU902" s="374">
        <f t="shared" ca="1" si="1646"/>
        <v>0</v>
      </c>
      <c r="AV902" s="374">
        <f t="shared" ca="1" si="1646"/>
        <v>0</v>
      </c>
      <c r="AW902" s="374">
        <f t="shared" ca="1" si="1646"/>
        <v>0</v>
      </c>
      <c r="AX902" s="374">
        <f t="shared" ca="1" si="1646"/>
        <v>0</v>
      </c>
      <c r="AY902" s="374">
        <f t="shared" ca="1" si="1646"/>
        <v>0</v>
      </c>
      <c r="AZ902" s="374">
        <f t="shared" ca="1" si="1646"/>
        <v>0</v>
      </c>
      <c r="BA902" s="374">
        <f t="shared" ca="1" si="1646"/>
        <v>0</v>
      </c>
      <c r="BB902" s="374">
        <f t="shared" ca="1" si="1646"/>
        <v>0</v>
      </c>
      <c r="BC902" s="374">
        <f t="shared" ca="1" si="1646"/>
        <v>0</v>
      </c>
      <c r="BD902" s="374">
        <f t="shared" ca="1" si="1646"/>
        <v>0</v>
      </c>
      <c r="BE902" s="374">
        <f t="shared" ca="1" si="1646"/>
        <v>0</v>
      </c>
      <c r="BF902" s="374">
        <f t="shared" ca="1" si="1646"/>
        <v>0</v>
      </c>
      <c r="BG902" s="374">
        <f t="shared" ca="1" si="1646"/>
        <v>0</v>
      </c>
      <c r="BH902" s="374">
        <f t="shared" ca="1" si="1646"/>
        <v>0</v>
      </c>
      <c r="BI902" s="374">
        <f t="shared" ca="1" si="1646"/>
        <v>0</v>
      </c>
      <c r="BJ902" s="374">
        <f t="shared" ca="1" si="1646"/>
        <v>0</v>
      </c>
      <c r="BK902" s="374">
        <f t="shared" ca="1" si="1646"/>
        <v>0</v>
      </c>
      <c r="BL902" s="374">
        <f t="shared" ca="1" si="1646"/>
        <v>0</v>
      </c>
      <c r="BM902" s="374">
        <f t="shared" ca="1" si="1646"/>
        <v>0</v>
      </c>
    </row>
    <row r="903" spans="3:65" x14ac:dyDescent="0.2">
      <c r="C903" s="325">
        <f t="shared" si="1628"/>
        <v>17</v>
      </c>
      <c r="D903" s="303" t="str">
        <f t="shared" si="1629"/>
        <v>item 17</v>
      </c>
      <c r="E903" s="350" t="str">
        <f t="shared" si="1626"/>
        <v>Operating Expense</v>
      </c>
      <c r="F903" s="320">
        <f t="shared" si="1626"/>
        <v>2</v>
      </c>
      <c r="G903" s="320"/>
      <c r="H903" s="362">
        <f>Assumptions!$E$35</f>
        <v>6.1944652212651168E-4</v>
      </c>
      <c r="K903" s="341">
        <f t="shared" ca="1" si="1630"/>
        <v>0</v>
      </c>
      <c r="L903" s="342">
        <f t="shared" ca="1" si="1631"/>
        <v>0</v>
      </c>
      <c r="O903" s="374">
        <f t="shared" ref="O903:BM903" ca="1" si="1647">$H903*O874</f>
        <v>0</v>
      </c>
      <c r="P903" s="374">
        <f t="shared" ca="1" si="1647"/>
        <v>0</v>
      </c>
      <c r="Q903" s="374">
        <f t="shared" ca="1" si="1647"/>
        <v>0</v>
      </c>
      <c r="R903" s="374">
        <f t="shared" ca="1" si="1647"/>
        <v>0</v>
      </c>
      <c r="S903" s="374">
        <f t="shared" ca="1" si="1647"/>
        <v>0</v>
      </c>
      <c r="T903" s="374">
        <f t="shared" ca="1" si="1647"/>
        <v>0</v>
      </c>
      <c r="U903" s="374">
        <f t="shared" ca="1" si="1647"/>
        <v>0</v>
      </c>
      <c r="V903" s="374">
        <f t="shared" ca="1" si="1647"/>
        <v>0</v>
      </c>
      <c r="W903" s="374">
        <f t="shared" ca="1" si="1647"/>
        <v>0</v>
      </c>
      <c r="X903" s="374">
        <f t="shared" ca="1" si="1647"/>
        <v>0</v>
      </c>
      <c r="Y903" s="374">
        <f t="shared" ca="1" si="1647"/>
        <v>0</v>
      </c>
      <c r="Z903" s="374">
        <f t="shared" ca="1" si="1647"/>
        <v>0</v>
      </c>
      <c r="AA903" s="374">
        <f t="shared" ca="1" si="1647"/>
        <v>0</v>
      </c>
      <c r="AB903" s="374">
        <f t="shared" ca="1" si="1647"/>
        <v>0</v>
      </c>
      <c r="AC903" s="374">
        <f t="shared" ca="1" si="1647"/>
        <v>0</v>
      </c>
      <c r="AD903" s="374">
        <f t="shared" ca="1" si="1647"/>
        <v>0</v>
      </c>
      <c r="AE903" s="374">
        <f t="shared" ca="1" si="1647"/>
        <v>0</v>
      </c>
      <c r="AF903" s="374">
        <f t="shared" ca="1" si="1647"/>
        <v>0</v>
      </c>
      <c r="AG903" s="374">
        <f t="shared" ca="1" si="1647"/>
        <v>0</v>
      </c>
      <c r="AH903" s="374">
        <f t="shared" ca="1" si="1647"/>
        <v>0</v>
      </c>
      <c r="AI903" s="374">
        <f t="shared" ca="1" si="1647"/>
        <v>0</v>
      </c>
      <c r="AJ903" s="374">
        <f t="shared" ca="1" si="1647"/>
        <v>0</v>
      </c>
      <c r="AK903" s="374">
        <f t="shared" ca="1" si="1647"/>
        <v>0</v>
      </c>
      <c r="AL903" s="374">
        <f t="shared" ca="1" si="1647"/>
        <v>0</v>
      </c>
      <c r="AM903" s="374">
        <f t="shared" ca="1" si="1647"/>
        <v>0</v>
      </c>
      <c r="AN903" s="374">
        <f t="shared" ca="1" si="1647"/>
        <v>0</v>
      </c>
      <c r="AO903" s="374">
        <f t="shared" ca="1" si="1647"/>
        <v>0</v>
      </c>
      <c r="AP903" s="374">
        <f t="shared" ca="1" si="1647"/>
        <v>0</v>
      </c>
      <c r="AQ903" s="374">
        <f t="shared" ca="1" si="1647"/>
        <v>0</v>
      </c>
      <c r="AR903" s="374">
        <f t="shared" ca="1" si="1647"/>
        <v>0</v>
      </c>
      <c r="AS903" s="374">
        <f t="shared" ca="1" si="1647"/>
        <v>0</v>
      </c>
      <c r="AT903" s="374">
        <f t="shared" ca="1" si="1647"/>
        <v>0</v>
      </c>
      <c r="AU903" s="374">
        <f t="shared" ca="1" si="1647"/>
        <v>0</v>
      </c>
      <c r="AV903" s="374">
        <f t="shared" ca="1" si="1647"/>
        <v>0</v>
      </c>
      <c r="AW903" s="374">
        <f t="shared" ca="1" si="1647"/>
        <v>0</v>
      </c>
      <c r="AX903" s="374">
        <f t="shared" ca="1" si="1647"/>
        <v>0</v>
      </c>
      <c r="AY903" s="374">
        <f t="shared" ca="1" si="1647"/>
        <v>0</v>
      </c>
      <c r="AZ903" s="374">
        <f t="shared" ca="1" si="1647"/>
        <v>0</v>
      </c>
      <c r="BA903" s="374">
        <f t="shared" ca="1" si="1647"/>
        <v>0</v>
      </c>
      <c r="BB903" s="374">
        <f t="shared" ca="1" si="1647"/>
        <v>0</v>
      </c>
      <c r="BC903" s="374">
        <f t="shared" ca="1" si="1647"/>
        <v>0</v>
      </c>
      <c r="BD903" s="374">
        <f t="shared" ca="1" si="1647"/>
        <v>0</v>
      </c>
      <c r="BE903" s="374">
        <f t="shared" ca="1" si="1647"/>
        <v>0</v>
      </c>
      <c r="BF903" s="374">
        <f t="shared" ca="1" si="1647"/>
        <v>0</v>
      </c>
      <c r="BG903" s="374">
        <f t="shared" ca="1" si="1647"/>
        <v>0</v>
      </c>
      <c r="BH903" s="374">
        <f t="shared" ca="1" si="1647"/>
        <v>0</v>
      </c>
      <c r="BI903" s="374">
        <f t="shared" ca="1" si="1647"/>
        <v>0</v>
      </c>
      <c r="BJ903" s="374">
        <f t="shared" ca="1" si="1647"/>
        <v>0</v>
      </c>
      <c r="BK903" s="374">
        <f t="shared" ca="1" si="1647"/>
        <v>0</v>
      </c>
      <c r="BL903" s="374">
        <f t="shared" ca="1" si="1647"/>
        <v>0</v>
      </c>
      <c r="BM903" s="374">
        <f t="shared" ca="1" si="1647"/>
        <v>0</v>
      </c>
    </row>
    <row r="904" spans="3:65" x14ac:dyDescent="0.2">
      <c r="C904" s="325">
        <f t="shared" si="1628"/>
        <v>18</v>
      </c>
      <c r="D904" s="303" t="str">
        <f t="shared" si="1629"/>
        <v>item 18</v>
      </c>
      <c r="E904" s="350" t="str">
        <f t="shared" si="1626"/>
        <v>Operating Expense</v>
      </c>
      <c r="F904" s="320">
        <f t="shared" si="1626"/>
        <v>2</v>
      </c>
      <c r="G904" s="320"/>
      <c r="H904" s="362">
        <f>Assumptions!$E$35</f>
        <v>6.1944652212651168E-4</v>
      </c>
      <c r="K904" s="341">
        <f t="shared" ca="1" si="1630"/>
        <v>0</v>
      </c>
      <c r="L904" s="342">
        <f t="shared" ca="1" si="1631"/>
        <v>0</v>
      </c>
      <c r="O904" s="374">
        <f t="shared" ref="O904:BM904" ca="1" si="1648">$H904*O875</f>
        <v>0</v>
      </c>
      <c r="P904" s="374">
        <f t="shared" ca="1" si="1648"/>
        <v>0</v>
      </c>
      <c r="Q904" s="374">
        <f t="shared" ca="1" si="1648"/>
        <v>0</v>
      </c>
      <c r="R904" s="374">
        <f t="shared" ca="1" si="1648"/>
        <v>0</v>
      </c>
      <c r="S904" s="374">
        <f t="shared" ca="1" si="1648"/>
        <v>0</v>
      </c>
      <c r="T904" s="374">
        <f t="shared" ca="1" si="1648"/>
        <v>0</v>
      </c>
      <c r="U904" s="374">
        <f t="shared" ca="1" si="1648"/>
        <v>0</v>
      </c>
      <c r="V904" s="374">
        <f t="shared" ca="1" si="1648"/>
        <v>0</v>
      </c>
      <c r="W904" s="374">
        <f t="shared" ca="1" si="1648"/>
        <v>0</v>
      </c>
      <c r="X904" s="374">
        <f t="shared" ca="1" si="1648"/>
        <v>0</v>
      </c>
      <c r="Y904" s="374">
        <f t="shared" ca="1" si="1648"/>
        <v>0</v>
      </c>
      <c r="Z904" s="374">
        <f t="shared" ca="1" si="1648"/>
        <v>0</v>
      </c>
      <c r="AA904" s="374">
        <f t="shared" ca="1" si="1648"/>
        <v>0</v>
      </c>
      <c r="AB904" s="374">
        <f t="shared" ca="1" si="1648"/>
        <v>0</v>
      </c>
      <c r="AC904" s="374">
        <f t="shared" ca="1" si="1648"/>
        <v>0</v>
      </c>
      <c r="AD904" s="374">
        <f t="shared" ca="1" si="1648"/>
        <v>0</v>
      </c>
      <c r="AE904" s="374">
        <f t="shared" ca="1" si="1648"/>
        <v>0</v>
      </c>
      <c r="AF904" s="374">
        <f t="shared" ca="1" si="1648"/>
        <v>0</v>
      </c>
      <c r="AG904" s="374">
        <f t="shared" ca="1" si="1648"/>
        <v>0</v>
      </c>
      <c r="AH904" s="374">
        <f t="shared" ca="1" si="1648"/>
        <v>0</v>
      </c>
      <c r="AI904" s="374">
        <f t="shared" ca="1" si="1648"/>
        <v>0</v>
      </c>
      <c r="AJ904" s="374">
        <f t="shared" ca="1" si="1648"/>
        <v>0</v>
      </c>
      <c r="AK904" s="374">
        <f t="shared" ca="1" si="1648"/>
        <v>0</v>
      </c>
      <c r="AL904" s="374">
        <f t="shared" ca="1" si="1648"/>
        <v>0</v>
      </c>
      <c r="AM904" s="374">
        <f t="shared" ca="1" si="1648"/>
        <v>0</v>
      </c>
      <c r="AN904" s="374">
        <f t="shared" ca="1" si="1648"/>
        <v>0</v>
      </c>
      <c r="AO904" s="374">
        <f t="shared" ca="1" si="1648"/>
        <v>0</v>
      </c>
      <c r="AP904" s="374">
        <f t="shared" ca="1" si="1648"/>
        <v>0</v>
      </c>
      <c r="AQ904" s="374">
        <f t="shared" ca="1" si="1648"/>
        <v>0</v>
      </c>
      <c r="AR904" s="374">
        <f t="shared" ca="1" si="1648"/>
        <v>0</v>
      </c>
      <c r="AS904" s="374">
        <f t="shared" ca="1" si="1648"/>
        <v>0</v>
      </c>
      <c r="AT904" s="374">
        <f t="shared" ca="1" si="1648"/>
        <v>0</v>
      </c>
      <c r="AU904" s="374">
        <f t="shared" ca="1" si="1648"/>
        <v>0</v>
      </c>
      <c r="AV904" s="374">
        <f t="shared" ca="1" si="1648"/>
        <v>0</v>
      </c>
      <c r="AW904" s="374">
        <f t="shared" ca="1" si="1648"/>
        <v>0</v>
      </c>
      <c r="AX904" s="374">
        <f t="shared" ca="1" si="1648"/>
        <v>0</v>
      </c>
      <c r="AY904" s="374">
        <f t="shared" ca="1" si="1648"/>
        <v>0</v>
      </c>
      <c r="AZ904" s="374">
        <f t="shared" ca="1" si="1648"/>
        <v>0</v>
      </c>
      <c r="BA904" s="374">
        <f t="shared" ca="1" si="1648"/>
        <v>0</v>
      </c>
      <c r="BB904" s="374">
        <f t="shared" ca="1" si="1648"/>
        <v>0</v>
      </c>
      <c r="BC904" s="374">
        <f t="shared" ca="1" si="1648"/>
        <v>0</v>
      </c>
      <c r="BD904" s="374">
        <f t="shared" ca="1" si="1648"/>
        <v>0</v>
      </c>
      <c r="BE904" s="374">
        <f t="shared" ca="1" si="1648"/>
        <v>0</v>
      </c>
      <c r="BF904" s="374">
        <f t="shared" ca="1" si="1648"/>
        <v>0</v>
      </c>
      <c r="BG904" s="374">
        <f t="shared" ca="1" si="1648"/>
        <v>0</v>
      </c>
      <c r="BH904" s="374">
        <f t="shared" ca="1" si="1648"/>
        <v>0</v>
      </c>
      <c r="BI904" s="374">
        <f t="shared" ca="1" si="1648"/>
        <v>0</v>
      </c>
      <c r="BJ904" s="374">
        <f t="shared" ca="1" si="1648"/>
        <v>0</v>
      </c>
      <c r="BK904" s="374">
        <f t="shared" ca="1" si="1648"/>
        <v>0</v>
      </c>
      <c r="BL904" s="374">
        <f t="shared" ca="1" si="1648"/>
        <v>0</v>
      </c>
      <c r="BM904" s="374">
        <f t="shared" ca="1" si="1648"/>
        <v>0</v>
      </c>
    </row>
    <row r="905" spans="3:65" x14ac:dyDescent="0.2">
      <c r="C905" s="325">
        <f t="shared" si="1628"/>
        <v>19</v>
      </c>
      <c r="D905" s="303" t="str">
        <f t="shared" si="1629"/>
        <v>item 19</v>
      </c>
      <c r="E905" s="350" t="str">
        <f t="shared" si="1626"/>
        <v>Operating Expense</v>
      </c>
      <c r="F905" s="320">
        <f t="shared" si="1626"/>
        <v>2</v>
      </c>
      <c r="G905" s="320"/>
      <c r="H905" s="362">
        <f>Assumptions!$E$35</f>
        <v>6.1944652212651168E-4</v>
      </c>
      <c r="K905" s="341">
        <f t="shared" ca="1" si="1630"/>
        <v>0</v>
      </c>
      <c r="L905" s="342">
        <f t="shared" ca="1" si="1631"/>
        <v>0</v>
      </c>
      <c r="O905" s="374">
        <f t="shared" ref="O905:BM905" ca="1" si="1649">$H905*O876</f>
        <v>0</v>
      </c>
      <c r="P905" s="374">
        <f t="shared" ca="1" si="1649"/>
        <v>0</v>
      </c>
      <c r="Q905" s="374">
        <f t="shared" ca="1" si="1649"/>
        <v>0</v>
      </c>
      <c r="R905" s="374">
        <f t="shared" ca="1" si="1649"/>
        <v>0</v>
      </c>
      <c r="S905" s="374">
        <f t="shared" ca="1" si="1649"/>
        <v>0</v>
      </c>
      <c r="T905" s="374">
        <f t="shared" ca="1" si="1649"/>
        <v>0</v>
      </c>
      <c r="U905" s="374">
        <f t="shared" ca="1" si="1649"/>
        <v>0</v>
      </c>
      <c r="V905" s="374">
        <f t="shared" ca="1" si="1649"/>
        <v>0</v>
      </c>
      <c r="W905" s="374">
        <f t="shared" ca="1" si="1649"/>
        <v>0</v>
      </c>
      <c r="X905" s="374">
        <f t="shared" ca="1" si="1649"/>
        <v>0</v>
      </c>
      <c r="Y905" s="374">
        <f t="shared" ca="1" si="1649"/>
        <v>0</v>
      </c>
      <c r="Z905" s="374">
        <f t="shared" ca="1" si="1649"/>
        <v>0</v>
      </c>
      <c r="AA905" s="374">
        <f t="shared" ca="1" si="1649"/>
        <v>0</v>
      </c>
      <c r="AB905" s="374">
        <f t="shared" ca="1" si="1649"/>
        <v>0</v>
      </c>
      <c r="AC905" s="374">
        <f t="shared" ca="1" si="1649"/>
        <v>0</v>
      </c>
      <c r="AD905" s="374">
        <f t="shared" ca="1" si="1649"/>
        <v>0</v>
      </c>
      <c r="AE905" s="374">
        <f t="shared" ca="1" si="1649"/>
        <v>0</v>
      </c>
      <c r="AF905" s="374">
        <f t="shared" ca="1" si="1649"/>
        <v>0</v>
      </c>
      <c r="AG905" s="374">
        <f t="shared" ca="1" si="1649"/>
        <v>0</v>
      </c>
      <c r="AH905" s="374">
        <f t="shared" ca="1" si="1649"/>
        <v>0</v>
      </c>
      <c r="AI905" s="374">
        <f t="shared" ca="1" si="1649"/>
        <v>0</v>
      </c>
      <c r="AJ905" s="374">
        <f t="shared" ca="1" si="1649"/>
        <v>0</v>
      </c>
      <c r="AK905" s="374">
        <f t="shared" ca="1" si="1649"/>
        <v>0</v>
      </c>
      <c r="AL905" s="374">
        <f t="shared" ca="1" si="1649"/>
        <v>0</v>
      </c>
      <c r="AM905" s="374">
        <f t="shared" ca="1" si="1649"/>
        <v>0</v>
      </c>
      <c r="AN905" s="374">
        <f t="shared" ca="1" si="1649"/>
        <v>0</v>
      </c>
      <c r="AO905" s="374">
        <f t="shared" ca="1" si="1649"/>
        <v>0</v>
      </c>
      <c r="AP905" s="374">
        <f t="shared" ca="1" si="1649"/>
        <v>0</v>
      </c>
      <c r="AQ905" s="374">
        <f t="shared" ca="1" si="1649"/>
        <v>0</v>
      </c>
      <c r="AR905" s="374">
        <f t="shared" ca="1" si="1649"/>
        <v>0</v>
      </c>
      <c r="AS905" s="374">
        <f t="shared" ca="1" si="1649"/>
        <v>0</v>
      </c>
      <c r="AT905" s="374">
        <f t="shared" ca="1" si="1649"/>
        <v>0</v>
      </c>
      <c r="AU905" s="374">
        <f t="shared" ca="1" si="1649"/>
        <v>0</v>
      </c>
      <c r="AV905" s="374">
        <f t="shared" ca="1" si="1649"/>
        <v>0</v>
      </c>
      <c r="AW905" s="374">
        <f t="shared" ca="1" si="1649"/>
        <v>0</v>
      </c>
      <c r="AX905" s="374">
        <f t="shared" ca="1" si="1649"/>
        <v>0</v>
      </c>
      <c r="AY905" s="374">
        <f t="shared" ca="1" si="1649"/>
        <v>0</v>
      </c>
      <c r="AZ905" s="374">
        <f t="shared" ca="1" si="1649"/>
        <v>0</v>
      </c>
      <c r="BA905" s="374">
        <f t="shared" ca="1" si="1649"/>
        <v>0</v>
      </c>
      <c r="BB905" s="374">
        <f t="shared" ca="1" si="1649"/>
        <v>0</v>
      </c>
      <c r="BC905" s="374">
        <f t="shared" ca="1" si="1649"/>
        <v>0</v>
      </c>
      <c r="BD905" s="374">
        <f t="shared" ca="1" si="1649"/>
        <v>0</v>
      </c>
      <c r="BE905" s="374">
        <f t="shared" ca="1" si="1649"/>
        <v>0</v>
      </c>
      <c r="BF905" s="374">
        <f t="shared" ca="1" si="1649"/>
        <v>0</v>
      </c>
      <c r="BG905" s="374">
        <f t="shared" ca="1" si="1649"/>
        <v>0</v>
      </c>
      <c r="BH905" s="374">
        <f t="shared" ca="1" si="1649"/>
        <v>0</v>
      </c>
      <c r="BI905" s="374">
        <f t="shared" ca="1" si="1649"/>
        <v>0</v>
      </c>
      <c r="BJ905" s="374">
        <f t="shared" ca="1" si="1649"/>
        <v>0</v>
      </c>
      <c r="BK905" s="374">
        <f t="shared" ca="1" si="1649"/>
        <v>0</v>
      </c>
      <c r="BL905" s="374">
        <f t="shared" ca="1" si="1649"/>
        <v>0</v>
      </c>
      <c r="BM905" s="374">
        <f t="shared" ca="1" si="1649"/>
        <v>0</v>
      </c>
    </row>
    <row r="906" spans="3:65" x14ac:dyDescent="0.2">
      <c r="C906" s="325">
        <f t="shared" si="1628"/>
        <v>20</v>
      </c>
      <c r="D906" s="303" t="str">
        <f t="shared" si="1629"/>
        <v>item 20</v>
      </c>
      <c r="E906" s="350" t="str">
        <f t="shared" si="1626"/>
        <v>Operating Expense</v>
      </c>
      <c r="F906" s="320">
        <f t="shared" si="1626"/>
        <v>2</v>
      </c>
      <c r="G906" s="320"/>
      <c r="H906" s="362">
        <f>Assumptions!$E$35</f>
        <v>6.1944652212651168E-4</v>
      </c>
      <c r="K906" s="341">
        <f t="shared" ca="1" si="1630"/>
        <v>0</v>
      </c>
      <c r="L906" s="342">
        <f t="shared" ca="1" si="1631"/>
        <v>0</v>
      </c>
      <c r="O906" s="374">
        <f t="shared" ref="O906:BM906" ca="1" si="1650">$H906*O877</f>
        <v>0</v>
      </c>
      <c r="P906" s="374">
        <f t="shared" ca="1" si="1650"/>
        <v>0</v>
      </c>
      <c r="Q906" s="374">
        <f t="shared" ca="1" si="1650"/>
        <v>0</v>
      </c>
      <c r="R906" s="374">
        <f t="shared" ca="1" si="1650"/>
        <v>0</v>
      </c>
      <c r="S906" s="374">
        <f t="shared" ca="1" si="1650"/>
        <v>0</v>
      </c>
      <c r="T906" s="374">
        <f t="shared" ca="1" si="1650"/>
        <v>0</v>
      </c>
      <c r="U906" s="374">
        <f t="shared" ca="1" si="1650"/>
        <v>0</v>
      </c>
      <c r="V906" s="374">
        <f t="shared" ca="1" si="1650"/>
        <v>0</v>
      </c>
      <c r="W906" s="374">
        <f t="shared" ca="1" si="1650"/>
        <v>0</v>
      </c>
      <c r="X906" s="374">
        <f t="shared" ca="1" si="1650"/>
        <v>0</v>
      </c>
      <c r="Y906" s="374">
        <f t="shared" ca="1" si="1650"/>
        <v>0</v>
      </c>
      <c r="Z906" s="374">
        <f t="shared" ca="1" si="1650"/>
        <v>0</v>
      </c>
      <c r="AA906" s="374">
        <f t="shared" ca="1" si="1650"/>
        <v>0</v>
      </c>
      <c r="AB906" s="374">
        <f t="shared" ca="1" si="1650"/>
        <v>0</v>
      </c>
      <c r="AC906" s="374">
        <f t="shared" ca="1" si="1650"/>
        <v>0</v>
      </c>
      <c r="AD906" s="374">
        <f t="shared" ca="1" si="1650"/>
        <v>0</v>
      </c>
      <c r="AE906" s="374">
        <f t="shared" ca="1" si="1650"/>
        <v>0</v>
      </c>
      <c r="AF906" s="374">
        <f t="shared" ca="1" si="1650"/>
        <v>0</v>
      </c>
      <c r="AG906" s="374">
        <f t="shared" ca="1" si="1650"/>
        <v>0</v>
      </c>
      <c r="AH906" s="374">
        <f t="shared" ca="1" si="1650"/>
        <v>0</v>
      </c>
      <c r="AI906" s="374">
        <f t="shared" ca="1" si="1650"/>
        <v>0</v>
      </c>
      <c r="AJ906" s="374">
        <f t="shared" ca="1" si="1650"/>
        <v>0</v>
      </c>
      <c r="AK906" s="374">
        <f t="shared" ca="1" si="1650"/>
        <v>0</v>
      </c>
      <c r="AL906" s="374">
        <f t="shared" ca="1" si="1650"/>
        <v>0</v>
      </c>
      <c r="AM906" s="374">
        <f t="shared" ca="1" si="1650"/>
        <v>0</v>
      </c>
      <c r="AN906" s="374">
        <f t="shared" ca="1" si="1650"/>
        <v>0</v>
      </c>
      <c r="AO906" s="374">
        <f t="shared" ca="1" si="1650"/>
        <v>0</v>
      </c>
      <c r="AP906" s="374">
        <f t="shared" ca="1" si="1650"/>
        <v>0</v>
      </c>
      <c r="AQ906" s="374">
        <f t="shared" ca="1" si="1650"/>
        <v>0</v>
      </c>
      <c r="AR906" s="374">
        <f t="shared" ca="1" si="1650"/>
        <v>0</v>
      </c>
      <c r="AS906" s="374">
        <f t="shared" ca="1" si="1650"/>
        <v>0</v>
      </c>
      <c r="AT906" s="374">
        <f t="shared" ca="1" si="1650"/>
        <v>0</v>
      </c>
      <c r="AU906" s="374">
        <f t="shared" ca="1" si="1650"/>
        <v>0</v>
      </c>
      <c r="AV906" s="374">
        <f t="shared" ca="1" si="1650"/>
        <v>0</v>
      </c>
      <c r="AW906" s="374">
        <f t="shared" ca="1" si="1650"/>
        <v>0</v>
      </c>
      <c r="AX906" s="374">
        <f t="shared" ca="1" si="1650"/>
        <v>0</v>
      </c>
      <c r="AY906" s="374">
        <f t="shared" ca="1" si="1650"/>
        <v>0</v>
      </c>
      <c r="AZ906" s="374">
        <f t="shared" ca="1" si="1650"/>
        <v>0</v>
      </c>
      <c r="BA906" s="374">
        <f t="shared" ca="1" si="1650"/>
        <v>0</v>
      </c>
      <c r="BB906" s="374">
        <f t="shared" ca="1" si="1650"/>
        <v>0</v>
      </c>
      <c r="BC906" s="374">
        <f t="shared" ca="1" si="1650"/>
        <v>0</v>
      </c>
      <c r="BD906" s="374">
        <f t="shared" ca="1" si="1650"/>
        <v>0</v>
      </c>
      <c r="BE906" s="374">
        <f t="shared" ca="1" si="1650"/>
        <v>0</v>
      </c>
      <c r="BF906" s="374">
        <f t="shared" ca="1" si="1650"/>
        <v>0</v>
      </c>
      <c r="BG906" s="374">
        <f t="shared" ca="1" si="1650"/>
        <v>0</v>
      </c>
      <c r="BH906" s="374">
        <f t="shared" ca="1" si="1650"/>
        <v>0</v>
      </c>
      <c r="BI906" s="374">
        <f t="shared" ca="1" si="1650"/>
        <v>0</v>
      </c>
      <c r="BJ906" s="374">
        <f t="shared" ca="1" si="1650"/>
        <v>0</v>
      </c>
      <c r="BK906" s="374">
        <f t="shared" ca="1" si="1650"/>
        <v>0</v>
      </c>
      <c r="BL906" s="374">
        <f t="shared" ca="1" si="1650"/>
        <v>0</v>
      </c>
      <c r="BM906" s="374">
        <f t="shared" ca="1" si="1650"/>
        <v>0</v>
      </c>
    </row>
    <row r="907" spans="3:65" x14ac:dyDescent="0.2">
      <c r="C907" s="325">
        <f t="shared" si="1628"/>
        <v>21</v>
      </c>
      <c r="D907" s="303" t="str">
        <f t="shared" si="1629"/>
        <v>item 21</v>
      </c>
      <c r="E907" s="350" t="str">
        <f t="shared" si="1626"/>
        <v>Operating Expense</v>
      </c>
      <c r="F907" s="320">
        <f t="shared" si="1626"/>
        <v>2</v>
      </c>
      <c r="G907" s="320"/>
      <c r="H907" s="362">
        <f>Assumptions!$E$35</f>
        <v>6.1944652212651168E-4</v>
      </c>
      <c r="K907" s="341">
        <f t="shared" ca="1" si="1630"/>
        <v>0</v>
      </c>
      <c r="L907" s="342">
        <f t="shared" ca="1" si="1631"/>
        <v>0</v>
      </c>
      <c r="O907" s="374">
        <f t="shared" ref="O907:BM907" ca="1" si="1651">$H907*O878</f>
        <v>0</v>
      </c>
      <c r="P907" s="374">
        <f t="shared" ca="1" si="1651"/>
        <v>0</v>
      </c>
      <c r="Q907" s="374">
        <f t="shared" ca="1" si="1651"/>
        <v>0</v>
      </c>
      <c r="R907" s="374">
        <f t="shared" ca="1" si="1651"/>
        <v>0</v>
      </c>
      <c r="S907" s="374">
        <f t="shared" ca="1" si="1651"/>
        <v>0</v>
      </c>
      <c r="T907" s="374">
        <f t="shared" ca="1" si="1651"/>
        <v>0</v>
      </c>
      <c r="U907" s="374">
        <f t="shared" ca="1" si="1651"/>
        <v>0</v>
      </c>
      <c r="V907" s="374">
        <f t="shared" ca="1" si="1651"/>
        <v>0</v>
      </c>
      <c r="W907" s="374">
        <f t="shared" ca="1" si="1651"/>
        <v>0</v>
      </c>
      <c r="X907" s="374">
        <f t="shared" ca="1" si="1651"/>
        <v>0</v>
      </c>
      <c r="Y907" s="374">
        <f t="shared" ca="1" si="1651"/>
        <v>0</v>
      </c>
      <c r="Z907" s="374">
        <f t="shared" ca="1" si="1651"/>
        <v>0</v>
      </c>
      <c r="AA907" s="374">
        <f t="shared" ca="1" si="1651"/>
        <v>0</v>
      </c>
      <c r="AB907" s="374">
        <f t="shared" ca="1" si="1651"/>
        <v>0</v>
      </c>
      <c r="AC907" s="374">
        <f t="shared" ca="1" si="1651"/>
        <v>0</v>
      </c>
      <c r="AD907" s="374">
        <f t="shared" ca="1" si="1651"/>
        <v>0</v>
      </c>
      <c r="AE907" s="374">
        <f t="shared" ca="1" si="1651"/>
        <v>0</v>
      </c>
      <c r="AF907" s="374">
        <f t="shared" ca="1" si="1651"/>
        <v>0</v>
      </c>
      <c r="AG907" s="374">
        <f t="shared" ca="1" si="1651"/>
        <v>0</v>
      </c>
      <c r="AH907" s="374">
        <f t="shared" ca="1" si="1651"/>
        <v>0</v>
      </c>
      <c r="AI907" s="374">
        <f t="shared" ca="1" si="1651"/>
        <v>0</v>
      </c>
      <c r="AJ907" s="374">
        <f t="shared" ca="1" si="1651"/>
        <v>0</v>
      </c>
      <c r="AK907" s="374">
        <f t="shared" ca="1" si="1651"/>
        <v>0</v>
      </c>
      <c r="AL907" s="374">
        <f t="shared" ca="1" si="1651"/>
        <v>0</v>
      </c>
      <c r="AM907" s="374">
        <f t="shared" ca="1" si="1651"/>
        <v>0</v>
      </c>
      <c r="AN907" s="374">
        <f t="shared" ca="1" si="1651"/>
        <v>0</v>
      </c>
      <c r="AO907" s="374">
        <f t="shared" ca="1" si="1651"/>
        <v>0</v>
      </c>
      <c r="AP907" s="374">
        <f t="shared" ca="1" si="1651"/>
        <v>0</v>
      </c>
      <c r="AQ907" s="374">
        <f t="shared" ca="1" si="1651"/>
        <v>0</v>
      </c>
      <c r="AR907" s="374">
        <f t="shared" ca="1" si="1651"/>
        <v>0</v>
      </c>
      <c r="AS907" s="374">
        <f t="shared" ca="1" si="1651"/>
        <v>0</v>
      </c>
      <c r="AT907" s="374">
        <f t="shared" ca="1" si="1651"/>
        <v>0</v>
      </c>
      <c r="AU907" s="374">
        <f t="shared" ca="1" si="1651"/>
        <v>0</v>
      </c>
      <c r="AV907" s="374">
        <f t="shared" ca="1" si="1651"/>
        <v>0</v>
      </c>
      <c r="AW907" s="374">
        <f t="shared" ca="1" si="1651"/>
        <v>0</v>
      </c>
      <c r="AX907" s="374">
        <f t="shared" ca="1" si="1651"/>
        <v>0</v>
      </c>
      <c r="AY907" s="374">
        <f t="shared" ca="1" si="1651"/>
        <v>0</v>
      </c>
      <c r="AZ907" s="374">
        <f t="shared" ca="1" si="1651"/>
        <v>0</v>
      </c>
      <c r="BA907" s="374">
        <f t="shared" ca="1" si="1651"/>
        <v>0</v>
      </c>
      <c r="BB907" s="374">
        <f t="shared" ca="1" si="1651"/>
        <v>0</v>
      </c>
      <c r="BC907" s="374">
        <f t="shared" ca="1" si="1651"/>
        <v>0</v>
      </c>
      <c r="BD907" s="374">
        <f t="shared" ca="1" si="1651"/>
        <v>0</v>
      </c>
      <c r="BE907" s="374">
        <f t="shared" ca="1" si="1651"/>
        <v>0</v>
      </c>
      <c r="BF907" s="374">
        <f t="shared" ca="1" si="1651"/>
        <v>0</v>
      </c>
      <c r="BG907" s="374">
        <f t="shared" ca="1" si="1651"/>
        <v>0</v>
      </c>
      <c r="BH907" s="374">
        <f t="shared" ca="1" si="1651"/>
        <v>0</v>
      </c>
      <c r="BI907" s="374">
        <f t="shared" ca="1" si="1651"/>
        <v>0</v>
      </c>
      <c r="BJ907" s="374">
        <f t="shared" ca="1" si="1651"/>
        <v>0</v>
      </c>
      <c r="BK907" s="374">
        <f t="shared" ca="1" si="1651"/>
        <v>0</v>
      </c>
      <c r="BL907" s="374">
        <f t="shared" ca="1" si="1651"/>
        <v>0</v>
      </c>
      <c r="BM907" s="374">
        <f t="shared" ca="1" si="1651"/>
        <v>0</v>
      </c>
    </row>
    <row r="908" spans="3:65" x14ac:dyDescent="0.2">
      <c r="C908" s="325">
        <f t="shared" si="1628"/>
        <v>22</v>
      </c>
      <c r="D908" s="303" t="str">
        <f t="shared" si="1629"/>
        <v>item 22</v>
      </c>
      <c r="E908" s="350" t="str">
        <f t="shared" si="1626"/>
        <v>Operating Expense</v>
      </c>
      <c r="F908" s="320">
        <f t="shared" si="1626"/>
        <v>2</v>
      </c>
      <c r="G908" s="320"/>
      <c r="H908" s="362">
        <f>Assumptions!$E$35</f>
        <v>6.1944652212651168E-4</v>
      </c>
      <c r="K908" s="341">
        <f t="shared" ca="1" si="1630"/>
        <v>0</v>
      </c>
      <c r="L908" s="342">
        <f t="shared" ca="1" si="1631"/>
        <v>0</v>
      </c>
      <c r="O908" s="374">
        <f t="shared" ref="O908:BM908" ca="1" si="1652">$H908*O879</f>
        <v>0</v>
      </c>
      <c r="P908" s="374">
        <f t="shared" ca="1" si="1652"/>
        <v>0</v>
      </c>
      <c r="Q908" s="374">
        <f t="shared" ca="1" si="1652"/>
        <v>0</v>
      </c>
      <c r="R908" s="374">
        <f t="shared" ca="1" si="1652"/>
        <v>0</v>
      </c>
      <c r="S908" s="374">
        <f t="shared" ca="1" si="1652"/>
        <v>0</v>
      </c>
      <c r="T908" s="374">
        <f t="shared" ca="1" si="1652"/>
        <v>0</v>
      </c>
      <c r="U908" s="374">
        <f t="shared" ca="1" si="1652"/>
        <v>0</v>
      </c>
      <c r="V908" s="374">
        <f t="shared" ca="1" si="1652"/>
        <v>0</v>
      </c>
      <c r="W908" s="374">
        <f t="shared" ca="1" si="1652"/>
        <v>0</v>
      </c>
      <c r="X908" s="374">
        <f t="shared" ca="1" si="1652"/>
        <v>0</v>
      </c>
      <c r="Y908" s="374">
        <f t="shared" ca="1" si="1652"/>
        <v>0</v>
      </c>
      <c r="Z908" s="374">
        <f t="shared" ca="1" si="1652"/>
        <v>0</v>
      </c>
      <c r="AA908" s="374">
        <f t="shared" ca="1" si="1652"/>
        <v>0</v>
      </c>
      <c r="AB908" s="374">
        <f t="shared" ca="1" si="1652"/>
        <v>0</v>
      </c>
      <c r="AC908" s="374">
        <f t="shared" ca="1" si="1652"/>
        <v>0</v>
      </c>
      <c r="AD908" s="374">
        <f t="shared" ca="1" si="1652"/>
        <v>0</v>
      </c>
      <c r="AE908" s="374">
        <f t="shared" ca="1" si="1652"/>
        <v>0</v>
      </c>
      <c r="AF908" s="374">
        <f t="shared" ca="1" si="1652"/>
        <v>0</v>
      </c>
      <c r="AG908" s="374">
        <f t="shared" ca="1" si="1652"/>
        <v>0</v>
      </c>
      <c r="AH908" s="374">
        <f t="shared" ca="1" si="1652"/>
        <v>0</v>
      </c>
      <c r="AI908" s="374">
        <f t="shared" ca="1" si="1652"/>
        <v>0</v>
      </c>
      <c r="AJ908" s="374">
        <f t="shared" ca="1" si="1652"/>
        <v>0</v>
      </c>
      <c r="AK908" s="374">
        <f t="shared" ca="1" si="1652"/>
        <v>0</v>
      </c>
      <c r="AL908" s="374">
        <f t="shared" ca="1" si="1652"/>
        <v>0</v>
      </c>
      <c r="AM908" s="374">
        <f t="shared" ca="1" si="1652"/>
        <v>0</v>
      </c>
      <c r="AN908" s="374">
        <f t="shared" ca="1" si="1652"/>
        <v>0</v>
      </c>
      <c r="AO908" s="374">
        <f t="shared" ca="1" si="1652"/>
        <v>0</v>
      </c>
      <c r="AP908" s="374">
        <f t="shared" ca="1" si="1652"/>
        <v>0</v>
      </c>
      <c r="AQ908" s="374">
        <f t="shared" ca="1" si="1652"/>
        <v>0</v>
      </c>
      <c r="AR908" s="374">
        <f t="shared" ca="1" si="1652"/>
        <v>0</v>
      </c>
      <c r="AS908" s="374">
        <f t="shared" ca="1" si="1652"/>
        <v>0</v>
      </c>
      <c r="AT908" s="374">
        <f t="shared" ca="1" si="1652"/>
        <v>0</v>
      </c>
      <c r="AU908" s="374">
        <f t="shared" ca="1" si="1652"/>
        <v>0</v>
      </c>
      <c r="AV908" s="374">
        <f t="shared" ca="1" si="1652"/>
        <v>0</v>
      </c>
      <c r="AW908" s="374">
        <f t="shared" ca="1" si="1652"/>
        <v>0</v>
      </c>
      <c r="AX908" s="374">
        <f t="shared" ca="1" si="1652"/>
        <v>0</v>
      </c>
      <c r="AY908" s="374">
        <f t="shared" ca="1" si="1652"/>
        <v>0</v>
      </c>
      <c r="AZ908" s="374">
        <f t="shared" ca="1" si="1652"/>
        <v>0</v>
      </c>
      <c r="BA908" s="374">
        <f t="shared" ca="1" si="1652"/>
        <v>0</v>
      </c>
      <c r="BB908" s="374">
        <f t="shared" ca="1" si="1652"/>
        <v>0</v>
      </c>
      <c r="BC908" s="374">
        <f t="shared" ca="1" si="1652"/>
        <v>0</v>
      </c>
      <c r="BD908" s="374">
        <f t="shared" ca="1" si="1652"/>
        <v>0</v>
      </c>
      <c r="BE908" s="374">
        <f t="shared" ca="1" si="1652"/>
        <v>0</v>
      </c>
      <c r="BF908" s="374">
        <f t="shared" ca="1" si="1652"/>
        <v>0</v>
      </c>
      <c r="BG908" s="374">
        <f t="shared" ca="1" si="1652"/>
        <v>0</v>
      </c>
      <c r="BH908" s="374">
        <f t="shared" ca="1" si="1652"/>
        <v>0</v>
      </c>
      <c r="BI908" s="374">
        <f t="shared" ca="1" si="1652"/>
        <v>0</v>
      </c>
      <c r="BJ908" s="374">
        <f t="shared" ca="1" si="1652"/>
        <v>0</v>
      </c>
      <c r="BK908" s="374">
        <f t="shared" ca="1" si="1652"/>
        <v>0</v>
      </c>
      <c r="BL908" s="374">
        <f t="shared" ca="1" si="1652"/>
        <v>0</v>
      </c>
      <c r="BM908" s="374">
        <f t="shared" ca="1" si="1652"/>
        <v>0</v>
      </c>
    </row>
    <row r="909" spans="3:65" x14ac:dyDescent="0.2">
      <c r="C909" s="325">
        <f t="shared" si="1628"/>
        <v>23</v>
      </c>
      <c r="D909" s="303" t="str">
        <f t="shared" si="1629"/>
        <v>item 23</v>
      </c>
      <c r="E909" s="350" t="str">
        <f t="shared" si="1626"/>
        <v>Operating Expense</v>
      </c>
      <c r="F909" s="320">
        <f t="shared" si="1626"/>
        <v>2</v>
      </c>
      <c r="G909" s="320"/>
      <c r="H909" s="362">
        <f>Assumptions!$E$35</f>
        <v>6.1944652212651168E-4</v>
      </c>
      <c r="K909" s="341">
        <f t="shared" ca="1" si="1630"/>
        <v>0</v>
      </c>
      <c r="L909" s="342">
        <f t="shared" ca="1" si="1631"/>
        <v>0</v>
      </c>
      <c r="O909" s="374">
        <f t="shared" ref="O909:BM909" ca="1" si="1653">$H909*O880</f>
        <v>0</v>
      </c>
      <c r="P909" s="374">
        <f t="shared" ca="1" si="1653"/>
        <v>0</v>
      </c>
      <c r="Q909" s="374">
        <f t="shared" ca="1" si="1653"/>
        <v>0</v>
      </c>
      <c r="R909" s="374">
        <f t="shared" ca="1" si="1653"/>
        <v>0</v>
      </c>
      <c r="S909" s="374">
        <f t="shared" ca="1" si="1653"/>
        <v>0</v>
      </c>
      <c r="T909" s="374">
        <f t="shared" ca="1" si="1653"/>
        <v>0</v>
      </c>
      <c r="U909" s="374">
        <f t="shared" ca="1" si="1653"/>
        <v>0</v>
      </c>
      <c r="V909" s="374">
        <f t="shared" ca="1" si="1653"/>
        <v>0</v>
      </c>
      <c r="W909" s="374">
        <f t="shared" ca="1" si="1653"/>
        <v>0</v>
      </c>
      <c r="X909" s="374">
        <f t="shared" ca="1" si="1653"/>
        <v>0</v>
      </c>
      <c r="Y909" s="374">
        <f t="shared" ca="1" si="1653"/>
        <v>0</v>
      </c>
      <c r="Z909" s="374">
        <f t="shared" ca="1" si="1653"/>
        <v>0</v>
      </c>
      <c r="AA909" s="374">
        <f t="shared" ca="1" si="1653"/>
        <v>0</v>
      </c>
      <c r="AB909" s="374">
        <f t="shared" ca="1" si="1653"/>
        <v>0</v>
      </c>
      <c r="AC909" s="374">
        <f t="shared" ca="1" si="1653"/>
        <v>0</v>
      </c>
      <c r="AD909" s="374">
        <f t="shared" ca="1" si="1653"/>
        <v>0</v>
      </c>
      <c r="AE909" s="374">
        <f t="shared" ca="1" si="1653"/>
        <v>0</v>
      </c>
      <c r="AF909" s="374">
        <f t="shared" ca="1" si="1653"/>
        <v>0</v>
      </c>
      <c r="AG909" s="374">
        <f t="shared" ca="1" si="1653"/>
        <v>0</v>
      </c>
      <c r="AH909" s="374">
        <f t="shared" ca="1" si="1653"/>
        <v>0</v>
      </c>
      <c r="AI909" s="374">
        <f t="shared" ca="1" si="1653"/>
        <v>0</v>
      </c>
      <c r="AJ909" s="374">
        <f t="shared" ca="1" si="1653"/>
        <v>0</v>
      </c>
      <c r="AK909" s="374">
        <f t="shared" ca="1" si="1653"/>
        <v>0</v>
      </c>
      <c r="AL909" s="374">
        <f t="shared" ca="1" si="1653"/>
        <v>0</v>
      </c>
      <c r="AM909" s="374">
        <f t="shared" ca="1" si="1653"/>
        <v>0</v>
      </c>
      <c r="AN909" s="374">
        <f t="shared" ca="1" si="1653"/>
        <v>0</v>
      </c>
      <c r="AO909" s="374">
        <f t="shared" ca="1" si="1653"/>
        <v>0</v>
      </c>
      <c r="AP909" s="374">
        <f t="shared" ca="1" si="1653"/>
        <v>0</v>
      </c>
      <c r="AQ909" s="374">
        <f t="shared" ca="1" si="1653"/>
        <v>0</v>
      </c>
      <c r="AR909" s="374">
        <f t="shared" ca="1" si="1653"/>
        <v>0</v>
      </c>
      <c r="AS909" s="374">
        <f t="shared" ca="1" si="1653"/>
        <v>0</v>
      </c>
      <c r="AT909" s="374">
        <f t="shared" ca="1" si="1653"/>
        <v>0</v>
      </c>
      <c r="AU909" s="374">
        <f t="shared" ca="1" si="1653"/>
        <v>0</v>
      </c>
      <c r="AV909" s="374">
        <f t="shared" ca="1" si="1653"/>
        <v>0</v>
      </c>
      <c r="AW909" s="374">
        <f t="shared" ca="1" si="1653"/>
        <v>0</v>
      </c>
      <c r="AX909" s="374">
        <f t="shared" ca="1" si="1653"/>
        <v>0</v>
      </c>
      <c r="AY909" s="374">
        <f t="shared" ca="1" si="1653"/>
        <v>0</v>
      </c>
      <c r="AZ909" s="374">
        <f t="shared" ca="1" si="1653"/>
        <v>0</v>
      </c>
      <c r="BA909" s="374">
        <f t="shared" ca="1" si="1653"/>
        <v>0</v>
      </c>
      <c r="BB909" s="374">
        <f t="shared" ca="1" si="1653"/>
        <v>0</v>
      </c>
      <c r="BC909" s="374">
        <f t="shared" ca="1" si="1653"/>
        <v>0</v>
      </c>
      <c r="BD909" s="374">
        <f t="shared" ca="1" si="1653"/>
        <v>0</v>
      </c>
      <c r="BE909" s="374">
        <f t="shared" ca="1" si="1653"/>
        <v>0</v>
      </c>
      <c r="BF909" s="374">
        <f t="shared" ca="1" si="1653"/>
        <v>0</v>
      </c>
      <c r="BG909" s="374">
        <f t="shared" ca="1" si="1653"/>
        <v>0</v>
      </c>
      <c r="BH909" s="374">
        <f t="shared" ca="1" si="1653"/>
        <v>0</v>
      </c>
      <c r="BI909" s="374">
        <f t="shared" ca="1" si="1653"/>
        <v>0</v>
      </c>
      <c r="BJ909" s="374">
        <f t="shared" ca="1" si="1653"/>
        <v>0</v>
      </c>
      <c r="BK909" s="374">
        <f t="shared" ca="1" si="1653"/>
        <v>0</v>
      </c>
      <c r="BL909" s="374">
        <f t="shared" ca="1" si="1653"/>
        <v>0</v>
      </c>
      <c r="BM909" s="374">
        <f t="shared" ca="1" si="1653"/>
        <v>0</v>
      </c>
    </row>
    <row r="910" spans="3:65" x14ac:dyDescent="0.2">
      <c r="C910" s="325">
        <f t="shared" si="1628"/>
        <v>24</v>
      </c>
      <c r="D910" s="303" t="str">
        <f t="shared" si="1629"/>
        <v>item 24</v>
      </c>
      <c r="E910" s="350" t="str">
        <f t="shared" si="1626"/>
        <v>Operating Expense</v>
      </c>
      <c r="F910" s="320">
        <f t="shared" si="1626"/>
        <v>2</v>
      </c>
      <c r="G910" s="320"/>
      <c r="H910" s="362">
        <f>Assumptions!$E$35</f>
        <v>6.1944652212651168E-4</v>
      </c>
      <c r="K910" s="341">
        <f t="shared" ca="1" si="1630"/>
        <v>0</v>
      </c>
      <c r="L910" s="342">
        <f t="shared" ca="1" si="1631"/>
        <v>0</v>
      </c>
      <c r="O910" s="374">
        <f t="shared" ref="O910:BM910" ca="1" si="1654">$H910*O881</f>
        <v>0</v>
      </c>
      <c r="P910" s="374">
        <f t="shared" ca="1" si="1654"/>
        <v>0</v>
      </c>
      <c r="Q910" s="374">
        <f t="shared" ca="1" si="1654"/>
        <v>0</v>
      </c>
      <c r="R910" s="374">
        <f t="shared" ca="1" si="1654"/>
        <v>0</v>
      </c>
      <c r="S910" s="374">
        <f t="shared" ca="1" si="1654"/>
        <v>0</v>
      </c>
      <c r="T910" s="374">
        <f t="shared" ca="1" si="1654"/>
        <v>0</v>
      </c>
      <c r="U910" s="374">
        <f t="shared" ca="1" si="1654"/>
        <v>0</v>
      </c>
      <c r="V910" s="374">
        <f t="shared" ca="1" si="1654"/>
        <v>0</v>
      </c>
      <c r="W910" s="374">
        <f t="shared" ca="1" si="1654"/>
        <v>0</v>
      </c>
      <c r="X910" s="374">
        <f t="shared" ca="1" si="1654"/>
        <v>0</v>
      </c>
      <c r="Y910" s="374">
        <f t="shared" ca="1" si="1654"/>
        <v>0</v>
      </c>
      <c r="Z910" s="374">
        <f t="shared" ca="1" si="1654"/>
        <v>0</v>
      </c>
      <c r="AA910" s="374">
        <f t="shared" ca="1" si="1654"/>
        <v>0</v>
      </c>
      <c r="AB910" s="374">
        <f t="shared" ca="1" si="1654"/>
        <v>0</v>
      </c>
      <c r="AC910" s="374">
        <f t="shared" ca="1" si="1654"/>
        <v>0</v>
      </c>
      <c r="AD910" s="374">
        <f t="shared" ca="1" si="1654"/>
        <v>0</v>
      </c>
      <c r="AE910" s="374">
        <f t="shared" ca="1" si="1654"/>
        <v>0</v>
      </c>
      <c r="AF910" s="374">
        <f t="shared" ca="1" si="1654"/>
        <v>0</v>
      </c>
      <c r="AG910" s="374">
        <f t="shared" ca="1" si="1654"/>
        <v>0</v>
      </c>
      <c r="AH910" s="374">
        <f t="shared" ca="1" si="1654"/>
        <v>0</v>
      </c>
      <c r="AI910" s="374">
        <f t="shared" ca="1" si="1654"/>
        <v>0</v>
      </c>
      <c r="AJ910" s="374">
        <f t="shared" ca="1" si="1654"/>
        <v>0</v>
      </c>
      <c r="AK910" s="374">
        <f t="shared" ca="1" si="1654"/>
        <v>0</v>
      </c>
      <c r="AL910" s="374">
        <f t="shared" ca="1" si="1654"/>
        <v>0</v>
      </c>
      <c r="AM910" s="374">
        <f t="shared" ca="1" si="1654"/>
        <v>0</v>
      </c>
      <c r="AN910" s="374">
        <f t="shared" ca="1" si="1654"/>
        <v>0</v>
      </c>
      <c r="AO910" s="374">
        <f t="shared" ca="1" si="1654"/>
        <v>0</v>
      </c>
      <c r="AP910" s="374">
        <f t="shared" ca="1" si="1654"/>
        <v>0</v>
      </c>
      <c r="AQ910" s="374">
        <f t="shared" ca="1" si="1654"/>
        <v>0</v>
      </c>
      <c r="AR910" s="374">
        <f t="shared" ca="1" si="1654"/>
        <v>0</v>
      </c>
      <c r="AS910" s="374">
        <f t="shared" ca="1" si="1654"/>
        <v>0</v>
      </c>
      <c r="AT910" s="374">
        <f t="shared" ca="1" si="1654"/>
        <v>0</v>
      </c>
      <c r="AU910" s="374">
        <f t="shared" ca="1" si="1654"/>
        <v>0</v>
      </c>
      <c r="AV910" s="374">
        <f t="shared" ca="1" si="1654"/>
        <v>0</v>
      </c>
      <c r="AW910" s="374">
        <f t="shared" ca="1" si="1654"/>
        <v>0</v>
      </c>
      <c r="AX910" s="374">
        <f t="shared" ca="1" si="1654"/>
        <v>0</v>
      </c>
      <c r="AY910" s="374">
        <f t="shared" ca="1" si="1654"/>
        <v>0</v>
      </c>
      <c r="AZ910" s="374">
        <f t="shared" ca="1" si="1654"/>
        <v>0</v>
      </c>
      <c r="BA910" s="374">
        <f t="shared" ca="1" si="1654"/>
        <v>0</v>
      </c>
      <c r="BB910" s="374">
        <f t="shared" ca="1" si="1654"/>
        <v>0</v>
      </c>
      <c r="BC910" s="374">
        <f t="shared" ca="1" si="1654"/>
        <v>0</v>
      </c>
      <c r="BD910" s="374">
        <f t="shared" ca="1" si="1654"/>
        <v>0</v>
      </c>
      <c r="BE910" s="374">
        <f t="shared" ca="1" si="1654"/>
        <v>0</v>
      </c>
      <c r="BF910" s="374">
        <f t="shared" ca="1" si="1654"/>
        <v>0</v>
      </c>
      <c r="BG910" s="374">
        <f t="shared" ca="1" si="1654"/>
        <v>0</v>
      </c>
      <c r="BH910" s="374">
        <f t="shared" ca="1" si="1654"/>
        <v>0</v>
      </c>
      <c r="BI910" s="374">
        <f t="shared" ca="1" si="1654"/>
        <v>0</v>
      </c>
      <c r="BJ910" s="374">
        <f t="shared" ca="1" si="1654"/>
        <v>0</v>
      </c>
      <c r="BK910" s="374">
        <f t="shared" ca="1" si="1654"/>
        <v>0</v>
      </c>
      <c r="BL910" s="374">
        <f t="shared" ca="1" si="1654"/>
        <v>0</v>
      </c>
      <c r="BM910" s="374">
        <f t="shared" ca="1" si="1654"/>
        <v>0</v>
      </c>
    </row>
    <row r="911" spans="3:65" x14ac:dyDescent="0.2">
      <c r="C911" s="325">
        <f t="shared" si="1628"/>
        <v>25</v>
      </c>
      <c r="D911" s="303" t="str">
        <f t="shared" si="1629"/>
        <v>item 25</v>
      </c>
      <c r="E911" s="350" t="str">
        <f t="shared" si="1626"/>
        <v>Operating Expense</v>
      </c>
      <c r="F911" s="320">
        <f t="shared" si="1626"/>
        <v>2</v>
      </c>
      <c r="G911" s="320"/>
      <c r="H911" s="362">
        <f>Assumptions!$E$35</f>
        <v>6.1944652212651168E-4</v>
      </c>
      <c r="K911" s="344">
        <f t="shared" ca="1" si="1630"/>
        <v>0</v>
      </c>
      <c r="L911" s="345">
        <f t="shared" ca="1" si="1631"/>
        <v>0</v>
      </c>
      <c r="O911" s="374">
        <f t="shared" ref="O911:BM911" ca="1" si="1655">$H911*O882</f>
        <v>0</v>
      </c>
      <c r="P911" s="374">
        <f t="shared" ca="1" si="1655"/>
        <v>0</v>
      </c>
      <c r="Q911" s="374">
        <f t="shared" ca="1" si="1655"/>
        <v>0</v>
      </c>
      <c r="R911" s="374">
        <f t="shared" ca="1" si="1655"/>
        <v>0</v>
      </c>
      <c r="S911" s="374">
        <f t="shared" ca="1" si="1655"/>
        <v>0</v>
      </c>
      <c r="T911" s="374">
        <f t="shared" ca="1" si="1655"/>
        <v>0</v>
      </c>
      <c r="U911" s="374">
        <f t="shared" ca="1" si="1655"/>
        <v>0</v>
      </c>
      <c r="V911" s="374">
        <f t="shared" ca="1" si="1655"/>
        <v>0</v>
      </c>
      <c r="W911" s="374">
        <f t="shared" ca="1" si="1655"/>
        <v>0</v>
      </c>
      <c r="X911" s="374">
        <f t="shared" ca="1" si="1655"/>
        <v>0</v>
      </c>
      <c r="Y911" s="374">
        <f t="shared" ca="1" si="1655"/>
        <v>0</v>
      </c>
      <c r="Z911" s="374">
        <f t="shared" ca="1" si="1655"/>
        <v>0</v>
      </c>
      <c r="AA911" s="374">
        <f t="shared" ca="1" si="1655"/>
        <v>0</v>
      </c>
      <c r="AB911" s="374">
        <f t="shared" ca="1" si="1655"/>
        <v>0</v>
      </c>
      <c r="AC911" s="374">
        <f t="shared" ca="1" si="1655"/>
        <v>0</v>
      </c>
      <c r="AD911" s="374">
        <f t="shared" ca="1" si="1655"/>
        <v>0</v>
      </c>
      <c r="AE911" s="374">
        <f t="shared" ca="1" si="1655"/>
        <v>0</v>
      </c>
      <c r="AF911" s="374">
        <f t="shared" ca="1" si="1655"/>
        <v>0</v>
      </c>
      <c r="AG911" s="374">
        <f t="shared" ca="1" si="1655"/>
        <v>0</v>
      </c>
      <c r="AH911" s="374">
        <f t="shared" ca="1" si="1655"/>
        <v>0</v>
      </c>
      <c r="AI911" s="374">
        <f t="shared" ca="1" si="1655"/>
        <v>0</v>
      </c>
      <c r="AJ911" s="374">
        <f t="shared" ca="1" si="1655"/>
        <v>0</v>
      </c>
      <c r="AK911" s="374">
        <f t="shared" ca="1" si="1655"/>
        <v>0</v>
      </c>
      <c r="AL911" s="374">
        <f t="shared" ca="1" si="1655"/>
        <v>0</v>
      </c>
      <c r="AM911" s="374">
        <f t="shared" ca="1" si="1655"/>
        <v>0</v>
      </c>
      <c r="AN911" s="374">
        <f t="shared" ca="1" si="1655"/>
        <v>0</v>
      </c>
      <c r="AO911" s="374">
        <f t="shared" ca="1" si="1655"/>
        <v>0</v>
      </c>
      <c r="AP911" s="374">
        <f t="shared" ca="1" si="1655"/>
        <v>0</v>
      </c>
      <c r="AQ911" s="374">
        <f t="shared" ca="1" si="1655"/>
        <v>0</v>
      </c>
      <c r="AR911" s="374">
        <f t="shared" ca="1" si="1655"/>
        <v>0</v>
      </c>
      <c r="AS911" s="374">
        <f t="shared" ca="1" si="1655"/>
        <v>0</v>
      </c>
      <c r="AT911" s="374">
        <f t="shared" ca="1" si="1655"/>
        <v>0</v>
      </c>
      <c r="AU911" s="374">
        <f t="shared" ca="1" si="1655"/>
        <v>0</v>
      </c>
      <c r="AV911" s="374">
        <f t="shared" ca="1" si="1655"/>
        <v>0</v>
      </c>
      <c r="AW911" s="374">
        <f t="shared" ca="1" si="1655"/>
        <v>0</v>
      </c>
      <c r="AX911" s="374">
        <f t="shared" ca="1" si="1655"/>
        <v>0</v>
      </c>
      <c r="AY911" s="374">
        <f t="shared" ca="1" si="1655"/>
        <v>0</v>
      </c>
      <c r="AZ911" s="374">
        <f t="shared" ca="1" si="1655"/>
        <v>0</v>
      </c>
      <c r="BA911" s="374">
        <f t="shared" ca="1" si="1655"/>
        <v>0</v>
      </c>
      <c r="BB911" s="374">
        <f t="shared" ca="1" si="1655"/>
        <v>0</v>
      </c>
      <c r="BC911" s="374">
        <f t="shared" ca="1" si="1655"/>
        <v>0</v>
      </c>
      <c r="BD911" s="374">
        <f t="shared" ca="1" si="1655"/>
        <v>0</v>
      </c>
      <c r="BE911" s="374">
        <f t="shared" ca="1" si="1655"/>
        <v>0</v>
      </c>
      <c r="BF911" s="374">
        <f t="shared" ca="1" si="1655"/>
        <v>0</v>
      </c>
      <c r="BG911" s="374">
        <f t="shared" ca="1" si="1655"/>
        <v>0</v>
      </c>
      <c r="BH911" s="374">
        <f t="shared" ca="1" si="1655"/>
        <v>0</v>
      </c>
      <c r="BI911" s="374">
        <f t="shared" ca="1" si="1655"/>
        <v>0</v>
      </c>
      <c r="BJ911" s="374">
        <f t="shared" ca="1" si="1655"/>
        <v>0</v>
      </c>
      <c r="BK911" s="374">
        <f t="shared" ca="1" si="1655"/>
        <v>0</v>
      </c>
      <c r="BL911" s="374">
        <f t="shared" ca="1" si="1655"/>
        <v>0</v>
      </c>
      <c r="BM911" s="374">
        <f t="shared" ca="1" si="1655"/>
        <v>0</v>
      </c>
    </row>
    <row r="912" spans="3:65" x14ac:dyDescent="0.2">
      <c r="D912" s="331" t="str">
        <f>"Total "&amp;D886</f>
        <v>Total Insurance Expense</v>
      </c>
      <c r="K912" s="346">
        <f t="shared" ca="1" si="1630"/>
        <v>6308.4595562322229</v>
      </c>
      <c r="L912" s="347">
        <f t="shared" ca="1" si="1631"/>
        <v>13256.155573507343</v>
      </c>
      <c r="O912" s="348">
        <f ca="1">SUM(O887:O911)</f>
        <v>0</v>
      </c>
      <c r="P912" s="348">
        <f ca="1">SUM(P887:P911)</f>
        <v>619.4465221265117</v>
      </c>
      <c r="Q912" s="348">
        <f t="shared" ref="Q912" ca="1" si="1656">SUM(Q887:Q911)</f>
        <v>603.96035907334885</v>
      </c>
      <c r="R912" s="348">
        <f t="shared" ref="R912" ca="1" si="1657">SUM(R887:R911)</f>
        <v>588.47419602018613</v>
      </c>
      <c r="S912" s="348">
        <f t="shared" ref="S912" ca="1" si="1658">SUM(S887:S911)</f>
        <v>572.98803296702329</v>
      </c>
      <c r="T912" s="348">
        <f t="shared" ref="T912" ca="1" si="1659">SUM(T887:T911)</f>
        <v>557.50186991386056</v>
      </c>
      <c r="U912" s="348">
        <f t="shared" ref="U912" ca="1" si="1660">SUM(U887:U911)</f>
        <v>542.01570686069772</v>
      </c>
      <c r="V912" s="348">
        <f t="shared" ref="V912" ca="1" si="1661">SUM(V887:V911)</f>
        <v>526.52954380753488</v>
      </c>
      <c r="W912" s="348">
        <f t="shared" ref="W912" ca="1" si="1662">SUM(W887:W911)</f>
        <v>511.04338075437215</v>
      </c>
      <c r="X912" s="348">
        <f t="shared" ref="X912" ca="1" si="1663">SUM(X887:X911)</f>
        <v>495.55721770120937</v>
      </c>
      <c r="Y912" s="348">
        <f t="shared" ref="Y912" ca="1" si="1664">SUM(Y887:Y911)</f>
        <v>480.07105464804653</v>
      </c>
      <c r="Z912" s="348">
        <f t="shared" ref="Z912" ca="1" si="1665">SUM(Z887:Z911)</f>
        <v>464.58489159488374</v>
      </c>
      <c r="AA912" s="348">
        <f t="shared" ref="AA912" ca="1" si="1666">SUM(AA887:AA911)</f>
        <v>449.09872854172102</v>
      </c>
      <c r="AB912" s="348">
        <f t="shared" ref="AB912" ca="1" si="1667">SUM(AB887:AB911)</f>
        <v>433.61256548855818</v>
      </c>
      <c r="AC912" s="348">
        <f t="shared" ref="AC912" ca="1" si="1668">SUM(AC887:AC911)</f>
        <v>418.12640243539539</v>
      </c>
      <c r="AD912" s="348">
        <f t="shared" ref="AD912" ca="1" si="1669">SUM(AD887:AD911)</f>
        <v>402.64023938223249</v>
      </c>
      <c r="AE912" s="348">
        <f t="shared" ref="AE912" ca="1" si="1670">SUM(AE887:AE911)</f>
        <v>387.15407632906982</v>
      </c>
      <c r="AF912" s="348">
        <f t="shared" ref="AF912" ca="1" si="1671">SUM(AF887:AF911)</f>
        <v>371.66791327590693</v>
      </c>
      <c r="AG912" s="348">
        <f t="shared" ref="AG912" ca="1" si="1672">SUM(AG887:AG911)</f>
        <v>356.1817502227442</v>
      </c>
      <c r="AH912" s="348">
        <f t="shared" ref="AH912" ca="1" si="1673">SUM(AH887:AH911)</f>
        <v>340.6955871695813</v>
      </c>
      <c r="AI912" s="348">
        <f t="shared" ref="AI912" ca="1" si="1674">SUM(AI887:AI911)</f>
        <v>325.20942411641857</v>
      </c>
      <c r="AJ912" s="348">
        <f t="shared" ref="AJ912" ca="1" si="1675">SUM(AJ887:AJ911)</f>
        <v>309.72326106325579</v>
      </c>
      <c r="AK912" s="348">
        <f t="shared" ref="AK912" ca="1" si="1676">SUM(AK887:AK911)</f>
        <v>294.23709801009295</v>
      </c>
      <c r="AL912" s="348">
        <f t="shared" ref="AL912" ca="1" si="1677">SUM(AL887:AL911)</f>
        <v>278.75093495693017</v>
      </c>
      <c r="AM912" s="348">
        <f t="shared" ref="AM912" ca="1" si="1678">SUM(AM887:AM911)</f>
        <v>263.26477190376738</v>
      </c>
      <c r="AN912" s="348">
        <f t="shared" ref="AN912" ca="1" si="1679">SUM(AN887:AN911)</f>
        <v>247.77860885060457</v>
      </c>
      <c r="AO912" s="348">
        <f t="shared" ref="AO912" ca="1" si="1680">SUM(AO887:AO911)</f>
        <v>232.29244579744173</v>
      </c>
      <c r="AP912" s="348">
        <f t="shared" ref="AP912" ca="1" si="1681">SUM(AP887:AP911)</f>
        <v>216.80628274427895</v>
      </c>
      <c r="AQ912" s="348">
        <f t="shared" ref="AQ912" ca="1" si="1682">SUM(AQ887:AQ911)</f>
        <v>201.3201196911161</v>
      </c>
      <c r="AR912" s="348">
        <f t="shared" ref="AR912" ca="1" si="1683">SUM(AR887:AR911)</f>
        <v>185.83395663795332</v>
      </c>
      <c r="AS912" s="348">
        <f t="shared" ref="AS912" ca="1" si="1684">SUM(AS887:AS911)</f>
        <v>170.34779358479054</v>
      </c>
      <c r="AT912" s="348">
        <f t="shared" ref="AT912" ca="1" si="1685">SUM(AT887:AT911)</f>
        <v>154.86163053162772</v>
      </c>
      <c r="AU912" s="348">
        <f t="shared" ref="AU912" ca="1" si="1686">SUM(AU887:AU911)</f>
        <v>139.37546747846491</v>
      </c>
      <c r="AV912" s="348">
        <f t="shared" ref="AV912" ca="1" si="1687">SUM(AV887:AV911)</f>
        <v>123.88930442530234</v>
      </c>
      <c r="AW912" s="348">
        <f t="shared" ref="AW912" ca="1" si="1688">SUM(AW887:AW911)</f>
        <v>123.88930442530234</v>
      </c>
      <c r="AX912" s="348">
        <f t="shared" ref="AX912" ca="1" si="1689">SUM(AX887:AX911)</f>
        <v>123.88930442530234</v>
      </c>
      <c r="AY912" s="348">
        <f t="shared" ref="AY912" ca="1" si="1690">SUM(AY887:AY911)</f>
        <v>123.88930442530234</v>
      </c>
      <c r="AZ912" s="348">
        <f t="shared" ref="AZ912" ca="1" si="1691">SUM(AZ887:AZ911)</f>
        <v>123.88930442530234</v>
      </c>
      <c r="BA912" s="348">
        <f t="shared" ref="BA912" ca="1" si="1692">SUM(BA887:BA911)</f>
        <v>123.88930442530234</v>
      </c>
      <c r="BB912" s="348">
        <f t="shared" ref="BB912" ca="1" si="1693">SUM(BB887:BB911)</f>
        <v>123.88930442530234</v>
      </c>
      <c r="BC912" s="348">
        <f t="shared" ref="BC912" ca="1" si="1694">SUM(BC887:BC911)</f>
        <v>123.88930442530234</v>
      </c>
      <c r="BD912" s="348">
        <f t="shared" ref="BD912" ca="1" si="1695">SUM(BD887:BD911)</f>
        <v>123.88930442530234</v>
      </c>
      <c r="BE912" s="348">
        <f t="shared" ref="BE912" ca="1" si="1696">SUM(BE887:BE911)</f>
        <v>0</v>
      </c>
      <c r="BF912" s="348">
        <f t="shared" ref="BF912" ca="1" si="1697">SUM(BF887:BF911)</f>
        <v>0</v>
      </c>
      <c r="BG912" s="348">
        <f t="shared" ref="BG912" ca="1" si="1698">SUM(BG887:BG911)</f>
        <v>0</v>
      </c>
      <c r="BH912" s="348">
        <f t="shared" ref="BH912" ca="1" si="1699">SUM(BH887:BH911)</f>
        <v>0</v>
      </c>
      <c r="BI912" s="348">
        <f t="shared" ref="BI912" ca="1" si="1700">SUM(BI887:BI911)</f>
        <v>0</v>
      </c>
      <c r="BJ912" s="348">
        <f t="shared" ref="BJ912" ca="1" si="1701">SUM(BJ887:BJ911)</f>
        <v>0</v>
      </c>
      <c r="BK912" s="348">
        <f t="shared" ref="BK912" ca="1" si="1702">SUM(BK887:BK911)</f>
        <v>0</v>
      </c>
      <c r="BL912" s="348">
        <f t="shared" ref="BL912" ca="1" si="1703">SUM(BL887:BL911)</f>
        <v>0</v>
      </c>
      <c r="BM912" s="348">
        <f t="shared" ref="BM912" ca="1" si="1704">SUM(BM887:BM911)</f>
        <v>0</v>
      </c>
    </row>
    <row r="913" spans="3:65" s="326" customFormat="1" x14ac:dyDescent="0.2">
      <c r="D913" s="334"/>
      <c r="F913" s="335"/>
      <c r="G913" s="335"/>
    </row>
    <row r="914" spans="3:65" s="326" customFormat="1" x14ac:dyDescent="0.2">
      <c r="D914" s="334"/>
      <c r="F914" s="335"/>
      <c r="G914" s="335"/>
    </row>
    <row r="915" spans="3:65" x14ac:dyDescent="0.2">
      <c r="D915" s="323" t="s">
        <v>91</v>
      </c>
      <c r="E915" s="318"/>
      <c r="F915" s="291"/>
      <c r="G915" s="291"/>
      <c r="H915" s="356"/>
      <c r="K915" s="321"/>
      <c r="L915" s="321"/>
      <c r="M915" s="321"/>
      <c r="O915" s="321"/>
      <c r="P915" s="321"/>
      <c r="Q915" s="321"/>
      <c r="R915" s="321"/>
      <c r="S915" s="321"/>
      <c r="T915" s="321"/>
      <c r="U915" s="321"/>
      <c r="V915" s="321"/>
      <c r="W915" s="321"/>
      <c r="X915" s="321"/>
      <c r="Y915" s="321"/>
      <c r="Z915" s="321"/>
      <c r="AA915" s="321"/>
      <c r="AB915" s="321"/>
      <c r="AC915" s="321"/>
      <c r="AD915" s="321"/>
      <c r="AE915" s="321"/>
      <c r="AF915" s="321"/>
      <c r="AG915" s="321"/>
      <c r="AH915" s="321"/>
      <c r="AI915" s="321"/>
      <c r="AJ915" s="321"/>
      <c r="AK915" s="321"/>
      <c r="AL915" s="321"/>
      <c r="AM915" s="321"/>
      <c r="AN915" s="321"/>
      <c r="AO915" s="321"/>
      <c r="AP915" s="321"/>
      <c r="AQ915" s="321"/>
      <c r="AR915" s="321"/>
      <c r="AS915" s="321"/>
      <c r="AT915" s="321"/>
      <c r="AU915" s="321"/>
      <c r="AV915" s="321"/>
      <c r="AW915" s="321"/>
      <c r="AX915" s="321"/>
      <c r="AY915" s="321"/>
      <c r="AZ915" s="321"/>
      <c r="BA915" s="321"/>
      <c r="BB915" s="321"/>
      <c r="BC915" s="321"/>
      <c r="BD915" s="321"/>
      <c r="BE915" s="321"/>
      <c r="BF915" s="321"/>
      <c r="BG915" s="321"/>
      <c r="BH915" s="321"/>
      <c r="BI915" s="321"/>
      <c r="BJ915" s="321"/>
      <c r="BK915" s="321"/>
      <c r="BL915" s="321"/>
      <c r="BM915" s="321"/>
    </row>
    <row r="916" spans="3:65" x14ac:dyDescent="0.2">
      <c r="C916" s="325">
        <f>C915+1</f>
        <v>1</v>
      </c>
      <c r="D916" s="303" t="str">
        <f>INDEX(D$59:D$83,$C916,1)</f>
        <v>CR Factors</v>
      </c>
      <c r="E916" s="350" t="str">
        <f t="shared" ref="E916:F940" si="1705">INDEX(E$59:E$83,$C916,1)</f>
        <v>Capital</v>
      </c>
      <c r="F916" s="320">
        <f t="shared" si="1705"/>
        <v>4</v>
      </c>
      <c r="G916" s="320"/>
      <c r="H916" s="354"/>
      <c r="K916" s="341">
        <f ca="1">SUMPRODUCT(O916:BM916,$O$7:$BM$7)</f>
        <v>190639.33218075111</v>
      </c>
      <c r="L916" s="342">
        <f ca="1">SUM(O916:BM916)</f>
        <v>400596.15557350713</v>
      </c>
      <c r="O916" s="374">
        <f ca="1">O800+O887</f>
        <v>0</v>
      </c>
      <c r="P916" s="374">
        <f t="shared" ref="P916:BM916" ca="1" si="1706">P800+P887</f>
        <v>18719.446522126513</v>
      </c>
      <c r="Q916" s="374">
        <f t="shared" ca="1" si="1706"/>
        <v>18251.46035907335</v>
      </c>
      <c r="R916" s="374">
        <f t="shared" ca="1" si="1706"/>
        <v>17783.474196020186</v>
      </c>
      <c r="S916" s="374">
        <f t="shared" ca="1" si="1706"/>
        <v>17315.488032967023</v>
      </c>
      <c r="T916" s="374">
        <f t="shared" ca="1" si="1706"/>
        <v>16847.501869913864</v>
      </c>
      <c r="U916" s="374">
        <f t="shared" ca="1" si="1706"/>
        <v>16379.5157068607</v>
      </c>
      <c r="V916" s="374">
        <f t="shared" ca="1" si="1706"/>
        <v>15911.529543807537</v>
      </c>
      <c r="W916" s="374">
        <f t="shared" ca="1" si="1706"/>
        <v>15443.543380754374</v>
      </c>
      <c r="X916" s="374">
        <f t="shared" ca="1" si="1706"/>
        <v>14975.557217701211</v>
      </c>
      <c r="Y916" s="374">
        <f t="shared" ca="1" si="1706"/>
        <v>14507.571054648048</v>
      </c>
      <c r="Z916" s="374">
        <f t="shared" ca="1" si="1706"/>
        <v>14039.584891594886</v>
      </c>
      <c r="AA916" s="374">
        <f t="shared" ca="1" si="1706"/>
        <v>13571.598728541725</v>
      </c>
      <c r="AB916" s="374">
        <f t="shared" ca="1" si="1706"/>
        <v>13103.61256548856</v>
      </c>
      <c r="AC916" s="374">
        <f t="shared" ca="1" si="1706"/>
        <v>12635.626402435397</v>
      </c>
      <c r="AD916" s="374">
        <f t="shared" ca="1" si="1706"/>
        <v>12167.64023938223</v>
      </c>
      <c r="AE916" s="374">
        <f t="shared" ca="1" si="1706"/>
        <v>11699.654076329072</v>
      </c>
      <c r="AF916" s="374">
        <f t="shared" ca="1" si="1706"/>
        <v>11231.667913275905</v>
      </c>
      <c r="AG916" s="374">
        <f t="shared" ca="1" si="1706"/>
        <v>10763.681750222744</v>
      </c>
      <c r="AH916" s="374">
        <f t="shared" ca="1" si="1706"/>
        <v>10295.695587169577</v>
      </c>
      <c r="AI916" s="374">
        <f t="shared" ca="1" si="1706"/>
        <v>9827.7094241164159</v>
      </c>
      <c r="AJ916" s="374">
        <f t="shared" ca="1" si="1706"/>
        <v>9359.7232610632545</v>
      </c>
      <c r="AK916" s="374">
        <f t="shared" ca="1" si="1706"/>
        <v>8891.7370980100914</v>
      </c>
      <c r="AL916" s="374">
        <f t="shared" ca="1" si="1706"/>
        <v>8423.7509349569282</v>
      </c>
      <c r="AM916" s="374">
        <f t="shared" ca="1" si="1706"/>
        <v>7955.764771903765</v>
      </c>
      <c r="AN916" s="374">
        <f t="shared" ca="1" si="1706"/>
        <v>7487.7786088506018</v>
      </c>
      <c r="AO916" s="374">
        <f t="shared" ca="1" si="1706"/>
        <v>7019.7924457974377</v>
      </c>
      <c r="AP916" s="374">
        <f t="shared" ca="1" si="1706"/>
        <v>6551.8062827442754</v>
      </c>
      <c r="AQ916" s="374">
        <f t="shared" ca="1" si="1706"/>
        <v>6083.8201196911114</v>
      </c>
      <c r="AR916" s="374">
        <f t="shared" ca="1" si="1706"/>
        <v>5615.8339566379491</v>
      </c>
      <c r="AS916" s="374">
        <f t="shared" ca="1" si="1706"/>
        <v>5147.8477935847859</v>
      </c>
      <c r="AT916" s="374">
        <f t="shared" ca="1" si="1706"/>
        <v>4679.8616305316227</v>
      </c>
      <c r="AU916" s="374">
        <f t="shared" ca="1" si="1706"/>
        <v>4211.8754674784586</v>
      </c>
      <c r="AV916" s="374">
        <f t="shared" ca="1" si="1706"/>
        <v>3743.8893044253027</v>
      </c>
      <c r="AW916" s="374">
        <f t="shared" ca="1" si="1706"/>
        <v>3743.8893044253027</v>
      </c>
      <c r="AX916" s="374">
        <f t="shared" ca="1" si="1706"/>
        <v>3743.8893044253027</v>
      </c>
      <c r="AY916" s="374">
        <f t="shared" ca="1" si="1706"/>
        <v>3743.8893044253027</v>
      </c>
      <c r="AZ916" s="374">
        <f t="shared" ca="1" si="1706"/>
        <v>3743.8893044253027</v>
      </c>
      <c r="BA916" s="374">
        <f t="shared" ca="1" si="1706"/>
        <v>3743.8893044253027</v>
      </c>
      <c r="BB916" s="374">
        <f t="shared" ca="1" si="1706"/>
        <v>3743.8893044253027</v>
      </c>
      <c r="BC916" s="374">
        <f t="shared" ca="1" si="1706"/>
        <v>3743.8893044253027</v>
      </c>
      <c r="BD916" s="374">
        <f t="shared" ca="1" si="1706"/>
        <v>3743.8893044253027</v>
      </c>
      <c r="BE916" s="374">
        <f t="shared" ca="1" si="1706"/>
        <v>0</v>
      </c>
      <c r="BF916" s="374">
        <f t="shared" ca="1" si="1706"/>
        <v>0</v>
      </c>
      <c r="BG916" s="374">
        <f t="shared" ca="1" si="1706"/>
        <v>0</v>
      </c>
      <c r="BH916" s="374">
        <f t="shared" ca="1" si="1706"/>
        <v>0</v>
      </c>
      <c r="BI916" s="374">
        <f t="shared" ca="1" si="1706"/>
        <v>0</v>
      </c>
      <c r="BJ916" s="374">
        <f t="shared" ca="1" si="1706"/>
        <v>0</v>
      </c>
      <c r="BK916" s="374">
        <f t="shared" ca="1" si="1706"/>
        <v>0</v>
      </c>
      <c r="BL916" s="374">
        <f t="shared" ca="1" si="1706"/>
        <v>0</v>
      </c>
      <c r="BM916" s="374">
        <f t="shared" ca="1" si="1706"/>
        <v>0</v>
      </c>
    </row>
    <row r="917" spans="3:65" x14ac:dyDescent="0.2">
      <c r="C917" s="325">
        <f t="shared" ref="C917:C940" si="1707">C916+1</f>
        <v>2</v>
      </c>
      <c r="D917" s="303" t="str">
        <f t="shared" ref="D917:D940" si="1708">INDEX(D$59:D$83,$C917,1)</f>
        <v>item 2</v>
      </c>
      <c r="E917" s="350" t="str">
        <f t="shared" si="1705"/>
        <v>Operating Expense</v>
      </c>
      <c r="F917" s="320">
        <f t="shared" si="1705"/>
        <v>2</v>
      </c>
      <c r="G917" s="320"/>
      <c r="H917" s="354"/>
      <c r="K917" s="341">
        <f t="shared" ref="K917:K941" ca="1" si="1709">SUMPRODUCT(O917:BM917,$O$7:$BM$7)</f>
        <v>0</v>
      </c>
      <c r="L917" s="342">
        <f t="shared" ref="L917:L941" ca="1" si="1710">SUM(O917:BM917)</f>
        <v>0</v>
      </c>
      <c r="O917" s="374">
        <f t="shared" ref="O917:BM917" ca="1" si="1711">O801+O888</f>
        <v>0</v>
      </c>
      <c r="P917" s="374">
        <f t="shared" ca="1" si="1711"/>
        <v>0</v>
      </c>
      <c r="Q917" s="374">
        <f t="shared" ca="1" si="1711"/>
        <v>0</v>
      </c>
      <c r="R917" s="374">
        <f t="shared" ca="1" si="1711"/>
        <v>0</v>
      </c>
      <c r="S917" s="374">
        <f t="shared" ca="1" si="1711"/>
        <v>0</v>
      </c>
      <c r="T917" s="374">
        <f t="shared" ca="1" si="1711"/>
        <v>0</v>
      </c>
      <c r="U917" s="374">
        <f t="shared" ca="1" si="1711"/>
        <v>0</v>
      </c>
      <c r="V917" s="374">
        <f t="shared" ca="1" si="1711"/>
        <v>0</v>
      </c>
      <c r="W917" s="374">
        <f t="shared" ca="1" si="1711"/>
        <v>0</v>
      </c>
      <c r="X917" s="374">
        <f t="shared" ca="1" si="1711"/>
        <v>0</v>
      </c>
      <c r="Y917" s="374">
        <f t="shared" ca="1" si="1711"/>
        <v>0</v>
      </c>
      <c r="Z917" s="374">
        <f t="shared" ca="1" si="1711"/>
        <v>0</v>
      </c>
      <c r="AA917" s="374">
        <f t="shared" ca="1" si="1711"/>
        <v>0</v>
      </c>
      <c r="AB917" s="374">
        <f t="shared" ca="1" si="1711"/>
        <v>0</v>
      </c>
      <c r="AC917" s="374">
        <f t="shared" ca="1" si="1711"/>
        <v>0</v>
      </c>
      <c r="AD917" s="374">
        <f t="shared" ca="1" si="1711"/>
        <v>0</v>
      </c>
      <c r="AE917" s="374">
        <f t="shared" ca="1" si="1711"/>
        <v>0</v>
      </c>
      <c r="AF917" s="374">
        <f t="shared" ca="1" si="1711"/>
        <v>0</v>
      </c>
      <c r="AG917" s="374">
        <f t="shared" ca="1" si="1711"/>
        <v>0</v>
      </c>
      <c r="AH917" s="374">
        <f t="shared" ca="1" si="1711"/>
        <v>0</v>
      </c>
      <c r="AI917" s="374">
        <f t="shared" ca="1" si="1711"/>
        <v>0</v>
      </c>
      <c r="AJ917" s="374">
        <f t="shared" ca="1" si="1711"/>
        <v>0</v>
      </c>
      <c r="AK917" s="374">
        <f t="shared" ca="1" si="1711"/>
        <v>0</v>
      </c>
      <c r="AL917" s="374">
        <f t="shared" ca="1" si="1711"/>
        <v>0</v>
      </c>
      <c r="AM917" s="374">
        <f t="shared" ca="1" si="1711"/>
        <v>0</v>
      </c>
      <c r="AN917" s="374">
        <f t="shared" ca="1" si="1711"/>
        <v>0</v>
      </c>
      <c r="AO917" s="374">
        <f t="shared" ca="1" si="1711"/>
        <v>0</v>
      </c>
      <c r="AP917" s="374">
        <f t="shared" ca="1" si="1711"/>
        <v>0</v>
      </c>
      <c r="AQ917" s="374">
        <f t="shared" ca="1" si="1711"/>
        <v>0</v>
      </c>
      <c r="AR917" s="374">
        <f t="shared" ca="1" si="1711"/>
        <v>0</v>
      </c>
      <c r="AS917" s="374">
        <f t="shared" ca="1" si="1711"/>
        <v>0</v>
      </c>
      <c r="AT917" s="374">
        <f t="shared" ca="1" si="1711"/>
        <v>0</v>
      </c>
      <c r="AU917" s="374">
        <f t="shared" ca="1" si="1711"/>
        <v>0</v>
      </c>
      <c r="AV917" s="374">
        <f t="shared" ca="1" si="1711"/>
        <v>0</v>
      </c>
      <c r="AW917" s="374">
        <f t="shared" ca="1" si="1711"/>
        <v>0</v>
      </c>
      <c r="AX917" s="374">
        <f t="shared" ca="1" si="1711"/>
        <v>0</v>
      </c>
      <c r="AY917" s="374">
        <f t="shared" ca="1" si="1711"/>
        <v>0</v>
      </c>
      <c r="AZ917" s="374">
        <f t="shared" ca="1" si="1711"/>
        <v>0</v>
      </c>
      <c r="BA917" s="374">
        <f t="shared" ca="1" si="1711"/>
        <v>0</v>
      </c>
      <c r="BB917" s="374">
        <f t="shared" ca="1" si="1711"/>
        <v>0</v>
      </c>
      <c r="BC917" s="374">
        <f t="shared" ca="1" si="1711"/>
        <v>0</v>
      </c>
      <c r="BD917" s="374">
        <f t="shared" ca="1" si="1711"/>
        <v>0</v>
      </c>
      <c r="BE917" s="374">
        <f t="shared" ca="1" si="1711"/>
        <v>0</v>
      </c>
      <c r="BF917" s="374">
        <f t="shared" ca="1" si="1711"/>
        <v>0</v>
      </c>
      <c r="BG917" s="374">
        <f t="shared" ca="1" si="1711"/>
        <v>0</v>
      </c>
      <c r="BH917" s="374">
        <f t="shared" ca="1" si="1711"/>
        <v>0</v>
      </c>
      <c r="BI917" s="374">
        <f t="shared" ca="1" si="1711"/>
        <v>0</v>
      </c>
      <c r="BJ917" s="374">
        <f t="shared" ca="1" si="1711"/>
        <v>0</v>
      </c>
      <c r="BK917" s="374">
        <f t="shared" ca="1" si="1711"/>
        <v>0</v>
      </c>
      <c r="BL917" s="374">
        <f t="shared" ca="1" si="1711"/>
        <v>0</v>
      </c>
      <c r="BM917" s="374">
        <f t="shared" ca="1" si="1711"/>
        <v>0</v>
      </c>
    </row>
    <row r="918" spans="3:65" x14ac:dyDescent="0.2">
      <c r="C918" s="325">
        <f t="shared" si="1707"/>
        <v>3</v>
      </c>
      <c r="D918" s="303" t="str">
        <f t="shared" si="1708"/>
        <v>item 3</v>
      </c>
      <c r="E918" s="350" t="str">
        <f t="shared" si="1705"/>
        <v>Operating Expense</v>
      </c>
      <c r="F918" s="320">
        <f t="shared" si="1705"/>
        <v>2</v>
      </c>
      <c r="G918" s="320"/>
      <c r="H918" s="354"/>
      <c r="K918" s="341">
        <f t="shared" ca="1" si="1709"/>
        <v>0</v>
      </c>
      <c r="L918" s="342">
        <f t="shared" ca="1" si="1710"/>
        <v>0</v>
      </c>
      <c r="O918" s="374">
        <f t="shared" ref="O918:BM918" ca="1" si="1712">O802+O889</f>
        <v>0</v>
      </c>
      <c r="P918" s="374">
        <f t="shared" ca="1" si="1712"/>
        <v>0</v>
      </c>
      <c r="Q918" s="374">
        <f t="shared" ca="1" si="1712"/>
        <v>0</v>
      </c>
      <c r="R918" s="374">
        <f t="shared" ca="1" si="1712"/>
        <v>0</v>
      </c>
      <c r="S918" s="374">
        <f t="shared" ca="1" si="1712"/>
        <v>0</v>
      </c>
      <c r="T918" s="374">
        <f t="shared" ca="1" si="1712"/>
        <v>0</v>
      </c>
      <c r="U918" s="374">
        <f t="shared" ca="1" si="1712"/>
        <v>0</v>
      </c>
      <c r="V918" s="374">
        <f t="shared" ca="1" si="1712"/>
        <v>0</v>
      </c>
      <c r="W918" s="374">
        <f t="shared" ca="1" si="1712"/>
        <v>0</v>
      </c>
      <c r="X918" s="374">
        <f t="shared" ca="1" si="1712"/>
        <v>0</v>
      </c>
      <c r="Y918" s="374">
        <f t="shared" ca="1" si="1712"/>
        <v>0</v>
      </c>
      <c r="Z918" s="374">
        <f t="shared" ca="1" si="1712"/>
        <v>0</v>
      </c>
      <c r="AA918" s="374">
        <f t="shared" ca="1" si="1712"/>
        <v>0</v>
      </c>
      <c r="AB918" s="374">
        <f t="shared" ca="1" si="1712"/>
        <v>0</v>
      </c>
      <c r="AC918" s="374">
        <f t="shared" ca="1" si="1712"/>
        <v>0</v>
      </c>
      <c r="AD918" s="374">
        <f t="shared" ca="1" si="1712"/>
        <v>0</v>
      </c>
      <c r="AE918" s="374">
        <f t="shared" ca="1" si="1712"/>
        <v>0</v>
      </c>
      <c r="AF918" s="374">
        <f t="shared" ca="1" si="1712"/>
        <v>0</v>
      </c>
      <c r="AG918" s="374">
        <f t="shared" ca="1" si="1712"/>
        <v>0</v>
      </c>
      <c r="AH918" s="374">
        <f t="shared" ca="1" si="1712"/>
        <v>0</v>
      </c>
      <c r="AI918" s="374">
        <f t="shared" ca="1" si="1712"/>
        <v>0</v>
      </c>
      <c r="AJ918" s="374">
        <f t="shared" ca="1" si="1712"/>
        <v>0</v>
      </c>
      <c r="AK918" s="374">
        <f t="shared" ca="1" si="1712"/>
        <v>0</v>
      </c>
      <c r="AL918" s="374">
        <f t="shared" ca="1" si="1712"/>
        <v>0</v>
      </c>
      <c r="AM918" s="374">
        <f t="shared" ca="1" si="1712"/>
        <v>0</v>
      </c>
      <c r="AN918" s="374">
        <f t="shared" ca="1" si="1712"/>
        <v>0</v>
      </c>
      <c r="AO918" s="374">
        <f t="shared" ca="1" si="1712"/>
        <v>0</v>
      </c>
      <c r="AP918" s="374">
        <f t="shared" ca="1" si="1712"/>
        <v>0</v>
      </c>
      <c r="AQ918" s="374">
        <f t="shared" ca="1" si="1712"/>
        <v>0</v>
      </c>
      <c r="AR918" s="374">
        <f t="shared" ca="1" si="1712"/>
        <v>0</v>
      </c>
      <c r="AS918" s="374">
        <f t="shared" ca="1" si="1712"/>
        <v>0</v>
      </c>
      <c r="AT918" s="374">
        <f t="shared" ca="1" si="1712"/>
        <v>0</v>
      </c>
      <c r="AU918" s="374">
        <f t="shared" ca="1" si="1712"/>
        <v>0</v>
      </c>
      <c r="AV918" s="374">
        <f t="shared" ca="1" si="1712"/>
        <v>0</v>
      </c>
      <c r="AW918" s="374">
        <f t="shared" ca="1" si="1712"/>
        <v>0</v>
      </c>
      <c r="AX918" s="374">
        <f t="shared" ca="1" si="1712"/>
        <v>0</v>
      </c>
      <c r="AY918" s="374">
        <f t="shared" ca="1" si="1712"/>
        <v>0</v>
      </c>
      <c r="AZ918" s="374">
        <f t="shared" ca="1" si="1712"/>
        <v>0</v>
      </c>
      <c r="BA918" s="374">
        <f t="shared" ca="1" si="1712"/>
        <v>0</v>
      </c>
      <c r="BB918" s="374">
        <f t="shared" ca="1" si="1712"/>
        <v>0</v>
      </c>
      <c r="BC918" s="374">
        <f t="shared" ca="1" si="1712"/>
        <v>0</v>
      </c>
      <c r="BD918" s="374">
        <f t="shared" ca="1" si="1712"/>
        <v>0</v>
      </c>
      <c r="BE918" s="374">
        <f t="shared" ca="1" si="1712"/>
        <v>0</v>
      </c>
      <c r="BF918" s="374">
        <f t="shared" ca="1" si="1712"/>
        <v>0</v>
      </c>
      <c r="BG918" s="374">
        <f t="shared" ca="1" si="1712"/>
        <v>0</v>
      </c>
      <c r="BH918" s="374">
        <f t="shared" ca="1" si="1712"/>
        <v>0</v>
      </c>
      <c r="BI918" s="374">
        <f t="shared" ca="1" si="1712"/>
        <v>0</v>
      </c>
      <c r="BJ918" s="374">
        <f t="shared" ca="1" si="1712"/>
        <v>0</v>
      </c>
      <c r="BK918" s="374">
        <f t="shared" ca="1" si="1712"/>
        <v>0</v>
      </c>
      <c r="BL918" s="374">
        <f t="shared" ca="1" si="1712"/>
        <v>0</v>
      </c>
      <c r="BM918" s="374">
        <f t="shared" ca="1" si="1712"/>
        <v>0</v>
      </c>
    </row>
    <row r="919" spans="3:65" x14ac:dyDescent="0.2">
      <c r="C919" s="325">
        <f t="shared" si="1707"/>
        <v>4</v>
      </c>
      <c r="D919" s="303" t="str">
        <f t="shared" si="1708"/>
        <v>item 4</v>
      </c>
      <c r="E919" s="350" t="str">
        <f t="shared" si="1705"/>
        <v>Operating Expense</v>
      </c>
      <c r="F919" s="320">
        <f t="shared" si="1705"/>
        <v>2</v>
      </c>
      <c r="G919" s="320"/>
      <c r="H919" s="354"/>
      <c r="K919" s="341">
        <f t="shared" ca="1" si="1709"/>
        <v>0</v>
      </c>
      <c r="L919" s="342">
        <f t="shared" ca="1" si="1710"/>
        <v>0</v>
      </c>
      <c r="O919" s="374">
        <f t="shared" ref="O919:BM919" ca="1" si="1713">O803+O890</f>
        <v>0</v>
      </c>
      <c r="P919" s="374">
        <f t="shared" ca="1" si="1713"/>
        <v>0</v>
      </c>
      <c r="Q919" s="374">
        <f t="shared" ca="1" si="1713"/>
        <v>0</v>
      </c>
      <c r="R919" s="374">
        <f t="shared" ca="1" si="1713"/>
        <v>0</v>
      </c>
      <c r="S919" s="374">
        <f t="shared" ca="1" si="1713"/>
        <v>0</v>
      </c>
      <c r="T919" s="374">
        <f t="shared" ca="1" si="1713"/>
        <v>0</v>
      </c>
      <c r="U919" s="374">
        <f t="shared" ca="1" si="1713"/>
        <v>0</v>
      </c>
      <c r="V919" s="374">
        <f t="shared" ca="1" si="1713"/>
        <v>0</v>
      </c>
      <c r="W919" s="374">
        <f t="shared" ca="1" si="1713"/>
        <v>0</v>
      </c>
      <c r="X919" s="374">
        <f t="shared" ca="1" si="1713"/>
        <v>0</v>
      </c>
      <c r="Y919" s="374">
        <f t="shared" ca="1" si="1713"/>
        <v>0</v>
      </c>
      <c r="Z919" s="374">
        <f t="shared" ca="1" si="1713"/>
        <v>0</v>
      </c>
      <c r="AA919" s="374">
        <f t="shared" ca="1" si="1713"/>
        <v>0</v>
      </c>
      <c r="AB919" s="374">
        <f t="shared" ca="1" si="1713"/>
        <v>0</v>
      </c>
      <c r="AC919" s="374">
        <f t="shared" ca="1" si="1713"/>
        <v>0</v>
      </c>
      <c r="AD919" s="374">
        <f t="shared" ca="1" si="1713"/>
        <v>0</v>
      </c>
      <c r="AE919" s="374">
        <f t="shared" ca="1" si="1713"/>
        <v>0</v>
      </c>
      <c r="AF919" s="374">
        <f t="shared" ca="1" si="1713"/>
        <v>0</v>
      </c>
      <c r="AG919" s="374">
        <f t="shared" ca="1" si="1713"/>
        <v>0</v>
      </c>
      <c r="AH919" s="374">
        <f t="shared" ca="1" si="1713"/>
        <v>0</v>
      </c>
      <c r="AI919" s="374">
        <f t="shared" ca="1" si="1713"/>
        <v>0</v>
      </c>
      <c r="AJ919" s="374">
        <f t="shared" ca="1" si="1713"/>
        <v>0</v>
      </c>
      <c r="AK919" s="374">
        <f t="shared" ca="1" si="1713"/>
        <v>0</v>
      </c>
      <c r="AL919" s="374">
        <f t="shared" ca="1" si="1713"/>
        <v>0</v>
      </c>
      <c r="AM919" s="374">
        <f t="shared" ca="1" si="1713"/>
        <v>0</v>
      </c>
      <c r="AN919" s="374">
        <f t="shared" ca="1" si="1713"/>
        <v>0</v>
      </c>
      <c r="AO919" s="374">
        <f t="shared" ca="1" si="1713"/>
        <v>0</v>
      </c>
      <c r="AP919" s="374">
        <f t="shared" ca="1" si="1713"/>
        <v>0</v>
      </c>
      <c r="AQ919" s="374">
        <f t="shared" ca="1" si="1713"/>
        <v>0</v>
      </c>
      <c r="AR919" s="374">
        <f t="shared" ca="1" si="1713"/>
        <v>0</v>
      </c>
      <c r="AS919" s="374">
        <f t="shared" ca="1" si="1713"/>
        <v>0</v>
      </c>
      <c r="AT919" s="374">
        <f t="shared" ca="1" si="1713"/>
        <v>0</v>
      </c>
      <c r="AU919" s="374">
        <f t="shared" ca="1" si="1713"/>
        <v>0</v>
      </c>
      <c r="AV919" s="374">
        <f t="shared" ca="1" si="1713"/>
        <v>0</v>
      </c>
      <c r="AW919" s="374">
        <f t="shared" ca="1" si="1713"/>
        <v>0</v>
      </c>
      <c r="AX919" s="374">
        <f t="shared" ca="1" si="1713"/>
        <v>0</v>
      </c>
      <c r="AY919" s="374">
        <f t="shared" ca="1" si="1713"/>
        <v>0</v>
      </c>
      <c r="AZ919" s="374">
        <f t="shared" ca="1" si="1713"/>
        <v>0</v>
      </c>
      <c r="BA919" s="374">
        <f t="shared" ca="1" si="1713"/>
        <v>0</v>
      </c>
      <c r="BB919" s="374">
        <f t="shared" ca="1" si="1713"/>
        <v>0</v>
      </c>
      <c r="BC919" s="374">
        <f t="shared" ca="1" si="1713"/>
        <v>0</v>
      </c>
      <c r="BD919" s="374">
        <f t="shared" ca="1" si="1713"/>
        <v>0</v>
      </c>
      <c r="BE919" s="374">
        <f t="shared" ca="1" si="1713"/>
        <v>0</v>
      </c>
      <c r="BF919" s="374">
        <f t="shared" ca="1" si="1713"/>
        <v>0</v>
      </c>
      <c r="BG919" s="374">
        <f t="shared" ca="1" si="1713"/>
        <v>0</v>
      </c>
      <c r="BH919" s="374">
        <f t="shared" ca="1" si="1713"/>
        <v>0</v>
      </c>
      <c r="BI919" s="374">
        <f t="shared" ca="1" si="1713"/>
        <v>0</v>
      </c>
      <c r="BJ919" s="374">
        <f t="shared" ca="1" si="1713"/>
        <v>0</v>
      </c>
      <c r="BK919" s="374">
        <f t="shared" ca="1" si="1713"/>
        <v>0</v>
      </c>
      <c r="BL919" s="374">
        <f t="shared" ca="1" si="1713"/>
        <v>0</v>
      </c>
      <c r="BM919" s="374">
        <f t="shared" ca="1" si="1713"/>
        <v>0</v>
      </c>
    </row>
    <row r="920" spans="3:65" x14ac:dyDescent="0.2">
      <c r="C920" s="325">
        <f t="shared" si="1707"/>
        <v>5</v>
      </c>
      <c r="D920" s="303" t="str">
        <f t="shared" si="1708"/>
        <v>item 5</v>
      </c>
      <c r="E920" s="350" t="str">
        <f t="shared" si="1705"/>
        <v>Operating Expense</v>
      </c>
      <c r="F920" s="320">
        <f t="shared" si="1705"/>
        <v>2</v>
      </c>
      <c r="G920" s="320"/>
      <c r="H920" s="354"/>
      <c r="K920" s="341">
        <f t="shared" ca="1" si="1709"/>
        <v>0</v>
      </c>
      <c r="L920" s="342">
        <f t="shared" ca="1" si="1710"/>
        <v>0</v>
      </c>
      <c r="O920" s="374">
        <f t="shared" ref="O920:BM920" ca="1" si="1714">O804+O891</f>
        <v>0</v>
      </c>
      <c r="P920" s="374">
        <f t="shared" ca="1" si="1714"/>
        <v>0</v>
      </c>
      <c r="Q920" s="374">
        <f t="shared" ca="1" si="1714"/>
        <v>0</v>
      </c>
      <c r="R920" s="374">
        <f t="shared" ca="1" si="1714"/>
        <v>0</v>
      </c>
      <c r="S920" s="374">
        <f t="shared" ca="1" si="1714"/>
        <v>0</v>
      </c>
      <c r="T920" s="374">
        <f t="shared" ca="1" si="1714"/>
        <v>0</v>
      </c>
      <c r="U920" s="374">
        <f t="shared" ca="1" si="1714"/>
        <v>0</v>
      </c>
      <c r="V920" s="374">
        <f t="shared" ca="1" si="1714"/>
        <v>0</v>
      </c>
      <c r="W920" s="374">
        <f t="shared" ca="1" si="1714"/>
        <v>0</v>
      </c>
      <c r="X920" s="374">
        <f t="shared" ca="1" si="1714"/>
        <v>0</v>
      </c>
      <c r="Y920" s="374">
        <f t="shared" ca="1" si="1714"/>
        <v>0</v>
      </c>
      <c r="Z920" s="374">
        <f t="shared" ca="1" si="1714"/>
        <v>0</v>
      </c>
      <c r="AA920" s="374">
        <f t="shared" ca="1" si="1714"/>
        <v>0</v>
      </c>
      <c r="AB920" s="374">
        <f t="shared" ca="1" si="1714"/>
        <v>0</v>
      </c>
      <c r="AC920" s="374">
        <f t="shared" ca="1" si="1714"/>
        <v>0</v>
      </c>
      <c r="AD920" s="374">
        <f t="shared" ca="1" si="1714"/>
        <v>0</v>
      </c>
      <c r="AE920" s="374">
        <f t="shared" ca="1" si="1714"/>
        <v>0</v>
      </c>
      <c r="AF920" s="374">
        <f t="shared" ca="1" si="1714"/>
        <v>0</v>
      </c>
      <c r="AG920" s="374">
        <f t="shared" ca="1" si="1714"/>
        <v>0</v>
      </c>
      <c r="AH920" s="374">
        <f t="shared" ca="1" si="1714"/>
        <v>0</v>
      </c>
      <c r="AI920" s="374">
        <f t="shared" ca="1" si="1714"/>
        <v>0</v>
      </c>
      <c r="AJ920" s="374">
        <f t="shared" ca="1" si="1714"/>
        <v>0</v>
      </c>
      <c r="AK920" s="374">
        <f t="shared" ca="1" si="1714"/>
        <v>0</v>
      </c>
      <c r="AL920" s="374">
        <f t="shared" ca="1" si="1714"/>
        <v>0</v>
      </c>
      <c r="AM920" s="374">
        <f t="shared" ca="1" si="1714"/>
        <v>0</v>
      </c>
      <c r="AN920" s="374">
        <f t="shared" ca="1" si="1714"/>
        <v>0</v>
      </c>
      <c r="AO920" s="374">
        <f t="shared" ca="1" si="1714"/>
        <v>0</v>
      </c>
      <c r="AP920" s="374">
        <f t="shared" ca="1" si="1714"/>
        <v>0</v>
      </c>
      <c r="AQ920" s="374">
        <f t="shared" ca="1" si="1714"/>
        <v>0</v>
      </c>
      <c r="AR920" s="374">
        <f t="shared" ca="1" si="1714"/>
        <v>0</v>
      </c>
      <c r="AS920" s="374">
        <f t="shared" ca="1" si="1714"/>
        <v>0</v>
      </c>
      <c r="AT920" s="374">
        <f t="shared" ca="1" si="1714"/>
        <v>0</v>
      </c>
      <c r="AU920" s="374">
        <f t="shared" ca="1" si="1714"/>
        <v>0</v>
      </c>
      <c r="AV920" s="374">
        <f t="shared" ca="1" si="1714"/>
        <v>0</v>
      </c>
      <c r="AW920" s="374">
        <f t="shared" ca="1" si="1714"/>
        <v>0</v>
      </c>
      <c r="AX920" s="374">
        <f t="shared" ca="1" si="1714"/>
        <v>0</v>
      </c>
      <c r="AY920" s="374">
        <f t="shared" ca="1" si="1714"/>
        <v>0</v>
      </c>
      <c r="AZ920" s="374">
        <f t="shared" ca="1" si="1714"/>
        <v>0</v>
      </c>
      <c r="BA920" s="374">
        <f t="shared" ca="1" si="1714"/>
        <v>0</v>
      </c>
      <c r="BB920" s="374">
        <f t="shared" ca="1" si="1714"/>
        <v>0</v>
      </c>
      <c r="BC920" s="374">
        <f t="shared" ca="1" si="1714"/>
        <v>0</v>
      </c>
      <c r="BD920" s="374">
        <f t="shared" ca="1" si="1714"/>
        <v>0</v>
      </c>
      <c r="BE920" s="374">
        <f t="shared" ca="1" si="1714"/>
        <v>0</v>
      </c>
      <c r="BF920" s="374">
        <f t="shared" ca="1" si="1714"/>
        <v>0</v>
      </c>
      <c r="BG920" s="374">
        <f t="shared" ca="1" si="1714"/>
        <v>0</v>
      </c>
      <c r="BH920" s="374">
        <f t="shared" ca="1" si="1714"/>
        <v>0</v>
      </c>
      <c r="BI920" s="374">
        <f t="shared" ca="1" si="1714"/>
        <v>0</v>
      </c>
      <c r="BJ920" s="374">
        <f t="shared" ca="1" si="1714"/>
        <v>0</v>
      </c>
      <c r="BK920" s="374">
        <f t="shared" ca="1" si="1714"/>
        <v>0</v>
      </c>
      <c r="BL920" s="374">
        <f t="shared" ca="1" si="1714"/>
        <v>0</v>
      </c>
      <c r="BM920" s="374">
        <f t="shared" ca="1" si="1714"/>
        <v>0</v>
      </c>
    </row>
    <row r="921" spans="3:65" x14ac:dyDescent="0.2">
      <c r="C921" s="325">
        <f t="shared" si="1707"/>
        <v>6</v>
      </c>
      <c r="D921" s="303" t="str">
        <f t="shared" si="1708"/>
        <v>item 6</v>
      </c>
      <c r="E921" s="350" t="str">
        <f t="shared" si="1705"/>
        <v>Operating Expense</v>
      </c>
      <c r="F921" s="320">
        <f t="shared" si="1705"/>
        <v>2</v>
      </c>
      <c r="G921" s="320"/>
      <c r="H921" s="354"/>
      <c r="K921" s="341">
        <f t="shared" ca="1" si="1709"/>
        <v>0</v>
      </c>
      <c r="L921" s="342">
        <f t="shared" ca="1" si="1710"/>
        <v>0</v>
      </c>
      <c r="O921" s="374">
        <f t="shared" ref="O921:BM921" ca="1" si="1715">O805+O892</f>
        <v>0</v>
      </c>
      <c r="P921" s="374">
        <f t="shared" ca="1" si="1715"/>
        <v>0</v>
      </c>
      <c r="Q921" s="374">
        <f t="shared" ca="1" si="1715"/>
        <v>0</v>
      </c>
      <c r="R921" s="374">
        <f t="shared" ca="1" si="1715"/>
        <v>0</v>
      </c>
      <c r="S921" s="374">
        <f t="shared" ca="1" si="1715"/>
        <v>0</v>
      </c>
      <c r="T921" s="374">
        <f t="shared" ca="1" si="1715"/>
        <v>0</v>
      </c>
      <c r="U921" s="374">
        <f t="shared" ca="1" si="1715"/>
        <v>0</v>
      </c>
      <c r="V921" s="374">
        <f t="shared" ca="1" si="1715"/>
        <v>0</v>
      </c>
      <c r="W921" s="374">
        <f t="shared" ca="1" si="1715"/>
        <v>0</v>
      </c>
      <c r="X921" s="374">
        <f t="shared" ca="1" si="1715"/>
        <v>0</v>
      </c>
      <c r="Y921" s="374">
        <f t="shared" ca="1" si="1715"/>
        <v>0</v>
      </c>
      <c r="Z921" s="374">
        <f t="shared" ca="1" si="1715"/>
        <v>0</v>
      </c>
      <c r="AA921" s="374">
        <f t="shared" ca="1" si="1715"/>
        <v>0</v>
      </c>
      <c r="AB921" s="374">
        <f t="shared" ca="1" si="1715"/>
        <v>0</v>
      </c>
      <c r="AC921" s="374">
        <f t="shared" ca="1" si="1715"/>
        <v>0</v>
      </c>
      <c r="AD921" s="374">
        <f t="shared" ca="1" si="1715"/>
        <v>0</v>
      </c>
      <c r="AE921" s="374">
        <f t="shared" ca="1" si="1715"/>
        <v>0</v>
      </c>
      <c r="AF921" s="374">
        <f t="shared" ca="1" si="1715"/>
        <v>0</v>
      </c>
      <c r="AG921" s="374">
        <f t="shared" ca="1" si="1715"/>
        <v>0</v>
      </c>
      <c r="AH921" s="374">
        <f t="shared" ca="1" si="1715"/>
        <v>0</v>
      </c>
      <c r="AI921" s="374">
        <f t="shared" ca="1" si="1715"/>
        <v>0</v>
      </c>
      <c r="AJ921" s="374">
        <f t="shared" ca="1" si="1715"/>
        <v>0</v>
      </c>
      <c r="AK921" s="374">
        <f t="shared" ca="1" si="1715"/>
        <v>0</v>
      </c>
      <c r="AL921" s="374">
        <f t="shared" ca="1" si="1715"/>
        <v>0</v>
      </c>
      <c r="AM921" s="374">
        <f t="shared" ca="1" si="1715"/>
        <v>0</v>
      </c>
      <c r="AN921" s="374">
        <f t="shared" ca="1" si="1715"/>
        <v>0</v>
      </c>
      <c r="AO921" s="374">
        <f t="shared" ca="1" si="1715"/>
        <v>0</v>
      </c>
      <c r="AP921" s="374">
        <f t="shared" ca="1" si="1715"/>
        <v>0</v>
      </c>
      <c r="AQ921" s="374">
        <f t="shared" ca="1" si="1715"/>
        <v>0</v>
      </c>
      <c r="AR921" s="374">
        <f t="shared" ca="1" si="1715"/>
        <v>0</v>
      </c>
      <c r="AS921" s="374">
        <f t="shared" ca="1" si="1715"/>
        <v>0</v>
      </c>
      <c r="AT921" s="374">
        <f t="shared" ca="1" si="1715"/>
        <v>0</v>
      </c>
      <c r="AU921" s="374">
        <f t="shared" ca="1" si="1715"/>
        <v>0</v>
      </c>
      <c r="AV921" s="374">
        <f t="shared" ca="1" si="1715"/>
        <v>0</v>
      </c>
      <c r="AW921" s="374">
        <f t="shared" ca="1" si="1715"/>
        <v>0</v>
      </c>
      <c r="AX921" s="374">
        <f t="shared" ca="1" si="1715"/>
        <v>0</v>
      </c>
      <c r="AY921" s="374">
        <f t="shared" ca="1" si="1715"/>
        <v>0</v>
      </c>
      <c r="AZ921" s="374">
        <f t="shared" ca="1" si="1715"/>
        <v>0</v>
      </c>
      <c r="BA921" s="374">
        <f t="shared" ca="1" si="1715"/>
        <v>0</v>
      </c>
      <c r="BB921" s="374">
        <f t="shared" ca="1" si="1715"/>
        <v>0</v>
      </c>
      <c r="BC921" s="374">
        <f t="shared" ca="1" si="1715"/>
        <v>0</v>
      </c>
      <c r="BD921" s="374">
        <f t="shared" ca="1" si="1715"/>
        <v>0</v>
      </c>
      <c r="BE921" s="374">
        <f t="shared" ca="1" si="1715"/>
        <v>0</v>
      </c>
      <c r="BF921" s="374">
        <f t="shared" ca="1" si="1715"/>
        <v>0</v>
      </c>
      <c r="BG921" s="374">
        <f t="shared" ca="1" si="1715"/>
        <v>0</v>
      </c>
      <c r="BH921" s="374">
        <f t="shared" ca="1" si="1715"/>
        <v>0</v>
      </c>
      <c r="BI921" s="374">
        <f t="shared" ca="1" si="1715"/>
        <v>0</v>
      </c>
      <c r="BJ921" s="374">
        <f t="shared" ca="1" si="1715"/>
        <v>0</v>
      </c>
      <c r="BK921" s="374">
        <f t="shared" ca="1" si="1715"/>
        <v>0</v>
      </c>
      <c r="BL921" s="374">
        <f t="shared" ca="1" si="1715"/>
        <v>0</v>
      </c>
      <c r="BM921" s="374">
        <f t="shared" ca="1" si="1715"/>
        <v>0</v>
      </c>
    </row>
    <row r="922" spans="3:65" x14ac:dyDescent="0.2">
      <c r="C922" s="325">
        <f t="shared" si="1707"/>
        <v>7</v>
      </c>
      <c r="D922" s="303" t="str">
        <f t="shared" si="1708"/>
        <v>item 7</v>
      </c>
      <c r="E922" s="350" t="str">
        <f t="shared" si="1705"/>
        <v>Operating Expense</v>
      </c>
      <c r="F922" s="320">
        <f t="shared" si="1705"/>
        <v>2</v>
      </c>
      <c r="G922" s="320"/>
      <c r="H922" s="354"/>
      <c r="K922" s="341">
        <f t="shared" ca="1" si="1709"/>
        <v>0</v>
      </c>
      <c r="L922" s="342">
        <f t="shared" ca="1" si="1710"/>
        <v>0</v>
      </c>
      <c r="O922" s="374">
        <f t="shared" ref="O922:BM922" ca="1" si="1716">O806+O893</f>
        <v>0</v>
      </c>
      <c r="P922" s="374">
        <f t="shared" ca="1" si="1716"/>
        <v>0</v>
      </c>
      <c r="Q922" s="374">
        <f t="shared" ca="1" si="1716"/>
        <v>0</v>
      </c>
      <c r="R922" s="374">
        <f t="shared" ca="1" si="1716"/>
        <v>0</v>
      </c>
      <c r="S922" s="374">
        <f t="shared" ca="1" si="1716"/>
        <v>0</v>
      </c>
      <c r="T922" s="374">
        <f t="shared" ca="1" si="1716"/>
        <v>0</v>
      </c>
      <c r="U922" s="374">
        <f t="shared" ca="1" si="1716"/>
        <v>0</v>
      </c>
      <c r="V922" s="374">
        <f t="shared" ca="1" si="1716"/>
        <v>0</v>
      </c>
      <c r="W922" s="374">
        <f t="shared" ca="1" si="1716"/>
        <v>0</v>
      </c>
      <c r="X922" s="374">
        <f t="shared" ca="1" si="1716"/>
        <v>0</v>
      </c>
      <c r="Y922" s="374">
        <f t="shared" ca="1" si="1716"/>
        <v>0</v>
      </c>
      <c r="Z922" s="374">
        <f t="shared" ca="1" si="1716"/>
        <v>0</v>
      </c>
      <c r="AA922" s="374">
        <f t="shared" ca="1" si="1716"/>
        <v>0</v>
      </c>
      <c r="AB922" s="374">
        <f t="shared" ca="1" si="1716"/>
        <v>0</v>
      </c>
      <c r="AC922" s="374">
        <f t="shared" ca="1" si="1716"/>
        <v>0</v>
      </c>
      <c r="AD922" s="374">
        <f t="shared" ca="1" si="1716"/>
        <v>0</v>
      </c>
      <c r="AE922" s="374">
        <f t="shared" ca="1" si="1716"/>
        <v>0</v>
      </c>
      <c r="AF922" s="374">
        <f t="shared" ca="1" si="1716"/>
        <v>0</v>
      </c>
      <c r="AG922" s="374">
        <f t="shared" ca="1" si="1716"/>
        <v>0</v>
      </c>
      <c r="AH922" s="374">
        <f t="shared" ca="1" si="1716"/>
        <v>0</v>
      </c>
      <c r="AI922" s="374">
        <f t="shared" ca="1" si="1716"/>
        <v>0</v>
      </c>
      <c r="AJ922" s="374">
        <f t="shared" ca="1" si="1716"/>
        <v>0</v>
      </c>
      <c r="AK922" s="374">
        <f t="shared" ca="1" si="1716"/>
        <v>0</v>
      </c>
      <c r="AL922" s="374">
        <f t="shared" ca="1" si="1716"/>
        <v>0</v>
      </c>
      <c r="AM922" s="374">
        <f t="shared" ca="1" si="1716"/>
        <v>0</v>
      </c>
      <c r="AN922" s="374">
        <f t="shared" ca="1" si="1716"/>
        <v>0</v>
      </c>
      <c r="AO922" s="374">
        <f t="shared" ca="1" si="1716"/>
        <v>0</v>
      </c>
      <c r="AP922" s="374">
        <f t="shared" ca="1" si="1716"/>
        <v>0</v>
      </c>
      <c r="AQ922" s="374">
        <f t="shared" ca="1" si="1716"/>
        <v>0</v>
      </c>
      <c r="AR922" s="374">
        <f t="shared" ca="1" si="1716"/>
        <v>0</v>
      </c>
      <c r="AS922" s="374">
        <f t="shared" ca="1" si="1716"/>
        <v>0</v>
      </c>
      <c r="AT922" s="374">
        <f t="shared" ca="1" si="1716"/>
        <v>0</v>
      </c>
      <c r="AU922" s="374">
        <f t="shared" ca="1" si="1716"/>
        <v>0</v>
      </c>
      <c r="AV922" s="374">
        <f t="shared" ca="1" si="1716"/>
        <v>0</v>
      </c>
      <c r="AW922" s="374">
        <f t="shared" ca="1" si="1716"/>
        <v>0</v>
      </c>
      <c r="AX922" s="374">
        <f t="shared" ca="1" si="1716"/>
        <v>0</v>
      </c>
      <c r="AY922" s="374">
        <f t="shared" ca="1" si="1716"/>
        <v>0</v>
      </c>
      <c r="AZ922" s="374">
        <f t="shared" ca="1" si="1716"/>
        <v>0</v>
      </c>
      <c r="BA922" s="374">
        <f t="shared" ca="1" si="1716"/>
        <v>0</v>
      </c>
      <c r="BB922" s="374">
        <f t="shared" ca="1" si="1716"/>
        <v>0</v>
      </c>
      <c r="BC922" s="374">
        <f t="shared" ca="1" si="1716"/>
        <v>0</v>
      </c>
      <c r="BD922" s="374">
        <f t="shared" ca="1" si="1716"/>
        <v>0</v>
      </c>
      <c r="BE922" s="374">
        <f t="shared" ca="1" si="1716"/>
        <v>0</v>
      </c>
      <c r="BF922" s="374">
        <f t="shared" ca="1" si="1716"/>
        <v>0</v>
      </c>
      <c r="BG922" s="374">
        <f t="shared" ca="1" si="1716"/>
        <v>0</v>
      </c>
      <c r="BH922" s="374">
        <f t="shared" ca="1" si="1716"/>
        <v>0</v>
      </c>
      <c r="BI922" s="374">
        <f t="shared" ca="1" si="1716"/>
        <v>0</v>
      </c>
      <c r="BJ922" s="374">
        <f t="shared" ca="1" si="1716"/>
        <v>0</v>
      </c>
      <c r="BK922" s="374">
        <f t="shared" ca="1" si="1716"/>
        <v>0</v>
      </c>
      <c r="BL922" s="374">
        <f t="shared" ca="1" si="1716"/>
        <v>0</v>
      </c>
      <c r="BM922" s="374">
        <f t="shared" ca="1" si="1716"/>
        <v>0</v>
      </c>
    </row>
    <row r="923" spans="3:65" x14ac:dyDescent="0.2">
      <c r="C923" s="325">
        <f t="shared" si="1707"/>
        <v>8</v>
      </c>
      <c r="D923" s="303" t="str">
        <f t="shared" si="1708"/>
        <v>item 8</v>
      </c>
      <c r="E923" s="350" t="str">
        <f t="shared" si="1705"/>
        <v>Operating Expense</v>
      </c>
      <c r="F923" s="320">
        <f t="shared" si="1705"/>
        <v>2</v>
      </c>
      <c r="G923" s="320"/>
      <c r="H923" s="354"/>
      <c r="K923" s="341">
        <f t="shared" ca="1" si="1709"/>
        <v>0</v>
      </c>
      <c r="L923" s="342">
        <f t="shared" ca="1" si="1710"/>
        <v>0</v>
      </c>
      <c r="O923" s="374">
        <f t="shared" ref="O923:BM923" ca="1" si="1717">O807+O894</f>
        <v>0</v>
      </c>
      <c r="P923" s="374">
        <f t="shared" ca="1" si="1717"/>
        <v>0</v>
      </c>
      <c r="Q923" s="374">
        <f t="shared" ca="1" si="1717"/>
        <v>0</v>
      </c>
      <c r="R923" s="374">
        <f t="shared" ca="1" si="1717"/>
        <v>0</v>
      </c>
      <c r="S923" s="374">
        <f t="shared" ca="1" si="1717"/>
        <v>0</v>
      </c>
      <c r="T923" s="374">
        <f t="shared" ca="1" si="1717"/>
        <v>0</v>
      </c>
      <c r="U923" s="374">
        <f t="shared" ca="1" si="1717"/>
        <v>0</v>
      </c>
      <c r="V923" s="374">
        <f t="shared" ca="1" si="1717"/>
        <v>0</v>
      </c>
      <c r="W923" s="374">
        <f t="shared" ca="1" si="1717"/>
        <v>0</v>
      </c>
      <c r="X923" s="374">
        <f t="shared" ca="1" si="1717"/>
        <v>0</v>
      </c>
      <c r="Y923" s="374">
        <f t="shared" ca="1" si="1717"/>
        <v>0</v>
      </c>
      <c r="Z923" s="374">
        <f t="shared" ca="1" si="1717"/>
        <v>0</v>
      </c>
      <c r="AA923" s="374">
        <f t="shared" ca="1" si="1717"/>
        <v>0</v>
      </c>
      <c r="AB923" s="374">
        <f t="shared" ca="1" si="1717"/>
        <v>0</v>
      </c>
      <c r="AC923" s="374">
        <f t="shared" ca="1" si="1717"/>
        <v>0</v>
      </c>
      <c r="AD923" s="374">
        <f t="shared" ca="1" si="1717"/>
        <v>0</v>
      </c>
      <c r="AE923" s="374">
        <f t="shared" ca="1" si="1717"/>
        <v>0</v>
      </c>
      <c r="AF923" s="374">
        <f t="shared" ca="1" si="1717"/>
        <v>0</v>
      </c>
      <c r="AG923" s="374">
        <f t="shared" ca="1" si="1717"/>
        <v>0</v>
      </c>
      <c r="AH923" s="374">
        <f t="shared" ca="1" si="1717"/>
        <v>0</v>
      </c>
      <c r="AI923" s="374">
        <f t="shared" ca="1" si="1717"/>
        <v>0</v>
      </c>
      <c r="AJ923" s="374">
        <f t="shared" ca="1" si="1717"/>
        <v>0</v>
      </c>
      <c r="AK923" s="374">
        <f t="shared" ca="1" si="1717"/>
        <v>0</v>
      </c>
      <c r="AL923" s="374">
        <f t="shared" ca="1" si="1717"/>
        <v>0</v>
      </c>
      <c r="AM923" s="374">
        <f t="shared" ca="1" si="1717"/>
        <v>0</v>
      </c>
      <c r="AN923" s="374">
        <f t="shared" ca="1" si="1717"/>
        <v>0</v>
      </c>
      <c r="AO923" s="374">
        <f t="shared" ca="1" si="1717"/>
        <v>0</v>
      </c>
      <c r="AP923" s="374">
        <f t="shared" ca="1" si="1717"/>
        <v>0</v>
      </c>
      <c r="AQ923" s="374">
        <f t="shared" ca="1" si="1717"/>
        <v>0</v>
      </c>
      <c r="AR923" s="374">
        <f t="shared" ca="1" si="1717"/>
        <v>0</v>
      </c>
      <c r="AS923" s="374">
        <f t="shared" ca="1" si="1717"/>
        <v>0</v>
      </c>
      <c r="AT923" s="374">
        <f t="shared" ca="1" si="1717"/>
        <v>0</v>
      </c>
      <c r="AU923" s="374">
        <f t="shared" ca="1" si="1717"/>
        <v>0</v>
      </c>
      <c r="AV923" s="374">
        <f t="shared" ca="1" si="1717"/>
        <v>0</v>
      </c>
      <c r="AW923" s="374">
        <f t="shared" ca="1" si="1717"/>
        <v>0</v>
      </c>
      <c r="AX923" s="374">
        <f t="shared" ca="1" si="1717"/>
        <v>0</v>
      </c>
      <c r="AY923" s="374">
        <f t="shared" ca="1" si="1717"/>
        <v>0</v>
      </c>
      <c r="AZ923" s="374">
        <f t="shared" ca="1" si="1717"/>
        <v>0</v>
      </c>
      <c r="BA923" s="374">
        <f t="shared" ca="1" si="1717"/>
        <v>0</v>
      </c>
      <c r="BB923" s="374">
        <f t="shared" ca="1" si="1717"/>
        <v>0</v>
      </c>
      <c r="BC923" s="374">
        <f t="shared" ca="1" si="1717"/>
        <v>0</v>
      </c>
      <c r="BD923" s="374">
        <f t="shared" ca="1" si="1717"/>
        <v>0</v>
      </c>
      <c r="BE923" s="374">
        <f t="shared" ca="1" si="1717"/>
        <v>0</v>
      </c>
      <c r="BF923" s="374">
        <f t="shared" ca="1" si="1717"/>
        <v>0</v>
      </c>
      <c r="BG923" s="374">
        <f t="shared" ca="1" si="1717"/>
        <v>0</v>
      </c>
      <c r="BH923" s="374">
        <f t="shared" ca="1" si="1717"/>
        <v>0</v>
      </c>
      <c r="BI923" s="374">
        <f t="shared" ca="1" si="1717"/>
        <v>0</v>
      </c>
      <c r="BJ923" s="374">
        <f t="shared" ca="1" si="1717"/>
        <v>0</v>
      </c>
      <c r="BK923" s="374">
        <f t="shared" ca="1" si="1717"/>
        <v>0</v>
      </c>
      <c r="BL923" s="374">
        <f t="shared" ca="1" si="1717"/>
        <v>0</v>
      </c>
      <c r="BM923" s="374">
        <f t="shared" ca="1" si="1717"/>
        <v>0</v>
      </c>
    </row>
    <row r="924" spans="3:65" x14ac:dyDescent="0.2">
      <c r="C924" s="325">
        <f t="shared" si="1707"/>
        <v>9</v>
      </c>
      <c r="D924" s="303" t="str">
        <f t="shared" si="1708"/>
        <v>item 9</v>
      </c>
      <c r="E924" s="350" t="str">
        <f t="shared" si="1705"/>
        <v>Operating Expense</v>
      </c>
      <c r="F924" s="320">
        <f t="shared" si="1705"/>
        <v>2</v>
      </c>
      <c r="G924" s="320"/>
      <c r="H924" s="354"/>
      <c r="K924" s="341">
        <f t="shared" ca="1" si="1709"/>
        <v>0</v>
      </c>
      <c r="L924" s="342">
        <f t="shared" ca="1" si="1710"/>
        <v>0</v>
      </c>
      <c r="O924" s="374">
        <f t="shared" ref="O924:BM924" ca="1" si="1718">O808+O895</f>
        <v>0</v>
      </c>
      <c r="P924" s="374">
        <f t="shared" ca="1" si="1718"/>
        <v>0</v>
      </c>
      <c r="Q924" s="374">
        <f t="shared" ca="1" si="1718"/>
        <v>0</v>
      </c>
      <c r="R924" s="374">
        <f t="shared" ca="1" si="1718"/>
        <v>0</v>
      </c>
      <c r="S924" s="374">
        <f t="shared" ca="1" si="1718"/>
        <v>0</v>
      </c>
      <c r="T924" s="374">
        <f t="shared" ca="1" si="1718"/>
        <v>0</v>
      </c>
      <c r="U924" s="374">
        <f t="shared" ca="1" si="1718"/>
        <v>0</v>
      </c>
      <c r="V924" s="374">
        <f t="shared" ca="1" si="1718"/>
        <v>0</v>
      </c>
      <c r="W924" s="374">
        <f t="shared" ca="1" si="1718"/>
        <v>0</v>
      </c>
      <c r="X924" s="374">
        <f t="shared" ca="1" si="1718"/>
        <v>0</v>
      </c>
      <c r="Y924" s="374">
        <f t="shared" ca="1" si="1718"/>
        <v>0</v>
      </c>
      <c r="Z924" s="374">
        <f t="shared" ca="1" si="1718"/>
        <v>0</v>
      </c>
      <c r="AA924" s="374">
        <f t="shared" ca="1" si="1718"/>
        <v>0</v>
      </c>
      <c r="AB924" s="374">
        <f t="shared" ca="1" si="1718"/>
        <v>0</v>
      </c>
      <c r="AC924" s="374">
        <f t="shared" ca="1" si="1718"/>
        <v>0</v>
      </c>
      <c r="AD924" s="374">
        <f t="shared" ca="1" si="1718"/>
        <v>0</v>
      </c>
      <c r="AE924" s="374">
        <f t="shared" ca="1" si="1718"/>
        <v>0</v>
      </c>
      <c r="AF924" s="374">
        <f t="shared" ca="1" si="1718"/>
        <v>0</v>
      </c>
      <c r="AG924" s="374">
        <f t="shared" ca="1" si="1718"/>
        <v>0</v>
      </c>
      <c r="AH924" s="374">
        <f t="shared" ca="1" si="1718"/>
        <v>0</v>
      </c>
      <c r="AI924" s="374">
        <f t="shared" ca="1" si="1718"/>
        <v>0</v>
      </c>
      <c r="AJ924" s="374">
        <f t="shared" ca="1" si="1718"/>
        <v>0</v>
      </c>
      <c r="AK924" s="374">
        <f t="shared" ca="1" si="1718"/>
        <v>0</v>
      </c>
      <c r="AL924" s="374">
        <f t="shared" ca="1" si="1718"/>
        <v>0</v>
      </c>
      <c r="AM924" s="374">
        <f t="shared" ca="1" si="1718"/>
        <v>0</v>
      </c>
      <c r="AN924" s="374">
        <f t="shared" ca="1" si="1718"/>
        <v>0</v>
      </c>
      <c r="AO924" s="374">
        <f t="shared" ca="1" si="1718"/>
        <v>0</v>
      </c>
      <c r="AP924" s="374">
        <f t="shared" ca="1" si="1718"/>
        <v>0</v>
      </c>
      <c r="AQ924" s="374">
        <f t="shared" ca="1" si="1718"/>
        <v>0</v>
      </c>
      <c r="AR924" s="374">
        <f t="shared" ca="1" si="1718"/>
        <v>0</v>
      </c>
      <c r="AS924" s="374">
        <f t="shared" ca="1" si="1718"/>
        <v>0</v>
      </c>
      <c r="AT924" s="374">
        <f t="shared" ca="1" si="1718"/>
        <v>0</v>
      </c>
      <c r="AU924" s="374">
        <f t="shared" ca="1" si="1718"/>
        <v>0</v>
      </c>
      <c r="AV924" s="374">
        <f t="shared" ca="1" si="1718"/>
        <v>0</v>
      </c>
      <c r="AW924" s="374">
        <f t="shared" ca="1" si="1718"/>
        <v>0</v>
      </c>
      <c r="AX924" s="374">
        <f t="shared" ca="1" si="1718"/>
        <v>0</v>
      </c>
      <c r="AY924" s="374">
        <f t="shared" ca="1" si="1718"/>
        <v>0</v>
      </c>
      <c r="AZ924" s="374">
        <f t="shared" ca="1" si="1718"/>
        <v>0</v>
      </c>
      <c r="BA924" s="374">
        <f t="shared" ca="1" si="1718"/>
        <v>0</v>
      </c>
      <c r="BB924" s="374">
        <f t="shared" ca="1" si="1718"/>
        <v>0</v>
      </c>
      <c r="BC924" s="374">
        <f t="shared" ca="1" si="1718"/>
        <v>0</v>
      </c>
      <c r="BD924" s="374">
        <f t="shared" ca="1" si="1718"/>
        <v>0</v>
      </c>
      <c r="BE924" s="374">
        <f t="shared" ca="1" si="1718"/>
        <v>0</v>
      </c>
      <c r="BF924" s="374">
        <f t="shared" ca="1" si="1718"/>
        <v>0</v>
      </c>
      <c r="BG924" s="374">
        <f t="shared" ca="1" si="1718"/>
        <v>0</v>
      </c>
      <c r="BH924" s="374">
        <f t="shared" ca="1" si="1718"/>
        <v>0</v>
      </c>
      <c r="BI924" s="374">
        <f t="shared" ca="1" si="1718"/>
        <v>0</v>
      </c>
      <c r="BJ924" s="374">
        <f t="shared" ca="1" si="1718"/>
        <v>0</v>
      </c>
      <c r="BK924" s="374">
        <f t="shared" ca="1" si="1718"/>
        <v>0</v>
      </c>
      <c r="BL924" s="374">
        <f t="shared" ca="1" si="1718"/>
        <v>0</v>
      </c>
      <c r="BM924" s="374">
        <f t="shared" ca="1" si="1718"/>
        <v>0</v>
      </c>
    </row>
    <row r="925" spans="3:65" x14ac:dyDescent="0.2">
      <c r="C925" s="325">
        <f t="shared" si="1707"/>
        <v>10</v>
      </c>
      <c r="D925" s="303" t="str">
        <f t="shared" si="1708"/>
        <v>item 10</v>
      </c>
      <c r="E925" s="350" t="str">
        <f t="shared" si="1705"/>
        <v>Operating Expense</v>
      </c>
      <c r="F925" s="320">
        <f t="shared" si="1705"/>
        <v>2</v>
      </c>
      <c r="G925" s="320"/>
      <c r="H925" s="354"/>
      <c r="K925" s="341">
        <f t="shared" ca="1" si="1709"/>
        <v>0</v>
      </c>
      <c r="L925" s="342">
        <f t="shared" ca="1" si="1710"/>
        <v>0</v>
      </c>
      <c r="O925" s="374">
        <f t="shared" ref="O925:BM925" ca="1" si="1719">O809+O896</f>
        <v>0</v>
      </c>
      <c r="P925" s="374">
        <f t="shared" ca="1" si="1719"/>
        <v>0</v>
      </c>
      <c r="Q925" s="374">
        <f t="shared" ca="1" si="1719"/>
        <v>0</v>
      </c>
      <c r="R925" s="374">
        <f t="shared" ca="1" si="1719"/>
        <v>0</v>
      </c>
      <c r="S925" s="374">
        <f t="shared" ca="1" si="1719"/>
        <v>0</v>
      </c>
      <c r="T925" s="374">
        <f t="shared" ca="1" si="1719"/>
        <v>0</v>
      </c>
      <c r="U925" s="374">
        <f t="shared" ca="1" si="1719"/>
        <v>0</v>
      </c>
      <c r="V925" s="374">
        <f t="shared" ca="1" si="1719"/>
        <v>0</v>
      </c>
      <c r="W925" s="374">
        <f t="shared" ca="1" si="1719"/>
        <v>0</v>
      </c>
      <c r="X925" s="374">
        <f t="shared" ca="1" si="1719"/>
        <v>0</v>
      </c>
      <c r="Y925" s="374">
        <f t="shared" ca="1" si="1719"/>
        <v>0</v>
      </c>
      <c r="Z925" s="374">
        <f t="shared" ca="1" si="1719"/>
        <v>0</v>
      </c>
      <c r="AA925" s="374">
        <f t="shared" ca="1" si="1719"/>
        <v>0</v>
      </c>
      <c r="AB925" s="374">
        <f t="shared" ca="1" si="1719"/>
        <v>0</v>
      </c>
      <c r="AC925" s="374">
        <f t="shared" ca="1" si="1719"/>
        <v>0</v>
      </c>
      <c r="AD925" s="374">
        <f t="shared" ca="1" si="1719"/>
        <v>0</v>
      </c>
      <c r="AE925" s="374">
        <f t="shared" ca="1" si="1719"/>
        <v>0</v>
      </c>
      <c r="AF925" s="374">
        <f t="shared" ca="1" si="1719"/>
        <v>0</v>
      </c>
      <c r="AG925" s="374">
        <f t="shared" ca="1" si="1719"/>
        <v>0</v>
      </c>
      <c r="AH925" s="374">
        <f t="shared" ca="1" si="1719"/>
        <v>0</v>
      </c>
      <c r="AI925" s="374">
        <f t="shared" ca="1" si="1719"/>
        <v>0</v>
      </c>
      <c r="AJ925" s="374">
        <f t="shared" ca="1" si="1719"/>
        <v>0</v>
      </c>
      <c r="AK925" s="374">
        <f t="shared" ca="1" si="1719"/>
        <v>0</v>
      </c>
      <c r="AL925" s="374">
        <f t="shared" ca="1" si="1719"/>
        <v>0</v>
      </c>
      <c r="AM925" s="374">
        <f t="shared" ca="1" si="1719"/>
        <v>0</v>
      </c>
      <c r="AN925" s="374">
        <f t="shared" ca="1" si="1719"/>
        <v>0</v>
      </c>
      <c r="AO925" s="374">
        <f t="shared" ca="1" si="1719"/>
        <v>0</v>
      </c>
      <c r="AP925" s="374">
        <f t="shared" ca="1" si="1719"/>
        <v>0</v>
      </c>
      <c r="AQ925" s="374">
        <f t="shared" ca="1" si="1719"/>
        <v>0</v>
      </c>
      <c r="AR925" s="374">
        <f t="shared" ca="1" si="1719"/>
        <v>0</v>
      </c>
      <c r="AS925" s="374">
        <f t="shared" ca="1" si="1719"/>
        <v>0</v>
      </c>
      <c r="AT925" s="374">
        <f t="shared" ca="1" si="1719"/>
        <v>0</v>
      </c>
      <c r="AU925" s="374">
        <f t="shared" ca="1" si="1719"/>
        <v>0</v>
      </c>
      <c r="AV925" s="374">
        <f t="shared" ca="1" si="1719"/>
        <v>0</v>
      </c>
      <c r="AW925" s="374">
        <f t="shared" ca="1" si="1719"/>
        <v>0</v>
      </c>
      <c r="AX925" s="374">
        <f t="shared" ca="1" si="1719"/>
        <v>0</v>
      </c>
      <c r="AY925" s="374">
        <f t="shared" ca="1" si="1719"/>
        <v>0</v>
      </c>
      <c r="AZ925" s="374">
        <f t="shared" ca="1" si="1719"/>
        <v>0</v>
      </c>
      <c r="BA925" s="374">
        <f t="shared" ca="1" si="1719"/>
        <v>0</v>
      </c>
      <c r="BB925" s="374">
        <f t="shared" ca="1" si="1719"/>
        <v>0</v>
      </c>
      <c r="BC925" s="374">
        <f t="shared" ca="1" si="1719"/>
        <v>0</v>
      </c>
      <c r="BD925" s="374">
        <f t="shared" ca="1" si="1719"/>
        <v>0</v>
      </c>
      <c r="BE925" s="374">
        <f t="shared" ca="1" si="1719"/>
        <v>0</v>
      </c>
      <c r="BF925" s="374">
        <f t="shared" ca="1" si="1719"/>
        <v>0</v>
      </c>
      <c r="BG925" s="374">
        <f t="shared" ca="1" si="1719"/>
        <v>0</v>
      </c>
      <c r="BH925" s="374">
        <f t="shared" ca="1" si="1719"/>
        <v>0</v>
      </c>
      <c r="BI925" s="374">
        <f t="shared" ca="1" si="1719"/>
        <v>0</v>
      </c>
      <c r="BJ925" s="374">
        <f t="shared" ca="1" si="1719"/>
        <v>0</v>
      </c>
      <c r="BK925" s="374">
        <f t="shared" ca="1" si="1719"/>
        <v>0</v>
      </c>
      <c r="BL925" s="374">
        <f t="shared" ca="1" si="1719"/>
        <v>0</v>
      </c>
      <c r="BM925" s="374">
        <f t="shared" ca="1" si="1719"/>
        <v>0</v>
      </c>
    </row>
    <row r="926" spans="3:65" x14ac:dyDescent="0.2">
      <c r="C926" s="325">
        <f t="shared" si="1707"/>
        <v>11</v>
      </c>
      <c r="D926" s="303" t="str">
        <f t="shared" si="1708"/>
        <v>item 11</v>
      </c>
      <c r="E926" s="350" t="str">
        <f t="shared" si="1705"/>
        <v>Operating Expense</v>
      </c>
      <c r="F926" s="320">
        <f t="shared" si="1705"/>
        <v>2</v>
      </c>
      <c r="G926" s="320"/>
      <c r="H926" s="354"/>
      <c r="K926" s="341">
        <f t="shared" ca="1" si="1709"/>
        <v>0</v>
      </c>
      <c r="L926" s="342">
        <f t="shared" ca="1" si="1710"/>
        <v>0</v>
      </c>
      <c r="O926" s="374">
        <f t="shared" ref="O926:BM926" ca="1" si="1720">O810+O897</f>
        <v>0</v>
      </c>
      <c r="P926" s="374">
        <f t="shared" ca="1" si="1720"/>
        <v>0</v>
      </c>
      <c r="Q926" s="374">
        <f t="shared" ca="1" si="1720"/>
        <v>0</v>
      </c>
      <c r="R926" s="374">
        <f t="shared" ca="1" si="1720"/>
        <v>0</v>
      </c>
      <c r="S926" s="374">
        <f t="shared" ca="1" si="1720"/>
        <v>0</v>
      </c>
      <c r="T926" s="374">
        <f t="shared" ca="1" si="1720"/>
        <v>0</v>
      </c>
      <c r="U926" s="374">
        <f t="shared" ca="1" si="1720"/>
        <v>0</v>
      </c>
      <c r="V926" s="374">
        <f t="shared" ca="1" si="1720"/>
        <v>0</v>
      </c>
      <c r="W926" s="374">
        <f t="shared" ca="1" si="1720"/>
        <v>0</v>
      </c>
      <c r="X926" s="374">
        <f t="shared" ca="1" si="1720"/>
        <v>0</v>
      </c>
      <c r="Y926" s="374">
        <f t="shared" ca="1" si="1720"/>
        <v>0</v>
      </c>
      <c r="Z926" s="374">
        <f t="shared" ca="1" si="1720"/>
        <v>0</v>
      </c>
      <c r="AA926" s="374">
        <f t="shared" ca="1" si="1720"/>
        <v>0</v>
      </c>
      <c r="AB926" s="374">
        <f t="shared" ca="1" si="1720"/>
        <v>0</v>
      </c>
      <c r="AC926" s="374">
        <f t="shared" ca="1" si="1720"/>
        <v>0</v>
      </c>
      <c r="AD926" s="374">
        <f t="shared" ca="1" si="1720"/>
        <v>0</v>
      </c>
      <c r="AE926" s="374">
        <f t="shared" ca="1" si="1720"/>
        <v>0</v>
      </c>
      <c r="AF926" s="374">
        <f t="shared" ca="1" si="1720"/>
        <v>0</v>
      </c>
      <c r="AG926" s="374">
        <f t="shared" ca="1" si="1720"/>
        <v>0</v>
      </c>
      <c r="AH926" s="374">
        <f t="shared" ca="1" si="1720"/>
        <v>0</v>
      </c>
      <c r="AI926" s="374">
        <f t="shared" ca="1" si="1720"/>
        <v>0</v>
      </c>
      <c r="AJ926" s="374">
        <f t="shared" ca="1" si="1720"/>
        <v>0</v>
      </c>
      <c r="AK926" s="374">
        <f t="shared" ca="1" si="1720"/>
        <v>0</v>
      </c>
      <c r="AL926" s="374">
        <f t="shared" ca="1" si="1720"/>
        <v>0</v>
      </c>
      <c r="AM926" s="374">
        <f t="shared" ca="1" si="1720"/>
        <v>0</v>
      </c>
      <c r="AN926" s="374">
        <f t="shared" ca="1" si="1720"/>
        <v>0</v>
      </c>
      <c r="AO926" s="374">
        <f t="shared" ca="1" si="1720"/>
        <v>0</v>
      </c>
      <c r="AP926" s="374">
        <f t="shared" ca="1" si="1720"/>
        <v>0</v>
      </c>
      <c r="AQ926" s="374">
        <f t="shared" ca="1" si="1720"/>
        <v>0</v>
      </c>
      <c r="AR926" s="374">
        <f t="shared" ca="1" si="1720"/>
        <v>0</v>
      </c>
      <c r="AS926" s="374">
        <f t="shared" ca="1" si="1720"/>
        <v>0</v>
      </c>
      <c r="AT926" s="374">
        <f t="shared" ca="1" si="1720"/>
        <v>0</v>
      </c>
      <c r="AU926" s="374">
        <f t="shared" ca="1" si="1720"/>
        <v>0</v>
      </c>
      <c r="AV926" s="374">
        <f t="shared" ca="1" si="1720"/>
        <v>0</v>
      </c>
      <c r="AW926" s="374">
        <f t="shared" ca="1" si="1720"/>
        <v>0</v>
      </c>
      <c r="AX926" s="374">
        <f t="shared" ca="1" si="1720"/>
        <v>0</v>
      </c>
      <c r="AY926" s="374">
        <f t="shared" ca="1" si="1720"/>
        <v>0</v>
      </c>
      <c r="AZ926" s="374">
        <f t="shared" ca="1" si="1720"/>
        <v>0</v>
      </c>
      <c r="BA926" s="374">
        <f t="shared" ca="1" si="1720"/>
        <v>0</v>
      </c>
      <c r="BB926" s="374">
        <f t="shared" ca="1" si="1720"/>
        <v>0</v>
      </c>
      <c r="BC926" s="374">
        <f t="shared" ca="1" si="1720"/>
        <v>0</v>
      </c>
      <c r="BD926" s="374">
        <f t="shared" ca="1" si="1720"/>
        <v>0</v>
      </c>
      <c r="BE926" s="374">
        <f t="shared" ca="1" si="1720"/>
        <v>0</v>
      </c>
      <c r="BF926" s="374">
        <f t="shared" ca="1" si="1720"/>
        <v>0</v>
      </c>
      <c r="BG926" s="374">
        <f t="shared" ca="1" si="1720"/>
        <v>0</v>
      </c>
      <c r="BH926" s="374">
        <f t="shared" ca="1" si="1720"/>
        <v>0</v>
      </c>
      <c r="BI926" s="374">
        <f t="shared" ca="1" si="1720"/>
        <v>0</v>
      </c>
      <c r="BJ926" s="374">
        <f t="shared" ca="1" si="1720"/>
        <v>0</v>
      </c>
      <c r="BK926" s="374">
        <f t="shared" ca="1" si="1720"/>
        <v>0</v>
      </c>
      <c r="BL926" s="374">
        <f t="shared" ca="1" si="1720"/>
        <v>0</v>
      </c>
      <c r="BM926" s="374">
        <f t="shared" ca="1" si="1720"/>
        <v>0</v>
      </c>
    </row>
    <row r="927" spans="3:65" x14ac:dyDescent="0.2">
      <c r="C927" s="325">
        <f t="shared" si="1707"/>
        <v>12</v>
      </c>
      <c r="D927" s="303" t="str">
        <f t="shared" si="1708"/>
        <v>item 12</v>
      </c>
      <c r="E927" s="350" t="str">
        <f t="shared" si="1705"/>
        <v>Operating Expense</v>
      </c>
      <c r="F927" s="320">
        <f t="shared" si="1705"/>
        <v>2</v>
      </c>
      <c r="G927" s="320"/>
      <c r="H927" s="354"/>
      <c r="K927" s="341">
        <f t="shared" ca="1" si="1709"/>
        <v>0</v>
      </c>
      <c r="L927" s="342">
        <f t="shared" ca="1" si="1710"/>
        <v>0</v>
      </c>
      <c r="O927" s="374">
        <f t="shared" ref="O927:BM927" ca="1" si="1721">O811+O898</f>
        <v>0</v>
      </c>
      <c r="P927" s="374">
        <f t="shared" ca="1" si="1721"/>
        <v>0</v>
      </c>
      <c r="Q927" s="374">
        <f t="shared" ca="1" si="1721"/>
        <v>0</v>
      </c>
      <c r="R927" s="374">
        <f t="shared" ca="1" si="1721"/>
        <v>0</v>
      </c>
      <c r="S927" s="374">
        <f t="shared" ca="1" si="1721"/>
        <v>0</v>
      </c>
      <c r="T927" s="374">
        <f t="shared" ca="1" si="1721"/>
        <v>0</v>
      </c>
      <c r="U927" s="374">
        <f t="shared" ca="1" si="1721"/>
        <v>0</v>
      </c>
      <c r="V927" s="374">
        <f t="shared" ca="1" si="1721"/>
        <v>0</v>
      </c>
      <c r="W927" s="374">
        <f t="shared" ca="1" si="1721"/>
        <v>0</v>
      </c>
      <c r="X927" s="374">
        <f t="shared" ca="1" si="1721"/>
        <v>0</v>
      </c>
      <c r="Y927" s="374">
        <f t="shared" ca="1" si="1721"/>
        <v>0</v>
      </c>
      <c r="Z927" s="374">
        <f t="shared" ca="1" si="1721"/>
        <v>0</v>
      </c>
      <c r="AA927" s="374">
        <f t="shared" ca="1" si="1721"/>
        <v>0</v>
      </c>
      <c r="AB927" s="374">
        <f t="shared" ca="1" si="1721"/>
        <v>0</v>
      </c>
      <c r="AC927" s="374">
        <f t="shared" ca="1" si="1721"/>
        <v>0</v>
      </c>
      <c r="AD927" s="374">
        <f t="shared" ca="1" si="1721"/>
        <v>0</v>
      </c>
      <c r="AE927" s="374">
        <f t="shared" ca="1" si="1721"/>
        <v>0</v>
      </c>
      <c r="AF927" s="374">
        <f t="shared" ca="1" si="1721"/>
        <v>0</v>
      </c>
      <c r="AG927" s="374">
        <f t="shared" ca="1" si="1721"/>
        <v>0</v>
      </c>
      <c r="AH927" s="374">
        <f t="shared" ca="1" si="1721"/>
        <v>0</v>
      </c>
      <c r="AI927" s="374">
        <f t="shared" ca="1" si="1721"/>
        <v>0</v>
      </c>
      <c r="AJ927" s="374">
        <f t="shared" ca="1" si="1721"/>
        <v>0</v>
      </c>
      <c r="AK927" s="374">
        <f t="shared" ca="1" si="1721"/>
        <v>0</v>
      </c>
      <c r="AL927" s="374">
        <f t="shared" ca="1" si="1721"/>
        <v>0</v>
      </c>
      <c r="AM927" s="374">
        <f t="shared" ca="1" si="1721"/>
        <v>0</v>
      </c>
      <c r="AN927" s="374">
        <f t="shared" ca="1" si="1721"/>
        <v>0</v>
      </c>
      <c r="AO927" s="374">
        <f t="shared" ca="1" si="1721"/>
        <v>0</v>
      </c>
      <c r="AP927" s="374">
        <f t="shared" ca="1" si="1721"/>
        <v>0</v>
      </c>
      <c r="AQ927" s="374">
        <f t="shared" ca="1" si="1721"/>
        <v>0</v>
      </c>
      <c r="AR927" s="374">
        <f t="shared" ca="1" si="1721"/>
        <v>0</v>
      </c>
      <c r="AS927" s="374">
        <f t="shared" ca="1" si="1721"/>
        <v>0</v>
      </c>
      <c r="AT927" s="374">
        <f t="shared" ca="1" si="1721"/>
        <v>0</v>
      </c>
      <c r="AU927" s="374">
        <f t="shared" ca="1" si="1721"/>
        <v>0</v>
      </c>
      <c r="AV927" s="374">
        <f t="shared" ca="1" si="1721"/>
        <v>0</v>
      </c>
      <c r="AW927" s="374">
        <f t="shared" ca="1" si="1721"/>
        <v>0</v>
      </c>
      <c r="AX927" s="374">
        <f t="shared" ca="1" si="1721"/>
        <v>0</v>
      </c>
      <c r="AY927" s="374">
        <f t="shared" ca="1" si="1721"/>
        <v>0</v>
      </c>
      <c r="AZ927" s="374">
        <f t="shared" ca="1" si="1721"/>
        <v>0</v>
      </c>
      <c r="BA927" s="374">
        <f t="shared" ca="1" si="1721"/>
        <v>0</v>
      </c>
      <c r="BB927" s="374">
        <f t="shared" ca="1" si="1721"/>
        <v>0</v>
      </c>
      <c r="BC927" s="374">
        <f t="shared" ca="1" si="1721"/>
        <v>0</v>
      </c>
      <c r="BD927" s="374">
        <f t="shared" ca="1" si="1721"/>
        <v>0</v>
      </c>
      <c r="BE927" s="374">
        <f t="shared" ca="1" si="1721"/>
        <v>0</v>
      </c>
      <c r="BF927" s="374">
        <f t="shared" ca="1" si="1721"/>
        <v>0</v>
      </c>
      <c r="BG927" s="374">
        <f t="shared" ca="1" si="1721"/>
        <v>0</v>
      </c>
      <c r="BH927" s="374">
        <f t="shared" ca="1" si="1721"/>
        <v>0</v>
      </c>
      <c r="BI927" s="374">
        <f t="shared" ca="1" si="1721"/>
        <v>0</v>
      </c>
      <c r="BJ927" s="374">
        <f t="shared" ca="1" si="1721"/>
        <v>0</v>
      </c>
      <c r="BK927" s="374">
        <f t="shared" ca="1" si="1721"/>
        <v>0</v>
      </c>
      <c r="BL927" s="374">
        <f t="shared" ca="1" si="1721"/>
        <v>0</v>
      </c>
      <c r="BM927" s="374">
        <f t="shared" ca="1" si="1721"/>
        <v>0</v>
      </c>
    </row>
    <row r="928" spans="3:65" x14ac:dyDescent="0.2">
      <c r="C928" s="325">
        <f t="shared" si="1707"/>
        <v>13</v>
      </c>
      <c r="D928" s="303" t="str">
        <f t="shared" si="1708"/>
        <v>item 13</v>
      </c>
      <c r="E928" s="350" t="str">
        <f t="shared" si="1705"/>
        <v>Operating Expense</v>
      </c>
      <c r="F928" s="320">
        <f t="shared" si="1705"/>
        <v>2</v>
      </c>
      <c r="G928" s="320"/>
      <c r="H928" s="354"/>
      <c r="K928" s="341">
        <f t="shared" ca="1" si="1709"/>
        <v>0</v>
      </c>
      <c r="L928" s="342">
        <f t="shared" ca="1" si="1710"/>
        <v>0</v>
      </c>
      <c r="O928" s="374">
        <f t="shared" ref="O928:BM928" ca="1" si="1722">O812+O899</f>
        <v>0</v>
      </c>
      <c r="P928" s="374">
        <f t="shared" ca="1" si="1722"/>
        <v>0</v>
      </c>
      <c r="Q928" s="374">
        <f t="shared" ca="1" si="1722"/>
        <v>0</v>
      </c>
      <c r="R928" s="374">
        <f t="shared" ca="1" si="1722"/>
        <v>0</v>
      </c>
      <c r="S928" s="374">
        <f t="shared" ca="1" si="1722"/>
        <v>0</v>
      </c>
      <c r="T928" s="374">
        <f t="shared" ca="1" si="1722"/>
        <v>0</v>
      </c>
      <c r="U928" s="374">
        <f t="shared" ca="1" si="1722"/>
        <v>0</v>
      </c>
      <c r="V928" s="374">
        <f t="shared" ca="1" si="1722"/>
        <v>0</v>
      </c>
      <c r="W928" s="374">
        <f t="shared" ca="1" si="1722"/>
        <v>0</v>
      </c>
      <c r="X928" s="374">
        <f t="shared" ca="1" si="1722"/>
        <v>0</v>
      </c>
      <c r="Y928" s="374">
        <f t="shared" ca="1" si="1722"/>
        <v>0</v>
      </c>
      <c r="Z928" s="374">
        <f t="shared" ca="1" si="1722"/>
        <v>0</v>
      </c>
      <c r="AA928" s="374">
        <f t="shared" ca="1" si="1722"/>
        <v>0</v>
      </c>
      <c r="AB928" s="374">
        <f t="shared" ca="1" si="1722"/>
        <v>0</v>
      </c>
      <c r="AC928" s="374">
        <f t="shared" ca="1" si="1722"/>
        <v>0</v>
      </c>
      <c r="AD928" s="374">
        <f t="shared" ca="1" si="1722"/>
        <v>0</v>
      </c>
      <c r="AE928" s="374">
        <f t="shared" ca="1" si="1722"/>
        <v>0</v>
      </c>
      <c r="AF928" s="374">
        <f t="shared" ca="1" si="1722"/>
        <v>0</v>
      </c>
      <c r="AG928" s="374">
        <f t="shared" ca="1" si="1722"/>
        <v>0</v>
      </c>
      <c r="AH928" s="374">
        <f t="shared" ca="1" si="1722"/>
        <v>0</v>
      </c>
      <c r="AI928" s="374">
        <f t="shared" ca="1" si="1722"/>
        <v>0</v>
      </c>
      <c r="AJ928" s="374">
        <f t="shared" ca="1" si="1722"/>
        <v>0</v>
      </c>
      <c r="AK928" s="374">
        <f t="shared" ca="1" si="1722"/>
        <v>0</v>
      </c>
      <c r="AL928" s="374">
        <f t="shared" ca="1" si="1722"/>
        <v>0</v>
      </c>
      <c r="AM928" s="374">
        <f t="shared" ca="1" si="1722"/>
        <v>0</v>
      </c>
      <c r="AN928" s="374">
        <f t="shared" ca="1" si="1722"/>
        <v>0</v>
      </c>
      <c r="AO928" s="374">
        <f t="shared" ca="1" si="1722"/>
        <v>0</v>
      </c>
      <c r="AP928" s="374">
        <f t="shared" ca="1" si="1722"/>
        <v>0</v>
      </c>
      <c r="AQ928" s="374">
        <f t="shared" ca="1" si="1722"/>
        <v>0</v>
      </c>
      <c r="AR928" s="374">
        <f t="shared" ca="1" si="1722"/>
        <v>0</v>
      </c>
      <c r="AS928" s="374">
        <f t="shared" ca="1" si="1722"/>
        <v>0</v>
      </c>
      <c r="AT928" s="374">
        <f t="shared" ca="1" si="1722"/>
        <v>0</v>
      </c>
      <c r="AU928" s="374">
        <f t="shared" ca="1" si="1722"/>
        <v>0</v>
      </c>
      <c r="AV928" s="374">
        <f t="shared" ca="1" si="1722"/>
        <v>0</v>
      </c>
      <c r="AW928" s="374">
        <f t="shared" ca="1" si="1722"/>
        <v>0</v>
      </c>
      <c r="AX928" s="374">
        <f t="shared" ca="1" si="1722"/>
        <v>0</v>
      </c>
      <c r="AY928" s="374">
        <f t="shared" ca="1" si="1722"/>
        <v>0</v>
      </c>
      <c r="AZ928" s="374">
        <f t="shared" ca="1" si="1722"/>
        <v>0</v>
      </c>
      <c r="BA928" s="374">
        <f t="shared" ca="1" si="1722"/>
        <v>0</v>
      </c>
      <c r="BB928" s="374">
        <f t="shared" ca="1" si="1722"/>
        <v>0</v>
      </c>
      <c r="BC928" s="374">
        <f t="shared" ca="1" si="1722"/>
        <v>0</v>
      </c>
      <c r="BD928" s="374">
        <f t="shared" ca="1" si="1722"/>
        <v>0</v>
      </c>
      <c r="BE928" s="374">
        <f t="shared" ca="1" si="1722"/>
        <v>0</v>
      </c>
      <c r="BF928" s="374">
        <f t="shared" ca="1" si="1722"/>
        <v>0</v>
      </c>
      <c r="BG928" s="374">
        <f t="shared" ca="1" si="1722"/>
        <v>0</v>
      </c>
      <c r="BH928" s="374">
        <f t="shared" ca="1" si="1722"/>
        <v>0</v>
      </c>
      <c r="BI928" s="374">
        <f t="shared" ca="1" si="1722"/>
        <v>0</v>
      </c>
      <c r="BJ928" s="374">
        <f t="shared" ca="1" si="1722"/>
        <v>0</v>
      </c>
      <c r="BK928" s="374">
        <f t="shared" ca="1" si="1722"/>
        <v>0</v>
      </c>
      <c r="BL928" s="374">
        <f t="shared" ca="1" si="1722"/>
        <v>0</v>
      </c>
      <c r="BM928" s="374">
        <f t="shared" ca="1" si="1722"/>
        <v>0</v>
      </c>
    </row>
    <row r="929" spans="3:65" x14ac:dyDescent="0.2">
      <c r="C929" s="325">
        <f t="shared" si="1707"/>
        <v>14</v>
      </c>
      <c r="D929" s="303" t="str">
        <f t="shared" si="1708"/>
        <v>item 14</v>
      </c>
      <c r="E929" s="350" t="str">
        <f t="shared" si="1705"/>
        <v>Operating Expense</v>
      </c>
      <c r="F929" s="320">
        <f t="shared" si="1705"/>
        <v>2</v>
      </c>
      <c r="G929" s="320"/>
      <c r="H929" s="354"/>
      <c r="K929" s="341">
        <f t="shared" ca="1" si="1709"/>
        <v>0</v>
      </c>
      <c r="L929" s="342">
        <f t="shared" ca="1" si="1710"/>
        <v>0</v>
      </c>
      <c r="O929" s="374">
        <f t="shared" ref="O929:BM929" ca="1" si="1723">O813+O900</f>
        <v>0</v>
      </c>
      <c r="P929" s="374">
        <f t="shared" ca="1" si="1723"/>
        <v>0</v>
      </c>
      <c r="Q929" s="374">
        <f t="shared" ca="1" si="1723"/>
        <v>0</v>
      </c>
      <c r="R929" s="374">
        <f t="shared" ca="1" si="1723"/>
        <v>0</v>
      </c>
      <c r="S929" s="374">
        <f t="shared" ca="1" si="1723"/>
        <v>0</v>
      </c>
      <c r="T929" s="374">
        <f t="shared" ca="1" si="1723"/>
        <v>0</v>
      </c>
      <c r="U929" s="374">
        <f t="shared" ca="1" si="1723"/>
        <v>0</v>
      </c>
      <c r="V929" s="374">
        <f t="shared" ca="1" si="1723"/>
        <v>0</v>
      </c>
      <c r="W929" s="374">
        <f t="shared" ca="1" si="1723"/>
        <v>0</v>
      </c>
      <c r="X929" s="374">
        <f t="shared" ca="1" si="1723"/>
        <v>0</v>
      </c>
      <c r="Y929" s="374">
        <f t="shared" ca="1" si="1723"/>
        <v>0</v>
      </c>
      <c r="Z929" s="374">
        <f t="shared" ca="1" si="1723"/>
        <v>0</v>
      </c>
      <c r="AA929" s="374">
        <f t="shared" ca="1" si="1723"/>
        <v>0</v>
      </c>
      <c r="AB929" s="374">
        <f t="shared" ca="1" si="1723"/>
        <v>0</v>
      </c>
      <c r="AC929" s="374">
        <f t="shared" ca="1" si="1723"/>
        <v>0</v>
      </c>
      <c r="AD929" s="374">
        <f t="shared" ca="1" si="1723"/>
        <v>0</v>
      </c>
      <c r="AE929" s="374">
        <f t="shared" ca="1" si="1723"/>
        <v>0</v>
      </c>
      <c r="AF929" s="374">
        <f t="shared" ca="1" si="1723"/>
        <v>0</v>
      </c>
      <c r="AG929" s="374">
        <f t="shared" ca="1" si="1723"/>
        <v>0</v>
      </c>
      <c r="AH929" s="374">
        <f t="shared" ca="1" si="1723"/>
        <v>0</v>
      </c>
      <c r="AI929" s="374">
        <f t="shared" ca="1" si="1723"/>
        <v>0</v>
      </c>
      <c r="AJ929" s="374">
        <f t="shared" ca="1" si="1723"/>
        <v>0</v>
      </c>
      <c r="AK929" s="374">
        <f t="shared" ca="1" si="1723"/>
        <v>0</v>
      </c>
      <c r="AL929" s="374">
        <f t="shared" ca="1" si="1723"/>
        <v>0</v>
      </c>
      <c r="AM929" s="374">
        <f t="shared" ca="1" si="1723"/>
        <v>0</v>
      </c>
      <c r="AN929" s="374">
        <f t="shared" ca="1" si="1723"/>
        <v>0</v>
      </c>
      <c r="AO929" s="374">
        <f t="shared" ca="1" si="1723"/>
        <v>0</v>
      </c>
      <c r="AP929" s="374">
        <f t="shared" ca="1" si="1723"/>
        <v>0</v>
      </c>
      <c r="AQ929" s="374">
        <f t="shared" ca="1" si="1723"/>
        <v>0</v>
      </c>
      <c r="AR929" s="374">
        <f t="shared" ca="1" si="1723"/>
        <v>0</v>
      </c>
      <c r="AS929" s="374">
        <f t="shared" ca="1" si="1723"/>
        <v>0</v>
      </c>
      <c r="AT929" s="374">
        <f t="shared" ca="1" si="1723"/>
        <v>0</v>
      </c>
      <c r="AU929" s="374">
        <f t="shared" ca="1" si="1723"/>
        <v>0</v>
      </c>
      <c r="AV929" s="374">
        <f t="shared" ca="1" si="1723"/>
        <v>0</v>
      </c>
      <c r="AW929" s="374">
        <f t="shared" ca="1" si="1723"/>
        <v>0</v>
      </c>
      <c r="AX929" s="374">
        <f t="shared" ca="1" si="1723"/>
        <v>0</v>
      </c>
      <c r="AY929" s="374">
        <f t="shared" ca="1" si="1723"/>
        <v>0</v>
      </c>
      <c r="AZ929" s="374">
        <f t="shared" ca="1" si="1723"/>
        <v>0</v>
      </c>
      <c r="BA929" s="374">
        <f t="shared" ca="1" si="1723"/>
        <v>0</v>
      </c>
      <c r="BB929" s="374">
        <f t="shared" ca="1" si="1723"/>
        <v>0</v>
      </c>
      <c r="BC929" s="374">
        <f t="shared" ca="1" si="1723"/>
        <v>0</v>
      </c>
      <c r="BD929" s="374">
        <f t="shared" ca="1" si="1723"/>
        <v>0</v>
      </c>
      <c r="BE929" s="374">
        <f t="shared" ca="1" si="1723"/>
        <v>0</v>
      </c>
      <c r="BF929" s="374">
        <f t="shared" ca="1" si="1723"/>
        <v>0</v>
      </c>
      <c r="BG929" s="374">
        <f t="shared" ca="1" si="1723"/>
        <v>0</v>
      </c>
      <c r="BH929" s="374">
        <f t="shared" ca="1" si="1723"/>
        <v>0</v>
      </c>
      <c r="BI929" s="374">
        <f t="shared" ca="1" si="1723"/>
        <v>0</v>
      </c>
      <c r="BJ929" s="374">
        <f t="shared" ca="1" si="1723"/>
        <v>0</v>
      </c>
      <c r="BK929" s="374">
        <f t="shared" ca="1" si="1723"/>
        <v>0</v>
      </c>
      <c r="BL929" s="374">
        <f t="shared" ca="1" si="1723"/>
        <v>0</v>
      </c>
      <c r="BM929" s="374">
        <f t="shared" ca="1" si="1723"/>
        <v>0</v>
      </c>
    </row>
    <row r="930" spans="3:65" x14ac:dyDescent="0.2">
      <c r="C930" s="325">
        <f t="shared" si="1707"/>
        <v>15</v>
      </c>
      <c r="D930" s="303" t="str">
        <f t="shared" si="1708"/>
        <v>item 15</v>
      </c>
      <c r="E930" s="350" t="str">
        <f t="shared" si="1705"/>
        <v>Operating Expense</v>
      </c>
      <c r="F930" s="320">
        <f t="shared" si="1705"/>
        <v>2</v>
      </c>
      <c r="G930" s="320"/>
      <c r="H930" s="354"/>
      <c r="K930" s="341">
        <f t="shared" ca="1" si="1709"/>
        <v>0</v>
      </c>
      <c r="L930" s="342">
        <f t="shared" ca="1" si="1710"/>
        <v>0</v>
      </c>
      <c r="O930" s="374">
        <f t="shared" ref="O930:BM930" ca="1" si="1724">O814+O901</f>
        <v>0</v>
      </c>
      <c r="P930" s="374">
        <f t="shared" ca="1" si="1724"/>
        <v>0</v>
      </c>
      <c r="Q930" s="374">
        <f t="shared" ca="1" si="1724"/>
        <v>0</v>
      </c>
      <c r="R930" s="374">
        <f t="shared" ca="1" si="1724"/>
        <v>0</v>
      </c>
      <c r="S930" s="374">
        <f t="shared" ca="1" si="1724"/>
        <v>0</v>
      </c>
      <c r="T930" s="374">
        <f t="shared" ca="1" si="1724"/>
        <v>0</v>
      </c>
      <c r="U930" s="374">
        <f t="shared" ca="1" si="1724"/>
        <v>0</v>
      </c>
      <c r="V930" s="374">
        <f t="shared" ca="1" si="1724"/>
        <v>0</v>
      </c>
      <c r="W930" s="374">
        <f t="shared" ca="1" si="1724"/>
        <v>0</v>
      </c>
      <c r="X930" s="374">
        <f t="shared" ca="1" si="1724"/>
        <v>0</v>
      </c>
      <c r="Y930" s="374">
        <f t="shared" ca="1" si="1724"/>
        <v>0</v>
      </c>
      <c r="Z930" s="374">
        <f t="shared" ca="1" si="1724"/>
        <v>0</v>
      </c>
      <c r="AA930" s="374">
        <f t="shared" ca="1" si="1724"/>
        <v>0</v>
      </c>
      <c r="AB930" s="374">
        <f t="shared" ca="1" si="1724"/>
        <v>0</v>
      </c>
      <c r="AC930" s="374">
        <f t="shared" ca="1" si="1724"/>
        <v>0</v>
      </c>
      <c r="AD930" s="374">
        <f t="shared" ca="1" si="1724"/>
        <v>0</v>
      </c>
      <c r="AE930" s="374">
        <f t="shared" ca="1" si="1724"/>
        <v>0</v>
      </c>
      <c r="AF930" s="374">
        <f t="shared" ca="1" si="1724"/>
        <v>0</v>
      </c>
      <c r="AG930" s="374">
        <f t="shared" ca="1" si="1724"/>
        <v>0</v>
      </c>
      <c r="AH930" s="374">
        <f t="shared" ca="1" si="1724"/>
        <v>0</v>
      </c>
      <c r="AI930" s="374">
        <f t="shared" ca="1" si="1724"/>
        <v>0</v>
      </c>
      <c r="AJ930" s="374">
        <f t="shared" ca="1" si="1724"/>
        <v>0</v>
      </c>
      <c r="AK930" s="374">
        <f t="shared" ca="1" si="1724"/>
        <v>0</v>
      </c>
      <c r="AL930" s="374">
        <f t="shared" ca="1" si="1724"/>
        <v>0</v>
      </c>
      <c r="AM930" s="374">
        <f t="shared" ca="1" si="1724"/>
        <v>0</v>
      </c>
      <c r="AN930" s="374">
        <f t="shared" ca="1" si="1724"/>
        <v>0</v>
      </c>
      <c r="AO930" s="374">
        <f t="shared" ca="1" si="1724"/>
        <v>0</v>
      </c>
      <c r="AP930" s="374">
        <f t="shared" ca="1" si="1724"/>
        <v>0</v>
      </c>
      <c r="AQ930" s="374">
        <f t="shared" ca="1" si="1724"/>
        <v>0</v>
      </c>
      <c r="AR930" s="374">
        <f t="shared" ca="1" si="1724"/>
        <v>0</v>
      </c>
      <c r="AS930" s="374">
        <f t="shared" ca="1" si="1724"/>
        <v>0</v>
      </c>
      <c r="AT930" s="374">
        <f t="shared" ca="1" si="1724"/>
        <v>0</v>
      </c>
      <c r="AU930" s="374">
        <f t="shared" ca="1" si="1724"/>
        <v>0</v>
      </c>
      <c r="AV930" s="374">
        <f t="shared" ca="1" si="1724"/>
        <v>0</v>
      </c>
      <c r="AW930" s="374">
        <f t="shared" ca="1" si="1724"/>
        <v>0</v>
      </c>
      <c r="AX930" s="374">
        <f t="shared" ca="1" si="1724"/>
        <v>0</v>
      </c>
      <c r="AY930" s="374">
        <f t="shared" ca="1" si="1724"/>
        <v>0</v>
      </c>
      <c r="AZ930" s="374">
        <f t="shared" ca="1" si="1724"/>
        <v>0</v>
      </c>
      <c r="BA930" s="374">
        <f t="shared" ca="1" si="1724"/>
        <v>0</v>
      </c>
      <c r="BB930" s="374">
        <f t="shared" ca="1" si="1724"/>
        <v>0</v>
      </c>
      <c r="BC930" s="374">
        <f t="shared" ca="1" si="1724"/>
        <v>0</v>
      </c>
      <c r="BD930" s="374">
        <f t="shared" ca="1" si="1724"/>
        <v>0</v>
      </c>
      <c r="BE930" s="374">
        <f t="shared" ca="1" si="1724"/>
        <v>0</v>
      </c>
      <c r="BF930" s="374">
        <f t="shared" ca="1" si="1724"/>
        <v>0</v>
      </c>
      <c r="BG930" s="374">
        <f t="shared" ca="1" si="1724"/>
        <v>0</v>
      </c>
      <c r="BH930" s="374">
        <f t="shared" ca="1" si="1724"/>
        <v>0</v>
      </c>
      <c r="BI930" s="374">
        <f t="shared" ca="1" si="1724"/>
        <v>0</v>
      </c>
      <c r="BJ930" s="374">
        <f t="shared" ca="1" si="1724"/>
        <v>0</v>
      </c>
      <c r="BK930" s="374">
        <f t="shared" ca="1" si="1724"/>
        <v>0</v>
      </c>
      <c r="BL930" s="374">
        <f t="shared" ca="1" si="1724"/>
        <v>0</v>
      </c>
      <c r="BM930" s="374">
        <f t="shared" ca="1" si="1724"/>
        <v>0</v>
      </c>
    </row>
    <row r="931" spans="3:65" x14ac:dyDescent="0.2">
      <c r="C931" s="325">
        <f t="shared" si="1707"/>
        <v>16</v>
      </c>
      <c r="D931" s="303" t="str">
        <f t="shared" si="1708"/>
        <v>item 16</v>
      </c>
      <c r="E931" s="350" t="str">
        <f t="shared" si="1705"/>
        <v>Operating Expense</v>
      </c>
      <c r="F931" s="320">
        <f t="shared" si="1705"/>
        <v>2</v>
      </c>
      <c r="G931" s="320"/>
      <c r="H931" s="354"/>
      <c r="K931" s="341">
        <f t="shared" ca="1" si="1709"/>
        <v>0</v>
      </c>
      <c r="L931" s="342">
        <f t="shared" ca="1" si="1710"/>
        <v>0</v>
      </c>
      <c r="O931" s="374">
        <f t="shared" ref="O931:BM931" ca="1" si="1725">O815+O902</f>
        <v>0</v>
      </c>
      <c r="P931" s="374">
        <f t="shared" ca="1" si="1725"/>
        <v>0</v>
      </c>
      <c r="Q931" s="374">
        <f t="shared" ca="1" si="1725"/>
        <v>0</v>
      </c>
      <c r="R931" s="374">
        <f t="shared" ca="1" si="1725"/>
        <v>0</v>
      </c>
      <c r="S931" s="374">
        <f t="shared" ca="1" si="1725"/>
        <v>0</v>
      </c>
      <c r="T931" s="374">
        <f t="shared" ca="1" si="1725"/>
        <v>0</v>
      </c>
      <c r="U931" s="374">
        <f t="shared" ca="1" si="1725"/>
        <v>0</v>
      </c>
      <c r="V931" s="374">
        <f t="shared" ca="1" si="1725"/>
        <v>0</v>
      </c>
      <c r="W931" s="374">
        <f t="shared" ca="1" si="1725"/>
        <v>0</v>
      </c>
      <c r="X931" s="374">
        <f t="shared" ca="1" si="1725"/>
        <v>0</v>
      </c>
      <c r="Y931" s="374">
        <f t="shared" ca="1" si="1725"/>
        <v>0</v>
      </c>
      <c r="Z931" s="374">
        <f t="shared" ca="1" si="1725"/>
        <v>0</v>
      </c>
      <c r="AA931" s="374">
        <f t="shared" ca="1" si="1725"/>
        <v>0</v>
      </c>
      <c r="AB931" s="374">
        <f t="shared" ca="1" si="1725"/>
        <v>0</v>
      </c>
      <c r="AC931" s="374">
        <f t="shared" ca="1" si="1725"/>
        <v>0</v>
      </c>
      <c r="AD931" s="374">
        <f t="shared" ca="1" si="1725"/>
        <v>0</v>
      </c>
      <c r="AE931" s="374">
        <f t="shared" ca="1" si="1725"/>
        <v>0</v>
      </c>
      <c r="AF931" s="374">
        <f t="shared" ca="1" si="1725"/>
        <v>0</v>
      </c>
      <c r="AG931" s="374">
        <f t="shared" ca="1" si="1725"/>
        <v>0</v>
      </c>
      <c r="AH931" s="374">
        <f t="shared" ca="1" si="1725"/>
        <v>0</v>
      </c>
      <c r="AI931" s="374">
        <f t="shared" ca="1" si="1725"/>
        <v>0</v>
      </c>
      <c r="AJ931" s="374">
        <f t="shared" ca="1" si="1725"/>
        <v>0</v>
      </c>
      <c r="AK931" s="374">
        <f t="shared" ca="1" si="1725"/>
        <v>0</v>
      </c>
      <c r="AL931" s="374">
        <f t="shared" ca="1" si="1725"/>
        <v>0</v>
      </c>
      <c r="AM931" s="374">
        <f t="shared" ca="1" si="1725"/>
        <v>0</v>
      </c>
      <c r="AN931" s="374">
        <f t="shared" ca="1" si="1725"/>
        <v>0</v>
      </c>
      <c r="AO931" s="374">
        <f t="shared" ca="1" si="1725"/>
        <v>0</v>
      </c>
      <c r="AP931" s="374">
        <f t="shared" ca="1" si="1725"/>
        <v>0</v>
      </c>
      <c r="AQ931" s="374">
        <f t="shared" ca="1" si="1725"/>
        <v>0</v>
      </c>
      <c r="AR931" s="374">
        <f t="shared" ca="1" si="1725"/>
        <v>0</v>
      </c>
      <c r="AS931" s="374">
        <f t="shared" ca="1" si="1725"/>
        <v>0</v>
      </c>
      <c r="AT931" s="374">
        <f t="shared" ca="1" si="1725"/>
        <v>0</v>
      </c>
      <c r="AU931" s="374">
        <f t="shared" ca="1" si="1725"/>
        <v>0</v>
      </c>
      <c r="AV931" s="374">
        <f t="shared" ca="1" si="1725"/>
        <v>0</v>
      </c>
      <c r="AW931" s="374">
        <f t="shared" ca="1" si="1725"/>
        <v>0</v>
      </c>
      <c r="AX931" s="374">
        <f t="shared" ca="1" si="1725"/>
        <v>0</v>
      </c>
      <c r="AY931" s="374">
        <f t="shared" ca="1" si="1725"/>
        <v>0</v>
      </c>
      <c r="AZ931" s="374">
        <f t="shared" ca="1" si="1725"/>
        <v>0</v>
      </c>
      <c r="BA931" s="374">
        <f t="shared" ca="1" si="1725"/>
        <v>0</v>
      </c>
      <c r="BB931" s="374">
        <f t="shared" ca="1" si="1725"/>
        <v>0</v>
      </c>
      <c r="BC931" s="374">
        <f t="shared" ca="1" si="1725"/>
        <v>0</v>
      </c>
      <c r="BD931" s="374">
        <f t="shared" ca="1" si="1725"/>
        <v>0</v>
      </c>
      <c r="BE931" s="374">
        <f t="shared" ca="1" si="1725"/>
        <v>0</v>
      </c>
      <c r="BF931" s="374">
        <f t="shared" ca="1" si="1725"/>
        <v>0</v>
      </c>
      <c r="BG931" s="374">
        <f t="shared" ca="1" si="1725"/>
        <v>0</v>
      </c>
      <c r="BH931" s="374">
        <f t="shared" ca="1" si="1725"/>
        <v>0</v>
      </c>
      <c r="BI931" s="374">
        <f t="shared" ca="1" si="1725"/>
        <v>0</v>
      </c>
      <c r="BJ931" s="374">
        <f t="shared" ca="1" si="1725"/>
        <v>0</v>
      </c>
      <c r="BK931" s="374">
        <f t="shared" ca="1" si="1725"/>
        <v>0</v>
      </c>
      <c r="BL931" s="374">
        <f t="shared" ca="1" si="1725"/>
        <v>0</v>
      </c>
      <c r="BM931" s="374">
        <f t="shared" ca="1" si="1725"/>
        <v>0</v>
      </c>
    </row>
    <row r="932" spans="3:65" x14ac:dyDescent="0.2">
      <c r="C932" s="325">
        <f t="shared" si="1707"/>
        <v>17</v>
      </c>
      <c r="D932" s="303" t="str">
        <f t="shared" si="1708"/>
        <v>item 17</v>
      </c>
      <c r="E932" s="350" t="str">
        <f t="shared" si="1705"/>
        <v>Operating Expense</v>
      </c>
      <c r="F932" s="320">
        <f t="shared" si="1705"/>
        <v>2</v>
      </c>
      <c r="G932" s="320"/>
      <c r="H932" s="354"/>
      <c r="K932" s="341">
        <f t="shared" ca="1" si="1709"/>
        <v>0</v>
      </c>
      <c r="L932" s="342">
        <f t="shared" ca="1" si="1710"/>
        <v>0</v>
      </c>
      <c r="O932" s="374">
        <f t="shared" ref="O932:BM932" ca="1" si="1726">O816+O903</f>
        <v>0</v>
      </c>
      <c r="P932" s="374">
        <f t="shared" ca="1" si="1726"/>
        <v>0</v>
      </c>
      <c r="Q932" s="374">
        <f t="shared" ca="1" si="1726"/>
        <v>0</v>
      </c>
      <c r="R932" s="374">
        <f t="shared" ca="1" si="1726"/>
        <v>0</v>
      </c>
      <c r="S932" s="374">
        <f t="shared" ca="1" si="1726"/>
        <v>0</v>
      </c>
      <c r="T932" s="374">
        <f t="shared" ca="1" si="1726"/>
        <v>0</v>
      </c>
      <c r="U932" s="374">
        <f t="shared" ca="1" si="1726"/>
        <v>0</v>
      </c>
      <c r="V932" s="374">
        <f t="shared" ca="1" si="1726"/>
        <v>0</v>
      </c>
      <c r="W932" s="374">
        <f t="shared" ca="1" si="1726"/>
        <v>0</v>
      </c>
      <c r="X932" s="374">
        <f t="shared" ca="1" si="1726"/>
        <v>0</v>
      </c>
      <c r="Y932" s="374">
        <f t="shared" ca="1" si="1726"/>
        <v>0</v>
      </c>
      <c r="Z932" s="374">
        <f t="shared" ca="1" si="1726"/>
        <v>0</v>
      </c>
      <c r="AA932" s="374">
        <f t="shared" ca="1" si="1726"/>
        <v>0</v>
      </c>
      <c r="AB932" s="374">
        <f t="shared" ca="1" si="1726"/>
        <v>0</v>
      </c>
      <c r="AC932" s="374">
        <f t="shared" ca="1" si="1726"/>
        <v>0</v>
      </c>
      <c r="AD932" s="374">
        <f t="shared" ca="1" si="1726"/>
        <v>0</v>
      </c>
      <c r="AE932" s="374">
        <f t="shared" ca="1" si="1726"/>
        <v>0</v>
      </c>
      <c r="AF932" s="374">
        <f t="shared" ca="1" si="1726"/>
        <v>0</v>
      </c>
      <c r="AG932" s="374">
        <f t="shared" ca="1" si="1726"/>
        <v>0</v>
      </c>
      <c r="AH932" s="374">
        <f t="shared" ca="1" si="1726"/>
        <v>0</v>
      </c>
      <c r="AI932" s="374">
        <f t="shared" ca="1" si="1726"/>
        <v>0</v>
      </c>
      <c r="AJ932" s="374">
        <f t="shared" ca="1" si="1726"/>
        <v>0</v>
      </c>
      <c r="AK932" s="374">
        <f t="shared" ca="1" si="1726"/>
        <v>0</v>
      </c>
      <c r="AL932" s="374">
        <f t="shared" ca="1" si="1726"/>
        <v>0</v>
      </c>
      <c r="AM932" s="374">
        <f t="shared" ca="1" si="1726"/>
        <v>0</v>
      </c>
      <c r="AN932" s="374">
        <f t="shared" ca="1" si="1726"/>
        <v>0</v>
      </c>
      <c r="AO932" s="374">
        <f t="shared" ca="1" si="1726"/>
        <v>0</v>
      </c>
      <c r="AP932" s="374">
        <f t="shared" ca="1" si="1726"/>
        <v>0</v>
      </c>
      <c r="AQ932" s="374">
        <f t="shared" ca="1" si="1726"/>
        <v>0</v>
      </c>
      <c r="AR932" s="374">
        <f t="shared" ca="1" si="1726"/>
        <v>0</v>
      </c>
      <c r="AS932" s="374">
        <f t="shared" ca="1" si="1726"/>
        <v>0</v>
      </c>
      <c r="AT932" s="374">
        <f t="shared" ca="1" si="1726"/>
        <v>0</v>
      </c>
      <c r="AU932" s="374">
        <f t="shared" ca="1" si="1726"/>
        <v>0</v>
      </c>
      <c r="AV932" s="374">
        <f t="shared" ca="1" si="1726"/>
        <v>0</v>
      </c>
      <c r="AW932" s="374">
        <f t="shared" ca="1" si="1726"/>
        <v>0</v>
      </c>
      <c r="AX932" s="374">
        <f t="shared" ca="1" si="1726"/>
        <v>0</v>
      </c>
      <c r="AY932" s="374">
        <f t="shared" ca="1" si="1726"/>
        <v>0</v>
      </c>
      <c r="AZ932" s="374">
        <f t="shared" ca="1" si="1726"/>
        <v>0</v>
      </c>
      <c r="BA932" s="374">
        <f t="shared" ca="1" si="1726"/>
        <v>0</v>
      </c>
      <c r="BB932" s="374">
        <f t="shared" ca="1" si="1726"/>
        <v>0</v>
      </c>
      <c r="BC932" s="374">
        <f t="shared" ca="1" si="1726"/>
        <v>0</v>
      </c>
      <c r="BD932" s="374">
        <f t="shared" ca="1" si="1726"/>
        <v>0</v>
      </c>
      <c r="BE932" s="374">
        <f t="shared" ca="1" si="1726"/>
        <v>0</v>
      </c>
      <c r="BF932" s="374">
        <f t="shared" ca="1" si="1726"/>
        <v>0</v>
      </c>
      <c r="BG932" s="374">
        <f t="shared" ca="1" si="1726"/>
        <v>0</v>
      </c>
      <c r="BH932" s="374">
        <f t="shared" ca="1" si="1726"/>
        <v>0</v>
      </c>
      <c r="BI932" s="374">
        <f t="shared" ca="1" si="1726"/>
        <v>0</v>
      </c>
      <c r="BJ932" s="374">
        <f t="shared" ca="1" si="1726"/>
        <v>0</v>
      </c>
      <c r="BK932" s="374">
        <f t="shared" ca="1" si="1726"/>
        <v>0</v>
      </c>
      <c r="BL932" s="374">
        <f t="shared" ca="1" si="1726"/>
        <v>0</v>
      </c>
      <c r="BM932" s="374">
        <f t="shared" ca="1" si="1726"/>
        <v>0</v>
      </c>
    </row>
    <row r="933" spans="3:65" x14ac:dyDescent="0.2">
      <c r="C933" s="325">
        <f t="shared" si="1707"/>
        <v>18</v>
      </c>
      <c r="D933" s="303" t="str">
        <f t="shared" si="1708"/>
        <v>item 18</v>
      </c>
      <c r="E933" s="350" t="str">
        <f t="shared" si="1705"/>
        <v>Operating Expense</v>
      </c>
      <c r="F933" s="320">
        <f t="shared" si="1705"/>
        <v>2</v>
      </c>
      <c r="G933" s="320"/>
      <c r="H933" s="354"/>
      <c r="K933" s="341">
        <f t="shared" ca="1" si="1709"/>
        <v>0</v>
      </c>
      <c r="L933" s="342">
        <f t="shared" ca="1" si="1710"/>
        <v>0</v>
      </c>
      <c r="O933" s="374">
        <f t="shared" ref="O933:BM933" ca="1" si="1727">O817+O904</f>
        <v>0</v>
      </c>
      <c r="P933" s="374">
        <f t="shared" ca="1" si="1727"/>
        <v>0</v>
      </c>
      <c r="Q933" s="374">
        <f t="shared" ca="1" si="1727"/>
        <v>0</v>
      </c>
      <c r="R933" s="374">
        <f t="shared" ca="1" si="1727"/>
        <v>0</v>
      </c>
      <c r="S933" s="374">
        <f t="shared" ca="1" si="1727"/>
        <v>0</v>
      </c>
      <c r="T933" s="374">
        <f t="shared" ca="1" si="1727"/>
        <v>0</v>
      </c>
      <c r="U933" s="374">
        <f t="shared" ca="1" si="1727"/>
        <v>0</v>
      </c>
      <c r="V933" s="374">
        <f t="shared" ca="1" si="1727"/>
        <v>0</v>
      </c>
      <c r="W933" s="374">
        <f t="shared" ca="1" si="1727"/>
        <v>0</v>
      </c>
      <c r="X933" s="374">
        <f t="shared" ca="1" si="1727"/>
        <v>0</v>
      </c>
      <c r="Y933" s="374">
        <f t="shared" ca="1" si="1727"/>
        <v>0</v>
      </c>
      <c r="Z933" s="374">
        <f t="shared" ca="1" si="1727"/>
        <v>0</v>
      </c>
      <c r="AA933" s="374">
        <f t="shared" ca="1" si="1727"/>
        <v>0</v>
      </c>
      <c r="AB933" s="374">
        <f t="shared" ca="1" si="1727"/>
        <v>0</v>
      </c>
      <c r="AC933" s="374">
        <f t="shared" ca="1" si="1727"/>
        <v>0</v>
      </c>
      <c r="AD933" s="374">
        <f t="shared" ca="1" si="1727"/>
        <v>0</v>
      </c>
      <c r="AE933" s="374">
        <f t="shared" ca="1" si="1727"/>
        <v>0</v>
      </c>
      <c r="AF933" s="374">
        <f t="shared" ca="1" si="1727"/>
        <v>0</v>
      </c>
      <c r="AG933" s="374">
        <f t="shared" ca="1" si="1727"/>
        <v>0</v>
      </c>
      <c r="AH933" s="374">
        <f t="shared" ca="1" si="1727"/>
        <v>0</v>
      </c>
      <c r="AI933" s="374">
        <f t="shared" ca="1" si="1727"/>
        <v>0</v>
      </c>
      <c r="AJ933" s="374">
        <f t="shared" ca="1" si="1727"/>
        <v>0</v>
      </c>
      <c r="AK933" s="374">
        <f t="shared" ca="1" si="1727"/>
        <v>0</v>
      </c>
      <c r="AL933" s="374">
        <f t="shared" ca="1" si="1727"/>
        <v>0</v>
      </c>
      <c r="AM933" s="374">
        <f t="shared" ca="1" si="1727"/>
        <v>0</v>
      </c>
      <c r="AN933" s="374">
        <f t="shared" ca="1" si="1727"/>
        <v>0</v>
      </c>
      <c r="AO933" s="374">
        <f t="shared" ca="1" si="1727"/>
        <v>0</v>
      </c>
      <c r="AP933" s="374">
        <f t="shared" ca="1" si="1727"/>
        <v>0</v>
      </c>
      <c r="AQ933" s="374">
        <f t="shared" ca="1" si="1727"/>
        <v>0</v>
      </c>
      <c r="AR933" s="374">
        <f t="shared" ca="1" si="1727"/>
        <v>0</v>
      </c>
      <c r="AS933" s="374">
        <f t="shared" ca="1" si="1727"/>
        <v>0</v>
      </c>
      <c r="AT933" s="374">
        <f t="shared" ca="1" si="1727"/>
        <v>0</v>
      </c>
      <c r="AU933" s="374">
        <f t="shared" ca="1" si="1727"/>
        <v>0</v>
      </c>
      <c r="AV933" s="374">
        <f t="shared" ca="1" si="1727"/>
        <v>0</v>
      </c>
      <c r="AW933" s="374">
        <f t="shared" ca="1" si="1727"/>
        <v>0</v>
      </c>
      <c r="AX933" s="374">
        <f t="shared" ca="1" si="1727"/>
        <v>0</v>
      </c>
      <c r="AY933" s="374">
        <f t="shared" ca="1" si="1727"/>
        <v>0</v>
      </c>
      <c r="AZ933" s="374">
        <f t="shared" ca="1" si="1727"/>
        <v>0</v>
      </c>
      <c r="BA933" s="374">
        <f t="shared" ca="1" si="1727"/>
        <v>0</v>
      </c>
      <c r="BB933" s="374">
        <f t="shared" ca="1" si="1727"/>
        <v>0</v>
      </c>
      <c r="BC933" s="374">
        <f t="shared" ca="1" si="1727"/>
        <v>0</v>
      </c>
      <c r="BD933" s="374">
        <f t="shared" ca="1" si="1727"/>
        <v>0</v>
      </c>
      <c r="BE933" s="374">
        <f t="shared" ca="1" si="1727"/>
        <v>0</v>
      </c>
      <c r="BF933" s="374">
        <f t="shared" ca="1" si="1727"/>
        <v>0</v>
      </c>
      <c r="BG933" s="374">
        <f t="shared" ca="1" si="1727"/>
        <v>0</v>
      </c>
      <c r="BH933" s="374">
        <f t="shared" ca="1" si="1727"/>
        <v>0</v>
      </c>
      <c r="BI933" s="374">
        <f t="shared" ca="1" si="1727"/>
        <v>0</v>
      </c>
      <c r="BJ933" s="374">
        <f t="shared" ca="1" si="1727"/>
        <v>0</v>
      </c>
      <c r="BK933" s="374">
        <f t="shared" ca="1" si="1727"/>
        <v>0</v>
      </c>
      <c r="BL933" s="374">
        <f t="shared" ca="1" si="1727"/>
        <v>0</v>
      </c>
      <c r="BM933" s="374">
        <f t="shared" ca="1" si="1727"/>
        <v>0</v>
      </c>
    </row>
    <row r="934" spans="3:65" x14ac:dyDescent="0.2">
      <c r="C934" s="325">
        <f t="shared" si="1707"/>
        <v>19</v>
      </c>
      <c r="D934" s="303" t="str">
        <f t="shared" si="1708"/>
        <v>item 19</v>
      </c>
      <c r="E934" s="350" t="str">
        <f t="shared" si="1705"/>
        <v>Operating Expense</v>
      </c>
      <c r="F934" s="320">
        <f t="shared" si="1705"/>
        <v>2</v>
      </c>
      <c r="G934" s="320"/>
      <c r="H934" s="354"/>
      <c r="K934" s="341">
        <f t="shared" ca="1" si="1709"/>
        <v>0</v>
      </c>
      <c r="L934" s="342">
        <f t="shared" ca="1" si="1710"/>
        <v>0</v>
      </c>
      <c r="O934" s="374">
        <f t="shared" ref="O934:BM934" ca="1" si="1728">O818+O905</f>
        <v>0</v>
      </c>
      <c r="P934" s="374">
        <f t="shared" ca="1" si="1728"/>
        <v>0</v>
      </c>
      <c r="Q934" s="374">
        <f t="shared" ca="1" si="1728"/>
        <v>0</v>
      </c>
      <c r="R934" s="374">
        <f t="shared" ca="1" si="1728"/>
        <v>0</v>
      </c>
      <c r="S934" s="374">
        <f t="shared" ca="1" si="1728"/>
        <v>0</v>
      </c>
      <c r="T934" s="374">
        <f t="shared" ca="1" si="1728"/>
        <v>0</v>
      </c>
      <c r="U934" s="374">
        <f t="shared" ca="1" si="1728"/>
        <v>0</v>
      </c>
      <c r="V934" s="374">
        <f t="shared" ca="1" si="1728"/>
        <v>0</v>
      </c>
      <c r="W934" s="374">
        <f t="shared" ca="1" si="1728"/>
        <v>0</v>
      </c>
      <c r="X934" s="374">
        <f t="shared" ca="1" si="1728"/>
        <v>0</v>
      </c>
      <c r="Y934" s="374">
        <f t="shared" ca="1" si="1728"/>
        <v>0</v>
      </c>
      <c r="Z934" s="374">
        <f t="shared" ca="1" si="1728"/>
        <v>0</v>
      </c>
      <c r="AA934" s="374">
        <f t="shared" ca="1" si="1728"/>
        <v>0</v>
      </c>
      <c r="AB934" s="374">
        <f t="shared" ca="1" si="1728"/>
        <v>0</v>
      </c>
      <c r="AC934" s="374">
        <f t="shared" ca="1" si="1728"/>
        <v>0</v>
      </c>
      <c r="AD934" s="374">
        <f t="shared" ca="1" si="1728"/>
        <v>0</v>
      </c>
      <c r="AE934" s="374">
        <f t="shared" ca="1" si="1728"/>
        <v>0</v>
      </c>
      <c r="AF934" s="374">
        <f t="shared" ca="1" si="1728"/>
        <v>0</v>
      </c>
      <c r="AG934" s="374">
        <f t="shared" ca="1" si="1728"/>
        <v>0</v>
      </c>
      <c r="AH934" s="374">
        <f t="shared" ca="1" si="1728"/>
        <v>0</v>
      </c>
      <c r="AI934" s="374">
        <f t="shared" ca="1" si="1728"/>
        <v>0</v>
      </c>
      <c r="AJ934" s="374">
        <f t="shared" ca="1" si="1728"/>
        <v>0</v>
      </c>
      <c r="AK934" s="374">
        <f t="shared" ca="1" si="1728"/>
        <v>0</v>
      </c>
      <c r="AL934" s="374">
        <f t="shared" ca="1" si="1728"/>
        <v>0</v>
      </c>
      <c r="AM934" s="374">
        <f t="shared" ca="1" si="1728"/>
        <v>0</v>
      </c>
      <c r="AN934" s="374">
        <f t="shared" ca="1" si="1728"/>
        <v>0</v>
      </c>
      <c r="AO934" s="374">
        <f t="shared" ca="1" si="1728"/>
        <v>0</v>
      </c>
      <c r="AP934" s="374">
        <f t="shared" ca="1" si="1728"/>
        <v>0</v>
      </c>
      <c r="AQ934" s="374">
        <f t="shared" ca="1" si="1728"/>
        <v>0</v>
      </c>
      <c r="AR934" s="374">
        <f t="shared" ca="1" si="1728"/>
        <v>0</v>
      </c>
      <c r="AS934" s="374">
        <f t="shared" ca="1" si="1728"/>
        <v>0</v>
      </c>
      <c r="AT934" s="374">
        <f t="shared" ca="1" si="1728"/>
        <v>0</v>
      </c>
      <c r="AU934" s="374">
        <f t="shared" ca="1" si="1728"/>
        <v>0</v>
      </c>
      <c r="AV934" s="374">
        <f t="shared" ca="1" si="1728"/>
        <v>0</v>
      </c>
      <c r="AW934" s="374">
        <f t="shared" ca="1" si="1728"/>
        <v>0</v>
      </c>
      <c r="AX934" s="374">
        <f t="shared" ca="1" si="1728"/>
        <v>0</v>
      </c>
      <c r="AY934" s="374">
        <f t="shared" ca="1" si="1728"/>
        <v>0</v>
      </c>
      <c r="AZ934" s="374">
        <f t="shared" ca="1" si="1728"/>
        <v>0</v>
      </c>
      <c r="BA934" s="374">
        <f t="shared" ca="1" si="1728"/>
        <v>0</v>
      </c>
      <c r="BB934" s="374">
        <f t="shared" ca="1" si="1728"/>
        <v>0</v>
      </c>
      <c r="BC934" s="374">
        <f t="shared" ca="1" si="1728"/>
        <v>0</v>
      </c>
      <c r="BD934" s="374">
        <f t="shared" ca="1" si="1728"/>
        <v>0</v>
      </c>
      <c r="BE934" s="374">
        <f t="shared" ca="1" si="1728"/>
        <v>0</v>
      </c>
      <c r="BF934" s="374">
        <f t="shared" ca="1" si="1728"/>
        <v>0</v>
      </c>
      <c r="BG934" s="374">
        <f t="shared" ca="1" si="1728"/>
        <v>0</v>
      </c>
      <c r="BH934" s="374">
        <f t="shared" ca="1" si="1728"/>
        <v>0</v>
      </c>
      <c r="BI934" s="374">
        <f t="shared" ca="1" si="1728"/>
        <v>0</v>
      </c>
      <c r="BJ934" s="374">
        <f t="shared" ca="1" si="1728"/>
        <v>0</v>
      </c>
      <c r="BK934" s="374">
        <f t="shared" ca="1" si="1728"/>
        <v>0</v>
      </c>
      <c r="BL934" s="374">
        <f t="shared" ca="1" si="1728"/>
        <v>0</v>
      </c>
      <c r="BM934" s="374">
        <f t="shared" ca="1" si="1728"/>
        <v>0</v>
      </c>
    </row>
    <row r="935" spans="3:65" x14ac:dyDescent="0.2">
      <c r="C935" s="325">
        <f t="shared" si="1707"/>
        <v>20</v>
      </c>
      <c r="D935" s="303" t="str">
        <f t="shared" si="1708"/>
        <v>item 20</v>
      </c>
      <c r="E935" s="350" t="str">
        <f t="shared" si="1705"/>
        <v>Operating Expense</v>
      </c>
      <c r="F935" s="320">
        <f t="shared" si="1705"/>
        <v>2</v>
      </c>
      <c r="G935" s="320"/>
      <c r="H935" s="354"/>
      <c r="K935" s="341">
        <f t="shared" ca="1" si="1709"/>
        <v>0</v>
      </c>
      <c r="L935" s="342">
        <f t="shared" ca="1" si="1710"/>
        <v>0</v>
      </c>
      <c r="O935" s="374">
        <f t="shared" ref="O935:BM935" ca="1" si="1729">O819+O906</f>
        <v>0</v>
      </c>
      <c r="P935" s="374">
        <f t="shared" ca="1" si="1729"/>
        <v>0</v>
      </c>
      <c r="Q935" s="374">
        <f t="shared" ca="1" si="1729"/>
        <v>0</v>
      </c>
      <c r="R935" s="374">
        <f t="shared" ca="1" si="1729"/>
        <v>0</v>
      </c>
      <c r="S935" s="374">
        <f t="shared" ca="1" si="1729"/>
        <v>0</v>
      </c>
      <c r="T935" s="374">
        <f t="shared" ca="1" si="1729"/>
        <v>0</v>
      </c>
      <c r="U935" s="374">
        <f t="shared" ca="1" si="1729"/>
        <v>0</v>
      </c>
      <c r="V935" s="374">
        <f t="shared" ca="1" si="1729"/>
        <v>0</v>
      </c>
      <c r="W935" s="374">
        <f t="shared" ca="1" si="1729"/>
        <v>0</v>
      </c>
      <c r="X935" s="374">
        <f t="shared" ca="1" si="1729"/>
        <v>0</v>
      </c>
      <c r="Y935" s="374">
        <f t="shared" ca="1" si="1729"/>
        <v>0</v>
      </c>
      <c r="Z935" s="374">
        <f t="shared" ca="1" si="1729"/>
        <v>0</v>
      </c>
      <c r="AA935" s="374">
        <f t="shared" ca="1" si="1729"/>
        <v>0</v>
      </c>
      <c r="AB935" s="374">
        <f t="shared" ca="1" si="1729"/>
        <v>0</v>
      </c>
      <c r="AC935" s="374">
        <f t="shared" ca="1" si="1729"/>
        <v>0</v>
      </c>
      <c r="AD935" s="374">
        <f t="shared" ca="1" si="1729"/>
        <v>0</v>
      </c>
      <c r="AE935" s="374">
        <f t="shared" ca="1" si="1729"/>
        <v>0</v>
      </c>
      <c r="AF935" s="374">
        <f t="shared" ca="1" si="1729"/>
        <v>0</v>
      </c>
      <c r="AG935" s="374">
        <f t="shared" ca="1" si="1729"/>
        <v>0</v>
      </c>
      <c r="AH935" s="374">
        <f t="shared" ca="1" si="1729"/>
        <v>0</v>
      </c>
      <c r="AI935" s="374">
        <f t="shared" ca="1" si="1729"/>
        <v>0</v>
      </c>
      <c r="AJ935" s="374">
        <f t="shared" ca="1" si="1729"/>
        <v>0</v>
      </c>
      <c r="AK935" s="374">
        <f t="shared" ca="1" si="1729"/>
        <v>0</v>
      </c>
      <c r="AL935" s="374">
        <f t="shared" ca="1" si="1729"/>
        <v>0</v>
      </c>
      <c r="AM935" s="374">
        <f t="shared" ca="1" si="1729"/>
        <v>0</v>
      </c>
      <c r="AN935" s="374">
        <f t="shared" ca="1" si="1729"/>
        <v>0</v>
      </c>
      <c r="AO935" s="374">
        <f t="shared" ca="1" si="1729"/>
        <v>0</v>
      </c>
      <c r="AP935" s="374">
        <f t="shared" ca="1" si="1729"/>
        <v>0</v>
      </c>
      <c r="AQ935" s="374">
        <f t="shared" ca="1" si="1729"/>
        <v>0</v>
      </c>
      <c r="AR935" s="374">
        <f t="shared" ca="1" si="1729"/>
        <v>0</v>
      </c>
      <c r="AS935" s="374">
        <f t="shared" ca="1" si="1729"/>
        <v>0</v>
      </c>
      <c r="AT935" s="374">
        <f t="shared" ca="1" si="1729"/>
        <v>0</v>
      </c>
      <c r="AU935" s="374">
        <f t="shared" ca="1" si="1729"/>
        <v>0</v>
      </c>
      <c r="AV935" s="374">
        <f t="shared" ca="1" si="1729"/>
        <v>0</v>
      </c>
      <c r="AW935" s="374">
        <f t="shared" ca="1" si="1729"/>
        <v>0</v>
      </c>
      <c r="AX935" s="374">
        <f t="shared" ca="1" si="1729"/>
        <v>0</v>
      </c>
      <c r="AY935" s="374">
        <f t="shared" ca="1" si="1729"/>
        <v>0</v>
      </c>
      <c r="AZ935" s="374">
        <f t="shared" ca="1" si="1729"/>
        <v>0</v>
      </c>
      <c r="BA935" s="374">
        <f t="shared" ca="1" si="1729"/>
        <v>0</v>
      </c>
      <c r="BB935" s="374">
        <f t="shared" ca="1" si="1729"/>
        <v>0</v>
      </c>
      <c r="BC935" s="374">
        <f t="shared" ca="1" si="1729"/>
        <v>0</v>
      </c>
      <c r="BD935" s="374">
        <f t="shared" ca="1" si="1729"/>
        <v>0</v>
      </c>
      <c r="BE935" s="374">
        <f t="shared" ca="1" si="1729"/>
        <v>0</v>
      </c>
      <c r="BF935" s="374">
        <f t="shared" ca="1" si="1729"/>
        <v>0</v>
      </c>
      <c r="BG935" s="374">
        <f t="shared" ca="1" si="1729"/>
        <v>0</v>
      </c>
      <c r="BH935" s="374">
        <f t="shared" ca="1" si="1729"/>
        <v>0</v>
      </c>
      <c r="BI935" s="374">
        <f t="shared" ca="1" si="1729"/>
        <v>0</v>
      </c>
      <c r="BJ935" s="374">
        <f t="shared" ca="1" si="1729"/>
        <v>0</v>
      </c>
      <c r="BK935" s="374">
        <f t="shared" ca="1" si="1729"/>
        <v>0</v>
      </c>
      <c r="BL935" s="374">
        <f t="shared" ca="1" si="1729"/>
        <v>0</v>
      </c>
      <c r="BM935" s="374">
        <f t="shared" ca="1" si="1729"/>
        <v>0</v>
      </c>
    </row>
    <row r="936" spans="3:65" x14ac:dyDescent="0.2">
      <c r="C936" s="325">
        <f t="shared" si="1707"/>
        <v>21</v>
      </c>
      <c r="D936" s="303" t="str">
        <f t="shared" si="1708"/>
        <v>item 21</v>
      </c>
      <c r="E936" s="350" t="str">
        <f t="shared" si="1705"/>
        <v>Operating Expense</v>
      </c>
      <c r="F936" s="320">
        <f t="shared" si="1705"/>
        <v>2</v>
      </c>
      <c r="G936" s="320"/>
      <c r="H936" s="354"/>
      <c r="K936" s="341">
        <f t="shared" ca="1" si="1709"/>
        <v>0</v>
      </c>
      <c r="L936" s="342">
        <f t="shared" ca="1" si="1710"/>
        <v>0</v>
      </c>
      <c r="O936" s="374">
        <f t="shared" ref="O936:BM936" ca="1" si="1730">O820+O907</f>
        <v>0</v>
      </c>
      <c r="P936" s="374">
        <f t="shared" ca="1" si="1730"/>
        <v>0</v>
      </c>
      <c r="Q936" s="374">
        <f t="shared" ca="1" si="1730"/>
        <v>0</v>
      </c>
      <c r="R936" s="374">
        <f t="shared" ca="1" si="1730"/>
        <v>0</v>
      </c>
      <c r="S936" s="374">
        <f t="shared" ca="1" si="1730"/>
        <v>0</v>
      </c>
      <c r="T936" s="374">
        <f t="shared" ca="1" si="1730"/>
        <v>0</v>
      </c>
      <c r="U936" s="374">
        <f t="shared" ca="1" si="1730"/>
        <v>0</v>
      </c>
      <c r="V936" s="374">
        <f t="shared" ca="1" si="1730"/>
        <v>0</v>
      </c>
      <c r="W936" s="374">
        <f t="shared" ca="1" si="1730"/>
        <v>0</v>
      </c>
      <c r="X936" s="374">
        <f t="shared" ca="1" si="1730"/>
        <v>0</v>
      </c>
      <c r="Y936" s="374">
        <f t="shared" ca="1" si="1730"/>
        <v>0</v>
      </c>
      <c r="Z936" s="374">
        <f t="shared" ca="1" si="1730"/>
        <v>0</v>
      </c>
      <c r="AA936" s="374">
        <f t="shared" ca="1" si="1730"/>
        <v>0</v>
      </c>
      <c r="AB936" s="374">
        <f t="shared" ca="1" si="1730"/>
        <v>0</v>
      </c>
      <c r="AC936" s="374">
        <f t="shared" ca="1" si="1730"/>
        <v>0</v>
      </c>
      <c r="AD936" s="374">
        <f t="shared" ca="1" si="1730"/>
        <v>0</v>
      </c>
      <c r="AE936" s="374">
        <f t="shared" ca="1" si="1730"/>
        <v>0</v>
      </c>
      <c r="AF936" s="374">
        <f t="shared" ca="1" si="1730"/>
        <v>0</v>
      </c>
      <c r="AG936" s="374">
        <f t="shared" ca="1" si="1730"/>
        <v>0</v>
      </c>
      <c r="AH936" s="374">
        <f t="shared" ca="1" si="1730"/>
        <v>0</v>
      </c>
      <c r="AI936" s="374">
        <f t="shared" ca="1" si="1730"/>
        <v>0</v>
      </c>
      <c r="AJ936" s="374">
        <f t="shared" ca="1" si="1730"/>
        <v>0</v>
      </c>
      <c r="AK936" s="374">
        <f t="shared" ca="1" si="1730"/>
        <v>0</v>
      </c>
      <c r="AL936" s="374">
        <f t="shared" ca="1" si="1730"/>
        <v>0</v>
      </c>
      <c r="AM936" s="374">
        <f t="shared" ca="1" si="1730"/>
        <v>0</v>
      </c>
      <c r="AN936" s="374">
        <f t="shared" ca="1" si="1730"/>
        <v>0</v>
      </c>
      <c r="AO936" s="374">
        <f t="shared" ca="1" si="1730"/>
        <v>0</v>
      </c>
      <c r="AP936" s="374">
        <f t="shared" ca="1" si="1730"/>
        <v>0</v>
      </c>
      <c r="AQ936" s="374">
        <f t="shared" ca="1" si="1730"/>
        <v>0</v>
      </c>
      <c r="AR936" s="374">
        <f t="shared" ca="1" si="1730"/>
        <v>0</v>
      </c>
      <c r="AS936" s="374">
        <f t="shared" ca="1" si="1730"/>
        <v>0</v>
      </c>
      <c r="AT936" s="374">
        <f t="shared" ca="1" si="1730"/>
        <v>0</v>
      </c>
      <c r="AU936" s="374">
        <f t="shared" ca="1" si="1730"/>
        <v>0</v>
      </c>
      <c r="AV936" s="374">
        <f t="shared" ca="1" si="1730"/>
        <v>0</v>
      </c>
      <c r="AW936" s="374">
        <f t="shared" ca="1" si="1730"/>
        <v>0</v>
      </c>
      <c r="AX936" s="374">
        <f t="shared" ca="1" si="1730"/>
        <v>0</v>
      </c>
      <c r="AY936" s="374">
        <f t="shared" ca="1" si="1730"/>
        <v>0</v>
      </c>
      <c r="AZ936" s="374">
        <f t="shared" ca="1" si="1730"/>
        <v>0</v>
      </c>
      <c r="BA936" s="374">
        <f t="shared" ca="1" si="1730"/>
        <v>0</v>
      </c>
      <c r="BB936" s="374">
        <f t="shared" ca="1" si="1730"/>
        <v>0</v>
      </c>
      <c r="BC936" s="374">
        <f t="shared" ca="1" si="1730"/>
        <v>0</v>
      </c>
      <c r="BD936" s="374">
        <f t="shared" ca="1" si="1730"/>
        <v>0</v>
      </c>
      <c r="BE936" s="374">
        <f t="shared" ca="1" si="1730"/>
        <v>0</v>
      </c>
      <c r="BF936" s="374">
        <f t="shared" ca="1" si="1730"/>
        <v>0</v>
      </c>
      <c r="BG936" s="374">
        <f t="shared" ca="1" si="1730"/>
        <v>0</v>
      </c>
      <c r="BH936" s="374">
        <f t="shared" ca="1" si="1730"/>
        <v>0</v>
      </c>
      <c r="BI936" s="374">
        <f t="shared" ca="1" si="1730"/>
        <v>0</v>
      </c>
      <c r="BJ936" s="374">
        <f t="shared" ca="1" si="1730"/>
        <v>0</v>
      </c>
      <c r="BK936" s="374">
        <f t="shared" ca="1" si="1730"/>
        <v>0</v>
      </c>
      <c r="BL936" s="374">
        <f t="shared" ca="1" si="1730"/>
        <v>0</v>
      </c>
      <c r="BM936" s="374">
        <f t="shared" ca="1" si="1730"/>
        <v>0</v>
      </c>
    </row>
    <row r="937" spans="3:65" x14ac:dyDescent="0.2">
      <c r="C937" s="325">
        <f t="shared" si="1707"/>
        <v>22</v>
      </c>
      <c r="D937" s="303" t="str">
        <f t="shared" si="1708"/>
        <v>item 22</v>
      </c>
      <c r="E937" s="350" t="str">
        <f t="shared" si="1705"/>
        <v>Operating Expense</v>
      </c>
      <c r="F937" s="320">
        <f t="shared" si="1705"/>
        <v>2</v>
      </c>
      <c r="G937" s="320"/>
      <c r="H937" s="354"/>
      <c r="K937" s="341">
        <f t="shared" ca="1" si="1709"/>
        <v>0</v>
      </c>
      <c r="L937" s="342">
        <f t="shared" ca="1" si="1710"/>
        <v>0</v>
      </c>
      <c r="O937" s="374">
        <f t="shared" ref="O937:BM937" ca="1" si="1731">O821+O908</f>
        <v>0</v>
      </c>
      <c r="P937" s="374">
        <f t="shared" ca="1" si="1731"/>
        <v>0</v>
      </c>
      <c r="Q937" s="374">
        <f t="shared" ca="1" si="1731"/>
        <v>0</v>
      </c>
      <c r="R937" s="374">
        <f t="shared" ca="1" si="1731"/>
        <v>0</v>
      </c>
      <c r="S937" s="374">
        <f t="shared" ca="1" si="1731"/>
        <v>0</v>
      </c>
      <c r="T937" s="374">
        <f t="shared" ca="1" si="1731"/>
        <v>0</v>
      </c>
      <c r="U937" s="374">
        <f t="shared" ca="1" si="1731"/>
        <v>0</v>
      </c>
      <c r="V937" s="374">
        <f t="shared" ca="1" si="1731"/>
        <v>0</v>
      </c>
      <c r="W937" s="374">
        <f t="shared" ca="1" si="1731"/>
        <v>0</v>
      </c>
      <c r="X937" s="374">
        <f t="shared" ca="1" si="1731"/>
        <v>0</v>
      </c>
      <c r="Y937" s="374">
        <f t="shared" ca="1" si="1731"/>
        <v>0</v>
      </c>
      <c r="Z937" s="374">
        <f t="shared" ca="1" si="1731"/>
        <v>0</v>
      </c>
      <c r="AA937" s="374">
        <f t="shared" ca="1" si="1731"/>
        <v>0</v>
      </c>
      <c r="AB937" s="374">
        <f t="shared" ca="1" si="1731"/>
        <v>0</v>
      </c>
      <c r="AC937" s="374">
        <f t="shared" ca="1" si="1731"/>
        <v>0</v>
      </c>
      <c r="AD937" s="374">
        <f t="shared" ca="1" si="1731"/>
        <v>0</v>
      </c>
      <c r="AE937" s="374">
        <f t="shared" ca="1" si="1731"/>
        <v>0</v>
      </c>
      <c r="AF937" s="374">
        <f t="shared" ca="1" si="1731"/>
        <v>0</v>
      </c>
      <c r="AG937" s="374">
        <f t="shared" ca="1" si="1731"/>
        <v>0</v>
      </c>
      <c r="AH937" s="374">
        <f t="shared" ca="1" si="1731"/>
        <v>0</v>
      </c>
      <c r="AI937" s="374">
        <f t="shared" ca="1" si="1731"/>
        <v>0</v>
      </c>
      <c r="AJ937" s="374">
        <f t="shared" ca="1" si="1731"/>
        <v>0</v>
      </c>
      <c r="AK937" s="374">
        <f t="shared" ca="1" si="1731"/>
        <v>0</v>
      </c>
      <c r="AL937" s="374">
        <f t="shared" ca="1" si="1731"/>
        <v>0</v>
      </c>
      <c r="AM937" s="374">
        <f t="shared" ca="1" si="1731"/>
        <v>0</v>
      </c>
      <c r="AN937" s="374">
        <f t="shared" ca="1" si="1731"/>
        <v>0</v>
      </c>
      <c r="AO937" s="374">
        <f t="shared" ca="1" si="1731"/>
        <v>0</v>
      </c>
      <c r="AP937" s="374">
        <f t="shared" ca="1" si="1731"/>
        <v>0</v>
      </c>
      <c r="AQ937" s="374">
        <f t="shared" ca="1" si="1731"/>
        <v>0</v>
      </c>
      <c r="AR937" s="374">
        <f t="shared" ca="1" si="1731"/>
        <v>0</v>
      </c>
      <c r="AS937" s="374">
        <f t="shared" ca="1" si="1731"/>
        <v>0</v>
      </c>
      <c r="AT937" s="374">
        <f t="shared" ca="1" si="1731"/>
        <v>0</v>
      </c>
      <c r="AU937" s="374">
        <f t="shared" ca="1" si="1731"/>
        <v>0</v>
      </c>
      <c r="AV937" s="374">
        <f t="shared" ca="1" si="1731"/>
        <v>0</v>
      </c>
      <c r="AW937" s="374">
        <f t="shared" ca="1" si="1731"/>
        <v>0</v>
      </c>
      <c r="AX937" s="374">
        <f t="shared" ca="1" si="1731"/>
        <v>0</v>
      </c>
      <c r="AY937" s="374">
        <f t="shared" ca="1" si="1731"/>
        <v>0</v>
      </c>
      <c r="AZ937" s="374">
        <f t="shared" ca="1" si="1731"/>
        <v>0</v>
      </c>
      <c r="BA937" s="374">
        <f t="shared" ca="1" si="1731"/>
        <v>0</v>
      </c>
      <c r="BB937" s="374">
        <f t="shared" ca="1" si="1731"/>
        <v>0</v>
      </c>
      <c r="BC937" s="374">
        <f t="shared" ca="1" si="1731"/>
        <v>0</v>
      </c>
      <c r="BD937" s="374">
        <f t="shared" ca="1" si="1731"/>
        <v>0</v>
      </c>
      <c r="BE937" s="374">
        <f t="shared" ca="1" si="1731"/>
        <v>0</v>
      </c>
      <c r="BF937" s="374">
        <f t="shared" ca="1" si="1731"/>
        <v>0</v>
      </c>
      <c r="BG937" s="374">
        <f t="shared" ca="1" si="1731"/>
        <v>0</v>
      </c>
      <c r="BH937" s="374">
        <f t="shared" ca="1" si="1731"/>
        <v>0</v>
      </c>
      <c r="BI937" s="374">
        <f t="shared" ca="1" si="1731"/>
        <v>0</v>
      </c>
      <c r="BJ937" s="374">
        <f t="shared" ca="1" si="1731"/>
        <v>0</v>
      </c>
      <c r="BK937" s="374">
        <f t="shared" ca="1" si="1731"/>
        <v>0</v>
      </c>
      <c r="BL937" s="374">
        <f t="shared" ca="1" si="1731"/>
        <v>0</v>
      </c>
      <c r="BM937" s="374">
        <f t="shared" ca="1" si="1731"/>
        <v>0</v>
      </c>
    </row>
    <row r="938" spans="3:65" x14ac:dyDescent="0.2">
      <c r="C938" s="325">
        <f t="shared" si="1707"/>
        <v>23</v>
      </c>
      <c r="D938" s="303" t="str">
        <f t="shared" si="1708"/>
        <v>item 23</v>
      </c>
      <c r="E938" s="350" t="str">
        <f t="shared" si="1705"/>
        <v>Operating Expense</v>
      </c>
      <c r="F938" s="320">
        <f t="shared" si="1705"/>
        <v>2</v>
      </c>
      <c r="G938" s="320"/>
      <c r="H938" s="354"/>
      <c r="K938" s="341">
        <f t="shared" ca="1" si="1709"/>
        <v>0</v>
      </c>
      <c r="L938" s="342">
        <f t="shared" ca="1" si="1710"/>
        <v>0</v>
      </c>
      <c r="O938" s="374">
        <f t="shared" ref="O938:BM938" ca="1" si="1732">O822+O909</f>
        <v>0</v>
      </c>
      <c r="P938" s="374">
        <f t="shared" ca="1" si="1732"/>
        <v>0</v>
      </c>
      <c r="Q938" s="374">
        <f t="shared" ca="1" si="1732"/>
        <v>0</v>
      </c>
      <c r="R938" s="374">
        <f t="shared" ca="1" si="1732"/>
        <v>0</v>
      </c>
      <c r="S938" s="374">
        <f t="shared" ca="1" si="1732"/>
        <v>0</v>
      </c>
      <c r="T938" s="374">
        <f t="shared" ca="1" si="1732"/>
        <v>0</v>
      </c>
      <c r="U938" s="374">
        <f t="shared" ca="1" si="1732"/>
        <v>0</v>
      </c>
      <c r="V938" s="374">
        <f t="shared" ca="1" si="1732"/>
        <v>0</v>
      </c>
      <c r="W938" s="374">
        <f t="shared" ca="1" si="1732"/>
        <v>0</v>
      </c>
      <c r="X938" s="374">
        <f t="shared" ca="1" si="1732"/>
        <v>0</v>
      </c>
      <c r="Y938" s="374">
        <f t="shared" ca="1" si="1732"/>
        <v>0</v>
      </c>
      <c r="Z938" s="374">
        <f t="shared" ca="1" si="1732"/>
        <v>0</v>
      </c>
      <c r="AA938" s="374">
        <f t="shared" ca="1" si="1732"/>
        <v>0</v>
      </c>
      <c r="AB938" s="374">
        <f t="shared" ca="1" si="1732"/>
        <v>0</v>
      </c>
      <c r="AC938" s="374">
        <f t="shared" ca="1" si="1732"/>
        <v>0</v>
      </c>
      <c r="AD938" s="374">
        <f t="shared" ca="1" si="1732"/>
        <v>0</v>
      </c>
      <c r="AE938" s="374">
        <f t="shared" ca="1" si="1732"/>
        <v>0</v>
      </c>
      <c r="AF938" s="374">
        <f t="shared" ca="1" si="1732"/>
        <v>0</v>
      </c>
      <c r="AG938" s="374">
        <f t="shared" ca="1" si="1732"/>
        <v>0</v>
      </c>
      <c r="AH938" s="374">
        <f t="shared" ca="1" si="1732"/>
        <v>0</v>
      </c>
      <c r="AI938" s="374">
        <f t="shared" ca="1" si="1732"/>
        <v>0</v>
      </c>
      <c r="AJ938" s="374">
        <f t="shared" ca="1" si="1732"/>
        <v>0</v>
      </c>
      <c r="AK938" s="374">
        <f t="shared" ca="1" si="1732"/>
        <v>0</v>
      </c>
      <c r="AL938" s="374">
        <f t="shared" ca="1" si="1732"/>
        <v>0</v>
      </c>
      <c r="AM938" s="374">
        <f t="shared" ca="1" si="1732"/>
        <v>0</v>
      </c>
      <c r="AN938" s="374">
        <f t="shared" ca="1" si="1732"/>
        <v>0</v>
      </c>
      <c r="AO938" s="374">
        <f t="shared" ca="1" si="1732"/>
        <v>0</v>
      </c>
      <c r="AP938" s="374">
        <f t="shared" ca="1" si="1732"/>
        <v>0</v>
      </c>
      <c r="AQ938" s="374">
        <f t="shared" ca="1" si="1732"/>
        <v>0</v>
      </c>
      <c r="AR938" s="374">
        <f t="shared" ca="1" si="1732"/>
        <v>0</v>
      </c>
      <c r="AS938" s="374">
        <f t="shared" ca="1" si="1732"/>
        <v>0</v>
      </c>
      <c r="AT938" s="374">
        <f t="shared" ca="1" si="1732"/>
        <v>0</v>
      </c>
      <c r="AU938" s="374">
        <f t="shared" ca="1" si="1732"/>
        <v>0</v>
      </c>
      <c r="AV938" s="374">
        <f t="shared" ca="1" si="1732"/>
        <v>0</v>
      </c>
      <c r="AW938" s="374">
        <f t="shared" ca="1" si="1732"/>
        <v>0</v>
      </c>
      <c r="AX938" s="374">
        <f t="shared" ca="1" si="1732"/>
        <v>0</v>
      </c>
      <c r="AY938" s="374">
        <f t="shared" ca="1" si="1732"/>
        <v>0</v>
      </c>
      <c r="AZ938" s="374">
        <f t="shared" ca="1" si="1732"/>
        <v>0</v>
      </c>
      <c r="BA938" s="374">
        <f t="shared" ca="1" si="1732"/>
        <v>0</v>
      </c>
      <c r="BB938" s="374">
        <f t="shared" ca="1" si="1732"/>
        <v>0</v>
      </c>
      <c r="BC938" s="374">
        <f t="shared" ca="1" si="1732"/>
        <v>0</v>
      </c>
      <c r="BD938" s="374">
        <f t="shared" ca="1" si="1732"/>
        <v>0</v>
      </c>
      <c r="BE938" s="374">
        <f t="shared" ca="1" si="1732"/>
        <v>0</v>
      </c>
      <c r="BF938" s="374">
        <f t="shared" ca="1" si="1732"/>
        <v>0</v>
      </c>
      <c r="BG938" s="374">
        <f t="shared" ca="1" si="1732"/>
        <v>0</v>
      </c>
      <c r="BH938" s="374">
        <f t="shared" ca="1" si="1732"/>
        <v>0</v>
      </c>
      <c r="BI938" s="374">
        <f t="shared" ca="1" si="1732"/>
        <v>0</v>
      </c>
      <c r="BJ938" s="374">
        <f t="shared" ca="1" si="1732"/>
        <v>0</v>
      </c>
      <c r="BK938" s="374">
        <f t="shared" ca="1" si="1732"/>
        <v>0</v>
      </c>
      <c r="BL938" s="374">
        <f t="shared" ca="1" si="1732"/>
        <v>0</v>
      </c>
      <c r="BM938" s="374">
        <f t="shared" ca="1" si="1732"/>
        <v>0</v>
      </c>
    </row>
    <row r="939" spans="3:65" x14ac:dyDescent="0.2">
      <c r="C939" s="325">
        <f t="shared" si="1707"/>
        <v>24</v>
      </c>
      <c r="D939" s="303" t="str">
        <f t="shared" si="1708"/>
        <v>item 24</v>
      </c>
      <c r="E939" s="350" t="str">
        <f t="shared" si="1705"/>
        <v>Operating Expense</v>
      </c>
      <c r="F939" s="320">
        <f t="shared" si="1705"/>
        <v>2</v>
      </c>
      <c r="G939" s="320"/>
      <c r="H939" s="354"/>
      <c r="K939" s="341">
        <f t="shared" ca="1" si="1709"/>
        <v>0</v>
      </c>
      <c r="L939" s="342">
        <f t="shared" ca="1" si="1710"/>
        <v>0</v>
      </c>
      <c r="O939" s="374">
        <f t="shared" ref="O939:BM939" ca="1" si="1733">O823+O910</f>
        <v>0</v>
      </c>
      <c r="P939" s="374">
        <f t="shared" ca="1" si="1733"/>
        <v>0</v>
      </c>
      <c r="Q939" s="374">
        <f t="shared" ca="1" si="1733"/>
        <v>0</v>
      </c>
      <c r="R939" s="374">
        <f t="shared" ca="1" si="1733"/>
        <v>0</v>
      </c>
      <c r="S939" s="374">
        <f t="shared" ca="1" si="1733"/>
        <v>0</v>
      </c>
      <c r="T939" s="374">
        <f t="shared" ca="1" si="1733"/>
        <v>0</v>
      </c>
      <c r="U939" s="374">
        <f t="shared" ca="1" si="1733"/>
        <v>0</v>
      </c>
      <c r="V939" s="374">
        <f t="shared" ca="1" si="1733"/>
        <v>0</v>
      </c>
      <c r="W939" s="374">
        <f t="shared" ca="1" si="1733"/>
        <v>0</v>
      </c>
      <c r="X939" s="374">
        <f t="shared" ca="1" si="1733"/>
        <v>0</v>
      </c>
      <c r="Y939" s="374">
        <f t="shared" ca="1" si="1733"/>
        <v>0</v>
      </c>
      <c r="Z939" s="374">
        <f t="shared" ca="1" si="1733"/>
        <v>0</v>
      </c>
      <c r="AA939" s="374">
        <f t="shared" ca="1" si="1733"/>
        <v>0</v>
      </c>
      <c r="AB939" s="374">
        <f t="shared" ca="1" si="1733"/>
        <v>0</v>
      </c>
      <c r="AC939" s="374">
        <f t="shared" ca="1" si="1733"/>
        <v>0</v>
      </c>
      <c r="AD939" s="374">
        <f t="shared" ca="1" si="1733"/>
        <v>0</v>
      </c>
      <c r="AE939" s="374">
        <f t="shared" ca="1" si="1733"/>
        <v>0</v>
      </c>
      <c r="AF939" s="374">
        <f t="shared" ca="1" si="1733"/>
        <v>0</v>
      </c>
      <c r="AG939" s="374">
        <f t="shared" ca="1" si="1733"/>
        <v>0</v>
      </c>
      <c r="AH939" s="374">
        <f t="shared" ca="1" si="1733"/>
        <v>0</v>
      </c>
      <c r="AI939" s="374">
        <f t="shared" ca="1" si="1733"/>
        <v>0</v>
      </c>
      <c r="AJ939" s="374">
        <f t="shared" ca="1" si="1733"/>
        <v>0</v>
      </c>
      <c r="AK939" s="374">
        <f t="shared" ca="1" si="1733"/>
        <v>0</v>
      </c>
      <c r="AL939" s="374">
        <f t="shared" ca="1" si="1733"/>
        <v>0</v>
      </c>
      <c r="AM939" s="374">
        <f t="shared" ca="1" si="1733"/>
        <v>0</v>
      </c>
      <c r="AN939" s="374">
        <f t="shared" ca="1" si="1733"/>
        <v>0</v>
      </c>
      <c r="AO939" s="374">
        <f t="shared" ca="1" si="1733"/>
        <v>0</v>
      </c>
      <c r="AP939" s="374">
        <f t="shared" ca="1" si="1733"/>
        <v>0</v>
      </c>
      <c r="AQ939" s="374">
        <f t="shared" ca="1" si="1733"/>
        <v>0</v>
      </c>
      <c r="AR939" s="374">
        <f t="shared" ca="1" si="1733"/>
        <v>0</v>
      </c>
      <c r="AS939" s="374">
        <f t="shared" ca="1" si="1733"/>
        <v>0</v>
      </c>
      <c r="AT939" s="374">
        <f t="shared" ca="1" si="1733"/>
        <v>0</v>
      </c>
      <c r="AU939" s="374">
        <f t="shared" ca="1" si="1733"/>
        <v>0</v>
      </c>
      <c r="AV939" s="374">
        <f t="shared" ca="1" si="1733"/>
        <v>0</v>
      </c>
      <c r="AW939" s="374">
        <f t="shared" ca="1" si="1733"/>
        <v>0</v>
      </c>
      <c r="AX939" s="374">
        <f t="shared" ca="1" si="1733"/>
        <v>0</v>
      </c>
      <c r="AY939" s="374">
        <f t="shared" ca="1" si="1733"/>
        <v>0</v>
      </c>
      <c r="AZ939" s="374">
        <f t="shared" ca="1" si="1733"/>
        <v>0</v>
      </c>
      <c r="BA939" s="374">
        <f t="shared" ca="1" si="1733"/>
        <v>0</v>
      </c>
      <c r="BB939" s="374">
        <f t="shared" ca="1" si="1733"/>
        <v>0</v>
      </c>
      <c r="BC939" s="374">
        <f t="shared" ca="1" si="1733"/>
        <v>0</v>
      </c>
      <c r="BD939" s="374">
        <f t="shared" ca="1" si="1733"/>
        <v>0</v>
      </c>
      <c r="BE939" s="374">
        <f t="shared" ca="1" si="1733"/>
        <v>0</v>
      </c>
      <c r="BF939" s="374">
        <f t="shared" ca="1" si="1733"/>
        <v>0</v>
      </c>
      <c r="BG939" s="374">
        <f t="shared" ca="1" si="1733"/>
        <v>0</v>
      </c>
      <c r="BH939" s="374">
        <f t="shared" ca="1" si="1733"/>
        <v>0</v>
      </c>
      <c r="BI939" s="374">
        <f t="shared" ca="1" si="1733"/>
        <v>0</v>
      </c>
      <c r="BJ939" s="374">
        <f t="shared" ca="1" si="1733"/>
        <v>0</v>
      </c>
      <c r="BK939" s="374">
        <f t="shared" ca="1" si="1733"/>
        <v>0</v>
      </c>
      <c r="BL939" s="374">
        <f t="shared" ca="1" si="1733"/>
        <v>0</v>
      </c>
      <c r="BM939" s="374">
        <f t="shared" ca="1" si="1733"/>
        <v>0</v>
      </c>
    </row>
    <row r="940" spans="3:65" x14ac:dyDescent="0.2">
      <c r="C940" s="325">
        <f t="shared" si="1707"/>
        <v>25</v>
      </c>
      <c r="D940" s="303" t="str">
        <f t="shared" si="1708"/>
        <v>item 25</v>
      </c>
      <c r="E940" s="350" t="str">
        <f t="shared" si="1705"/>
        <v>Operating Expense</v>
      </c>
      <c r="F940" s="320">
        <f t="shared" si="1705"/>
        <v>2</v>
      </c>
      <c r="G940" s="320"/>
      <c r="H940" s="354"/>
      <c r="K940" s="344">
        <f t="shared" ca="1" si="1709"/>
        <v>0</v>
      </c>
      <c r="L940" s="345">
        <f t="shared" ca="1" si="1710"/>
        <v>0</v>
      </c>
      <c r="O940" s="374">
        <f t="shared" ref="O940:BM940" ca="1" si="1734">O824+O911</f>
        <v>0</v>
      </c>
      <c r="P940" s="374">
        <f t="shared" ca="1" si="1734"/>
        <v>0</v>
      </c>
      <c r="Q940" s="374">
        <f t="shared" ca="1" si="1734"/>
        <v>0</v>
      </c>
      <c r="R940" s="374">
        <f t="shared" ca="1" si="1734"/>
        <v>0</v>
      </c>
      <c r="S940" s="374">
        <f t="shared" ca="1" si="1734"/>
        <v>0</v>
      </c>
      <c r="T940" s="374">
        <f t="shared" ca="1" si="1734"/>
        <v>0</v>
      </c>
      <c r="U940" s="374">
        <f t="shared" ca="1" si="1734"/>
        <v>0</v>
      </c>
      <c r="V940" s="374">
        <f t="shared" ca="1" si="1734"/>
        <v>0</v>
      </c>
      <c r="W940" s="374">
        <f t="shared" ca="1" si="1734"/>
        <v>0</v>
      </c>
      <c r="X940" s="374">
        <f t="shared" ca="1" si="1734"/>
        <v>0</v>
      </c>
      <c r="Y940" s="374">
        <f t="shared" ca="1" si="1734"/>
        <v>0</v>
      </c>
      <c r="Z940" s="374">
        <f t="shared" ca="1" si="1734"/>
        <v>0</v>
      </c>
      <c r="AA940" s="374">
        <f t="shared" ca="1" si="1734"/>
        <v>0</v>
      </c>
      <c r="AB940" s="374">
        <f t="shared" ca="1" si="1734"/>
        <v>0</v>
      </c>
      <c r="AC940" s="374">
        <f t="shared" ca="1" si="1734"/>
        <v>0</v>
      </c>
      <c r="AD940" s="374">
        <f t="shared" ca="1" si="1734"/>
        <v>0</v>
      </c>
      <c r="AE940" s="374">
        <f t="shared" ca="1" si="1734"/>
        <v>0</v>
      </c>
      <c r="AF940" s="374">
        <f t="shared" ca="1" si="1734"/>
        <v>0</v>
      </c>
      <c r="AG940" s="374">
        <f t="shared" ca="1" si="1734"/>
        <v>0</v>
      </c>
      <c r="AH940" s="374">
        <f t="shared" ca="1" si="1734"/>
        <v>0</v>
      </c>
      <c r="AI940" s="374">
        <f t="shared" ca="1" si="1734"/>
        <v>0</v>
      </c>
      <c r="AJ940" s="374">
        <f t="shared" ca="1" si="1734"/>
        <v>0</v>
      </c>
      <c r="AK940" s="374">
        <f t="shared" ca="1" si="1734"/>
        <v>0</v>
      </c>
      <c r="AL940" s="374">
        <f t="shared" ca="1" si="1734"/>
        <v>0</v>
      </c>
      <c r="AM940" s="374">
        <f t="shared" ca="1" si="1734"/>
        <v>0</v>
      </c>
      <c r="AN940" s="374">
        <f t="shared" ca="1" si="1734"/>
        <v>0</v>
      </c>
      <c r="AO940" s="374">
        <f t="shared" ca="1" si="1734"/>
        <v>0</v>
      </c>
      <c r="AP940" s="374">
        <f t="shared" ca="1" si="1734"/>
        <v>0</v>
      </c>
      <c r="AQ940" s="374">
        <f t="shared" ca="1" si="1734"/>
        <v>0</v>
      </c>
      <c r="AR940" s="374">
        <f t="shared" ca="1" si="1734"/>
        <v>0</v>
      </c>
      <c r="AS940" s="374">
        <f t="shared" ca="1" si="1734"/>
        <v>0</v>
      </c>
      <c r="AT940" s="374">
        <f t="shared" ca="1" si="1734"/>
        <v>0</v>
      </c>
      <c r="AU940" s="374">
        <f t="shared" ca="1" si="1734"/>
        <v>0</v>
      </c>
      <c r="AV940" s="374">
        <f t="shared" ca="1" si="1734"/>
        <v>0</v>
      </c>
      <c r="AW940" s="374">
        <f t="shared" ca="1" si="1734"/>
        <v>0</v>
      </c>
      <c r="AX940" s="374">
        <f t="shared" ca="1" si="1734"/>
        <v>0</v>
      </c>
      <c r="AY940" s="374">
        <f t="shared" ca="1" si="1734"/>
        <v>0</v>
      </c>
      <c r="AZ940" s="374">
        <f t="shared" ca="1" si="1734"/>
        <v>0</v>
      </c>
      <c r="BA940" s="374">
        <f t="shared" ca="1" si="1734"/>
        <v>0</v>
      </c>
      <c r="BB940" s="374">
        <f t="shared" ca="1" si="1734"/>
        <v>0</v>
      </c>
      <c r="BC940" s="374">
        <f t="shared" ca="1" si="1734"/>
        <v>0</v>
      </c>
      <c r="BD940" s="374">
        <f t="shared" ca="1" si="1734"/>
        <v>0</v>
      </c>
      <c r="BE940" s="374">
        <f t="shared" ca="1" si="1734"/>
        <v>0</v>
      </c>
      <c r="BF940" s="374">
        <f t="shared" ca="1" si="1734"/>
        <v>0</v>
      </c>
      <c r="BG940" s="374">
        <f t="shared" ca="1" si="1734"/>
        <v>0</v>
      </c>
      <c r="BH940" s="374">
        <f t="shared" ca="1" si="1734"/>
        <v>0</v>
      </c>
      <c r="BI940" s="374">
        <f t="shared" ca="1" si="1734"/>
        <v>0</v>
      </c>
      <c r="BJ940" s="374">
        <f t="shared" ca="1" si="1734"/>
        <v>0</v>
      </c>
      <c r="BK940" s="374">
        <f t="shared" ca="1" si="1734"/>
        <v>0</v>
      </c>
      <c r="BL940" s="374">
        <f t="shared" ca="1" si="1734"/>
        <v>0</v>
      </c>
      <c r="BM940" s="374">
        <f t="shared" ca="1" si="1734"/>
        <v>0</v>
      </c>
    </row>
    <row r="941" spans="3:65" x14ac:dyDescent="0.2">
      <c r="D941" s="331" t="str">
        <f>"Total "&amp;D915</f>
        <v>Total Property Tax and Insurance</v>
      </c>
      <c r="K941" s="346">
        <f t="shared" ca="1" si="1709"/>
        <v>190639.33218075111</v>
      </c>
      <c r="L941" s="347">
        <f t="shared" ca="1" si="1710"/>
        <v>400596.15557350713</v>
      </c>
      <c r="O941" s="348">
        <f ca="1">SUM(O916:O940)</f>
        <v>0</v>
      </c>
      <c r="P941" s="348">
        <f ca="1">SUM(P916:P940)</f>
        <v>18719.446522126513</v>
      </c>
      <c r="Q941" s="348">
        <f t="shared" ref="Q941" ca="1" si="1735">SUM(Q916:Q940)</f>
        <v>18251.46035907335</v>
      </c>
      <c r="R941" s="348">
        <f t="shared" ref="R941" ca="1" si="1736">SUM(R916:R940)</f>
        <v>17783.474196020186</v>
      </c>
      <c r="S941" s="348">
        <f t="shared" ref="S941" ca="1" si="1737">SUM(S916:S940)</f>
        <v>17315.488032967023</v>
      </c>
      <c r="T941" s="348">
        <f t="shared" ref="T941" ca="1" si="1738">SUM(T916:T940)</f>
        <v>16847.501869913864</v>
      </c>
      <c r="U941" s="348">
        <f t="shared" ref="U941" ca="1" si="1739">SUM(U916:U940)</f>
        <v>16379.5157068607</v>
      </c>
      <c r="V941" s="348">
        <f t="shared" ref="V941" ca="1" si="1740">SUM(V916:V940)</f>
        <v>15911.529543807537</v>
      </c>
      <c r="W941" s="348">
        <f t="shared" ref="W941" ca="1" si="1741">SUM(W916:W940)</f>
        <v>15443.543380754374</v>
      </c>
      <c r="X941" s="348">
        <f t="shared" ref="X941" ca="1" si="1742">SUM(X916:X940)</f>
        <v>14975.557217701211</v>
      </c>
      <c r="Y941" s="348">
        <f t="shared" ref="Y941" ca="1" si="1743">SUM(Y916:Y940)</f>
        <v>14507.571054648048</v>
      </c>
      <c r="Z941" s="348">
        <f t="shared" ref="Z941" ca="1" si="1744">SUM(Z916:Z940)</f>
        <v>14039.584891594886</v>
      </c>
      <c r="AA941" s="348">
        <f t="shared" ref="AA941" ca="1" si="1745">SUM(AA916:AA940)</f>
        <v>13571.598728541725</v>
      </c>
      <c r="AB941" s="348">
        <f t="shared" ref="AB941" ca="1" si="1746">SUM(AB916:AB940)</f>
        <v>13103.61256548856</v>
      </c>
      <c r="AC941" s="348">
        <f t="shared" ref="AC941" ca="1" si="1747">SUM(AC916:AC940)</f>
        <v>12635.626402435397</v>
      </c>
      <c r="AD941" s="348">
        <f t="shared" ref="AD941" ca="1" si="1748">SUM(AD916:AD940)</f>
        <v>12167.64023938223</v>
      </c>
      <c r="AE941" s="348">
        <f t="shared" ref="AE941" ca="1" si="1749">SUM(AE916:AE940)</f>
        <v>11699.654076329072</v>
      </c>
      <c r="AF941" s="348">
        <f t="shared" ref="AF941" ca="1" si="1750">SUM(AF916:AF940)</f>
        <v>11231.667913275905</v>
      </c>
      <c r="AG941" s="348">
        <f t="shared" ref="AG941" ca="1" si="1751">SUM(AG916:AG940)</f>
        <v>10763.681750222744</v>
      </c>
      <c r="AH941" s="348">
        <f t="shared" ref="AH941" ca="1" si="1752">SUM(AH916:AH940)</f>
        <v>10295.695587169577</v>
      </c>
      <c r="AI941" s="348">
        <f t="shared" ref="AI941" ca="1" si="1753">SUM(AI916:AI940)</f>
        <v>9827.7094241164159</v>
      </c>
      <c r="AJ941" s="348">
        <f t="shared" ref="AJ941" ca="1" si="1754">SUM(AJ916:AJ940)</f>
        <v>9359.7232610632545</v>
      </c>
      <c r="AK941" s="348">
        <f t="shared" ref="AK941" ca="1" si="1755">SUM(AK916:AK940)</f>
        <v>8891.7370980100914</v>
      </c>
      <c r="AL941" s="348">
        <f t="shared" ref="AL941" ca="1" si="1756">SUM(AL916:AL940)</f>
        <v>8423.7509349569282</v>
      </c>
      <c r="AM941" s="348">
        <f t="shared" ref="AM941" ca="1" si="1757">SUM(AM916:AM940)</f>
        <v>7955.764771903765</v>
      </c>
      <c r="AN941" s="348">
        <f t="shared" ref="AN941" ca="1" si="1758">SUM(AN916:AN940)</f>
        <v>7487.7786088506018</v>
      </c>
      <c r="AO941" s="348">
        <f t="shared" ref="AO941" ca="1" si="1759">SUM(AO916:AO940)</f>
        <v>7019.7924457974377</v>
      </c>
      <c r="AP941" s="348">
        <f t="shared" ref="AP941" ca="1" si="1760">SUM(AP916:AP940)</f>
        <v>6551.8062827442754</v>
      </c>
      <c r="AQ941" s="348">
        <f t="shared" ref="AQ941" ca="1" si="1761">SUM(AQ916:AQ940)</f>
        <v>6083.8201196911114</v>
      </c>
      <c r="AR941" s="348">
        <f t="shared" ref="AR941" ca="1" si="1762">SUM(AR916:AR940)</f>
        <v>5615.8339566379491</v>
      </c>
      <c r="AS941" s="348">
        <f t="shared" ref="AS941" ca="1" si="1763">SUM(AS916:AS940)</f>
        <v>5147.8477935847859</v>
      </c>
      <c r="AT941" s="348">
        <f t="shared" ref="AT941" ca="1" si="1764">SUM(AT916:AT940)</f>
        <v>4679.8616305316227</v>
      </c>
      <c r="AU941" s="348">
        <f t="shared" ref="AU941" ca="1" si="1765">SUM(AU916:AU940)</f>
        <v>4211.8754674784586</v>
      </c>
      <c r="AV941" s="348">
        <f t="shared" ref="AV941" ca="1" si="1766">SUM(AV916:AV940)</f>
        <v>3743.8893044253027</v>
      </c>
      <c r="AW941" s="348">
        <f t="shared" ref="AW941" ca="1" si="1767">SUM(AW916:AW940)</f>
        <v>3743.8893044253027</v>
      </c>
      <c r="AX941" s="348">
        <f t="shared" ref="AX941" ca="1" si="1768">SUM(AX916:AX940)</f>
        <v>3743.8893044253027</v>
      </c>
      <c r="AY941" s="348">
        <f t="shared" ref="AY941" ca="1" si="1769">SUM(AY916:AY940)</f>
        <v>3743.8893044253027</v>
      </c>
      <c r="AZ941" s="348">
        <f t="shared" ref="AZ941" ca="1" si="1770">SUM(AZ916:AZ940)</f>
        <v>3743.8893044253027</v>
      </c>
      <c r="BA941" s="348">
        <f t="shared" ref="BA941" ca="1" si="1771">SUM(BA916:BA940)</f>
        <v>3743.8893044253027</v>
      </c>
      <c r="BB941" s="348">
        <f t="shared" ref="BB941" ca="1" si="1772">SUM(BB916:BB940)</f>
        <v>3743.8893044253027</v>
      </c>
      <c r="BC941" s="348">
        <f t="shared" ref="BC941" ca="1" si="1773">SUM(BC916:BC940)</f>
        <v>3743.8893044253027</v>
      </c>
      <c r="BD941" s="348">
        <f t="shared" ref="BD941" ca="1" si="1774">SUM(BD916:BD940)</f>
        <v>3743.8893044253027</v>
      </c>
      <c r="BE941" s="348">
        <f t="shared" ref="BE941" ca="1" si="1775">SUM(BE916:BE940)</f>
        <v>0</v>
      </c>
      <c r="BF941" s="348">
        <f t="shared" ref="BF941" ca="1" si="1776">SUM(BF916:BF940)</f>
        <v>0</v>
      </c>
      <c r="BG941" s="348">
        <f t="shared" ref="BG941" ca="1" si="1777">SUM(BG916:BG940)</f>
        <v>0</v>
      </c>
      <c r="BH941" s="348">
        <f t="shared" ref="BH941" ca="1" si="1778">SUM(BH916:BH940)</f>
        <v>0</v>
      </c>
      <c r="BI941" s="348">
        <f t="shared" ref="BI941" ca="1" si="1779">SUM(BI916:BI940)</f>
        <v>0</v>
      </c>
      <c r="BJ941" s="348">
        <f t="shared" ref="BJ941" ca="1" si="1780">SUM(BJ916:BJ940)</f>
        <v>0</v>
      </c>
      <c r="BK941" s="348">
        <f t="shared" ref="BK941" ca="1" si="1781">SUM(BK916:BK940)</f>
        <v>0</v>
      </c>
      <c r="BL941" s="348">
        <f t="shared" ref="BL941" ca="1" si="1782">SUM(BL916:BL940)</f>
        <v>0</v>
      </c>
      <c r="BM941" s="348">
        <f t="shared" ref="BM941" ca="1" si="1783">SUM(BM916:BM940)</f>
        <v>0</v>
      </c>
    </row>
    <row r="942" spans="3:65" s="326" customFormat="1" x14ac:dyDescent="0.2">
      <c r="D942" s="334"/>
      <c r="F942" s="335"/>
      <c r="G942" s="335"/>
    </row>
    <row r="943" spans="3:65" s="326" customFormat="1" x14ac:dyDescent="0.2">
      <c r="D943" s="334"/>
      <c r="F943" s="335"/>
      <c r="G943" s="335"/>
    </row>
    <row r="944" spans="3:65" s="315" customFormat="1" ht="15.75" x14ac:dyDescent="0.25">
      <c r="D944" s="297" t="s">
        <v>55</v>
      </c>
      <c r="F944" s="316"/>
      <c r="G944" s="316"/>
      <c r="O944" s="317"/>
      <c r="P944" s="317"/>
      <c r="Q944" s="317"/>
      <c r="R944" s="317"/>
    </row>
    <row r="945" spans="4:65" s="326" customFormat="1" x14ac:dyDescent="0.2">
      <c r="D945" s="334"/>
      <c r="F945" s="335"/>
      <c r="G945" s="335"/>
    </row>
    <row r="946" spans="4:65" s="326" customFormat="1" outlineLevel="1" x14ac:dyDescent="0.2">
      <c r="D946" s="334"/>
      <c r="F946" s="335"/>
      <c r="G946" s="335"/>
    </row>
    <row r="947" spans="4:65" s="326" customFormat="1" ht="15" outlineLevel="1" x14ac:dyDescent="0.35">
      <c r="D947" s="403" t="s">
        <v>234</v>
      </c>
      <c r="F947" s="335"/>
      <c r="G947" s="335"/>
    </row>
    <row r="948" spans="4:65" s="326" customFormat="1" outlineLevel="1" x14ac:dyDescent="0.2">
      <c r="D948" s="334"/>
      <c r="F948" s="335"/>
      <c r="G948" s="335"/>
    </row>
    <row r="949" spans="4:65" s="326" customFormat="1" outlineLevel="1" x14ac:dyDescent="0.2">
      <c r="D949" s="334" t="s">
        <v>235</v>
      </c>
      <c r="F949" s="335"/>
      <c r="G949" s="335"/>
      <c r="O949" s="405">
        <f>IFERROR(INDEX(Assumptions!$C$41:$G$41,1,MATCH(O$5,Assumptions!$C$40:$G$40,1)),P949)</f>
        <v>1.3658930745455766E-2</v>
      </c>
      <c r="P949" s="405">
        <f>INDEX(Assumptions!$C$41:$G$41,1,MATCH(P$5,Assumptions!$C$40:$G$40,1))</f>
        <v>1.3658930745455766E-2</v>
      </c>
      <c r="Q949" s="405">
        <f>INDEX(Assumptions!$C$41:$G$41,1,MATCH(Q$5,Assumptions!$C$40:$G$40,1))</f>
        <v>1.3658930745455766E-2</v>
      </c>
      <c r="R949" s="405">
        <f>INDEX(Assumptions!$C$41:$G$41,1,MATCH(R$5,Assumptions!$C$40:$G$40,1))</f>
        <v>1.3658930745455766E-2</v>
      </c>
      <c r="S949" s="405">
        <f>INDEX(Assumptions!$C$41:$G$41,1,MATCH(S$5,Assumptions!$C$40:$G$40,1))</f>
        <v>1.3658930745455766E-2</v>
      </c>
      <c r="T949" s="405">
        <f>INDEX(Assumptions!$C$41:$G$41,1,MATCH(T$5,Assumptions!$C$40:$G$40,1))</f>
        <v>1.3658930745455766E-2</v>
      </c>
      <c r="U949" s="405">
        <f>INDEX(Assumptions!$C$41:$G$41,1,MATCH(U$5,Assumptions!$C$40:$G$40,1))</f>
        <v>1.3658930745455766E-2</v>
      </c>
      <c r="V949" s="405">
        <f>INDEX(Assumptions!$C$41:$G$41,1,MATCH(V$5,Assumptions!$C$40:$G$40,1))</f>
        <v>1.3658930745455766E-2</v>
      </c>
      <c r="W949" s="405">
        <f>INDEX(Assumptions!$C$41:$G$41,1,MATCH(W$5,Assumptions!$C$40:$G$40,1))</f>
        <v>1.3658930745455766E-2</v>
      </c>
      <c r="X949" s="405">
        <f>INDEX(Assumptions!$C$41:$G$41,1,MATCH(X$5,Assumptions!$C$40:$G$40,1))</f>
        <v>1.3658930745455766E-2</v>
      </c>
      <c r="Y949" s="405">
        <f>INDEX(Assumptions!$C$41:$G$41,1,MATCH(Y$5,Assumptions!$C$40:$G$40,1))</f>
        <v>1.3658930745455766E-2</v>
      </c>
      <c r="Z949" s="405">
        <f>INDEX(Assumptions!$C$41:$G$41,1,MATCH(Z$5,Assumptions!$C$40:$G$40,1))</f>
        <v>1.3658930745455766E-2</v>
      </c>
      <c r="AA949" s="405">
        <f>INDEX(Assumptions!$C$41:$G$41,1,MATCH(AA$5,Assumptions!$C$40:$G$40,1))</f>
        <v>1.3658930745455766E-2</v>
      </c>
      <c r="AB949" s="405">
        <f>INDEX(Assumptions!$C$41:$G$41,1,MATCH(AB$5,Assumptions!$C$40:$G$40,1))</f>
        <v>1.3658930745455766E-2</v>
      </c>
      <c r="AC949" s="405">
        <f>INDEX(Assumptions!$C$41:$G$41,1,MATCH(AC$5,Assumptions!$C$40:$G$40,1))</f>
        <v>1.3658930745455766E-2</v>
      </c>
      <c r="AD949" s="405">
        <f>INDEX(Assumptions!$C$41:$G$41,1,MATCH(AD$5,Assumptions!$C$40:$G$40,1))</f>
        <v>1.3658930745455766E-2</v>
      </c>
      <c r="AE949" s="405">
        <f>INDEX(Assumptions!$C$41:$G$41,1,MATCH(AE$5,Assumptions!$C$40:$G$40,1))</f>
        <v>1.3658930745455766E-2</v>
      </c>
      <c r="AF949" s="405">
        <f>INDEX(Assumptions!$C$41:$G$41,1,MATCH(AF$5,Assumptions!$C$40:$G$40,1))</f>
        <v>1.3658930745455766E-2</v>
      </c>
      <c r="AG949" s="405">
        <f>INDEX(Assumptions!$C$41:$G$41,1,MATCH(AG$5,Assumptions!$C$40:$G$40,1))</f>
        <v>1.3658930745455766E-2</v>
      </c>
      <c r="AH949" s="405">
        <f>INDEX(Assumptions!$C$41:$G$41,1,MATCH(AH$5,Assumptions!$C$40:$G$40,1))</f>
        <v>1.3658930745455766E-2</v>
      </c>
      <c r="AI949" s="405">
        <f>INDEX(Assumptions!$C$41:$G$41,1,MATCH(AI$5,Assumptions!$C$40:$G$40,1))</f>
        <v>1.3658930745455766E-2</v>
      </c>
      <c r="AJ949" s="405">
        <f>INDEX(Assumptions!$C$41:$G$41,1,MATCH(AJ$5,Assumptions!$C$40:$G$40,1))</f>
        <v>1.3658930745455766E-2</v>
      </c>
      <c r="AK949" s="405">
        <f>INDEX(Assumptions!$C$41:$G$41,1,MATCH(AK$5,Assumptions!$C$40:$G$40,1))</f>
        <v>1.3658930745455766E-2</v>
      </c>
      <c r="AL949" s="405">
        <f>INDEX(Assumptions!$C$41:$G$41,1,MATCH(AL$5,Assumptions!$C$40:$G$40,1))</f>
        <v>1.3658930745455766E-2</v>
      </c>
      <c r="AM949" s="405">
        <f>INDEX(Assumptions!$C$41:$G$41,1,MATCH(AM$5,Assumptions!$C$40:$G$40,1))</f>
        <v>1.3658930745455766E-2</v>
      </c>
      <c r="AN949" s="405">
        <f>INDEX(Assumptions!$C$41:$G$41,1,MATCH(AN$5,Assumptions!$C$40:$G$40,1))</f>
        <v>1.3658930745455766E-2</v>
      </c>
      <c r="AO949" s="405">
        <f>INDEX(Assumptions!$C$41:$G$41,1,MATCH(AO$5,Assumptions!$C$40:$G$40,1))</f>
        <v>1.3658930745455766E-2</v>
      </c>
      <c r="AP949" s="405">
        <f>INDEX(Assumptions!$C$41:$G$41,1,MATCH(AP$5,Assumptions!$C$40:$G$40,1))</f>
        <v>1.3658930745455766E-2</v>
      </c>
      <c r="AQ949" s="405">
        <f>INDEX(Assumptions!$C$41:$G$41,1,MATCH(AQ$5,Assumptions!$C$40:$G$40,1))</f>
        <v>1.3658930745455766E-2</v>
      </c>
      <c r="AR949" s="405">
        <f>INDEX(Assumptions!$C$41:$G$41,1,MATCH(AR$5,Assumptions!$C$40:$G$40,1))</f>
        <v>1.3658930745455766E-2</v>
      </c>
      <c r="AS949" s="405">
        <f>INDEX(Assumptions!$C$41:$G$41,1,MATCH(AS$5,Assumptions!$C$40:$G$40,1))</f>
        <v>1.3658930745455766E-2</v>
      </c>
      <c r="AT949" s="405">
        <f>INDEX(Assumptions!$C$41:$G$41,1,MATCH(AT$5,Assumptions!$C$40:$G$40,1))</f>
        <v>1.3658930745455766E-2</v>
      </c>
      <c r="AU949" s="405">
        <f>INDEX(Assumptions!$C$41:$G$41,1,MATCH(AU$5,Assumptions!$C$40:$G$40,1))</f>
        <v>1.3658930745455766E-2</v>
      </c>
      <c r="AV949" s="405">
        <f>INDEX(Assumptions!$C$41:$G$41,1,MATCH(AV$5,Assumptions!$C$40:$G$40,1))</f>
        <v>1.3658930745455766E-2</v>
      </c>
      <c r="AW949" s="405">
        <f>INDEX(Assumptions!$C$41:$G$41,1,MATCH(AW$5,Assumptions!$C$40:$G$40,1))</f>
        <v>1.3658930745455766E-2</v>
      </c>
      <c r="AX949" s="405">
        <f>INDEX(Assumptions!$C$41:$G$41,1,MATCH(AX$5,Assumptions!$C$40:$G$40,1))</f>
        <v>1.3658930745455766E-2</v>
      </c>
      <c r="AY949" s="405">
        <f>INDEX(Assumptions!$C$41:$G$41,1,MATCH(AY$5,Assumptions!$C$40:$G$40,1))</f>
        <v>1.3658930745455766E-2</v>
      </c>
      <c r="AZ949" s="405">
        <f>INDEX(Assumptions!$C$41:$G$41,1,MATCH(AZ$5,Assumptions!$C$40:$G$40,1))</f>
        <v>1.3658930745455766E-2</v>
      </c>
      <c r="BA949" s="405">
        <f>INDEX(Assumptions!$C$41:$G$41,1,MATCH(BA$5,Assumptions!$C$40:$G$40,1))</f>
        <v>1.3658930745455766E-2</v>
      </c>
      <c r="BB949" s="405">
        <f>INDEX(Assumptions!$C$41:$G$41,1,MATCH(BB$5,Assumptions!$C$40:$G$40,1))</f>
        <v>1.3658930745455766E-2</v>
      </c>
      <c r="BC949" s="405">
        <f>INDEX(Assumptions!$C$41:$G$41,1,MATCH(BC$5,Assumptions!$C$40:$G$40,1))</f>
        <v>1.3658930745455766E-2</v>
      </c>
      <c r="BD949" s="405">
        <f>INDEX(Assumptions!$C$41:$G$41,1,MATCH(BD$5,Assumptions!$C$40:$G$40,1))</f>
        <v>1.3658930745455766E-2</v>
      </c>
      <c r="BE949" s="405">
        <f>INDEX(Assumptions!$C$41:$G$41,1,MATCH(BE$5,Assumptions!$C$40:$G$40,1))</f>
        <v>1.3658930745455766E-2</v>
      </c>
      <c r="BF949" s="405">
        <f>INDEX(Assumptions!$C$41:$G$41,1,MATCH(BF$5,Assumptions!$C$40:$G$40,1))</f>
        <v>1.3658930745455766E-2</v>
      </c>
      <c r="BG949" s="405">
        <f>INDEX(Assumptions!$C$41:$G$41,1,MATCH(BG$5,Assumptions!$C$40:$G$40,1))</f>
        <v>1.3658930745455766E-2</v>
      </c>
      <c r="BH949" s="405">
        <f>INDEX(Assumptions!$C$41:$G$41,1,MATCH(BH$5,Assumptions!$C$40:$G$40,1))</f>
        <v>1.3658930745455766E-2</v>
      </c>
      <c r="BI949" s="405">
        <f>INDEX(Assumptions!$C$41:$G$41,1,MATCH(BI$5,Assumptions!$C$40:$G$40,1))</f>
        <v>1.3658930745455766E-2</v>
      </c>
      <c r="BJ949" s="405">
        <f>INDEX(Assumptions!$C$41:$G$41,1,MATCH(BJ$5,Assumptions!$C$40:$G$40,1))</f>
        <v>1.3658930745455766E-2</v>
      </c>
      <c r="BK949" s="405">
        <f>INDEX(Assumptions!$C$41:$G$41,1,MATCH(BK$5,Assumptions!$C$40:$G$40,1))</f>
        <v>1.3658930745455766E-2</v>
      </c>
      <c r="BL949" s="405">
        <f>INDEX(Assumptions!$C$41:$G$41,1,MATCH(BL$5,Assumptions!$C$40:$G$40,1))</f>
        <v>1.3658930745455766E-2</v>
      </c>
      <c r="BM949" s="405">
        <f>INDEX(Assumptions!$C$41:$G$41,1,MATCH(BM$5,Assumptions!$C$40:$G$40,1))</f>
        <v>1.3658930745455766E-2</v>
      </c>
    </row>
    <row r="950" spans="4:65" s="326" customFormat="1" outlineLevel="1" x14ac:dyDescent="0.2">
      <c r="D950" s="334" t="s">
        <v>236</v>
      </c>
      <c r="F950" s="335"/>
      <c r="G950" s="335"/>
      <c r="O950" s="407">
        <f>IFERROR(INDEX(Assumptions!$C$42:$G$42,1,MATCH(O$5,Assumptions!$C$40:$G$40,1)),P950)</f>
        <v>4.8014936864443136E-2</v>
      </c>
      <c r="P950" s="405">
        <f>IFERROR(INDEX(Assumptions!$C$42:$G$42,1,MATCH(P$5,Assumptions!$C$40:$G$40,1)),Q950)</f>
        <v>4.8014936864443136E-2</v>
      </c>
      <c r="Q950" s="405">
        <f>IFERROR(INDEX(Assumptions!$C$42:$G$42,1,MATCH(Q$5,Assumptions!$C$40:$G$40,1)),R950)</f>
        <v>4.8014936864443136E-2</v>
      </c>
      <c r="R950" s="405">
        <f>IFERROR(INDEX(Assumptions!$C$42:$G$42,1,MATCH(R$5,Assumptions!$C$40:$G$40,1)),S950)</f>
        <v>4.8014936864443136E-2</v>
      </c>
      <c r="S950" s="405">
        <f>IFERROR(INDEX(Assumptions!$C$42:$G$42,1,MATCH(S$5,Assumptions!$C$40:$G$40,1)),T950)</f>
        <v>4.8014936864443136E-2</v>
      </c>
      <c r="T950" s="405">
        <f>IFERROR(INDEX(Assumptions!$C$42:$G$42,1,MATCH(T$5,Assumptions!$C$40:$G$40,1)),U950)</f>
        <v>4.8014936864443136E-2</v>
      </c>
      <c r="U950" s="405">
        <f>IFERROR(INDEX(Assumptions!$C$42:$G$42,1,MATCH(U$5,Assumptions!$C$40:$G$40,1)),V950)</f>
        <v>4.8014936864443136E-2</v>
      </c>
      <c r="V950" s="405">
        <f>IFERROR(INDEX(Assumptions!$C$42:$G$42,1,MATCH(V$5,Assumptions!$C$40:$G$40,1)),W950)</f>
        <v>4.8014936864443136E-2</v>
      </c>
      <c r="W950" s="405">
        <f>IFERROR(INDEX(Assumptions!$C$42:$G$42,1,MATCH(W$5,Assumptions!$C$40:$G$40,1)),X950)</f>
        <v>4.8014936864443136E-2</v>
      </c>
      <c r="X950" s="405">
        <f>IFERROR(INDEX(Assumptions!$C$42:$G$42,1,MATCH(X$5,Assumptions!$C$40:$G$40,1)),Y950)</f>
        <v>4.8014936864443136E-2</v>
      </c>
      <c r="Y950" s="405">
        <f>IFERROR(INDEX(Assumptions!$C$42:$G$42,1,MATCH(Y$5,Assumptions!$C$40:$G$40,1)),Z950)</f>
        <v>4.8014936864443136E-2</v>
      </c>
      <c r="Z950" s="405">
        <f>IFERROR(INDEX(Assumptions!$C$42:$G$42,1,MATCH(Z$5,Assumptions!$C$40:$G$40,1)),AA950)</f>
        <v>4.8014936864443136E-2</v>
      </c>
      <c r="AA950" s="405">
        <f>IFERROR(INDEX(Assumptions!$C$42:$G$42,1,MATCH(AA$5,Assumptions!$C$40:$G$40,1)),AB950)</f>
        <v>4.8014936864443136E-2</v>
      </c>
      <c r="AB950" s="405">
        <f>IFERROR(INDEX(Assumptions!$C$42:$G$42,1,MATCH(AB$5,Assumptions!$C$40:$G$40,1)),AC950)</f>
        <v>4.8014936864443136E-2</v>
      </c>
      <c r="AC950" s="405">
        <f>IFERROR(INDEX(Assumptions!$C$42:$G$42,1,MATCH(AC$5,Assumptions!$C$40:$G$40,1)),AD950)</f>
        <v>4.8014936864443136E-2</v>
      </c>
      <c r="AD950" s="405">
        <f>IFERROR(INDEX(Assumptions!$C$42:$G$42,1,MATCH(AD$5,Assumptions!$C$40:$G$40,1)),AE950)</f>
        <v>4.8014936864443136E-2</v>
      </c>
      <c r="AE950" s="405">
        <f>IFERROR(INDEX(Assumptions!$C$42:$G$42,1,MATCH(AE$5,Assumptions!$C$40:$G$40,1)),AF950)</f>
        <v>4.8014936864443136E-2</v>
      </c>
      <c r="AF950" s="405">
        <f>IFERROR(INDEX(Assumptions!$C$42:$G$42,1,MATCH(AF$5,Assumptions!$C$40:$G$40,1)),AG950)</f>
        <v>4.8014936864443136E-2</v>
      </c>
      <c r="AG950" s="405">
        <f>IFERROR(INDEX(Assumptions!$C$42:$G$42,1,MATCH(AG$5,Assumptions!$C$40:$G$40,1)),AH950)</f>
        <v>4.8014936864443136E-2</v>
      </c>
      <c r="AH950" s="405">
        <f>IFERROR(INDEX(Assumptions!$C$42:$G$42,1,MATCH(AH$5,Assumptions!$C$40:$G$40,1)),AI950)</f>
        <v>4.8014936864443136E-2</v>
      </c>
      <c r="AI950" s="405">
        <f>IFERROR(INDEX(Assumptions!$C$42:$G$42,1,MATCH(AI$5,Assumptions!$C$40:$G$40,1)),AJ950)</f>
        <v>4.8014936864443136E-2</v>
      </c>
      <c r="AJ950" s="405">
        <f>IFERROR(INDEX(Assumptions!$C$42:$G$42,1,MATCH(AJ$5,Assumptions!$C$40:$G$40,1)),AK950)</f>
        <v>4.8014936864443136E-2</v>
      </c>
      <c r="AK950" s="405">
        <f>IFERROR(INDEX(Assumptions!$C$42:$G$42,1,MATCH(AK$5,Assumptions!$C$40:$G$40,1)),AL950)</f>
        <v>4.8014936864443136E-2</v>
      </c>
      <c r="AL950" s="405">
        <f>IFERROR(INDEX(Assumptions!$C$42:$G$42,1,MATCH(AL$5,Assumptions!$C$40:$G$40,1)),AM950)</f>
        <v>4.8014936864443136E-2</v>
      </c>
      <c r="AM950" s="405">
        <f>IFERROR(INDEX(Assumptions!$C$42:$G$42,1,MATCH(AM$5,Assumptions!$C$40:$G$40,1)),AN950)</f>
        <v>4.8014936864443136E-2</v>
      </c>
      <c r="AN950" s="405">
        <f>IFERROR(INDEX(Assumptions!$C$42:$G$42,1,MATCH(AN$5,Assumptions!$C$40:$G$40,1)),AO950)</f>
        <v>4.8014936864443136E-2</v>
      </c>
      <c r="AO950" s="405">
        <f>IFERROR(INDEX(Assumptions!$C$42:$G$42,1,MATCH(AO$5,Assumptions!$C$40:$G$40,1)),AP950)</f>
        <v>4.8014936864443136E-2</v>
      </c>
      <c r="AP950" s="405">
        <f>IFERROR(INDEX(Assumptions!$C$42:$G$42,1,MATCH(AP$5,Assumptions!$C$40:$G$40,1)),AQ950)</f>
        <v>4.8014936864443136E-2</v>
      </c>
      <c r="AQ950" s="405">
        <f>IFERROR(INDEX(Assumptions!$C$42:$G$42,1,MATCH(AQ$5,Assumptions!$C$40:$G$40,1)),AR950)</f>
        <v>4.8014936864443136E-2</v>
      </c>
      <c r="AR950" s="405">
        <f>IFERROR(INDEX(Assumptions!$C$42:$G$42,1,MATCH(AR$5,Assumptions!$C$40:$G$40,1)),AS950)</f>
        <v>4.8014936864443136E-2</v>
      </c>
      <c r="AS950" s="405">
        <f>IFERROR(INDEX(Assumptions!$C$42:$G$42,1,MATCH(AS$5,Assumptions!$C$40:$G$40,1)),AT950)</f>
        <v>4.8014936864443136E-2</v>
      </c>
      <c r="AT950" s="405">
        <f>IFERROR(INDEX(Assumptions!$C$42:$G$42,1,MATCH(AT$5,Assumptions!$C$40:$G$40,1)),AU950)</f>
        <v>4.8014936864443136E-2</v>
      </c>
      <c r="AU950" s="405">
        <f>IFERROR(INDEX(Assumptions!$C$42:$G$42,1,MATCH(AU$5,Assumptions!$C$40:$G$40,1)),AV950)</f>
        <v>4.8014936864443136E-2</v>
      </c>
      <c r="AV950" s="405">
        <f>IFERROR(INDEX(Assumptions!$C$42:$G$42,1,MATCH(AV$5,Assumptions!$C$40:$G$40,1)),AW950)</f>
        <v>4.8014936864443136E-2</v>
      </c>
      <c r="AW950" s="405">
        <f>IFERROR(INDEX(Assumptions!$C$42:$G$42,1,MATCH(AW$5,Assumptions!$C$40:$G$40,1)),AX950)</f>
        <v>4.8014936864443136E-2</v>
      </c>
      <c r="AX950" s="405">
        <f>IFERROR(INDEX(Assumptions!$C$42:$G$42,1,MATCH(AX$5,Assumptions!$C$40:$G$40,1)),AY950)</f>
        <v>4.8014936864443136E-2</v>
      </c>
      <c r="AY950" s="405">
        <f>IFERROR(INDEX(Assumptions!$C$42:$G$42,1,MATCH(AY$5,Assumptions!$C$40:$G$40,1)),AZ950)</f>
        <v>4.8014936864443136E-2</v>
      </c>
      <c r="AZ950" s="405">
        <f>IFERROR(INDEX(Assumptions!$C$42:$G$42,1,MATCH(AZ$5,Assumptions!$C$40:$G$40,1)),BA950)</f>
        <v>4.8014936864443136E-2</v>
      </c>
      <c r="BA950" s="405">
        <f>IFERROR(INDEX(Assumptions!$C$42:$G$42,1,MATCH(BA$5,Assumptions!$C$40:$G$40,1)),BB950)</f>
        <v>4.8014936864443136E-2</v>
      </c>
      <c r="BB950" s="405">
        <f>IFERROR(INDEX(Assumptions!$C$42:$G$42,1,MATCH(BB$5,Assumptions!$C$40:$G$40,1)),BC950)</f>
        <v>4.8014936864443136E-2</v>
      </c>
      <c r="BC950" s="405">
        <f>IFERROR(INDEX(Assumptions!$C$42:$G$42,1,MATCH(BC$5,Assumptions!$C$40:$G$40,1)),BD950)</f>
        <v>4.8014936864443136E-2</v>
      </c>
      <c r="BD950" s="405">
        <f>IFERROR(INDEX(Assumptions!$C$42:$G$42,1,MATCH(BD$5,Assumptions!$C$40:$G$40,1)),BE950)</f>
        <v>4.8014936864443136E-2</v>
      </c>
      <c r="BE950" s="405">
        <f>IFERROR(INDEX(Assumptions!$C$42:$G$42,1,MATCH(BE$5,Assumptions!$C$40:$G$40,1)),BF950)</f>
        <v>4.8014936864443136E-2</v>
      </c>
      <c r="BF950" s="405">
        <f>IFERROR(INDEX(Assumptions!$C$42:$G$42,1,MATCH(BF$5,Assumptions!$C$40:$G$40,1)),BG950)</f>
        <v>4.8014936864443136E-2</v>
      </c>
      <c r="BG950" s="405">
        <f>IFERROR(INDEX(Assumptions!$C$42:$G$42,1,MATCH(BG$5,Assumptions!$C$40:$G$40,1)),BH950)</f>
        <v>4.8014936864443136E-2</v>
      </c>
      <c r="BH950" s="405">
        <f>IFERROR(INDEX(Assumptions!$C$42:$G$42,1,MATCH(BH$5,Assumptions!$C$40:$G$40,1)),BI950)</f>
        <v>4.8014936864443136E-2</v>
      </c>
      <c r="BI950" s="405">
        <f>IFERROR(INDEX(Assumptions!$C$42:$G$42,1,MATCH(BI$5,Assumptions!$C$40:$G$40,1)),BJ950)</f>
        <v>4.8014936864443136E-2</v>
      </c>
      <c r="BJ950" s="405">
        <f>IFERROR(INDEX(Assumptions!$C$42:$G$42,1,MATCH(BJ$5,Assumptions!$C$40:$G$40,1)),BK950)</f>
        <v>4.8014936864443136E-2</v>
      </c>
      <c r="BK950" s="405">
        <f>IFERROR(INDEX(Assumptions!$C$42:$G$42,1,MATCH(BK$5,Assumptions!$C$40:$G$40,1)),BL950)</f>
        <v>4.8014936864443136E-2</v>
      </c>
      <c r="BL950" s="405">
        <f>IFERROR(INDEX(Assumptions!$C$42:$G$42,1,MATCH(BL$5,Assumptions!$C$40:$G$40,1)),BM950)</f>
        <v>4.8014936864443136E-2</v>
      </c>
      <c r="BM950" s="405">
        <f>IFERROR(INDEX(Assumptions!$C$42:$G$42,1,MATCH(BM$5,Assumptions!$C$40:$G$40,1)),BN950)</f>
        <v>4.8014936864443136E-2</v>
      </c>
    </row>
    <row r="951" spans="4:65" s="326" customFormat="1" outlineLevel="1" x14ac:dyDescent="0.2">
      <c r="D951" s="334" t="s">
        <v>237</v>
      </c>
      <c r="F951" s="335"/>
      <c r="G951" s="335"/>
      <c r="O951" s="408">
        <f>SUM(O949:O950)</f>
        <v>6.1673867609898902E-2</v>
      </c>
      <c r="P951" s="408">
        <f t="shared" ref="P951:BM951" si="1784">SUM(P949:P950)</f>
        <v>6.1673867609898902E-2</v>
      </c>
      <c r="Q951" s="408">
        <f t="shared" si="1784"/>
        <v>6.1673867609898902E-2</v>
      </c>
      <c r="R951" s="408">
        <f t="shared" si="1784"/>
        <v>6.1673867609898902E-2</v>
      </c>
      <c r="S951" s="408">
        <f t="shared" si="1784"/>
        <v>6.1673867609898902E-2</v>
      </c>
      <c r="T951" s="408">
        <f t="shared" si="1784"/>
        <v>6.1673867609898902E-2</v>
      </c>
      <c r="U951" s="408">
        <f t="shared" si="1784"/>
        <v>6.1673867609898902E-2</v>
      </c>
      <c r="V951" s="408">
        <f t="shared" si="1784"/>
        <v>6.1673867609898902E-2</v>
      </c>
      <c r="W951" s="408">
        <f t="shared" si="1784"/>
        <v>6.1673867609898902E-2</v>
      </c>
      <c r="X951" s="408">
        <f t="shared" si="1784"/>
        <v>6.1673867609898902E-2</v>
      </c>
      <c r="Y951" s="408">
        <f t="shared" si="1784"/>
        <v>6.1673867609898902E-2</v>
      </c>
      <c r="Z951" s="408">
        <f t="shared" si="1784"/>
        <v>6.1673867609898902E-2</v>
      </c>
      <c r="AA951" s="408">
        <f t="shared" si="1784"/>
        <v>6.1673867609898902E-2</v>
      </c>
      <c r="AB951" s="408">
        <f t="shared" si="1784"/>
        <v>6.1673867609898902E-2</v>
      </c>
      <c r="AC951" s="408">
        <f t="shared" si="1784"/>
        <v>6.1673867609898902E-2</v>
      </c>
      <c r="AD951" s="408">
        <f t="shared" si="1784"/>
        <v>6.1673867609898902E-2</v>
      </c>
      <c r="AE951" s="408">
        <f t="shared" si="1784"/>
        <v>6.1673867609898902E-2</v>
      </c>
      <c r="AF951" s="408">
        <f t="shared" si="1784"/>
        <v>6.1673867609898902E-2</v>
      </c>
      <c r="AG951" s="408">
        <f t="shared" si="1784"/>
        <v>6.1673867609898902E-2</v>
      </c>
      <c r="AH951" s="408">
        <f t="shared" si="1784"/>
        <v>6.1673867609898902E-2</v>
      </c>
      <c r="AI951" s="408">
        <f t="shared" si="1784"/>
        <v>6.1673867609898902E-2</v>
      </c>
      <c r="AJ951" s="408">
        <f t="shared" si="1784"/>
        <v>6.1673867609898902E-2</v>
      </c>
      <c r="AK951" s="408">
        <f t="shared" si="1784"/>
        <v>6.1673867609898902E-2</v>
      </c>
      <c r="AL951" s="408">
        <f t="shared" si="1784"/>
        <v>6.1673867609898902E-2</v>
      </c>
      <c r="AM951" s="408">
        <f t="shared" si="1784"/>
        <v>6.1673867609898902E-2</v>
      </c>
      <c r="AN951" s="408">
        <f t="shared" si="1784"/>
        <v>6.1673867609898902E-2</v>
      </c>
      <c r="AO951" s="408">
        <f t="shared" si="1784"/>
        <v>6.1673867609898902E-2</v>
      </c>
      <c r="AP951" s="408">
        <f t="shared" si="1784"/>
        <v>6.1673867609898902E-2</v>
      </c>
      <c r="AQ951" s="408">
        <f t="shared" si="1784"/>
        <v>6.1673867609898902E-2</v>
      </c>
      <c r="AR951" s="408">
        <f t="shared" si="1784"/>
        <v>6.1673867609898902E-2</v>
      </c>
      <c r="AS951" s="408">
        <f t="shared" si="1784"/>
        <v>6.1673867609898902E-2</v>
      </c>
      <c r="AT951" s="408">
        <f t="shared" si="1784"/>
        <v>6.1673867609898902E-2</v>
      </c>
      <c r="AU951" s="408">
        <f t="shared" si="1784"/>
        <v>6.1673867609898902E-2</v>
      </c>
      <c r="AV951" s="408">
        <f t="shared" si="1784"/>
        <v>6.1673867609898902E-2</v>
      </c>
      <c r="AW951" s="408">
        <f t="shared" si="1784"/>
        <v>6.1673867609898902E-2</v>
      </c>
      <c r="AX951" s="408">
        <f t="shared" si="1784"/>
        <v>6.1673867609898902E-2</v>
      </c>
      <c r="AY951" s="408">
        <f t="shared" si="1784"/>
        <v>6.1673867609898902E-2</v>
      </c>
      <c r="AZ951" s="408">
        <f t="shared" si="1784"/>
        <v>6.1673867609898902E-2</v>
      </c>
      <c r="BA951" s="408">
        <f t="shared" si="1784"/>
        <v>6.1673867609898902E-2</v>
      </c>
      <c r="BB951" s="408">
        <f t="shared" si="1784"/>
        <v>6.1673867609898902E-2</v>
      </c>
      <c r="BC951" s="408">
        <f t="shared" si="1784"/>
        <v>6.1673867609898902E-2</v>
      </c>
      <c r="BD951" s="408">
        <f t="shared" si="1784"/>
        <v>6.1673867609898902E-2</v>
      </c>
      <c r="BE951" s="408">
        <f t="shared" si="1784"/>
        <v>6.1673867609898902E-2</v>
      </c>
      <c r="BF951" s="408">
        <f t="shared" si="1784"/>
        <v>6.1673867609898902E-2</v>
      </c>
      <c r="BG951" s="408">
        <f t="shared" si="1784"/>
        <v>6.1673867609898902E-2</v>
      </c>
      <c r="BH951" s="408">
        <f t="shared" si="1784"/>
        <v>6.1673867609898902E-2</v>
      </c>
      <c r="BI951" s="408">
        <f t="shared" si="1784"/>
        <v>6.1673867609898902E-2</v>
      </c>
      <c r="BJ951" s="408">
        <f t="shared" si="1784"/>
        <v>6.1673867609898902E-2</v>
      </c>
      <c r="BK951" s="408">
        <f t="shared" si="1784"/>
        <v>6.1673867609898902E-2</v>
      </c>
      <c r="BL951" s="408">
        <f t="shared" si="1784"/>
        <v>6.1673867609898902E-2</v>
      </c>
      <c r="BM951" s="408">
        <f t="shared" si="1784"/>
        <v>6.1673867609898902E-2</v>
      </c>
    </row>
    <row r="952" spans="4:65" s="326" customFormat="1" outlineLevel="1" x14ac:dyDescent="0.2">
      <c r="D952" s="334"/>
      <c r="F952" s="335"/>
      <c r="G952" s="335"/>
    </row>
    <row r="953" spans="4:65" s="326" customFormat="1" outlineLevel="1" x14ac:dyDescent="0.2">
      <c r="D953" s="334" t="s">
        <v>238</v>
      </c>
      <c r="F953" s="335"/>
      <c r="G953" s="335"/>
      <c r="H953" s="405">
        <f>Assumptions!$D$26</f>
        <v>5.21E-2</v>
      </c>
      <c r="O953" s="404">
        <f>$H953</f>
        <v>5.21E-2</v>
      </c>
      <c r="P953" s="404">
        <f t="shared" ref="P953:BM953" si="1785">$H953</f>
        <v>5.21E-2</v>
      </c>
      <c r="Q953" s="404">
        <f t="shared" si="1785"/>
        <v>5.21E-2</v>
      </c>
      <c r="R953" s="404">
        <f t="shared" si="1785"/>
        <v>5.21E-2</v>
      </c>
      <c r="S953" s="404">
        <f t="shared" si="1785"/>
        <v>5.21E-2</v>
      </c>
      <c r="T953" s="404">
        <f t="shared" si="1785"/>
        <v>5.21E-2</v>
      </c>
      <c r="U953" s="404">
        <f t="shared" si="1785"/>
        <v>5.21E-2</v>
      </c>
      <c r="V953" s="404">
        <f t="shared" si="1785"/>
        <v>5.21E-2</v>
      </c>
      <c r="W953" s="404">
        <f t="shared" si="1785"/>
        <v>5.21E-2</v>
      </c>
      <c r="X953" s="404">
        <f t="shared" si="1785"/>
        <v>5.21E-2</v>
      </c>
      <c r="Y953" s="404">
        <f t="shared" si="1785"/>
        <v>5.21E-2</v>
      </c>
      <c r="Z953" s="404">
        <f t="shared" si="1785"/>
        <v>5.21E-2</v>
      </c>
      <c r="AA953" s="404">
        <f t="shared" si="1785"/>
        <v>5.21E-2</v>
      </c>
      <c r="AB953" s="404">
        <f t="shared" si="1785"/>
        <v>5.21E-2</v>
      </c>
      <c r="AC953" s="404">
        <f t="shared" si="1785"/>
        <v>5.21E-2</v>
      </c>
      <c r="AD953" s="404">
        <f t="shared" si="1785"/>
        <v>5.21E-2</v>
      </c>
      <c r="AE953" s="404">
        <f t="shared" si="1785"/>
        <v>5.21E-2</v>
      </c>
      <c r="AF953" s="404">
        <f t="shared" si="1785"/>
        <v>5.21E-2</v>
      </c>
      <c r="AG953" s="404">
        <f t="shared" si="1785"/>
        <v>5.21E-2</v>
      </c>
      <c r="AH953" s="404">
        <f t="shared" si="1785"/>
        <v>5.21E-2</v>
      </c>
      <c r="AI953" s="404">
        <f t="shared" si="1785"/>
        <v>5.21E-2</v>
      </c>
      <c r="AJ953" s="404">
        <f t="shared" si="1785"/>
        <v>5.21E-2</v>
      </c>
      <c r="AK953" s="404">
        <f t="shared" si="1785"/>
        <v>5.21E-2</v>
      </c>
      <c r="AL953" s="404">
        <f t="shared" si="1785"/>
        <v>5.21E-2</v>
      </c>
      <c r="AM953" s="404">
        <f t="shared" si="1785"/>
        <v>5.21E-2</v>
      </c>
      <c r="AN953" s="404">
        <f t="shared" si="1785"/>
        <v>5.21E-2</v>
      </c>
      <c r="AO953" s="404">
        <f t="shared" si="1785"/>
        <v>5.21E-2</v>
      </c>
      <c r="AP953" s="404">
        <f t="shared" si="1785"/>
        <v>5.21E-2</v>
      </c>
      <c r="AQ953" s="404">
        <f t="shared" si="1785"/>
        <v>5.21E-2</v>
      </c>
      <c r="AR953" s="404">
        <f t="shared" si="1785"/>
        <v>5.21E-2</v>
      </c>
      <c r="AS953" s="404">
        <f t="shared" si="1785"/>
        <v>5.21E-2</v>
      </c>
      <c r="AT953" s="404">
        <f t="shared" si="1785"/>
        <v>5.21E-2</v>
      </c>
      <c r="AU953" s="404">
        <f t="shared" si="1785"/>
        <v>5.21E-2</v>
      </c>
      <c r="AV953" s="404">
        <f t="shared" si="1785"/>
        <v>5.21E-2</v>
      </c>
      <c r="AW953" s="404">
        <f t="shared" si="1785"/>
        <v>5.21E-2</v>
      </c>
      <c r="AX953" s="404">
        <f t="shared" si="1785"/>
        <v>5.21E-2</v>
      </c>
      <c r="AY953" s="404">
        <f t="shared" si="1785"/>
        <v>5.21E-2</v>
      </c>
      <c r="AZ953" s="404">
        <f t="shared" si="1785"/>
        <v>5.21E-2</v>
      </c>
      <c r="BA953" s="404">
        <f t="shared" si="1785"/>
        <v>5.21E-2</v>
      </c>
      <c r="BB953" s="404">
        <f t="shared" si="1785"/>
        <v>5.21E-2</v>
      </c>
      <c r="BC953" s="404">
        <f t="shared" si="1785"/>
        <v>5.21E-2</v>
      </c>
      <c r="BD953" s="404">
        <f t="shared" si="1785"/>
        <v>5.21E-2</v>
      </c>
      <c r="BE953" s="404">
        <f t="shared" si="1785"/>
        <v>5.21E-2</v>
      </c>
      <c r="BF953" s="404">
        <f t="shared" si="1785"/>
        <v>5.21E-2</v>
      </c>
      <c r="BG953" s="404">
        <f t="shared" si="1785"/>
        <v>5.21E-2</v>
      </c>
      <c r="BH953" s="404">
        <f t="shared" si="1785"/>
        <v>5.21E-2</v>
      </c>
      <c r="BI953" s="404">
        <f t="shared" si="1785"/>
        <v>5.21E-2</v>
      </c>
      <c r="BJ953" s="404">
        <f t="shared" si="1785"/>
        <v>5.21E-2</v>
      </c>
      <c r="BK953" s="404">
        <f t="shared" si="1785"/>
        <v>5.21E-2</v>
      </c>
      <c r="BL953" s="404">
        <f t="shared" si="1785"/>
        <v>5.21E-2</v>
      </c>
      <c r="BM953" s="404">
        <f t="shared" si="1785"/>
        <v>5.21E-2</v>
      </c>
    </row>
    <row r="954" spans="4:65" s="326" customFormat="1" outlineLevel="1" x14ac:dyDescent="0.2">
      <c r="D954" s="334"/>
      <c r="F954" s="335"/>
      <c r="G954" s="335"/>
    </row>
    <row r="955" spans="4:65" s="326" customFormat="1" outlineLevel="1" x14ac:dyDescent="0.2">
      <c r="D955" s="334"/>
      <c r="F955" s="335"/>
      <c r="G955" s="335"/>
    </row>
    <row r="956" spans="4:65" s="326" customFormat="1" ht="15" outlineLevel="1" x14ac:dyDescent="0.35">
      <c r="D956" s="403" t="s">
        <v>233</v>
      </c>
      <c r="F956" s="335"/>
      <c r="G956" s="335"/>
    </row>
    <row r="957" spans="4:65" s="326" customFormat="1" outlineLevel="1" x14ac:dyDescent="0.2">
      <c r="D957" s="334"/>
      <c r="F957" s="335"/>
      <c r="G957" s="335"/>
    </row>
    <row r="958" spans="4:65" s="326" customFormat="1" outlineLevel="1" x14ac:dyDescent="0.2">
      <c r="D958" s="334" t="s">
        <v>230</v>
      </c>
      <c r="F958" s="335"/>
      <c r="G958" s="335"/>
      <c r="O958" s="404">
        <f>(1+O949)^(1/12)-1</f>
        <v>1.1311800000000094E-3</v>
      </c>
      <c r="P958" s="404">
        <f t="shared" ref="P958:BM959" si="1786">(1+P949)^(1/12)-1</f>
        <v>1.1311800000000094E-3</v>
      </c>
      <c r="Q958" s="404">
        <f t="shared" si="1786"/>
        <v>1.1311800000000094E-3</v>
      </c>
      <c r="R958" s="404">
        <f t="shared" si="1786"/>
        <v>1.1311800000000094E-3</v>
      </c>
      <c r="S958" s="404">
        <f t="shared" si="1786"/>
        <v>1.1311800000000094E-3</v>
      </c>
      <c r="T958" s="404">
        <f t="shared" si="1786"/>
        <v>1.1311800000000094E-3</v>
      </c>
      <c r="U958" s="404">
        <f t="shared" si="1786"/>
        <v>1.1311800000000094E-3</v>
      </c>
      <c r="V958" s="404">
        <f t="shared" si="1786"/>
        <v>1.1311800000000094E-3</v>
      </c>
      <c r="W958" s="404">
        <f t="shared" si="1786"/>
        <v>1.1311800000000094E-3</v>
      </c>
      <c r="X958" s="404">
        <f t="shared" si="1786"/>
        <v>1.1311800000000094E-3</v>
      </c>
      <c r="Y958" s="404">
        <f t="shared" si="1786"/>
        <v>1.1311800000000094E-3</v>
      </c>
      <c r="Z958" s="404">
        <f t="shared" si="1786"/>
        <v>1.1311800000000094E-3</v>
      </c>
      <c r="AA958" s="404">
        <f t="shared" si="1786"/>
        <v>1.1311800000000094E-3</v>
      </c>
      <c r="AB958" s="404">
        <f t="shared" si="1786"/>
        <v>1.1311800000000094E-3</v>
      </c>
      <c r="AC958" s="404">
        <f t="shared" si="1786"/>
        <v>1.1311800000000094E-3</v>
      </c>
      <c r="AD958" s="404">
        <f t="shared" si="1786"/>
        <v>1.1311800000000094E-3</v>
      </c>
      <c r="AE958" s="404">
        <f t="shared" si="1786"/>
        <v>1.1311800000000094E-3</v>
      </c>
      <c r="AF958" s="404">
        <f t="shared" si="1786"/>
        <v>1.1311800000000094E-3</v>
      </c>
      <c r="AG958" s="404">
        <f t="shared" si="1786"/>
        <v>1.1311800000000094E-3</v>
      </c>
      <c r="AH958" s="404">
        <f t="shared" si="1786"/>
        <v>1.1311800000000094E-3</v>
      </c>
      <c r="AI958" s="404">
        <f t="shared" si="1786"/>
        <v>1.1311800000000094E-3</v>
      </c>
      <c r="AJ958" s="404">
        <f t="shared" si="1786"/>
        <v>1.1311800000000094E-3</v>
      </c>
      <c r="AK958" s="404">
        <f t="shared" si="1786"/>
        <v>1.1311800000000094E-3</v>
      </c>
      <c r="AL958" s="404">
        <f t="shared" si="1786"/>
        <v>1.1311800000000094E-3</v>
      </c>
      <c r="AM958" s="404">
        <f t="shared" si="1786"/>
        <v>1.1311800000000094E-3</v>
      </c>
      <c r="AN958" s="404">
        <f t="shared" si="1786"/>
        <v>1.1311800000000094E-3</v>
      </c>
      <c r="AO958" s="404">
        <f t="shared" si="1786"/>
        <v>1.1311800000000094E-3</v>
      </c>
      <c r="AP958" s="404">
        <f t="shared" si="1786"/>
        <v>1.1311800000000094E-3</v>
      </c>
      <c r="AQ958" s="404">
        <f t="shared" si="1786"/>
        <v>1.1311800000000094E-3</v>
      </c>
      <c r="AR958" s="404">
        <f t="shared" si="1786"/>
        <v>1.1311800000000094E-3</v>
      </c>
      <c r="AS958" s="404">
        <f t="shared" si="1786"/>
        <v>1.1311800000000094E-3</v>
      </c>
      <c r="AT958" s="404">
        <f t="shared" si="1786"/>
        <v>1.1311800000000094E-3</v>
      </c>
      <c r="AU958" s="404">
        <f t="shared" si="1786"/>
        <v>1.1311800000000094E-3</v>
      </c>
      <c r="AV958" s="404">
        <f t="shared" si="1786"/>
        <v>1.1311800000000094E-3</v>
      </c>
      <c r="AW958" s="404">
        <f t="shared" si="1786"/>
        <v>1.1311800000000094E-3</v>
      </c>
      <c r="AX958" s="404">
        <f t="shared" si="1786"/>
        <v>1.1311800000000094E-3</v>
      </c>
      <c r="AY958" s="404">
        <f t="shared" si="1786"/>
        <v>1.1311800000000094E-3</v>
      </c>
      <c r="AZ958" s="404">
        <f t="shared" si="1786"/>
        <v>1.1311800000000094E-3</v>
      </c>
      <c r="BA958" s="404">
        <f t="shared" si="1786"/>
        <v>1.1311800000000094E-3</v>
      </c>
      <c r="BB958" s="404">
        <f t="shared" si="1786"/>
        <v>1.1311800000000094E-3</v>
      </c>
      <c r="BC958" s="404">
        <f t="shared" si="1786"/>
        <v>1.1311800000000094E-3</v>
      </c>
      <c r="BD958" s="404">
        <f t="shared" si="1786"/>
        <v>1.1311800000000094E-3</v>
      </c>
      <c r="BE958" s="404">
        <f t="shared" si="1786"/>
        <v>1.1311800000000094E-3</v>
      </c>
      <c r="BF958" s="404">
        <f t="shared" si="1786"/>
        <v>1.1311800000000094E-3</v>
      </c>
      <c r="BG958" s="404">
        <f t="shared" si="1786"/>
        <v>1.1311800000000094E-3</v>
      </c>
      <c r="BH958" s="404">
        <f t="shared" si="1786"/>
        <v>1.1311800000000094E-3</v>
      </c>
      <c r="BI958" s="404">
        <f t="shared" si="1786"/>
        <v>1.1311800000000094E-3</v>
      </c>
      <c r="BJ958" s="404">
        <f t="shared" si="1786"/>
        <v>1.1311800000000094E-3</v>
      </c>
      <c r="BK958" s="404">
        <f t="shared" si="1786"/>
        <v>1.1311800000000094E-3</v>
      </c>
      <c r="BL958" s="404">
        <f t="shared" si="1786"/>
        <v>1.1311800000000094E-3</v>
      </c>
      <c r="BM958" s="404">
        <f t="shared" si="1786"/>
        <v>1.1311800000000094E-3</v>
      </c>
    </row>
    <row r="959" spans="4:65" s="326" customFormat="1" outlineLevel="1" x14ac:dyDescent="0.2">
      <c r="D959" s="334" t="s">
        <v>229</v>
      </c>
      <c r="F959" s="335"/>
      <c r="G959" s="335"/>
      <c r="O959" s="409">
        <f>(1+O950)^(1/12)-1</f>
        <v>3.9157999999999138E-3</v>
      </c>
      <c r="P959" s="409">
        <f t="shared" si="1786"/>
        <v>3.9157999999999138E-3</v>
      </c>
      <c r="Q959" s="409">
        <f t="shared" si="1786"/>
        <v>3.9157999999999138E-3</v>
      </c>
      <c r="R959" s="409">
        <f t="shared" si="1786"/>
        <v>3.9157999999999138E-3</v>
      </c>
      <c r="S959" s="409">
        <f t="shared" si="1786"/>
        <v>3.9157999999999138E-3</v>
      </c>
      <c r="T959" s="409">
        <f t="shared" si="1786"/>
        <v>3.9157999999999138E-3</v>
      </c>
      <c r="U959" s="409">
        <f t="shared" si="1786"/>
        <v>3.9157999999999138E-3</v>
      </c>
      <c r="V959" s="409">
        <f t="shared" si="1786"/>
        <v>3.9157999999999138E-3</v>
      </c>
      <c r="W959" s="409">
        <f t="shared" si="1786"/>
        <v>3.9157999999999138E-3</v>
      </c>
      <c r="X959" s="409">
        <f t="shared" si="1786"/>
        <v>3.9157999999999138E-3</v>
      </c>
      <c r="Y959" s="409">
        <f t="shared" si="1786"/>
        <v>3.9157999999999138E-3</v>
      </c>
      <c r="Z959" s="409">
        <f t="shared" si="1786"/>
        <v>3.9157999999999138E-3</v>
      </c>
      <c r="AA959" s="409">
        <f t="shared" si="1786"/>
        <v>3.9157999999999138E-3</v>
      </c>
      <c r="AB959" s="409">
        <f t="shared" si="1786"/>
        <v>3.9157999999999138E-3</v>
      </c>
      <c r="AC959" s="409">
        <f t="shared" si="1786"/>
        <v>3.9157999999999138E-3</v>
      </c>
      <c r="AD959" s="409">
        <f t="shared" si="1786"/>
        <v>3.9157999999999138E-3</v>
      </c>
      <c r="AE959" s="409">
        <f t="shared" si="1786"/>
        <v>3.9157999999999138E-3</v>
      </c>
      <c r="AF959" s="409">
        <f t="shared" si="1786"/>
        <v>3.9157999999999138E-3</v>
      </c>
      <c r="AG959" s="409">
        <f t="shared" si="1786"/>
        <v>3.9157999999999138E-3</v>
      </c>
      <c r="AH959" s="409">
        <f t="shared" si="1786"/>
        <v>3.9157999999999138E-3</v>
      </c>
      <c r="AI959" s="409">
        <f t="shared" si="1786"/>
        <v>3.9157999999999138E-3</v>
      </c>
      <c r="AJ959" s="409">
        <f t="shared" si="1786"/>
        <v>3.9157999999999138E-3</v>
      </c>
      <c r="AK959" s="409">
        <f t="shared" si="1786"/>
        <v>3.9157999999999138E-3</v>
      </c>
      <c r="AL959" s="409">
        <f t="shared" si="1786"/>
        <v>3.9157999999999138E-3</v>
      </c>
      <c r="AM959" s="409">
        <f t="shared" si="1786"/>
        <v>3.9157999999999138E-3</v>
      </c>
      <c r="AN959" s="409">
        <f t="shared" si="1786"/>
        <v>3.9157999999999138E-3</v>
      </c>
      <c r="AO959" s="409">
        <f t="shared" si="1786"/>
        <v>3.9157999999999138E-3</v>
      </c>
      <c r="AP959" s="409">
        <f t="shared" si="1786"/>
        <v>3.9157999999999138E-3</v>
      </c>
      <c r="AQ959" s="409">
        <f t="shared" si="1786"/>
        <v>3.9157999999999138E-3</v>
      </c>
      <c r="AR959" s="409">
        <f t="shared" si="1786"/>
        <v>3.9157999999999138E-3</v>
      </c>
      <c r="AS959" s="409">
        <f t="shared" si="1786"/>
        <v>3.9157999999999138E-3</v>
      </c>
      <c r="AT959" s="409">
        <f t="shared" si="1786"/>
        <v>3.9157999999999138E-3</v>
      </c>
      <c r="AU959" s="409">
        <f t="shared" si="1786"/>
        <v>3.9157999999999138E-3</v>
      </c>
      <c r="AV959" s="409">
        <f t="shared" si="1786"/>
        <v>3.9157999999999138E-3</v>
      </c>
      <c r="AW959" s="409">
        <f t="shared" si="1786"/>
        <v>3.9157999999999138E-3</v>
      </c>
      <c r="AX959" s="409">
        <f t="shared" si="1786"/>
        <v>3.9157999999999138E-3</v>
      </c>
      <c r="AY959" s="409">
        <f t="shared" si="1786"/>
        <v>3.9157999999999138E-3</v>
      </c>
      <c r="AZ959" s="409">
        <f t="shared" si="1786"/>
        <v>3.9157999999999138E-3</v>
      </c>
      <c r="BA959" s="409">
        <f t="shared" si="1786"/>
        <v>3.9157999999999138E-3</v>
      </c>
      <c r="BB959" s="409">
        <f t="shared" si="1786"/>
        <v>3.9157999999999138E-3</v>
      </c>
      <c r="BC959" s="409">
        <f t="shared" si="1786"/>
        <v>3.9157999999999138E-3</v>
      </c>
      <c r="BD959" s="409">
        <f t="shared" si="1786"/>
        <v>3.9157999999999138E-3</v>
      </c>
      <c r="BE959" s="409">
        <f t="shared" si="1786"/>
        <v>3.9157999999999138E-3</v>
      </c>
      <c r="BF959" s="409">
        <f t="shared" si="1786"/>
        <v>3.9157999999999138E-3</v>
      </c>
      <c r="BG959" s="409">
        <f t="shared" si="1786"/>
        <v>3.9157999999999138E-3</v>
      </c>
      <c r="BH959" s="409">
        <f t="shared" si="1786"/>
        <v>3.9157999999999138E-3</v>
      </c>
      <c r="BI959" s="409">
        <f t="shared" si="1786"/>
        <v>3.9157999999999138E-3</v>
      </c>
      <c r="BJ959" s="409">
        <f t="shared" si="1786"/>
        <v>3.9157999999999138E-3</v>
      </c>
      <c r="BK959" s="409">
        <f t="shared" si="1786"/>
        <v>3.9157999999999138E-3</v>
      </c>
      <c r="BL959" s="409">
        <f t="shared" si="1786"/>
        <v>3.9157999999999138E-3</v>
      </c>
      <c r="BM959" s="409">
        <f t="shared" si="1786"/>
        <v>3.9157999999999138E-3</v>
      </c>
    </row>
    <row r="960" spans="4:65" s="326" customFormat="1" outlineLevel="1" x14ac:dyDescent="0.2">
      <c r="D960" s="334" t="s">
        <v>231</v>
      </c>
      <c r="F960" s="335"/>
      <c r="G960" s="335"/>
      <c r="O960" s="408">
        <f>(1+O951)^(1/12)-1</f>
        <v>4.9996888586334443E-3</v>
      </c>
      <c r="P960" s="408">
        <f t="shared" ref="P960:BM960" si="1787">(1+P951)^(1/12)-1</f>
        <v>4.9996888586334443E-3</v>
      </c>
      <c r="Q960" s="408">
        <f t="shared" si="1787"/>
        <v>4.9996888586334443E-3</v>
      </c>
      <c r="R960" s="408">
        <f t="shared" si="1787"/>
        <v>4.9996888586334443E-3</v>
      </c>
      <c r="S960" s="408">
        <f t="shared" si="1787"/>
        <v>4.9996888586334443E-3</v>
      </c>
      <c r="T960" s="408">
        <f t="shared" si="1787"/>
        <v>4.9996888586334443E-3</v>
      </c>
      <c r="U960" s="408">
        <f t="shared" si="1787"/>
        <v>4.9996888586334443E-3</v>
      </c>
      <c r="V960" s="408">
        <f t="shared" si="1787"/>
        <v>4.9996888586334443E-3</v>
      </c>
      <c r="W960" s="408">
        <f t="shared" si="1787"/>
        <v>4.9996888586334443E-3</v>
      </c>
      <c r="X960" s="408">
        <f t="shared" si="1787"/>
        <v>4.9996888586334443E-3</v>
      </c>
      <c r="Y960" s="408">
        <f t="shared" si="1787"/>
        <v>4.9996888586334443E-3</v>
      </c>
      <c r="Z960" s="408">
        <f t="shared" si="1787"/>
        <v>4.9996888586334443E-3</v>
      </c>
      <c r="AA960" s="408">
        <f t="shared" si="1787"/>
        <v>4.9996888586334443E-3</v>
      </c>
      <c r="AB960" s="408">
        <f t="shared" si="1787"/>
        <v>4.9996888586334443E-3</v>
      </c>
      <c r="AC960" s="408">
        <f t="shared" si="1787"/>
        <v>4.9996888586334443E-3</v>
      </c>
      <c r="AD960" s="408">
        <f t="shared" si="1787"/>
        <v>4.9996888586334443E-3</v>
      </c>
      <c r="AE960" s="408">
        <f t="shared" si="1787"/>
        <v>4.9996888586334443E-3</v>
      </c>
      <c r="AF960" s="408">
        <f t="shared" si="1787"/>
        <v>4.9996888586334443E-3</v>
      </c>
      <c r="AG960" s="408">
        <f t="shared" si="1787"/>
        <v>4.9996888586334443E-3</v>
      </c>
      <c r="AH960" s="408">
        <f t="shared" si="1787"/>
        <v>4.9996888586334443E-3</v>
      </c>
      <c r="AI960" s="408">
        <f t="shared" si="1787"/>
        <v>4.9996888586334443E-3</v>
      </c>
      <c r="AJ960" s="408">
        <f t="shared" si="1787"/>
        <v>4.9996888586334443E-3</v>
      </c>
      <c r="AK960" s="408">
        <f t="shared" si="1787"/>
        <v>4.9996888586334443E-3</v>
      </c>
      <c r="AL960" s="408">
        <f t="shared" si="1787"/>
        <v>4.9996888586334443E-3</v>
      </c>
      <c r="AM960" s="408">
        <f t="shared" si="1787"/>
        <v>4.9996888586334443E-3</v>
      </c>
      <c r="AN960" s="408">
        <f t="shared" si="1787"/>
        <v>4.9996888586334443E-3</v>
      </c>
      <c r="AO960" s="408">
        <f t="shared" si="1787"/>
        <v>4.9996888586334443E-3</v>
      </c>
      <c r="AP960" s="408">
        <f t="shared" si="1787"/>
        <v>4.9996888586334443E-3</v>
      </c>
      <c r="AQ960" s="408">
        <f t="shared" si="1787"/>
        <v>4.9996888586334443E-3</v>
      </c>
      <c r="AR960" s="408">
        <f t="shared" si="1787"/>
        <v>4.9996888586334443E-3</v>
      </c>
      <c r="AS960" s="408">
        <f t="shared" si="1787"/>
        <v>4.9996888586334443E-3</v>
      </c>
      <c r="AT960" s="408">
        <f t="shared" si="1787"/>
        <v>4.9996888586334443E-3</v>
      </c>
      <c r="AU960" s="408">
        <f t="shared" si="1787"/>
        <v>4.9996888586334443E-3</v>
      </c>
      <c r="AV960" s="408">
        <f t="shared" si="1787"/>
        <v>4.9996888586334443E-3</v>
      </c>
      <c r="AW960" s="408">
        <f t="shared" si="1787"/>
        <v>4.9996888586334443E-3</v>
      </c>
      <c r="AX960" s="408">
        <f t="shared" si="1787"/>
        <v>4.9996888586334443E-3</v>
      </c>
      <c r="AY960" s="408">
        <f t="shared" si="1787"/>
        <v>4.9996888586334443E-3</v>
      </c>
      <c r="AZ960" s="408">
        <f t="shared" si="1787"/>
        <v>4.9996888586334443E-3</v>
      </c>
      <c r="BA960" s="408">
        <f t="shared" si="1787"/>
        <v>4.9996888586334443E-3</v>
      </c>
      <c r="BB960" s="408">
        <f t="shared" si="1787"/>
        <v>4.9996888586334443E-3</v>
      </c>
      <c r="BC960" s="408">
        <f t="shared" si="1787"/>
        <v>4.9996888586334443E-3</v>
      </c>
      <c r="BD960" s="408">
        <f t="shared" si="1787"/>
        <v>4.9996888586334443E-3</v>
      </c>
      <c r="BE960" s="408">
        <f t="shared" si="1787"/>
        <v>4.9996888586334443E-3</v>
      </c>
      <c r="BF960" s="408">
        <f t="shared" si="1787"/>
        <v>4.9996888586334443E-3</v>
      </c>
      <c r="BG960" s="408">
        <f t="shared" si="1787"/>
        <v>4.9996888586334443E-3</v>
      </c>
      <c r="BH960" s="408">
        <f t="shared" si="1787"/>
        <v>4.9996888586334443E-3</v>
      </c>
      <c r="BI960" s="408">
        <f t="shared" si="1787"/>
        <v>4.9996888586334443E-3</v>
      </c>
      <c r="BJ960" s="408">
        <f t="shared" si="1787"/>
        <v>4.9996888586334443E-3</v>
      </c>
      <c r="BK960" s="408">
        <f t="shared" si="1787"/>
        <v>4.9996888586334443E-3</v>
      </c>
      <c r="BL960" s="408">
        <f t="shared" si="1787"/>
        <v>4.9996888586334443E-3</v>
      </c>
      <c r="BM960" s="408">
        <f t="shared" si="1787"/>
        <v>4.9996888586334443E-3</v>
      </c>
    </row>
    <row r="961" spans="3:65" s="326" customFormat="1" outlineLevel="1" x14ac:dyDescent="0.2">
      <c r="D961" s="334"/>
      <c r="F961" s="335"/>
      <c r="G961" s="335"/>
    </row>
    <row r="962" spans="3:65" s="326" customFormat="1" outlineLevel="1" x14ac:dyDescent="0.2">
      <c r="D962" s="334" t="s">
        <v>232</v>
      </c>
      <c r="F962" s="335"/>
      <c r="G962" s="335"/>
      <c r="O962" s="404">
        <f>(1+O953)^(1/12)-1</f>
        <v>4.2413162664582948E-3</v>
      </c>
      <c r="P962" s="404">
        <f t="shared" ref="P962:BM962" si="1788">(1+P953)^(1/12)-1</f>
        <v>4.2413162664582948E-3</v>
      </c>
      <c r="Q962" s="404">
        <f t="shared" si="1788"/>
        <v>4.2413162664582948E-3</v>
      </c>
      <c r="R962" s="404">
        <f t="shared" si="1788"/>
        <v>4.2413162664582948E-3</v>
      </c>
      <c r="S962" s="404">
        <f t="shared" si="1788"/>
        <v>4.2413162664582948E-3</v>
      </c>
      <c r="T962" s="404">
        <f t="shared" si="1788"/>
        <v>4.2413162664582948E-3</v>
      </c>
      <c r="U962" s="404">
        <f t="shared" si="1788"/>
        <v>4.2413162664582948E-3</v>
      </c>
      <c r="V962" s="404">
        <f t="shared" si="1788"/>
        <v>4.2413162664582948E-3</v>
      </c>
      <c r="W962" s="404">
        <f t="shared" si="1788"/>
        <v>4.2413162664582948E-3</v>
      </c>
      <c r="X962" s="404">
        <f t="shared" si="1788"/>
        <v>4.2413162664582948E-3</v>
      </c>
      <c r="Y962" s="404">
        <f t="shared" si="1788"/>
        <v>4.2413162664582948E-3</v>
      </c>
      <c r="Z962" s="404">
        <f t="shared" si="1788"/>
        <v>4.2413162664582948E-3</v>
      </c>
      <c r="AA962" s="404">
        <f t="shared" si="1788"/>
        <v>4.2413162664582948E-3</v>
      </c>
      <c r="AB962" s="404">
        <f t="shared" si="1788"/>
        <v>4.2413162664582948E-3</v>
      </c>
      <c r="AC962" s="404">
        <f t="shared" si="1788"/>
        <v>4.2413162664582948E-3</v>
      </c>
      <c r="AD962" s="404">
        <f t="shared" si="1788"/>
        <v>4.2413162664582948E-3</v>
      </c>
      <c r="AE962" s="404">
        <f t="shared" si="1788"/>
        <v>4.2413162664582948E-3</v>
      </c>
      <c r="AF962" s="404">
        <f t="shared" si="1788"/>
        <v>4.2413162664582948E-3</v>
      </c>
      <c r="AG962" s="404">
        <f t="shared" si="1788"/>
        <v>4.2413162664582948E-3</v>
      </c>
      <c r="AH962" s="404">
        <f t="shared" si="1788"/>
        <v>4.2413162664582948E-3</v>
      </c>
      <c r="AI962" s="404">
        <f t="shared" si="1788"/>
        <v>4.2413162664582948E-3</v>
      </c>
      <c r="AJ962" s="404">
        <f t="shared" si="1788"/>
        <v>4.2413162664582948E-3</v>
      </c>
      <c r="AK962" s="404">
        <f t="shared" si="1788"/>
        <v>4.2413162664582948E-3</v>
      </c>
      <c r="AL962" s="404">
        <f t="shared" si="1788"/>
        <v>4.2413162664582948E-3</v>
      </c>
      <c r="AM962" s="404">
        <f t="shared" si="1788"/>
        <v>4.2413162664582948E-3</v>
      </c>
      <c r="AN962" s="404">
        <f t="shared" si="1788"/>
        <v>4.2413162664582948E-3</v>
      </c>
      <c r="AO962" s="404">
        <f t="shared" si="1788"/>
        <v>4.2413162664582948E-3</v>
      </c>
      <c r="AP962" s="404">
        <f t="shared" si="1788"/>
        <v>4.2413162664582948E-3</v>
      </c>
      <c r="AQ962" s="404">
        <f t="shared" si="1788"/>
        <v>4.2413162664582948E-3</v>
      </c>
      <c r="AR962" s="404">
        <f t="shared" si="1788"/>
        <v>4.2413162664582948E-3</v>
      </c>
      <c r="AS962" s="404">
        <f t="shared" si="1788"/>
        <v>4.2413162664582948E-3</v>
      </c>
      <c r="AT962" s="404">
        <f t="shared" si="1788"/>
        <v>4.2413162664582948E-3</v>
      </c>
      <c r="AU962" s="404">
        <f t="shared" si="1788"/>
        <v>4.2413162664582948E-3</v>
      </c>
      <c r="AV962" s="404">
        <f t="shared" si="1788"/>
        <v>4.2413162664582948E-3</v>
      </c>
      <c r="AW962" s="404">
        <f t="shared" si="1788"/>
        <v>4.2413162664582948E-3</v>
      </c>
      <c r="AX962" s="404">
        <f t="shared" si="1788"/>
        <v>4.2413162664582948E-3</v>
      </c>
      <c r="AY962" s="404">
        <f t="shared" si="1788"/>
        <v>4.2413162664582948E-3</v>
      </c>
      <c r="AZ962" s="404">
        <f t="shared" si="1788"/>
        <v>4.2413162664582948E-3</v>
      </c>
      <c r="BA962" s="404">
        <f t="shared" si="1788"/>
        <v>4.2413162664582948E-3</v>
      </c>
      <c r="BB962" s="404">
        <f t="shared" si="1788"/>
        <v>4.2413162664582948E-3</v>
      </c>
      <c r="BC962" s="404">
        <f t="shared" si="1788"/>
        <v>4.2413162664582948E-3</v>
      </c>
      <c r="BD962" s="404">
        <f t="shared" si="1788"/>
        <v>4.2413162664582948E-3</v>
      </c>
      <c r="BE962" s="404">
        <f t="shared" si="1788"/>
        <v>4.2413162664582948E-3</v>
      </c>
      <c r="BF962" s="404">
        <f t="shared" si="1788"/>
        <v>4.2413162664582948E-3</v>
      </c>
      <c r="BG962" s="404">
        <f t="shared" si="1788"/>
        <v>4.2413162664582948E-3</v>
      </c>
      <c r="BH962" s="404">
        <f t="shared" si="1788"/>
        <v>4.2413162664582948E-3</v>
      </c>
      <c r="BI962" s="404">
        <f t="shared" si="1788"/>
        <v>4.2413162664582948E-3</v>
      </c>
      <c r="BJ962" s="404">
        <f t="shared" si="1788"/>
        <v>4.2413162664582948E-3</v>
      </c>
      <c r="BK962" s="404">
        <f t="shared" si="1788"/>
        <v>4.2413162664582948E-3</v>
      </c>
      <c r="BL962" s="404">
        <f t="shared" si="1788"/>
        <v>4.2413162664582948E-3</v>
      </c>
      <c r="BM962" s="404">
        <f t="shared" si="1788"/>
        <v>4.2413162664582948E-3</v>
      </c>
    </row>
    <row r="963" spans="3:65" s="326" customFormat="1" outlineLevel="1" x14ac:dyDescent="0.2">
      <c r="D963" s="334"/>
      <c r="F963" s="335"/>
      <c r="G963" s="335"/>
    </row>
    <row r="964" spans="3:65" s="326" customFormat="1" outlineLevel="1" x14ac:dyDescent="0.2">
      <c r="D964" s="334"/>
      <c r="F964" s="335"/>
      <c r="G964" s="335"/>
    </row>
    <row r="965" spans="3:65" s="326" customFormat="1" outlineLevel="1" x14ac:dyDescent="0.2">
      <c r="D965" s="334"/>
      <c r="F965" s="335"/>
      <c r="G965" s="335"/>
    </row>
    <row r="966" spans="3:65" ht="38.25" outlineLevel="1" x14ac:dyDescent="0.2">
      <c r="D966" s="323" t="s">
        <v>239</v>
      </c>
      <c r="E966" s="318"/>
      <c r="F966" s="291"/>
      <c r="G966" s="291"/>
      <c r="H966" s="412" t="s">
        <v>67</v>
      </c>
      <c r="I966" s="412" t="s">
        <v>153</v>
      </c>
      <c r="K966" s="321"/>
      <c r="L966" s="321"/>
      <c r="M966" s="321"/>
      <c r="O966" s="321"/>
      <c r="P966" s="321"/>
      <c r="Q966" s="321"/>
      <c r="R966" s="321"/>
      <c r="S966" s="321"/>
      <c r="T966" s="321"/>
      <c r="U966" s="321"/>
      <c r="V966" s="321"/>
      <c r="W966" s="321"/>
      <c r="X966" s="321"/>
      <c r="Y966" s="321"/>
      <c r="Z966" s="321"/>
      <c r="AA966" s="321"/>
      <c r="AB966" s="321"/>
      <c r="AC966" s="321"/>
      <c r="AD966" s="321"/>
      <c r="AE966" s="321"/>
      <c r="AF966" s="321"/>
      <c r="AG966" s="321"/>
      <c r="AH966" s="321"/>
      <c r="AI966" s="321"/>
      <c r="AJ966" s="321"/>
      <c r="AK966" s="321"/>
      <c r="AL966" s="321"/>
      <c r="AM966" s="321"/>
      <c r="AN966" s="321"/>
      <c r="AO966" s="321"/>
      <c r="AP966" s="321"/>
      <c r="AQ966" s="321"/>
      <c r="AR966" s="321"/>
      <c r="AS966" s="321"/>
      <c r="AT966" s="321"/>
      <c r="AU966" s="321"/>
      <c r="AV966" s="321"/>
      <c r="AW966" s="321"/>
      <c r="AX966" s="321"/>
      <c r="AY966" s="321"/>
      <c r="AZ966" s="321"/>
      <c r="BA966" s="321"/>
      <c r="BB966" s="321"/>
      <c r="BC966" s="321"/>
      <c r="BD966" s="321"/>
      <c r="BE966" s="321"/>
      <c r="BF966" s="321"/>
      <c r="BG966" s="321"/>
      <c r="BH966" s="321"/>
      <c r="BI966" s="321"/>
      <c r="BJ966" s="321"/>
      <c r="BK966" s="321"/>
      <c r="BL966" s="321"/>
      <c r="BM966" s="321"/>
    </row>
    <row r="967" spans="3:65" outlineLevel="1" x14ac:dyDescent="0.2">
      <c r="C967" s="325">
        <f>C966+1</f>
        <v>1</v>
      </c>
      <c r="D967" s="303" t="str">
        <f>INDEX(D$59:D$83,$C967,1)</f>
        <v>CR Factors</v>
      </c>
      <c r="E967" s="350" t="str">
        <f t="shared" ref="E967:F991" si="1789">INDEX(E$59:E$83,$C967,1)</f>
        <v>Capital</v>
      </c>
      <c r="F967" s="320">
        <f t="shared" si="1789"/>
        <v>4</v>
      </c>
      <c r="G967" s="320"/>
      <c r="H967" s="410">
        <f>Input!F8</f>
        <v>43435</v>
      </c>
      <c r="I967" s="410">
        <f>Input!G8</f>
        <v>43466</v>
      </c>
      <c r="J967" s="413">
        <f t="shared" ref="J967:J991" si="1790">MAX(0,MONTH(I967)-MONTH(H967)+YEAR(I967)*12-YEAR(H967)*12)</f>
        <v>1</v>
      </c>
      <c r="K967" s="341">
        <f>SUMPRODUCT(O967:BM967,$O$7:$BM$7)</f>
        <v>0</v>
      </c>
      <c r="L967" s="342">
        <f>SUM(O967:BM967)</f>
        <v>0</v>
      </c>
      <c r="O967" s="411">
        <f>IF(O$5&lt;YEAR($H967),0,IF(O$5=YEAR($H967),MIN(13-MONTH($H967),$J967),MIN(12,$J967-SUM($N967:N967))))*($F967&gt;=5)</f>
        <v>0</v>
      </c>
      <c r="P967" s="411">
        <f>IF(P$5&lt;YEAR($H967),0,IF(P$5=YEAR($H967),MIN(13-MONTH($H967),$J967),MIN(12,$J967-SUM($N967:O967))))*($F967&gt;=5)</f>
        <v>0</v>
      </c>
      <c r="Q967" s="411">
        <f>IF(Q$5&lt;YEAR($H967),0,IF(Q$5=YEAR($H967),MIN(13-MONTH($H967),$J967),MIN(12,$J967-SUM($N967:P967))))*($F967&gt;=5)</f>
        <v>0</v>
      </c>
      <c r="R967" s="411">
        <f>IF(R$5&lt;YEAR($H967),0,IF(R$5=YEAR($H967),MIN(13-MONTH($H967),$J967),MIN(12,$J967-SUM($N967:Q967))))*($F967&gt;=5)</f>
        <v>0</v>
      </c>
      <c r="S967" s="411">
        <f>IF(S$5&lt;YEAR($H967),0,IF(S$5=YEAR($H967),MIN(13-MONTH($H967),$J967),MIN(12,$J967-SUM($N967:R967))))*($F967&gt;=5)</f>
        <v>0</v>
      </c>
      <c r="T967" s="411">
        <f>IF(T$5&lt;YEAR($H967),0,IF(T$5=YEAR($H967),MIN(13-MONTH($H967),$J967),MIN(12,$J967-SUM($N967:S967))))*($F967&gt;=5)</f>
        <v>0</v>
      </c>
      <c r="U967" s="411">
        <f>IF(U$5&lt;YEAR($H967),0,IF(U$5=YEAR($H967),MIN(13-MONTH($H967),$J967),MIN(12,$J967-SUM($N967:T967))))*($F967&gt;=5)</f>
        <v>0</v>
      </c>
      <c r="V967" s="411">
        <f>IF(V$5&lt;YEAR($H967),0,IF(V$5=YEAR($H967),MIN(13-MONTH($H967),$J967),MIN(12,$J967-SUM($N967:U967))))*($F967&gt;=5)</f>
        <v>0</v>
      </c>
      <c r="W967" s="411">
        <f>IF(W$5&lt;YEAR($H967),0,IF(W$5=YEAR($H967),MIN(13-MONTH($H967),$J967),MIN(12,$J967-SUM($N967:V967))))*($F967&gt;=5)</f>
        <v>0</v>
      </c>
      <c r="X967" s="411">
        <f>IF(X$5&lt;YEAR($H967),0,IF(X$5=YEAR($H967),MIN(13-MONTH($H967),$J967),MIN(12,$J967-SUM($N967:W967))))*($F967&gt;=5)</f>
        <v>0</v>
      </c>
      <c r="Y967" s="411">
        <f>IF(Y$5&lt;YEAR($H967),0,IF(Y$5=YEAR($H967),MIN(13-MONTH($H967),$J967),MIN(12,$J967-SUM($N967:X967))))*($F967&gt;=5)</f>
        <v>0</v>
      </c>
      <c r="Z967" s="411">
        <f>IF(Z$5&lt;YEAR($H967),0,IF(Z$5=YEAR($H967),MIN(13-MONTH($H967),$J967),MIN(12,$J967-SUM($N967:Y967))))*($F967&gt;=5)</f>
        <v>0</v>
      </c>
      <c r="AA967" s="411">
        <f>IF(AA$5&lt;YEAR($H967),0,IF(AA$5=YEAR($H967),MIN(13-MONTH($H967),$J967),MIN(12,$J967-SUM($N967:Z967))))*($F967&gt;=5)</f>
        <v>0</v>
      </c>
      <c r="AB967" s="411">
        <f>IF(AB$5&lt;YEAR($H967),0,IF(AB$5=YEAR($H967),MIN(13-MONTH($H967),$J967),MIN(12,$J967-SUM($N967:AA967))))*($F967&gt;=5)</f>
        <v>0</v>
      </c>
      <c r="AC967" s="411">
        <f>IF(AC$5&lt;YEAR($H967),0,IF(AC$5=YEAR($H967),MIN(13-MONTH($H967),$J967),MIN(12,$J967-SUM($N967:AB967))))*($F967&gt;=5)</f>
        <v>0</v>
      </c>
      <c r="AD967" s="411">
        <f>IF(AD$5&lt;YEAR($H967),0,IF(AD$5=YEAR($H967),MIN(13-MONTH($H967),$J967),MIN(12,$J967-SUM($N967:AC967))))*($F967&gt;=5)</f>
        <v>0</v>
      </c>
      <c r="AE967" s="411">
        <f>IF(AE$5&lt;YEAR($H967),0,IF(AE$5=YEAR($H967),MIN(13-MONTH($H967),$J967),MIN(12,$J967-SUM($N967:AD967))))*($F967&gt;=5)</f>
        <v>0</v>
      </c>
      <c r="AF967" s="411">
        <f>IF(AF$5&lt;YEAR($H967),0,IF(AF$5=YEAR($H967),MIN(13-MONTH($H967),$J967),MIN(12,$J967-SUM($N967:AE967))))*($F967&gt;=5)</f>
        <v>0</v>
      </c>
      <c r="AG967" s="411">
        <f>IF(AG$5&lt;YEAR($H967),0,IF(AG$5=YEAR($H967),MIN(13-MONTH($H967),$J967),MIN(12,$J967-SUM($N967:AF967))))*($F967&gt;=5)</f>
        <v>0</v>
      </c>
      <c r="AH967" s="411">
        <f>IF(AH$5&lt;YEAR($H967),0,IF(AH$5=YEAR($H967),MIN(13-MONTH($H967),$J967),MIN(12,$J967-SUM($N967:AG967))))*($F967&gt;=5)</f>
        <v>0</v>
      </c>
      <c r="AI967" s="411">
        <f>IF(AI$5&lt;YEAR($H967),0,IF(AI$5=YEAR($H967),MIN(13-MONTH($H967),$J967),MIN(12,$J967-SUM($N967:AH967))))*($F967&gt;=5)</f>
        <v>0</v>
      </c>
      <c r="AJ967" s="411">
        <f>IF(AJ$5&lt;YEAR($H967),0,IF(AJ$5=YEAR($H967),MIN(13-MONTH($H967),$J967),MIN(12,$J967-SUM($N967:AI967))))*($F967&gt;=5)</f>
        <v>0</v>
      </c>
      <c r="AK967" s="411">
        <f>IF(AK$5&lt;YEAR($H967),0,IF(AK$5=YEAR($H967),MIN(13-MONTH($H967),$J967),MIN(12,$J967-SUM($N967:AJ967))))*($F967&gt;=5)</f>
        <v>0</v>
      </c>
      <c r="AL967" s="411">
        <f>IF(AL$5&lt;YEAR($H967),0,IF(AL$5=YEAR($H967),MIN(13-MONTH($H967),$J967),MIN(12,$J967-SUM($N967:AK967))))*($F967&gt;=5)</f>
        <v>0</v>
      </c>
      <c r="AM967" s="411">
        <f>IF(AM$5&lt;YEAR($H967),0,IF(AM$5=YEAR($H967),MIN(13-MONTH($H967),$J967),MIN(12,$J967-SUM($N967:AL967))))*($F967&gt;=5)</f>
        <v>0</v>
      </c>
      <c r="AN967" s="411">
        <f>IF(AN$5&lt;YEAR($H967),0,IF(AN$5=YEAR($H967),MIN(13-MONTH($H967),$J967),MIN(12,$J967-SUM($N967:AM967))))*($F967&gt;=5)</f>
        <v>0</v>
      </c>
      <c r="AO967" s="411">
        <f>IF(AO$5&lt;YEAR($H967),0,IF(AO$5=YEAR($H967),MIN(13-MONTH($H967),$J967),MIN(12,$J967-SUM($N967:AN967))))*($F967&gt;=5)</f>
        <v>0</v>
      </c>
      <c r="AP967" s="411">
        <f>IF(AP$5&lt;YEAR($H967),0,IF(AP$5=YEAR($H967),MIN(13-MONTH($H967),$J967),MIN(12,$J967-SUM($N967:AO967))))*($F967&gt;=5)</f>
        <v>0</v>
      </c>
      <c r="AQ967" s="411">
        <f>IF(AQ$5&lt;YEAR($H967),0,IF(AQ$5=YEAR($H967),MIN(13-MONTH($H967),$J967),MIN(12,$J967-SUM($N967:AP967))))*($F967&gt;=5)</f>
        <v>0</v>
      </c>
      <c r="AR967" s="411">
        <f>IF(AR$5&lt;YEAR($H967),0,IF(AR$5=YEAR($H967),MIN(13-MONTH($H967),$J967),MIN(12,$J967-SUM($N967:AQ967))))*($F967&gt;=5)</f>
        <v>0</v>
      </c>
      <c r="AS967" s="411">
        <f>IF(AS$5&lt;YEAR($H967),0,IF(AS$5=YEAR($H967),MIN(13-MONTH($H967),$J967),MIN(12,$J967-SUM($N967:AR967))))*($F967&gt;=5)</f>
        <v>0</v>
      </c>
      <c r="AT967" s="411">
        <f>IF(AT$5&lt;YEAR($H967),0,IF(AT$5=YEAR($H967),MIN(13-MONTH($H967),$J967),MIN(12,$J967-SUM($N967:AS967))))*($F967&gt;=5)</f>
        <v>0</v>
      </c>
      <c r="AU967" s="411">
        <f>IF(AU$5&lt;YEAR($H967),0,IF(AU$5=YEAR($H967),MIN(13-MONTH($H967),$J967),MIN(12,$J967-SUM($N967:AT967))))*($F967&gt;=5)</f>
        <v>0</v>
      </c>
      <c r="AV967" s="411">
        <f>IF(AV$5&lt;YEAR($H967),0,IF(AV$5=YEAR($H967),MIN(13-MONTH($H967),$J967),MIN(12,$J967-SUM($N967:AU967))))*($F967&gt;=5)</f>
        <v>0</v>
      </c>
      <c r="AW967" s="411">
        <f>IF(AW$5&lt;YEAR($H967),0,IF(AW$5=YEAR($H967),MIN(13-MONTH($H967),$J967),MIN(12,$J967-SUM($N967:AV967))))*($F967&gt;=5)</f>
        <v>0</v>
      </c>
      <c r="AX967" s="411">
        <f>IF(AX$5&lt;YEAR($H967),0,IF(AX$5=YEAR($H967),MIN(13-MONTH($H967),$J967),MIN(12,$J967-SUM($N967:AW967))))*($F967&gt;=5)</f>
        <v>0</v>
      </c>
      <c r="AY967" s="411">
        <f>IF(AY$5&lt;YEAR($H967),0,IF(AY$5=YEAR($H967),MIN(13-MONTH($H967),$J967),MIN(12,$J967-SUM($N967:AX967))))*($F967&gt;=5)</f>
        <v>0</v>
      </c>
      <c r="AZ967" s="411">
        <f>IF(AZ$5&lt;YEAR($H967),0,IF(AZ$5=YEAR($H967),MIN(13-MONTH($H967),$J967),MIN(12,$J967-SUM($N967:AY967))))*($F967&gt;=5)</f>
        <v>0</v>
      </c>
      <c r="BA967" s="411">
        <f>IF(BA$5&lt;YEAR($H967),0,IF(BA$5=YEAR($H967),MIN(13-MONTH($H967),$J967),MIN(12,$J967-SUM($N967:AZ967))))*($F967&gt;=5)</f>
        <v>0</v>
      </c>
      <c r="BB967" s="411">
        <f>IF(BB$5&lt;YEAR($H967),0,IF(BB$5=YEAR($H967),MIN(13-MONTH($H967),$J967),MIN(12,$J967-SUM($N967:BA967))))*($F967&gt;=5)</f>
        <v>0</v>
      </c>
      <c r="BC967" s="411">
        <f>IF(BC$5&lt;YEAR($H967),0,IF(BC$5=YEAR($H967),MIN(13-MONTH($H967),$J967),MIN(12,$J967-SUM($N967:BB967))))*($F967&gt;=5)</f>
        <v>0</v>
      </c>
      <c r="BD967" s="411">
        <f>IF(BD$5&lt;YEAR($H967),0,IF(BD$5=YEAR($H967),MIN(13-MONTH($H967),$J967),MIN(12,$J967-SUM($N967:BC967))))*($F967&gt;=5)</f>
        <v>0</v>
      </c>
      <c r="BE967" s="411">
        <f>IF(BE$5&lt;YEAR($H967),0,IF(BE$5=YEAR($H967),MIN(13-MONTH($H967),$J967),MIN(12,$J967-SUM($N967:BD967))))*($F967&gt;=5)</f>
        <v>0</v>
      </c>
      <c r="BF967" s="411">
        <f>IF(BF$5&lt;YEAR($H967),0,IF(BF$5=YEAR($H967),MIN(13-MONTH($H967),$J967),MIN(12,$J967-SUM($N967:BE967))))*($F967&gt;=5)</f>
        <v>0</v>
      </c>
      <c r="BG967" s="411">
        <f>IF(BG$5&lt;YEAR($H967),0,IF(BG$5=YEAR($H967),MIN(13-MONTH($H967),$J967),MIN(12,$J967-SUM($N967:BF967))))*($F967&gt;=5)</f>
        <v>0</v>
      </c>
      <c r="BH967" s="411">
        <f>IF(BH$5&lt;YEAR($H967),0,IF(BH$5=YEAR($H967),MIN(13-MONTH($H967),$J967),MIN(12,$J967-SUM($N967:BG967))))*($F967&gt;=5)</f>
        <v>0</v>
      </c>
      <c r="BI967" s="411">
        <f>IF(BI$5&lt;YEAR($H967),0,IF(BI$5=YEAR($H967),MIN(13-MONTH($H967),$J967),MIN(12,$J967-SUM($N967:BH967))))*($F967&gt;=5)</f>
        <v>0</v>
      </c>
      <c r="BJ967" s="411">
        <f>IF(BJ$5&lt;YEAR($H967),0,IF(BJ$5=YEAR($H967),MIN(13-MONTH($H967),$J967),MIN(12,$J967-SUM($N967:BI967))))*($F967&gt;=5)</f>
        <v>0</v>
      </c>
      <c r="BK967" s="411">
        <f>IF(BK$5&lt;YEAR($H967),0,IF(BK$5=YEAR($H967),MIN(13-MONTH($H967),$J967),MIN(12,$J967-SUM($N967:BJ967))))*($F967&gt;=5)</f>
        <v>0</v>
      </c>
      <c r="BL967" s="411">
        <f>IF(BL$5&lt;YEAR($H967),0,IF(BL$5=YEAR($H967),MIN(13-MONTH($H967),$J967),MIN(12,$J967-SUM($N967:BK967))))*($F967&gt;=5)</f>
        <v>0</v>
      </c>
      <c r="BM967" s="411">
        <f>IF(BM$5&lt;YEAR($H967),0,IF(BM$5=YEAR($H967),MIN(13-MONTH($H967),$J967),MIN(12,$J967-SUM($N967:BL967))))*($F967&gt;=5)</f>
        <v>0</v>
      </c>
    </row>
    <row r="968" spans="3:65" outlineLevel="1" x14ac:dyDescent="0.2">
      <c r="C968" s="325">
        <f t="shared" ref="C968:C991" si="1791">C967+1</f>
        <v>2</v>
      </c>
      <c r="D968" s="303" t="str">
        <f t="shared" ref="D968:D991" si="1792">INDEX(D$59:D$83,$C968,1)</f>
        <v>item 2</v>
      </c>
      <c r="E968" s="350" t="str">
        <f t="shared" si="1789"/>
        <v>Operating Expense</v>
      </c>
      <c r="F968" s="320">
        <f t="shared" si="1789"/>
        <v>2</v>
      </c>
      <c r="G968" s="320"/>
      <c r="H968" s="410">
        <f>Input!F9</f>
        <v>42736</v>
      </c>
      <c r="I968" s="410">
        <f>Input!G9</f>
        <v>43100</v>
      </c>
      <c r="J968" s="413">
        <f t="shared" si="1790"/>
        <v>11</v>
      </c>
      <c r="K968" s="341">
        <f t="shared" ref="K968:K992" si="1793">SUMPRODUCT(O968:BM968,$O$7:$BM$7)</f>
        <v>0</v>
      </c>
      <c r="L968" s="342">
        <f t="shared" ref="L968:L992" si="1794">SUM(O968:BM968)</f>
        <v>0</v>
      </c>
      <c r="O968" s="411">
        <f>IF(O$5&lt;YEAR($H968),0,IF(O$5=YEAR($H968),MIN(13-MONTH($H968),$J968),MIN(12,$J968-SUM($N968:N968))))*($F968&gt;=5)</f>
        <v>0</v>
      </c>
      <c r="P968" s="411">
        <f>IF(P$5&lt;YEAR($H968),0,IF(P$5=YEAR($H968),MIN(13-MONTH($H968),$J968),MIN(12,$J968-SUM($N968:O968))))*($F968&gt;=5)</f>
        <v>0</v>
      </c>
      <c r="Q968" s="411">
        <f>IF(Q$5&lt;YEAR($H968),0,IF(Q$5=YEAR($H968),MIN(13-MONTH($H968),$J968),MIN(12,$J968-SUM($N968:P968))))*($F968&gt;=5)</f>
        <v>0</v>
      </c>
      <c r="R968" s="411">
        <f>IF(R$5&lt;YEAR($H968),0,IF(R$5=YEAR($H968),MIN(13-MONTH($H968),$J968),MIN(12,$J968-SUM($N968:Q968))))*($F968&gt;=5)</f>
        <v>0</v>
      </c>
      <c r="S968" s="411">
        <f>IF(S$5&lt;YEAR($H968),0,IF(S$5=YEAR($H968),MIN(13-MONTH($H968),$J968),MIN(12,$J968-SUM($N968:R968))))*($F968&gt;=5)</f>
        <v>0</v>
      </c>
      <c r="T968" s="411">
        <f>IF(T$5&lt;YEAR($H968),0,IF(T$5=YEAR($H968),MIN(13-MONTH($H968),$J968),MIN(12,$J968-SUM($N968:S968))))*($F968&gt;=5)</f>
        <v>0</v>
      </c>
      <c r="U968" s="411">
        <f>IF(U$5&lt;YEAR($H968),0,IF(U$5=YEAR($H968),MIN(13-MONTH($H968),$J968),MIN(12,$J968-SUM($N968:T968))))*($F968&gt;=5)</f>
        <v>0</v>
      </c>
      <c r="V968" s="411">
        <f>IF(V$5&lt;YEAR($H968),0,IF(V$5=YEAR($H968),MIN(13-MONTH($H968),$J968),MIN(12,$J968-SUM($N968:U968))))*($F968&gt;=5)</f>
        <v>0</v>
      </c>
      <c r="W968" s="411">
        <f>IF(W$5&lt;YEAR($H968),0,IF(W$5=YEAR($H968),MIN(13-MONTH($H968),$J968),MIN(12,$J968-SUM($N968:V968))))*($F968&gt;=5)</f>
        <v>0</v>
      </c>
      <c r="X968" s="411">
        <f>IF(X$5&lt;YEAR($H968),0,IF(X$5=YEAR($H968),MIN(13-MONTH($H968),$J968),MIN(12,$J968-SUM($N968:W968))))*($F968&gt;=5)</f>
        <v>0</v>
      </c>
      <c r="Y968" s="411">
        <f>IF(Y$5&lt;YEAR($H968),0,IF(Y$5=YEAR($H968),MIN(13-MONTH($H968),$J968),MIN(12,$J968-SUM($N968:X968))))*($F968&gt;=5)</f>
        <v>0</v>
      </c>
      <c r="Z968" s="411">
        <f>IF(Z$5&lt;YEAR($H968),0,IF(Z$5=YEAR($H968),MIN(13-MONTH($H968),$J968),MIN(12,$J968-SUM($N968:Y968))))*($F968&gt;=5)</f>
        <v>0</v>
      </c>
      <c r="AA968" s="411">
        <f>IF(AA$5&lt;YEAR($H968),0,IF(AA$5=YEAR($H968),MIN(13-MONTH($H968),$J968),MIN(12,$J968-SUM($N968:Z968))))*($F968&gt;=5)</f>
        <v>0</v>
      </c>
      <c r="AB968" s="411">
        <f>IF(AB$5&lt;YEAR($H968),0,IF(AB$5=YEAR($H968),MIN(13-MONTH($H968),$J968),MIN(12,$J968-SUM($N968:AA968))))*($F968&gt;=5)</f>
        <v>0</v>
      </c>
      <c r="AC968" s="411">
        <f>IF(AC$5&lt;YEAR($H968),0,IF(AC$5=YEAR($H968),MIN(13-MONTH($H968),$J968),MIN(12,$J968-SUM($N968:AB968))))*($F968&gt;=5)</f>
        <v>0</v>
      </c>
      <c r="AD968" s="411">
        <f>IF(AD$5&lt;YEAR($H968),0,IF(AD$5=YEAR($H968),MIN(13-MONTH($H968),$J968),MIN(12,$J968-SUM($N968:AC968))))*($F968&gt;=5)</f>
        <v>0</v>
      </c>
      <c r="AE968" s="411">
        <f>IF(AE$5&lt;YEAR($H968),0,IF(AE$5=YEAR($H968),MIN(13-MONTH($H968),$J968),MIN(12,$J968-SUM($N968:AD968))))*($F968&gt;=5)</f>
        <v>0</v>
      </c>
      <c r="AF968" s="411">
        <f>IF(AF$5&lt;YEAR($H968),0,IF(AF$5=YEAR($H968),MIN(13-MONTH($H968),$J968),MIN(12,$J968-SUM($N968:AE968))))*($F968&gt;=5)</f>
        <v>0</v>
      </c>
      <c r="AG968" s="411">
        <f>IF(AG$5&lt;YEAR($H968),0,IF(AG$5=YEAR($H968),MIN(13-MONTH($H968),$J968),MIN(12,$J968-SUM($N968:AF968))))*($F968&gt;=5)</f>
        <v>0</v>
      </c>
      <c r="AH968" s="411">
        <f>IF(AH$5&lt;YEAR($H968),0,IF(AH$5=YEAR($H968),MIN(13-MONTH($H968),$J968),MIN(12,$J968-SUM($N968:AG968))))*($F968&gt;=5)</f>
        <v>0</v>
      </c>
      <c r="AI968" s="411">
        <f>IF(AI$5&lt;YEAR($H968),0,IF(AI$5=YEAR($H968),MIN(13-MONTH($H968),$J968),MIN(12,$J968-SUM($N968:AH968))))*($F968&gt;=5)</f>
        <v>0</v>
      </c>
      <c r="AJ968" s="411">
        <f>IF(AJ$5&lt;YEAR($H968),0,IF(AJ$5=YEAR($H968),MIN(13-MONTH($H968),$J968),MIN(12,$J968-SUM($N968:AI968))))*($F968&gt;=5)</f>
        <v>0</v>
      </c>
      <c r="AK968" s="411">
        <f>IF(AK$5&lt;YEAR($H968),0,IF(AK$5=YEAR($H968),MIN(13-MONTH($H968),$J968),MIN(12,$J968-SUM($N968:AJ968))))*($F968&gt;=5)</f>
        <v>0</v>
      </c>
      <c r="AL968" s="411">
        <f>IF(AL$5&lt;YEAR($H968),0,IF(AL$5=YEAR($H968),MIN(13-MONTH($H968),$J968),MIN(12,$J968-SUM($N968:AK968))))*($F968&gt;=5)</f>
        <v>0</v>
      </c>
      <c r="AM968" s="411">
        <f>IF(AM$5&lt;YEAR($H968),0,IF(AM$5=YEAR($H968),MIN(13-MONTH($H968),$J968),MIN(12,$J968-SUM($N968:AL968))))*($F968&gt;=5)</f>
        <v>0</v>
      </c>
      <c r="AN968" s="411">
        <f>IF(AN$5&lt;YEAR($H968),0,IF(AN$5=YEAR($H968),MIN(13-MONTH($H968),$J968),MIN(12,$J968-SUM($N968:AM968))))*($F968&gt;=5)</f>
        <v>0</v>
      </c>
      <c r="AO968" s="411">
        <f>IF(AO$5&lt;YEAR($H968),0,IF(AO$5=YEAR($H968),MIN(13-MONTH($H968),$J968),MIN(12,$J968-SUM($N968:AN968))))*($F968&gt;=5)</f>
        <v>0</v>
      </c>
      <c r="AP968" s="411">
        <f>IF(AP$5&lt;YEAR($H968),0,IF(AP$5=YEAR($H968),MIN(13-MONTH($H968),$J968),MIN(12,$J968-SUM($N968:AO968))))*($F968&gt;=5)</f>
        <v>0</v>
      </c>
      <c r="AQ968" s="411">
        <f>IF(AQ$5&lt;YEAR($H968),0,IF(AQ$5=YEAR($H968),MIN(13-MONTH($H968),$J968),MIN(12,$J968-SUM($N968:AP968))))*($F968&gt;=5)</f>
        <v>0</v>
      </c>
      <c r="AR968" s="411">
        <f>IF(AR$5&lt;YEAR($H968),0,IF(AR$5=YEAR($H968),MIN(13-MONTH($H968),$J968),MIN(12,$J968-SUM($N968:AQ968))))*($F968&gt;=5)</f>
        <v>0</v>
      </c>
      <c r="AS968" s="411">
        <f>IF(AS$5&lt;YEAR($H968),0,IF(AS$5=YEAR($H968),MIN(13-MONTH($H968),$J968),MIN(12,$J968-SUM($N968:AR968))))*($F968&gt;=5)</f>
        <v>0</v>
      </c>
      <c r="AT968" s="411">
        <f>IF(AT$5&lt;YEAR($H968),0,IF(AT$5=YEAR($H968),MIN(13-MONTH($H968),$J968),MIN(12,$J968-SUM($N968:AS968))))*($F968&gt;=5)</f>
        <v>0</v>
      </c>
      <c r="AU968" s="411">
        <f>IF(AU$5&lt;YEAR($H968),0,IF(AU$5=YEAR($H968),MIN(13-MONTH($H968),$J968),MIN(12,$J968-SUM($N968:AT968))))*($F968&gt;=5)</f>
        <v>0</v>
      </c>
      <c r="AV968" s="411">
        <f>IF(AV$5&lt;YEAR($H968),0,IF(AV$5=YEAR($H968),MIN(13-MONTH($H968),$J968),MIN(12,$J968-SUM($N968:AU968))))*($F968&gt;=5)</f>
        <v>0</v>
      </c>
      <c r="AW968" s="411">
        <f>IF(AW$5&lt;YEAR($H968),0,IF(AW$5=YEAR($H968),MIN(13-MONTH($H968),$J968),MIN(12,$J968-SUM($N968:AV968))))*($F968&gt;=5)</f>
        <v>0</v>
      </c>
      <c r="AX968" s="411">
        <f>IF(AX$5&lt;YEAR($H968),0,IF(AX$5=YEAR($H968),MIN(13-MONTH($H968),$J968),MIN(12,$J968-SUM($N968:AW968))))*($F968&gt;=5)</f>
        <v>0</v>
      </c>
      <c r="AY968" s="411">
        <f>IF(AY$5&lt;YEAR($H968),0,IF(AY$5=YEAR($H968),MIN(13-MONTH($H968),$J968),MIN(12,$J968-SUM($N968:AX968))))*($F968&gt;=5)</f>
        <v>0</v>
      </c>
      <c r="AZ968" s="411">
        <f>IF(AZ$5&lt;YEAR($H968),0,IF(AZ$5=YEAR($H968),MIN(13-MONTH($H968),$J968),MIN(12,$J968-SUM($N968:AY968))))*($F968&gt;=5)</f>
        <v>0</v>
      </c>
      <c r="BA968" s="411">
        <f>IF(BA$5&lt;YEAR($H968),0,IF(BA$5=YEAR($H968),MIN(13-MONTH($H968),$J968),MIN(12,$J968-SUM($N968:AZ968))))*($F968&gt;=5)</f>
        <v>0</v>
      </c>
      <c r="BB968" s="411">
        <f>IF(BB$5&lt;YEAR($H968),0,IF(BB$5=YEAR($H968),MIN(13-MONTH($H968),$J968),MIN(12,$J968-SUM($N968:BA968))))*($F968&gt;=5)</f>
        <v>0</v>
      </c>
      <c r="BC968" s="411">
        <f>IF(BC$5&lt;YEAR($H968),0,IF(BC$5=YEAR($H968),MIN(13-MONTH($H968),$J968),MIN(12,$J968-SUM($N968:BB968))))*($F968&gt;=5)</f>
        <v>0</v>
      </c>
      <c r="BD968" s="411">
        <f>IF(BD$5&lt;YEAR($H968),0,IF(BD$5=YEAR($H968),MIN(13-MONTH($H968),$J968),MIN(12,$J968-SUM($N968:BC968))))*($F968&gt;=5)</f>
        <v>0</v>
      </c>
      <c r="BE968" s="411">
        <f>IF(BE$5&lt;YEAR($H968),0,IF(BE$5=YEAR($H968),MIN(13-MONTH($H968),$J968),MIN(12,$J968-SUM($N968:BD968))))*($F968&gt;=5)</f>
        <v>0</v>
      </c>
      <c r="BF968" s="411">
        <f>IF(BF$5&lt;YEAR($H968),0,IF(BF$5=YEAR($H968),MIN(13-MONTH($H968),$J968),MIN(12,$J968-SUM($N968:BE968))))*($F968&gt;=5)</f>
        <v>0</v>
      </c>
      <c r="BG968" s="411">
        <f>IF(BG$5&lt;YEAR($H968),0,IF(BG$5=YEAR($H968),MIN(13-MONTH($H968),$J968),MIN(12,$J968-SUM($N968:BF968))))*($F968&gt;=5)</f>
        <v>0</v>
      </c>
      <c r="BH968" s="411">
        <f>IF(BH$5&lt;YEAR($H968),0,IF(BH$5=YEAR($H968),MIN(13-MONTH($H968),$J968),MIN(12,$J968-SUM($N968:BG968))))*($F968&gt;=5)</f>
        <v>0</v>
      </c>
      <c r="BI968" s="411">
        <f>IF(BI$5&lt;YEAR($H968),0,IF(BI$5=YEAR($H968),MIN(13-MONTH($H968),$J968),MIN(12,$J968-SUM($N968:BH968))))*($F968&gt;=5)</f>
        <v>0</v>
      </c>
      <c r="BJ968" s="411">
        <f>IF(BJ$5&lt;YEAR($H968),0,IF(BJ$5=YEAR($H968),MIN(13-MONTH($H968),$J968),MIN(12,$J968-SUM($N968:BI968))))*($F968&gt;=5)</f>
        <v>0</v>
      </c>
      <c r="BK968" s="411">
        <f>IF(BK$5&lt;YEAR($H968),0,IF(BK$5=YEAR($H968),MIN(13-MONTH($H968),$J968),MIN(12,$J968-SUM($N968:BJ968))))*($F968&gt;=5)</f>
        <v>0</v>
      </c>
      <c r="BL968" s="411">
        <f>IF(BL$5&lt;YEAR($H968),0,IF(BL$5=YEAR($H968),MIN(13-MONTH($H968),$J968),MIN(12,$J968-SUM($N968:BK968))))*($F968&gt;=5)</f>
        <v>0</v>
      </c>
      <c r="BM968" s="411">
        <f>IF(BM$5&lt;YEAR($H968),0,IF(BM$5=YEAR($H968),MIN(13-MONTH($H968),$J968),MIN(12,$J968-SUM($N968:BL968))))*($F968&gt;=5)</f>
        <v>0</v>
      </c>
    </row>
    <row r="969" spans="3:65" outlineLevel="1" x14ac:dyDescent="0.2">
      <c r="C969" s="325">
        <f t="shared" si="1791"/>
        <v>3</v>
      </c>
      <c r="D969" s="303" t="str">
        <f t="shared" si="1792"/>
        <v>item 3</v>
      </c>
      <c r="E969" s="350" t="str">
        <f t="shared" si="1789"/>
        <v>Operating Expense</v>
      </c>
      <c r="F969" s="320">
        <f t="shared" si="1789"/>
        <v>2</v>
      </c>
      <c r="G969" s="320"/>
      <c r="H969" s="410">
        <f>Input!F10</f>
        <v>42736</v>
      </c>
      <c r="I969" s="410">
        <f>Input!G10</f>
        <v>43100</v>
      </c>
      <c r="J969" s="413">
        <f t="shared" si="1790"/>
        <v>11</v>
      </c>
      <c r="K969" s="341">
        <f t="shared" si="1793"/>
        <v>0</v>
      </c>
      <c r="L969" s="342">
        <f t="shared" si="1794"/>
        <v>0</v>
      </c>
      <c r="O969" s="411">
        <f>IF(O$5&lt;YEAR($H969),0,IF(O$5=YEAR($H969),MIN(13-MONTH($H969),$J969),MIN(12,$J969-SUM($N969:N969))))*($F969&gt;=5)</f>
        <v>0</v>
      </c>
      <c r="P969" s="411">
        <f>IF(P$5&lt;YEAR($H969),0,IF(P$5=YEAR($H969),MIN(13-MONTH($H969),$J969),MIN(12,$J969-SUM($N969:O969))))*($F969&gt;=5)</f>
        <v>0</v>
      </c>
      <c r="Q969" s="411">
        <f>IF(Q$5&lt;YEAR($H969),0,IF(Q$5=YEAR($H969),MIN(13-MONTH($H969),$J969),MIN(12,$J969-SUM($N969:P969))))*($F969&gt;=5)</f>
        <v>0</v>
      </c>
      <c r="R969" s="411">
        <f>IF(R$5&lt;YEAR($H969),0,IF(R$5=YEAR($H969),MIN(13-MONTH($H969),$J969),MIN(12,$J969-SUM($N969:Q969))))*($F969&gt;=5)</f>
        <v>0</v>
      </c>
      <c r="S969" s="411">
        <f>IF(S$5&lt;YEAR($H969),0,IF(S$5=YEAR($H969),MIN(13-MONTH($H969),$J969),MIN(12,$J969-SUM($N969:R969))))*($F969&gt;=5)</f>
        <v>0</v>
      </c>
      <c r="T969" s="411">
        <f>IF(T$5&lt;YEAR($H969),0,IF(T$5=YEAR($H969),MIN(13-MONTH($H969),$J969),MIN(12,$J969-SUM($N969:S969))))*($F969&gt;=5)</f>
        <v>0</v>
      </c>
      <c r="U969" s="411">
        <f>IF(U$5&lt;YEAR($H969),0,IF(U$5=YEAR($H969),MIN(13-MONTH($H969),$J969),MIN(12,$J969-SUM($N969:T969))))*($F969&gt;=5)</f>
        <v>0</v>
      </c>
      <c r="V969" s="411">
        <f>IF(V$5&lt;YEAR($H969),0,IF(V$5=YEAR($H969),MIN(13-MONTH($H969),$J969),MIN(12,$J969-SUM($N969:U969))))*($F969&gt;=5)</f>
        <v>0</v>
      </c>
      <c r="W969" s="411">
        <f>IF(W$5&lt;YEAR($H969),0,IF(W$5=YEAR($H969),MIN(13-MONTH($H969),$J969),MIN(12,$J969-SUM($N969:V969))))*($F969&gt;=5)</f>
        <v>0</v>
      </c>
      <c r="X969" s="411">
        <f>IF(X$5&lt;YEAR($H969),0,IF(X$5=YEAR($H969),MIN(13-MONTH($H969),$J969),MIN(12,$J969-SUM($N969:W969))))*($F969&gt;=5)</f>
        <v>0</v>
      </c>
      <c r="Y969" s="411">
        <f>IF(Y$5&lt;YEAR($H969),0,IF(Y$5=YEAR($H969),MIN(13-MONTH($H969),$J969),MIN(12,$J969-SUM($N969:X969))))*($F969&gt;=5)</f>
        <v>0</v>
      </c>
      <c r="Z969" s="411">
        <f>IF(Z$5&lt;YEAR($H969),0,IF(Z$5=YEAR($H969),MIN(13-MONTH($H969),$J969),MIN(12,$J969-SUM($N969:Y969))))*($F969&gt;=5)</f>
        <v>0</v>
      </c>
      <c r="AA969" s="411">
        <f>IF(AA$5&lt;YEAR($H969),0,IF(AA$5=YEAR($H969),MIN(13-MONTH($H969),$J969),MIN(12,$J969-SUM($N969:Z969))))*($F969&gt;=5)</f>
        <v>0</v>
      </c>
      <c r="AB969" s="411">
        <f>IF(AB$5&lt;YEAR($H969),0,IF(AB$5=YEAR($H969),MIN(13-MONTH($H969),$J969),MIN(12,$J969-SUM($N969:AA969))))*($F969&gt;=5)</f>
        <v>0</v>
      </c>
      <c r="AC969" s="411">
        <f>IF(AC$5&lt;YEAR($H969),0,IF(AC$5=YEAR($H969),MIN(13-MONTH($H969),$J969),MIN(12,$J969-SUM($N969:AB969))))*($F969&gt;=5)</f>
        <v>0</v>
      </c>
      <c r="AD969" s="411">
        <f>IF(AD$5&lt;YEAR($H969),0,IF(AD$5=YEAR($H969),MIN(13-MONTH($H969),$J969),MIN(12,$J969-SUM($N969:AC969))))*($F969&gt;=5)</f>
        <v>0</v>
      </c>
      <c r="AE969" s="411">
        <f>IF(AE$5&lt;YEAR($H969),0,IF(AE$5=YEAR($H969),MIN(13-MONTH($H969),$J969),MIN(12,$J969-SUM($N969:AD969))))*($F969&gt;=5)</f>
        <v>0</v>
      </c>
      <c r="AF969" s="411">
        <f>IF(AF$5&lt;YEAR($H969),0,IF(AF$5=YEAR($H969),MIN(13-MONTH($H969),$J969),MIN(12,$J969-SUM($N969:AE969))))*($F969&gt;=5)</f>
        <v>0</v>
      </c>
      <c r="AG969" s="411">
        <f>IF(AG$5&lt;YEAR($H969),0,IF(AG$5=YEAR($H969),MIN(13-MONTH($H969),$J969),MIN(12,$J969-SUM($N969:AF969))))*($F969&gt;=5)</f>
        <v>0</v>
      </c>
      <c r="AH969" s="411">
        <f>IF(AH$5&lt;YEAR($H969),0,IF(AH$5=YEAR($H969),MIN(13-MONTH($H969),$J969),MIN(12,$J969-SUM($N969:AG969))))*($F969&gt;=5)</f>
        <v>0</v>
      </c>
      <c r="AI969" s="411">
        <f>IF(AI$5&lt;YEAR($H969),0,IF(AI$5=YEAR($H969),MIN(13-MONTH($H969),$J969),MIN(12,$J969-SUM($N969:AH969))))*($F969&gt;=5)</f>
        <v>0</v>
      </c>
      <c r="AJ969" s="411">
        <f>IF(AJ$5&lt;YEAR($H969),0,IF(AJ$5=YEAR($H969),MIN(13-MONTH($H969),$J969),MIN(12,$J969-SUM($N969:AI969))))*($F969&gt;=5)</f>
        <v>0</v>
      </c>
      <c r="AK969" s="411">
        <f>IF(AK$5&lt;YEAR($H969),0,IF(AK$5=YEAR($H969),MIN(13-MONTH($H969),$J969),MIN(12,$J969-SUM($N969:AJ969))))*($F969&gt;=5)</f>
        <v>0</v>
      </c>
      <c r="AL969" s="411">
        <f>IF(AL$5&lt;YEAR($H969),0,IF(AL$5=YEAR($H969),MIN(13-MONTH($H969),$J969),MIN(12,$J969-SUM($N969:AK969))))*($F969&gt;=5)</f>
        <v>0</v>
      </c>
      <c r="AM969" s="411">
        <f>IF(AM$5&lt;YEAR($H969),0,IF(AM$5=YEAR($H969),MIN(13-MONTH($H969),$J969),MIN(12,$J969-SUM($N969:AL969))))*($F969&gt;=5)</f>
        <v>0</v>
      </c>
      <c r="AN969" s="411">
        <f>IF(AN$5&lt;YEAR($H969),0,IF(AN$5=YEAR($H969),MIN(13-MONTH($H969),$J969),MIN(12,$J969-SUM($N969:AM969))))*($F969&gt;=5)</f>
        <v>0</v>
      </c>
      <c r="AO969" s="411">
        <f>IF(AO$5&lt;YEAR($H969),0,IF(AO$5=YEAR($H969),MIN(13-MONTH($H969),$J969),MIN(12,$J969-SUM($N969:AN969))))*($F969&gt;=5)</f>
        <v>0</v>
      </c>
      <c r="AP969" s="411">
        <f>IF(AP$5&lt;YEAR($H969),0,IF(AP$5=YEAR($H969),MIN(13-MONTH($H969),$J969),MIN(12,$J969-SUM($N969:AO969))))*($F969&gt;=5)</f>
        <v>0</v>
      </c>
      <c r="AQ969" s="411">
        <f>IF(AQ$5&lt;YEAR($H969),0,IF(AQ$5=YEAR($H969),MIN(13-MONTH($H969),$J969),MIN(12,$J969-SUM($N969:AP969))))*($F969&gt;=5)</f>
        <v>0</v>
      </c>
      <c r="AR969" s="411">
        <f>IF(AR$5&lt;YEAR($H969),0,IF(AR$5=YEAR($H969),MIN(13-MONTH($H969),$J969),MIN(12,$J969-SUM($N969:AQ969))))*($F969&gt;=5)</f>
        <v>0</v>
      </c>
      <c r="AS969" s="411">
        <f>IF(AS$5&lt;YEAR($H969),0,IF(AS$5=YEAR($H969),MIN(13-MONTH($H969),$J969),MIN(12,$J969-SUM($N969:AR969))))*($F969&gt;=5)</f>
        <v>0</v>
      </c>
      <c r="AT969" s="411">
        <f>IF(AT$5&lt;YEAR($H969),0,IF(AT$5=YEAR($H969),MIN(13-MONTH($H969),$J969),MIN(12,$J969-SUM($N969:AS969))))*($F969&gt;=5)</f>
        <v>0</v>
      </c>
      <c r="AU969" s="411">
        <f>IF(AU$5&lt;YEAR($H969),0,IF(AU$5=YEAR($H969),MIN(13-MONTH($H969),$J969),MIN(12,$J969-SUM($N969:AT969))))*($F969&gt;=5)</f>
        <v>0</v>
      </c>
      <c r="AV969" s="411">
        <f>IF(AV$5&lt;YEAR($H969),0,IF(AV$5=YEAR($H969),MIN(13-MONTH($H969),$J969),MIN(12,$J969-SUM($N969:AU969))))*($F969&gt;=5)</f>
        <v>0</v>
      </c>
      <c r="AW969" s="411">
        <f>IF(AW$5&lt;YEAR($H969),0,IF(AW$5=YEAR($H969),MIN(13-MONTH($H969),$J969),MIN(12,$J969-SUM($N969:AV969))))*($F969&gt;=5)</f>
        <v>0</v>
      </c>
      <c r="AX969" s="411">
        <f>IF(AX$5&lt;YEAR($H969),0,IF(AX$5=YEAR($H969),MIN(13-MONTH($H969),$J969),MIN(12,$J969-SUM($N969:AW969))))*($F969&gt;=5)</f>
        <v>0</v>
      </c>
      <c r="AY969" s="411">
        <f>IF(AY$5&lt;YEAR($H969),0,IF(AY$5=YEAR($H969),MIN(13-MONTH($H969),$J969),MIN(12,$J969-SUM($N969:AX969))))*($F969&gt;=5)</f>
        <v>0</v>
      </c>
      <c r="AZ969" s="411">
        <f>IF(AZ$5&lt;YEAR($H969),0,IF(AZ$5=YEAR($H969),MIN(13-MONTH($H969),$J969),MIN(12,$J969-SUM($N969:AY969))))*($F969&gt;=5)</f>
        <v>0</v>
      </c>
      <c r="BA969" s="411">
        <f>IF(BA$5&lt;YEAR($H969),0,IF(BA$5=YEAR($H969),MIN(13-MONTH($H969),$J969),MIN(12,$J969-SUM($N969:AZ969))))*($F969&gt;=5)</f>
        <v>0</v>
      </c>
      <c r="BB969" s="411">
        <f>IF(BB$5&lt;YEAR($H969),0,IF(BB$5=YEAR($H969),MIN(13-MONTH($H969),$J969),MIN(12,$J969-SUM($N969:BA969))))*($F969&gt;=5)</f>
        <v>0</v>
      </c>
      <c r="BC969" s="411">
        <f>IF(BC$5&lt;YEAR($H969),0,IF(BC$5=YEAR($H969),MIN(13-MONTH($H969),$J969),MIN(12,$J969-SUM($N969:BB969))))*($F969&gt;=5)</f>
        <v>0</v>
      </c>
      <c r="BD969" s="411">
        <f>IF(BD$5&lt;YEAR($H969),0,IF(BD$5=YEAR($H969),MIN(13-MONTH($H969),$J969),MIN(12,$J969-SUM($N969:BC969))))*($F969&gt;=5)</f>
        <v>0</v>
      </c>
      <c r="BE969" s="411">
        <f>IF(BE$5&lt;YEAR($H969),0,IF(BE$5=YEAR($H969),MIN(13-MONTH($H969),$J969),MIN(12,$J969-SUM($N969:BD969))))*($F969&gt;=5)</f>
        <v>0</v>
      </c>
      <c r="BF969" s="411">
        <f>IF(BF$5&lt;YEAR($H969),0,IF(BF$5=YEAR($H969),MIN(13-MONTH($H969),$J969),MIN(12,$J969-SUM($N969:BE969))))*($F969&gt;=5)</f>
        <v>0</v>
      </c>
      <c r="BG969" s="411">
        <f>IF(BG$5&lt;YEAR($H969),0,IF(BG$5=YEAR($H969),MIN(13-MONTH($H969),$J969),MIN(12,$J969-SUM($N969:BF969))))*($F969&gt;=5)</f>
        <v>0</v>
      </c>
      <c r="BH969" s="411">
        <f>IF(BH$5&lt;YEAR($H969),0,IF(BH$5=YEAR($H969),MIN(13-MONTH($H969),$J969),MIN(12,$J969-SUM($N969:BG969))))*($F969&gt;=5)</f>
        <v>0</v>
      </c>
      <c r="BI969" s="411">
        <f>IF(BI$5&lt;YEAR($H969),0,IF(BI$5=YEAR($H969),MIN(13-MONTH($H969),$J969),MIN(12,$J969-SUM($N969:BH969))))*($F969&gt;=5)</f>
        <v>0</v>
      </c>
      <c r="BJ969" s="411">
        <f>IF(BJ$5&lt;YEAR($H969),0,IF(BJ$5=YEAR($H969),MIN(13-MONTH($H969),$J969),MIN(12,$J969-SUM($N969:BI969))))*($F969&gt;=5)</f>
        <v>0</v>
      </c>
      <c r="BK969" s="411">
        <f>IF(BK$5&lt;YEAR($H969),0,IF(BK$5=YEAR($H969),MIN(13-MONTH($H969),$J969),MIN(12,$J969-SUM($N969:BJ969))))*($F969&gt;=5)</f>
        <v>0</v>
      </c>
      <c r="BL969" s="411">
        <f>IF(BL$5&lt;YEAR($H969),0,IF(BL$5=YEAR($H969),MIN(13-MONTH($H969),$J969),MIN(12,$J969-SUM($N969:BK969))))*($F969&gt;=5)</f>
        <v>0</v>
      </c>
      <c r="BM969" s="411">
        <f>IF(BM$5&lt;YEAR($H969),0,IF(BM$5=YEAR($H969),MIN(13-MONTH($H969),$J969),MIN(12,$J969-SUM($N969:BL969))))*($F969&gt;=5)</f>
        <v>0</v>
      </c>
    </row>
    <row r="970" spans="3:65" outlineLevel="1" x14ac:dyDescent="0.2">
      <c r="C970" s="325">
        <f t="shared" si="1791"/>
        <v>4</v>
      </c>
      <c r="D970" s="303" t="str">
        <f t="shared" si="1792"/>
        <v>item 4</v>
      </c>
      <c r="E970" s="350" t="str">
        <f t="shared" si="1789"/>
        <v>Operating Expense</v>
      </c>
      <c r="F970" s="320">
        <f t="shared" si="1789"/>
        <v>2</v>
      </c>
      <c r="G970" s="320"/>
      <c r="H970" s="410">
        <f>Input!F11</f>
        <v>42736</v>
      </c>
      <c r="I970" s="410">
        <f>Input!G11</f>
        <v>43100</v>
      </c>
      <c r="J970" s="413">
        <f t="shared" si="1790"/>
        <v>11</v>
      </c>
      <c r="K970" s="341">
        <f t="shared" si="1793"/>
        <v>0</v>
      </c>
      <c r="L970" s="342">
        <f t="shared" si="1794"/>
        <v>0</v>
      </c>
      <c r="O970" s="411">
        <f>IF(O$5&lt;YEAR($H970),0,IF(O$5=YEAR($H970),MIN(13-MONTH($H970),$J970),MIN(12,$J970-SUM($N970:N970))))*($F970&gt;=5)</f>
        <v>0</v>
      </c>
      <c r="P970" s="411">
        <f>IF(P$5&lt;YEAR($H970),0,IF(P$5=YEAR($H970),MIN(13-MONTH($H970),$J970),MIN(12,$J970-SUM($N970:O970))))*($F970&gt;=5)</f>
        <v>0</v>
      </c>
      <c r="Q970" s="411">
        <f>IF(Q$5&lt;YEAR($H970),0,IF(Q$5=YEAR($H970),MIN(13-MONTH($H970),$J970),MIN(12,$J970-SUM($N970:P970))))*($F970&gt;=5)</f>
        <v>0</v>
      </c>
      <c r="R970" s="411">
        <f>IF(R$5&lt;YEAR($H970),0,IF(R$5=YEAR($H970),MIN(13-MONTH($H970),$J970),MIN(12,$J970-SUM($N970:Q970))))*($F970&gt;=5)</f>
        <v>0</v>
      </c>
      <c r="S970" s="411">
        <f>IF(S$5&lt;YEAR($H970),0,IF(S$5=YEAR($H970),MIN(13-MONTH($H970),$J970),MIN(12,$J970-SUM($N970:R970))))*($F970&gt;=5)</f>
        <v>0</v>
      </c>
      <c r="T970" s="411">
        <f>IF(T$5&lt;YEAR($H970),0,IF(T$5=YEAR($H970),MIN(13-MONTH($H970),$J970),MIN(12,$J970-SUM($N970:S970))))*($F970&gt;=5)</f>
        <v>0</v>
      </c>
      <c r="U970" s="411">
        <f>IF(U$5&lt;YEAR($H970),0,IF(U$5=YEAR($H970),MIN(13-MONTH($H970),$J970),MIN(12,$J970-SUM($N970:T970))))*($F970&gt;=5)</f>
        <v>0</v>
      </c>
      <c r="V970" s="411">
        <f>IF(V$5&lt;YEAR($H970),0,IF(V$5=YEAR($H970),MIN(13-MONTH($H970),$J970),MIN(12,$J970-SUM($N970:U970))))*($F970&gt;=5)</f>
        <v>0</v>
      </c>
      <c r="W970" s="411">
        <f>IF(W$5&lt;YEAR($H970),0,IF(W$5=YEAR($H970),MIN(13-MONTH($H970),$J970),MIN(12,$J970-SUM($N970:V970))))*($F970&gt;=5)</f>
        <v>0</v>
      </c>
      <c r="X970" s="411">
        <f>IF(X$5&lt;YEAR($H970),0,IF(X$5=YEAR($H970),MIN(13-MONTH($H970),$J970),MIN(12,$J970-SUM($N970:W970))))*($F970&gt;=5)</f>
        <v>0</v>
      </c>
      <c r="Y970" s="411">
        <f>IF(Y$5&lt;YEAR($H970),0,IF(Y$5=YEAR($H970),MIN(13-MONTH($H970),$J970),MIN(12,$J970-SUM($N970:X970))))*($F970&gt;=5)</f>
        <v>0</v>
      </c>
      <c r="Z970" s="411">
        <f>IF(Z$5&lt;YEAR($H970),0,IF(Z$5=YEAR($H970),MIN(13-MONTH($H970),$J970),MIN(12,$J970-SUM($N970:Y970))))*($F970&gt;=5)</f>
        <v>0</v>
      </c>
      <c r="AA970" s="411">
        <f>IF(AA$5&lt;YEAR($H970),0,IF(AA$5=YEAR($H970),MIN(13-MONTH($H970),$J970),MIN(12,$J970-SUM($N970:Z970))))*($F970&gt;=5)</f>
        <v>0</v>
      </c>
      <c r="AB970" s="411">
        <f>IF(AB$5&lt;YEAR($H970),0,IF(AB$5=YEAR($H970),MIN(13-MONTH($H970),$J970),MIN(12,$J970-SUM($N970:AA970))))*($F970&gt;=5)</f>
        <v>0</v>
      </c>
      <c r="AC970" s="411">
        <f>IF(AC$5&lt;YEAR($H970),0,IF(AC$5=YEAR($H970),MIN(13-MONTH($H970),$J970),MIN(12,$J970-SUM($N970:AB970))))*($F970&gt;=5)</f>
        <v>0</v>
      </c>
      <c r="AD970" s="411">
        <f>IF(AD$5&lt;YEAR($H970),0,IF(AD$5=YEAR($H970),MIN(13-MONTH($H970),$J970),MIN(12,$J970-SUM($N970:AC970))))*($F970&gt;=5)</f>
        <v>0</v>
      </c>
      <c r="AE970" s="411">
        <f>IF(AE$5&lt;YEAR($H970),0,IF(AE$5=YEAR($H970),MIN(13-MONTH($H970),$J970),MIN(12,$J970-SUM($N970:AD970))))*($F970&gt;=5)</f>
        <v>0</v>
      </c>
      <c r="AF970" s="411">
        <f>IF(AF$5&lt;YEAR($H970),0,IF(AF$5=YEAR($H970),MIN(13-MONTH($H970),$J970),MIN(12,$J970-SUM($N970:AE970))))*($F970&gt;=5)</f>
        <v>0</v>
      </c>
      <c r="AG970" s="411">
        <f>IF(AG$5&lt;YEAR($H970),0,IF(AG$5=YEAR($H970),MIN(13-MONTH($H970),$J970),MIN(12,$J970-SUM($N970:AF970))))*($F970&gt;=5)</f>
        <v>0</v>
      </c>
      <c r="AH970" s="411">
        <f>IF(AH$5&lt;YEAR($H970),0,IF(AH$5=YEAR($H970),MIN(13-MONTH($H970),$J970),MIN(12,$J970-SUM($N970:AG970))))*($F970&gt;=5)</f>
        <v>0</v>
      </c>
      <c r="AI970" s="411">
        <f>IF(AI$5&lt;YEAR($H970),0,IF(AI$5=YEAR($H970),MIN(13-MONTH($H970),$J970),MIN(12,$J970-SUM($N970:AH970))))*($F970&gt;=5)</f>
        <v>0</v>
      </c>
      <c r="AJ970" s="411">
        <f>IF(AJ$5&lt;YEAR($H970),0,IF(AJ$5=YEAR($H970),MIN(13-MONTH($H970),$J970),MIN(12,$J970-SUM($N970:AI970))))*($F970&gt;=5)</f>
        <v>0</v>
      </c>
      <c r="AK970" s="411">
        <f>IF(AK$5&lt;YEAR($H970),0,IF(AK$5=YEAR($H970),MIN(13-MONTH($H970),$J970),MIN(12,$J970-SUM($N970:AJ970))))*($F970&gt;=5)</f>
        <v>0</v>
      </c>
      <c r="AL970" s="411">
        <f>IF(AL$5&lt;YEAR($H970),0,IF(AL$5=YEAR($H970),MIN(13-MONTH($H970),$J970),MIN(12,$J970-SUM($N970:AK970))))*($F970&gt;=5)</f>
        <v>0</v>
      </c>
      <c r="AM970" s="411">
        <f>IF(AM$5&lt;YEAR($H970),0,IF(AM$5=YEAR($H970),MIN(13-MONTH($H970),$J970),MIN(12,$J970-SUM($N970:AL970))))*($F970&gt;=5)</f>
        <v>0</v>
      </c>
      <c r="AN970" s="411">
        <f>IF(AN$5&lt;YEAR($H970),0,IF(AN$5=YEAR($H970),MIN(13-MONTH($H970),$J970),MIN(12,$J970-SUM($N970:AM970))))*($F970&gt;=5)</f>
        <v>0</v>
      </c>
      <c r="AO970" s="411">
        <f>IF(AO$5&lt;YEAR($H970),0,IF(AO$5=YEAR($H970),MIN(13-MONTH($H970),$J970),MIN(12,$J970-SUM($N970:AN970))))*($F970&gt;=5)</f>
        <v>0</v>
      </c>
      <c r="AP970" s="411">
        <f>IF(AP$5&lt;YEAR($H970),0,IF(AP$5=YEAR($H970),MIN(13-MONTH($H970),$J970),MIN(12,$J970-SUM($N970:AO970))))*($F970&gt;=5)</f>
        <v>0</v>
      </c>
      <c r="AQ970" s="411">
        <f>IF(AQ$5&lt;YEAR($H970),0,IF(AQ$5=YEAR($H970),MIN(13-MONTH($H970),$J970),MIN(12,$J970-SUM($N970:AP970))))*($F970&gt;=5)</f>
        <v>0</v>
      </c>
      <c r="AR970" s="411">
        <f>IF(AR$5&lt;YEAR($H970),0,IF(AR$5=YEAR($H970),MIN(13-MONTH($H970),$J970),MIN(12,$J970-SUM($N970:AQ970))))*($F970&gt;=5)</f>
        <v>0</v>
      </c>
      <c r="AS970" s="411">
        <f>IF(AS$5&lt;YEAR($H970),0,IF(AS$5=YEAR($H970),MIN(13-MONTH($H970),$J970),MIN(12,$J970-SUM($N970:AR970))))*($F970&gt;=5)</f>
        <v>0</v>
      </c>
      <c r="AT970" s="411">
        <f>IF(AT$5&lt;YEAR($H970),0,IF(AT$5=YEAR($H970),MIN(13-MONTH($H970),$J970),MIN(12,$J970-SUM($N970:AS970))))*($F970&gt;=5)</f>
        <v>0</v>
      </c>
      <c r="AU970" s="411">
        <f>IF(AU$5&lt;YEAR($H970),0,IF(AU$5=YEAR($H970),MIN(13-MONTH($H970),$J970),MIN(12,$J970-SUM($N970:AT970))))*($F970&gt;=5)</f>
        <v>0</v>
      </c>
      <c r="AV970" s="411">
        <f>IF(AV$5&lt;YEAR($H970),0,IF(AV$5=YEAR($H970),MIN(13-MONTH($H970),$J970),MIN(12,$J970-SUM($N970:AU970))))*($F970&gt;=5)</f>
        <v>0</v>
      </c>
      <c r="AW970" s="411">
        <f>IF(AW$5&lt;YEAR($H970),0,IF(AW$5=YEAR($H970),MIN(13-MONTH($H970),$J970),MIN(12,$J970-SUM($N970:AV970))))*($F970&gt;=5)</f>
        <v>0</v>
      </c>
      <c r="AX970" s="411">
        <f>IF(AX$5&lt;YEAR($H970),0,IF(AX$5=YEAR($H970),MIN(13-MONTH($H970),$J970),MIN(12,$J970-SUM($N970:AW970))))*($F970&gt;=5)</f>
        <v>0</v>
      </c>
      <c r="AY970" s="411">
        <f>IF(AY$5&lt;YEAR($H970),0,IF(AY$5=YEAR($H970),MIN(13-MONTH($H970),$J970),MIN(12,$J970-SUM($N970:AX970))))*($F970&gt;=5)</f>
        <v>0</v>
      </c>
      <c r="AZ970" s="411">
        <f>IF(AZ$5&lt;YEAR($H970),0,IF(AZ$5=YEAR($H970),MIN(13-MONTH($H970),$J970),MIN(12,$J970-SUM($N970:AY970))))*($F970&gt;=5)</f>
        <v>0</v>
      </c>
      <c r="BA970" s="411">
        <f>IF(BA$5&lt;YEAR($H970),0,IF(BA$5=YEAR($H970),MIN(13-MONTH($H970),$J970),MIN(12,$J970-SUM($N970:AZ970))))*($F970&gt;=5)</f>
        <v>0</v>
      </c>
      <c r="BB970" s="411">
        <f>IF(BB$5&lt;YEAR($H970),0,IF(BB$5=YEAR($H970),MIN(13-MONTH($H970),$J970),MIN(12,$J970-SUM($N970:BA970))))*($F970&gt;=5)</f>
        <v>0</v>
      </c>
      <c r="BC970" s="411">
        <f>IF(BC$5&lt;YEAR($H970),0,IF(BC$5=YEAR($H970),MIN(13-MONTH($H970),$J970),MIN(12,$J970-SUM($N970:BB970))))*($F970&gt;=5)</f>
        <v>0</v>
      </c>
      <c r="BD970" s="411">
        <f>IF(BD$5&lt;YEAR($H970),0,IF(BD$5=YEAR($H970),MIN(13-MONTH($H970),$J970),MIN(12,$J970-SUM($N970:BC970))))*($F970&gt;=5)</f>
        <v>0</v>
      </c>
      <c r="BE970" s="411">
        <f>IF(BE$5&lt;YEAR($H970),0,IF(BE$5=YEAR($H970),MIN(13-MONTH($H970),$J970),MIN(12,$J970-SUM($N970:BD970))))*($F970&gt;=5)</f>
        <v>0</v>
      </c>
      <c r="BF970" s="411">
        <f>IF(BF$5&lt;YEAR($H970),0,IF(BF$5=YEAR($H970),MIN(13-MONTH($H970),$J970),MIN(12,$J970-SUM($N970:BE970))))*($F970&gt;=5)</f>
        <v>0</v>
      </c>
      <c r="BG970" s="411">
        <f>IF(BG$5&lt;YEAR($H970),0,IF(BG$5=YEAR($H970),MIN(13-MONTH($H970),$J970),MIN(12,$J970-SUM($N970:BF970))))*($F970&gt;=5)</f>
        <v>0</v>
      </c>
      <c r="BH970" s="411">
        <f>IF(BH$5&lt;YEAR($H970),0,IF(BH$5=YEAR($H970),MIN(13-MONTH($H970),$J970),MIN(12,$J970-SUM($N970:BG970))))*($F970&gt;=5)</f>
        <v>0</v>
      </c>
      <c r="BI970" s="411">
        <f>IF(BI$5&lt;YEAR($H970),0,IF(BI$5=YEAR($H970),MIN(13-MONTH($H970),$J970),MIN(12,$J970-SUM($N970:BH970))))*($F970&gt;=5)</f>
        <v>0</v>
      </c>
      <c r="BJ970" s="411">
        <f>IF(BJ$5&lt;YEAR($H970),0,IF(BJ$5=YEAR($H970),MIN(13-MONTH($H970),$J970),MIN(12,$J970-SUM($N970:BI970))))*($F970&gt;=5)</f>
        <v>0</v>
      </c>
      <c r="BK970" s="411">
        <f>IF(BK$5&lt;YEAR($H970),0,IF(BK$5=YEAR($H970),MIN(13-MONTH($H970),$J970),MIN(12,$J970-SUM($N970:BJ970))))*($F970&gt;=5)</f>
        <v>0</v>
      </c>
      <c r="BL970" s="411">
        <f>IF(BL$5&lt;YEAR($H970),0,IF(BL$5=YEAR($H970),MIN(13-MONTH($H970),$J970),MIN(12,$J970-SUM($N970:BK970))))*($F970&gt;=5)</f>
        <v>0</v>
      </c>
      <c r="BM970" s="411">
        <f>IF(BM$5&lt;YEAR($H970),0,IF(BM$5=YEAR($H970),MIN(13-MONTH($H970),$J970),MIN(12,$J970-SUM($N970:BL970))))*($F970&gt;=5)</f>
        <v>0</v>
      </c>
    </row>
    <row r="971" spans="3:65" outlineLevel="1" x14ac:dyDescent="0.2">
      <c r="C971" s="325">
        <f t="shared" si="1791"/>
        <v>5</v>
      </c>
      <c r="D971" s="303" t="str">
        <f t="shared" si="1792"/>
        <v>item 5</v>
      </c>
      <c r="E971" s="350" t="str">
        <f t="shared" si="1789"/>
        <v>Operating Expense</v>
      </c>
      <c r="F971" s="320">
        <f t="shared" si="1789"/>
        <v>2</v>
      </c>
      <c r="G971" s="320"/>
      <c r="H971" s="410">
        <f>Input!F12</f>
        <v>42736</v>
      </c>
      <c r="I971" s="410">
        <f>Input!G12</f>
        <v>43100</v>
      </c>
      <c r="J971" s="413">
        <f t="shared" si="1790"/>
        <v>11</v>
      </c>
      <c r="K971" s="341">
        <f t="shared" si="1793"/>
        <v>0</v>
      </c>
      <c r="L971" s="342">
        <f t="shared" si="1794"/>
        <v>0</v>
      </c>
      <c r="O971" s="411">
        <f>IF(O$5&lt;YEAR($H971),0,IF(O$5=YEAR($H971),MIN(13-MONTH($H971),$J971),MIN(12,$J971-SUM($N971:N971))))*($F971&gt;=5)</f>
        <v>0</v>
      </c>
      <c r="P971" s="411">
        <f>IF(P$5&lt;YEAR($H971),0,IF(P$5=YEAR($H971),MIN(13-MONTH($H971),$J971),MIN(12,$J971-SUM($N971:O971))))*($F971&gt;=5)</f>
        <v>0</v>
      </c>
      <c r="Q971" s="411">
        <f>IF(Q$5&lt;YEAR($H971),0,IF(Q$5=YEAR($H971),MIN(13-MONTH($H971),$J971),MIN(12,$J971-SUM($N971:P971))))*($F971&gt;=5)</f>
        <v>0</v>
      </c>
      <c r="R971" s="411">
        <f>IF(R$5&lt;YEAR($H971),0,IF(R$5=YEAR($H971),MIN(13-MONTH($H971),$J971),MIN(12,$J971-SUM($N971:Q971))))*($F971&gt;=5)</f>
        <v>0</v>
      </c>
      <c r="S971" s="411">
        <f>IF(S$5&lt;YEAR($H971),0,IF(S$5=YEAR($H971),MIN(13-MONTH($H971),$J971),MIN(12,$J971-SUM($N971:R971))))*($F971&gt;=5)</f>
        <v>0</v>
      </c>
      <c r="T971" s="411">
        <f>IF(T$5&lt;YEAR($H971),0,IF(T$5=YEAR($H971),MIN(13-MONTH($H971),$J971),MIN(12,$J971-SUM($N971:S971))))*($F971&gt;=5)</f>
        <v>0</v>
      </c>
      <c r="U971" s="411">
        <f>IF(U$5&lt;YEAR($H971),0,IF(U$5=YEAR($H971),MIN(13-MONTH($H971),$J971),MIN(12,$J971-SUM($N971:T971))))*($F971&gt;=5)</f>
        <v>0</v>
      </c>
      <c r="V971" s="411">
        <f>IF(V$5&lt;YEAR($H971),0,IF(V$5=YEAR($H971),MIN(13-MONTH($H971),$J971),MIN(12,$J971-SUM($N971:U971))))*($F971&gt;=5)</f>
        <v>0</v>
      </c>
      <c r="W971" s="411">
        <f>IF(W$5&lt;YEAR($H971),0,IF(W$5=YEAR($H971),MIN(13-MONTH($H971),$J971),MIN(12,$J971-SUM($N971:V971))))*($F971&gt;=5)</f>
        <v>0</v>
      </c>
      <c r="X971" s="411">
        <f>IF(X$5&lt;YEAR($H971),0,IF(X$5=YEAR($H971),MIN(13-MONTH($H971),$J971),MIN(12,$J971-SUM($N971:W971))))*($F971&gt;=5)</f>
        <v>0</v>
      </c>
      <c r="Y971" s="411">
        <f>IF(Y$5&lt;YEAR($H971),0,IF(Y$5=YEAR($H971),MIN(13-MONTH($H971),$J971),MIN(12,$J971-SUM($N971:X971))))*($F971&gt;=5)</f>
        <v>0</v>
      </c>
      <c r="Z971" s="411">
        <f>IF(Z$5&lt;YEAR($H971),0,IF(Z$5=YEAR($H971),MIN(13-MONTH($H971),$J971),MIN(12,$J971-SUM($N971:Y971))))*($F971&gt;=5)</f>
        <v>0</v>
      </c>
      <c r="AA971" s="411">
        <f>IF(AA$5&lt;YEAR($H971),0,IF(AA$5=YEAR($H971),MIN(13-MONTH($H971),$J971),MIN(12,$J971-SUM($N971:Z971))))*($F971&gt;=5)</f>
        <v>0</v>
      </c>
      <c r="AB971" s="411">
        <f>IF(AB$5&lt;YEAR($H971),0,IF(AB$5=YEAR($H971),MIN(13-MONTH($H971),$J971),MIN(12,$J971-SUM($N971:AA971))))*($F971&gt;=5)</f>
        <v>0</v>
      </c>
      <c r="AC971" s="411">
        <f>IF(AC$5&lt;YEAR($H971),0,IF(AC$5=YEAR($H971),MIN(13-MONTH($H971),$J971),MIN(12,$J971-SUM($N971:AB971))))*($F971&gt;=5)</f>
        <v>0</v>
      </c>
      <c r="AD971" s="411">
        <f>IF(AD$5&lt;YEAR($H971),0,IF(AD$5=YEAR($H971),MIN(13-MONTH($H971),$J971),MIN(12,$J971-SUM($N971:AC971))))*($F971&gt;=5)</f>
        <v>0</v>
      </c>
      <c r="AE971" s="411">
        <f>IF(AE$5&lt;YEAR($H971),0,IF(AE$5=YEAR($H971),MIN(13-MONTH($H971),$J971),MIN(12,$J971-SUM($N971:AD971))))*($F971&gt;=5)</f>
        <v>0</v>
      </c>
      <c r="AF971" s="411">
        <f>IF(AF$5&lt;YEAR($H971),0,IF(AF$5=YEAR($H971),MIN(13-MONTH($H971),$J971),MIN(12,$J971-SUM($N971:AE971))))*($F971&gt;=5)</f>
        <v>0</v>
      </c>
      <c r="AG971" s="411">
        <f>IF(AG$5&lt;YEAR($H971),0,IF(AG$5=YEAR($H971),MIN(13-MONTH($H971),$J971),MIN(12,$J971-SUM($N971:AF971))))*($F971&gt;=5)</f>
        <v>0</v>
      </c>
      <c r="AH971" s="411">
        <f>IF(AH$5&lt;YEAR($H971),0,IF(AH$5=YEAR($H971),MIN(13-MONTH($H971),$J971),MIN(12,$J971-SUM($N971:AG971))))*($F971&gt;=5)</f>
        <v>0</v>
      </c>
      <c r="AI971" s="411">
        <f>IF(AI$5&lt;YEAR($H971),0,IF(AI$5=YEAR($H971),MIN(13-MONTH($H971),$J971),MIN(12,$J971-SUM($N971:AH971))))*($F971&gt;=5)</f>
        <v>0</v>
      </c>
      <c r="AJ971" s="411">
        <f>IF(AJ$5&lt;YEAR($H971),0,IF(AJ$5=YEAR($H971),MIN(13-MONTH($H971),$J971),MIN(12,$J971-SUM($N971:AI971))))*($F971&gt;=5)</f>
        <v>0</v>
      </c>
      <c r="AK971" s="411">
        <f>IF(AK$5&lt;YEAR($H971),0,IF(AK$5=YEAR($H971),MIN(13-MONTH($H971),$J971),MIN(12,$J971-SUM($N971:AJ971))))*($F971&gt;=5)</f>
        <v>0</v>
      </c>
      <c r="AL971" s="411">
        <f>IF(AL$5&lt;YEAR($H971),0,IF(AL$5=YEAR($H971),MIN(13-MONTH($H971),$J971),MIN(12,$J971-SUM($N971:AK971))))*($F971&gt;=5)</f>
        <v>0</v>
      </c>
      <c r="AM971" s="411">
        <f>IF(AM$5&lt;YEAR($H971),0,IF(AM$5=YEAR($H971),MIN(13-MONTH($H971),$J971),MIN(12,$J971-SUM($N971:AL971))))*($F971&gt;=5)</f>
        <v>0</v>
      </c>
      <c r="AN971" s="411">
        <f>IF(AN$5&lt;YEAR($H971),0,IF(AN$5=YEAR($H971),MIN(13-MONTH($H971),$J971),MIN(12,$J971-SUM($N971:AM971))))*($F971&gt;=5)</f>
        <v>0</v>
      </c>
      <c r="AO971" s="411">
        <f>IF(AO$5&lt;YEAR($H971),0,IF(AO$5=YEAR($H971),MIN(13-MONTH($H971),$J971),MIN(12,$J971-SUM($N971:AN971))))*($F971&gt;=5)</f>
        <v>0</v>
      </c>
      <c r="AP971" s="411">
        <f>IF(AP$5&lt;YEAR($H971),0,IF(AP$5=YEAR($H971),MIN(13-MONTH($H971),$J971),MIN(12,$J971-SUM($N971:AO971))))*($F971&gt;=5)</f>
        <v>0</v>
      </c>
      <c r="AQ971" s="411">
        <f>IF(AQ$5&lt;YEAR($H971),0,IF(AQ$5=YEAR($H971),MIN(13-MONTH($H971),$J971),MIN(12,$J971-SUM($N971:AP971))))*($F971&gt;=5)</f>
        <v>0</v>
      </c>
      <c r="AR971" s="411">
        <f>IF(AR$5&lt;YEAR($H971),0,IF(AR$5=YEAR($H971),MIN(13-MONTH($H971),$J971),MIN(12,$J971-SUM($N971:AQ971))))*($F971&gt;=5)</f>
        <v>0</v>
      </c>
      <c r="AS971" s="411">
        <f>IF(AS$5&lt;YEAR($H971),0,IF(AS$5=YEAR($H971),MIN(13-MONTH($H971),$J971),MIN(12,$J971-SUM($N971:AR971))))*($F971&gt;=5)</f>
        <v>0</v>
      </c>
      <c r="AT971" s="411">
        <f>IF(AT$5&lt;YEAR($H971),0,IF(AT$5=YEAR($H971),MIN(13-MONTH($H971),$J971),MIN(12,$J971-SUM($N971:AS971))))*($F971&gt;=5)</f>
        <v>0</v>
      </c>
      <c r="AU971" s="411">
        <f>IF(AU$5&lt;YEAR($H971),0,IF(AU$5=YEAR($H971),MIN(13-MONTH($H971),$J971),MIN(12,$J971-SUM($N971:AT971))))*($F971&gt;=5)</f>
        <v>0</v>
      </c>
      <c r="AV971" s="411">
        <f>IF(AV$5&lt;YEAR($H971),0,IF(AV$5=YEAR($H971),MIN(13-MONTH($H971),$J971),MIN(12,$J971-SUM($N971:AU971))))*($F971&gt;=5)</f>
        <v>0</v>
      </c>
      <c r="AW971" s="411">
        <f>IF(AW$5&lt;YEAR($H971),0,IF(AW$5=YEAR($H971),MIN(13-MONTH($H971),$J971),MIN(12,$J971-SUM($N971:AV971))))*($F971&gt;=5)</f>
        <v>0</v>
      </c>
      <c r="AX971" s="411">
        <f>IF(AX$5&lt;YEAR($H971),0,IF(AX$5=YEAR($H971),MIN(13-MONTH($H971),$J971),MIN(12,$J971-SUM($N971:AW971))))*($F971&gt;=5)</f>
        <v>0</v>
      </c>
      <c r="AY971" s="411">
        <f>IF(AY$5&lt;YEAR($H971),0,IF(AY$5=YEAR($H971),MIN(13-MONTH($H971),$J971),MIN(12,$J971-SUM($N971:AX971))))*($F971&gt;=5)</f>
        <v>0</v>
      </c>
      <c r="AZ971" s="411">
        <f>IF(AZ$5&lt;YEAR($H971),0,IF(AZ$5=YEAR($H971),MIN(13-MONTH($H971),$J971),MIN(12,$J971-SUM($N971:AY971))))*($F971&gt;=5)</f>
        <v>0</v>
      </c>
      <c r="BA971" s="411">
        <f>IF(BA$5&lt;YEAR($H971),0,IF(BA$5=YEAR($H971),MIN(13-MONTH($H971),$J971),MIN(12,$J971-SUM($N971:AZ971))))*($F971&gt;=5)</f>
        <v>0</v>
      </c>
      <c r="BB971" s="411">
        <f>IF(BB$5&lt;YEAR($H971),0,IF(BB$5=YEAR($H971),MIN(13-MONTH($H971),$J971),MIN(12,$J971-SUM($N971:BA971))))*($F971&gt;=5)</f>
        <v>0</v>
      </c>
      <c r="BC971" s="411">
        <f>IF(BC$5&lt;YEAR($H971),0,IF(BC$5=YEAR($H971),MIN(13-MONTH($H971),$J971),MIN(12,$J971-SUM($N971:BB971))))*($F971&gt;=5)</f>
        <v>0</v>
      </c>
      <c r="BD971" s="411">
        <f>IF(BD$5&lt;YEAR($H971),0,IF(BD$5=YEAR($H971),MIN(13-MONTH($H971),$J971),MIN(12,$J971-SUM($N971:BC971))))*($F971&gt;=5)</f>
        <v>0</v>
      </c>
      <c r="BE971" s="411">
        <f>IF(BE$5&lt;YEAR($H971),0,IF(BE$5=YEAR($H971),MIN(13-MONTH($H971),$J971),MIN(12,$J971-SUM($N971:BD971))))*($F971&gt;=5)</f>
        <v>0</v>
      </c>
      <c r="BF971" s="411">
        <f>IF(BF$5&lt;YEAR($H971),0,IF(BF$5=YEAR($H971),MIN(13-MONTH($H971),$J971),MIN(12,$J971-SUM($N971:BE971))))*($F971&gt;=5)</f>
        <v>0</v>
      </c>
      <c r="BG971" s="411">
        <f>IF(BG$5&lt;YEAR($H971),0,IF(BG$5=YEAR($H971),MIN(13-MONTH($H971),$J971),MIN(12,$J971-SUM($N971:BF971))))*($F971&gt;=5)</f>
        <v>0</v>
      </c>
      <c r="BH971" s="411">
        <f>IF(BH$5&lt;YEAR($H971),0,IF(BH$5=YEAR($H971),MIN(13-MONTH($H971),$J971),MIN(12,$J971-SUM($N971:BG971))))*($F971&gt;=5)</f>
        <v>0</v>
      </c>
      <c r="BI971" s="411">
        <f>IF(BI$5&lt;YEAR($H971),0,IF(BI$5=YEAR($H971),MIN(13-MONTH($H971),$J971),MIN(12,$J971-SUM($N971:BH971))))*($F971&gt;=5)</f>
        <v>0</v>
      </c>
      <c r="BJ971" s="411">
        <f>IF(BJ$5&lt;YEAR($H971),0,IF(BJ$5=YEAR($H971),MIN(13-MONTH($H971),$J971),MIN(12,$J971-SUM($N971:BI971))))*($F971&gt;=5)</f>
        <v>0</v>
      </c>
      <c r="BK971" s="411">
        <f>IF(BK$5&lt;YEAR($H971),0,IF(BK$5=YEAR($H971),MIN(13-MONTH($H971),$J971),MIN(12,$J971-SUM($N971:BJ971))))*($F971&gt;=5)</f>
        <v>0</v>
      </c>
      <c r="BL971" s="411">
        <f>IF(BL$5&lt;YEAR($H971),0,IF(BL$5=YEAR($H971),MIN(13-MONTH($H971),$J971),MIN(12,$J971-SUM($N971:BK971))))*($F971&gt;=5)</f>
        <v>0</v>
      </c>
      <c r="BM971" s="411">
        <f>IF(BM$5&lt;YEAR($H971),0,IF(BM$5=YEAR($H971),MIN(13-MONTH($H971),$J971),MIN(12,$J971-SUM($N971:BL971))))*($F971&gt;=5)</f>
        <v>0</v>
      </c>
    </row>
    <row r="972" spans="3:65" outlineLevel="1" x14ac:dyDescent="0.2">
      <c r="C972" s="325">
        <f t="shared" si="1791"/>
        <v>6</v>
      </c>
      <c r="D972" s="303" t="str">
        <f t="shared" si="1792"/>
        <v>item 6</v>
      </c>
      <c r="E972" s="350" t="str">
        <f t="shared" si="1789"/>
        <v>Operating Expense</v>
      </c>
      <c r="F972" s="320">
        <f t="shared" si="1789"/>
        <v>2</v>
      </c>
      <c r="G972" s="320"/>
      <c r="H972" s="410">
        <f>Input!F13</f>
        <v>42736</v>
      </c>
      <c r="I972" s="410">
        <f>Input!G13</f>
        <v>43100</v>
      </c>
      <c r="J972" s="413">
        <f t="shared" si="1790"/>
        <v>11</v>
      </c>
      <c r="K972" s="341">
        <f t="shared" si="1793"/>
        <v>0</v>
      </c>
      <c r="L972" s="342">
        <f t="shared" si="1794"/>
        <v>0</v>
      </c>
      <c r="O972" s="411">
        <f>IF(O$5&lt;YEAR($H972),0,IF(O$5=YEAR($H972),MIN(13-MONTH($H972),$J972),MIN(12,$J972-SUM($N972:N972))))*($F972&gt;=5)</f>
        <v>0</v>
      </c>
      <c r="P972" s="411">
        <f>IF(P$5&lt;YEAR($H972),0,IF(P$5=YEAR($H972),MIN(13-MONTH($H972),$J972),MIN(12,$J972-SUM($N972:O972))))*($F972&gt;=5)</f>
        <v>0</v>
      </c>
      <c r="Q972" s="411">
        <f>IF(Q$5&lt;YEAR($H972),0,IF(Q$5=YEAR($H972),MIN(13-MONTH($H972),$J972),MIN(12,$J972-SUM($N972:P972))))*($F972&gt;=5)</f>
        <v>0</v>
      </c>
      <c r="R972" s="411">
        <f>IF(R$5&lt;YEAR($H972),0,IF(R$5=YEAR($H972),MIN(13-MONTH($H972),$J972),MIN(12,$J972-SUM($N972:Q972))))*($F972&gt;=5)</f>
        <v>0</v>
      </c>
      <c r="S972" s="411">
        <f>IF(S$5&lt;YEAR($H972),0,IF(S$5=YEAR($H972),MIN(13-MONTH($H972),$J972),MIN(12,$J972-SUM($N972:R972))))*($F972&gt;=5)</f>
        <v>0</v>
      </c>
      <c r="T972" s="411">
        <f>IF(T$5&lt;YEAR($H972),0,IF(T$5=YEAR($H972),MIN(13-MONTH($H972),$J972),MIN(12,$J972-SUM($N972:S972))))*($F972&gt;=5)</f>
        <v>0</v>
      </c>
      <c r="U972" s="411">
        <f>IF(U$5&lt;YEAR($H972),0,IF(U$5=YEAR($H972),MIN(13-MONTH($H972),$J972),MIN(12,$J972-SUM($N972:T972))))*($F972&gt;=5)</f>
        <v>0</v>
      </c>
      <c r="V972" s="411">
        <f>IF(V$5&lt;YEAR($H972),0,IF(V$5=YEAR($H972),MIN(13-MONTH($H972),$J972),MIN(12,$J972-SUM($N972:U972))))*($F972&gt;=5)</f>
        <v>0</v>
      </c>
      <c r="W972" s="411">
        <f>IF(W$5&lt;YEAR($H972),0,IF(W$5=YEAR($H972),MIN(13-MONTH($H972),$J972),MIN(12,$J972-SUM($N972:V972))))*($F972&gt;=5)</f>
        <v>0</v>
      </c>
      <c r="X972" s="411">
        <f>IF(X$5&lt;YEAR($H972),0,IF(X$5=YEAR($H972),MIN(13-MONTH($H972),$J972),MIN(12,$J972-SUM($N972:W972))))*($F972&gt;=5)</f>
        <v>0</v>
      </c>
      <c r="Y972" s="411">
        <f>IF(Y$5&lt;YEAR($H972),0,IF(Y$5=YEAR($H972),MIN(13-MONTH($H972),$J972),MIN(12,$J972-SUM($N972:X972))))*($F972&gt;=5)</f>
        <v>0</v>
      </c>
      <c r="Z972" s="411">
        <f>IF(Z$5&lt;YEAR($H972),0,IF(Z$5=YEAR($H972),MIN(13-MONTH($H972),$J972),MIN(12,$J972-SUM($N972:Y972))))*($F972&gt;=5)</f>
        <v>0</v>
      </c>
      <c r="AA972" s="411">
        <f>IF(AA$5&lt;YEAR($H972),0,IF(AA$5=YEAR($H972),MIN(13-MONTH($H972),$J972),MIN(12,$J972-SUM($N972:Z972))))*($F972&gt;=5)</f>
        <v>0</v>
      </c>
      <c r="AB972" s="411">
        <f>IF(AB$5&lt;YEAR($H972),0,IF(AB$5=YEAR($H972),MIN(13-MONTH($H972),$J972),MIN(12,$J972-SUM($N972:AA972))))*($F972&gt;=5)</f>
        <v>0</v>
      </c>
      <c r="AC972" s="411">
        <f>IF(AC$5&lt;YEAR($H972),0,IF(AC$5=YEAR($H972),MIN(13-MONTH($H972),$J972),MIN(12,$J972-SUM($N972:AB972))))*($F972&gt;=5)</f>
        <v>0</v>
      </c>
      <c r="AD972" s="411">
        <f>IF(AD$5&lt;YEAR($H972),0,IF(AD$5=YEAR($H972),MIN(13-MONTH($H972),$J972),MIN(12,$J972-SUM($N972:AC972))))*($F972&gt;=5)</f>
        <v>0</v>
      </c>
      <c r="AE972" s="411">
        <f>IF(AE$5&lt;YEAR($H972),0,IF(AE$5=YEAR($H972),MIN(13-MONTH($H972),$J972),MIN(12,$J972-SUM($N972:AD972))))*($F972&gt;=5)</f>
        <v>0</v>
      </c>
      <c r="AF972" s="411">
        <f>IF(AF$5&lt;YEAR($H972),0,IF(AF$5=YEAR($H972),MIN(13-MONTH($H972),$J972),MIN(12,$J972-SUM($N972:AE972))))*($F972&gt;=5)</f>
        <v>0</v>
      </c>
      <c r="AG972" s="411">
        <f>IF(AG$5&lt;YEAR($H972),0,IF(AG$5=YEAR($H972),MIN(13-MONTH($H972),$J972),MIN(12,$J972-SUM($N972:AF972))))*($F972&gt;=5)</f>
        <v>0</v>
      </c>
      <c r="AH972" s="411">
        <f>IF(AH$5&lt;YEAR($H972),0,IF(AH$5=YEAR($H972),MIN(13-MONTH($H972),$J972),MIN(12,$J972-SUM($N972:AG972))))*($F972&gt;=5)</f>
        <v>0</v>
      </c>
      <c r="AI972" s="411">
        <f>IF(AI$5&lt;YEAR($H972),0,IF(AI$5=YEAR($H972),MIN(13-MONTH($H972),$J972),MIN(12,$J972-SUM($N972:AH972))))*($F972&gt;=5)</f>
        <v>0</v>
      </c>
      <c r="AJ972" s="411">
        <f>IF(AJ$5&lt;YEAR($H972),0,IF(AJ$5=YEAR($H972),MIN(13-MONTH($H972),$J972),MIN(12,$J972-SUM($N972:AI972))))*($F972&gt;=5)</f>
        <v>0</v>
      </c>
      <c r="AK972" s="411">
        <f>IF(AK$5&lt;YEAR($H972),0,IF(AK$5=YEAR($H972),MIN(13-MONTH($H972),$J972),MIN(12,$J972-SUM($N972:AJ972))))*($F972&gt;=5)</f>
        <v>0</v>
      </c>
      <c r="AL972" s="411">
        <f>IF(AL$5&lt;YEAR($H972),0,IF(AL$5=YEAR($H972),MIN(13-MONTH($H972),$J972),MIN(12,$J972-SUM($N972:AK972))))*($F972&gt;=5)</f>
        <v>0</v>
      </c>
      <c r="AM972" s="411">
        <f>IF(AM$5&lt;YEAR($H972),0,IF(AM$5=YEAR($H972),MIN(13-MONTH($H972),$J972),MIN(12,$J972-SUM($N972:AL972))))*($F972&gt;=5)</f>
        <v>0</v>
      </c>
      <c r="AN972" s="411">
        <f>IF(AN$5&lt;YEAR($H972),0,IF(AN$5=YEAR($H972),MIN(13-MONTH($H972),$J972),MIN(12,$J972-SUM($N972:AM972))))*($F972&gt;=5)</f>
        <v>0</v>
      </c>
      <c r="AO972" s="411">
        <f>IF(AO$5&lt;YEAR($H972),0,IF(AO$5=YEAR($H972),MIN(13-MONTH($H972),$J972),MIN(12,$J972-SUM($N972:AN972))))*($F972&gt;=5)</f>
        <v>0</v>
      </c>
      <c r="AP972" s="411">
        <f>IF(AP$5&lt;YEAR($H972),0,IF(AP$5=YEAR($H972),MIN(13-MONTH($H972),$J972),MIN(12,$J972-SUM($N972:AO972))))*($F972&gt;=5)</f>
        <v>0</v>
      </c>
      <c r="AQ972" s="411">
        <f>IF(AQ$5&lt;YEAR($H972),0,IF(AQ$5=YEAR($H972),MIN(13-MONTH($H972),$J972),MIN(12,$J972-SUM($N972:AP972))))*($F972&gt;=5)</f>
        <v>0</v>
      </c>
      <c r="AR972" s="411">
        <f>IF(AR$5&lt;YEAR($H972),0,IF(AR$5=YEAR($H972),MIN(13-MONTH($H972),$J972),MIN(12,$J972-SUM($N972:AQ972))))*($F972&gt;=5)</f>
        <v>0</v>
      </c>
      <c r="AS972" s="411">
        <f>IF(AS$5&lt;YEAR($H972),0,IF(AS$5=YEAR($H972),MIN(13-MONTH($H972),$J972),MIN(12,$J972-SUM($N972:AR972))))*($F972&gt;=5)</f>
        <v>0</v>
      </c>
      <c r="AT972" s="411">
        <f>IF(AT$5&lt;YEAR($H972),0,IF(AT$5=YEAR($H972),MIN(13-MONTH($H972),$J972),MIN(12,$J972-SUM($N972:AS972))))*($F972&gt;=5)</f>
        <v>0</v>
      </c>
      <c r="AU972" s="411">
        <f>IF(AU$5&lt;YEAR($H972),0,IF(AU$5=YEAR($H972),MIN(13-MONTH($H972),$J972),MIN(12,$J972-SUM($N972:AT972))))*($F972&gt;=5)</f>
        <v>0</v>
      </c>
      <c r="AV972" s="411">
        <f>IF(AV$5&lt;YEAR($H972),0,IF(AV$5=YEAR($H972),MIN(13-MONTH($H972),$J972),MIN(12,$J972-SUM($N972:AU972))))*($F972&gt;=5)</f>
        <v>0</v>
      </c>
      <c r="AW972" s="411">
        <f>IF(AW$5&lt;YEAR($H972),0,IF(AW$5=YEAR($H972),MIN(13-MONTH($H972),$J972),MIN(12,$J972-SUM($N972:AV972))))*($F972&gt;=5)</f>
        <v>0</v>
      </c>
      <c r="AX972" s="411">
        <f>IF(AX$5&lt;YEAR($H972),0,IF(AX$5=YEAR($H972),MIN(13-MONTH($H972),$J972),MIN(12,$J972-SUM($N972:AW972))))*($F972&gt;=5)</f>
        <v>0</v>
      </c>
      <c r="AY972" s="411">
        <f>IF(AY$5&lt;YEAR($H972),0,IF(AY$5=YEAR($H972),MIN(13-MONTH($H972),$J972),MIN(12,$J972-SUM($N972:AX972))))*($F972&gt;=5)</f>
        <v>0</v>
      </c>
      <c r="AZ972" s="411">
        <f>IF(AZ$5&lt;YEAR($H972),0,IF(AZ$5=YEAR($H972),MIN(13-MONTH($H972),$J972),MIN(12,$J972-SUM($N972:AY972))))*($F972&gt;=5)</f>
        <v>0</v>
      </c>
      <c r="BA972" s="411">
        <f>IF(BA$5&lt;YEAR($H972),0,IF(BA$5=YEAR($H972),MIN(13-MONTH($H972),$J972),MIN(12,$J972-SUM($N972:AZ972))))*($F972&gt;=5)</f>
        <v>0</v>
      </c>
      <c r="BB972" s="411">
        <f>IF(BB$5&lt;YEAR($H972),0,IF(BB$5=YEAR($H972),MIN(13-MONTH($H972),$J972),MIN(12,$J972-SUM($N972:BA972))))*($F972&gt;=5)</f>
        <v>0</v>
      </c>
      <c r="BC972" s="411">
        <f>IF(BC$5&lt;YEAR($H972),0,IF(BC$5=YEAR($H972),MIN(13-MONTH($H972),$J972),MIN(12,$J972-SUM($N972:BB972))))*($F972&gt;=5)</f>
        <v>0</v>
      </c>
      <c r="BD972" s="411">
        <f>IF(BD$5&lt;YEAR($H972),0,IF(BD$5=YEAR($H972),MIN(13-MONTH($H972),$J972),MIN(12,$J972-SUM($N972:BC972))))*($F972&gt;=5)</f>
        <v>0</v>
      </c>
      <c r="BE972" s="411">
        <f>IF(BE$5&lt;YEAR($H972),0,IF(BE$5=YEAR($H972),MIN(13-MONTH($H972),$J972),MIN(12,$J972-SUM($N972:BD972))))*($F972&gt;=5)</f>
        <v>0</v>
      </c>
      <c r="BF972" s="411">
        <f>IF(BF$5&lt;YEAR($H972),0,IF(BF$5=YEAR($H972),MIN(13-MONTH($H972),$J972),MIN(12,$J972-SUM($N972:BE972))))*($F972&gt;=5)</f>
        <v>0</v>
      </c>
      <c r="BG972" s="411">
        <f>IF(BG$5&lt;YEAR($H972),0,IF(BG$5=YEAR($H972),MIN(13-MONTH($H972),$J972),MIN(12,$J972-SUM($N972:BF972))))*($F972&gt;=5)</f>
        <v>0</v>
      </c>
      <c r="BH972" s="411">
        <f>IF(BH$5&lt;YEAR($H972),0,IF(BH$5=YEAR($H972),MIN(13-MONTH($H972),$J972),MIN(12,$J972-SUM($N972:BG972))))*($F972&gt;=5)</f>
        <v>0</v>
      </c>
      <c r="BI972" s="411">
        <f>IF(BI$5&lt;YEAR($H972),0,IF(BI$5=YEAR($H972),MIN(13-MONTH($H972),$J972),MIN(12,$J972-SUM($N972:BH972))))*($F972&gt;=5)</f>
        <v>0</v>
      </c>
      <c r="BJ972" s="411">
        <f>IF(BJ$5&lt;YEAR($H972),0,IF(BJ$5=YEAR($H972),MIN(13-MONTH($H972),$J972),MIN(12,$J972-SUM($N972:BI972))))*($F972&gt;=5)</f>
        <v>0</v>
      </c>
      <c r="BK972" s="411">
        <f>IF(BK$5&lt;YEAR($H972),0,IF(BK$5=YEAR($H972),MIN(13-MONTH($H972),$J972),MIN(12,$J972-SUM($N972:BJ972))))*($F972&gt;=5)</f>
        <v>0</v>
      </c>
      <c r="BL972" s="411">
        <f>IF(BL$5&lt;YEAR($H972),0,IF(BL$5=YEAR($H972),MIN(13-MONTH($H972),$J972),MIN(12,$J972-SUM($N972:BK972))))*($F972&gt;=5)</f>
        <v>0</v>
      </c>
      <c r="BM972" s="411">
        <f>IF(BM$5&lt;YEAR($H972),0,IF(BM$5=YEAR($H972),MIN(13-MONTH($H972),$J972),MIN(12,$J972-SUM($N972:BL972))))*($F972&gt;=5)</f>
        <v>0</v>
      </c>
    </row>
    <row r="973" spans="3:65" outlineLevel="1" x14ac:dyDescent="0.2">
      <c r="C973" s="325">
        <f t="shared" si="1791"/>
        <v>7</v>
      </c>
      <c r="D973" s="303" t="str">
        <f t="shared" si="1792"/>
        <v>item 7</v>
      </c>
      <c r="E973" s="350" t="str">
        <f t="shared" si="1789"/>
        <v>Operating Expense</v>
      </c>
      <c r="F973" s="320">
        <f t="shared" si="1789"/>
        <v>2</v>
      </c>
      <c r="G973" s="320"/>
      <c r="H973" s="410">
        <f>Input!F14</f>
        <v>42736</v>
      </c>
      <c r="I973" s="410">
        <f>Input!G14</f>
        <v>43100</v>
      </c>
      <c r="J973" s="413">
        <f t="shared" si="1790"/>
        <v>11</v>
      </c>
      <c r="K973" s="341">
        <f t="shared" si="1793"/>
        <v>0</v>
      </c>
      <c r="L973" s="342">
        <f t="shared" si="1794"/>
        <v>0</v>
      </c>
      <c r="O973" s="411">
        <f>IF(O$5&lt;YEAR($H973),0,IF(O$5=YEAR($H973),MIN(13-MONTH($H973),$J973),MIN(12,$J973-SUM($N973:N973))))*($F973&gt;=5)</f>
        <v>0</v>
      </c>
      <c r="P973" s="411">
        <f>IF(P$5&lt;YEAR($H973),0,IF(P$5=YEAR($H973),MIN(13-MONTH($H973),$J973),MIN(12,$J973-SUM($N973:O973))))*($F973&gt;=5)</f>
        <v>0</v>
      </c>
      <c r="Q973" s="411">
        <f>IF(Q$5&lt;YEAR($H973),0,IF(Q$5=YEAR($H973),MIN(13-MONTH($H973),$J973),MIN(12,$J973-SUM($N973:P973))))*($F973&gt;=5)</f>
        <v>0</v>
      </c>
      <c r="R973" s="411">
        <f>IF(R$5&lt;YEAR($H973),0,IF(R$5=YEAR($H973),MIN(13-MONTH($H973),$J973),MIN(12,$J973-SUM($N973:Q973))))*($F973&gt;=5)</f>
        <v>0</v>
      </c>
      <c r="S973" s="411">
        <f>IF(S$5&lt;YEAR($H973),0,IF(S$5=YEAR($H973),MIN(13-MONTH($H973),$J973),MIN(12,$J973-SUM($N973:R973))))*($F973&gt;=5)</f>
        <v>0</v>
      </c>
      <c r="T973" s="411">
        <f>IF(T$5&lt;YEAR($H973),0,IF(T$5=YEAR($H973),MIN(13-MONTH($H973),$J973),MIN(12,$J973-SUM($N973:S973))))*($F973&gt;=5)</f>
        <v>0</v>
      </c>
      <c r="U973" s="411">
        <f>IF(U$5&lt;YEAR($H973),0,IF(U$5=YEAR($H973),MIN(13-MONTH($H973),$J973),MIN(12,$J973-SUM($N973:T973))))*($F973&gt;=5)</f>
        <v>0</v>
      </c>
      <c r="V973" s="411">
        <f>IF(V$5&lt;YEAR($H973),0,IF(V$5=YEAR($H973),MIN(13-MONTH($H973),$J973),MIN(12,$J973-SUM($N973:U973))))*($F973&gt;=5)</f>
        <v>0</v>
      </c>
      <c r="W973" s="411">
        <f>IF(W$5&lt;YEAR($H973),0,IF(W$5=YEAR($H973),MIN(13-MONTH($H973),$J973),MIN(12,$J973-SUM($N973:V973))))*($F973&gt;=5)</f>
        <v>0</v>
      </c>
      <c r="X973" s="411">
        <f>IF(X$5&lt;YEAR($H973),0,IF(X$5=YEAR($H973),MIN(13-MONTH($H973),$J973),MIN(12,$J973-SUM($N973:W973))))*($F973&gt;=5)</f>
        <v>0</v>
      </c>
      <c r="Y973" s="411">
        <f>IF(Y$5&lt;YEAR($H973),0,IF(Y$5=YEAR($H973),MIN(13-MONTH($H973),$J973),MIN(12,$J973-SUM($N973:X973))))*($F973&gt;=5)</f>
        <v>0</v>
      </c>
      <c r="Z973" s="411">
        <f>IF(Z$5&lt;YEAR($H973),0,IF(Z$5=YEAR($H973),MIN(13-MONTH($H973),$J973),MIN(12,$J973-SUM($N973:Y973))))*($F973&gt;=5)</f>
        <v>0</v>
      </c>
      <c r="AA973" s="411">
        <f>IF(AA$5&lt;YEAR($H973),0,IF(AA$5=YEAR($H973),MIN(13-MONTH($H973),$J973),MIN(12,$J973-SUM($N973:Z973))))*($F973&gt;=5)</f>
        <v>0</v>
      </c>
      <c r="AB973" s="411">
        <f>IF(AB$5&lt;YEAR($H973),0,IF(AB$5=YEAR($H973),MIN(13-MONTH($H973),$J973),MIN(12,$J973-SUM($N973:AA973))))*($F973&gt;=5)</f>
        <v>0</v>
      </c>
      <c r="AC973" s="411">
        <f>IF(AC$5&lt;YEAR($H973),0,IF(AC$5=YEAR($H973),MIN(13-MONTH($H973),$J973),MIN(12,$J973-SUM($N973:AB973))))*($F973&gt;=5)</f>
        <v>0</v>
      </c>
      <c r="AD973" s="411">
        <f>IF(AD$5&lt;YEAR($H973),0,IF(AD$5=YEAR($H973),MIN(13-MONTH($H973),$J973),MIN(12,$J973-SUM($N973:AC973))))*($F973&gt;=5)</f>
        <v>0</v>
      </c>
      <c r="AE973" s="411">
        <f>IF(AE$5&lt;YEAR($H973),0,IF(AE$5=YEAR($H973),MIN(13-MONTH($H973),$J973),MIN(12,$J973-SUM($N973:AD973))))*($F973&gt;=5)</f>
        <v>0</v>
      </c>
      <c r="AF973" s="411">
        <f>IF(AF$5&lt;YEAR($H973),0,IF(AF$5=YEAR($H973),MIN(13-MONTH($H973),$J973),MIN(12,$J973-SUM($N973:AE973))))*($F973&gt;=5)</f>
        <v>0</v>
      </c>
      <c r="AG973" s="411">
        <f>IF(AG$5&lt;YEAR($H973),0,IF(AG$5=YEAR($H973),MIN(13-MONTH($H973),$J973),MIN(12,$J973-SUM($N973:AF973))))*($F973&gt;=5)</f>
        <v>0</v>
      </c>
      <c r="AH973" s="411">
        <f>IF(AH$5&lt;YEAR($H973),0,IF(AH$5=YEAR($H973),MIN(13-MONTH($H973),$J973),MIN(12,$J973-SUM($N973:AG973))))*($F973&gt;=5)</f>
        <v>0</v>
      </c>
      <c r="AI973" s="411">
        <f>IF(AI$5&lt;YEAR($H973),0,IF(AI$5=YEAR($H973),MIN(13-MONTH($H973),$J973),MIN(12,$J973-SUM($N973:AH973))))*($F973&gt;=5)</f>
        <v>0</v>
      </c>
      <c r="AJ973" s="411">
        <f>IF(AJ$5&lt;YEAR($H973),0,IF(AJ$5=YEAR($H973),MIN(13-MONTH($H973),$J973),MIN(12,$J973-SUM($N973:AI973))))*($F973&gt;=5)</f>
        <v>0</v>
      </c>
      <c r="AK973" s="411">
        <f>IF(AK$5&lt;YEAR($H973),0,IF(AK$5=YEAR($H973),MIN(13-MONTH($H973),$J973),MIN(12,$J973-SUM($N973:AJ973))))*($F973&gt;=5)</f>
        <v>0</v>
      </c>
      <c r="AL973" s="411">
        <f>IF(AL$5&lt;YEAR($H973),0,IF(AL$5=YEAR($H973),MIN(13-MONTH($H973),$J973),MIN(12,$J973-SUM($N973:AK973))))*($F973&gt;=5)</f>
        <v>0</v>
      </c>
      <c r="AM973" s="411">
        <f>IF(AM$5&lt;YEAR($H973),0,IF(AM$5=YEAR($H973),MIN(13-MONTH($H973),$J973),MIN(12,$J973-SUM($N973:AL973))))*($F973&gt;=5)</f>
        <v>0</v>
      </c>
      <c r="AN973" s="411">
        <f>IF(AN$5&lt;YEAR($H973),0,IF(AN$5=YEAR($H973),MIN(13-MONTH($H973),$J973),MIN(12,$J973-SUM($N973:AM973))))*($F973&gt;=5)</f>
        <v>0</v>
      </c>
      <c r="AO973" s="411">
        <f>IF(AO$5&lt;YEAR($H973),0,IF(AO$5=YEAR($H973),MIN(13-MONTH($H973),$J973),MIN(12,$J973-SUM($N973:AN973))))*($F973&gt;=5)</f>
        <v>0</v>
      </c>
      <c r="AP973" s="411">
        <f>IF(AP$5&lt;YEAR($H973),0,IF(AP$5=YEAR($H973),MIN(13-MONTH($H973),$J973),MIN(12,$J973-SUM($N973:AO973))))*($F973&gt;=5)</f>
        <v>0</v>
      </c>
      <c r="AQ973" s="411">
        <f>IF(AQ$5&lt;YEAR($H973),0,IF(AQ$5=YEAR($H973),MIN(13-MONTH($H973),$J973),MIN(12,$J973-SUM($N973:AP973))))*($F973&gt;=5)</f>
        <v>0</v>
      </c>
      <c r="AR973" s="411">
        <f>IF(AR$5&lt;YEAR($H973),0,IF(AR$5=YEAR($H973),MIN(13-MONTH($H973),$J973),MIN(12,$J973-SUM($N973:AQ973))))*($F973&gt;=5)</f>
        <v>0</v>
      </c>
      <c r="AS973" s="411">
        <f>IF(AS$5&lt;YEAR($H973),0,IF(AS$5=YEAR($H973),MIN(13-MONTH($H973),$J973),MIN(12,$J973-SUM($N973:AR973))))*($F973&gt;=5)</f>
        <v>0</v>
      </c>
      <c r="AT973" s="411">
        <f>IF(AT$5&lt;YEAR($H973),0,IF(AT$5=YEAR($H973),MIN(13-MONTH($H973),$J973),MIN(12,$J973-SUM($N973:AS973))))*($F973&gt;=5)</f>
        <v>0</v>
      </c>
      <c r="AU973" s="411">
        <f>IF(AU$5&lt;YEAR($H973),0,IF(AU$5=YEAR($H973),MIN(13-MONTH($H973),$J973),MIN(12,$J973-SUM($N973:AT973))))*($F973&gt;=5)</f>
        <v>0</v>
      </c>
      <c r="AV973" s="411">
        <f>IF(AV$5&lt;YEAR($H973),0,IF(AV$5=YEAR($H973),MIN(13-MONTH($H973),$J973),MIN(12,$J973-SUM($N973:AU973))))*($F973&gt;=5)</f>
        <v>0</v>
      </c>
      <c r="AW973" s="411">
        <f>IF(AW$5&lt;YEAR($H973),0,IF(AW$5=YEAR($H973),MIN(13-MONTH($H973),$J973),MIN(12,$J973-SUM($N973:AV973))))*($F973&gt;=5)</f>
        <v>0</v>
      </c>
      <c r="AX973" s="411">
        <f>IF(AX$5&lt;YEAR($H973),0,IF(AX$5=YEAR($H973),MIN(13-MONTH($H973),$J973),MIN(12,$J973-SUM($N973:AW973))))*($F973&gt;=5)</f>
        <v>0</v>
      </c>
      <c r="AY973" s="411">
        <f>IF(AY$5&lt;YEAR($H973),0,IF(AY$5=YEAR($H973),MIN(13-MONTH($H973),$J973),MIN(12,$J973-SUM($N973:AX973))))*($F973&gt;=5)</f>
        <v>0</v>
      </c>
      <c r="AZ973" s="411">
        <f>IF(AZ$5&lt;YEAR($H973),0,IF(AZ$5=YEAR($H973),MIN(13-MONTH($H973),$J973),MIN(12,$J973-SUM($N973:AY973))))*($F973&gt;=5)</f>
        <v>0</v>
      </c>
      <c r="BA973" s="411">
        <f>IF(BA$5&lt;YEAR($H973),0,IF(BA$5=YEAR($H973),MIN(13-MONTH($H973),$J973),MIN(12,$J973-SUM($N973:AZ973))))*($F973&gt;=5)</f>
        <v>0</v>
      </c>
      <c r="BB973" s="411">
        <f>IF(BB$5&lt;YEAR($H973),0,IF(BB$5=YEAR($H973),MIN(13-MONTH($H973),$J973),MIN(12,$J973-SUM($N973:BA973))))*($F973&gt;=5)</f>
        <v>0</v>
      </c>
      <c r="BC973" s="411">
        <f>IF(BC$5&lt;YEAR($H973),0,IF(BC$5=YEAR($H973),MIN(13-MONTH($H973),$J973),MIN(12,$J973-SUM($N973:BB973))))*($F973&gt;=5)</f>
        <v>0</v>
      </c>
      <c r="BD973" s="411">
        <f>IF(BD$5&lt;YEAR($H973),0,IF(BD$5=YEAR($H973),MIN(13-MONTH($H973),$J973),MIN(12,$J973-SUM($N973:BC973))))*($F973&gt;=5)</f>
        <v>0</v>
      </c>
      <c r="BE973" s="411">
        <f>IF(BE$5&lt;YEAR($H973),0,IF(BE$5=YEAR($H973),MIN(13-MONTH($H973),$J973),MIN(12,$J973-SUM($N973:BD973))))*($F973&gt;=5)</f>
        <v>0</v>
      </c>
      <c r="BF973" s="411">
        <f>IF(BF$5&lt;YEAR($H973),0,IF(BF$5=YEAR($H973),MIN(13-MONTH($H973),$J973),MIN(12,$J973-SUM($N973:BE973))))*($F973&gt;=5)</f>
        <v>0</v>
      </c>
      <c r="BG973" s="411">
        <f>IF(BG$5&lt;YEAR($H973),0,IF(BG$5=YEAR($H973),MIN(13-MONTH($H973),$J973),MIN(12,$J973-SUM($N973:BF973))))*($F973&gt;=5)</f>
        <v>0</v>
      </c>
      <c r="BH973" s="411">
        <f>IF(BH$5&lt;YEAR($H973),0,IF(BH$5=YEAR($H973),MIN(13-MONTH($H973),$J973),MIN(12,$J973-SUM($N973:BG973))))*($F973&gt;=5)</f>
        <v>0</v>
      </c>
      <c r="BI973" s="411">
        <f>IF(BI$5&lt;YEAR($H973),0,IF(BI$5=YEAR($H973),MIN(13-MONTH($H973),$J973),MIN(12,$J973-SUM($N973:BH973))))*($F973&gt;=5)</f>
        <v>0</v>
      </c>
      <c r="BJ973" s="411">
        <f>IF(BJ$5&lt;YEAR($H973),0,IF(BJ$5=YEAR($H973),MIN(13-MONTH($H973),$J973),MIN(12,$J973-SUM($N973:BI973))))*($F973&gt;=5)</f>
        <v>0</v>
      </c>
      <c r="BK973" s="411">
        <f>IF(BK$5&lt;YEAR($H973),0,IF(BK$5=YEAR($H973),MIN(13-MONTH($H973),$J973),MIN(12,$J973-SUM($N973:BJ973))))*($F973&gt;=5)</f>
        <v>0</v>
      </c>
      <c r="BL973" s="411">
        <f>IF(BL$5&lt;YEAR($H973),0,IF(BL$5=YEAR($H973),MIN(13-MONTH($H973),$J973),MIN(12,$J973-SUM($N973:BK973))))*($F973&gt;=5)</f>
        <v>0</v>
      </c>
      <c r="BM973" s="411">
        <f>IF(BM$5&lt;YEAR($H973),0,IF(BM$5=YEAR($H973),MIN(13-MONTH($H973),$J973),MIN(12,$J973-SUM($N973:BL973))))*($F973&gt;=5)</f>
        <v>0</v>
      </c>
    </row>
    <row r="974" spans="3:65" outlineLevel="1" x14ac:dyDescent="0.2">
      <c r="C974" s="325">
        <f t="shared" si="1791"/>
        <v>8</v>
      </c>
      <c r="D974" s="303" t="str">
        <f t="shared" si="1792"/>
        <v>item 8</v>
      </c>
      <c r="E974" s="350" t="str">
        <f t="shared" si="1789"/>
        <v>Operating Expense</v>
      </c>
      <c r="F974" s="320">
        <f t="shared" si="1789"/>
        <v>2</v>
      </c>
      <c r="G974" s="320"/>
      <c r="H974" s="410">
        <f>Input!F15</f>
        <v>42736</v>
      </c>
      <c r="I974" s="410">
        <f>Input!G15</f>
        <v>43100</v>
      </c>
      <c r="J974" s="413">
        <f t="shared" si="1790"/>
        <v>11</v>
      </c>
      <c r="K974" s="341">
        <f t="shared" si="1793"/>
        <v>0</v>
      </c>
      <c r="L974" s="342">
        <f t="shared" si="1794"/>
        <v>0</v>
      </c>
      <c r="O974" s="411">
        <f>IF(O$5&lt;YEAR($H974),0,IF(O$5=YEAR($H974),MIN(13-MONTH($H974),$J974),MIN(12,$J974-SUM($N974:N974))))*($F974&gt;=5)</f>
        <v>0</v>
      </c>
      <c r="P974" s="411">
        <f>IF(P$5&lt;YEAR($H974),0,IF(P$5=YEAR($H974),MIN(13-MONTH($H974),$J974),MIN(12,$J974-SUM($N974:O974))))*($F974&gt;=5)</f>
        <v>0</v>
      </c>
      <c r="Q974" s="411">
        <f>IF(Q$5&lt;YEAR($H974),0,IF(Q$5=YEAR($H974),MIN(13-MONTH($H974),$J974),MIN(12,$J974-SUM($N974:P974))))*($F974&gt;=5)</f>
        <v>0</v>
      </c>
      <c r="R974" s="411">
        <f>IF(R$5&lt;YEAR($H974),0,IF(R$5=YEAR($H974),MIN(13-MONTH($H974),$J974),MIN(12,$J974-SUM($N974:Q974))))*($F974&gt;=5)</f>
        <v>0</v>
      </c>
      <c r="S974" s="411">
        <f>IF(S$5&lt;YEAR($H974),0,IF(S$5=YEAR($H974),MIN(13-MONTH($H974),$J974),MIN(12,$J974-SUM($N974:R974))))*($F974&gt;=5)</f>
        <v>0</v>
      </c>
      <c r="T974" s="411">
        <f>IF(T$5&lt;YEAR($H974),0,IF(T$5=YEAR($H974),MIN(13-MONTH($H974),$J974),MIN(12,$J974-SUM($N974:S974))))*($F974&gt;=5)</f>
        <v>0</v>
      </c>
      <c r="U974" s="411">
        <f>IF(U$5&lt;YEAR($H974),0,IF(U$5=YEAR($H974),MIN(13-MONTH($H974),$J974),MIN(12,$J974-SUM($N974:T974))))*($F974&gt;=5)</f>
        <v>0</v>
      </c>
      <c r="V974" s="411">
        <f>IF(V$5&lt;YEAR($H974),0,IF(V$5=YEAR($H974),MIN(13-MONTH($H974),$J974),MIN(12,$J974-SUM($N974:U974))))*($F974&gt;=5)</f>
        <v>0</v>
      </c>
      <c r="W974" s="411">
        <f>IF(W$5&lt;YEAR($H974),0,IF(W$5=YEAR($H974),MIN(13-MONTH($H974),$J974),MIN(12,$J974-SUM($N974:V974))))*($F974&gt;=5)</f>
        <v>0</v>
      </c>
      <c r="X974" s="411">
        <f>IF(X$5&lt;YEAR($H974),0,IF(X$5=YEAR($H974),MIN(13-MONTH($H974),$J974),MIN(12,$J974-SUM($N974:W974))))*($F974&gt;=5)</f>
        <v>0</v>
      </c>
      <c r="Y974" s="411">
        <f>IF(Y$5&lt;YEAR($H974),0,IF(Y$5=YEAR($H974),MIN(13-MONTH($H974),$J974),MIN(12,$J974-SUM($N974:X974))))*($F974&gt;=5)</f>
        <v>0</v>
      </c>
      <c r="Z974" s="411">
        <f>IF(Z$5&lt;YEAR($H974),0,IF(Z$5=YEAR($H974),MIN(13-MONTH($H974),$J974),MIN(12,$J974-SUM($N974:Y974))))*($F974&gt;=5)</f>
        <v>0</v>
      </c>
      <c r="AA974" s="411">
        <f>IF(AA$5&lt;YEAR($H974),0,IF(AA$5=YEAR($H974),MIN(13-MONTH($H974),$J974),MIN(12,$J974-SUM($N974:Z974))))*($F974&gt;=5)</f>
        <v>0</v>
      </c>
      <c r="AB974" s="411">
        <f>IF(AB$5&lt;YEAR($H974),0,IF(AB$5=YEAR($H974),MIN(13-MONTH($H974),$J974),MIN(12,$J974-SUM($N974:AA974))))*($F974&gt;=5)</f>
        <v>0</v>
      </c>
      <c r="AC974" s="411">
        <f>IF(AC$5&lt;YEAR($H974),0,IF(AC$5=YEAR($H974),MIN(13-MONTH($H974),$J974),MIN(12,$J974-SUM($N974:AB974))))*($F974&gt;=5)</f>
        <v>0</v>
      </c>
      <c r="AD974" s="411">
        <f>IF(AD$5&lt;YEAR($H974),0,IF(AD$5=YEAR($H974),MIN(13-MONTH($H974),$J974),MIN(12,$J974-SUM($N974:AC974))))*($F974&gt;=5)</f>
        <v>0</v>
      </c>
      <c r="AE974" s="411">
        <f>IF(AE$5&lt;YEAR($H974),0,IF(AE$5=YEAR($H974),MIN(13-MONTH($H974),$J974),MIN(12,$J974-SUM($N974:AD974))))*($F974&gt;=5)</f>
        <v>0</v>
      </c>
      <c r="AF974" s="411">
        <f>IF(AF$5&lt;YEAR($H974),0,IF(AF$5=YEAR($H974),MIN(13-MONTH($H974),$J974),MIN(12,$J974-SUM($N974:AE974))))*($F974&gt;=5)</f>
        <v>0</v>
      </c>
      <c r="AG974" s="411">
        <f>IF(AG$5&lt;YEAR($H974),0,IF(AG$5=YEAR($H974),MIN(13-MONTH($H974),$J974),MIN(12,$J974-SUM($N974:AF974))))*($F974&gt;=5)</f>
        <v>0</v>
      </c>
      <c r="AH974" s="411">
        <f>IF(AH$5&lt;YEAR($H974),0,IF(AH$5=YEAR($H974),MIN(13-MONTH($H974),$J974),MIN(12,$J974-SUM($N974:AG974))))*($F974&gt;=5)</f>
        <v>0</v>
      </c>
      <c r="AI974" s="411">
        <f>IF(AI$5&lt;YEAR($H974),0,IF(AI$5=YEAR($H974),MIN(13-MONTH($H974),$J974),MIN(12,$J974-SUM($N974:AH974))))*($F974&gt;=5)</f>
        <v>0</v>
      </c>
      <c r="AJ974" s="411">
        <f>IF(AJ$5&lt;YEAR($H974),0,IF(AJ$5=YEAR($H974),MIN(13-MONTH($H974),$J974),MIN(12,$J974-SUM($N974:AI974))))*($F974&gt;=5)</f>
        <v>0</v>
      </c>
      <c r="AK974" s="411">
        <f>IF(AK$5&lt;YEAR($H974),0,IF(AK$5=YEAR($H974),MIN(13-MONTH($H974),$J974),MIN(12,$J974-SUM($N974:AJ974))))*($F974&gt;=5)</f>
        <v>0</v>
      </c>
      <c r="AL974" s="411">
        <f>IF(AL$5&lt;YEAR($H974),0,IF(AL$5=YEAR($H974),MIN(13-MONTH($H974),$J974),MIN(12,$J974-SUM($N974:AK974))))*($F974&gt;=5)</f>
        <v>0</v>
      </c>
      <c r="AM974" s="411">
        <f>IF(AM$5&lt;YEAR($H974),0,IF(AM$5=YEAR($H974),MIN(13-MONTH($H974),$J974),MIN(12,$J974-SUM($N974:AL974))))*($F974&gt;=5)</f>
        <v>0</v>
      </c>
      <c r="AN974" s="411">
        <f>IF(AN$5&lt;YEAR($H974),0,IF(AN$5=YEAR($H974),MIN(13-MONTH($H974),$J974),MIN(12,$J974-SUM($N974:AM974))))*($F974&gt;=5)</f>
        <v>0</v>
      </c>
      <c r="AO974" s="411">
        <f>IF(AO$5&lt;YEAR($H974),0,IF(AO$5=YEAR($H974),MIN(13-MONTH($H974),$J974),MIN(12,$J974-SUM($N974:AN974))))*($F974&gt;=5)</f>
        <v>0</v>
      </c>
      <c r="AP974" s="411">
        <f>IF(AP$5&lt;YEAR($H974),0,IF(AP$5=YEAR($H974),MIN(13-MONTH($H974),$J974),MIN(12,$J974-SUM($N974:AO974))))*($F974&gt;=5)</f>
        <v>0</v>
      </c>
      <c r="AQ974" s="411">
        <f>IF(AQ$5&lt;YEAR($H974),0,IF(AQ$5=YEAR($H974),MIN(13-MONTH($H974),$J974),MIN(12,$J974-SUM($N974:AP974))))*($F974&gt;=5)</f>
        <v>0</v>
      </c>
      <c r="AR974" s="411">
        <f>IF(AR$5&lt;YEAR($H974),0,IF(AR$5=YEAR($H974),MIN(13-MONTH($H974),$J974),MIN(12,$J974-SUM($N974:AQ974))))*($F974&gt;=5)</f>
        <v>0</v>
      </c>
      <c r="AS974" s="411">
        <f>IF(AS$5&lt;YEAR($H974),0,IF(AS$5=YEAR($H974),MIN(13-MONTH($H974),$J974),MIN(12,$J974-SUM($N974:AR974))))*($F974&gt;=5)</f>
        <v>0</v>
      </c>
      <c r="AT974" s="411">
        <f>IF(AT$5&lt;YEAR($H974),0,IF(AT$5=YEAR($H974),MIN(13-MONTH($H974),$J974),MIN(12,$J974-SUM($N974:AS974))))*($F974&gt;=5)</f>
        <v>0</v>
      </c>
      <c r="AU974" s="411">
        <f>IF(AU$5&lt;YEAR($H974),0,IF(AU$5=YEAR($H974),MIN(13-MONTH($H974),$J974),MIN(12,$J974-SUM($N974:AT974))))*($F974&gt;=5)</f>
        <v>0</v>
      </c>
      <c r="AV974" s="411">
        <f>IF(AV$5&lt;YEAR($H974),0,IF(AV$5=YEAR($H974),MIN(13-MONTH($H974),$J974),MIN(12,$J974-SUM($N974:AU974))))*($F974&gt;=5)</f>
        <v>0</v>
      </c>
      <c r="AW974" s="411">
        <f>IF(AW$5&lt;YEAR($H974),0,IF(AW$5=YEAR($H974),MIN(13-MONTH($H974),$J974),MIN(12,$J974-SUM($N974:AV974))))*($F974&gt;=5)</f>
        <v>0</v>
      </c>
      <c r="AX974" s="411">
        <f>IF(AX$5&lt;YEAR($H974),0,IF(AX$5=YEAR($H974),MIN(13-MONTH($H974),$J974),MIN(12,$J974-SUM($N974:AW974))))*($F974&gt;=5)</f>
        <v>0</v>
      </c>
      <c r="AY974" s="411">
        <f>IF(AY$5&lt;YEAR($H974),0,IF(AY$5=YEAR($H974),MIN(13-MONTH($H974),$J974),MIN(12,$J974-SUM($N974:AX974))))*($F974&gt;=5)</f>
        <v>0</v>
      </c>
      <c r="AZ974" s="411">
        <f>IF(AZ$5&lt;YEAR($H974),0,IF(AZ$5=YEAR($H974),MIN(13-MONTH($H974),$J974),MIN(12,$J974-SUM($N974:AY974))))*($F974&gt;=5)</f>
        <v>0</v>
      </c>
      <c r="BA974" s="411">
        <f>IF(BA$5&lt;YEAR($H974),0,IF(BA$5=YEAR($H974),MIN(13-MONTH($H974),$J974),MIN(12,$J974-SUM($N974:AZ974))))*($F974&gt;=5)</f>
        <v>0</v>
      </c>
      <c r="BB974" s="411">
        <f>IF(BB$5&lt;YEAR($H974),0,IF(BB$5=YEAR($H974),MIN(13-MONTH($H974),$J974),MIN(12,$J974-SUM($N974:BA974))))*($F974&gt;=5)</f>
        <v>0</v>
      </c>
      <c r="BC974" s="411">
        <f>IF(BC$5&lt;YEAR($H974),0,IF(BC$5=YEAR($H974),MIN(13-MONTH($H974),$J974),MIN(12,$J974-SUM($N974:BB974))))*($F974&gt;=5)</f>
        <v>0</v>
      </c>
      <c r="BD974" s="411">
        <f>IF(BD$5&lt;YEAR($H974),0,IF(BD$5=YEAR($H974),MIN(13-MONTH($H974),$J974),MIN(12,$J974-SUM($N974:BC974))))*($F974&gt;=5)</f>
        <v>0</v>
      </c>
      <c r="BE974" s="411">
        <f>IF(BE$5&lt;YEAR($H974),0,IF(BE$5=YEAR($H974),MIN(13-MONTH($H974),$J974),MIN(12,$J974-SUM($N974:BD974))))*($F974&gt;=5)</f>
        <v>0</v>
      </c>
      <c r="BF974" s="411">
        <f>IF(BF$5&lt;YEAR($H974),0,IF(BF$5=YEAR($H974),MIN(13-MONTH($H974),$J974),MIN(12,$J974-SUM($N974:BE974))))*($F974&gt;=5)</f>
        <v>0</v>
      </c>
      <c r="BG974" s="411">
        <f>IF(BG$5&lt;YEAR($H974),0,IF(BG$5=YEAR($H974),MIN(13-MONTH($H974),$J974),MIN(12,$J974-SUM($N974:BF974))))*($F974&gt;=5)</f>
        <v>0</v>
      </c>
      <c r="BH974" s="411">
        <f>IF(BH$5&lt;YEAR($H974),0,IF(BH$5=YEAR($H974),MIN(13-MONTH($H974),$J974),MIN(12,$J974-SUM($N974:BG974))))*($F974&gt;=5)</f>
        <v>0</v>
      </c>
      <c r="BI974" s="411">
        <f>IF(BI$5&lt;YEAR($H974),0,IF(BI$5=YEAR($H974),MIN(13-MONTH($H974),$J974),MIN(12,$J974-SUM($N974:BH974))))*($F974&gt;=5)</f>
        <v>0</v>
      </c>
      <c r="BJ974" s="411">
        <f>IF(BJ$5&lt;YEAR($H974),0,IF(BJ$5=YEAR($H974),MIN(13-MONTH($H974),$J974),MIN(12,$J974-SUM($N974:BI974))))*($F974&gt;=5)</f>
        <v>0</v>
      </c>
      <c r="BK974" s="411">
        <f>IF(BK$5&lt;YEAR($H974),0,IF(BK$5=YEAR($H974),MIN(13-MONTH($H974),$J974),MIN(12,$J974-SUM($N974:BJ974))))*($F974&gt;=5)</f>
        <v>0</v>
      </c>
      <c r="BL974" s="411">
        <f>IF(BL$5&lt;YEAR($H974),0,IF(BL$5=YEAR($H974),MIN(13-MONTH($H974),$J974),MIN(12,$J974-SUM($N974:BK974))))*($F974&gt;=5)</f>
        <v>0</v>
      </c>
      <c r="BM974" s="411">
        <f>IF(BM$5&lt;YEAR($H974),0,IF(BM$5=YEAR($H974),MIN(13-MONTH($H974),$J974),MIN(12,$J974-SUM($N974:BL974))))*($F974&gt;=5)</f>
        <v>0</v>
      </c>
    </row>
    <row r="975" spans="3:65" outlineLevel="1" x14ac:dyDescent="0.2">
      <c r="C975" s="325">
        <f t="shared" si="1791"/>
        <v>9</v>
      </c>
      <c r="D975" s="303" t="str">
        <f t="shared" si="1792"/>
        <v>item 9</v>
      </c>
      <c r="E975" s="350" t="str">
        <f t="shared" si="1789"/>
        <v>Operating Expense</v>
      </c>
      <c r="F975" s="320">
        <f t="shared" si="1789"/>
        <v>2</v>
      </c>
      <c r="G975" s="320"/>
      <c r="H975" s="410">
        <f>Input!F16</f>
        <v>42736</v>
      </c>
      <c r="I975" s="410">
        <f>Input!G16</f>
        <v>43100</v>
      </c>
      <c r="J975" s="413">
        <f t="shared" si="1790"/>
        <v>11</v>
      </c>
      <c r="K975" s="341">
        <f t="shared" si="1793"/>
        <v>0</v>
      </c>
      <c r="L975" s="342">
        <f t="shared" si="1794"/>
        <v>0</v>
      </c>
      <c r="O975" s="411">
        <f>IF(O$5&lt;YEAR($H975),0,IF(O$5=YEAR($H975),MIN(13-MONTH($H975),$J975),MIN(12,$J975-SUM($N975:N975))))*($F975&gt;=5)</f>
        <v>0</v>
      </c>
      <c r="P975" s="411">
        <f>IF(P$5&lt;YEAR($H975),0,IF(P$5=YEAR($H975),MIN(13-MONTH($H975),$J975),MIN(12,$J975-SUM($N975:O975))))*($F975&gt;=5)</f>
        <v>0</v>
      </c>
      <c r="Q975" s="411">
        <f>IF(Q$5&lt;YEAR($H975),0,IF(Q$5=YEAR($H975),MIN(13-MONTH($H975),$J975),MIN(12,$J975-SUM($N975:P975))))*($F975&gt;=5)</f>
        <v>0</v>
      </c>
      <c r="R975" s="411">
        <f>IF(R$5&lt;YEAR($H975),0,IF(R$5=YEAR($H975),MIN(13-MONTH($H975),$J975),MIN(12,$J975-SUM($N975:Q975))))*($F975&gt;=5)</f>
        <v>0</v>
      </c>
      <c r="S975" s="411">
        <f>IF(S$5&lt;YEAR($H975),0,IF(S$5=YEAR($H975),MIN(13-MONTH($H975),$J975),MIN(12,$J975-SUM($N975:R975))))*($F975&gt;=5)</f>
        <v>0</v>
      </c>
      <c r="T975" s="411">
        <f>IF(T$5&lt;YEAR($H975),0,IF(T$5=YEAR($H975),MIN(13-MONTH($H975),$J975),MIN(12,$J975-SUM($N975:S975))))*($F975&gt;=5)</f>
        <v>0</v>
      </c>
      <c r="U975" s="411">
        <f>IF(U$5&lt;YEAR($H975),0,IF(U$5=YEAR($H975),MIN(13-MONTH($H975),$J975),MIN(12,$J975-SUM($N975:T975))))*($F975&gt;=5)</f>
        <v>0</v>
      </c>
      <c r="V975" s="411">
        <f>IF(V$5&lt;YEAR($H975),0,IF(V$5=YEAR($H975),MIN(13-MONTH($H975),$J975),MIN(12,$J975-SUM($N975:U975))))*($F975&gt;=5)</f>
        <v>0</v>
      </c>
      <c r="W975" s="411">
        <f>IF(W$5&lt;YEAR($H975),0,IF(W$5=YEAR($H975),MIN(13-MONTH($H975),$J975),MIN(12,$J975-SUM($N975:V975))))*($F975&gt;=5)</f>
        <v>0</v>
      </c>
      <c r="X975" s="411">
        <f>IF(X$5&lt;YEAR($H975),0,IF(X$5=YEAR($H975),MIN(13-MONTH($H975),$J975),MIN(12,$J975-SUM($N975:W975))))*($F975&gt;=5)</f>
        <v>0</v>
      </c>
      <c r="Y975" s="411">
        <f>IF(Y$5&lt;YEAR($H975),0,IF(Y$5=YEAR($H975),MIN(13-MONTH($H975),$J975),MIN(12,$J975-SUM($N975:X975))))*($F975&gt;=5)</f>
        <v>0</v>
      </c>
      <c r="Z975" s="411">
        <f>IF(Z$5&lt;YEAR($H975),0,IF(Z$5=YEAR($H975),MIN(13-MONTH($H975),$J975),MIN(12,$J975-SUM($N975:Y975))))*($F975&gt;=5)</f>
        <v>0</v>
      </c>
      <c r="AA975" s="411">
        <f>IF(AA$5&lt;YEAR($H975),0,IF(AA$5=YEAR($H975),MIN(13-MONTH($H975),$J975),MIN(12,$J975-SUM($N975:Z975))))*($F975&gt;=5)</f>
        <v>0</v>
      </c>
      <c r="AB975" s="411">
        <f>IF(AB$5&lt;YEAR($H975),0,IF(AB$5=YEAR($H975),MIN(13-MONTH($H975),$J975),MIN(12,$J975-SUM($N975:AA975))))*($F975&gt;=5)</f>
        <v>0</v>
      </c>
      <c r="AC975" s="411">
        <f>IF(AC$5&lt;YEAR($H975),0,IF(AC$5=YEAR($H975),MIN(13-MONTH($H975),$J975),MIN(12,$J975-SUM($N975:AB975))))*($F975&gt;=5)</f>
        <v>0</v>
      </c>
      <c r="AD975" s="411">
        <f>IF(AD$5&lt;YEAR($H975),0,IF(AD$5=YEAR($H975),MIN(13-MONTH($H975),$J975),MIN(12,$J975-SUM($N975:AC975))))*($F975&gt;=5)</f>
        <v>0</v>
      </c>
      <c r="AE975" s="411">
        <f>IF(AE$5&lt;YEAR($H975),0,IF(AE$5=YEAR($H975),MIN(13-MONTH($H975),$J975),MIN(12,$J975-SUM($N975:AD975))))*($F975&gt;=5)</f>
        <v>0</v>
      </c>
      <c r="AF975" s="411">
        <f>IF(AF$5&lt;YEAR($H975),0,IF(AF$5=YEAR($H975),MIN(13-MONTH($H975),$J975),MIN(12,$J975-SUM($N975:AE975))))*($F975&gt;=5)</f>
        <v>0</v>
      </c>
      <c r="AG975" s="411">
        <f>IF(AG$5&lt;YEAR($H975),0,IF(AG$5=YEAR($H975),MIN(13-MONTH($H975),$J975),MIN(12,$J975-SUM($N975:AF975))))*($F975&gt;=5)</f>
        <v>0</v>
      </c>
      <c r="AH975" s="411">
        <f>IF(AH$5&lt;YEAR($H975),0,IF(AH$5=YEAR($H975),MIN(13-MONTH($H975),$J975),MIN(12,$J975-SUM($N975:AG975))))*($F975&gt;=5)</f>
        <v>0</v>
      </c>
      <c r="AI975" s="411">
        <f>IF(AI$5&lt;YEAR($H975),0,IF(AI$5=YEAR($H975),MIN(13-MONTH($H975),$J975),MIN(12,$J975-SUM($N975:AH975))))*($F975&gt;=5)</f>
        <v>0</v>
      </c>
      <c r="AJ975" s="411">
        <f>IF(AJ$5&lt;YEAR($H975),0,IF(AJ$5=YEAR($H975),MIN(13-MONTH($H975),$J975),MIN(12,$J975-SUM($N975:AI975))))*($F975&gt;=5)</f>
        <v>0</v>
      </c>
      <c r="AK975" s="411">
        <f>IF(AK$5&lt;YEAR($H975),0,IF(AK$5=YEAR($H975),MIN(13-MONTH($H975),$J975),MIN(12,$J975-SUM($N975:AJ975))))*($F975&gt;=5)</f>
        <v>0</v>
      </c>
      <c r="AL975" s="411">
        <f>IF(AL$5&lt;YEAR($H975),0,IF(AL$5=YEAR($H975),MIN(13-MONTH($H975),$J975),MIN(12,$J975-SUM($N975:AK975))))*($F975&gt;=5)</f>
        <v>0</v>
      </c>
      <c r="AM975" s="411">
        <f>IF(AM$5&lt;YEAR($H975),0,IF(AM$5=YEAR($H975),MIN(13-MONTH($H975),$J975),MIN(12,$J975-SUM($N975:AL975))))*($F975&gt;=5)</f>
        <v>0</v>
      </c>
      <c r="AN975" s="411">
        <f>IF(AN$5&lt;YEAR($H975),0,IF(AN$5=YEAR($H975),MIN(13-MONTH($H975),$J975),MIN(12,$J975-SUM($N975:AM975))))*($F975&gt;=5)</f>
        <v>0</v>
      </c>
      <c r="AO975" s="411">
        <f>IF(AO$5&lt;YEAR($H975),0,IF(AO$5=YEAR($H975),MIN(13-MONTH($H975),$J975),MIN(12,$J975-SUM($N975:AN975))))*($F975&gt;=5)</f>
        <v>0</v>
      </c>
      <c r="AP975" s="411">
        <f>IF(AP$5&lt;YEAR($H975),0,IF(AP$5=YEAR($H975),MIN(13-MONTH($H975),$J975),MIN(12,$J975-SUM($N975:AO975))))*($F975&gt;=5)</f>
        <v>0</v>
      </c>
      <c r="AQ975" s="411">
        <f>IF(AQ$5&lt;YEAR($H975),0,IF(AQ$5=YEAR($H975),MIN(13-MONTH($H975),$J975),MIN(12,$J975-SUM($N975:AP975))))*($F975&gt;=5)</f>
        <v>0</v>
      </c>
      <c r="AR975" s="411">
        <f>IF(AR$5&lt;YEAR($H975),0,IF(AR$5=YEAR($H975),MIN(13-MONTH($H975),$J975),MIN(12,$J975-SUM($N975:AQ975))))*($F975&gt;=5)</f>
        <v>0</v>
      </c>
      <c r="AS975" s="411">
        <f>IF(AS$5&lt;YEAR($H975),0,IF(AS$5=YEAR($H975),MIN(13-MONTH($H975),$J975),MIN(12,$J975-SUM($N975:AR975))))*($F975&gt;=5)</f>
        <v>0</v>
      </c>
      <c r="AT975" s="411">
        <f>IF(AT$5&lt;YEAR($H975),0,IF(AT$5=YEAR($H975),MIN(13-MONTH($H975),$J975),MIN(12,$J975-SUM($N975:AS975))))*($F975&gt;=5)</f>
        <v>0</v>
      </c>
      <c r="AU975" s="411">
        <f>IF(AU$5&lt;YEAR($H975),0,IF(AU$5=YEAR($H975),MIN(13-MONTH($H975),$J975),MIN(12,$J975-SUM($N975:AT975))))*($F975&gt;=5)</f>
        <v>0</v>
      </c>
      <c r="AV975" s="411">
        <f>IF(AV$5&lt;YEAR($H975),0,IF(AV$5=YEAR($H975),MIN(13-MONTH($H975),$J975),MIN(12,$J975-SUM($N975:AU975))))*($F975&gt;=5)</f>
        <v>0</v>
      </c>
      <c r="AW975" s="411">
        <f>IF(AW$5&lt;YEAR($H975),0,IF(AW$5=YEAR($H975),MIN(13-MONTH($H975),$J975),MIN(12,$J975-SUM($N975:AV975))))*($F975&gt;=5)</f>
        <v>0</v>
      </c>
      <c r="AX975" s="411">
        <f>IF(AX$5&lt;YEAR($H975),0,IF(AX$5=YEAR($H975),MIN(13-MONTH($H975),$J975),MIN(12,$J975-SUM($N975:AW975))))*($F975&gt;=5)</f>
        <v>0</v>
      </c>
      <c r="AY975" s="411">
        <f>IF(AY$5&lt;YEAR($H975),0,IF(AY$5=YEAR($H975),MIN(13-MONTH($H975),$J975),MIN(12,$J975-SUM($N975:AX975))))*($F975&gt;=5)</f>
        <v>0</v>
      </c>
      <c r="AZ975" s="411">
        <f>IF(AZ$5&lt;YEAR($H975),0,IF(AZ$5=YEAR($H975),MIN(13-MONTH($H975),$J975),MIN(12,$J975-SUM($N975:AY975))))*($F975&gt;=5)</f>
        <v>0</v>
      </c>
      <c r="BA975" s="411">
        <f>IF(BA$5&lt;YEAR($H975),0,IF(BA$5=YEAR($H975),MIN(13-MONTH($H975),$J975),MIN(12,$J975-SUM($N975:AZ975))))*($F975&gt;=5)</f>
        <v>0</v>
      </c>
      <c r="BB975" s="411">
        <f>IF(BB$5&lt;YEAR($H975),0,IF(BB$5=YEAR($H975),MIN(13-MONTH($H975),$J975),MIN(12,$J975-SUM($N975:BA975))))*($F975&gt;=5)</f>
        <v>0</v>
      </c>
      <c r="BC975" s="411">
        <f>IF(BC$5&lt;YEAR($H975),0,IF(BC$5=YEAR($H975),MIN(13-MONTH($H975),$J975),MIN(12,$J975-SUM($N975:BB975))))*($F975&gt;=5)</f>
        <v>0</v>
      </c>
      <c r="BD975" s="411">
        <f>IF(BD$5&lt;YEAR($H975),0,IF(BD$5=YEAR($H975),MIN(13-MONTH($H975),$J975),MIN(12,$J975-SUM($N975:BC975))))*($F975&gt;=5)</f>
        <v>0</v>
      </c>
      <c r="BE975" s="411">
        <f>IF(BE$5&lt;YEAR($H975),0,IF(BE$5=YEAR($H975),MIN(13-MONTH($H975),$J975),MIN(12,$J975-SUM($N975:BD975))))*($F975&gt;=5)</f>
        <v>0</v>
      </c>
      <c r="BF975" s="411">
        <f>IF(BF$5&lt;YEAR($H975),0,IF(BF$5=YEAR($H975),MIN(13-MONTH($H975),$J975),MIN(12,$J975-SUM($N975:BE975))))*($F975&gt;=5)</f>
        <v>0</v>
      </c>
      <c r="BG975" s="411">
        <f>IF(BG$5&lt;YEAR($H975),0,IF(BG$5=YEAR($H975),MIN(13-MONTH($H975),$J975),MIN(12,$J975-SUM($N975:BF975))))*($F975&gt;=5)</f>
        <v>0</v>
      </c>
      <c r="BH975" s="411">
        <f>IF(BH$5&lt;YEAR($H975),0,IF(BH$5=YEAR($H975),MIN(13-MONTH($H975),$J975),MIN(12,$J975-SUM($N975:BG975))))*($F975&gt;=5)</f>
        <v>0</v>
      </c>
      <c r="BI975" s="411">
        <f>IF(BI$5&lt;YEAR($H975),0,IF(BI$5=YEAR($H975),MIN(13-MONTH($H975),$J975),MIN(12,$J975-SUM($N975:BH975))))*($F975&gt;=5)</f>
        <v>0</v>
      </c>
      <c r="BJ975" s="411">
        <f>IF(BJ$5&lt;YEAR($H975),0,IF(BJ$5=YEAR($H975),MIN(13-MONTH($H975),$J975),MIN(12,$J975-SUM($N975:BI975))))*($F975&gt;=5)</f>
        <v>0</v>
      </c>
      <c r="BK975" s="411">
        <f>IF(BK$5&lt;YEAR($H975),0,IF(BK$5=YEAR($H975),MIN(13-MONTH($H975),$J975),MIN(12,$J975-SUM($N975:BJ975))))*($F975&gt;=5)</f>
        <v>0</v>
      </c>
      <c r="BL975" s="411">
        <f>IF(BL$5&lt;YEAR($H975),0,IF(BL$5=YEAR($H975),MIN(13-MONTH($H975),$J975),MIN(12,$J975-SUM($N975:BK975))))*($F975&gt;=5)</f>
        <v>0</v>
      </c>
      <c r="BM975" s="411">
        <f>IF(BM$5&lt;YEAR($H975),0,IF(BM$5=YEAR($H975),MIN(13-MONTH($H975),$J975),MIN(12,$J975-SUM($N975:BL975))))*($F975&gt;=5)</f>
        <v>0</v>
      </c>
    </row>
    <row r="976" spans="3:65" outlineLevel="1" x14ac:dyDescent="0.2">
      <c r="C976" s="325">
        <f t="shared" si="1791"/>
        <v>10</v>
      </c>
      <c r="D976" s="303" t="str">
        <f t="shared" si="1792"/>
        <v>item 10</v>
      </c>
      <c r="E976" s="350" t="str">
        <f t="shared" si="1789"/>
        <v>Operating Expense</v>
      </c>
      <c r="F976" s="320">
        <f t="shared" si="1789"/>
        <v>2</v>
      </c>
      <c r="G976" s="320"/>
      <c r="H976" s="410">
        <f>Input!F17</f>
        <v>42736</v>
      </c>
      <c r="I976" s="410">
        <f>Input!G17</f>
        <v>43100</v>
      </c>
      <c r="J976" s="413">
        <f t="shared" si="1790"/>
        <v>11</v>
      </c>
      <c r="K976" s="341">
        <f t="shared" si="1793"/>
        <v>0</v>
      </c>
      <c r="L976" s="342">
        <f t="shared" si="1794"/>
        <v>0</v>
      </c>
      <c r="O976" s="411">
        <f>IF(O$5&lt;YEAR($H976),0,IF(O$5=YEAR($H976),MIN(13-MONTH($H976),$J976),MIN(12,$J976-SUM($N976:N976))))*($F976&gt;=5)</f>
        <v>0</v>
      </c>
      <c r="P976" s="411">
        <f>IF(P$5&lt;YEAR($H976),0,IF(P$5=YEAR($H976),MIN(13-MONTH($H976),$J976),MIN(12,$J976-SUM($N976:O976))))*($F976&gt;=5)</f>
        <v>0</v>
      </c>
      <c r="Q976" s="411">
        <f>IF(Q$5&lt;YEAR($H976),0,IF(Q$5=YEAR($H976),MIN(13-MONTH($H976),$J976),MIN(12,$J976-SUM($N976:P976))))*($F976&gt;=5)</f>
        <v>0</v>
      </c>
      <c r="R976" s="411">
        <f>IF(R$5&lt;YEAR($H976),0,IF(R$5=YEAR($H976),MIN(13-MONTH($H976),$J976),MIN(12,$J976-SUM($N976:Q976))))*($F976&gt;=5)</f>
        <v>0</v>
      </c>
      <c r="S976" s="411">
        <f>IF(S$5&lt;YEAR($H976),0,IF(S$5=YEAR($H976),MIN(13-MONTH($H976),$J976),MIN(12,$J976-SUM($N976:R976))))*($F976&gt;=5)</f>
        <v>0</v>
      </c>
      <c r="T976" s="411">
        <f>IF(T$5&lt;YEAR($H976),0,IF(T$5=YEAR($H976),MIN(13-MONTH($H976),$J976),MIN(12,$J976-SUM($N976:S976))))*($F976&gt;=5)</f>
        <v>0</v>
      </c>
      <c r="U976" s="411">
        <f>IF(U$5&lt;YEAR($H976),0,IF(U$5=YEAR($H976),MIN(13-MONTH($H976),$J976),MIN(12,$J976-SUM($N976:T976))))*($F976&gt;=5)</f>
        <v>0</v>
      </c>
      <c r="V976" s="411">
        <f>IF(V$5&lt;YEAR($H976),0,IF(V$5=YEAR($H976),MIN(13-MONTH($H976),$J976),MIN(12,$J976-SUM($N976:U976))))*($F976&gt;=5)</f>
        <v>0</v>
      </c>
      <c r="W976" s="411">
        <f>IF(W$5&lt;YEAR($H976),0,IF(W$5=YEAR($H976),MIN(13-MONTH($H976),$J976),MIN(12,$J976-SUM($N976:V976))))*($F976&gt;=5)</f>
        <v>0</v>
      </c>
      <c r="X976" s="411">
        <f>IF(X$5&lt;YEAR($H976),0,IF(X$5=YEAR($H976),MIN(13-MONTH($H976),$J976),MIN(12,$J976-SUM($N976:W976))))*($F976&gt;=5)</f>
        <v>0</v>
      </c>
      <c r="Y976" s="411">
        <f>IF(Y$5&lt;YEAR($H976),0,IF(Y$5=YEAR($H976),MIN(13-MONTH($H976),$J976),MIN(12,$J976-SUM($N976:X976))))*($F976&gt;=5)</f>
        <v>0</v>
      </c>
      <c r="Z976" s="411">
        <f>IF(Z$5&lt;YEAR($H976),0,IF(Z$5=YEAR($H976),MIN(13-MONTH($H976),$J976),MIN(12,$J976-SUM($N976:Y976))))*($F976&gt;=5)</f>
        <v>0</v>
      </c>
      <c r="AA976" s="411">
        <f>IF(AA$5&lt;YEAR($H976),0,IF(AA$5=YEAR($H976),MIN(13-MONTH($H976),$J976),MIN(12,$J976-SUM($N976:Z976))))*($F976&gt;=5)</f>
        <v>0</v>
      </c>
      <c r="AB976" s="411">
        <f>IF(AB$5&lt;YEAR($H976),0,IF(AB$5=YEAR($H976),MIN(13-MONTH($H976),$J976),MIN(12,$J976-SUM($N976:AA976))))*($F976&gt;=5)</f>
        <v>0</v>
      </c>
      <c r="AC976" s="411">
        <f>IF(AC$5&lt;YEAR($H976),0,IF(AC$5=YEAR($H976),MIN(13-MONTH($H976),$J976),MIN(12,$J976-SUM($N976:AB976))))*($F976&gt;=5)</f>
        <v>0</v>
      </c>
      <c r="AD976" s="411">
        <f>IF(AD$5&lt;YEAR($H976),0,IF(AD$5=YEAR($H976),MIN(13-MONTH($H976),$J976),MIN(12,$J976-SUM($N976:AC976))))*($F976&gt;=5)</f>
        <v>0</v>
      </c>
      <c r="AE976" s="411">
        <f>IF(AE$5&lt;YEAR($H976),0,IF(AE$5=YEAR($H976),MIN(13-MONTH($H976),$J976),MIN(12,$J976-SUM($N976:AD976))))*($F976&gt;=5)</f>
        <v>0</v>
      </c>
      <c r="AF976" s="411">
        <f>IF(AF$5&lt;YEAR($H976),0,IF(AF$5=YEAR($H976),MIN(13-MONTH($H976),$J976),MIN(12,$J976-SUM($N976:AE976))))*($F976&gt;=5)</f>
        <v>0</v>
      </c>
      <c r="AG976" s="411">
        <f>IF(AG$5&lt;YEAR($H976),0,IF(AG$5=YEAR($H976),MIN(13-MONTH($H976),$J976),MIN(12,$J976-SUM($N976:AF976))))*($F976&gt;=5)</f>
        <v>0</v>
      </c>
      <c r="AH976" s="411">
        <f>IF(AH$5&lt;YEAR($H976),0,IF(AH$5=YEAR($H976),MIN(13-MONTH($H976),$J976),MIN(12,$J976-SUM($N976:AG976))))*($F976&gt;=5)</f>
        <v>0</v>
      </c>
      <c r="AI976" s="411">
        <f>IF(AI$5&lt;YEAR($H976),0,IF(AI$5=YEAR($H976),MIN(13-MONTH($H976),$J976),MIN(12,$J976-SUM($N976:AH976))))*($F976&gt;=5)</f>
        <v>0</v>
      </c>
      <c r="AJ976" s="411">
        <f>IF(AJ$5&lt;YEAR($H976),0,IF(AJ$5=YEAR($H976),MIN(13-MONTH($H976),$J976),MIN(12,$J976-SUM($N976:AI976))))*($F976&gt;=5)</f>
        <v>0</v>
      </c>
      <c r="AK976" s="411">
        <f>IF(AK$5&lt;YEAR($H976),0,IF(AK$5=YEAR($H976),MIN(13-MONTH($H976),$J976),MIN(12,$J976-SUM($N976:AJ976))))*($F976&gt;=5)</f>
        <v>0</v>
      </c>
      <c r="AL976" s="411">
        <f>IF(AL$5&lt;YEAR($H976),0,IF(AL$5=YEAR($H976),MIN(13-MONTH($H976),$J976),MIN(12,$J976-SUM($N976:AK976))))*($F976&gt;=5)</f>
        <v>0</v>
      </c>
      <c r="AM976" s="411">
        <f>IF(AM$5&lt;YEAR($H976),0,IF(AM$5=YEAR($H976),MIN(13-MONTH($H976),$J976),MIN(12,$J976-SUM($N976:AL976))))*($F976&gt;=5)</f>
        <v>0</v>
      </c>
      <c r="AN976" s="411">
        <f>IF(AN$5&lt;YEAR($H976),0,IF(AN$5=YEAR($H976),MIN(13-MONTH($H976),$J976),MIN(12,$J976-SUM($N976:AM976))))*($F976&gt;=5)</f>
        <v>0</v>
      </c>
      <c r="AO976" s="411">
        <f>IF(AO$5&lt;YEAR($H976),0,IF(AO$5=YEAR($H976),MIN(13-MONTH($H976),$J976),MIN(12,$J976-SUM($N976:AN976))))*($F976&gt;=5)</f>
        <v>0</v>
      </c>
      <c r="AP976" s="411">
        <f>IF(AP$5&lt;YEAR($H976),0,IF(AP$5=YEAR($H976),MIN(13-MONTH($H976),$J976),MIN(12,$J976-SUM($N976:AO976))))*($F976&gt;=5)</f>
        <v>0</v>
      </c>
      <c r="AQ976" s="411">
        <f>IF(AQ$5&lt;YEAR($H976),0,IF(AQ$5=YEAR($H976),MIN(13-MONTH($H976),$J976),MIN(12,$J976-SUM($N976:AP976))))*($F976&gt;=5)</f>
        <v>0</v>
      </c>
      <c r="AR976" s="411">
        <f>IF(AR$5&lt;YEAR($H976),0,IF(AR$5=YEAR($H976),MIN(13-MONTH($H976),$J976),MIN(12,$J976-SUM($N976:AQ976))))*($F976&gt;=5)</f>
        <v>0</v>
      </c>
      <c r="AS976" s="411">
        <f>IF(AS$5&lt;YEAR($H976),0,IF(AS$5=YEAR($H976),MIN(13-MONTH($H976),$J976),MIN(12,$J976-SUM($N976:AR976))))*($F976&gt;=5)</f>
        <v>0</v>
      </c>
      <c r="AT976" s="411">
        <f>IF(AT$5&lt;YEAR($H976),0,IF(AT$5=YEAR($H976),MIN(13-MONTH($H976),$J976),MIN(12,$J976-SUM($N976:AS976))))*($F976&gt;=5)</f>
        <v>0</v>
      </c>
      <c r="AU976" s="411">
        <f>IF(AU$5&lt;YEAR($H976),0,IF(AU$5=YEAR($H976),MIN(13-MONTH($H976),$J976),MIN(12,$J976-SUM($N976:AT976))))*($F976&gt;=5)</f>
        <v>0</v>
      </c>
      <c r="AV976" s="411">
        <f>IF(AV$5&lt;YEAR($H976),0,IF(AV$5=YEAR($H976),MIN(13-MONTH($H976),$J976),MIN(12,$J976-SUM($N976:AU976))))*($F976&gt;=5)</f>
        <v>0</v>
      </c>
      <c r="AW976" s="411">
        <f>IF(AW$5&lt;YEAR($H976),0,IF(AW$5=YEAR($H976),MIN(13-MONTH($H976),$J976),MIN(12,$J976-SUM($N976:AV976))))*($F976&gt;=5)</f>
        <v>0</v>
      </c>
      <c r="AX976" s="411">
        <f>IF(AX$5&lt;YEAR($H976),0,IF(AX$5=YEAR($H976),MIN(13-MONTH($H976),$J976),MIN(12,$J976-SUM($N976:AW976))))*($F976&gt;=5)</f>
        <v>0</v>
      </c>
      <c r="AY976" s="411">
        <f>IF(AY$5&lt;YEAR($H976),0,IF(AY$5=YEAR($H976),MIN(13-MONTH($H976),$J976),MIN(12,$J976-SUM($N976:AX976))))*($F976&gt;=5)</f>
        <v>0</v>
      </c>
      <c r="AZ976" s="411">
        <f>IF(AZ$5&lt;YEAR($H976),0,IF(AZ$5=YEAR($H976),MIN(13-MONTH($H976),$J976),MIN(12,$J976-SUM($N976:AY976))))*($F976&gt;=5)</f>
        <v>0</v>
      </c>
      <c r="BA976" s="411">
        <f>IF(BA$5&lt;YEAR($H976),0,IF(BA$5=YEAR($H976),MIN(13-MONTH($H976),$J976),MIN(12,$J976-SUM($N976:AZ976))))*($F976&gt;=5)</f>
        <v>0</v>
      </c>
      <c r="BB976" s="411">
        <f>IF(BB$5&lt;YEAR($H976),0,IF(BB$5=YEAR($H976),MIN(13-MONTH($H976),$J976),MIN(12,$J976-SUM($N976:BA976))))*($F976&gt;=5)</f>
        <v>0</v>
      </c>
      <c r="BC976" s="411">
        <f>IF(BC$5&lt;YEAR($H976),0,IF(BC$5=YEAR($H976),MIN(13-MONTH($H976),$J976),MIN(12,$J976-SUM($N976:BB976))))*($F976&gt;=5)</f>
        <v>0</v>
      </c>
      <c r="BD976" s="411">
        <f>IF(BD$5&lt;YEAR($H976),0,IF(BD$5=YEAR($H976),MIN(13-MONTH($H976),$J976),MIN(12,$J976-SUM($N976:BC976))))*($F976&gt;=5)</f>
        <v>0</v>
      </c>
      <c r="BE976" s="411">
        <f>IF(BE$5&lt;YEAR($H976),0,IF(BE$5=YEAR($H976),MIN(13-MONTH($H976),$J976),MIN(12,$J976-SUM($N976:BD976))))*($F976&gt;=5)</f>
        <v>0</v>
      </c>
      <c r="BF976" s="411">
        <f>IF(BF$5&lt;YEAR($H976),0,IF(BF$5=YEAR($H976),MIN(13-MONTH($H976),$J976),MIN(12,$J976-SUM($N976:BE976))))*($F976&gt;=5)</f>
        <v>0</v>
      </c>
      <c r="BG976" s="411">
        <f>IF(BG$5&lt;YEAR($H976),0,IF(BG$5=YEAR($H976),MIN(13-MONTH($H976),$J976),MIN(12,$J976-SUM($N976:BF976))))*($F976&gt;=5)</f>
        <v>0</v>
      </c>
      <c r="BH976" s="411">
        <f>IF(BH$5&lt;YEAR($H976),0,IF(BH$5=YEAR($H976),MIN(13-MONTH($H976),$J976),MIN(12,$J976-SUM($N976:BG976))))*($F976&gt;=5)</f>
        <v>0</v>
      </c>
      <c r="BI976" s="411">
        <f>IF(BI$5&lt;YEAR($H976),0,IF(BI$5=YEAR($H976),MIN(13-MONTH($H976),$J976),MIN(12,$J976-SUM($N976:BH976))))*($F976&gt;=5)</f>
        <v>0</v>
      </c>
      <c r="BJ976" s="411">
        <f>IF(BJ$5&lt;YEAR($H976),0,IF(BJ$5=YEAR($H976),MIN(13-MONTH($H976),$J976),MIN(12,$J976-SUM($N976:BI976))))*($F976&gt;=5)</f>
        <v>0</v>
      </c>
      <c r="BK976" s="411">
        <f>IF(BK$5&lt;YEAR($H976),0,IF(BK$5=YEAR($H976),MIN(13-MONTH($H976),$J976),MIN(12,$J976-SUM($N976:BJ976))))*($F976&gt;=5)</f>
        <v>0</v>
      </c>
      <c r="BL976" s="411">
        <f>IF(BL$5&lt;YEAR($H976),0,IF(BL$5=YEAR($H976),MIN(13-MONTH($H976),$J976),MIN(12,$J976-SUM($N976:BK976))))*($F976&gt;=5)</f>
        <v>0</v>
      </c>
      <c r="BM976" s="411">
        <f>IF(BM$5&lt;YEAR($H976),0,IF(BM$5=YEAR($H976),MIN(13-MONTH($H976),$J976),MIN(12,$J976-SUM($N976:BL976))))*($F976&gt;=5)</f>
        <v>0</v>
      </c>
    </row>
    <row r="977" spans="3:65" outlineLevel="1" x14ac:dyDescent="0.2">
      <c r="C977" s="325">
        <f t="shared" si="1791"/>
        <v>11</v>
      </c>
      <c r="D977" s="303" t="str">
        <f t="shared" si="1792"/>
        <v>item 11</v>
      </c>
      <c r="E977" s="350" t="str">
        <f t="shared" si="1789"/>
        <v>Operating Expense</v>
      </c>
      <c r="F977" s="320">
        <f t="shared" si="1789"/>
        <v>2</v>
      </c>
      <c r="G977" s="320"/>
      <c r="H977" s="410">
        <f>Input!F18</f>
        <v>42736</v>
      </c>
      <c r="I977" s="410">
        <f>Input!G18</f>
        <v>43100</v>
      </c>
      <c r="J977" s="413">
        <f t="shared" si="1790"/>
        <v>11</v>
      </c>
      <c r="K977" s="341">
        <f t="shared" si="1793"/>
        <v>0</v>
      </c>
      <c r="L977" s="342">
        <f t="shared" si="1794"/>
        <v>0</v>
      </c>
      <c r="O977" s="411">
        <f>IF(O$5&lt;YEAR($H977),0,IF(O$5=YEAR($H977),MIN(13-MONTH($H977),$J977),MIN(12,$J977-SUM($N977:N977))))*($F977&gt;=5)</f>
        <v>0</v>
      </c>
      <c r="P977" s="411">
        <f>IF(P$5&lt;YEAR($H977),0,IF(P$5=YEAR($H977),MIN(13-MONTH($H977),$J977),MIN(12,$J977-SUM($N977:O977))))*($F977&gt;=5)</f>
        <v>0</v>
      </c>
      <c r="Q977" s="411">
        <f>IF(Q$5&lt;YEAR($H977),0,IF(Q$5=YEAR($H977),MIN(13-MONTH($H977),$J977),MIN(12,$J977-SUM($N977:P977))))*($F977&gt;=5)</f>
        <v>0</v>
      </c>
      <c r="R977" s="411">
        <f>IF(R$5&lt;YEAR($H977),0,IF(R$5=YEAR($H977),MIN(13-MONTH($H977),$J977),MIN(12,$J977-SUM($N977:Q977))))*($F977&gt;=5)</f>
        <v>0</v>
      </c>
      <c r="S977" s="411">
        <f>IF(S$5&lt;YEAR($H977),0,IF(S$5=YEAR($H977),MIN(13-MONTH($H977),$J977),MIN(12,$J977-SUM($N977:R977))))*($F977&gt;=5)</f>
        <v>0</v>
      </c>
      <c r="T977" s="411">
        <f>IF(T$5&lt;YEAR($H977),0,IF(T$5=YEAR($H977),MIN(13-MONTH($H977),$J977),MIN(12,$J977-SUM($N977:S977))))*($F977&gt;=5)</f>
        <v>0</v>
      </c>
      <c r="U977" s="411">
        <f>IF(U$5&lt;YEAR($H977),0,IF(U$5=YEAR($H977),MIN(13-MONTH($H977),$J977),MIN(12,$J977-SUM($N977:T977))))*($F977&gt;=5)</f>
        <v>0</v>
      </c>
      <c r="V977" s="411">
        <f>IF(V$5&lt;YEAR($H977),0,IF(V$5=YEAR($H977),MIN(13-MONTH($H977),$J977),MIN(12,$J977-SUM($N977:U977))))*($F977&gt;=5)</f>
        <v>0</v>
      </c>
      <c r="W977" s="411">
        <f>IF(W$5&lt;YEAR($H977),0,IF(W$5=YEAR($H977),MIN(13-MONTH($H977),$J977),MIN(12,$J977-SUM($N977:V977))))*($F977&gt;=5)</f>
        <v>0</v>
      </c>
      <c r="X977" s="411">
        <f>IF(X$5&lt;YEAR($H977),0,IF(X$5=YEAR($H977),MIN(13-MONTH($H977),$J977),MIN(12,$J977-SUM($N977:W977))))*($F977&gt;=5)</f>
        <v>0</v>
      </c>
      <c r="Y977" s="411">
        <f>IF(Y$5&lt;YEAR($H977),0,IF(Y$5=YEAR($H977),MIN(13-MONTH($H977),$J977),MIN(12,$J977-SUM($N977:X977))))*($F977&gt;=5)</f>
        <v>0</v>
      </c>
      <c r="Z977" s="411">
        <f>IF(Z$5&lt;YEAR($H977),0,IF(Z$5=YEAR($H977),MIN(13-MONTH($H977),$J977),MIN(12,$J977-SUM($N977:Y977))))*($F977&gt;=5)</f>
        <v>0</v>
      </c>
      <c r="AA977" s="411">
        <f>IF(AA$5&lt;YEAR($H977),0,IF(AA$5=YEAR($H977),MIN(13-MONTH($H977),$J977),MIN(12,$J977-SUM($N977:Z977))))*($F977&gt;=5)</f>
        <v>0</v>
      </c>
      <c r="AB977" s="411">
        <f>IF(AB$5&lt;YEAR($H977),0,IF(AB$5=YEAR($H977),MIN(13-MONTH($H977),$J977),MIN(12,$J977-SUM($N977:AA977))))*($F977&gt;=5)</f>
        <v>0</v>
      </c>
      <c r="AC977" s="411">
        <f>IF(AC$5&lt;YEAR($H977),0,IF(AC$5=YEAR($H977),MIN(13-MONTH($H977),$J977),MIN(12,$J977-SUM($N977:AB977))))*($F977&gt;=5)</f>
        <v>0</v>
      </c>
      <c r="AD977" s="411">
        <f>IF(AD$5&lt;YEAR($H977),0,IF(AD$5=YEAR($H977),MIN(13-MONTH($H977),$J977),MIN(12,$J977-SUM($N977:AC977))))*($F977&gt;=5)</f>
        <v>0</v>
      </c>
      <c r="AE977" s="411">
        <f>IF(AE$5&lt;YEAR($H977),0,IF(AE$5=YEAR($H977),MIN(13-MONTH($H977),$J977),MIN(12,$J977-SUM($N977:AD977))))*($F977&gt;=5)</f>
        <v>0</v>
      </c>
      <c r="AF977" s="411">
        <f>IF(AF$5&lt;YEAR($H977),0,IF(AF$5=YEAR($H977),MIN(13-MONTH($H977),$J977),MIN(12,$J977-SUM($N977:AE977))))*($F977&gt;=5)</f>
        <v>0</v>
      </c>
      <c r="AG977" s="411">
        <f>IF(AG$5&lt;YEAR($H977),0,IF(AG$5=YEAR($H977),MIN(13-MONTH($H977),$J977),MIN(12,$J977-SUM($N977:AF977))))*($F977&gt;=5)</f>
        <v>0</v>
      </c>
      <c r="AH977" s="411">
        <f>IF(AH$5&lt;YEAR($H977),0,IF(AH$5=YEAR($H977),MIN(13-MONTH($H977),$J977),MIN(12,$J977-SUM($N977:AG977))))*($F977&gt;=5)</f>
        <v>0</v>
      </c>
      <c r="AI977" s="411">
        <f>IF(AI$5&lt;YEAR($H977),0,IF(AI$5=YEAR($H977),MIN(13-MONTH($H977),$J977),MIN(12,$J977-SUM($N977:AH977))))*($F977&gt;=5)</f>
        <v>0</v>
      </c>
      <c r="AJ977" s="411">
        <f>IF(AJ$5&lt;YEAR($H977),0,IF(AJ$5=YEAR($H977),MIN(13-MONTH($H977),$J977),MIN(12,$J977-SUM($N977:AI977))))*($F977&gt;=5)</f>
        <v>0</v>
      </c>
      <c r="AK977" s="411">
        <f>IF(AK$5&lt;YEAR($H977),0,IF(AK$5=YEAR($H977),MIN(13-MONTH($H977),$J977),MIN(12,$J977-SUM($N977:AJ977))))*($F977&gt;=5)</f>
        <v>0</v>
      </c>
      <c r="AL977" s="411">
        <f>IF(AL$5&lt;YEAR($H977),0,IF(AL$5=YEAR($H977),MIN(13-MONTH($H977),$J977),MIN(12,$J977-SUM($N977:AK977))))*($F977&gt;=5)</f>
        <v>0</v>
      </c>
      <c r="AM977" s="411">
        <f>IF(AM$5&lt;YEAR($H977),0,IF(AM$5=YEAR($H977),MIN(13-MONTH($H977),$J977),MIN(12,$J977-SUM($N977:AL977))))*($F977&gt;=5)</f>
        <v>0</v>
      </c>
      <c r="AN977" s="411">
        <f>IF(AN$5&lt;YEAR($H977),0,IF(AN$5=YEAR($H977),MIN(13-MONTH($H977),$J977),MIN(12,$J977-SUM($N977:AM977))))*($F977&gt;=5)</f>
        <v>0</v>
      </c>
      <c r="AO977" s="411">
        <f>IF(AO$5&lt;YEAR($H977),0,IF(AO$5=YEAR($H977),MIN(13-MONTH($H977),$J977),MIN(12,$J977-SUM($N977:AN977))))*($F977&gt;=5)</f>
        <v>0</v>
      </c>
      <c r="AP977" s="411">
        <f>IF(AP$5&lt;YEAR($H977),0,IF(AP$5=YEAR($H977),MIN(13-MONTH($H977),$J977),MIN(12,$J977-SUM($N977:AO977))))*($F977&gt;=5)</f>
        <v>0</v>
      </c>
      <c r="AQ977" s="411">
        <f>IF(AQ$5&lt;YEAR($H977),0,IF(AQ$5=YEAR($H977),MIN(13-MONTH($H977),$J977),MIN(12,$J977-SUM($N977:AP977))))*($F977&gt;=5)</f>
        <v>0</v>
      </c>
      <c r="AR977" s="411">
        <f>IF(AR$5&lt;YEAR($H977),0,IF(AR$5=YEAR($H977),MIN(13-MONTH($H977),$J977),MIN(12,$J977-SUM($N977:AQ977))))*($F977&gt;=5)</f>
        <v>0</v>
      </c>
      <c r="AS977" s="411">
        <f>IF(AS$5&lt;YEAR($H977),0,IF(AS$5=YEAR($H977),MIN(13-MONTH($H977),$J977),MIN(12,$J977-SUM($N977:AR977))))*($F977&gt;=5)</f>
        <v>0</v>
      </c>
      <c r="AT977" s="411">
        <f>IF(AT$5&lt;YEAR($H977),0,IF(AT$5=YEAR($H977),MIN(13-MONTH($H977),$J977),MIN(12,$J977-SUM($N977:AS977))))*($F977&gt;=5)</f>
        <v>0</v>
      </c>
      <c r="AU977" s="411">
        <f>IF(AU$5&lt;YEAR($H977),0,IF(AU$5=YEAR($H977),MIN(13-MONTH($H977),$J977),MIN(12,$J977-SUM($N977:AT977))))*($F977&gt;=5)</f>
        <v>0</v>
      </c>
      <c r="AV977" s="411">
        <f>IF(AV$5&lt;YEAR($H977),0,IF(AV$5=YEAR($H977),MIN(13-MONTH($H977),$J977),MIN(12,$J977-SUM($N977:AU977))))*($F977&gt;=5)</f>
        <v>0</v>
      </c>
      <c r="AW977" s="411">
        <f>IF(AW$5&lt;YEAR($H977),0,IF(AW$5=YEAR($H977),MIN(13-MONTH($H977),$J977),MIN(12,$J977-SUM($N977:AV977))))*($F977&gt;=5)</f>
        <v>0</v>
      </c>
      <c r="AX977" s="411">
        <f>IF(AX$5&lt;YEAR($H977),0,IF(AX$5=YEAR($H977),MIN(13-MONTH($H977),$J977),MIN(12,$J977-SUM($N977:AW977))))*($F977&gt;=5)</f>
        <v>0</v>
      </c>
      <c r="AY977" s="411">
        <f>IF(AY$5&lt;YEAR($H977),0,IF(AY$5=YEAR($H977),MIN(13-MONTH($H977),$J977),MIN(12,$J977-SUM($N977:AX977))))*($F977&gt;=5)</f>
        <v>0</v>
      </c>
      <c r="AZ977" s="411">
        <f>IF(AZ$5&lt;YEAR($H977),0,IF(AZ$5=YEAR($H977),MIN(13-MONTH($H977),$J977),MIN(12,$J977-SUM($N977:AY977))))*($F977&gt;=5)</f>
        <v>0</v>
      </c>
      <c r="BA977" s="411">
        <f>IF(BA$5&lt;YEAR($H977),0,IF(BA$5=YEAR($H977),MIN(13-MONTH($H977),$J977),MIN(12,$J977-SUM($N977:AZ977))))*($F977&gt;=5)</f>
        <v>0</v>
      </c>
      <c r="BB977" s="411">
        <f>IF(BB$5&lt;YEAR($H977),0,IF(BB$5=YEAR($H977),MIN(13-MONTH($H977),$J977),MIN(12,$J977-SUM($N977:BA977))))*($F977&gt;=5)</f>
        <v>0</v>
      </c>
      <c r="BC977" s="411">
        <f>IF(BC$5&lt;YEAR($H977),0,IF(BC$5=YEAR($H977),MIN(13-MONTH($H977),$J977),MIN(12,$J977-SUM($N977:BB977))))*($F977&gt;=5)</f>
        <v>0</v>
      </c>
      <c r="BD977" s="411">
        <f>IF(BD$5&lt;YEAR($H977),0,IF(BD$5=YEAR($H977),MIN(13-MONTH($H977),$J977),MIN(12,$J977-SUM($N977:BC977))))*($F977&gt;=5)</f>
        <v>0</v>
      </c>
      <c r="BE977" s="411">
        <f>IF(BE$5&lt;YEAR($H977),0,IF(BE$5=YEAR($H977),MIN(13-MONTH($H977),$J977),MIN(12,$J977-SUM($N977:BD977))))*($F977&gt;=5)</f>
        <v>0</v>
      </c>
      <c r="BF977" s="411">
        <f>IF(BF$5&lt;YEAR($H977),0,IF(BF$5=YEAR($H977),MIN(13-MONTH($H977),$J977),MIN(12,$J977-SUM($N977:BE977))))*($F977&gt;=5)</f>
        <v>0</v>
      </c>
      <c r="BG977" s="411">
        <f>IF(BG$5&lt;YEAR($H977),0,IF(BG$5=YEAR($H977),MIN(13-MONTH($H977),$J977),MIN(12,$J977-SUM($N977:BF977))))*($F977&gt;=5)</f>
        <v>0</v>
      </c>
      <c r="BH977" s="411">
        <f>IF(BH$5&lt;YEAR($H977),0,IF(BH$5=YEAR($H977),MIN(13-MONTH($H977),$J977),MIN(12,$J977-SUM($N977:BG977))))*($F977&gt;=5)</f>
        <v>0</v>
      </c>
      <c r="BI977" s="411">
        <f>IF(BI$5&lt;YEAR($H977),0,IF(BI$5=YEAR($H977),MIN(13-MONTH($H977),$J977),MIN(12,$J977-SUM($N977:BH977))))*($F977&gt;=5)</f>
        <v>0</v>
      </c>
      <c r="BJ977" s="411">
        <f>IF(BJ$5&lt;YEAR($H977),0,IF(BJ$5=YEAR($H977),MIN(13-MONTH($H977),$J977),MIN(12,$J977-SUM($N977:BI977))))*($F977&gt;=5)</f>
        <v>0</v>
      </c>
      <c r="BK977" s="411">
        <f>IF(BK$5&lt;YEAR($H977),0,IF(BK$5=YEAR($H977),MIN(13-MONTH($H977),$J977),MIN(12,$J977-SUM($N977:BJ977))))*($F977&gt;=5)</f>
        <v>0</v>
      </c>
      <c r="BL977" s="411">
        <f>IF(BL$5&lt;YEAR($H977),0,IF(BL$5=YEAR($H977),MIN(13-MONTH($H977),$J977),MIN(12,$J977-SUM($N977:BK977))))*($F977&gt;=5)</f>
        <v>0</v>
      </c>
      <c r="BM977" s="411">
        <f>IF(BM$5&lt;YEAR($H977),0,IF(BM$5=YEAR($H977),MIN(13-MONTH($H977),$J977),MIN(12,$J977-SUM($N977:BL977))))*($F977&gt;=5)</f>
        <v>0</v>
      </c>
    </row>
    <row r="978" spans="3:65" outlineLevel="1" x14ac:dyDescent="0.2">
      <c r="C978" s="325">
        <f t="shared" si="1791"/>
        <v>12</v>
      </c>
      <c r="D978" s="303" t="str">
        <f t="shared" si="1792"/>
        <v>item 12</v>
      </c>
      <c r="E978" s="350" t="str">
        <f t="shared" si="1789"/>
        <v>Operating Expense</v>
      </c>
      <c r="F978" s="320">
        <f t="shared" si="1789"/>
        <v>2</v>
      </c>
      <c r="G978" s="320"/>
      <c r="H978" s="410">
        <f>Input!F19</f>
        <v>42736</v>
      </c>
      <c r="I978" s="410">
        <f>Input!G19</f>
        <v>43100</v>
      </c>
      <c r="J978" s="413">
        <f t="shared" si="1790"/>
        <v>11</v>
      </c>
      <c r="K978" s="341">
        <f t="shared" si="1793"/>
        <v>0</v>
      </c>
      <c r="L978" s="342">
        <f t="shared" si="1794"/>
        <v>0</v>
      </c>
      <c r="O978" s="411">
        <f>IF(O$5&lt;YEAR($H978),0,IF(O$5=YEAR($H978),MIN(13-MONTH($H978),$J978),MIN(12,$J978-SUM($N978:N978))))*($F978&gt;=5)</f>
        <v>0</v>
      </c>
      <c r="P978" s="411">
        <f>IF(P$5&lt;YEAR($H978),0,IF(P$5=YEAR($H978),MIN(13-MONTH($H978),$J978),MIN(12,$J978-SUM($N978:O978))))*($F978&gt;=5)</f>
        <v>0</v>
      </c>
      <c r="Q978" s="411">
        <f>IF(Q$5&lt;YEAR($H978),0,IF(Q$5=YEAR($H978),MIN(13-MONTH($H978),$J978),MIN(12,$J978-SUM($N978:P978))))*($F978&gt;=5)</f>
        <v>0</v>
      </c>
      <c r="R978" s="411">
        <f>IF(R$5&lt;YEAR($H978),0,IF(R$5=YEAR($H978),MIN(13-MONTH($H978),$J978),MIN(12,$J978-SUM($N978:Q978))))*($F978&gt;=5)</f>
        <v>0</v>
      </c>
      <c r="S978" s="411">
        <f>IF(S$5&lt;YEAR($H978),0,IF(S$5=YEAR($H978),MIN(13-MONTH($H978),$J978),MIN(12,$J978-SUM($N978:R978))))*($F978&gt;=5)</f>
        <v>0</v>
      </c>
      <c r="T978" s="411">
        <f>IF(T$5&lt;YEAR($H978),0,IF(T$5=YEAR($H978),MIN(13-MONTH($H978),$J978),MIN(12,$J978-SUM($N978:S978))))*($F978&gt;=5)</f>
        <v>0</v>
      </c>
      <c r="U978" s="411">
        <f>IF(U$5&lt;YEAR($H978),0,IF(U$5=YEAR($H978),MIN(13-MONTH($H978),$J978),MIN(12,$J978-SUM($N978:T978))))*($F978&gt;=5)</f>
        <v>0</v>
      </c>
      <c r="V978" s="411">
        <f>IF(V$5&lt;YEAR($H978),0,IF(V$5=YEAR($H978),MIN(13-MONTH($H978),$J978),MIN(12,$J978-SUM($N978:U978))))*($F978&gt;=5)</f>
        <v>0</v>
      </c>
      <c r="W978" s="411">
        <f>IF(W$5&lt;YEAR($H978),0,IF(W$5=YEAR($H978),MIN(13-MONTH($H978),$J978),MIN(12,$J978-SUM($N978:V978))))*($F978&gt;=5)</f>
        <v>0</v>
      </c>
      <c r="X978" s="411">
        <f>IF(X$5&lt;YEAR($H978),0,IF(X$5=YEAR($H978),MIN(13-MONTH($H978),$J978),MIN(12,$J978-SUM($N978:W978))))*($F978&gt;=5)</f>
        <v>0</v>
      </c>
      <c r="Y978" s="411">
        <f>IF(Y$5&lt;YEAR($H978),0,IF(Y$5=YEAR($H978),MIN(13-MONTH($H978),$J978),MIN(12,$J978-SUM($N978:X978))))*($F978&gt;=5)</f>
        <v>0</v>
      </c>
      <c r="Z978" s="411">
        <f>IF(Z$5&lt;YEAR($H978),0,IF(Z$5=YEAR($H978),MIN(13-MONTH($H978),$J978),MIN(12,$J978-SUM($N978:Y978))))*($F978&gt;=5)</f>
        <v>0</v>
      </c>
      <c r="AA978" s="411">
        <f>IF(AA$5&lt;YEAR($H978),0,IF(AA$5=YEAR($H978),MIN(13-MONTH($H978),$J978),MIN(12,$J978-SUM($N978:Z978))))*($F978&gt;=5)</f>
        <v>0</v>
      </c>
      <c r="AB978" s="411">
        <f>IF(AB$5&lt;YEAR($H978),0,IF(AB$5=YEAR($H978),MIN(13-MONTH($H978),$J978),MIN(12,$J978-SUM($N978:AA978))))*($F978&gt;=5)</f>
        <v>0</v>
      </c>
      <c r="AC978" s="411">
        <f>IF(AC$5&lt;YEAR($H978),0,IF(AC$5=YEAR($H978),MIN(13-MONTH($H978),$J978),MIN(12,$J978-SUM($N978:AB978))))*($F978&gt;=5)</f>
        <v>0</v>
      </c>
      <c r="AD978" s="411">
        <f>IF(AD$5&lt;YEAR($H978),0,IF(AD$5=YEAR($H978),MIN(13-MONTH($H978),$J978),MIN(12,$J978-SUM($N978:AC978))))*($F978&gt;=5)</f>
        <v>0</v>
      </c>
      <c r="AE978" s="411">
        <f>IF(AE$5&lt;YEAR($H978),0,IF(AE$5=YEAR($H978),MIN(13-MONTH($H978),$J978),MIN(12,$J978-SUM($N978:AD978))))*($F978&gt;=5)</f>
        <v>0</v>
      </c>
      <c r="AF978" s="411">
        <f>IF(AF$5&lt;YEAR($H978),0,IF(AF$5=YEAR($H978),MIN(13-MONTH($H978),$J978),MIN(12,$J978-SUM($N978:AE978))))*($F978&gt;=5)</f>
        <v>0</v>
      </c>
      <c r="AG978" s="411">
        <f>IF(AG$5&lt;YEAR($H978),0,IF(AG$5=YEAR($H978),MIN(13-MONTH($H978),$J978),MIN(12,$J978-SUM($N978:AF978))))*($F978&gt;=5)</f>
        <v>0</v>
      </c>
      <c r="AH978" s="411">
        <f>IF(AH$5&lt;YEAR($H978),0,IF(AH$5=YEAR($H978),MIN(13-MONTH($H978),$J978),MIN(12,$J978-SUM($N978:AG978))))*($F978&gt;=5)</f>
        <v>0</v>
      </c>
      <c r="AI978" s="411">
        <f>IF(AI$5&lt;YEAR($H978),0,IF(AI$5=YEAR($H978),MIN(13-MONTH($H978),$J978),MIN(12,$J978-SUM($N978:AH978))))*($F978&gt;=5)</f>
        <v>0</v>
      </c>
      <c r="AJ978" s="411">
        <f>IF(AJ$5&lt;YEAR($H978),0,IF(AJ$5=YEAR($H978),MIN(13-MONTH($H978),$J978),MIN(12,$J978-SUM($N978:AI978))))*($F978&gt;=5)</f>
        <v>0</v>
      </c>
      <c r="AK978" s="411">
        <f>IF(AK$5&lt;YEAR($H978),0,IF(AK$5=YEAR($H978),MIN(13-MONTH($H978),$J978),MIN(12,$J978-SUM($N978:AJ978))))*($F978&gt;=5)</f>
        <v>0</v>
      </c>
      <c r="AL978" s="411">
        <f>IF(AL$5&lt;YEAR($H978),0,IF(AL$5=YEAR($H978),MIN(13-MONTH($H978),$J978),MIN(12,$J978-SUM($N978:AK978))))*($F978&gt;=5)</f>
        <v>0</v>
      </c>
      <c r="AM978" s="411">
        <f>IF(AM$5&lt;YEAR($H978),0,IF(AM$5=YEAR($H978),MIN(13-MONTH($H978),$J978),MIN(12,$J978-SUM($N978:AL978))))*($F978&gt;=5)</f>
        <v>0</v>
      </c>
      <c r="AN978" s="411">
        <f>IF(AN$5&lt;YEAR($H978),0,IF(AN$5=YEAR($H978),MIN(13-MONTH($H978),$J978),MIN(12,$J978-SUM($N978:AM978))))*($F978&gt;=5)</f>
        <v>0</v>
      </c>
      <c r="AO978" s="411">
        <f>IF(AO$5&lt;YEAR($H978),0,IF(AO$5=YEAR($H978),MIN(13-MONTH($H978),$J978),MIN(12,$J978-SUM($N978:AN978))))*($F978&gt;=5)</f>
        <v>0</v>
      </c>
      <c r="AP978" s="411">
        <f>IF(AP$5&lt;YEAR($H978),0,IF(AP$5=YEAR($H978),MIN(13-MONTH($H978),$J978),MIN(12,$J978-SUM($N978:AO978))))*($F978&gt;=5)</f>
        <v>0</v>
      </c>
      <c r="AQ978" s="411">
        <f>IF(AQ$5&lt;YEAR($H978),0,IF(AQ$5=YEAR($H978),MIN(13-MONTH($H978),$J978),MIN(12,$J978-SUM($N978:AP978))))*($F978&gt;=5)</f>
        <v>0</v>
      </c>
      <c r="AR978" s="411">
        <f>IF(AR$5&lt;YEAR($H978),0,IF(AR$5=YEAR($H978),MIN(13-MONTH($H978),$J978),MIN(12,$J978-SUM($N978:AQ978))))*($F978&gt;=5)</f>
        <v>0</v>
      </c>
      <c r="AS978" s="411">
        <f>IF(AS$5&lt;YEAR($H978),0,IF(AS$5=YEAR($H978),MIN(13-MONTH($H978),$J978),MIN(12,$J978-SUM($N978:AR978))))*($F978&gt;=5)</f>
        <v>0</v>
      </c>
      <c r="AT978" s="411">
        <f>IF(AT$5&lt;YEAR($H978),0,IF(AT$5=YEAR($H978),MIN(13-MONTH($H978),$J978),MIN(12,$J978-SUM($N978:AS978))))*($F978&gt;=5)</f>
        <v>0</v>
      </c>
      <c r="AU978" s="411">
        <f>IF(AU$5&lt;YEAR($H978),0,IF(AU$5=YEAR($H978),MIN(13-MONTH($H978),$J978),MIN(12,$J978-SUM($N978:AT978))))*($F978&gt;=5)</f>
        <v>0</v>
      </c>
      <c r="AV978" s="411">
        <f>IF(AV$5&lt;YEAR($H978),0,IF(AV$5=YEAR($H978),MIN(13-MONTH($H978),$J978),MIN(12,$J978-SUM($N978:AU978))))*($F978&gt;=5)</f>
        <v>0</v>
      </c>
      <c r="AW978" s="411">
        <f>IF(AW$5&lt;YEAR($H978),0,IF(AW$5=YEAR($H978),MIN(13-MONTH($H978),$J978),MIN(12,$J978-SUM($N978:AV978))))*($F978&gt;=5)</f>
        <v>0</v>
      </c>
      <c r="AX978" s="411">
        <f>IF(AX$5&lt;YEAR($H978),0,IF(AX$5=YEAR($H978),MIN(13-MONTH($H978),$J978),MIN(12,$J978-SUM($N978:AW978))))*($F978&gt;=5)</f>
        <v>0</v>
      </c>
      <c r="AY978" s="411">
        <f>IF(AY$5&lt;YEAR($H978),0,IF(AY$5=YEAR($H978),MIN(13-MONTH($H978),$J978),MIN(12,$J978-SUM($N978:AX978))))*($F978&gt;=5)</f>
        <v>0</v>
      </c>
      <c r="AZ978" s="411">
        <f>IF(AZ$5&lt;YEAR($H978),0,IF(AZ$5=YEAR($H978),MIN(13-MONTH($H978),$J978),MIN(12,$J978-SUM($N978:AY978))))*($F978&gt;=5)</f>
        <v>0</v>
      </c>
      <c r="BA978" s="411">
        <f>IF(BA$5&lt;YEAR($H978),0,IF(BA$5=YEAR($H978),MIN(13-MONTH($H978),$J978),MIN(12,$J978-SUM($N978:AZ978))))*($F978&gt;=5)</f>
        <v>0</v>
      </c>
      <c r="BB978" s="411">
        <f>IF(BB$5&lt;YEAR($H978),0,IF(BB$5=YEAR($H978),MIN(13-MONTH($H978),$J978),MIN(12,$J978-SUM($N978:BA978))))*($F978&gt;=5)</f>
        <v>0</v>
      </c>
      <c r="BC978" s="411">
        <f>IF(BC$5&lt;YEAR($H978),0,IF(BC$5=YEAR($H978),MIN(13-MONTH($H978),$J978),MIN(12,$J978-SUM($N978:BB978))))*($F978&gt;=5)</f>
        <v>0</v>
      </c>
      <c r="BD978" s="411">
        <f>IF(BD$5&lt;YEAR($H978),0,IF(BD$5=YEAR($H978),MIN(13-MONTH($H978),$J978),MIN(12,$J978-SUM($N978:BC978))))*($F978&gt;=5)</f>
        <v>0</v>
      </c>
      <c r="BE978" s="411">
        <f>IF(BE$5&lt;YEAR($H978),0,IF(BE$5=YEAR($H978),MIN(13-MONTH($H978),$J978),MIN(12,$J978-SUM($N978:BD978))))*($F978&gt;=5)</f>
        <v>0</v>
      </c>
      <c r="BF978" s="411">
        <f>IF(BF$5&lt;YEAR($H978),0,IF(BF$5=YEAR($H978),MIN(13-MONTH($H978),$J978),MIN(12,$J978-SUM($N978:BE978))))*($F978&gt;=5)</f>
        <v>0</v>
      </c>
      <c r="BG978" s="411">
        <f>IF(BG$5&lt;YEAR($H978),0,IF(BG$5=YEAR($H978),MIN(13-MONTH($H978),$J978),MIN(12,$J978-SUM($N978:BF978))))*($F978&gt;=5)</f>
        <v>0</v>
      </c>
      <c r="BH978" s="411">
        <f>IF(BH$5&lt;YEAR($H978),0,IF(BH$5=YEAR($H978),MIN(13-MONTH($H978),$J978),MIN(12,$J978-SUM($N978:BG978))))*($F978&gt;=5)</f>
        <v>0</v>
      </c>
      <c r="BI978" s="411">
        <f>IF(BI$5&lt;YEAR($H978),0,IF(BI$5=YEAR($H978),MIN(13-MONTH($H978),$J978),MIN(12,$J978-SUM($N978:BH978))))*($F978&gt;=5)</f>
        <v>0</v>
      </c>
      <c r="BJ978" s="411">
        <f>IF(BJ$5&lt;YEAR($H978),0,IF(BJ$5=YEAR($H978),MIN(13-MONTH($H978),$J978),MIN(12,$J978-SUM($N978:BI978))))*($F978&gt;=5)</f>
        <v>0</v>
      </c>
      <c r="BK978" s="411">
        <f>IF(BK$5&lt;YEAR($H978),0,IF(BK$5=YEAR($H978),MIN(13-MONTH($H978),$J978),MIN(12,$J978-SUM($N978:BJ978))))*($F978&gt;=5)</f>
        <v>0</v>
      </c>
      <c r="BL978" s="411">
        <f>IF(BL$5&lt;YEAR($H978),0,IF(BL$5=YEAR($H978),MIN(13-MONTH($H978),$J978),MIN(12,$J978-SUM($N978:BK978))))*($F978&gt;=5)</f>
        <v>0</v>
      </c>
      <c r="BM978" s="411">
        <f>IF(BM$5&lt;YEAR($H978),0,IF(BM$5=YEAR($H978),MIN(13-MONTH($H978),$J978),MIN(12,$J978-SUM($N978:BL978))))*($F978&gt;=5)</f>
        <v>0</v>
      </c>
    </row>
    <row r="979" spans="3:65" outlineLevel="1" x14ac:dyDescent="0.2">
      <c r="C979" s="325">
        <f t="shared" si="1791"/>
        <v>13</v>
      </c>
      <c r="D979" s="303" t="str">
        <f t="shared" si="1792"/>
        <v>item 13</v>
      </c>
      <c r="E979" s="350" t="str">
        <f t="shared" si="1789"/>
        <v>Operating Expense</v>
      </c>
      <c r="F979" s="320">
        <f t="shared" si="1789"/>
        <v>2</v>
      </c>
      <c r="G979" s="320"/>
      <c r="H979" s="410">
        <f>Input!F20</f>
        <v>42736</v>
      </c>
      <c r="I979" s="410">
        <f>Input!G20</f>
        <v>43100</v>
      </c>
      <c r="J979" s="413">
        <f t="shared" si="1790"/>
        <v>11</v>
      </c>
      <c r="K979" s="341">
        <f t="shared" si="1793"/>
        <v>0</v>
      </c>
      <c r="L979" s="342">
        <f t="shared" si="1794"/>
        <v>0</v>
      </c>
      <c r="O979" s="411">
        <f>IF(O$5&lt;YEAR($H979),0,IF(O$5=YEAR($H979),MIN(13-MONTH($H979),$J979),MIN(12,$J979-SUM($N979:N979))))*($F979&gt;=5)</f>
        <v>0</v>
      </c>
      <c r="P979" s="411">
        <f>IF(P$5&lt;YEAR($H979),0,IF(P$5=YEAR($H979),MIN(13-MONTH($H979),$J979),MIN(12,$J979-SUM($N979:O979))))*($F979&gt;=5)</f>
        <v>0</v>
      </c>
      <c r="Q979" s="411">
        <f>IF(Q$5&lt;YEAR($H979),0,IF(Q$5=YEAR($H979),MIN(13-MONTH($H979),$J979),MIN(12,$J979-SUM($N979:P979))))*($F979&gt;=5)</f>
        <v>0</v>
      </c>
      <c r="R979" s="411">
        <f>IF(R$5&lt;YEAR($H979),0,IF(R$5=YEAR($H979),MIN(13-MONTH($H979),$J979),MIN(12,$J979-SUM($N979:Q979))))*($F979&gt;=5)</f>
        <v>0</v>
      </c>
      <c r="S979" s="411">
        <f>IF(S$5&lt;YEAR($H979),0,IF(S$5=YEAR($H979),MIN(13-MONTH($H979),$J979),MIN(12,$J979-SUM($N979:R979))))*($F979&gt;=5)</f>
        <v>0</v>
      </c>
      <c r="T979" s="411">
        <f>IF(T$5&lt;YEAR($H979),0,IF(T$5=YEAR($H979),MIN(13-MONTH($H979),$J979),MIN(12,$J979-SUM($N979:S979))))*($F979&gt;=5)</f>
        <v>0</v>
      </c>
      <c r="U979" s="411">
        <f>IF(U$5&lt;YEAR($H979),0,IF(U$5=YEAR($H979),MIN(13-MONTH($H979),$J979),MIN(12,$J979-SUM($N979:T979))))*($F979&gt;=5)</f>
        <v>0</v>
      </c>
      <c r="V979" s="411">
        <f>IF(V$5&lt;YEAR($H979),0,IF(V$5=YEAR($H979),MIN(13-MONTH($H979),$J979),MIN(12,$J979-SUM($N979:U979))))*($F979&gt;=5)</f>
        <v>0</v>
      </c>
      <c r="W979" s="411">
        <f>IF(W$5&lt;YEAR($H979),0,IF(W$5=YEAR($H979),MIN(13-MONTH($H979),$J979),MIN(12,$J979-SUM($N979:V979))))*($F979&gt;=5)</f>
        <v>0</v>
      </c>
      <c r="X979" s="411">
        <f>IF(X$5&lt;YEAR($H979),0,IF(X$5=YEAR($H979),MIN(13-MONTH($H979),$J979),MIN(12,$J979-SUM($N979:W979))))*($F979&gt;=5)</f>
        <v>0</v>
      </c>
      <c r="Y979" s="411">
        <f>IF(Y$5&lt;YEAR($H979),0,IF(Y$5=YEAR($H979),MIN(13-MONTH($H979),$J979),MIN(12,$J979-SUM($N979:X979))))*($F979&gt;=5)</f>
        <v>0</v>
      </c>
      <c r="Z979" s="411">
        <f>IF(Z$5&lt;YEAR($H979),0,IF(Z$5=YEAR($H979),MIN(13-MONTH($H979),$J979),MIN(12,$J979-SUM($N979:Y979))))*($F979&gt;=5)</f>
        <v>0</v>
      </c>
      <c r="AA979" s="411">
        <f>IF(AA$5&lt;YEAR($H979),0,IF(AA$5=YEAR($H979),MIN(13-MONTH($H979),$J979),MIN(12,$J979-SUM($N979:Z979))))*($F979&gt;=5)</f>
        <v>0</v>
      </c>
      <c r="AB979" s="411">
        <f>IF(AB$5&lt;YEAR($H979),0,IF(AB$5=YEAR($H979),MIN(13-MONTH($H979),$J979),MIN(12,$J979-SUM($N979:AA979))))*($F979&gt;=5)</f>
        <v>0</v>
      </c>
      <c r="AC979" s="411">
        <f>IF(AC$5&lt;YEAR($H979),0,IF(AC$5=YEAR($H979),MIN(13-MONTH($H979),$J979),MIN(12,$J979-SUM($N979:AB979))))*($F979&gt;=5)</f>
        <v>0</v>
      </c>
      <c r="AD979" s="411">
        <f>IF(AD$5&lt;YEAR($H979),0,IF(AD$5=YEAR($H979),MIN(13-MONTH($H979),$J979),MIN(12,$J979-SUM($N979:AC979))))*($F979&gt;=5)</f>
        <v>0</v>
      </c>
      <c r="AE979" s="411">
        <f>IF(AE$5&lt;YEAR($H979),0,IF(AE$5=YEAR($H979),MIN(13-MONTH($H979),$J979),MIN(12,$J979-SUM($N979:AD979))))*($F979&gt;=5)</f>
        <v>0</v>
      </c>
      <c r="AF979" s="411">
        <f>IF(AF$5&lt;YEAR($H979),0,IF(AF$5=YEAR($H979),MIN(13-MONTH($H979),$J979),MIN(12,$J979-SUM($N979:AE979))))*($F979&gt;=5)</f>
        <v>0</v>
      </c>
      <c r="AG979" s="411">
        <f>IF(AG$5&lt;YEAR($H979),0,IF(AG$5=YEAR($H979),MIN(13-MONTH($H979),$J979),MIN(12,$J979-SUM($N979:AF979))))*($F979&gt;=5)</f>
        <v>0</v>
      </c>
      <c r="AH979" s="411">
        <f>IF(AH$5&lt;YEAR($H979),0,IF(AH$5=YEAR($H979),MIN(13-MONTH($H979),$J979),MIN(12,$J979-SUM($N979:AG979))))*($F979&gt;=5)</f>
        <v>0</v>
      </c>
      <c r="AI979" s="411">
        <f>IF(AI$5&lt;YEAR($H979),0,IF(AI$5=YEAR($H979),MIN(13-MONTH($H979),$J979),MIN(12,$J979-SUM($N979:AH979))))*($F979&gt;=5)</f>
        <v>0</v>
      </c>
      <c r="AJ979" s="411">
        <f>IF(AJ$5&lt;YEAR($H979),0,IF(AJ$5=YEAR($H979),MIN(13-MONTH($H979),$J979),MIN(12,$J979-SUM($N979:AI979))))*($F979&gt;=5)</f>
        <v>0</v>
      </c>
      <c r="AK979" s="411">
        <f>IF(AK$5&lt;YEAR($H979),0,IF(AK$5=YEAR($H979),MIN(13-MONTH($H979),$J979),MIN(12,$J979-SUM($N979:AJ979))))*($F979&gt;=5)</f>
        <v>0</v>
      </c>
      <c r="AL979" s="411">
        <f>IF(AL$5&lt;YEAR($H979),0,IF(AL$5=YEAR($H979),MIN(13-MONTH($H979),$J979),MIN(12,$J979-SUM($N979:AK979))))*($F979&gt;=5)</f>
        <v>0</v>
      </c>
      <c r="AM979" s="411">
        <f>IF(AM$5&lt;YEAR($H979),0,IF(AM$5=YEAR($H979),MIN(13-MONTH($H979),$J979),MIN(12,$J979-SUM($N979:AL979))))*($F979&gt;=5)</f>
        <v>0</v>
      </c>
      <c r="AN979" s="411">
        <f>IF(AN$5&lt;YEAR($H979),0,IF(AN$5=YEAR($H979),MIN(13-MONTH($H979),$J979),MIN(12,$J979-SUM($N979:AM979))))*($F979&gt;=5)</f>
        <v>0</v>
      </c>
      <c r="AO979" s="411">
        <f>IF(AO$5&lt;YEAR($H979),0,IF(AO$5=YEAR($H979),MIN(13-MONTH($H979),$J979),MIN(12,$J979-SUM($N979:AN979))))*($F979&gt;=5)</f>
        <v>0</v>
      </c>
      <c r="AP979" s="411">
        <f>IF(AP$5&lt;YEAR($H979),0,IF(AP$5=YEAR($H979),MIN(13-MONTH($H979),$J979),MIN(12,$J979-SUM($N979:AO979))))*($F979&gt;=5)</f>
        <v>0</v>
      </c>
      <c r="AQ979" s="411">
        <f>IF(AQ$5&lt;YEAR($H979),0,IF(AQ$5=YEAR($H979),MIN(13-MONTH($H979),$J979),MIN(12,$J979-SUM($N979:AP979))))*($F979&gt;=5)</f>
        <v>0</v>
      </c>
      <c r="AR979" s="411">
        <f>IF(AR$5&lt;YEAR($H979),0,IF(AR$5=YEAR($H979),MIN(13-MONTH($H979),$J979),MIN(12,$J979-SUM($N979:AQ979))))*($F979&gt;=5)</f>
        <v>0</v>
      </c>
      <c r="AS979" s="411">
        <f>IF(AS$5&lt;YEAR($H979),0,IF(AS$5=YEAR($H979),MIN(13-MONTH($H979),$J979),MIN(12,$J979-SUM($N979:AR979))))*($F979&gt;=5)</f>
        <v>0</v>
      </c>
      <c r="AT979" s="411">
        <f>IF(AT$5&lt;YEAR($H979),0,IF(AT$5=YEAR($H979),MIN(13-MONTH($H979),$J979),MIN(12,$J979-SUM($N979:AS979))))*($F979&gt;=5)</f>
        <v>0</v>
      </c>
      <c r="AU979" s="411">
        <f>IF(AU$5&lt;YEAR($H979),0,IF(AU$5=YEAR($H979),MIN(13-MONTH($H979),$J979),MIN(12,$J979-SUM($N979:AT979))))*($F979&gt;=5)</f>
        <v>0</v>
      </c>
      <c r="AV979" s="411">
        <f>IF(AV$5&lt;YEAR($H979),0,IF(AV$5=YEAR($H979),MIN(13-MONTH($H979),$J979),MIN(12,$J979-SUM($N979:AU979))))*($F979&gt;=5)</f>
        <v>0</v>
      </c>
      <c r="AW979" s="411">
        <f>IF(AW$5&lt;YEAR($H979),0,IF(AW$5=YEAR($H979),MIN(13-MONTH($H979),$J979),MIN(12,$J979-SUM($N979:AV979))))*($F979&gt;=5)</f>
        <v>0</v>
      </c>
      <c r="AX979" s="411">
        <f>IF(AX$5&lt;YEAR($H979),0,IF(AX$5=YEAR($H979),MIN(13-MONTH($H979),$J979),MIN(12,$J979-SUM($N979:AW979))))*($F979&gt;=5)</f>
        <v>0</v>
      </c>
      <c r="AY979" s="411">
        <f>IF(AY$5&lt;YEAR($H979),0,IF(AY$5=YEAR($H979),MIN(13-MONTH($H979),$J979),MIN(12,$J979-SUM($N979:AX979))))*($F979&gt;=5)</f>
        <v>0</v>
      </c>
      <c r="AZ979" s="411">
        <f>IF(AZ$5&lt;YEAR($H979),0,IF(AZ$5=YEAR($H979),MIN(13-MONTH($H979),$J979),MIN(12,$J979-SUM($N979:AY979))))*($F979&gt;=5)</f>
        <v>0</v>
      </c>
      <c r="BA979" s="411">
        <f>IF(BA$5&lt;YEAR($H979),0,IF(BA$5=YEAR($H979),MIN(13-MONTH($H979),$J979),MIN(12,$J979-SUM($N979:AZ979))))*($F979&gt;=5)</f>
        <v>0</v>
      </c>
      <c r="BB979" s="411">
        <f>IF(BB$5&lt;YEAR($H979),0,IF(BB$5=YEAR($H979),MIN(13-MONTH($H979),$J979),MIN(12,$J979-SUM($N979:BA979))))*($F979&gt;=5)</f>
        <v>0</v>
      </c>
      <c r="BC979" s="411">
        <f>IF(BC$5&lt;YEAR($H979),0,IF(BC$5=YEAR($H979),MIN(13-MONTH($H979),$J979),MIN(12,$J979-SUM($N979:BB979))))*($F979&gt;=5)</f>
        <v>0</v>
      </c>
      <c r="BD979" s="411">
        <f>IF(BD$5&lt;YEAR($H979),0,IF(BD$5=YEAR($H979),MIN(13-MONTH($H979),$J979),MIN(12,$J979-SUM($N979:BC979))))*($F979&gt;=5)</f>
        <v>0</v>
      </c>
      <c r="BE979" s="411">
        <f>IF(BE$5&lt;YEAR($H979),0,IF(BE$5=YEAR($H979),MIN(13-MONTH($H979),$J979),MIN(12,$J979-SUM($N979:BD979))))*($F979&gt;=5)</f>
        <v>0</v>
      </c>
      <c r="BF979" s="411">
        <f>IF(BF$5&lt;YEAR($H979),0,IF(BF$5=YEAR($H979),MIN(13-MONTH($H979),$J979),MIN(12,$J979-SUM($N979:BE979))))*($F979&gt;=5)</f>
        <v>0</v>
      </c>
      <c r="BG979" s="411">
        <f>IF(BG$5&lt;YEAR($H979),0,IF(BG$5=YEAR($H979),MIN(13-MONTH($H979),$J979),MIN(12,$J979-SUM($N979:BF979))))*($F979&gt;=5)</f>
        <v>0</v>
      </c>
      <c r="BH979" s="411">
        <f>IF(BH$5&lt;YEAR($H979),0,IF(BH$5=YEAR($H979),MIN(13-MONTH($H979),$J979),MIN(12,$J979-SUM($N979:BG979))))*($F979&gt;=5)</f>
        <v>0</v>
      </c>
      <c r="BI979" s="411">
        <f>IF(BI$5&lt;YEAR($H979),0,IF(BI$5=YEAR($H979),MIN(13-MONTH($H979),$J979),MIN(12,$J979-SUM($N979:BH979))))*($F979&gt;=5)</f>
        <v>0</v>
      </c>
      <c r="BJ979" s="411">
        <f>IF(BJ$5&lt;YEAR($H979),0,IF(BJ$5=YEAR($H979),MIN(13-MONTH($H979),$J979),MIN(12,$J979-SUM($N979:BI979))))*($F979&gt;=5)</f>
        <v>0</v>
      </c>
      <c r="BK979" s="411">
        <f>IF(BK$5&lt;YEAR($H979),0,IF(BK$5=YEAR($H979),MIN(13-MONTH($H979),$J979),MIN(12,$J979-SUM($N979:BJ979))))*($F979&gt;=5)</f>
        <v>0</v>
      </c>
      <c r="BL979" s="411">
        <f>IF(BL$5&lt;YEAR($H979),0,IF(BL$5=YEAR($H979),MIN(13-MONTH($H979),$J979),MIN(12,$J979-SUM($N979:BK979))))*($F979&gt;=5)</f>
        <v>0</v>
      </c>
      <c r="BM979" s="411">
        <f>IF(BM$5&lt;YEAR($H979),0,IF(BM$5=YEAR($H979),MIN(13-MONTH($H979),$J979),MIN(12,$J979-SUM($N979:BL979))))*($F979&gt;=5)</f>
        <v>0</v>
      </c>
    </row>
    <row r="980" spans="3:65" outlineLevel="1" x14ac:dyDescent="0.2">
      <c r="C980" s="325">
        <f t="shared" si="1791"/>
        <v>14</v>
      </c>
      <c r="D980" s="303" t="str">
        <f t="shared" si="1792"/>
        <v>item 14</v>
      </c>
      <c r="E980" s="350" t="str">
        <f t="shared" si="1789"/>
        <v>Operating Expense</v>
      </c>
      <c r="F980" s="320">
        <f t="shared" si="1789"/>
        <v>2</v>
      </c>
      <c r="G980" s="320"/>
      <c r="H980" s="410">
        <f>Input!F21</f>
        <v>42736</v>
      </c>
      <c r="I980" s="410">
        <f>Input!G21</f>
        <v>43100</v>
      </c>
      <c r="J980" s="413">
        <f t="shared" si="1790"/>
        <v>11</v>
      </c>
      <c r="K980" s="341">
        <f t="shared" si="1793"/>
        <v>0</v>
      </c>
      <c r="L980" s="342">
        <f t="shared" si="1794"/>
        <v>0</v>
      </c>
      <c r="O980" s="411">
        <f>IF(O$5&lt;YEAR($H980),0,IF(O$5=YEAR($H980),MIN(13-MONTH($H980),$J980),MIN(12,$J980-SUM($N980:N980))))*($F980&gt;=5)</f>
        <v>0</v>
      </c>
      <c r="P980" s="411">
        <f>IF(P$5&lt;YEAR($H980),0,IF(P$5=YEAR($H980),MIN(13-MONTH($H980),$J980),MIN(12,$J980-SUM($N980:O980))))*($F980&gt;=5)</f>
        <v>0</v>
      </c>
      <c r="Q980" s="411">
        <f>IF(Q$5&lt;YEAR($H980),0,IF(Q$5=YEAR($H980),MIN(13-MONTH($H980),$J980),MIN(12,$J980-SUM($N980:P980))))*($F980&gt;=5)</f>
        <v>0</v>
      </c>
      <c r="R980" s="411">
        <f>IF(R$5&lt;YEAR($H980),0,IF(R$5=YEAR($H980),MIN(13-MONTH($H980),$J980),MIN(12,$J980-SUM($N980:Q980))))*($F980&gt;=5)</f>
        <v>0</v>
      </c>
      <c r="S980" s="411">
        <f>IF(S$5&lt;YEAR($H980),0,IF(S$5=YEAR($H980),MIN(13-MONTH($H980),$J980),MIN(12,$J980-SUM($N980:R980))))*($F980&gt;=5)</f>
        <v>0</v>
      </c>
      <c r="T980" s="411">
        <f>IF(T$5&lt;YEAR($H980),0,IF(T$5=YEAR($H980),MIN(13-MONTH($H980),$J980),MIN(12,$J980-SUM($N980:S980))))*($F980&gt;=5)</f>
        <v>0</v>
      </c>
      <c r="U980" s="411">
        <f>IF(U$5&lt;YEAR($H980),0,IF(U$5=YEAR($H980),MIN(13-MONTH($H980),$J980),MIN(12,$J980-SUM($N980:T980))))*($F980&gt;=5)</f>
        <v>0</v>
      </c>
      <c r="V980" s="411">
        <f>IF(V$5&lt;YEAR($H980),0,IF(V$5=YEAR($H980),MIN(13-MONTH($H980),$J980),MIN(12,$J980-SUM($N980:U980))))*($F980&gt;=5)</f>
        <v>0</v>
      </c>
      <c r="W980" s="411">
        <f>IF(W$5&lt;YEAR($H980),0,IF(W$5=YEAR($H980),MIN(13-MONTH($H980),$J980),MIN(12,$J980-SUM($N980:V980))))*($F980&gt;=5)</f>
        <v>0</v>
      </c>
      <c r="X980" s="411">
        <f>IF(X$5&lt;YEAR($H980),0,IF(X$5=YEAR($H980),MIN(13-MONTH($H980),$J980),MIN(12,$J980-SUM($N980:W980))))*($F980&gt;=5)</f>
        <v>0</v>
      </c>
      <c r="Y980" s="411">
        <f>IF(Y$5&lt;YEAR($H980),0,IF(Y$5=YEAR($H980),MIN(13-MONTH($H980),$J980),MIN(12,$J980-SUM($N980:X980))))*($F980&gt;=5)</f>
        <v>0</v>
      </c>
      <c r="Z980" s="411">
        <f>IF(Z$5&lt;YEAR($H980),0,IF(Z$5=YEAR($H980),MIN(13-MONTH($H980),$J980),MIN(12,$J980-SUM($N980:Y980))))*($F980&gt;=5)</f>
        <v>0</v>
      </c>
      <c r="AA980" s="411">
        <f>IF(AA$5&lt;YEAR($H980),0,IF(AA$5=YEAR($H980),MIN(13-MONTH($H980),$J980),MIN(12,$J980-SUM($N980:Z980))))*($F980&gt;=5)</f>
        <v>0</v>
      </c>
      <c r="AB980" s="411">
        <f>IF(AB$5&lt;YEAR($H980),0,IF(AB$5=YEAR($H980),MIN(13-MONTH($H980),$J980),MIN(12,$J980-SUM($N980:AA980))))*($F980&gt;=5)</f>
        <v>0</v>
      </c>
      <c r="AC980" s="411">
        <f>IF(AC$5&lt;YEAR($H980),0,IF(AC$5=YEAR($H980),MIN(13-MONTH($H980),$J980),MIN(12,$J980-SUM($N980:AB980))))*($F980&gt;=5)</f>
        <v>0</v>
      </c>
      <c r="AD980" s="411">
        <f>IF(AD$5&lt;YEAR($H980),0,IF(AD$5=YEAR($H980),MIN(13-MONTH($H980),$J980),MIN(12,$J980-SUM($N980:AC980))))*($F980&gt;=5)</f>
        <v>0</v>
      </c>
      <c r="AE980" s="411">
        <f>IF(AE$5&lt;YEAR($H980),0,IF(AE$5=YEAR($H980),MIN(13-MONTH($H980),$J980),MIN(12,$J980-SUM($N980:AD980))))*($F980&gt;=5)</f>
        <v>0</v>
      </c>
      <c r="AF980" s="411">
        <f>IF(AF$5&lt;YEAR($H980),0,IF(AF$5=YEAR($H980),MIN(13-MONTH($H980),$J980),MIN(12,$J980-SUM($N980:AE980))))*($F980&gt;=5)</f>
        <v>0</v>
      </c>
      <c r="AG980" s="411">
        <f>IF(AG$5&lt;YEAR($H980),0,IF(AG$5=YEAR($H980),MIN(13-MONTH($H980),$J980),MIN(12,$J980-SUM($N980:AF980))))*($F980&gt;=5)</f>
        <v>0</v>
      </c>
      <c r="AH980" s="411">
        <f>IF(AH$5&lt;YEAR($H980),0,IF(AH$5=YEAR($H980),MIN(13-MONTH($H980),$J980),MIN(12,$J980-SUM($N980:AG980))))*($F980&gt;=5)</f>
        <v>0</v>
      </c>
      <c r="AI980" s="411">
        <f>IF(AI$5&lt;YEAR($H980),0,IF(AI$5=YEAR($H980),MIN(13-MONTH($H980),$J980),MIN(12,$J980-SUM($N980:AH980))))*($F980&gt;=5)</f>
        <v>0</v>
      </c>
      <c r="AJ980" s="411">
        <f>IF(AJ$5&lt;YEAR($H980),0,IF(AJ$5=YEAR($H980),MIN(13-MONTH($H980),$J980),MIN(12,$J980-SUM($N980:AI980))))*($F980&gt;=5)</f>
        <v>0</v>
      </c>
      <c r="AK980" s="411">
        <f>IF(AK$5&lt;YEAR($H980),0,IF(AK$5=YEAR($H980),MIN(13-MONTH($H980),$J980),MIN(12,$J980-SUM($N980:AJ980))))*($F980&gt;=5)</f>
        <v>0</v>
      </c>
      <c r="AL980" s="411">
        <f>IF(AL$5&lt;YEAR($H980),0,IF(AL$5=YEAR($H980),MIN(13-MONTH($H980),$J980),MIN(12,$J980-SUM($N980:AK980))))*($F980&gt;=5)</f>
        <v>0</v>
      </c>
      <c r="AM980" s="411">
        <f>IF(AM$5&lt;YEAR($H980),0,IF(AM$5=YEAR($H980),MIN(13-MONTH($H980),$J980),MIN(12,$J980-SUM($N980:AL980))))*($F980&gt;=5)</f>
        <v>0</v>
      </c>
      <c r="AN980" s="411">
        <f>IF(AN$5&lt;YEAR($H980),0,IF(AN$5=YEAR($H980),MIN(13-MONTH($H980),$J980),MIN(12,$J980-SUM($N980:AM980))))*($F980&gt;=5)</f>
        <v>0</v>
      </c>
      <c r="AO980" s="411">
        <f>IF(AO$5&lt;YEAR($H980),0,IF(AO$5=YEAR($H980),MIN(13-MONTH($H980),$J980),MIN(12,$J980-SUM($N980:AN980))))*($F980&gt;=5)</f>
        <v>0</v>
      </c>
      <c r="AP980" s="411">
        <f>IF(AP$5&lt;YEAR($H980),0,IF(AP$5=YEAR($H980),MIN(13-MONTH($H980),$J980),MIN(12,$J980-SUM($N980:AO980))))*($F980&gt;=5)</f>
        <v>0</v>
      </c>
      <c r="AQ980" s="411">
        <f>IF(AQ$5&lt;YEAR($H980),0,IF(AQ$5=YEAR($H980),MIN(13-MONTH($H980),$J980),MIN(12,$J980-SUM($N980:AP980))))*($F980&gt;=5)</f>
        <v>0</v>
      </c>
      <c r="AR980" s="411">
        <f>IF(AR$5&lt;YEAR($H980),0,IF(AR$5=YEAR($H980),MIN(13-MONTH($H980),$J980),MIN(12,$J980-SUM($N980:AQ980))))*($F980&gt;=5)</f>
        <v>0</v>
      </c>
      <c r="AS980" s="411">
        <f>IF(AS$5&lt;YEAR($H980),0,IF(AS$5=YEAR($H980),MIN(13-MONTH($H980),$J980),MIN(12,$J980-SUM($N980:AR980))))*($F980&gt;=5)</f>
        <v>0</v>
      </c>
      <c r="AT980" s="411">
        <f>IF(AT$5&lt;YEAR($H980),0,IF(AT$5=YEAR($H980),MIN(13-MONTH($H980),$J980),MIN(12,$J980-SUM($N980:AS980))))*($F980&gt;=5)</f>
        <v>0</v>
      </c>
      <c r="AU980" s="411">
        <f>IF(AU$5&lt;YEAR($H980),0,IF(AU$5=YEAR($H980),MIN(13-MONTH($H980),$J980),MIN(12,$J980-SUM($N980:AT980))))*($F980&gt;=5)</f>
        <v>0</v>
      </c>
      <c r="AV980" s="411">
        <f>IF(AV$5&lt;YEAR($H980),0,IF(AV$5=YEAR($H980),MIN(13-MONTH($H980),$J980),MIN(12,$J980-SUM($N980:AU980))))*($F980&gt;=5)</f>
        <v>0</v>
      </c>
      <c r="AW980" s="411">
        <f>IF(AW$5&lt;YEAR($H980),0,IF(AW$5=YEAR($H980),MIN(13-MONTH($H980),$J980),MIN(12,$J980-SUM($N980:AV980))))*($F980&gt;=5)</f>
        <v>0</v>
      </c>
      <c r="AX980" s="411">
        <f>IF(AX$5&lt;YEAR($H980),0,IF(AX$5=YEAR($H980),MIN(13-MONTH($H980),$J980),MIN(12,$J980-SUM($N980:AW980))))*($F980&gt;=5)</f>
        <v>0</v>
      </c>
      <c r="AY980" s="411">
        <f>IF(AY$5&lt;YEAR($H980),0,IF(AY$5=YEAR($H980),MIN(13-MONTH($H980),$J980),MIN(12,$J980-SUM($N980:AX980))))*($F980&gt;=5)</f>
        <v>0</v>
      </c>
      <c r="AZ980" s="411">
        <f>IF(AZ$5&lt;YEAR($H980),0,IF(AZ$5=YEAR($H980),MIN(13-MONTH($H980),$J980),MIN(12,$J980-SUM($N980:AY980))))*($F980&gt;=5)</f>
        <v>0</v>
      </c>
      <c r="BA980" s="411">
        <f>IF(BA$5&lt;YEAR($H980),0,IF(BA$5=YEAR($H980),MIN(13-MONTH($H980),$J980),MIN(12,$J980-SUM($N980:AZ980))))*($F980&gt;=5)</f>
        <v>0</v>
      </c>
      <c r="BB980" s="411">
        <f>IF(BB$5&lt;YEAR($H980),0,IF(BB$5=YEAR($H980),MIN(13-MONTH($H980),$J980),MIN(12,$J980-SUM($N980:BA980))))*($F980&gt;=5)</f>
        <v>0</v>
      </c>
      <c r="BC980" s="411">
        <f>IF(BC$5&lt;YEAR($H980),0,IF(BC$5=YEAR($H980),MIN(13-MONTH($H980),$J980),MIN(12,$J980-SUM($N980:BB980))))*($F980&gt;=5)</f>
        <v>0</v>
      </c>
      <c r="BD980" s="411">
        <f>IF(BD$5&lt;YEAR($H980),0,IF(BD$5=YEAR($H980),MIN(13-MONTH($H980),$J980),MIN(12,$J980-SUM($N980:BC980))))*($F980&gt;=5)</f>
        <v>0</v>
      </c>
      <c r="BE980" s="411">
        <f>IF(BE$5&lt;YEAR($H980),0,IF(BE$5=YEAR($H980),MIN(13-MONTH($H980),$J980),MIN(12,$J980-SUM($N980:BD980))))*($F980&gt;=5)</f>
        <v>0</v>
      </c>
      <c r="BF980" s="411">
        <f>IF(BF$5&lt;YEAR($H980),0,IF(BF$5=YEAR($H980),MIN(13-MONTH($H980),$J980),MIN(12,$J980-SUM($N980:BE980))))*($F980&gt;=5)</f>
        <v>0</v>
      </c>
      <c r="BG980" s="411">
        <f>IF(BG$5&lt;YEAR($H980),0,IF(BG$5=YEAR($H980),MIN(13-MONTH($H980),$J980),MIN(12,$J980-SUM($N980:BF980))))*($F980&gt;=5)</f>
        <v>0</v>
      </c>
      <c r="BH980" s="411">
        <f>IF(BH$5&lt;YEAR($H980),0,IF(BH$5=YEAR($H980),MIN(13-MONTH($H980),$J980),MIN(12,$J980-SUM($N980:BG980))))*($F980&gt;=5)</f>
        <v>0</v>
      </c>
      <c r="BI980" s="411">
        <f>IF(BI$5&lt;YEAR($H980),0,IF(BI$5=YEAR($H980),MIN(13-MONTH($H980),$J980),MIN(12,$J980-SUM($N980:BH980))))*($F980&gt;=5)</f>
        <v>0</v>
      </c>
      <c r="BJ980" s="411">
        <f>IF(BJ$5&lt;YEAR($H980),0,IF(BJ$5=YEAR($H980),MIN(13-MONTH($H980),$J980),MIN(12,$J980-SUM($N980:BI980))))*($F980&gt;=5)</f>
        <v>0</v>
      </c>
      <c r="BK980" s="411">
        <f>IF(BK$5&lt;YEAR($H980),0,IF(BK$5=YEAR($H980),MIN(13-MONTH($H980),$J980),MIN(12,$J980-SUM($N980:BJ980))))*($F980&gt;=5)</f>
        <v>0</v>
      </c>
      <c r="BL980" s="411">
        <f>IF(BL$5&lt;YEAR($H980),0,IF(BL$5=YEAR($H980),MIN(13-MONTH($H980),$J980),MIN(12,$J980-SUM($N980:BK980))))*($F980&gt;=5)</f>
        <v>0</v>
      </c>
      <c r="BM980" s="411">
        <f>IF(BM$5&lt;YEAR($H980),0,IF(BM$5=YEAR($H980),MIN(13-MONTH($H980),$J980),MIN(12,$J980-SUM($N980:BL980))))*($F980&gt;=5)</f>
        <v>0</v>
      </c>
    </row>
    <row r="981" spans="3:65" outlineLevel="1" x14ac:dyDescent="0.2">
      <c r="C981" s="325">
        <f t="shared" si="1791"/>
        <v>15</v>
      </c>
      <c r="D981" s="303" t="str">
        <f t="shared" si="1792"/>
        <v>item 15</v>
      </c>
      <c r="E981" s="350" t="str">
        <f t="shared" si="1789"/>
        <v>Operating Expense</v>
      </c>
      <c r="F981" s="320">
        <f t="shared" si="1789"/>
        <v>2</v>
      </c>
      <c r="G981" s="320"/>
      <c r="H981" s="410">
        <f>Input!F22</f>
        <v>42736</v>
      </c>
      <c r="I981" s="410">
        <f>Input!G22</f>
        <v>43100</v>
      </c>
      <c r="J981" s="413">
        <f t="shared" si="1790"/>
        <v>11</v>
      </c>
      <c r="K981" s="341">
        <f t="shared" si="1793"/>
        <v>0</v>
      </c>
      <c r="L981" s="342">
        <f t="shared" si="1794"/>
        <v>0</v>
      </c>
      <c r="O981" s="411">
        <f>IF(O$5&lt;YEAR($H981),0,IF(O$5=YEAR($H981),MIN(13-MONTH($H981),$J981),MIN(12,$J981-SUM($N981:N981))))*($F981&gt;=5)</f>
        <v>0</v>
      </c>
      <c r="P981" s="411">
        <f>IF(P$5&lt;YEAR($H981),0,IF(P$5=YEAR($H981),MIN(13-MONTH($H981),$J981),MIN(12,$J981-SUM($N981:O981))))*($F981&gt;=5)</f>
        <v>0</v>
      </c>
      <c r="Q981" s="411">
        <f>IF(Q$5&lt;YEAR($H981),0,IF(Q$5=YEAR($H981),MIN(13-MONTH($H981),$J981),MIN(12,$J981-SUM($N981:P981))))*($F981&gt;=5)</f>
        <v>0</v>
      </c>
      <c r="R981" s="411">
        <f>IF(R$5&lt;YEAR($H981),0,IF(R$5=YEAR($H981),MIN(13-MONTH($H981),$J981),MIN(12,$J981-SUM($N981:Q981))))*($F981&gt;=5)</f>
        <v>0</v>
      </c>
      <c r="S981" s="411">
        <f>IF(S$5&lt;YEAR($H981),0,IF(S$5=YEAR($H981),MIN(13-MONTH($H981),$J981),MIN(12,$J981-SUM($N981:R981))))*($F981&gt;=5)</f>
        <v>0</v>
      </c>
      <c r="T981" s="411">
        <f>IF(T$5&lt;YEAR($H981),0,IF(T$5=YEAR($H981),MIN(13-MONTH($H981),$J981),MIN(12,$J981-SUM($N981:S981))))*($F981&gt;=5)</f>
        <v>0</v>
      </c>
      <c r="U981" s="411">
        <f>IF(U$5&lt;YEAR($H981),0,IF(U$5=YEAR($H981),MIN(13-MONTH($H981),$J981),MIN(12,$J981-SUM($N981:T981))))*($F981&gt;=5)</f>
        <v>0</v>
      </c>
      <c r="V981" s="411">
        <f>IF(V$5&lt;YEAR($H981),0,IF(V$5=YEAR($H981),MIN(13-MONTH($H981),$J981),MIN(12,$J981-SUM($N981:U981))))*($F981&gt;=5)</f>
        <v>0</v>
      </c>
      <c r="W981" s="411">
        <f>IF(W$5&lt;YEAR($H981),0,IF(W$5=YEAR($H981),MIN(13-MONTH($H981),$J981),MIN(12,$J981-SUM($N981:V981))))*($F981&gt;=5)</f>
        <v>0</v>
      </c>
      <c r="X981" s="411">
        <f>IF(X$5&lt;YEAR($H981),0,IF(X$5=YEAR($H981),MIN(13-MONTH($H981),$J981),MIN(12,$J981-SUM($N981:W981))))*($F981&gt;=5)</f>
        <v>0</v>
      </c>
      <c r="Y981" s="411">
        <f>IF(Y$5&lt;YEAR($H981),0,IF(Y$5=YEAR($H981),MIN(13-MONTH($H981),$J981),MIN(12,$J981-SUM($N981:X981))))*($F981&gt;=5)</f>
        <v>0</v>
      </c>
      <c r="Z981" s="411">
        <f>IF(Z$5&lt;YEAR($H981),0,IF(Z$5=YEAR($H981),MIN(13-MONTH($H981),$J981),MIN(12,$J981-SUM($N981:Y981))))*($F981&gt;=5)</f>
        <v>0</v>
      </c>
      <c r="AA981" s="411">
        <f>IF(AA$5&lt;YEAR($H981),0,IF(AA$5=YEAR($H981),MIN(13-MONTH($H981),$J981),MIN(12,$J981-SUM($N981:Z981))))*($F981&gt;=5)</f>
        <v>0</v>
      </c>
      <c r="AB981" s="411">
        <f>IF(AB$5&lt;YEAR($H981),0,IF(AB$5=YEAR($H981),MIN(13-MONTH($H981),$J981),MIN(12,$J981-SUM($N981:AA981))))*($F981&gt;=5)</f>
        <v>0</v>
      </c>
      <c r="AC981" s="411">
        <f>IF(AC$5&lt;YEAR($H981),0,IF(AC$5=YEAR($H981),MIN(13-MONTH($H981),$J981),MIN(12,$J981-SUM($N981:AB981))))*($F981&gt;=5)</f>
        <v>0</v>
      </c>
      <c r="AD981" s="411">
        <f>IF(AD$5&lt;YEAR($H981),0,IF(AD$5=YEAR($H981),MIN(13-MONTH($H981),$J981),MIN(12,$J981-SUM($N981:AC981))))*($F981&gt;=5)</f>
        <v>0</v>
      </c>
      <c r="AE981" s="411">
        <f>IF(AE$5&lt;YEAR($H981),0,IF(AE$5=YEAR($H981),MIN(13-MONTH($H981),$J981),MIN(12,$J981-SUM($N981:AD981))))*($F981&gt;=5)</f>
        <v>0</v>
      </c>
      <c r="AF981" s="411">
        <f>IF(AF$5&lt;YEAR($H981),0,IF(AF$5=YEAR($H981),MIN(13-MONTH($H981),$J981),MIN(12,$J981-SUM($N981:AE981))))*($F981&gt;=5)</f>
        <v>0</v>
      </c>
      <c r="AG981" s="411">
        <f>IF(AG$5&lt;YEAR($H981),0,IF(AG$5=YEAR($H981),MIN(13-MONTH($H981),$J981),MIN(12,$J981-SUM($N981:AF981))))*($F981&gt;=5)</f>
        <v>0</v>
      </c>
      <c r="AH981" s="411">
        <f>IF(AH$5&lt;YEAR($H981),0,IF(AH$5=YEAR($H981),MIN(13-MONTH($H981),$J981),MIN(12,$J981-SUM($N981:AG981))))*($F981&gt;=5)</f>
        <v>0</v>
      </c>
      <c r="AI981" s="411">
        <f>IF(AI$5&lt;YEAR($H981),0,IF(AI$5=YEAR($H981),MIN(13-MONTH($H981),$J981),MIN(12,$J981-SUM($N981:AH981))))*($F981&gt;=5)</f>
        <v>0</v>
      </c>
      <c r="AJ981" s="411">
        <f>IF(AJ$5&lt;YEAR($H981),0,IF(AJ$5=YEAR($H981),MIN(13-MONTH($H981),$J981),MIN(12,$J981-SUM($N981:AI981))))*($F981&gt;=5)</f>
        <v>0</v>
      </c>
      <c r="AK981" s="411">
        <f>IF(AK$5&lt;YEAR($H981),0,IF(AK$5=YEAR($H981),MIN(13-MONTH($H981),$J981),MIN(12,$J981-SUM($N981:AJ981))))*($F981&gt;=5)</f>
        <v>0</v>
      </c>
      <c r="AL981" s="411">
        <f>IF(AL$5&lt;YEAR($H981),0,IF(AL$5=YEAR($H981),MIN(13-MONTH($H981),$J981),MIN(12,$J981-SUM($N981:AK981))))*($F981&gt;=5)</f>
        <v>0</v>
      </c>
      <c r="AM981" s="411">
        <f>IF(AM$5&lt;YEAR($H981),0,IF(AM$5=YEAR($H981),MIN(13-MONTH($H981),$J981),MIN(12,$J981-SUM($N981:AL981))))*($F981&gt;=5)</f>
        <v>0</v>
      </c>
      <c r="AN981" s="411">
        <f>IF(AN$5&lt;YEAR($H981),0,IF(AN$5=YEAR($H981),MIN(13-MONTH($H981),$J981),MIN(12,$J981-SUM($N981:AM981))))*($F981&gt;=5)</f>
        <v>0</v>
      </c>
      <c r="AO981" s="411">
        <f>IF(AO$5&lt;YEAR($H981),0,IF(AO$5=YEAR($H981),MIN(13-MONTH($H981),$J981),MIN(12,$J981-SUM($N981:AN981))))*($F981&gt;=5)</f>
        <v>0</v>
      </c>
      <c r="AP981" s="411">
        <f>IF(AP$5&lt;YEAR($H981),0,IF(AP$5=YEAR($H981),MIN(13-MONTH($H981),$J981),MIN(12,$J981-SUM($N981:AO981))))*($F981&gt;=5)</f>
        <v>0</v>
      </c>
      <c r="AQ981" s="411">
        <f>IF(AQ$5&lt;YEAR($H981),0,IF(AQ$5=YEAR($H981),MIN(13-MONTH($H981),$J981),MIN(12,$J981-SUM($N981:AP981))))*($F981&gt;=5)</f>
        <v>0</v>
      </c>
      <c r="AR981" s="411">
        <f>IF(AR$5&lt;YEAR($H981),0,IF(AR$5=YEAR($H981),MIN(13-MONTH($H981),$J981),MIN(12,$J981-SUM($N981:AQ981))))*($F981&gt;=5)</f>
        <v>0</v>
      </c>
      <c r="AS981" s="411">
        <f>IF(AS$5&lt;YEAR($H981),0,IF(AS$5=YEAR($H981),MIN(13-MONTH($H981),$J981),MIN(12,$J981-SUM($N981:AR981))))*($F981&gt;=5)</f>
        <v>0</v>
      </c>
      <c r="AT981" s="411">
        <f>IF(AT$5&lt;YEAR($H981),0,IF(AT$5=YEAR($H981),MIN(13-MONTH($H981),$J981),MIN(12,$J981-SUM($N981:AS981))))*($F981&gt;=5)</f>
        <v>0</v>
      </c>
      <c r="AU981" s="411">
        <f>IF(AU$5&lt;YEAR($H981),0,IF(AU$5=YEAR($H981),MIN(13-MONTH($H981),$J981),MIN(12,$J981-SUM($N981:AT981))))*($F981&gt;=5)</f>
        <v>0</v>
      </c>
      <c r="AV981" s="411">
        <f>IF(AV$5&lt;YEAR($H981),0,IF(AV$5=YEAR($H981),MIN(13-MONTH($H981),$J981),MIN(12,$J981-SUM($N981:AU981))))*($F981&gt;=5)</f>
        <v>0</v>
      </c>
      <c r="AW981" s="411">
        <f>IF(AW$5&lt;YEAR($H981),0,IF(AW$5=YEAR($H981),MIN(13-MONTH($H981),$J981),MIN(12,$J981-SUM($N981:AV981))))*($F981&gt;=5)</f>
        <v>0</v>
      </c>
      <c r="AX981" s="411">
        <f>IF(AX$5&lt;YEAR($H981),0,IF(AX$5=YEAR($H981),MIN(13-MONTH($H981),$J981),MIN(12,$J981-SUM($N981:AW981))))*($F981&gt;=5)</f>
        <v>0</v>
      </c>
      <c r="AY981" s="411">
        <f>IF(AY$5&lt;YEAR($H981),0,IF(AY$5=YEAR($H981),MIN(13-MONTH($H981),$J981),MIN(12,$J981-SUM($N981:AX981))))*($F981&gt;=5)</f>
        <v>0</v>
      </c>
      <c r="AZ981" s="411">
        <f>IF(AZ$5&lt;YEAR($H981),0,IF(AZ$5=YEAR($H981),MIN(13-MONTH($H981),$J981),MIN(12,$J981-SUM($N981:AY981))))*($F981&gt;=5)</f>
        <v>0</v>
      </c>
      <c r="BA981" s="411">
        <f>IF(BA$5&lt;YEAR($H981),0,IF(BA$5=YEAR($H981),MIN(13-MONTH($H981),$J981),MIN(12,$J981-SUM($N981:AZ981))))*($F981&gt;=5)</f>
        <v>0</v>
      </c>
      <c r="BB981" s="411">
        <f>IF(BB$5&lt;YEAR($H981),0,IF(BB$5=YEAR($H981),MIN(13-MONTH($H981),$J981),MIN(12,$J981-SUM($N981:BA981))))*($F981&gt;=5)</f>
        <v>0</v>
      </c>
      <c r="BC981" s="411">
        <f>IF(BC$5&lt;YEAR($H981),0,IF(BC$5=YEAR($H981),MIN(13-MONTH($H981),$J981),MIN(12,$J981-SUM($N981:BB981))))*($F981&gt;=5)</f>
        <v>0</v>
      </c>
      <c r="BD981" s="411">
        <f>IF(BD$5&lt;YEAR($H981),0,IF(BD$5=YEAR($H981),MIN(13-MONTH($H981),$J981),MIN(12,$J981-SUM($N981:BC981))))*($F981&gt;=5)</f>
        <v>0</v>
      </c>
      <c r="BE981" s="411">
        <f>IF(BE$5&lt;YEAR($H981),0,IF(BE$5=YEAR($H981),MIN(13-MONTH($H981),$J981),MIN(12,$J981-SUM($N981:BD981))))*($F981&gt;=5)</f>
        <v>0</v>
      </c>
      <c r="BF981" s="411">
        <f>IF(BF$5&lt;YEAR($H981),0,IF(BF$5=YEAR($H981),MIN(13-MONTH($H981),$J981),MIN(12,$J981-SUM($N981:BE981))))*($F981&gt;=5)</f>
        <v>0</v>
      </c>
      <c r="BG981" s="411">
        <f>IF(BG$5&lt;YEAR($H981),0,IF(BG$5=YEAR($H981),MIN(13-MONTH($H981),$J981),MIN(12,$J981-SUM($N981:BF981))))*($F981&gt;=5)</f>
        <v>0</v>
      </c>
      <c r="BH981" s="411">
        <f>IF(BH$5&lt;YEAR($H981),0,IF(BH$5=YEAR($H981),MIN(13-MONTH($H981),$J981),MIN(12,$J981-SUM($N981:BG981))))*($F981&gt;=5)</f>
        <v>0</v>
      </c>
      <c r="BI981" s="411">
        <f>IF(BI$5&lt;YEAR($H981),0,IF(BI$5=YEAR($H981),MIN(13-MONTH($H981),$J981),MIN(12,$J981-SUM($N981:BH981))))*($F981&gt;=5)</f>
        <v>0</v>
      </c>
      <c r="BJ981" s="411">
        <f>IF(BJ$5&lt;YEAR($H981),0,IF(BJ$5=YEAR($H981),MIN(13-MONTH($H981),$J981),MIN(12,$J981-SUM($N981:BI981))))*($F981&gt;=5)</f>
        <v>0</v>
      </c>
      <c r="BK981" s="411">
        <f>IF(BK$5&lt;YEAR($H981),0,IF(BK$5=YEAR($H981),MIN(13-MONTH($H981),$J981),MIN(12,$J981-SUM($N981:BJ981))))*($F981&gt;=5)</f>
        <v>0</v>
      </c>
      <c r="BL981" s="411">
        <f>IF(BL$5&lt;YEAR($H981),0,IF(BL$5=YEAR($H981),MIN(13-MONTH($H981),$J981),MIN(12,$J981-SUM($N981:BK981))))*($F981&gt;=5)</f>
        <v>0</v>
      </c>
      <c r="BM981" s="411">
        <f>IF(BM$5&lt;YEAR($H981),0,IF(BM$5=YEAR($H981),MIN(13-MONTH($H981),$J981),MIN(12,$J981-SUM($N981:BL981))))*($F981&gt;=5)</f>
        <v>0</v>
      </c>
    </row>
    <row r="982" spans="3:65" outlineLevel="1" x14ac:dyDescent="0.2">
      <c r="C982" s="325">
        <f t="shared" si="1791"/>
        <v>16</v>
      </c>
      <c r="D982" s="303" t="str">
        <f t="shared" si="1792"/>
        <v>item 16</v>
      </c>
      <c r="E982" s="350" t="str">
        <f t="shared" si="1789"/>
        <v>Operating Expense</v>
      </c>
      <c r="F982" s="320">
        <f t="shared" si="1789"/>
        <v>2</v>
      </c>
      <c r="G982" s="320"/>
      <c r="H982" s="410">
        <f>Input!F23</f>
        <v>42736</v>
      </c>
      <c r="I982" s="410">
        <f>Input!G23</f>
        <v>43100</v>
      </c>
      <c r="J982" s="413">
        <f t="shared" si="1790"/>
        <v>11</v>
      </c>
      <c r="K982" s="341">
        <f t="shared" si="1793"/>
        <v>0</v>
      </c>
      <c r="L982" s="342">
        <f t="shared" si="1794"/>
        <v>0</v>
      </c>
      <c r="O982" s="411">
        <f>IF(O$5&lt;YEAR($H982),0,IF(O$5=YEAR($H982),MIN(13-MONTH($H982),$J982),MIN(12,$J982-SUM($N982:N982))))*($F982&gt;=5)</f>
        <v>0</v>
      </c>
      <c r="P982" s="411">
        <f>IF(P$5&lt;YEAR($H982),0,IF(P$5=YEAR($H982),MIN(13-MONTH($H982),$J982),MIN(12,$J982-SUM($N982:O982))))*($F982&gt;=5)</f>
        <v>0</v>
      </c>
      <c r="Q982" s="411">
        <f>IF(Q$5&lt;YEAR($H982),0,IF(Q$5=YEAR($H982),MIN(13-MONTH($H982),$J982),MIN(12,$J982-SUM($N982:P982))))*($F982&gt;=5)</f>
        <v>0</v>
      </c>
      <c r="R982" s="411">
        <f>IF(R$5&lt;YEAR($H982),0,IF(R$5=YEAR($H982),MIN(13-MONTH($H982),$J982),MIN(12,$J982-SUM($N982:Q982))))*($F982&gt;=5)</f>
        <v>0</v>
      </c>
      <c r="S982" s="411">
        <f>IF(S$5&lt;YEAR($H982),0,IF(S$5=YEAR($H982),MIN(13-MONTH($H982),$J982),MIN(12,$J982-SUM($N982:R982))))*($F982&gt;=5)</f>
        <v>0</v>
      </c>
      <c r="T982" s="411">
        <f>IF(T$5&lt;YEAR($H982),0,IF(T$5=YEAR($H982),MIN(13-MONTH($H982),$J982),MIN(12,$J982-SUM($N982:S982))))*($F982&gt;=5)</f>
        <v>0</v>
      </c>
      <c r="U982" s="411">
        <f>IF(U$5&lt;YEAR($H982),0,IF(U$5=YEAR($H982),MIN(13-MONTH($H982),$J982),MIN(12,$J982-SUM($N982:T982))))*($F982&gt;=5)</f>
        <v>0</v>
      </c>
      <c r="V982" s="411">
        <f>IF(V$5&lt;YEAR($H982),0,IF(V$5=YEAR($H982),MIN(13-MONTH($H982),$J982),MIN(12,$J982-SUM($N982:U982))))*($F982&gt;=5)</f>
        <v>0</v>
      </c>
      <c r="W982" s="411">
        <f>IF(W$5&lt;YEAR($H982),0,IF(W$5=YEAR($H982),MIN(13-MONTH($H982),$J982),MIN(12,$J982-SUM($N982:V982))))*($F982&gt;=5)</f>
        <v>0</v>
      </c>
      <c r="X982" s="411">
        <f>IF(X$5&lt;YEAR($H982),0,IF(X$5=YEAR($H982),MIN(13-MONTH($H982),$J982),MIN(12,$J982-SUM($N982:W982))))*($F982&gt;=5)</f>
        <v>0</v>
      </c>
      <c r="Y982" s="411">
        <f>IF(Y$5&lt;YEAR($H982),0,IF(Y$5=YEAR($H982),MIN(13-MONTH($H982),$J982),MIN(12,$J982-SUM($N982:X982))))*($F982&gt;=5)</f>
        <v>0</v>
      </c>
      <c r="Z982" s="411">
        <f>IF(Z$5&lt;YEAR($H982),0,IF(Z$5=YEAR($H982),MIN(13-MONTH($H982),$J982),MIN(12,$J982-SUM($N982:Y982))))*($F982&gt;=5)</f>
        <v>0</v>
      </c>
      <c r="AA982" s="411">
        <f>IF(AA$5&lt;YEAR($H982),0,IF(AA$5=YEAR($H982),MIN(13-MONTH($H982),$J982),MIN(12,$J982-SUM($N982:Z982))))*($F982&gt;=5)</f>
        <v>0</v>
      </c>
      <c r="AB982" s="411">
        <f>IF(AB$5&lt;YEAR($H982),0,IF(AB$5=YEAR($H982),MIN(13-MONTH($H982),$J982),MIN(12,$J982-SUM($N982:AA982))))*($F982&gt;=5)</f>
        <v>0</v>
      </c>
      <c r="AC982" s="411">
        <f>IF(AC$5&lt;YEAR($H982),0,IF(AC$5=YEAR($H982),MIN(13-MONTH($H982),$J982),MIN(12,$J982-SUM($N982:AB982))))*($F982&gt;=5)</f>
        <v>0</v>
      </c>
      <c r="AD982" s="411">
        <f>IF(AD$5&lt;YEAR($H982),0,IF(AD$5=YEAR($H982),MIN(13-MONTH($H982),$J982),MIN(12,$J982-SUM($N982:AC982))))*($F982&gt;=5)</f>
        <v>0</v>
      </c>
      <c r="AE982" s="411">
        <f>IF(AE$5&lt;YEAR($H982),0,IF(AE$5=YEAR($H982),MIN(13-MONTH($H982),$J982),MIN(12,$J982-SUM($N982:AD982))))*($F982&gt;=5)</f>
        <v>0</v>
      </c>
      <c r="AF982" s="411">
        <f>IF(AF$5&lt;YEAR($H982),0,IF(AF$5=YEAR($H982),MIN(13-MONTH($H982),$J982),MIN(12,$J982-SUM($N982:AE982))))*($F982&gt;=5)</f>
        <v>0</v>
      </c>
      <c r="AG982" s="411">
        <f>IF(AG$5&lt;YEAR($H982),0,IF(AG$5=YEAR($H982),MIN(13-MONTH($H982),$J982),MIN(12,$J982-SUM($N982:AF982))))*($F982&gt;=5)</f>
        <v>0</v>
      </c>
      <c r="AH982" s="411">
        <f>IF(AH$5&lt;YEAR($H982),0,IF(AH$5=YEAR($H982),MIN(13-MONTH($H982),$J982),MIN(12,$J982-SUM($N982:AG982))))*($F982&gt;=5)</f>
        <v>0</v>
      </c>
      <c r="AI982" s="411">
        <f>IF(AI$5&lt;YEAR($H982),0,IF(AI$5=YEAR($H982),MIN(13-MONTH($H982),$J982),MIN(12,$J982-SUM($N982:AH982))))*($F982&gt;=5)</f>
        <v>0</v>
      </c>
      <c r="AJ982" s="411">
        <f>IF(AJ$5&lt;YEAR($H982),0,IF(AJ$5=YEAR($H982),MIN(13-MONTH($H982),$J982),MIN(12,$J982-SUM($N982:AI982))))*($F982&gt;=5)</f>
        <v>0</v>
      </c>
      <c r="AK982" s="411">
        <f>IF(AK$5&lt;YEAR($H982),0,IF(AK$5=YEAR($H982),MIN(13-MONTH($H982),$J982),MIN(12,$J982-SUM($N982:AJ982))))*($F982&gt;=5)</f>
        <v>0</v>
      </c>
      <c r="AL982" s="411">
        <f>IF(AL$5&lt;YEAR($H982),0,IF(AL$5=YEAR($H982),MIN(13-MONTH($H982),$J982),MIN(12,$J982-SUM($N982:AK982))))*($F982&gt;=5)</f>
        <v>0</v>
      </c>
      <c r="AM982" s="411">
        <f>IF(AM$5&lt;YEAR($H982),0,IF(AM$5=YEAR($H982),MIN(13-MONTH($H982),$J982),MIN(12,$J982-SUM($N982:AL982))))*($F982&gt;=5)</f>
        <v>0</v>
      </c>
      <c r="AN982" s="411">
        <f>IF(AN$5&lt;YEAR($H982),0,IF(AN$5=YEAR($H982),MIN(13-MONTH($H982),$J982),MIN(12,$J982-SUM($N982:AM982))))*($F982&gt;=5)</f>
        <v>0</v>
      </c>
      <c r="AO982" s="411">
        <f>IF(AO$5&lt;YEAR($H982),0,IF(AO$5=YEAR($H982),MIN(13-MONTH($H982),$J982),MIN(12,$J982-SUM($N982:AN982))))*($F982&gt;=5)</f>
        <v>0</v>
      </c>
      <c r="AP982" s="411">
        <f>IF(AP$5&lt;YEAR($H982),0,IF(AP$5=YEAR($H982),MIN(13-MONTH($H982),$J982),MIN(12,$J982-SUM($N982:AO982))))*($F982&gt;=5)</f>
        <v>0</v>
      </c>
      <c r="AQ982" s="411">
        <f>IF(AQ$5&lt;YEAR($H982),0,IF(AQ$5=YEAR($H982),MIN(13-MONTH($H982),$J982),MIN(12,$J982-SUM($N982:AP982))))*($F982&gt;=5)</f>
        <v>0</v>
      </c>
      <c r="AR982" s="411">
        <f>IF(AR$5&lt;YEAR($H982),0,IF(AR$5=YEAR($H982),MIN(13-MONTH($H982),$J982),MIN(12,$J982-SUM($N982:AQ982))))*($F982&gt;=5)</f>
        <v>0</v>
      </c>
      <c r="AS982" s="411">
        <f>IF(AS$5&lt;YEAR($H982),0,IF(AS$5=YEAR($H982),MIN(13-MONTH($H982),$J982),MIN(12,$J982-SUM($N982:AR982))))*($F982&gt;=5)</f>
        <v>0</v>
      </c>
      <c r="AT982" s="411">
        <f>IF(AT$5&lt;YEAR($H982),0,IF(AT$5=YEAR($H982),MIN(13-MONTH($H982),$J982),MIN(12,$J982-SUM($N982:AS982))))*($F982&gt;=5)</f>
        <v>0</v>
      </c>
      <c r="AU982" s="411">
        <f>IF(AU$5&lt;YEAR($H982),0,IF(AU$5=YEAR($H982),MIN(13-MONTH($H982),$J982),MIN(12,$J982-SUM($N982:AT982))))*($F982&gt;=5)</f>
        <v>0</v>
      </c>
      <c r="AV982" s="411">
        <f>IF(AV$5&lt;YEAR($H982),0,IF(AV$5=YEAR($H982),MIN(13-MONTH($H982),$J982),MIN(12,$J982-SUM($N982:AU982))))*($F982&gt;=5)</f>
        <v>0</v>
      </c>
      <c r="AW982" s="411">
        <f>IF(AW$5&lt;YEAR($H982),0,IF(AW$5=YEAR($H982),MIN(13-MONTH($H982),$J982),MIN(12,$J982-SUM($N982:AV982))))*($F982&gt;=5)</f>
        <v>0</v>
      </c>
      <c r="AX982" s="411">
        <f>IF(AX$5&lt;YEAR($H982),0,IF(AX$5=YEAR($H982),MIN(13-MONTH($H982),$J982),MIN(12,$J982-SUM($N982:AW982))))*($F982&gt;=5)</f>
        <v>0</v>
      </c>
      <c r="AY982" s="411">
        <f>IF(AY$5&lt;YEAR($H982),0,IF(AY$5=YEAR($H982),MIN(13-MONTH($H982),$J982),MIN(12,$J982-SUM($N982:AX982))))*($F982&gt;=5)</f>
        <v>0</v>
      </c>
      <c r="AZ982" s="411">
        <f>IF(AZ$5&lt;YEAR($H982),0,IF(AZ$5=YEAR($H982),MIN(13-MONTH($H982),$J982),MIN(12,$J982-SUM($N982:AY982))))*($F982&gt;=5)</f>
        <v>0</v>
      </c>
      <c r="BA982" s="411">
        <f>IF(BA$5&lt;YEAR($H982),0,IF(BA$5=YEAR($H982),MIN(13-MONTH($H982),$J982),MIN(12,$J982-SUM($N982:AZ982))))*($F982&gt;=5)</f>
        <v>0</v>
      </c>
      <c r="BB982" s="411">
        <f>IF(BB$5&lt;YEAR($H982),0,IF(BB$5=YEAR($H982),MIN(13-MONTH($H982),$J982),MIN(12,$J982-SUM($N982:BA982))))*($F982&gt;=5)</f>
        <v>0</v>
      </c>
      <c r="BC982" s="411">
        <f>IF(BC$5&lt;YEAR($H982),0,IF(BC$5=YEAR($H982),MIN(13-MONTH($H982),$J982),MIN(12,$J982-SUM($N982:BB982))))*($F982&gt;=5)</f>
        <v>0</v>
      </c>
      <c r="BD982" s="411">
        <f>IF(BD$5&lt;YEAR($H982),0,IF(BD$5=YEAR($H982),MIN(13-MONTH($H982),$J982),MIN(12,$J982-SUM($N982:BC982))))*($F982&gt;=5)</f>
        <v>0</v>
      </c>
      <c r="BE982" s="411">
        <f>IF(BE$5&lt;YEAR($H982),0,IF(BE$5=YEAR($H982),MIN(13-MONTH($H982),$J982),MIN(12,$J982-SUM($N982:BD982))))*($F982&gt;=5)</f>
        <v>0</v>
      </c>
      <c r="BF982" s="411">
        <f>IF(BF$5&lt;YEAR($H982),0,IF(BF$5=YEAR($H982),MIN(13-MONTH($H982),$J982),MIN(12,$J982-SUM($N982:BE982))))*($F982&gt;=5)</f>
        <v>0</v>
      </c>
      <c r="BG982" s="411">
        <f>IF(BG$5&lt;YEAR($H982),0,IF(BG$5=YEAR($H982),MIN(13-MONTH($H982),$J982),MIN(12,$J982-SUM($N982:BF982))))*($F982&gt;=5)</f>
        <v>0</v>
      </c>
      <c r="BH982" s="411">
        <f>IF(BH$5&lt;YEAR($H982),0,IF(BH$5=YEAR($H982),MIN(13-MONTH($H982),$J982),MIN(12,$J982-SUM($N982:BG982))))*($F982&gt;=5)</f>
        <v>0</v>
      </c>
      <c r="BI982" s="411">
        <f>IF(BI$5&lt;YEAR($H982),0,IF(BI$5=YEAR($H982),MIN(13-MONTH($H982),$J982),MIN(12,$J982-SUM($N982:BH982))))*($F982&gt;=5)</f>
        <v>0</v>
      </c>
      <c r="BJ982" s="411">
        <f>IF(BJ$5&lt;YEAR($H982),0,IF(BJ$5=YEAR($H982),MIN(13-MONTH($H982),$J982),MIN(12,$J982-SUM($N982:BI982))))*($F982&gt;=5)</f>
        <v>0</v>
      </c>
      <c r="BK982" s="411">
        <f>IF(BK$5&lt;YEAR($H982),0,IF(BK$5=YEAR($H982),MIN(13-MONTH($H982),$J982),MIN(12,$J982-SUM($N982:BJ982))))*($F982&gt;=5)</f>
        <v>0</v>
      </c>
      <c r="BL982" s="411">
        <f>IF(BL$5&lt;YEAR($H982),0,IF(BL$5=YEAR($H982),MIN(13-MONTH($H982),$J982),MIN(12,$J982-SUM($N982:BK982))))*($F982&gt;=5)</f>
        <v>0</v>
      </c>
      <c r="BM982" s="411">
        <f>IF(BM$5&lt;YEAR($H982),0,IF(BM$5=YEAR($H982),MIN(13-MONTH($H982),$J982),MIN(12,$J982-SUM($N982:BL982))))*($F982&gt;=5)</f>
        <v>0</v>
      </c>
    </row>
    <row r="983" spans="3:65" outlineLevel="1" x14ac:dyDescent="0.2">
      <c r="C983" s="325">
        <f t="shared" si="1791"/>
        <v>17</v>
      </c>
      <c r="D983" s="303" t="str">
        <f t="shared" si="1792"/>
        <v>item 17</v>
      </c>
      <c r="E983" s="350" t="str">
        <f t="shared" si="1789"/>
        <v>Operating Expense</v>
      </c>
      <c r="F983" s="320">
        <f t="shared" si="1789"/>
        <v>2</v>
      </c>
      <c r="G983" s="320"/>
      <c r="H983" s="410">
        <f>Input!F24</f>
        <v>42736</v>
      </c>
      <c r="I983" s="410">
        <f>Input!G24</f>
        <v>43100</v>
      </c>
      <c r="J983" s="413">
        <f t="shared" si="1790"/>
        <v>11</v>
      </c>
      <c r="K983" s="341">
        <f t="shared" si="1793"/>
        <v>0</v>
      </c>
      <c r="L983" s="342">
        <f t="shared" si="1794"/>
        <v>0</v>
      </c>
      <c r="O983" s="411">
        <f>IF(O$5&lt;YEAR($H983),0,IF(O$5=YEAR($H983),MIN(13-MONTH($H983),$J983),MIN(12,$J983-SUM($N983:N983))))*($F983&gt;=5)</f>
        <v>0</v>
      </c>
      <c r="P983" s="411">
        <f>IF(P$5&lt;YEAR($H983),0,IF(P$5=YEAR($H983),MIN(13-MONTH($H983),$J983),MIN(12,$J983-SUM($N983:O983))))*($F983&gt;=5)</f>
        <v>0</v>
      </c>
      <c r="Q983" s="411">
        <f>IF(Q$5&lt;YEAR($H983),0,IF(Q$5=YEAR($H983),MIN(13-MONTH($H983),$J983),MIN(12,$J983-SUM($N983:P983))))*($F983&gt;=5)</f>
        <v>0</v>
      </c>
      <c r="R983" s="411">
        <f>IF(R$5&lt;YEAR($H983),0,IF(R$5=YEAR($H983),MIN(13-MONTH($H983),$J983),MIN(12,$J983-SUM($N983:Q983))))*($F983&gt;=5)</f>
        <v>0</v>
      </c>
      <c r="S983" s="411">
        <f>IF(S$5&lt;YEAR($H983),0,IF(S$5=YEAR($H983),MIN(13-MONTH($H983),$J983),MIN(12,$J983-SUM($N983:R983))))*($F983&gt;=5)</f>
        <v>0</v>
      </c>
      <c r="T983" s="411">
        <f>IF(T$5&lt;YEAR($H983),0,IF(T$5=YEAR($H983),MIN(13-MONTH($H983),$J983),MIN(12,$J983-SUM($N983:S983))))*($F983&gt;=5)</f>
        <v>0</v>
      </c>
      <c r="U983" s="411">
        <f>IF(U$5&lt;YEAR($H983),0,IF(U$5=YEAR($H983),MIN(13-MONTH($H983),$J983),MIN(12,$J983-SUM($N983:T983))))*($F983&gt;=5)</f>
        <v>0</v>
      </c>
      <c r="V983" s="411">
        <f>IF(V$5&lt;YEAR($H983),0,IF(V$5=YEAR($H983),MIN(13-MONTH($H983),$J983),MIN(12,$J983-SUM($N983:U983))))*($F983&gt;=5)</f>
        <v>0</v>
      </c>
      <c r="W983" s="411">
        <f>IF(W$5&lt;YEAR($H983),0,IF(W$5=YEAR($H983),MIN(13-MONTH($H983),$J983),MIN(12,$J983-SUM($N983:V983))))*($F983&gt;=5)</f>
        <v>0</v>
      </c>
      <c r="X983" s="411">
        <f>IF(X$5&lt;YEAR($H983),0,IF(X$5=YEAR($H983),MIN(13-MONTH($H983),$J983),MIN(12,$J983-SUM($N983:W983))))*($F983&gt;=5)</f>
        <v>0</v>
      </c>
      <c r="Y983" s="411">
        <f>IF(Y$5&lt;YEAR($H983),0,IF(Y$5=YEAR($H983),MIN(13-MONTH($H983),$J983),MIN(12,$J983-SUM($N983:X983))))*($F983&gt;=5)</f>
        <v>0</v>
      </c>
      <c r="Z983" s="411">
        <f>IF(Z$5&lt;YEAR($H983),0,IF(Z$5=YEAR($H983),MIN(13-MONTH($H983),$J983),MIN(12,$J983-SUM($N983:Y983))))*($F983&gt;=5)</f>
        <v>0</v>
      </c>
      <c r="AA983" s="411">
        <f>IF(AA$5&lt;YEAR($H983),0,IF(AA$5=YEAR($H983),MIN(13-MONTH($H983),$J983),MIN(12,$J983-SUM($N983:Z983))))*($F983&gt;=5)</f>
        <v>0</v>
      </c>
      <c r="AB983" s="411">
        <f>IF(AB$5&lt;YEAR($H983),0,IF(AB$5=YEAR($H983),MIN(13-MONTH($H983),$J983),MIN(12,$J983-SUM($N983:AA983))))*($F983&gt;=5)</f>
        <v>0</v>
      </c>
      <c r="AC983" s="411">
        <f>IF(AC$5&lt;YEAR($H983),0,IF(AC$5=YEAR($H983),MIN(13-MONTH($H983),$J983),MIN(12,$J983-SUM($N983:AB983))))*($F983&gt;=5)</f>
        <v>0</v>
      </c>
      <c r="AD983" s="411">
        <f>IF(AD$5&lt;YEAR($H983),0,IF(AD$5=YEAR($H983),MIN(13-MONTH($H983),$J983),MIN(12,$J983-SUM($N983:AC983))))*($F983&gt;=5)</f>
        <v>0</v>
      </c>
      <c r="AE983" s="411">
        <f>IF(AE$5&lt;YEAR($H983),0,IF(AE$5=YEAR($H983),MIN(13-MONTH($H983),$J983),MIN(12,$J983-SUM($N983:AD983))))*($F983&gt;=5)</f>
        <v>0</v>
      </c>
      <c r="AF983" s="411">
        <f>IF(AF$5&lt;YEAR($H983),0,IF(AF$5=YEAR($H983),MIN(13-MONTH($H983),$J983),MIN(12,$J983-SUM($N983:AE983))))*($F983&gt;=5)</f>
        <v>0</v>
      </c>
      <c r="AG983" s="411">
        <f>IF(AG$5&lt;YEAR($H983),0,IF(AG$5=YEAR($H983),MIN(13-MONTH($H983),$J983),MIN(12,$J983-SUM($N983:AF983))))*($F983&gt;=5)</f>
        <v>0</v>
      </c>
      <c r="AH983" s="411">
        <f>IF(AH$5&lt;YEAR($H983),0,IF(AH$5=YEAR($H983),MIN(13-MONTH($H983),$J983),MIN(12,$J983-SUM($N983:AG983))))*($F983&gt;=5)</f>
        <v>0</v>
      </c>
      <c r="AI983" s="411">
        <f>IF(AI$5&lt;YEAR($H983),0,IF(AI$5=YEAR($H983),MIN(13-MONTH($H983),$J983),MIN(12,$J983-SUM($N983:AH983))))*($F983&gt;=5)</f>
        <v>0</v>
      </c>
      <c r="AJ983" s="411">
        <f>IF(AJ$5&lt;YEAR($H983),0,IF(AJ$5=YEAR($H983),MIN(13-MONTH($H983),$J983),MIN(12,$J983-SUM($N983:AI983))))*($F983&gt;=5)</f>
        <v>0</v>
      </c>
      <c r="AK983" s="411">
        <f>IF(AK$5&lt;YEAR($H983),0,IF(AK$5=YEAR($H983),MIN(13-MONTH($H983),$J983),MIN(12,$J983-SUM($N983:AJ983))))*($F983&gt;=5)</f>
        <v>0</v>
      </c>
      <c r="AL983" s="411">
        <f>IF(AL$5&lt;YEAR($H983),0,IF(AL$5=YEAR($H983),MIN(13-MONTH($H983),$J983),MIN(12,$J983-SUM($N983:AK983))))*($F983&gt;=5)</f>
        <v>0</v>
      </c>
      <c r="AM983" s="411">
        <f>IF(AM$5&lt;YEAR($H983),0,IF(AM$5=YEAR($H983),MIN(13-MONTH($H983),$J983),MIN(12,$J983-SUM($N983:AL983))))*($F983&gt;=5)</f>
        <v>0</v>
      </c>
      <c r="AN983" s="411">
        <f>IF(AN$5&lt;YEAR($H983),0,IF(AN$5=YEAR($H983),MIN(13-MONTH($H983),$J983),MIN(12,$J983-SUM($N983:AM983))))*($F983&gt;=5)</f>
        <v>0</v>
      </c>
      <c r="AO983" s="411">
        <f>IF(AO$5&lt;YEAR($H983),0,IF(AO$5=YEAR($H983),MIN(13-MONTH($H983),$J983),MIN(12,$J983-SUM($N983:AN983))))*($F983&gt;=5)</f>
        <v>0</v>
      </c>
      <c r="AP983" s="411">
        <f>IF(AP$5&lt;YEAR($H983),0,IF(AP$5=YEAR($H983),MIN(13-MONTH($H983),$J983),MIN(12,$J983-SUM($N983:AO983))))*($F983&gt;=5)</f>
        <v>0</v>
      </c>
      <c r="AQ983" s="411">
        <f>IF(AQ$5&lt;YEAR($H983),0,IF(AQ$5=YEAR($H983),MIN(13-MONTH($H983),$J983),MIN(12,$J983-SUM($N983:AP983))))*($F983&gt;=5)</f>
        <v>0</v>
      </c>
      <c r="AR983" s="411">
        <f>IF(AR$5&lt;YEAR($H983),0,IF(AR$5=YEAR($H983),MIN(13-MONTH($H983),$J983),MIN(12,$J983-SUM($N983:AQ983))))*($F983&gt;=5)</f>
        <v>0</v>
      </c>
      <c r="AS983" s="411">
        <f>IF(AS$5&lt;YEAR($H983),0,IF(AS$5=YEAR($H983),MIN(13-MONTH($H983),$J983),MIN(12,$J983-SUM($N983:AR983))))*($F983&gt;=5)</f>
        <v>0</v>
      </c>
      <c r="AT983" s="411">
        <f>IF(AT$5&lt;YEAR($H983),0,IF(AT$5=YEAR($H983),MIN(13-MONTH($H983),$J983),MIN(12,$J983-SUM($N983:AS983))))*($F983&gt;=5)</f>
        <v>0</v>
      </c>
      <c r="AU983" s="411">
        <f>IF(AU$5&lt;YEAR($H983),0,IF(AU$5=YEAR($H983),MIN(13-MONTH($H983),$J983),MIN(12,$J983-SUM($N983:AT983))))*($F983&gt;=5)</f>
        <v>0</v>
      </c>
      <c r="AV983" s="411">
        <f>IF(AV$5&lt;YEAR($H983),0,IF(AV$5=YEAR($H983),MIN(13-MONTH($H983),$J983),MIN(12,$J983-SUM($N983:AU983))))*($F983&gt;=5)</f>
        <v>0</v>
      </c>
      <c r="AW983" s="411">
        <f>IF(AW$5&lt;YEAR($H983),0,IF(AW$5=YEAR($H983),MIN(13-MONTH($H983),$J983),MIN(12,$J983-SUM($N983:AV983))))*($F983&gt;=5)</f>
        <v>0</v>
      </c>
      <c r="AX983" s="411">
        <f>IF(AX$5&lt;YEAR($H983),0,IF(AX$5=YEAR($H983),MIN(13-MONTH($H983),$J983),MIN(12,$J983-SUM($N983:AW983))))*($F983&gt;=5)</f>
        <v>0</v>
      </c>
      <c r="AY983" s="411">
        <f>IF(AY$5&lt;YEAR($H983),0,IF(AY$5=YEAR($H983),MIN(13-MONTH($H983),$J983),MIN(12,$J983-SUM($N983:AX983))))*($F983&gt;=5)</f>
        <v>0</v>
      </c>
      <c r="AZ983" s="411">
        <f>IF(AZ$5&lt;YEAR($H983),0,IF(AZ$5=YEAR($H983),MIN(13-MONTH($H983),$J983),MIN(12,$J983-SUM($N983:AY983))))*($F983&gt;=5)</f>
        <v>0</v>
      </c>
      <c r="BA983" s="411">
        <f>IF(BA$5&lt;YEAR($H983),0,IF(BA$5=YEAR($H983),MIN(13-MONTH($H983),$J983),MIN(12,$J983-SUM($N983:AZ983))))*($F983&gt;=5)</f>
        <v>0</v>
      </c>
      <c r="BB983" s="411">
        <f>IF(BB$5&lt;YEAR($H983),0,IF(BB$5=YEAR($H983),MIN(13-MONTH($H983),$J983),MIN(12,$J983-SUM($N983:BA983))))*($F983&gt;=5)</f>
        <v>0</v>
      </c>
      <c r="BC983" s="411">
        <f>IF(BC$5&lt;YEAR($H983),0,IF(BC$5=YEAR($H983),MIN(13-MONTH($H983),$J983),MIN(12,$J983-SUM($N983:BB983))))*($F983&gt;=5)</f>
        <v>0</v>
      </c>
      <c r="BD983" s="411">
        <f>IF(BD$5&lt;YEAR($H983),0,IF(BD$5=YEAR($H983),MIN(13-MONTH($H983),$J983),MIN(12,$J983-SUM($N983:BC983))))*($F983&gt;=5)</f>
        <v>0</v>
      </c>
      <c r="BE983" s="411">
        <f>IF(BE$5&lt;YEAR($H983),0,IF(BE$5=YEAR($H983),MIN(13-MONTH($H983),$J983),MIN(12,$J983-SUM($N983:BD983))))*($F983&gt;=5)</f>
        <v>0</v>
      </c>
      <c r="BF983" s="411">
        <f>IF(BF$5&lt;YEAR($H983),0,IF(BF$5=YEAR($H983),MIN(13-MONTH($H983),$J983),MIN(12,$J983-SUM($N983:BE983))))*($F983&gt;=5)</f>
        <v>0</v>
      </c>
      <c r="BG983" s="411">
        <f>IF(BG$5&lt;YEAR($H983),0,IF(BG$5=YEAR($H983),MIN(13-MONTH($H983),$J983),MIN(12,$J983-SUM($N983:BF983))))*($F983&gt;=5)</f>
        <v>0</v>
      </c>
      <c r="BH983" s="411">
        <f>IF(BH$5&lt;YEAR($H983),0,IF(BH$5=YEAR($H983),MIN(13-MONTH($H983),$J983),MIN(12,$J983-SUM($N983:BG983))))*($F983&gt;=5)</f>
        <v>0</v>
      </c>
      <c r="BI983" s="411">
        <f>IF(BI$5&lt;YEAR($H983),0,IF(BI$5=YEAR($H983),MIN(13-MONTH($H983),$J983),MIN(12,$J983-SUM($N983:BH983))))*($F983&gt;=5)</f>
        <v>0</v>
      </c>
      <c r="BJ983" s="411">
        <f>IF(BJ$5&lt;YEAR($H983),0,IF(BJ$5=YEAR($H983),MIN(13-MONTH($H983),$J983),MIN(12,$J983-SUM($N983:BI983))))*($F983&gt;=5)</f>
        <v>0</v>
      </c>
      <c r="BK983" s="411">
        <f>IF(BK$5&lt;YEAR($H983),0,IF(BK$5=YEAR($H983),MIN(13-MONTH($H983),$J983),MIN(12,$J983-SUM($N983:BJ983))))*($F983&gt;=5)</f>
        <v>0</v>
      </c>
      <c r="BL983" s="411">
        <f>IF(BL$5&lt;YEAR($H983),0,IF(BL$5=YEAR($H983),MIN(13-MONTH($H983),$J983),MIN(12,$J983-SUM($N983:BK983))))*($F983&gt;=5)</f>
        <v>0</v>
      </c>
      <c r="BM983" s="411">
        <f>IF(BM$5&lt;YEAR($H983),0,IF(BM$5=YEAR($H983),MIN(13-MONTH($H983),$J983),MIN(12,$J983-SUM($N983:BL983))))*($F983&gt;=5)</f>
        <v>0</v>
      </c>
    </row>
    <row r="984" spans="3:65" outlineLevel="1" x14ac:dyDescent="0.2">
      <c r="C984" s="325">
        <f t="shared" si="1791"/>
        <v>18</v>
      </c>
      <c r="D984" s="303" t="str">
        <f t="shared" si="1792"/>
        <v>item 18</v>
      </c>
      <c r="E984" s="350" t="str">
        <f t="shared" si="1789"/>
        <v>Operating Expense</v>
      </c>
      <c r="F984" s="320">
        <f t="shared" si="1789"/>
        <v>2</v>
      </c>
      <c r="G984" s="320"/>
      <c r="H984" s="410">
        <f>Input!F25</f>
        <v>42736</v>
      </c>
      <c r="I984" s="410">
        <f>Input!G25</f>
        <v>43100</v>
      </c>
      <c r="J984" s="413">
        <f t="shared" si="1790"/>
        <v>11</v>
      </c>
      <c r="K984" s="341">
        <f t="shared" si="1793"/>
        <v>0</v>
      </c>
      <c r="L984" s="342">
        <f t="shared" si="1794"/>
        <v>0</v>
      </c>
      <c r="O984" s="411">
        <f>IF(O$5&lt;YEAR($H984),0,IF(O$5=YEAR($H984),MIN(13-MONTH($H984),$J984),MIN(12,$J984-SUM($N984:N984))))*($F984&gt;=5)</f>
        <v>0</v>
      </c>
      <c r="P984" s="411">
        <f>IF(P$5&lt;YEAR($H984),0,IF(P$5=YEAR($H984),MIN(13-MONTH($H984),$J984),MIN(12,$J984-SUM($N984:O984))))*($F984&gt;=5)</f>
        <v>0</v>
      </c>
      <c r="Q984" s="411">
        <f>IF(Q$5&lt;YEAR($H984),0,IF(Q$5=YEAR($H984),MIN(13-MONTH($H984),$J984),MIN(12,$J984-SUM($N984:P984))))*($F984&gt;=5)</f>
        <v>0</v>
      </c>
      <c r="R984" s="411">
        <f>IF(R$5&lt;YEAR($H984),0,IF(R$5=YEAR($H984),MIN(13-MONTH($H984),$J984),MIN(12,$J984-SUM($N984:Q984))))*($F984&gt;=5)</f>
        <v>0</v>
      </c>
      <c r="S984" s="411">
        <f>IF(S$5&lt;YEAR($H984),0,IF(S$5=YEAR($H984),MIN(13-MONTH($H984),$J984),MIN(12,$J984-SUM($N984:R984))))*($F984&gt;=5)</f>
        <v>0</v>
      </c>
      <c r="T984" s="411">
        <f>IF(T$5&lt;YEAR($H984),0,IF(T$5=YEAR($H984),MIN(13-MONTH($H984),$J984),MIN(12,$J984-SUM($N984:S984))))*($F984&gt;=5)</f>
        <v>0</v>
      </c>
      <c r="U984" s="411">
        <f>IF(U$5&lt;YEAR($H984),0,IF(U$5=YEAR($H984),MIN(13-MONTH($H984),$J984),MIN(12,$J984-SUM($N984:T984))))*($F984&gt;=5)</f>
        <v>0</v>
      </c>
      <c r="V984" s="411">
        <f>IF(V$5&lt;YEAR($H984),0,IF(V$5=YEAR($H984),MIN(13-MONTH($H984),$J984),MIN(12,$J984-SUM($N984:U984))))*($F984&gt;=5)</f>
        <v>0</v>
      </c>
      <c r="W984" s="411">
        <f>IF(W$5&lt;YEAR($H984),0,IF(W$5=YEAR($H984),MIN(13-MONTH($H984),$J984),MIN(12,$J984-SUM($N984:V984))))*($F984&gt;=5)</f>
        <v>0</v>
      </c>
      <c r="X984" s="411">
        <f>IF(X$5&lt;YEAR($H984),0,IF(X$5=YEAR($H984),MIN(13-MONTH($H984),$J984),MIN(12,$J984-SUM($N984:W984))))*($F984&gt;=5)</f>
        <v>0</v>
      </c>
      <c r="Y984" s="411">
        <f>IF(Y$5&lt;YEAR($H984),0,IF(Y$5=YEAR($H984),MIN(13-MONTH($H984),$J984),MIN(12,$J984-SUM($N984:X984))))*($F984&gt;=5)</f>
        <v>0</v>
      </c>
      <c r="Z984" s="411">
        <f>IF(Z$5&lt;YEAR($H984),0,IF(Z$5=YEAR($H984),MIN(13-MONTH($H984),$J984),MIN(12,$J984-SUM($N984:Y984))))*($F984&gt;=5)</f>
        <v>0</v>
      </c>
      <c r="AA984" s="411">
        <f>IF(AA$5&lt;YEAR($H984),0,IF(AA$5=YEAR($H984),MIN(13-MONTH($H984),$J984),MIN(12,$J984-SUM($N984:Z984))))*($F984&gt;=5)</f>
        <v>0</v>
      </c>
      <c r="AB984" s="411">
        <f>IF(AB$5&lt;YEAR($H984),0,IF(AB$5=YEAR($H984),MIN(13-MONTH($H984),$J984),MIN(12,$J984-SUM($N984:AA984))))*($F984&gt;=5)</f>
        <v>0</v>
      </c>
      <c r="AC984" s="411">
        <f>IF(AC$5&lt;YEAR($H984),0,IF(AC$5=YEAR($H984),MIN(13-MONTH($H984),$J984),MIN(12,$J984-SUM($N984:AB984))))*($F984&gt;=5)</f>
        <v>0</v>
      </c>
      <c r="AD984" s="411">
        <f>IF(AD$5&lt;YEAR($H984),0,IF(AD$5=YEAR($H984),MIN(13-MONTH($H984),$J984),MIN(12,$J984-SUM($N984:AC984))))*($F984&gt;=5)</f>
        <v>0</v>
      </c>
      <c r="AE984" s="411">
        <f>IF(AE$5&lt;YEAR($H984),0,IF(AE$5=YEAR($H984),MIN(13-MONTH($H984),$J984),MIN(12,$J984-SUM($N984:AD984))))*($F984&gt;=5)</f>
        <v>0</v>
      </c>
      <c r="AF984" s="411">
        <f>IF(AF$5&lt;YEAR($H984),0,IF(AF$5=YEAR($H984),MIN(13-MONTH($H984),$J984),MIN(12,$J984-SUM($N984:AE984))))*($F984&gt;=5)</f>
        <v>0</v>
      </c>
      <c r="AG984" s="411">
        <f>IF(AG$5&lt;YEAR($H984),0,IF(AG$5=YEAR($H984),MIN(13-MONTH($H984),$J984),MIN(12,$J984-SUM($N984:AF984))))*($F984&gt;=5)</f>
        <v>0</v>
      </c>
      <c r="AH984" s="411">
        <f>IF(AH$5&lt;YEAR($H984),0,IF(AH$5=YEAR($H984),MIN(13-MONTH($H984),$J984),MIN(12,$J984-SUM($N984:AG984))))*($F984&gt;=5)</f>
        <v>0</v>
      </c>
      <c r="AI984" s="411">
        <f>IF(AI$5&lt;YEAR($H984),0,IF(AI$5=YEAR($H984),MIN(13-MONTH($H984),$J984),MIN(12,$J984-SUM($N984:AH984))))*($F984&gt;=5)</f>
        <v>0</v>
      </c>
      <c r="AJ984" s="411">
        <f>IF(AJ$5&lt;YEAR($H984),0,IF(AJ$5=YEAR($H984),MIN(13-MONTH($H984),$J984),MIN(12,$J984-SUM($N984:AI984))))*($F984&gt;=5)</f>
        <v>0</v>
      </c>
      <c r="AK984" s="411">
        <f>IF(AK$5&lt;YEAR($H984),0,IF(AK$5=YEAR($H984),MIN(13-MONTH($H984),$J984),MIN(12,$J984-SUM($N984:AJ984))))*($F984&gt;=5)</f>
        <v>0</v>
      </c>
      <c r="AL984" s="411">
        <f>IF(AL$5&lt;YEAR($H984),0,IF(AL$5=YEAR($H984),MIN(13-MONTH($H984),$J984),MIN(12,$J984-SUM($N984:AK984))))*($F984&gt;=5)</f>
        <v>0</v>
      </c>
      <c r="AM984" s="411">
        <f>IF(AM$5&lt;YEAR($H984),0,IF(AM$5=YEAR($H984),MIN(13-MONTH($H984),$J984),MIN(12,$J984-SUM($N984:AL984))))*($F984&gt;=5)</f>
        <v>0</v>
      </c>
      <c r="AN984" s="411">
        <f>IF(AN$5&lt;YEAR($H984),0,IF(AN$5=YEAR($H984),MIN(13-MONTH($H984),$J984),MIN(12,$J984-SUM($N984:AM984))))*($F984&gt;=5)</f>
        <v>0</v>
      </c>
      <c r="AO984" s="411">
        <f>IF(AO$5&lt;YEAR($H984),0,IF(AO$5=YEAR($H984),MIN(13-MONTH($H984),$J984),MIN(12,$J984-SUM($N984:AN984))))*($F984&gt;=5)</f>
        <v>0</v>
      </c>
      <c r="AP984" s="411">
        <f>IF(AP$5&lt;YEAR($H984),0,IF(AP$5=YEAR($H984),MIN(13-MONTH($H984),$J984),MIN(12,$J984-SUM($N984:AO984))))*($F984&gt;=5)</f>
        <v>0</v>
      </c>
      <c r="AQ984" s="411">
        <f>IF(AQ$5&lt;YEAR($H984),0,IF(AQ$5=YEAR($H984),MIN(13-MONTH($H984),$J984),MIN(12,$J984-SUM($N984:AP984))))*($F984&gt;=5)</f>
        <v>0</v>
      </c>
      <c r="AR984" s="411">
        <f>IF(AR$5&lt;YEAR($H984),0,IF(AR$5=YEAR($H984),MIN(13-MONTH($H984),$J984),MIN(12,$J984-SUM($N984:AQ984))))*($F984&gt;=5)</f>
        <v>0</v>
      </c>
      <c r="AS984" s="411">
        <f>IF(AS$5&lt;YEAR($H984),0,IF(AS$5=YEAR($H984),MIN(13-MONTH($H984),$J984),MIN(12,$J984-SUM($N984:AR984))))*($F984&gt;=5)</f>
        <v>0</v>
      </c>
      <c r="AT984" s="411">
        <f>IF(AT$5&lt;YEAR($H984),0,IF(AT$5=YEAR($H984),MIN(13-MONTH($H984),$J984),MIN(12,$J984-SUM($N984:AS984))))*($F984&gt;=5)</f>
        <v>0</v>
      </c>
      <c r="AU984" s="411">
        <f>IF(AU$5&lt;YEAR($H984),0,IF(AU$5=YEAR($H984),MIN(13-MONTH($H984),$J984),MIN(12,$J984-SUM($N984:AT984))))*($F984&gt;=5)</f>
        <v>0</v>
      </c>
      <c r="AV984" s="411">
        <f>IF(AV$5&lt;YEAR($H984),0,IF(AV$5=YEAR($H984),MIN(13-MONTH($H984),$J984),MIN(12,$J984-SUM($N984:AU984))))*($F984&gt;=5)</f>
        <v>0</v>
      </c>
      <c r="AW984" s="411">
        <f>IF(AW$5&lt;YEAR($H984),0,IF(AW$5=YEAR($H984),MIN(13-MONTH($H984),$J984),MIN(12,$J984-SUM($N984:AV984))))*($F984&gt;=5)</f>
        <v>0</v>
      </c>
      <c r="AX984" s="411">
        <f>IF(AX$5&lt;YEAR($H984),0,IF(AX$5=YEAR($H984),MIN(13-MONTH($H984),$J984),MIN(12,$J984-SUM($N984:AW984))))*($F984&gt;=5)</f>
        <v>0</v>
      </c>
      <c r="AY984" s="411">
        <f>IF(AY$5&lt;YEAR($H984),0,IF(AY$5=YEAR($H984),MIN(13-MONTH($H984),$J984),MIN(12,$J984-SUM($N984:AX984))))*($F984&gt;=5)</f>
        <v>0</v>
      </c>
      <c r="AZ984" s="411">
        <f>IF(AZ$5&lt;YEAR($H984),0,IF(AZ$5=YEAR($H984),MIN(13-MONTH($H984),$J984),MIN(12,$J984-SUM($N984:AY984))))*($F984&gt;=5)</f>
        <v>0</v>
      </c>
      <c r="BA984" s="411">
        <f>IF(BA$5&lt;YEAR($H984),0,IF(BA$5=YEAR($H984),MIN(13-MONTH($H984),$J984),MIN(12,$J984-SUM($N984:AZ984))))*($F984&gt;=5)</f>
        <v>0</v>
      </c>
      <c r="BB984" s="411">
        <f>IF(BB$5&lt;YEAR($H984),0,IF(BB$5=YEAR($H984),MIN(13-MONTH($H984),$J984),MIN(12,$J984-SUM($N984:BA984))))*($F984&gt;=5)</f>
        <v>0</v>
      </c>
      <c r="BC984" s="411">
        <f>IF(BC$5&lt;YEAR($H984),0,IF(BC$5=YEAR($H984),MIN(13-MONTH($H984),$J984),MIN(12,$J984-SUM($N984:BB984))))*($F984&gt;=5)</f>
        <v>0</v>
      </c>
      <c r="BD984" s="411">
        <f>IF(BD$5&lt;YEAR($H984),0,IF(BD$5=YEAR($H984),MIN(13-MONTH($H984),$J984),MIN(12,$J984-SUM($N984:BC984))))*($F984&gt;=5)</f>
        <v>0</v>
      </c>
      <c r="BE984" s="411">
        <f>IF(BE$5&lt;YEAR($H984),0,IF(BE$5=YEAR($H984),MIN(13-MONTH($H984),$J984),MIN(12,$J984-SUM($N984:BD984))))*($F984&gt;=5)</f>
        <v>0</v>
      </c>
      <c r="BF984" s="411">
        <f>IF(BF$5&lt;YEAR($H984),0,IF(BF$5=YEAR($H984),MIN(13-MONTH($H984),$J984),MIN(12,$J984-SUM($N984:BE984))))*($F984&gt;=5)</f>
        <v>0</v>
      </c>
      <c r="BG984" s="411">
        <f>IF(BG$5&lt;YEAR($H984),0,IF(BG$5=YEAR($H984),MIN(13-MONTH($H984),$J984),MIN(12,$J984-SUM($N984:BF984))))*($F984&gt;=5)</f>
        <v>0</v>
      </c>
      <c r="BH984" s="411">
        <f>IF(BH$5&lt;YEAR($H984),0,IF(BH$5=YEAR($H984),MIN(13-MONTH($H984),$J984),MIN(12,$J984-SUM($N984:BG984))))*($F984&gt;=5)</f>
        <v>0</v>
      </c>
      <c r="BI984" s="411">
        <f>IF(BI$5&lt;YEAR($H984),0,IF(BI$5=YEAR($H984),MIN(13-MONTH($H984),$J984),MIN(12,$J984-SUM($N984:BH984))))*($F984&gt;=5)</f>
        <v>0</v>
      </c>
      <c r="BJ984" s="411">
        <f>IF(BJ$5&lt;YEAR($H984),0,IF(BJ$5=YEAR($H984),MIN(13-MONTH($H984),$J984),MIN(12,$J984-SUM($N984:BI984))))*($F984&gt;=5)</f>
        <v>0</v>
      </c>
      <c r="BK984" s="411">
        <f>IF(BK$5&lt;YEAR($H984),0,IF(BK$5=YEAR($H984),MIN(13-MONTH($H984),$J984),MIN(12,$J984-SUM($N984:BJ984))))*($F984&gt;=5)</f>
        <v>0</v>
      </c>
      <c r="BL984" s="411">
        <f>IF(BL$5&lt;YEAR($H984),0,IF(BL$5=YEAR($H984),MIN(13-MONTH($H984),$J984),MIN(12,$J984-SUM($N984:BK984))))*($F984&gt;=5)</f>
        <v>0</v>
      </c>
      <c r="BM984" s="411">
        <f>IF(BM$5&lt;YEAR($H984),0,IF(BM$5=YEAR($H984),MIN(13-MONTH($H984),$J984),MIN(12,$J984-SUM($N984:BL984))))*($F984&gt;=5)</f>
        <v>0</v>
      </c>
    </row>
    <row r="985" spans="3:65" outlineLevel="1" x14ac:dyDescent="0.2">
      <c r="C985" s="325">
        <f t="shared" si="1791"/>
        <v>19</v>
      </c>
      <c r="D985" s="303" t="str">
        <f t="shared" si="1792"/>
        <v>item 19</v>
      </c>
      <c r="E985" s="350" t="str">
        <f t="shared" si="1789"/>
        <v>Operating Expense</v>
      </c>
      <c r="F985" s="320">
        <f t="shared" si="1789"/>
        <v>2</v>
      </c>
      <c r="G985" s="320"/>
      <c r="H985" s="410">
        <f>Input!F26</f>
        <v>42736</v>
      </c>
      <c r="I985" s="410">
        <f>Input!G26</f>
        <v>43100</v>
      </c>
      <c r="J985" s="413">
        <f t="shared" si="1790"/>
        <v>11</v>
      </c>
      <c r="K985" s="341">
        <f t="shared" si="1793"/>
        <v>0</v>
      </c>
      <c r="L985" s="342">
        <f t="shared" si="1794"/>
        <v>0</v>
      </c>
      <c r="O985" s="411">
        <f>IF(O$5&lt;YEAR($H985),0,IF(O$5=YEAR($H985),MIN(13-MONTH($H985),$J985),MIN(12,$J985-SUM($N985:N985))))*($F985&gt;=5)</f>
        <v>0</v>
      </c>
      <c r="P985" s="411">
        <f>IF(P$5&lt;YEAR($H985),0,IF(P$5=YEAR($H985),MIN(13-MONTH($H985),$J985),MIN(12,$J985-SUM($N985:O985))))*($F985&gt;=5)</f>
        <v>0</v>
      </c>
      <c r="Q985" s="411">
        <f>IF(Q$5&lt;YEAR($H985),0,IF(Q$5=YEAR($H985),MIN(13-MONTH($H985),$J985),MIN(12,$J985-SUM($N985:P985))))*($F985&gt;=5)</f>
        <v>0</v>
      </c>
      <c r="R985" s="411">
        <f>IF(R$5&lt;YEAR($H985),0,IF(R$5=YEAR($H985),MIN(13-MONTH($H985),$J985),MIN(12,$J985-SUM($N985:Q985))))*($F985&gt;=5)</f>
        <v>0</v>
      </c>
      <c r="S985" s="411">
        <f>IF(S$5&lt;YEAR($H985),0,IF(S$5=YEAR($H985),MIN(13-MONTH($H985),$J985),MIN(12,$J985-SUM($N985:R985))))*($F985&gt;=5)</f>
        <v>0</v>
      </c>
      <c r="T985" s="411">
        <f>IF(T$5&lt;YEAR($H985),0,IF(T$5=YEAR($H985),MIN(13-MONTH($H985),$J985),MIN(12,$J985-SUM($N985:S985))))*($F985&gt;=5)</f>
        <v>0</v>
      </c>
      <c r="U985" s="411">
        <f>IF(U$5&lt;YEAR($H985),0,IF(U$5=YEAR($H985),MIN(13-MONTH($H985),$J985),MIN(12,$J985-SUM($N985:T985))))*($F985&gt;=5)</f>
        <v>0</v>
      </c>
      <c r="V985" s="411">
        <f>IF(V$5&lt;YEAR($H985),0,IF(V$5=YEAR($H985),MIN(13-MONTH($H985),$J985),MIN(12,$J985-SUM($N985:U985))))*($F985&gt;=5)</f>
        <v>0</v>
      </c>
      <c r="W985" s="411">
        <f>IF(W$5&lt;YEAR($H985),0,IF(W$5=YEAR($H985),MIN(13-MONTH($H985),$J985),MIN(12,$J985-SUM($N985:V985))))*($F985&gt;=5)</f>
        <v>0</v>
      </c>
      <c r="X985" s="411">
        <f>IF(X$5&lt;YEAR($H985),0,IF(X$5=YEAR($H985),MIN(13-MONTH($H985),$J985),MIN(12,$J985-SUM($N985:W985))))*($F985&gt;=5)</f>
        <v>0</v>
      </c>
      <c r="Y985" s="411">
        <f>IF(Y$5&lt;YEAR($H985),0,IF(Y$5=YEAR($H985),MIN(13-MONTH($H985),$J985),MIN(12,$J985-SUM($N985:X985))))*($F985&gt;=5)</f>
        <v>0</v>
      </c>
      <c r="Z985" s="411">
        <f>IF(Z$5&lt;YEAR($H985),0,IF(Z$5=YEAR($H985),MIN(13-MONTH($H985),$J985),MIN(12,$J985-SUM($N985:Y985))))*($F985&gt;=5)</f>
        <v>0</v>
      </c>
      <c r="AA985" s="411">
        <f>IF(AA$5&lt;YEAR($H985),0,IF(AA$5=YEAR($H985),MIN(13-MONTH($H985),$J985),MIN(12,$J985-SUM($N985:Z985))))*($F985&gt;=5)</f>
        <v>0</v>
      </c>
      <c r="AB985" s="411">
        <f>IF(AB$5&lt;YEAR($H985),0,IF(AB$5=YEAR($H985),MIN(13-MONTH($H985),$J985),MIN(12,$J985-SUM($N985:AA985))))*($F985&gt;=5)</f>
        <v>0</v>
      </c>
      <c r="AC985" s="411">
        <f>IF(AC$5&lt;YEAR($H985),0,IF(AC$5=YEAR($H985),MIN(13-MONTH($H985),$J985),MIN(12,$J985-SUM($N985:AB985))))*($F985&gt;=5)</f>
        <v>0</v>
      </c>
      <c r="AD985" s="411">
        <f>IF(AD$5&lt;YEAR($H985),0,IF(AD$5=YEAR($H985),MIN(13-MONTH($H985),$J985),MIN(12,$J985-SUM($N985:AC985))))*($F985&gt;=5)</f>
        <v>0</v>
      </c>
      <c r="AE985" s="411">
        <f>IF(AE$5&lt;YEAR($H985),0,IF(AE$5=YEAR($H985),MIN(13-MONTH($H985),$J985),MIN(12,$J985-SUM($N985:AD985))))*($F985&gt;=5)</f>
        <v>0</v>
      </c>
      <c r="AF985" s="411">
        <f>IF(AF$5&lt;YEAR($H985),0,IF(AF$5=YEAR($H985),MIN(13-MONTH($H985),$J985),MIN(12,$J985-SUM($N985:AE985))))*($F985&gt;=5)</f>
        <v>0</v>
      </c>
      <c r="AG985" s="411">
        <f>IF(AG$5&lt;YEAR($H985),0,IF(AG$5=YEAR($H985),MIN(13-MONTH($H985),$J985),MIN(12,$J985-SUM($N985:AF985))))*($F985&gt;=5)</f>
        <v>0</v>
      </c>
      <c r="AH985" s="411">
        <f>IF(AH$5&lt;YEAR($H985),0,IF(AH$5=YEAR($H985),MIN(13-MONTH($H985),$J985),MIN(12,$J985-SUM($N985:AG985))))*($F985&gt;=5)</f>
        <v>0</v>
      </c>
      <c r="AI985" s="411">
        <f>IF(AI$5&lt;YEAR($H985),0,IF(AI$5=YEAR($H985),MIN(13-MONTH($H985),$J985),MIN(12,$J985-SUM($N985:AH985))))*($F985&gt;=5)</f>
        <v>0</v>
      </c>
      <c r="AJ985" s="411">
        <f>IF(AJ$5&lt;YEAR($H985),0,IF(AJ$5=YEAR($H985),MIN(13-MONTH($H985),$J985),MIN(12,$J985-SUM($N985:AI985))))*($F985&gt;=5)</f>
        <v>0</v>
      </c>
      <c r="AK985" s="411">
        <f>IF(AK$5&lt;YEAR($H985),0,IF(AK$5=YEAR($H985),MIN(13-MONTH($H985),$J985),MIN(12,$J985-SUM($N985:AJ985))))*($F985&gt;=5)</f>
        <v>0</v>
      </c>
      <c r="AL985" s="411">
        <f>IF(AL$5&lt;YEAR($H985),0,IF(AL$5=YEAR($H985),MIN(13-MONTH($H985),$J985),MIN(12,$J985-SUM($N985:AK985))))*($F985&gt;=5)</f>
        <v>0</v>
      </c>
      <c r="AM985" s="411">
        <f>IF(AM$5&lt;YEAR($H985),0,IF(AM$5=YEAR($H985),MIN(13-MONTH($H985),$J985),MIN(12,$J985-SUM($N985:AL985))))*($F985&gt;=5)</f>
        <v>0</v>
      </c>
      <c r="AN985" s="411">
        <f>IF(AN$5&lt;YEAR($H985),0,IF(AN$5=YEAR($H985),MIN(13-MONTH($H985),$J985),MIN(12,$J985-SUM($N985:AM985))))*($F985&gt;=5)</f>
        <v>0</v>
      </c>
      <c r="AO985" s="411">
        <f>IF(AO$5&lt;YEAR($H985),0,IF(AO$5=YEAR($H985),MIN(13-MONTH($H985),$J985),MIN(12,$J985-SUM($N985:AN985))))*($F985&gt;=5)</f>
        <v>0</v>
      </c>
      <c r="AP985" s="411">
        <f>IF(AP$5&lt;YEAR($H985),0,IF(AP$5=YEAR($H985),MIN(13-MONTH($H985),$J985),MIN(12,$J985-SUM($N985:AO985))))*($F985&gt;=5)</f>
        <v>0</v>
      </c>
      <c r="AQ985" s="411">
        <f>IF(AQ$5&lt;YEAR($H985),0,IF(AQ$5=YEAR($H985),MIN(13-MONTH($H985),$J985),MIN(12,$J985-SUM($N985:AP985))))*($F985&gt;=5)</f>
        <v>0</v>
      </c>
      <c r="AR985" s="411">
        <f>IF(AR$5&lt;YEAR($H985),0,IF(AR$5=YEAR($H985),MIN(13-MONTH($H985),$J985),MIN(12,$J985-SUM($N985:AQ985))))*($F985&gt;=5)</f>
        <v>0</v>
      </c>
      <c r="AS985" s="411">
        <f>IF(AS$5&lt;YEAR($H985),0,IF(AS$5=YEAR($H985),MIN(13-MONTH($H985),$J985),MIN(12,$J985-SUM($N985:AR985))))*($F985&gt;=5)</f>
        <v>0</v>
      </c>
      <c r="AT985" s="411">
        <f>IF(AT$5&lt;YEAR($H985),0,IF(AT$5=YEAR($H985),MIN(13-MONTH($H985),$J985),MIN(12,$J985-SUM($N985:AS985))))*($F985&gt;=5)</f>
        <v>0</v>
      </c>
      <c r="AU985" s="411">
        <f>IF(AU$5&lt;YEAR($H985),0,IF(AU$5=YEAR($H985),MIN(13-MONTH($H985),$J985),MIN(12,$J985-SUM($N985:AT985))))*($F985&gt;=5)</f>
        <v>0</v>
      </c>
      <c r="AV985" s="411">
        <f>IF(AV$5&lt;YEAR($H985),0,IF(AV$5=YEAR($H985),MIN(13-MONTH($H985),$J985),MIN(12,$J985-SUM($N985:AU985))))*($F985&gt;=5)</f>
        <v>0</v>
      </c>
      <c r="AW985" s="411">
        <f>IF(AW$5&lt;YEAR($H985),0,IF(AW$5=YEAR($H985),MIN(13-MONTH($H985),$J985),MIN(12,$J985-SUM($N985:AV985))))*($F985&gt;=5)</f>
        <v>0</v>
      </c>
      <c r="AX985" s="411">
        <f>IF(AX$5&lt;YEAR($H985),0,IF(AX$5=YEAR($H985),MIN(13-MONTH($H985),$J985),MIN(12,$J985-SUM($N985:AW985))))*($F985&gt;=5)</f>
        <v>0</v>
      </c>
      <c r="AY985" s="411">
        <f>IF(AY$5&lt;YEAR($H985),0,IF(AY$5=YEAR($H985),MIN(13-MONTH($H985),$J985),MIN(12,$J985-SUM($N985:AX985))))*($F985&gt;=5)</f>
        <v>0</v>
      </c>
      <c r="AZ985" s="411">
        <f>IF(AZ$5&lt;YEAR($H985),0,IF(AZ$5=YEAR($H985),MIN(13-MONTH($H985),$J985),MIN(12,$J985-SUM($N985:AY985))))*($F985&gt;=5)</f>
        <v>0</v>
      </c>
      <c r="BA985" s="411">
        <f>IF(BA$5&lt;YEAR($H985),0,IF(BA$5=YEAR($H985),MIN(13-MONTH($H985),$J985),MIN(12,$J985-SUM($N985:AZ985))))*($F985&gt;=5)</f>
        <v>0</v>
      </c>
      <c r="BB985" s="411">
        <f>IF(BB$5&lt;YEAR($H985),0,IF(BB$5=YEAR($H985),MIN(13-MONTH($H985),$J985),MIN(12,$J985-SUM($N985:BA985))))*($F985&gt;=5)</f>
        <v>0</v>
      </c>
      <c r="BC985" s="411">
        <f>IF(BC$5&lt;YEAR($H985),0,IF(BC$5=YEAR($H985),MIN(13-MONTH($H985),$J985),MIN(12,$J985-SUM($N985:BB985))))*($F985&gt;=5)</f>
        <v>0</v>
      </c>
      <c r="BD985" s="411">
        <f>IF(BD$5&lt;YEAR($H985),0,IF(BD$5=YEAR($H985),MIN(13-MONTH($H985),$J985),MIN(12,$J985-SUM($N985:BC985))))*($F985&gt;=5)</f>
        <v>0</v>
      </c>
      <c r="BE985" s="411">
        <f>IF(BE$5&lt;YEAR($H985),0,IF(BE$5=YEAR($H985),MIN(13-MONTH($H985),$J985),MIN(12,$J985-SUM($N985:BD985))))*($F985&gt;=5)</f>
        <v>0</v>
      </c>
      <c r="BF985" s="411">
        <f>IF(BF$5&lt;YEAR($H985),0,IF(BF$5=YEAR($H985),MIN(13-MONTH($H985),$J985),MIN(12,$J985-SUM($N985:BE985))))*($F985&gt;=5)</f>
        <v>0</v>
      </c>
      <c r="BG985" s="411">
        <f>IF(BG$5&lt;YEAR($H985),0,IF(BG$5=YEAR($H985),MIN(13-MONTH($H985),$J985),MIN(12,$J985-SUM($N985:BF985))))*($F985&gt;=5)</f>
        <v>0</v>
      </c>
      <c r="BH985" s="411">
        <f>IF(BH$5&lt;YEAR($H985),0,IF(BH$5=YEAR($H985),MIN(13-MONTH($H985),$J985),MIN(12,$J985-SUM($N985:BG985))))*($F985&gt;=5)</f>
        <v>0</v>
      </c>
      <c r="BI985" s="411">
        <f>IF(BI$5&lt;YEAR($H985),0,IF(BI$5=YEAR($H985),MIN(13-MONTH($H985),$J985),MIN(12,$J985-SUM($N985:BH985))))*($F985&gt;=5)</f>
        <v>0</v>
      </c>
      <c r="BJ985" s="411">
        <f>IF(BJ$5&lt;YEAR($H985),0,IF(BJ$5=YEAR($H985),MIN(13-MONTH($H985),$J985),MIN(12,$J985-SUM($N985:BI985))))*($F985&gt;=5)</f>
        <v>0</v>
      </c>
      <c r="BK985" s="411">
        <f>IF(BK$5&lt;YEAR($H985),0,IF(BK$5=YEAR($H985),MIN(13-MONTH($H985),$J985),MIN(12,$J985-SUM($N985:BJ985))))*($F985&gt;=5)</f>
        <v>0</v>
      </c>
      <c r="BL985" s="411">
        <f>IF(BL$5&lt;YEAR($H985),0,IF(BL$5=YEAR($H985),MIN(13-MONTH($H985),$J985),MIN(12,$J985-SUM($N985:BK985))))*($F985&gt;=5)</f>
        <v>0</v>
      </c>
      <c r="BM985" s="411">
        <f>IF(BM$5&lt;YEAR($H985),0,IF(BM$5=YEAR($H985),MIN(13-MONTH($H985),$J985),MIN(12,$J985-SUM($N985:BL985))))*($F985&gt;=5)</f>
        <v>0</v>
      </c>
    </row>
    <row r="986" spans="3:65" outlineLevel="1" x14ac:dyDescent="0.2">
      <c r="C986" s="325">
        <f t="shared" si="1791"/>
        <v>20</v>
      </c>
      <c r="D986" s="303" t="str">
        <f t="shared" si="1792"/>
        <v>item 20</v>
      </c>
      <c r="E986" s="350" t="str">
        <f t="shared" si="1789"/>
        <v>Operating Expense</v>
      </c>
      <c r="F986" s="320">
        <f t="shared" si="1789"/>
        <v>2</v>
      </c>
      <c r="G986" s="320"/>
      <c r="H986" s="410">
        <f>Input!F27</f>
        <v>42736</v>
      </c>
      <c r="I986" s="410">
        <f>Input!G27</f>
        <v>43100</v>
      </c>
      <c r="J986" s="413">
        <f t="shared" si="1790"/>
        <v>11</v>
      </c>
      <c r="K986" s="341">
        <f t="shared" si="1793"/>
        <v>0</v>
      </c>
      <c r="L986" s="342">
        <f t="shared" si="1794"/>
        <v>0</v>
      </c>
      <c r="O986" s="411">
        <f>IF(O$5&lt;YEAR($H986),0,IF(O$5=YEAR($H986),MIN(13-MONTH($H986),$J986),MIN(12,$J986-SUM($N986:N986))))*($F986&gt;=5)</f>
        <v>0</v>
      </c>
      <c r="P986" s="411">
        <f>IF(P$5&lt;YEAR($H986),0,IF(P$5=YEAR($H986),MIN(13-MONTH($H986),$J986),MIN(12,$J986-SUM($N986:O986))))*($F986&gt;=5)</f>
        <v>0</v>
      </c>
      <c r="Q986" s="411">
        <f>IF(Q$5&lt;YEAR($H986),0,IF(Q$5=YEAR($H986),MIN(13-MONTH($H986),$J986),MIN(12,$J986-SUM($N986:P986))))*($F986&gt;=5)</f>
        <v>0</v>
      </c>
      <c r="R986" s="411">
        <f>IF(R$5&lt;YEAR($H986),0,IF(R$5=YEAR($H986),MIN(13-MONTH($H986),$J986),MIN(12,$J986-SUM($N986:Q986))))*($F986&gt;=5)</f>
        <v>0</v>
      </c>
      <c r="S986" s="411">
        <f>IF(S$5&lt;YEAR($H986),0,IF(S$5=YEAR($H986),MIN(13-MONTH($H986),$J986),MIN(12,$J986-SUM($N986:R986))))*($F986&gt;=5)</f>
        <v>0</v>
      </c>
      <c r="T986" s="411">
        <f>IF(T$5&lt;YEAR($H986),0,IF(T$5=YEAR($H986),MIN(13-MONTH($H986),$J986),MIN(12,$J986-SUM($N986:S986))))*($F986&gt;=5)</f>
        <v>0</v>
      </c>
      <c r="U986" s="411">
        <f>IF(U$5&lt;YEAR($H986),0,IF(U$5=YEAR($H986),MIN(13-MONTH($H986),$J986),MIN(12,$J986-SUM($N986:T986))))*($F986&gt;=5)</f>
        <v>0</v>
      </c>
      <c r="V986" s="411">
        <f>IF(V$5&lt;YEAR($H986),0,IF(V$5=YEAR($H986),MIN(13-MONTH($H986),$J986),MIN(12,$J986-SUM($N986:U986))))*($F986&gt;=5)</f>
        <v>0</v>
      </c>
      <c r="W986" s="411">
        <f>IF(W$5&lt;YEAR($H986),0,IF(W$5=YEAR($H986),MIN(13-MONTH($H986),$J986),MIN(12,$J986-SUM($N986:V986))))*($F986&gt;=5)</f>
        <v>0</v>
      </c>
      <c r="X986" s="411">
        <f>IF(X$5&lt;YEAR($H986),0,IF(X$5=YEAR($H986),MIN(13-MONTH($H986),$J986),MIN(12,$J986-SUM($N986:W986))))*($F986&gt;=5)</f>
        <v>0</v>
      </c>
      <c r="Y986" s="411">
        <f>IF(Y$5&lt;YEAR($H986),0,IF(Y$5=YEAR($H986),MIN(13-MONTH($H986),$J986),MIN(12,$J986-SUM($N986:X986))))*($F986&gt;=5)</f>
        <v>0</v>
      </c>
      <c r="Z986" s="411">
        <f>IF(Z$5&lt;YEAR($H986),0,IF(Z$5=YEAR($H986),MIN(13-MONTH($H986),$J986),MIN(12,$J986-SUM($N986:Y986))))*($F986&gt;=5)</f>
        <v>0</v>
      </c>
      <c r="AA986" s="411">
        <f>IF(AA$5&lt;YEAR($H986),0,IF(AA$5=YEAR($H986),MIN(13-MONTH($H986),$J986),MIN(12,$J986-SUM($N986:Z986))))*($F986&gt;=5)</f>
        <v>0</v>
      </c>
      <c r="AB986" s="411">
        <f>IF(AB$5&lt;YEAR($H986),0,IF(AB$5=YEAR($H986),MIN(13-MONTH($H986),$J986),MIN(12,$J986-SUM($N986:AA986))))*($F986&gt;=5)</f>
        <v>0</v>
      </c>
      <c r="AC986" s="411">
        <f>IF(AC$5&lt;YEAR($H986),0,IF(AC$5=YEAR($H986),MIN(13-MONTH($H986),$J986),MIN(12,$J986-SUM($N986:AB986))))*($F986&gt;=5)</f>
        <v>0</v>
      </c>
      <c r="AD986" s="411">
        <f>IF(AD$5&lt;YEAR($H986),0,IF(AD$5=YEAR($H986),MIN(13-MONTH($H986),$J986),MIN(12,$J986-SUM($N986:AC986))))*($F986&gt;=5)</f>
        <v>0</v>
      </c>
      <c r="AE986" s="411">
        <f>IF(AE$5&lt;YEAR($H986),0,IF(AE$5=YEAR($H986),MIN(13-MONTH($H986),$J986),MIN(12,$J986-SUM($N986:AD986))))*($F986&gt;=5)</f>
        <v>0</v>
      </c>
      <c r="AF986" s="411">
        <f>IF(AF$5&lt;YEAR($H986),0,IF(AF$5=YEAR($H986),MIN(13-MONTH($H986),$J986),MIN(12,$J986-SUM($N986:AE986))))*($F986&gt;=5)</f>
        <v>0</v>
      </c>
      <c r="AG986" s="411">
        <f>IF(AG$5&lt;YEAR($H986),0,IF(AG$5=YEAR($H986),MIN(13-MONTH($H986),$J986),MIN(12,$J986-SUM($N986:AF986))))*($F986&gt;=5)</f>
        <v>0</v>
      </c>
      <c r="AH986" s="411">
        <f>IF(AH$5&lt;YEAR($H986),0,IF(AH$5=YEAR($H986),MIN(13-MONTH($H986),$J986),MIN(12,$J986-SUM($N986:AG986))))*($F986&gt;=5)</f>
        <v>0</v>
      </c>
      <c r="AI986" s="411">
        <f>IF(AI$5&lt;YEAR($H986),0,IF(AI$5=YEAR($H986),MIN(13-MONTH($H986),$J986),MIN(12,$J986-SUM($N986:AH986))))*($F986&gt;=5)</f>
        <v>0</v>
      </c>
      <c r="AJ986" s="411">
        <f>IF(AJ$5&lt;YEAR($H986),0,IF(AJ$5=YEAR($H986),MIN(13-MONTH($H986),$J986),MIN(12,$J986-SUM($N986:AI986))))*($F986&gt;=5)</f>
        <v>0</v>
      </c>
      <c r="AK986" s="411">
        <f>IF(AK$5&lt;YEAR($H986),0,IF(AK$5=YEAR($H986),MIN(13-MONTH($H986),$J986),MIN(12,$J986-SUM($N986:AJ986))))*($F986&gt;=5)</f>
        <v>0</v>
      </c>
      <c r="AL986" s="411">
        <f>IF(AL$5&lt;YEAR($H986),0,IF(AL$5=YEAR($H986),MIN(13-MONTH($H986),$J986),MIN(12,$J986-SUM($N986:AK986))))*($F986&gt;=5)</f>
        <v>0</v>
      </c>
      <c r="AM986" s="411">
        <f>IF(AM$5&lt;YEAR($H986),0,IF(AM$5=YEAR($H986),MIN(13-MONTH($H986),$J986),MIN(12,$J986-SUM($N986:AL986))))*($F986&gt;=5)</f>
        <v>0</v>
      </c>
      <c r="AN986" s="411">
        <f>IF(AN$5&lt;YEAR($H986),0,IF(AN$5=YEAR($H986),MIN(13-MONTH($H986),$J986),MIN(12,$J986-SUM($N986:AM986))))*($F986&gt;=5)</f>
        <v>0</v>
      </c>
      <c r="AO986" s="411">
        <f>IF(AO$5&lt;YEAR($H986),0,IF(AO$5=YEAR($H986),MIN(13-MONTH($H986),$J986),MIN(12,$J986-SUM($N986:AN986))))*($F986&gt;=5)</f>
        <v>0</v>
      </c>
      <c r="AP986" s="411">
        <f>IF(AP$5&lt;YEAR($H986),0,IF(AP$5=YEAR($H986),MIN(13-MONTH($H986),$J986),MIN(12,$J986-SUM($N986:AO986))))*($F986&gt;=5)</f>
        <v>0</v>
      </c>
      <c r="AQ986" s="411">
        <f>IF(AQ$5&lt;YEAR($H986),0,IF(AQ$5=YEAR($H986),MIN(13-MONTH($H986),$J986),MIN(12,$J986-SUM($N986:AP986))))*($F986&gt;=5)</f>
        <v>0</v>
      </c>
      <c r="AR986" s="411">
        <f>IF(AR$5&lt;YEAR($H986),0,IF(AR$5=YEAR($H986),MIN(13-MONTH($H986),$J986),MIN(12,$J986-SUM($N986:AQ986))))*($F986&gt;=5)</f>
        <v>0</v>
      </c>
      <c r="AS986" s="411">
        <f>IF(AS$5&lt;YEAR($H986),0,IF(AS$5=YEAR($H986),MIN(13-MONTH($H986),$J986),MIN(12,$J986-SUM($N986:AR986))))*($F986&gt;=5)</f>
        <v>0</v>
      </c>
      <c r="AT986" s="411">
        <f>IF(AT$5&lt;YEAR($H986),0,IF(AT$5=YEAR($H986),MIN(13-MONTH($H986),$J986),MIN(12,$J986-SUM($N986:AS986))))*($F986&gt;=5)</f>
        <v>0</v>
      </c>
      <c r="AU986" s="411">
        <f>IF(AU$5&lt;YEAR($H986),0,IF(AU$5=YEAR($H986),MIN(13-MONTH($H986),$J986),MIN(12,$J986-SUM($N986:AT986))))*($F986&gt;=5)</f>
        <v>0</v>
      </c>
      <c r="AV986" s="411">
        <f>IF(AV$5&lt;YEAR($H986),0,IF(AV$5=YEAR($H986),MIN(13-MONTH($H986),$J986),MIN(12,$J986-SUM($N986:AU986))))*($F986&gt;=5)</f>
        <v>0</v>
      </c>
      <c r="AW986" s="411">
        <f>IF(AW$5&lt;YEAR($H986),0,IF(AW$5=YEAR($H986),MIN(13-MONTH($H986),$J986),MIN(12,$J986-SUM($N986:AV986))))*($F986&gt;=5)</f>
        <v>0</v>
      </c>
      <c r="AX986" s="411">
        <f>IF(AX$5&lt;YEAR($H986),0,IF(AX$5=YEAR($H986),MIN(13-MONTH($H986),$J986),MIN(12,$J986-SUM($N986:AW986))))*($F986&gt;=5)</f>
        <v>0</v>
      </c>
      <c r="AY986" s="411">
        <f>IF(AY$5&lt;YEAR($H986),0,IF(AY$5=YEAR($H986),MIN(13-MONTH($H986),$J986),MIN(12,$J986-SUM($N986:AX986))))*($F986&gt;=5)</f>
        <v>0</v>
      </c>
      <c r="AZ986" s="411">
        <f>IF(AZ$5&lt;YEAR($H986),0,IF(AZ$5=YEAR($H986),MIN(13-MONTH($H986),$J986),MIN(12,$J986-SUM($N986:AY986))))*($F986&gt;=5)</f>
        <v>0</v>
      </c>
      <c r="BA986" s="411">
        <f>IF(BA$5&lt;YEAR($H986),0,IF(BA$5=YEAR($H986),MIN(13-MONTH($H986),$J986),MIN(12,$J986-SUM($N986:AZ986))))*($F986&gt;=5)</f>
        <v>0</v>
      </c>
      <c r="BB986" s="411">
        <f>IF(BB$5&lt;YEAR($H986),0,IF(BB$5=YEAR($H986),MIN(13-MONTH($H986),$J986),MIN(12,$J986-SUM($N986:BA986))))*($F986&gt;=5)</f>
        <v>0</v>
      </c>
      <c r="BC986" s="411">
        <f>IF(BC$5&lt;YEAR($H986),0,IF(BC$5=YEAR($H986),MIN(13-MONTH($H986),$J986),MIN(12,$J986-SUM($N986:BB986))))*($F986&gt;=5)</f>
        <v>0</v>
      </c>
      <c r="BD986" s="411">
        <f>IF(BD$5&lt;YEAR($H986),0,IF(BD$5=YEAR($H986),MIN(13-MONTH($H986),$J986),MIN(12,$J986-SUM($N986:BC986))))*($F986&gt;=5)</f>
        <v>0</v>
      </c>
      <c r="BE986" s="411">
        <f>IF(BE$5&lt;YEAR($H986),0,IF(BE$5=YEAR($H986),MIN(13-MONTH($H986),$J986),MIN(12,$J986-SUM($N986:BD986))))*($F986&gt;=5)</f>
        <v>0</v>
      </c>
      <c r="BF986" s="411">
        <f>IF(BF$5&lt;YEAR($H986),0,IF(BF$5=YEAR($H986),MIN(13-MONTH($H986),$J986),MIN(12,$J986-SUM($N986:BE986))))*($F986&gt;=5)</f>
        <v>0</v>
      </c>
      <c r="BG986" s="411">
        <f>IF(BG$5&lt;YEAR($H986),0,IF(BG$5=YEAR($H986),MIN(13-MONTH($H986),$J986),MIN(12,$J986-SUM($N986:BF986))))*($F986&gt;=5)</f>
        <v>0</v>
      </c>
      <c r="BH986" s="411">
        <f>IF(BH$5&lt;YEAR($H986),0,IF(BH$5=YEAR($H986),MIN(13-MONTH($H986),$J986),MIN(12,$J986-SUM($N986:BG986))))*($F986&gt;=5)</f>
        <v>0</v>
      </c>
      <c r="BI986" s="411">
        <f>IF(BI$5&lt;YEAR($H986),0,IF(BI$5=YEAR($H986),MIN(13-MONTH($H986),$J986),MIN(12,$J986-SUM($N986:BH986))))*($F986&gt;=5)</f>
        <v>0</v>
      </c>
      <c r="BJ986" s="411">
        <f>IF(BJ$5&lt;YEAR($H986),0,IF(BJ$5=YEAR($H986),MIN(13-MONTH($H986),$J986),MIN(12,$J986-SUM($N986:BI986))))*($F986&gt;=5)</f>
        <v>0</v>
      </c>
      <c r="BK986" s="411">
        <f>IF(BK$5&lt;YEAR($H986),0,IF(BK$5=YEAR($H986),MIN(13-MONTH($H986),$J986),MIN(12,$J986-SUM($N986:BJ986))))*($F986&gt;=5)</f>
        <v>0</v>
      </c>
      <c r="BL986" s="411">
        <f>IF(BL$5&lt;YEAR($H986),0,IF(BL$5=YEAR($H986),MIN(13-MONTH($H986),$J986),MIN(12,$J986-SUM($N986:BK986))))*($F986&gt;=5)</f>
        <v>0</v>
      </c>
      <c r="BM986" s="411">
        <f>IF(BM$5&lt;YEAR($H986),0,IF(BM$5=YEAR($H986),MIN(13-MONTH($H986),$J986),MIN(12,$J986-SUM($N986:BL986))))*($F986&gt;=5)</f>
        <v>0</v>
      </c>
    </row>
    <row r="987" spans="3:65" outlineLevel="1" x14ac:dyDescent="0.2">
      <c r="C987" s="325">
        <f t="shared" si="1791"/>
        <v>21</v>
      </c>
      <c r="D987" s="303" t="str">
        <f t="shared" si="1792"/>
        <v>item 21</v>
      </c>
      <c r="E987" s="350" t="str">
        <f t="shared" si="1789"/>
        <v>Operating Expense</v>
      </c>
      <c r="F987" s="320">
        <f t="shared" si="1789"/>
        <v>2</v>
      </c>
      <c r="G987" s="320"/>
      <c r="H987" s="410">
        <f>Input!F28</f>
        <v>42736</v>
      </c>
      <c r="I987" s="410">
        <f>Input!G28</f>
        <v>43100</v>
      </c>
      <c r="J987" s="413">
        <f t="shared" si="1790"/>
        <v>11</v>
      </c>
      <c r="K987" s="341">
        <f t="shared" si="1793"/>
        <v>0</v>
      </c>
      <c r="L987" s="342">
        <f t="shared" si="1794"/>
        <v>0</v>
      </c>
      <c r="O987" s="411">
        <f>IF(O$5&lt;YEAR($H987),0,IF(O$5=YEAR($H987),MIN(13-MONTH($H987),$J987),MIN(12,$J987-SUM($N987:N987))))*($F987&gt;=5)</f>
        <v>0</v>
      </c>
      <c r="P987" s="411">
        <f>IF(P$5&lt;YEAR($H987),0,IF(P$5=YEAR($H987),MIN(13-MONTH($H987),$J987),MIN(12,$J987-SUM($N987:O987))))*($F987&gt;=5)</f>
        <v>0</v>
      </c>
      <c r="Q987" s="411">
        <f>IF(Q$5&lt;YEAR($H987),0,IF(Q$5=YEAR($H987),MIN(13-MONTH($H987),$J987),MIN(12,$J987-SUM($N987:P987))))*($F987&gt;=5)</f>
        <v>0</v>
      </c>
      <c r="R987" s="411">
        <f>IF(R$5&lt;YEAR($H987),0,IF(R$5=YEAR($H987),MIN(13-MONTH($H987),$J987),MIN(12,$J987-SUM($N987:Q987))))*($F987&gt;=5)</f>
        <v>0</v>
      </c>
      <c r="S987" s="411">
        <f>IF(S$5&lt;YEAR($H987),0,IF(S$5=YEAR($H987),MIN(13-MONTH($H987),$J987),MIN(12,$J987-SUM($N987:R987))))*($F987&gt;=5)</f>
        <v>0</v>
      </c>
      <c r="T987" s="411">
        <f>IF(T$5&lt;YEAR($H987),0,IF(T$5=YEAR($H987),MIN(13-MONTH($H987),$J987),MIN(12,$J987-SUM($N987:S987))))*($F987&gt;=5)</f>
        <v>0</v>
      </c>
      <c r="U987" s="411">
        <f>IF(U$5&lt;YEAR($H987),0,IF(U$5=YEAR($H987),MIN(13-MONTH($H987),$J987),MIN(12,$J987-SUM($N987:T987))))*($F987&gt;=5)</f>
        <v>0</v>
      </c>
      <c r="V987" s="411">
        <f>IF(V$5&lt;YEAR($H987),0,IF(V$5=YEAR($H987),MIN(13-MONTH($H987),$J987),MIN(12,$J987-SUM($N987:U987))))*($F987&gt;=5)</f>
        <v>0</v>
      </c>
      <c r="W987" s="411">
        <f>IF(W$5&lt;YEAR($H987),0,IF(W$5=YEAR($H987),MIN(13-MONTH($H987),$J987),MIN(12,$J987-SUM($N987:V987))))*($F987&gt;=5)</f>
        <v>0</v>
      </c>
      <c r="X987" s="411">
        <f>IF(X$5&lt;YEAR($H987),0,IF(X$5=YEAR($H987),MIN(13-MONTH($H987),$J987),MIN(12,$J987-SUM($N987:W987))))*($F987&gt;=5)</f>
        <v>0</v>
      </c>
      <c r="Y987" s="411">
        <f>IF(Y$5&lt;YEAR($H987),0,IF(Y$5=YEAR($H987),MIN(13-MONTH($H987),$J987),MIN(12,$J987-SUM($N987:X987))))*($F987&gt;=5)</f>
        <v>0</v>
      </c>
      <c r="Z987" s="411">
        <f>IF(Z$5&lt;YEAR($H987),0,IF(Z$5=YEAR($H987),MIN(13-MONTH($H987),$J987),MIN(12,$J987-SUM($N987:Y987))))*($F987&gt;=5)</f>
        <v>0</v>
      </c>
      <c r="AA987" s="411">
        <f>IF(AA$5&lt;YEAR($H987),0,IF(AA$5=YEAR($H987),MIN(13-MONTH($H987),$J987),MIN(12,$J987-SUM($N987:Z987))))*($F987&gt;=5)</f>
        <v>0</v>
      </c>
      <c r="AB987" s="411">
        <f>IF(AB$5&lt;YEAR($H987),0,IF(AB$5=YEAR($H987),MIN(13-MONTH($H987),$J987),MIN(12,$J987-SUM($N987:AA987))))*($F987&gt;=5)</f>
        <v>0</v>
      </c>
      <c r="AC987" s="411">
        <f>IF(AC$5&lt;YEAR($H987),0,IF(AC$5=YEAR($H987),MIN(13-MONTH($H987),$J987),MIN(12,$J987-SUM($N987:AB987))))*($F987&gt;=5)</f>
        <v>0</v>
      </c>
      <c r="AD987" s="411">
        <f>IF(AD$5&lt;YEAR($H987),0,IF(AD$5=YEAR($H987),MIN(13-MONTH($H987),$J987),MIN(12,$J987-SUM($N987:AC987))))*($F987&gt;=5)</f>
        <v>0</v>
      </c>
      <c r="AE987" s="411">
        <f>IF(AE$5&lt;YEAR($H987),0,IF(AE$5=YEAR($H987),MIN(13-MONTH($H987),$J987),MIN(12,$J987-SUM($N987:AD987))))*($F987&gt;=5)</f>
        <v>0</v>
      </c>
      <c r="AF987" s="411">
        <f>IF(AF$5&lt;YEAR($H987),0,IF(AF$5=YEAR($H987),MIN(13-MONTH($H987),$J987),MIN(12,$J987-SUM($N987:AE987))))*($F987&gt;=5)</f>
        <v>0</v>
      </c>
      <c r="AG987" s="411">
        <f>IF(AG$5&lt;YEAR($H987),0,IF(AG$5=YEAR($H987),MIN(13-MONTH($H987),$J987),MIN(12,$J987-SUM($N987:AF987))))*($F987&gt;=5)</f>
        <v>0</v>
      </c>
      <c r="AH987" s="411">
        <f>IF(AH$5&lt;YEAR($H987),0,IF(AH$5=YEAR($H987),MIN(13-MONTH($H987),$J987),MIN(12,$J987-SUM($N987:AG987))))*($F987&gt;=5)</f>
        <v>0</v>
      </c>
      <c r="AI987" s="411">
        <f>IF(AI$5&lt;YEAR($H987),0,IF(AI$5=YEAR($H987),MIN(13-MONTH($H987),$J987),MIN(12,$J987-SUM($N987:AH987))))*($F987&gt;=5)</f>
        <v>0</v>
      </c>
      <c r="AJ987" s="411">
        <f>IF(AJ$5&lt;YEAR($H987),0,IF(AJ$5=YEAR($H987),MIN(13-MONTH($H987),$J987),MIN(12,$J987-SUM($N987:AI987))))*($F987&gt;=5)</f>
        <v>0</v>
      </c>
      <c r="AK987" s="411">
        <f>IF(AK$5&lt;YEAR($H987),0,IF(AK$5=YEAR($H987),MIN(13-MONTH($H987),$J987),MIN(12,$J987-SUM($N987:AJ987))))*($F987&gt;=5)</f>
        <v>0</v>
      </c>
      <c r="AL987" s="411">
        <f>IF(AL$5&lt;YEAR($H987),0,IF(AL$5=YEAR($H987),MIN(13-MONTH($H987),$J987),MIN(12,$J987-SUM($N987:AK987))))*($F987&gt;=5)</f>
        <v>0</v>
      </c>
      <c r="AM987" s="411">
        <f>IF(AM$5&lt;YEAR($H987),0,IF(AM$5=YEAR($H987),MIN(13-MONTH($H987),$J987),MIN(12,$J987-SUM($N987:AL987))))*($F987&gt;=5)</f>
        <v>0</v>
      </c>
      <c r="AN987" s="411">
        <f>IF(AN$5&lt;YEAR($H987),0,IF(AN$5=YEAR($H987),MIN(13-MONTH($H987),$J987),MIN(12,$J987-SUM($N987:AM987))))*($F987&gt;=5)</f>
        <v>0</v>
      </c>
      <c r="AO987" s="411">
        <f>IF(AO$5&lt;YEAR($H987),0,IF(AO$5=YEAR($H987),MIN(13-MONTH($H987),$J987),MIN(12,$J987-SUM($N987:AN987))))*($F987&gt;=5)</f>
        <v>0</v>
      </c>
      <c r="AP987" s="411">
        <f>IF(AP$5&lt;YEAR($H987),0,IF(AP$5=YEAR($H987),MIN(13-MONTH($H987),$J987),MIN(12,$J987-SUM($N987:AO987))))*($F987&gt;=5)</f>
        <v>0</v>
      </c>
      <c r="AQ987" s="411">
        <f>IF(AQ$5&lt;YEAR($H987),0,IF(AQ$5=YEAR($H987),MIN(13-MONTH($H987),$J987),MIN(12,$J987-SUM($N987:AP987))))*($F987&gt;=5)</f>
        <v>0</v>
      </c>
      <c r="AR987" s="411">
        <f>IF(AR$5&lt;YEAR($H987),0,IF(AR$5=YEAR($H987),MIN(13-MONTH($H987),$J987),MIN(12,$J987-SUM($N987:AQ987))))*($F987&gt;=5)</f>
        <v>0</v>
      </c>
      <c r="AS987" s="411">
        <f>IF(AS$5&lt;YEAR($H987),0,IF(AS$5=YEAR($H987),MIN(13-MONTH($H987),$J987),MIN(12,$J987-SUM($N987:AR987))))*($F987&gt;=5)</f>
        <v>0</v>
      </c>
      <c r="AT987" s="411">
        <f>IF(AT$5&lt;YEAR($H987),0,IF(AT$5=YEAR($H987),MIN(13-MONTH($H987),$J987),MIN(12,$J987-SUM($N987:AS987))))*($F987&gt;=5)</f>
        <v>0</v>
      </c>
      <c r="AU987" s="411">
        <f>IF(AU$5&lt;YEAR($H987),0,IF(AU$5=YEAR($H987),MIN(13-MONTH($H987),$J987),MIN(12,$J987-SUM($N987:AT987))))*($F987&gt;=5)</f>
        <v>0</v>
      </c>
      <c r="AV987" s="411">
        <f>IF(AV$5&lt;YEAR($H987),0,IF(AV$5=YEAR($H987),MIN(13-MONTH($H987),$J987),MIN(12,$J987-SUM($N987:AU987))))*($F987&gt;=5)</f>
        <v>0</v>
      </c>
      <c r="AW987" s="411">
        <f>IF(AW$5&lt;YEAR($H987),0,IF(AW$5=YEAR($H987),MIN(13-MONTH($H987),$J987),MIN(12,$J987-SUM($N987:AV987))))*($F987&gt;=5)</f>
        <v>0</v>
      </c>
      <c r="AX987" s="411">
        <f>IF(AX$5&lt;YEAR($H987),0,IF(AX$5=YEAR($H987),MIN(13-MONTH($H987),$J987),MIN(12,$J987-SUM($N987:AW987))))*($F987&gt;=5)</f>
        <v>0</v>
      </c>
      <c r="AY987" s="411">
        <f>IF(AY$5&lt;YEAR($H987),0,IF(AY$5=YEAR($H987),MIN(13-MONTH($H987),$J987),MIN(12,$J987-SUM($N987:AX987))))*($F987&gt;=5)</f>
        <v>0</v>
      </c>
      <c r="AZ987" s="411">
        <f>IF(AZ$5&lt;YEAR($H987),0,IF(AZ$5=YEAR($H987),MIN(13-MONTH($H987),$J987),MIN(12,$J987-SUM($N987:AY987))))*($F987&gt;=5)</f>
        <v>0</v>
      </c>
      <c r="BA987" s="411">
        <f>IF(BA$5&lt;YEAR($H987),0,IF(BA$5=YEAR($H987),MIN(13-MONTH($H987),$J987),MIN(12,$J987-SUM($N987:AZ987))))*($F987&gt;=5)</f>
        <v>0</v>
      </c>
      <c r="BB987" s="411">
        <f>IF(BB$5&lt;YEAR($H987),0,IF(BB$5=YEAR($H987),MIN(13-MONTH($H987),$J987),MIN(12,$J987-SUM($N987:BA987))))*($F987&gt;=5)</f>
        <v>0</v>
      </c>
      <c r="BC987" s="411">
        <f>IF(BC$5&lt;YEAR($H987),0,IF(BC$5=YEAR($H987),MIN(13-MONTH($H987),$J987),MIN(12,$J987-SUM($N987:BB987))))*($F987&gt;=5)</f>
        <v>0</v>
      </c>
      <c r="BD987" s="411">
        <f>IF(BD$5&lt;YEAR($H987),0,IF(BD$5=YEAR($H987),MIN(13-MONTH($H987),$J987),MIN(12,$J987-SUM($N987:BC987))))*($F987&gt;=5)</f>
        <v>0</v>
      </c>
      <c r="BE987" s="411">
        <f>IF(BE$5&lt;YEAR($H987),0,IF(BE$5=YEAR($H987),MIN(13-MONTH($H987),$J987),MIN(12,$J987-SUM($N987:BD987))))*($F987&gt;=5)</f>
        <v>0</v>
      </c>
      <c r="BF987" s="411">
        <f>IF(BF$5&lt;YEAR($H987),0,IF(BF$5=YEAR($H987),MIN(13-MONTH($H987),$J987),MIN(12,$J987-SUM($N987:BE987))))*($F987&gt;=5)</f>
        <v>0</v>
      </c>
      <c r="BG987" s="411">
        <f>IF(BG$5&lt;YEAR($H987),0,IF(BG$5=YEAR($H987),MIN(13-MONTH($H987),$J987),MIN(12,$J987-SUM($N987:BF987))))*($F987&gt;=5)</f>
        <v>0</v>
      </c>
      <c r="BH987" s="411">
        <f>IF(BH$5&lt;YEAR($H987),0,IF(BH$5=YEAR($H987),MIN(13-MONTH($H987),$J987),MIN(12,$J987-SUM($N987:BG987))))*($F987&gt;=5)</f>
        <v>0</v>
      </c>
      <c r="BI987" s="411">
        <f>IF(BI$5&lt;YEAR($H987),0,IF(BI$5=YEAR($H987),MIN(13-MONTH($H987),$J987),MIN(12,$J987-SUM($N987:BH987))))*($F987&gt;=5)</f>
        <v>0</v>
      </c>
      <c r="BJ987" s="411">
        <f>IF(BJ$5&lt;YEAR($H987),0,IF(BJ$5=YEAR($H987),MIN(13-MONTH($H987),$J987),MIN(12,$J987-SUM($N987:BI987))))*($F987&gt;=5)</f>
        <v>0</v>
      </c>
      <c r="BK987" s="411">
        <f>IF(BK$5&lt;YEAR($H987),0,IF(BK$5=YEAR($H987),MIN(13-MONTH($H987),$J987),MIN(12,$J987-SUM($N987:BJ987))))*($F987&gt;=5)</f>
        <v>0</v>
      </c>
      <c r="BL987" s="411">
        <f>IF(BL$5&lt;YEAR($H987),0,IF(BL$5=YEAR($H987),MIN(13-MONTH($H987),$J987),MIN(12,$J987-SUM($N987:BK987))))*($F987&gt;=5)</f>
        <v>0</v>
      </c>
      <c r="BM987" s="411">
        <f>IF(BM$5&lt;YEAR($H987),0,IF(BM$5=YEAR($H987),MIN(13-MONTH($H987),$J987),MIN(12,$J987-SUM($N987:BL987))))*($F987&gt;=5)</f>
        <v>0</v>
      </c>
    </row>
    <row r="988" spans="3:65" outlineLevel="1" x14ac:dyDescent="0.2">
      <c r="C988" s="325">
        <f t="shared" si="1791"/>
        <v>22</v>
      </c>
      <c r="D988" s="303" t="str">
        <f t="shared" si="1792"/>
        <v>item 22</v>
      </c>
      <c r="E988" s="350" t="str">
        <f t="shared" si="1789"/>
        <v>Operating Expense</v>
      </c>
      <c r="F988" s="320">
        <f t="shared" si="1789"/>
        <v>2</v>
      </c>
      <c r="G988" s="320"/>
      <c r="H988" s="410">
        <f>Input!F29</f>
        <v>42736</v>
      </c>
      <c r="I988" s="410">
        <f>Input!G29</f>
        <v>43100</v>
      </c>
      <c r="J988" s="413">
        <f t="shared" si="1790"/>
        <v>11</v>
      </c>
      <c r="K988" s="341">
        <f t="shared" si="1793"/>
        <v>0</v>
      </c>
      <c r="L988" s="342">
        <f t="shared" si="1794"/>
        <v>0</v>
      </c>
      <c r="O988" s="411">
        <f>IF(O$5&lt;YEAR($H988),0,IF(O$5=YEAR($H988),MIN(13-MONTH($H988),$J988),MIN(12,$J988-SUM($N988:N988))))*($F988&gt;=5)</f>
        <v>0</v>
      </c>
      <c r="P988" s="411">
        <f>IF(P$5&lt;YEAR($H988),0,IF(P$5=YEAR($H988),MIN(13-MONTH($H988),$J988),MIN(12,$J988-SUM($N988:O988))))*($F988&gt;=5)</f>
        <v>0</v>
      </c>
      <c r="Q988" s="411">
        <f>IF(Q$5&lt;YEAR($H988),0,IF(Q$5=YEAR($H988),MIN(13-MONTH($H988),$J988),MIN(12,$J988-SUM($N988:P988))))*($F988&gt;=5)</f>
        <v>0</v>
      </c>
      <c r="R988" s="411">
        <f>IF(R$5&lt;YEAR($H988),0,IF(R$5=YEAR($H988),MIN(13-MONTH($H988),$J988),MIN(12,$J988-SUM($N988:Q988))))*($F988&gt;=5)</f>
        <v>0</v>
      </c>
      <c r="S988" s="411">
        <f>IF(S$5&lt;YEAR($H988),0,IF(S$5=YEAR($H988),MIN(13-MONTH($H988),$J988),MIN(12,$J988-SUM($N988:R988))))*($F988&gt;=5)</f>
        <v>0</v>
      </c>
      <c r="T988" s="411">
        <f>IF(T$5&lt;YEAR($H988),0,IF(T$5=YEAR($H988),MIN(13-MONTH($H988),$J988),MIN(12,$J988-SUM($N988:S988))))*($F988&gt;=5)</f>
        <v>0</v>
      </c>
      <c r="U988" s="411">
        <f>IF(U$5&lt;YEAR($H988),0,IF(U$5=YEAR($H988),MIN(13-MONTH($H988),$J988),MIN(12,$J988-SUM($N988:T988))))*($F988&gt;=5)</f>
        <v>0</v>
      </c>
      <c r="V988" s="411">
        <f>IF(V$5&lt;YEAR($H988),0,IF(V$5=YEAR($H988),MIN(13-MONTH($H988),$J988),MIN(12,$J988-SUM($N988:U988))))*($F988&gt;=5)</f>
        <v>0</v>
      </c>
      <c r="W988" s="411">
        <f>IF(W$5&lt;YEAR($H988),0,IF(W$5=YEAR($H988),MIN(13-MONTH($H988),$J988),MIN(12,$J988-SUM($N988:V988))))*($F988&gt;=5)</f>
        <v>0</v>
      </c>
      <c r="X988" s="411">
        <f>IF(X$5&lt;YEAR($H988),0,IF(X$5=YEAR($H988),MIN(13-MONTH($H988),$J988),MIN(12,$J988-SUM($N988:W988))))*($F988&gt;=5)</f>
        <v>0</v>
      </c>
      <c r="Y988" s="411">
        <f>IF(Y$5&lt;YEAR($H988),0,IF(Y$5=YEAR($H988),MIN(13-MONTH($H988),$J988),MIN(12,$J988-SUM($N988:X988))))*($F988&gt;=5)</f>
        <v>0</v>
      </c>
      <c r="Z988" s="411">
        <f>IF(Z$5&lt;YEAR($H988),0,IF(Z$5=YEAR($H988),MIN(13-MONTH($H988),$J988),MIN(12,$J988-SUM($N988:Y988))))*($F988&gt;=5)</f>
        <v>0</v>
      </c>
      <c r="AA988" s="411">
        <f>IF(AA$5&lt;YEAR($H988),0,IF(AA$5=YEAR($H988),MIN(13-MONTH($H988),$J988),MIN(12,$J988-SUM($N988:Z988))))*($F988&gt;=5)</f>
        <v>0</v>
      </c>
      <c r="AB988" s="411">
        <f>IF(AB$5&lt;YEAR($H988),0,IF(AB$5=YEAR($H988),MIN(13-MONTH($H988),$J988),MIN(12,$J988-SUM($N988:AA988))))*($F988&gt;=5)</f>
        <v>0</v>
      </c>
      <c r="AC988" s="411">
        <f>IF(AC$5&lt;YEAR($H988),0,IF(AC$5=YEAR($H988),MIN(13-MONTH($H988),$J988),MIN(12,$J988-SUM($N988:AB988))))*($F988&gt;=5)</f>
        <v>0</v>
      </c>
      <c r="AD988" s="411">
        <f>IF(AD$5&lt;YEAR($H988),0,IF(AD$5=YEAR($H988),MIN(13-MONTH($H988),$J988),MIN(12,$J988-SUM($N988:AC988))))*($F988&gt;=5)</f>
        <v>0</v>
      </c>
      <c r="AE988" s="411">
        <f>IF(AE$5&lt;YEAR($H988),0,IF(AE$5=YEAR($H988),MIN(13-MONTH($H988),$J988),MIN(12,$J988-SUM($N988:AD988))))*($F988&gt;=5)</f>
        <v>0</v>
      </c>
      <c r="AF988" s="411">
        <f>IF(AF$5&lt;YEAR($H988),0,IF(AF$5=YEAR($H988),MIN(13-MONTH($H988),$J988),MIN(12,$J988-SUM($N988:AE988))))*($F988&gt;=5)</f>
        <v>0</v>
      </c>
      <c r="AG988" s="411">
        <f>IF(AG$5&lt;YEAR($H988),0,IF(AG$5=YEAR($H988),MIN(13-MONTH($H988),$J988),MIN(12,$J988-SUM($N988:AF988))))*($F988&gt;=5)</f>
        <v>0</v>
      </c>
      <c r="AH988" s="411">
        <f>IF(AH$5&lt;YEAR($H988),0,IF(AH$5=YEAR($H988),MIN(13-MONTH($H988),$J988),MIN(12,$J988-SUM($N988:AG988))))*($F988&gt;=5)</f>
        <v>0</v>
      </c>
      <c r="AI988" s="411">
        <f>IF(AI$5&lt;YEAR($H988),0,IF(AI$5=YEAR($H988),MIN(13-MONTH($H988),$J988),MIN(12,$J988-SUM($N988:AH988))))*($F988&gt;=5)</f>
        <v>0</v>
      </c>
      <c r="AJ988" s="411">
        <f>IF(AJ$5&lt;YEAR($H988),0,IF(AJ$5=YEAR($H988),MIN(13-MONTH($H988),$J988),MIN(12,$J988-SUM($N988:AI988))))*($F988&gt;=5)</f>
        <v>0</v>
      </c>
      <c r="AK988" s="411">
        <f>IF(AK$5&lt;YEAR($H988),0,IF(AK$5=YEAR($H988),MIN(13-MONTH($H988),$J988),MIN(12,$J988-SUM($N988:AJ988))))*($F988&gt;=5)</f>
        <v>0</v>
      </c>
      <c r="AL988" s="411">
        <f>IF(AL$5&lt;YEAR($H988),0,IF(AL$5=YEAR($H988),MIN(13-MONTH($H988),$J988),MIN(12,$J988-SUM($N988:AK988))))*($F988&gt;=5)</f>
        <v>0</v>
      </c>
      <c r="AM988" s="411">
        <f>IF(AM$5&lt;YEAR($H988),0,IF(AM$5=YEAR($H988),MIN(13-MONTH($H988),$J988),MIN(12,$J988-SUM($N988:AL988))))*($F988&gt;=5)</f>
        <v>0</v>
      </c>
      <c r="AN988" s="411">
        <f>IF(AN$5&lt;YEAR($H988),0,IF(AN$5=YEAR($H988),MIN(13-MONTH($H988),$J988),MIN(12,$J988-SUM($N988:AM988))))*($F988&gt;=5)</f>
        <v>0</v>
      </c>
      <c r="AO988" s="411">
        <f>IF(AO$5&lt;YEAR($H988),0,IF(AO$5=YEAR($H988),MIN(13-MONTH($H988),$J988),MIN(12,$J988-SUM($N988:AN988))))*($F988&gt;=5)</f>
        <v>0</v>
      </c>
      <c r="AP988" s="411">
        <f>IF(AP$5&lt;YEAR($H988),0,IF(AP$5=YEAR($H988),MIN(13-MONTH($H988),$J988),MIN(12,$J988-SUM($N988:AO988))))*($F988&gt;=5)</f>
        <v>0</v>
      </c>
      <c r="AQ988" s="411">
        <f>IF(AQ$5&lt;YEAR($H988),0,IF(AQ$5=YEAR($H988),MIN(13-MONTH($H988),$J988),MIN(12,$J988-SUM($N988:AP988))))*($F988&gt;=5)</f>
        <v>0</v>
      </c>
      <c r="AR988" s="411">
        <f>IF(AR$5&lt;YEAR($H988),0,IF(AR$5=YEAR($H988),MIN(13-MONTH($H988),$J988),MIN(12,$J988-SUM($N988:AQ988))))*($F988&gt;=5)</f>
        <v>0</v>
      </c>
      <c r="AS988" s="411">
        <f>IF(AS$5&lt;YEAR($H988),0,IF(AS$5=YEAR($H988),MIN(13-MONTH($H988),$J988),MIN(12,$J988-SUM($N988:AR988))))*($F988&gt;=5)</f>
        <v>0</v>
      </c>
      <c r="AT988" s="411">
        <f>IF(AT$5&lt;YEAR($H988),0,IF(AT$5=YEAR($H988),MIN(13-MONTH($H988),$J988),MIN(12,$J988-SUM($N988:AS988))))*($F988&gt;=5)</f>
        <v>0</v>
      </c>
      <c r="AU988" s="411">
        <f>IF(AU$5&lt;YEAR($H988),0,IF(AU$5=YEAR($H988),MIN(13-MONTH($H988),$J988),MIN(12,$J988-SUM($N988:AT988))))*($F988&gt;=5)</f>
        <v>0</v>
      </c>
      <c r="AV988" s="411">
        <f>IF(AV$5&lt;YEAR($H988),0,IF(AV$5=YEAR($H988),MIN(13-MONTH($H988),$J988),MIN(12,$J988-SUM($N988:AU988))))*($F988&gt;=5)</f>
        <v>0</v>
      </c>
      <c r="AW988" s="411">
        <f>IF(AW$5&lt;YEAR($H988),0,IF(AW$5=YEAR($H988),MIN(13-MONTH($H988),$J988),MIN(12,$J988-SUM($N988:AV988))))*($F988&gt;=5)</f>
        <v>0</v>
      </c>
      <c r="AX988" s="411">
        <f>IF(AX$5&lt;YEAR($H988),0,IF(AX$5=YEAR($H988),MIN(13-MONTH($H988),$J988),MIN(12,$J988-SUM($N988:AW988))))*($F988&gt;=5)</f>
        <v>0</v>
      </c>
      <c r="AY988" s="411">
        <f>IF(AY$5&lt;YEAR($H988),0,IF(AY$5=YEAR($H988),MIN(13-MONTH($H988),$J988),MIN(12,$J988-SUM($N988:AX988))))*($F988&gt;=5)</f>
        <v>0</v>
      </c>
      <c r="AZ988" s="411">
        <f>IF(AZ$5&lt;YEAR($H988),0,IF(AZ$5=YEAR($H988),MIN(13-MONTH($H988),$J988),MIN(12,$J988-SUM($N988:AY988))))*($F988&gt;=5)</f>
        <v>0</v>
      </c>
      <c r="BA988" s="411">
        <f>IF(BA$5&lt;YEAR($H988),0,IF(BA$5=YEAR($H988),MIN(13-MONTH($H988),$J988),MIN(12,$J988-SUM($N988:AZ988))))*($F988&gt;=5)</f>
        <v>0</v>
      </c>
      <c r="BB988" s="411">
        <f>IF(BB$5&lt;YEAR($H988),0,IF(BB$5=YEAR($H988),MIN(13-MONTH($H988),$J988),MIN(12,$J988-SUM($N988:BA988))))*($F988&gt;=5)</f>
        <v>0</v>
      </c>
      <c r="BC988" s="411">
        <f>IF(BC$5&lt;YEAR($H988),0,IF(BC$5=YEAR($H988),MIN(13-MONTH($H988),$J988),MIN(12,$J988-SUM($N988:BB988))))*($F988&gt;=5)</f>
        <v>0</v>
      </c>
      <c r="BD988" s="411">
        <f>IF(BD$5&lt;YEAR($H988),0,IF(BD$5=YEAR($H988),MIN(13-MONTH($H988),$J988),MIN(12,$J988-SUM($N988:BC988))))*($F988&gt;=5)</f>
        <v>0</v>
      </c>
      <c r="BE988" s="411">
        <f>IF(BE$5&lt;YEAR($H988),0,IF(BE$5=YEAR($H988),MIN(13-MONTH($H988),$J988),MIN(12,$J988-SUM($N988:BD988))))*($F988&gt;=5)</f>
        <v>0</v>
      </c>
      <c r="BF988" s="411">
        <f>IF(BF$5&lt;YEAR($H988),0,IF(BF$5=YEAR($H988),MIN(13-MONTH($H988),$J988),MIN(12,$J988-SUM($N988:BE988))))*($F988&gt;=5)</f>
        <v>0</v>
      </c>
      <c r="BG988" s="411">
        <f>IF(BG$5&lt;YEAR($H988),0,IF(BG$5=YEAR($H988),MIN(13-MONTH($H988),$J988),MIN(12,$J988-SUM($N988:BF988))))*($F988&gt;=5)</f>
        <v>0</v>
      </c>
      <c r="BH988" s="411">
        <f>IF(BH$5&lt;YEAR($H988),0,IF(BH$5=YEAR($H988),MIN(13-MONTH($H988),$J988),MIN(12,$J988-SUM($N988:BG988))))*($F988&gt;=5)</f>
        <v>0</v>
      </c>
      <c r="BI988" s="411">
        <f>IF(BI$5&lt;YEAR($H988),0,IF(BI$5=YEAR($H988),MIN(13-MONTH($H988),$J988),MIN(12,$J988-SUM($N988:BH988))))*($F988&gt;=5)</f>
        <v>0</v>
      </c>
      <c r="BJ988" s="411">
        <f>IF(BJ$5&lt;YEAR($H988),0,IF(BJ$5=YEAR($H988),MIN(13-MONTH($H988),$J988),MIN(12,$J988-SUM($N988:BI988))))*($F988&gt;=5)</f>
        <v>0</v>
      </c>
      <c r="BK988" s="411">
        <f>IF(BK$5&lt;YEAR($H988),0,IF(BK$5=YEAR($H988),MIN(13-MONTH($H988),$J988),MIN(12,$J988-SUM($N988:BJ988))))*($F988&gt;=5)</f>
        <v>0</v>
      </c>
      <c r="BL988" s="411">
        <f>IF(BL$5&lt;YEAR($H988),0,IF(BL$5=YEAR($H988),MIN(13-MONTH($H988),$J988),MIN(12,$J988-SUM($N988:BK988))))*($F988&gt;=5)</f>
        <v>0</v>
      </c>
      <c r="BM988" s="411">
        <f>IF(BM$5&lt;YEAR($H988),0,IF(BM$5=YEAR($H988),MIN(13-MONTH($H988),$J988),MIN(12,$J988-SUM($N988:BL988))))*($F988&gt;=5)</f>
        <v>0</v>
      </c>
    </row>
    <row r="989" spans="3:65" outlineLevel="1" x14ac:dyDescent="0.2">
      <c r="C989" s="325">
        <f t="shared" si="1791"/>
        <v>23</v>
      </c>
      <c r="D989" s="303" t="str">
        <f t="shared" si="1792"/>
        <v>item 23</v>
      </c>
      <c r="E989" s="350" t="str">
        <f t="shared" si="1789"/>
        <v>Operating Expense</v>
      </c>
      <c r="F989" s="320">
        <f t="shared" si="1789"/>
        <v>2</v>
      </c>
      <c r="G989" s="320"/>
      <c r="H989" s="410">
        <f>Input!F30</f>
        <v>42736</v>
      </c>
      <c r="I989" s="410">
        <f>Input!G30</f>
        <v>43100</v>
      </c>
      <c r="J989" s="413">
        <f t="shared" si="1790"/>
        <v>11</v>
      </c>
      <c r="K989" s="341">
        <f t="shared" si="1793"/>
        <v>0</v>
      </c>
      <c r="L989" s="342">
        <f t="shared" si="1794"/>
        <v>0</v>
      </c>
      <c r="O989" s="411">
        <f>IF(O$5&lt;YEAR($H989),0,IF(O$5=YEAR($H989),MIN(13-MONTH($H989),$J989),MIN(12,$J989-SUM($N989:N989))))*($F989&gt;=5)</f>
        <v>0</v>
      </c>
      <c r="P989" s="411">
        <f>IF(P$5&lt;YEAR($H989),0,IF(P$5=YEAR($H989),MIN(13-MONTH($H989),$J989),MIN(12,$J989-SUM($N989:O989))))*($F989&gt;=5)</f>
        <v>0</v>
      </c>
      <c r="Q989" s="411">
        <f>IF(Q$5&lt;YEAR($H989),0,IF(Q$5=YEAR($H989),MIN(13-MONTH($H989),$J989),MIN(12,$J989-SUM($N989:P989))))*($F989&gt;=5)</f>
        <v>0</v>
      </c>
      <c r="R989" s="411">
        <f>IF(R$5&lt;YEAR($H989),0,IF(R$5=YEAR($H989),MIN(13-MONTH($H989),$J989),MIN(12,$J989-SUM($N989:Q989))))*($F989&gt;=5)</f>
        <v>0</v>
      </c>
      <c r="S989" s="411">
        <f>IF(S$5&lt;YEAR($H989),0,IF(S$5=YEAR($H989),MIN(13-MONTH($H989),$J989),MIN(12,$J989-SUM($N989:R989))))*($F989&gt;=5)</f>
        <v>0</v>
      </c>
      <c r="T989" s="411">
        <f>IF(T$5&lt;YEAR($H989),0,IF(T$5=YEAR($H989),MIN(13-MONTH($H989),$J989),MIN(12,$J989-SUM($N989:S989))))*($F989&gt;=5)</f>
        <v>0</v>
      </c>
      <c r="U989" s="411">
        <f>IF(U$5&lt;YEAR($H989),0,IF(U$5=YEAR($H989),MIN(13-MONTH($H989),$J989),MIN(12,$J989-SUM($N989:T989))))*($F989&gt;=5)</f>
        <v>0</v>
      </c>
      <c r="V989" s="411">
        <f>IF(V$5&lt;YEAR($H989),0,IF(V$5=YEAR($H989),MIN(13-MONTH($H989),$J989),MIN(12,$J989-SUM($N989:U989))))*($F989&gt;=5)</f>
        <v>0</v>
      </c>
      <c r="W989" s="411">
        <f>IF(W$5&lt;YEAR($H989),0,IF(W$5=YEAR($H989),MIN(13-MONTH($H989),$J989),MIN(12,$J989-SUM($N989:V989))))*($F989&gt;=5)</f>
        <v>0</v>
      </c>
      <c r="X989" s="411">
        <f>IF(X$5&lt;YEAR($H989),0,IF(X$5=YEAR($H989),MIN(13-MONTH($H989),$J989),MIN(12,$J989-SUM($N989:W989))))*($F989&gt;=5)</f>
        <v>0</v>
      </c>
      <c r="Y989" s="411">
        <f>IF(Y$5&lt;YEAR($H989),0,IF(Y$5=YEAR($H989),MIN(13-MONTH($H989),$J989),MIN(12,$J989-SUM($N989:X989))))*($F989&gt;=5)</f>
        <v>0</v>
      </c>
      <c r="Z989" s="411">
        <f>IF(Z$5&lt;YEAR($H989),0,IF(Z$5=YEAR($H989),MIN(13-MONTH($H989),$J989),MIN(12,$J989-SUM($N989:Y989))))*($F989&gt;=5)</f>
        <v>0</v>
      </c>
      <c r="AA989" s="411">
        <f>IF(AA$5&lt;YEAR($H989),0,IF(AA$5=YEAR($H989),MIN(13-MONTH($H989),$J989),MIN(12,$J989-SUM($N989:Z989))))*($F989&gt;=5)</f>
        <v>0</v>
      </c>
      <c r="AB989" s="411">
        <f>IF(AB$5&lt;YEAR($H989),0,IF(AB$5=YEAR($H989),MIN(13-MONTH($H989),$J989),MIN(12,$J989-SUM($N989:AA989))))*($F989&gt;=5)</f>
        <v>0</v>
      </c>
      <c r="AC989" s="411">
        <f>IF(AC$5&lt;YEAR($H989),0,IF(AC$5=YEAR($H989),MIN(13-MONTH($H989),$J989),MIN(12,$J989-SUM($N989:AB989))))*($F989&gt;=5)</f>
        <v>0</v>
      </c>
      <c r="AD989" s="411">
        <f>IF(AD$5&lt;YEAR($H989),0,IF(AD$5=YEAR($H989),MIN(13-MONTH($H989),$J989),MIN(12,$J989-SUM($N989:AC989))))*($F989&gt;=5)</f>
        <v>0</v>
      </c>
      <c r="AE989" s="411">
        <f>IF(AE$5&lt;YEAR($H989),0,IF(AE$5=YEAR($H989),MIN(13-MONTH($H989),$J989),MIN(12,$J989-SUM($N989:AD989))))*($F989&gt;=5)</f>
        <v>0</v>
      </c>
      <c r="AF989" s="411">
        <f>IF(AF$5&lt;YEAR($H989),0,IF(AF$5=YEAR($H989),MIN(13-MONTH($H989),$J989),MIN(12,$J989-SUM($N989:AE989))))*($F989&gt;=5)</f>
        <v>0</v>
      </c>
      <c r="AG989" s="411">
        <f>IF(AG$5&lt;YEAR($H989),0,IF(AG$5=YEAR($H989),MIN(13-MONTH($H989),$J989),MIN(12,$J989-SUM($N989:AF989))))*($F989&gt;=5)</f>
        <v>0</v>
      </c>
      <c r="AH989" s="411">
        <f>IF(AH$5&lt;YEAR($H989),0,IF(AH$5=YEAR($H989),MIN(13-MONTH($H989),$J989),MIN(12,$J989-SUM($N989:AG989))))*($F989&gt;=5)</f>
        <v>0</v>
      </c>
      <c r="AI989" s="411">
        <f>IF(AI$5&lt;YEAR($H989),0,IF(AI$5=YEAR($H989),MIN(13-MONTH($H989),$J989),MIN(12,$J989-SUM($N989:AH989))))*($F989&gt;=5)</f>
        <v>0</v>
      </c>
      <c r="AJ989" s="411">
        <f>IF(AJ$5&lt;YEAR($H989),0,IF(AJ$5=YEAR($H989),MIN(13-MONTH($H989),$J989),MIN(12,$J989-SUM($N989:AI989))))*($F989&gt;=5)</f>
        <v>0</v>
      </c>
      <c r="AK989" s="411">
        <f>IF(AK$5&lt;YEAR($H989),0,IF(AK$5=YEAR($H989),MIN(13-MONTH($H989),$J989),MIN(12,$J989-SUM($N989:AJ989))))*($F989&gt;=5)</f>
        <v>0</v>
      </c>
      <c r="AL989" s="411">
        <f>IF(AL$5&lt;YEAR($H989),0,IF(AL$5=YEAR($H989),MIN(13-MONTH($H989),$J989),MIN(12,$J989-SUM($N989:AK989))))*($F989&gt;=5)</f>
        <v>0</v>
      </c>
      <c r="AM989" s="411">
        <f>IF(AM$5&lt;YEAR($H989),0,IF(AM$5=YEAR($H989),MIN(13-MONTH($H989),$J989),MIN(12,$J989-SUM($N989:AL989))))*($F989&gt;=5)</f>
        <v>0</v>
      </c>
      <c r="AN989" s="411">
        <f>IF(AN$5&lt;YEAR($H989),0,IF(AN$5=YEAR($H989),MIN(13-MONTH($H989),$J989),MIN(12,$J989-SUM($N989:AM989))))*($F989&gt;=5)</f>
        <v>0</v>
      </c>
      <c r="AO989" s="411">
        <f>IF(AO$5&lt;YEAR($H989),0,IF(AO$5=YEAR($H989),MIN(13-MONTH($H989),$J989),MIN(12,$J989-SUM($N989:AN989))))*($F989&gt;=5)</f>
        <v>0</v>
      </c>
      <c r="AP989" s="411">
        <f>IF(AP$5&lt;YEAR($H989),0,IF(AP$5=YEAR($H989),MIN(13-MONTH($H989),$J989),MIN(12,$J989-SUM($N989:AO989))))*($F989&gt;=5)</f>
        <v>0</v>
      </c>
      <c r="AQ989" s="411">
        <f>IF(AQ$5&lt;YEAR($H989),0,IF(AQ$5=YEAR($H989),MIN(13-MONTH($H989),$J989),MIN(12,$J989-SUM($N989:AP989))))*($F989&gt;=5)</f>
        <v>0</v>
      </c>
      <c r="AR989" s="411">
        <f>IF(AR$5&lt;YEAR($H989),0,IF(AR$5=YEAR($H989),MIN(13-MONTH($H989),$J989),MIN(12,$J989-SUM($N989:AQ989))))*($F989&gt;=5)</f>
        <v>0</v>
      </c>
      <c r="AS989" s="411">
        <f>IF(AS$5&lt;YEAR($H989),0,IF(AS$5=YEAR($H989),MIN(13-MONTH($H989),$J989),MIN(12,$J989-SUM($N989:AR989))))*($F989&gt;=5)</f>
        <v>0</v>
      </c>
      <c r="AT989" s="411">
        <f>IF(AT$5&lt;YEAR($H989),0,IF(AT$5=YEAR($H989),MIN(13-MONTH($H989),$J989),MIN(12,$J989-SUM($N989:AS989))))*($F989&gt;=5)</f>
        <v>0</v>
      </c>
      <c r="AU989" s="411">
        <f>IF(AU$5&lt;YEAR($H989),0,IF(AU$5=YEAR($H989),MIN(13-MONTH($H989),$J989),MIN(12,$J989-SUM($N989:AT989))))*($F989&gt;=5)</f>
        <v>0</v>
      </c>
      <c r="AV989" s="411">
        <f>IF(AV$5&lt;YEAR($H989),0,IF(AV$5=YEAR($H989),MIN(13-MONTH($H989),$J989),MIN(12,$J989-SUM($N989:AU989))))*($F989&gt;=5)</f>
        <v>0</v>
      </c>
      <c r="AW989" s="411">
        <f>IF(AW$5&lt;YEAR($H989),0,IF(AW$5=YEAR($H989),MIN(13-MONTH($H989),$J989),MIN(12,$J989-SUM($N989:AV989))))*($F989&gt;=5)</f>
        <v>0</v>
      </c>
      <c r="AX989" s="411">
        <f>IF(AX$5&lt;YEAR($H989),0,IF(AX$5=YEAR($H989),MIN(13-MONTH($H989),$J989),MIN(12,$J989-SUM($N989:AW989))))*($F989&gt;=5)</f>
        <v>0</v>
      </c>
      <c r="AY989" s="411">
        <f>IF(AY$5&lt;YEAR($H989),0,IF(AY$5=YEAR($H989),MIN(13-MONTH($H989),$J989),MIN(12,$J989-SUM($N989:AX989))))*($F989&gt;=5)</f>
        <v>0</v>
      </c>
      <c r="AZ989" s="411">
        <f>IF(AZ$5&lt;YEAR($H989),0,IF(AZ$5=YEAR($H989),MIN(13-MONTH($H989),$J989),MIN(12,$J989-SUM($N989:AY989))))*($F989&gt;=5)</f>
        <v>0</v>
      </c>
      <c r="BA989" s="411">
        <f>IF(BA$5&lt;YEAR($H989),0,IF(BA$5=YEAR($H989),MIN(13-MONTH($H989),$J989),MIN(12,$J989-SUM($N989:AZ989))))*($F989&gt;=5)</f>
        <v>0</v>
      </c>
      <c r="BB989" s="411">
        <f>IF(BB$5&lt;YEAR($H989),0,IF(BB$5=YEAR($H989),MIN(13-MONTH($H989),$J989),MIN(12,$J989-SUM($N989:BA989))))*($F989&gt;=5)</f>
        <v>0</v>
      </c>
      <c r="BC989" s="411">
        <f>IF(BC$5&lt;YEAR($H989),0,IF(BC$5=YEAR($H989),MIN(13-MONTH($H989),$J989),MIN(12,$J989-SUM($N989:BB989))))*($F989&gt;=5)</f>
        <v>0</v>
      </c>
      <c r="BD989" s="411">
        <f>IF(BD$5&lt;YEAR($H989),0,IF(BD$5=YEAR($H989),MIN(13-MONTH($H989),$J989),MIN(12,$J989-SUM($N989:BC989))))*($F989&gt;=5)</f>
        <v>0</v>
      </c>
      <c r="BE989" s="411">
        <f>IF(BE$5&lt;YEAR($H989),0,IF(BE$5=YEAR($H989),MIN(13-MONTH($H989),$J989),MIN(12,$J989-SUM($N989:BD989))))*($F989&gt;=5)</f>
        <v>0</v>
      </c>
      <c r="BF989" s="411">
        <f>IF(BF$5&lt;YEAR($H989),0,IF(BF$5=YEAR($H989),MIN(13-MONTH($H989),$J989),MIN(12,$J989-SUM($N989:BE989))))*($F989&gt;=5)</f>
        <v>0</v>
      </c>
      <c r="BG989" s="411">
        <f>IF(BG$5&lt;YEAR($H989),0,IF(BG$5=YEAR($H989),MIN(13-MONTH($H989),$J989),MIN(12,$J989-SUM($N989:BF989))))*($F989&gt;=5)</f>
        <v>0</v>
      </c>
      <c r="BH989" s="411">
        <f>IF(BH$5&lt;YEAR($H989),0,IF(BH$5=YEAR($H989),MIN(13-MONTH($H989),$J989),MIN(12,$J989-SUM($N989:BG989))))*($F989&gt;=5)</f>
        <v>0</v>
      </c>
      <c r="BI989" s="411">
        <f>IF(BI$5&lt;YEAR($H989),0,IF(BI$5=YEAR($H989),MIN(13-MONTH($H989),$J989),MIN(12,$J989-SUM($N989:BH989))))*($F989&gt;=5)</f>
        <v>0</v>
      </c>
      <c r="BJ989" s="411">
        <f>IF(BJ$5&lt;YEAR($H989),0,IF(BJ$5=YEAR($H989),MIN(13-MONTH($H989),$J989),MIN(12,$J989-SUM($N989:BI989))))*($F989&gt;=5)</f>
        <v>0</v>
      </c>
      <c r="BK989" s="411">
        <f>IF(BK$5&lt;YEAR($H989),0,IF(BK$5=YEAR($H989),MIN(13-MONTH($H989),$J989),MIN(12,$J989-SUM($N989:BJ989))))*($F989&gt;=5)</f>
        <v>0</v>
      </c>
      <c r="BL989" s="411">
        <f>IF(BL$5&lt;YEAR($H989),0,IF(BL$5=YEAR($H989),MIN(13-MONTH($H989),$J989),MIN(12,$J989-SUM($N989:BK989))))*($F989&gt;=5)</f>
        <v>0</v>
      </c>
      <c r="BM989" s="411">
        <f>IF(BM$5&lt;YEAR($H989),0,IF(BM$5=YEAR($H989),MIN(13-MONTH($H989),$J989),MIN(12,$J989-SUM($N989:BL989))))*($F989&gt;=5)</f>
        <v>0</v>
      </c>
    </row>
    <row r="990" spans="3:65" outlineLevel="1" x14ac:dyDescent="0.2">
      <c r="C990" s="325">
        <f t="shared" si="1791"/>
        <v>24</v>
      </c>
      <c r="D990" s="303" t="str">
        <f t="shared" si="1792"/>
        <v>item 24</v>
      </c>
      <c r="E990" s="350" t="str">
        <f t="shared" si="1789"/>
        <v>Operating Expense</v>
      </c>
      <c r="F990" s="320">
        <f t="shared" si="1789"/>
        <v>2</v>
      </c>
      <c r="G990" s="320"/>
      <c r="H990" s="410">
        <f>Input!F31</f>
        <v>42736</v>
      </c>
      <c r="I990" s="410">
        <f>Input!G31</f>
        <v>43100</v>
      </c>
      <c r="J990" s="413">
        <f t="shared" si="1790"/>
        <v>11</v>
      </c>
      <c r="K990" s="341">
        <f t="shared" si="1793"/>
        <v>0</v>
      </c>
      <c r="L990" s="342">
        <f t="shared" si="1794"/>
        <v>0</v>
      </c>
      <c r="O990" s="411">
        <f>IF(O$5&lt;YEAR($H990),0,IF(O$5=YEAR($H990),MIN(13-MONTH($H990),$J990),MIN(12,$J990-SUM($N990:N990))))*($F990&gt;=5)</f>
        <v>0</v>
      </c>
      <c r="P990" s="411">
        <f>IF(P$5&lt;YEAR($H990),0,IF(P$5=YEAR($H990),MIN(13-MONTH($H990),$J990),MIN(12,$J990-SUM($N990:O990))))*($F990&gt;=5)</f>
        <v>0</v>
      </c>
      <c r="Q990" s="411">
        <f>IF(Q$5&lt;YEAR($H990),0,IF(Q$5=YEAR($H990),MIN(13-MONTH($H990),$J990),MIN(12,$J990-SUM($N990:P990))))*($F990&gt;=5)</f>
        <v>0</v>
      </c>
      <c r="R990" s="411">
        <f>IF(R$5&lt;YEAR($H990),0,IF(R$5=YEAR($H990),MIN(13-MONTH($H990),$J990),MIN(12,$J990-SUM($N990:Q990))))*($F990&gt;=5)</f>
        <v>0</v>
      </c>
      <c r="S990" s="411">
        <f>IF(S$5&lt;YEAR($H990),0,IF(S$5=YEAR($H990),MIN(13-MONTH($H990),$J990),MIN(12,$J990-SUM($N990:R990))))*($F990&gt;=5)</f>
        <v>0</v>
      </c>
      <c r="T990" s="411">
        <f>IF(T$5&lt;YEAR($H990),0,IF(T$5=YEAR($H990),MIN(13-MONTH($H990),$J990),MIN(12,$J990-SUM($N990:S990))))*($F990&gt;=5)</f>
        <v>0</v>
      </c>
      <c r="U990" s="411">
        <f>IF(U$5&lt;YEAR($H990),0,IF(U$5=YEAR($H990),MIN(13-MONTH($H990),$J990),MIN(12,$J990-SUM($N990:T990))))*($F990&gt;=5)</f>
        <v>0</v>
      </c>
      <c r="V990" s="411">
        <f>IF(V$5&lt;YEAR($H990),0,IF(V$5=YEAR($H990),MIN(13-MONTH($H990),$J990),MIN(12,$J990-SUM($N990:U990))))*($F990&gt;=5)</f>
        <v>0</v>
      </c>
      <c r="W990" s="411">
        <f>IF(W$5&lt;YEAR($H990),0,IF(W$5=YEAR($H990),MIN(13-MONTH($H990),$J990),MIN(12,$J990-SUM($N990:V990))))*($F990&gt;=5)</f>
        <v>0</v>
      </c>
      <c r="X990" s="411">
        <f>IF(X$5&lt;YEAR($H990),0,IF(X$5=YEAR($H990),MIN(13-MONTH($H990),$J990),MIN(12,$J990-SUM($N990:W990))))*($F990&gt;=5)</f>
        <v>0</v>
      </c>
      <c r="Y990" s="411">
        <f>IF(Y$5&lt;YEAR($H990),0,IF(Y$5=YEAR($H990),MIN(13-MONTH($H990),$J990),MIN(12,$J990-SUM($N990:X990))))*($F990&gt;=5)</f>
        <v>0</v>
      </c>
      <c r="Z990" s="411">
        <f>IF(Z$5&lt;YEAR($H990),0,IF(Z$5=YEAR($H990),MIN(13-MONTH($H990),$J990),MIN(12,$J990-SUM($N990:Y990))))*($F990&gt;=5)</f>
        <v>0</v>
      </c>
      <c r="AA990" s="411">
        <f>IF(AA$5&lt;YEAR($H990),0,IF(AA$5=YEAR($H990),MIN(13-MONTH($H990),$J990),MIN(12,$J990-SUM($N990:Z990))))*($F990&gt;=5)</f>
        <v>0</v>
      </c>
      <c r="AB990" s="411">
        <f>IF(AB$5&lt;YEAR($H990),0,IF(AB$5=YEAR($H990),MIN(13-MONTH($H990),$J990),MIN(12,$J990-SUM($N990:AA990))))*($F990&gt;=5)</f>
        <v>0</v>
      </c>
      <c r="AC990" s="411">
        <f>IF(AC$5&lt;YEAR($H990),0,IF(AC$5=YEAR($H990),MIN(13-MONTH($H990),$J990),MIN(12,$J990-SUM($N990:AB990))))*($F990&gt;=5)</f>
        <v>0</v>
      </c>
      <c r="AD990" s="411">
        <f>IF(AD$5&lt;YEAR($H990),0,IF(AD$5=YEAR($H990),MIN(13-MONTH($H990),$J990),MIN(12,$J990-SUM($N990:AC990))))*($F990&gt;=5)</f>
        <v>0</v>
      </c>
      <c r="AE990" s="411">
        <f>IF(AE$5&lt;YEAR($H990),0,IF(AE$5=YEAR($H990),MIN(13-MONTH($H990),$J990),MIN(12,$J990-SUM($N990:AD990))))*($F990&gt;=5)</f>
        <v>0</v>
      </c>
      <c r="AF990" s="411">
        <f>IF(AF$5&lt;YEAR($H990),0,IF(AF$5=YEAR($H990),MIN(13-MONTH($H990),$J990),MIN(12,$J990-SUM($N990:AE990))))*($F990&gt;=5)</f>
        <v>0</v>
      </c>
      <c r="AG990" s="411">
        <f>IF(AG$5&lt;YEAR($H990),0,IF(AG$5=YEAR($H990),MIN(13-MONTH($H990),$J990),MIN(12,$J990-SUM($N990:AF990))))*($F990&gt;=5)</f>
        <v>0</v>
      </c>
      <c r="AH990" s="411">
        <f>IF(AH$5&lt;YEAR($H990),0,IF(AH$5=YEAR($H990),MIN(13-MONTH($H990),$J990),MIN(12,$J990-SUM($N990:AG990))))*($F990&gt;=5)</f>
        <v>0</v>
      </c>
      <c r="AI990" s="411">
        <f>IF(AI$5&lt;YEAR($H990),0,IF(AI$5=YEAR($H990),MIN(13-MONTH($H990),$J990),MIN(12,$J990-SUM($N990:AH990))))*($F990&gt;=5)</f>
        <v>0</v>
      </c>
      <c r="AJ990" s="411">
        <f>IF(AJ$5&lt;YEAR($H990),0,IF(AJ$5=YEAR($H990),MIN(13-MONTH($H990),$J990),MIN(12,$J990-SUM($N990:AI990))))*($F990&gt;=5)</f>
        <v>0</v>
      </c>
      <c r="AK990" s="411">
        <f>IF(AK$5&lt;YEAR($H990),0,IF(AK$5=YEAR($H990),MIN(13-MONTH($H990),$J990),MIN(12,$J990-SUM($N990:AJ990))))*($F990&gt;=5)</f>
        <v>0</v>
      </c>
      <c r="AL990" s="411">
        <f>IF(AL$5&lt;YEAR($H990),0,IF(AL$5=YEAR($H990),MIN(13-MONTH($H990),$J990),MIN(12,$J990-SUM($N990:AK990))))*($F990&gt;=5)</f>
        <v>0</v>
      </c>
      <c r="AM990" s="411">
        <f>IF(AM$5&lt;YEAR($H990),0,IF(AM$5=YEAR($H990),MIN(13-MONTH($H990),$J990),MIN(12,$J990-SUM($N990:AL990))))*($F990&gt;=5)</f>
        <v>0</v>
      </c>
      <c r="AN990" s="411">
        <f>IF(AN$5&lt;YEAR($H990),0,IF(AN$5=YEAR($H990),MIN(13-MONTH($H990),$J990),MIN(12,$J990-SUM($N990:AM990))))*($F990&gt;=5)</f>
        <v>0</v>
      </c>
      <c r="AO990" s="411">
        <f>IF(AO$5&lt;YEAR($H990),0,IF(AO$5=YEAR($H990),MIN(13-MONTH($H990),$J990),MIN(12,$J990-SUM($N990:AN990))))*($F990&gt;=5)</f>
        <v>0</v>
      </c>
      <c r="AP990" s="411">
        <f>IF(AP$5&lt;YEAR($H990),0,IF(AP$5=YEAR($H990),MIN(13-MONTH($H990),$J990),MIN(12,$J990-SUM($N990:AO990))))*($F990&gt;=5)</f>
        <v>0</v>
      </c>
      <c r="AQ990" s="411">
        <f>IF(AQ$5&lt;YEAR($H990),0,IF(AQ$5=YEAR($H990),MIN(13-MONTH($H990),$J990),MIN(12,$J990-SUM($N990:AP990))))*($F990&gt;=5)</f>
        <v>0</v>
      </c>
      <c r="AR990" s="411">
        <f>IF(AR$5&lt;YEAR($H990),0,IF(AR$5=YEAR($H990),MIN(13-MONTH($H990),$J990),MIN(12,$J990-SUM($N990:AQ990))))*($F990&gt;=5)</f>
        <v>0</v>
      </c>
      <c r="AS990" s="411">
        <f>IF(AS$5&lt;YEAR($H990),0,IF(AS$5=YEAR($H990),MIN(13-MONTH($H990),$J990),MIN(12,$J990-SUM($N990:AR990))))*($F990&gt;=5)</f>
        <v>0</v>
      </c>
      <c r="AT990" s="411">
        <f>IF(AT$5&lt;YEAR($H990),0,IF(AT$5=YEAR($H990),MIN(13-MONTH($H990),$J990),MIN(12,$J990-SUM($N990:AS990))))*($F990&gt;=5)</f>
        <v>0</v>
      </c>
      <c r="AU990" s="411">
        <f>IF(AU$5&lt;YEAR($H990),0,IF(AU$5=YEAR($H990),MIN(13-MONTH($H990),$J990),MIN(12,$J990-SUM($N990:AT990))))*($F990&gt;=5)</f>
        <v>0</v>
      </c>
      <c r="AV990" s="411">
        <f>IF(AV$5&lt;YEAR($H990),0,IF(AV$5=YEAR($H990),MIN(13-MONTH($H990),$J990),MIN(12,$J990-SUM($N990:AU990))))*($F990&gt;=5)</f>
        <v>0</v>
      </c>
      <c r="AW990" s="411">
        <f>IF(AW$5&lt;YEAR($H990),0,IF(AW$5=YEAR($H990),MIN(13-MONTH($H990),$J990),MIN(12,$J990-SUM($N990:AV990))))*($F990&gt;=5)</f>
        <v>0</v>
      </c>
      <c r="AX990" s="411">
        <f>IF(AX$5&lt;YEAR($H990),0,IF(AX$5=YEAR($H990),MIN(13-MONTH($H990),$J990),MIN(12,$J990-SUM($N990:AW990))))*($F990&gt;=5)</f>
        <v>0</v>
      </c>
      <c r="AY990" s="411">
        <f>IF(AY$5&lt;YEAR($H990),0,IF(AY$5=YEAR($H990),MIN(13-MONTH($H990),$J990),MIN(12,$J990-SUM($N990:AX990))))*($F990&gt;=5)</f>
        <v>0</v>
      </c>
      <c r="AZ990" s="411">
        <f>IF(AZ$5&lt;YEAR($H990),0,IF(AZ$5=YEAR($H990),MIN(13-MONTH($H990),$J990),MIN(12,$J990-SUM($N990:AY990))))*($F990&gt;=5)</f>
        <v>0</v>
      </c>
      <c r="BA990" s="411">
        <f>IF(BA$5&lt;YEAR($H990),0,IF(BA$5=YEAR($H990),MIN(13-MONTH($H990),$J990),MIN(12,$J990-SUM($N990:AZ990))))*($F990&gt;=5)</f>
        <v>0</v>
      </c>
      <c r="BB990" s="411">
        <f>IF(BB$5&lt;YEAR($H990),0,IF(BB$5=YEAR($H990),MIN(13-MONTH($H990),$J990),MIN(12,$J990-SUM($N990:BA990))))*($F990&gt;=5)</f>
        <v>0</v>
      </c>
      <c r="BC990" s="411">
        <f>IF(BC$5&lt;YEAR($H990),0,IF(BC$5=YEAR($H990),MIN(13-MONTH($H990),$J990),MIN(12,$J990-SUM($N990:BB990))))*($F990&gt;=5)</f>
        <v>0</v>
      </c>
      <c r="BD990" s="411">
        <f>IF(BD$5&lt;YEAR($H990),0,IF(BD$5=YEAR($H990),MIN(13-MONTH($H990),$J990),MIN(12,$J990-SUM($N990:BC990))))*($F990&gt;=5)</f>
        <v>0</v>
      </c>
      <c r="BE990" s="411">
        <f>IF(BE$5&lt;YEAR($H990),0,IF(BE$5=YEAR($H990),MIN(13-MONTH($H990),$J990),MIN(12,$J990-SUM($N990:BD990))))*($F990&gt;=5)</f>
        <v>0</v>
      </c>
      <c r="BF990" s="411">
        <f>IF(BF$5&lt;YEAR($H990),0,IF(BF$5=YEAR($H990),MIN(13-MONTH($H990),$J990),MIN(12,$J990-SUM($N990:BE990))))*($F990&gt;=5)</f>
        <v>0</v>
      </c>
      <c r="BG990" s="411">
        <f>IF(BG$5&lt;YEAR($H990),0,IF(BG$5=YEAR($H990),MIN(13-MONTH($H990),$J990),MIN(12,$J990-SUM($N990:BF990))))*($F990&gt;=5)</f>
        <v>0</v>
      </c>
      <c r="BH990" s="411">
        <f>IF(BH$5&lt;YEAR($H990),0,IF(BH$5=YEAR($H990),MIN(13-MONTH($H990),$J990),MIN(12,$J990-SUM($N990:BG990))))*($F990&gt;=5)</f>
        <v>0</v>
      </c>
      <c r="BI990" s="411">
        <f>IF(BI$5&lt;YEAR($H990),0,IF(BI$5=YEAR($H990),MIN(13-MONTH($H990),$J990),MIN(12,$J990-SUM($N990:BH990))))*($F990&gt;=5)</f>
        <v>0</v>
      </c>
      <c r="BJ990" s="411">
        <f>IF(BJ$5&lt;YEAR($H990),0,IF(BJ$5=YEAR($H990),MIN(13-MONTH($H990),$J990),MIN(12,$J990-SUM($N990:BI990))))*($F990&gt;=5)</f>
        <v>0</v>
      </c>
      <c r="BK990" s="411">
        <f>IF(BK$5&lt;YEAR($H990),0,IF(BK$5=YEAR($H990),MIN(13-MONTH($H990),$J990),MIN(12,$J990-SUM($N990:BJ990))))*($F990&gt;=5)</f>
        <v>0</v>
      </c>
      <c r="BL990" s="411">
        <f>IF(BL$5&lt;YEAR($H990),0,IF(BL$5=YEAR($H990),MIN(13-MONTH($H990),$J990),MIN(12,$J990-SUM($N990:BK990))))*($F990&gt;=5)</f>
        <v>0</v>
      </c>
      <c r="BM990" s="411">
        <f>IF(BM$5&lt;YEAR($H990),0,IF(BM$5=YEAR($H990),MIN(13-MONTH($H990),$J990),MIN(12,$J990-SUM($N990:BL990))))*($F990&gt;=5)</f>
        <v>0</v>
      </c>
    </row>
    <row r="991" spans="3:65" outlineLevel="1" x14ac:dyDescent="0.2">
      <c r="C991" s="325">
        <f t="shared" si="1791"/>
        <v>25</v>
      </c>
      <c r="D991" s="303" t="str">
        <f t="shared" si="1792"/>
        <v>item 25</v>
      </c>
      <c r="E991" s="350" t="str">
        <f t="shared" si="1789"/>
        <v>Operating Expense</v>
      </c>
      <c r="F991" s="320">
        <f t="shared" si="1789"/>
        <v>2</v>
      </c>
      <c r="G991" s="320"/>
      <c r="H991" s="410">
        <f>Input!F32</f>
        <v>42736</v>
      </c>
      <c r="I991" s="410">
        <f>Input!G32</f>
        <v>43100</v>
      </c>
      <c r="J991" s="413">
        <f t="shared" si="1790"/>
        <v>11</v>
      </c>
      <c r="K991" s="344">
        <f t="shared" si="1793"/>
        <v>0</v>
      </c>
      <c r="L991" s="345">
        <f t="shared" si="1794"/>
        <v>0</v>
      </c>
      <c r="O991" s="411">
        <f>IF(O$5&lt;YEAR($H991),0,IF(O$5=YEAR($H991),MIN(13-MONTH($H991),$J991),MIN(12,$J991-SUM($N991:N991))))*($F991&gt;=5)</f>
        <v>0</v>
      </c>
      <c r="P991" s="411">
        <f>IF(P$5&lt;YEAR($H991),0,IF(P$5=YEAR($H991),MIN(13-MONTH($H991),$J991),MIN(12,$J991-SUM($N991:O991))))*($F991&gt;=5)</f>
        <v>0</v>
      </c>
      <c r="Q991" s="411">
        <f>IF(Q$5&lt;YEAR($H991),0,IF(Q$5=YEAR($H991),MIN(13-MONTH($H991),$J991),MIN(12,$J991-SUM($N991:P991))))*($F991&gt;=5)</f>
        <v>0</v>
      </c>
      <c r="R991" s="411">
        <f>IF(R$5&lt;YEAR($H991),0,IF(R$5=YEAR($H991),MIN(13-MONTH($H991),$J991),MIN(12,$J991-SUM($N991:Q991))))*($F991&gt;=5)</f>
        <v>0</v>
      </c>
      <c r="S991" s="411">
        <f>IF(S$5&lt;YEAR($H991),0,IF(S$5=YEAR($H991),MIN(13-MONTH($H991),$J991),MIN(12,$J991-SUM($N991:R991))))*($F991&gt;=5)</f>
        <v>0</v>
      </c>
      <c r="T991" s="411">
        <f>IF(T$5&lt;YEAR($H991),0,IF(T$5=YEAR($H991),MIN(13-MONTH($H991),$J991),MIN(12,$J991-SUM($N991:S991))))*($F991&gt;=5)</f>
        <v>0</v>
      </c>
      <c r="U991" s="411">
        <f>IF(U$5&lt;YEAR($H991),0,IF(U$5=YEAR($H991),MIN(13-MONTH($H991),$J991),MIN(12,$J991-SUM($N991:T991))))*($F991&gt;=5)</f>
        <v>0</v>
      </c>
      <c r="V991" s="411">
        <f>IF(V$5&lt;YEAR($H991),0,IF(V$5=YEAR($H991),MIN(13-MONTH($H991),$J991),MIN(12,$J991-SUM($N991:U991))))*($F991&gt;=5)</f>
        <v>0</v>
      </c>
      <c r="W991" s="411">
        <f>IF(W$5&lt;YEAR($H991),0,IF(W$5=YEAR($H991),MIN(13-MONTH($H991),$J991),MIN(12,$J991-SUM($N991:V991))))*($F991&gt;=5)</f>
        <v>0</v>
      </c>
      <c r="X991" s="411">
        <f>IF(X$5&lt;YEAR($H991),0,IF(X$5=YEAR($H991),MIN(13-MONTH($H991),$J991),MIN(12,$J991-SUM($N991:W991))))*($F991&gt;=5)</f>
        <v>0</v>
      </c>
      <c r="Y991" s="411">
        <f>IF(Y$5&lt;YEAR($H991),0,IF(Y$5=YEAR($H991),MIN(13-MONTH($H991),$J991),MIN(12,$J991-SUM($N991:X991))))*($F991&gt;=5)</f>
        <v>0</v>
      </c>
      <c r="Z991" s="411">
        <f>IF(Z$5&lt;YEAR($H991),0,IF(Z$5=YEAR($H991),MIN(13-MONTH($H991),$J991),MIN(12,$J991-SUM($N991:Y991))))*($F991&gt;=5)</f>
        <v>0</v>
      </c>
      <c r="AA991" s="411">
        <f>IF(AA$5&lt;YEAR($H991),0,IF(AA$5=YEAR($H991),MIN(13-MONTH($H991),$J991),MIN(12,$J991-SUM($N991:Z991))))*($F991&gt;=5)</f>
        <v>0</v>
      </c>
      <c r="AB991" s="411">
        <f>IF(AB$5&lt;YEAR($H991),0,IF(AB$5=YEAR($H991),MIN(13-MONTH($H991),$J991),MIN(12,$J991-SUM($N991:AA991))))*($F991&gt;=5)</f>
        <v>0</v>
      </c>
      <c r="AC991" s="411">
        <f>IF(AC$5&lt;YEAR($H991),0,IF(AC$5=YEAR($H991),MIN(13-MONTH($H991),$J991),MIN(12,$J991-SUM($N991:AB991))))*($F991&gt;=5)</f>
        <v>0</v>
      </c>
      <c r="AD991" s="411">
        <f>IF(AD$5&lt;YEAR($H991),0,IF(AD$5=YEAR($H991),MIN(13-MONTH($H991),$J991),MIN(12,$J991-SUM($N991:AC991))))*($F991&gt;=5)</f>
        <v>0</v>
      </c>
      <c r="AE991" s="411">
        <f>IF(AE$5&lt;YEAR($H991),0,IF(AE$5=YEAR($H991),MIN(13-MONTH($H991),$J991),MIN(12,$J991-SUM($N991:AD991))))*($F991&gt;=5)</f>
        <v>0</v>
      </c>
      <c r="AF991" s="411">
        <f>IF(AF$5&lt;YEAR($H991),0,IF(AF$5=YEAR($H991),MIN(13-MONTH($H991),$J991),MIN(12,$J991-SUM($N991:AE991))))*($F991&gt;=5)</f>
        <v>0</v>
      </c>
      <c r="AG991" s="411">
        <f>IF(AG$5&lt;YEAR($H991),0,IF(AG$5=YEAR($H991),MIN(13-MONTH($H991),$J991),MIN(12,$J991-SUM($N991:AF991))))*($F991&gt;=5)</f>
        <v>0</v>
      </c>
      <c r="AH991" s="411">
        <f>IF(AH$5&lt;YEAR($H991),0,IF(AH$5=YEAR($H991),MIN(13-MONTH($H991),$J991),MIN(12,$J991-SUM($N991:AG991))))*($F991&gt;=5)</f>
        <v>0</v>
      </c>
      <c r="AI991" s="411">
        <f>IF(AI$5&lt;YEAR($H991),0,IF(AI$5=YEAR($H991),MIN(13-MONTH($H991),$J991),MIN(12,$J991-SUM($N991:AH991))))*($F991&gt;=5)</f>
        <v>0</v>
      </c>
      <c r="AJ991" s="411">
        <f>IF(AJ$5&lt;YEAR($H991),0,IF(AJ$5=YEAR($H991),MIN(13-MONTH($H991),$J991),MIN(12,$J991-SUM($N991:AI991))))*($F991&gt;=5)</f>
        <v>0</v>
      </c>
      <c r="AK991" s="411">
        <f>IF(AK$5&lt;YEAR($H991),0,IF(AK$5=YEAR($H991),MIN(13-MONTH($H991),$J991),MIN(12,$J991-SUM($N991:AJ991))))*($F991&gt;=5)</f>
        <v>0</v>
      </c>
      <c r="AL991" s="411">
        <f>IF(AL$5&lt;YEAR($H991),0,IF(AL$5=YEAR($H991),MIN(13-MONTH($H991),$J991),MIN(12,$J991-SUM($N991:AK991))))*($F991&gt;=5)</f>
        <v>0</v>
      </c>
      <c r="AM991" s="411">
        <f>IF(AM$5&lt;YEAR($H991),0,IF(AM$5=YEAR($H991),MIN(13-MONTH($H991),$J991),MIN(12,$J991-SUM($N991:AL991))))*($F991&gt;=5)</f>
        <v>0</v>
      </c>
      <c r="AN991" s="411">
        <f>IF(AN$5&lt;YEAR($H991),0,IF(AN$5=YEAR($H991),MIN(13-MONTH($H991),$J991),MIN(12,$J991-SUM($N991:AM991))))*($F991&gt;=5)</f>
        <v>0</v>
      </c>
      <c r="AO991" s="411">
        <f>IF(AO$5&lt;YEAR($H991),0,IF(AO$5=YEAR($H991),MIN(13-MONTH($H991),$J991),MIN(12,$J991-SUM($N991:AN991))))*($F991&gt;=5)</f>
        <v>0</v>
      </c>
      <c r="AP991" s="411">
        <f>IF(AP$5&lt;YEAR($H991),0,IF(AP$5=YEAR($H991),MIN(13-MONTH($H991),$J991),MIN(12,$J991-SUM($N991:AO991))))*($F991&gt;=5)</f>
        <v>0</v>
      </c>
      <c r="AQ991" s="411">
        <f>IF(AQ$5&lt;YEAR($H991),0,IF(AQ$5=YEAR($H991),MIN(13-MONTH($H991),$J991),MIN(12,$J991-SUM($N991:AP991))))*($F991&gt;=5)</f>
        <v>0</v>
      </c>
      <c r="AR991" s="411">
        <f>IF(AR$5&lt;YEAR($H991),0,IF(AR$5=YEAR($H991),MIN(13-MONTH($H991),$J991),MIN(12,$J991-SUM($N991:AQ991))))*($F991&gt;=5)</f>
        <v>0</v>
      </c>
      <c r="AS991" s="411">
        <f>IF(AS$5&lt;YEAR($H991),0,IF(AS$5=YEAR($H991),MIN(13-MONTH($H991),$J991),MIN(12,$J991-SUM($N991:AR991))))*($F991&gt;=5)</f>
        <v>0</v>
      </c>
      <c r="AT991" s="411">
        <f>IF(AT$5&lt;YEAR($H991),0,IF(AT$5=YEAR($H991),MIN(13-MONTH($H991),$J991),MIN(12,$J991-SUM($N991:AS991))))*($F991&gt;=5)</f>
        <v>0</v>
      </c>
      <c r="AU991" s="411">
        <f>IF(AU$5&lt;YEAR($H991),0,IF(AU$5=YEAR($H991),MIN(13-MONTH($H991),$J991),MIN(12,$J991-SUM($N991:AT991))))*($F991&gt;=5)</f>
        <v>0</v>
      </c>
      <c r="AV991" s="411">
        <f>IF(AV$5&lt;YEAR($H991),0,IF(AV$5=YEAR($H991),MIN(13-MONTH($H991),$J991),MIN(12,$J991-SUM($N991:AU991))))*($F991&gt;=5)</f>
        <v>0</v>
      </c>
      <c r="AW991" s="411">
        <f>IF(AW$5&lt;YEAR($H991),0,IF(AW$5=YEAR($H991),MIN(13-MONTH($H991),$J991),MIN(12,$J991-SUM($N991:AV991))))*($F991&gt;=5)</f>
        <v>0</v>
      </c>
      <c r="AX991" s="411">
        <f>IF(AX$5&lt;YEAR($H991),0,IF(AX$5=YEAR($H991),MIN(13-MONTH($H991),$J991),MIN(12,$J991-SUM($N991:AW991))))*($F991&gt;=5)</f>
        <v>0</v>
      </c>
      <c r="AY991" s="411">
        <f>IF(AY$5&lt;YEAR($H991),0,IF(AY$5=YEAR($H991),MIN(13-MONTH($H991),$J991),MIN(12,$J991-SUM($N991:AX991))))*($F991&gt;=5)</f>
        <v>0</v>
      </c>
      <c r="AZ991" s="411">
        <f>IF(AZ$5&lt;YEAR($H991),0,IF(AZ$5=YEAR($H991),MIN(13-MONTH($H991),$J991),MIN(12,$J991-SUM($N991:AY991))))*($F991&gt;=5)</f>
        <v>0</v>
      </c>
      <c r="BA991" s="411">
        <f>IF(BA$5&lt;YEAR($H991),0,IF(BA$5=YEAR($H991),MIN(13-MONTH($H991),$J991),MIN(12,$J991-SUM($N991:AZ991))))*($F991&gt;=5)</f>
        <v>0</v>
      </c>
      <c r="BB991" s="411">
        <f>IF(BB$5&lt;YEAR($H991),0,IF(BB$5=YEAR($H991),MIN(13-MONTH($H991),$J991),MIN(12,$J991-SUM($N991:BA991))))*($F991&gt;=5)</f>
        <v>0</v>
      </c>
      <c r="BC991" s="411">
        <f>IF(BC$5&lt;YEAR($H991),0,IF(BC$5=YEAR($H991),MIN(13-MONTH($H991),$J991),MIN(12,$J991-SUM($N991:BB991))))*($F991&gt;=5)</f>
        <v>0</v>
      </c>
      <c r="BD991" s="411">
        <f>IF(BD$5&lt;YEAR($H991),0,IF(BD$5=YEAR($H991),MIN(13-MONTH($H991),$J991),MIN(12,$J991-SUM($N991:BC991))))*($F991&gt;=5)</f>
        <v>0</v>
      </c>
      <c r="BE991" s="411">
        <f>IF(BE$5&lt;YEAR($H991),0,IF(BE$5=YEAR($H991),MIN(13-MONTH($H991),$J991),MIN(12,$J991-SUM($N991:BD991))))*($F991&gt;=5)</f>
        <v>0</v>
      </c>
      <c r="BF991" s="411">
        <f>IF(BF$5&lt;YEAR($H991),0,IF(BF$5=YEAR($H991),MIN(13-MONTH($H991),$J991),MIN(12,$J991-SUM($N991:BE991))))*($F991&gt;=5)</f>
        <v>0</v>
      </c>
      <c r="BG991" s="411">
        <f>IF(BG$5&lt;YEAR($H991),0,IF(BG$5=YEAR($H991),MIN(13-MONTH($H991),$J991),MIN(12,$J991-SUM($N991:BF991))))*($F991&gt;=5)</f>
        <v>0</v>
      </c>
      <c r="BH991" s="411">
        <f>IF(BH$5&lt;YEAR($H991),0,IF(BH$5=YEAR($H991),MIN(13-MONTH($H991),$J991),MIN(12,$J991-SUM($N991:BG991))))*($F991&gt;=5)</f>
        <v>0</v>
      </c>
      <c r="BI991" s="411">
        <f>IF(BI$5&lt;YEAR($H991),0,IF(BI$5=YEAR($H991),MIN(13-MONTH($H991),$J991),MIN(12,$J991-SUM($N991:BH991))))*($F991&gt;=5)</f>
        <v>0</v>
      </c>
      <c r="BJ991" s="411">
        <f>IF(BJ$5&lt;YEAR($H991),0,IF(BJ$5=YEAR($H991),MIN(13-MONTH($H991),$J991),MIN(12,$J991-SUM($N991:BI991))))*($F991&gt;=5)</f>
        <v>0</v>
      </c>
      <c r="BK991" s="411">
        <f>IF(BK$5&lt;YEAR($H991),0,IF(BK$5=YEAR($H991),MIN(13-MONTH($H991),$J991),MIN(12,$J991-SUM($N991:BJ991))))*($F991&gt;=5)</f>
        <v>0</v>
      </c>
      <c r="BL991" s="411">
        <f>IF(BL$5&lt;YEAR($H991),0,IF(BL$5=YEAR($H991),MIN(13-MONTH($H991),$J991),MIN(12,$J991-SUM($N991:BK991))))*($F991&gt;=5)</f>
        <v>0</v>
      </c>
      <c r="BM991" s="411">
        <f>IF(BM$5&lt;YEAR($H991),0,IF(BM$5=YEAR($H991),MIN(13-MONTH($H991),$J991),MIN(12,$J991-SUM($N991:BL991))))*($F991&gt;=5)</f>
        <v>0</v>
      </c>
    </row>
    <row r="992" spans="3:65" outlineLevel="1" x14ac:dyDescent="0.2">
      <c r="D992" s="331" t="str">
        <f>"Total "&amp;D966</f>
        <v>Total Months Under Construction</v>
      </c>
      <c r="K992" s="346">
        <f t="shared" si="1793"/>
        <v>0</v>
      </c>
      <c r="L992" s="347">
        <f t="shared" si="1794"/>
        <v>0</v>
      </c>
      <c r="O992" s="348">
        <f>SUM(O967:O991)</f>
        <v>0</v>
      </c>
      <c r="P992" s="348">
        <f>SUM(P967:P991)</f>
        <v>0</v>
      </c>
      <c r="Q992" s="348">
        <f t="shared" ref="Q992:BM992" si="1795">SUM(Q967:Q991)</f>
        <v>0</v>
      </c>
      <c r="R992" s="348">
        <f t="shared" si="1795"/>
        <v>0</v>
      </c>
      <c r="S992" s="348">
        <f t="shared" si="1795"/>
        <v>0</v>
      </c>
      <c r="T992" s="348">
        <f t="shared" si="1795"/>
        <v>0</v>
      </c>
      <c r="U992" s="348">
        <f t="shared" si="1795"/>
        <v>0</v>
      </c>
      <c r="V992" s="348">
        <f t="shared" si="1795"/>
        <v>0</v>
      </c>
      <c r="W992" s="348">
        <f t="shared" si="1795"/>
        <v>0</v>
      </c>
      <c r="X992" s="348">
        <f t="shared" si="1795"/>
        <v>0</v>
      </c>
      <c r="Y992" s="348">
        <f t="shared" si="1795"/>
        <v>0</v>
      </c>
      <c r="Z992" s="348">
        <f t="shared" si="1795"/>
        <v>0</v>
      </c>
      <c r="AA992" s="348">
        <f t="shared" si="1795"/>
        <v>0</v>
      </c>
      <c r="AB992" s="348">
        <f t="shared" si="1795"/>
        <v>0</v>
      </c>
      <c r="AC992" s="348">
        <f t="shared" si="1795"/>
        <v>0</v>
      </c>
      <c r="AD992" s="348">
        <f t="shared" si="1795"/>
        <v>0</v>
      </c>
      <c r="AE992" s="348">
        <f t="shared" si="1795"/>
        <v>0</v>
      </c>
      <c r="AF992" s="348">
        <f t="shared" si="1795"/>
        <v>0</v>
      </c>
      <c r="AG992" s="348">
        <f t="shared" si="1795"/>
        <v>0</v>
      </c>
      <c r="AH992" s="348">
        <f t="shared" si="1795"/>
        <v>0</v>
      </c>
      <c r="AI992" s="348">
        <f t="shared" si="1795"/>
        <v>0</v>
      </c>
      <c r="AJ992" s="348">
        <f t="shared" si="1795"/>
        <v>0</v>
      </c>
      <c r="AK992" s="348">
        <f t="shared" si="1795"/>
        <v>0</v>
      </c>
      <c r="AL992" s="348">
        <f t="shared" si="1795"/>
        <v>0</v>
      </c>
      <c r="AM992" s="348">
        <f t="shared" si="1795"/>
        <v>0</v>
      </c>
      <c r="AN992" s="348">
        <f t="shared" si="1795"/>
        <v>0</v>
      </c>
      <c r="AO992" s="348">
        <f t="shared" si="1795"/>
        <v>0</v>
      </c>
      <c r="AP992" s="348">
        <f t="shared" si="1795"/>
        <v>0</v>
      </c>
      <c r="AQ992" s="348">
        <f t="shared" si="1795"/>
        <v>0</v>
      </c>
      <c r="AR992" s="348">
        <f t="shared" si="1795"/>
        <v>0</v>
      </c>
      <c r="AS992" s="348">
        <f t="shared" si="1795"/>
        <v>0</v>
      </c>
      <c r="AT992" s="348">
        <f t="shared" si="1795"/>
        <v>0</v>
      </c>
      <c r="AU992" s="348">
        <f t="shared" si="1795"/>
        <v>0</v>
      </c>
      <c r="AV992" s="348">
        <f t="shared" si="1795"/>
        <v>0</v>
      </c>
      <c r="AW992" s="348">
        <f t="shared" si="1795"/>
        <v>0</v>
      </c>
      <c r="AX992" s="348">
        <f t="shared" si="1795"/>
        <v>0</v>
      </c>
      <c r="AY992" s="348">
        <f t="shared" si="1795"/>
        <v>0</v>
      </c>
      <c r="AZ992" s="348">
        <f t="shared" si="1795"/>
        <v>0</v>
      </c>
      <c r="BA992" s="348">
        <f t="shared" si="1795"/>
        <v>0</v>
      </c>
      <c r="BB992" s="348">
        <f t="shared" si="1795"/>
        <v>0</v>
      </c>
      <c r="BC992" s="348">
        <f t="shared" si="1795"/>
        <v>0</v>
      </c>
      <c r="BD992" s="348">
        <f t="shared" si="1795"/>
        <v>0</v>
      </c>
      <c r="BE992" s="348">
        <f t="shared" si="1795"/>
        <v>0</v>
      </c>
      <c r="BF992" s="348">
        <f t="shared" si="1795"/>
        <v>0</v>
      </c>
      <c r="BG992" s="348">
        <f t="shared" si="1795"/>
        <v>0</v>
      </c>
      <c r="BH992" s="348">
        <f t="shared" si="1795"/>
        <v>0</v>
      </c>
      <c r="BI992" s="348">
        <f t="shared" si="1795"/>
        <v>0</v>
      </c>
      <c r="BJ992" s="348">
        <f t="shared" si="1795"/>
        <v>0</v>
      </c>
      <c r="BK992" s="348">
        <f t="shared" si="1795"/>
        <v>0</v>
      </c>
      <c r="BL992" s="348">
        <f t="shared" si="1795"/>
        <v>0</v>
      </c>
      <c r="BM992" s="348">
        <f t="shared" si="1795"/>
        <v>0</v>
      </c>
    </row>
    <row r="993" spans="3:65" s="326" customFormat="1" outlineLevel="1" x14ac:dyDescent="0.2">
      <c r="D993" s="334"/>
      <c r="F993" s="335"/>
      <c r="G993" s="335"/>
    </row>
    <row r="994" spans="3:65" s="326" customFormat="1" outlineLevel="1" x14ac:dyDescent="0.2">
      <c r="D994" s="334"/>
      <c r="F994" s="335"/>
      <c r="G994" s="335"/>
    </row>
    <row r="995" spans="3:65" outlineLevel="1" x14ac:dyDescent="0.2">
      <c r="D995" s="323" t="s">
        <v>240</v>
      </c>
      <c r="E995" s="318"/>
      <c r="F995" s="291"/>
      <c r="G995" s="291"/>
      <c r="H995" s="356"/>
      <c r="K995" s="321"/>
      <c r="L995" s="321"/>
      <c r="M995" s="321"/>
      <c r="O995" s="321"/>
      <c r="P995" s="321"/>
      <c r="Q995" s="321"/>
      <c r="R995" s="321"/>
      <c r="S995" s="321"/>
      <c r="T995" s="321"/>
      <c r="U995" s="321"/>
      <c r="V995" s="321"/>
      <c r="W995" s="321"/>
      <c r="X995" s="321"/>
      <c r="Y995" s="321"/>
      <c r="Z995" s="321"/>
      <c r="AA995" s="321"/>
      <c r="AB995" s="321"/>
      <c r="AC995" s="321"/>
      <c r="AD995" s="321"/>
      <c r="AE995" s="321"/>
      <c r="AF995" s="321"/>
      <c r="AG995" s="321"/>
      <c r="AH995" s="321"/>
      <c r="AI995" s="321"/>
      <c r="AJ995" s="321"/>
      <c r="AK995" s="321"/>
      <c r="AL995" s="321"/>
      <c r="AM995" s="321"/>
      <c r="AN995" s="321"/>
      <c r="AO995" s="321"/>
      <c r="AP995" s="321"/>
      <c r="AQ995" s="321"/>
      <c r="AR995" s="321"/>
      <c r="AS995" s="321"/>
      <c r="AT995" s="321"/>
      <c r="AU995" s="321"/>
      <c r="AV995" s="321"/>
      <c r="AW995" s="321"/>
      <c r="AX995" s="321"/>
      <c r="AY995" s="321"/>
      <c r="AZ995" s="321"/>
      <c r="BA995" s="321"/>
      <c r="BB995" s="321"/>
      <c r="BC995" s="321"/>
      <c r="BD995" s="321"/>
      <c r="BE995" s="321"/>
      <c r="BF995" s="321"/>
      <c r="BG995" s="321"/>
      <c r="BH995" s="321"/>
      <c r="BI995" s="321"/>
      <c r="BJ995" s="321"/>
      <c r="BK995" s="321"/>
      <c r="BL995" s="321"/>
      <c r="BM995" s="321"/>
    </row>
    <row r="996" spans="3:65" outlineLevel="1" x14ac:dyDescent="0.2">
      <c r="C996" s="325">
        <f>C995+1</f>
        <v>1</v>
      </c>
      <c r="D996" s="303" t="str">
        <f>INDEX(D$59:D$83,$C996,1)</f>
        <v>CR Factors</v>
      </c>
      <c r="E996" s="350" t="str">
        <f t="shared" ref="E996:F1020" si="1796">INDEX(E$59:E$83,$C996,1)</f>
        <v>Capital</v>
      </c>
      <c r="F996" s="320">
        <f t="shared" si="1796"/>
        <v>4</v>
      </c>
      <c r="G996" s="320"/>
      <c r="H996" s="362"/>
      <c r="K996" s="341">
        <f>SUMPRODUCT(O996:BM996,$O$7:$BM$7)</f>
        <v>0</v>
      </c>
      <c r="L996" s="342">
        <f>SUM(O996:BM996)</f>
        <v>0</v>
      </c>
      <c r="O996" s="374">
        <f>(IFERROR(-FV(O$960,O967,O117/O967)-O117,0)+(SUM($N117:N117)+SUM($N996:N996))*O$960*O967)*($F996=5)</f>
        <v>0</v>
      </c>
      <c r="P996" s="374">
        <f>(IFERROR(-FV(P$960,P967,P117/P967)-P117,0)+(SUM($N117:O117)+SUM($N996:O996))*P$960*P967)*($F996=5)</f>
        <v>0</v>
      </c>
      <c r="Q996" s="374">
        <f>(IFERROR(-FV(Q$960,Q967,Q117/Q967)-Q117,0)+(SUM($N117:P117)+SUM($N996:P996))*Q$960*Q967)*($F996=5)</f>
        <v>0</v>
      </c>
      <c r="R996" s="374">
        <f>(IFERROR(-FV(R$960,R967,R117/R967)-R117,0)+(SUM($N117:Q117)+SUM($N996:Q996))*R$960*R967)*($F996=5)</f>
        <v>0</v>
      </c>
      <c r="S996" s="374">
        <f>(IFERROR(-FV(S$960,S967,S117/S967)-S117,0)+(SUM($N117:R117)+SUM($N996:R996))*S$960*S967)*($F996=5)</f>
        <v>0</v>
      </c>
      <c r="T996" s="374">
        <f>(IFERROR(-FV(T$960,T967,T117/T967)-T117,0)+(SUM($N117:S117)+SUM($N996:S996))*T$960*T967)*($F996=5)</f>
        <v>0</v>
      </c>
      <c r="U996" s="374">
        <f>(IFERROR(-FV(U$960,U967,U117/U967)-U117,0)+(SUM($N117:T117)+SUM($N996:T996))*U$960*U967)*($F996=5)</f>
        <v>0</v>
      </c>
      <c r="V996" s="374">
        <f>(IFERROR(-FV(V$960,V967,V117/V967)-V117,0)+(SUM($N117:U117)+SUM($N996:U996))*V$960*V967)*($F996=5)</f>
        <v>0</v>
      </c>
      <c r="W996" s="374">
        <f>(IFERROR(-FV(W$960,W967,W117/W967)-W117,0)+(SUM($N117:V117)+SUM($N996:V996))*W$960*W967)*($F996=5)</f>
        <v>0</v>
      </c>
      <c r="X996" s="374">
        <f>(IFERROR(-FV(X$960,X967,X117/X967)-X117,0)+(SUM($N117:W117)+SUM($N996:W996))*X$960*X967)*($F996=5)</f>
        <v>0</v>
      </c>
      <c r="Y996" s="374">
        <f>(IFERROR(-FV(Y$960,Y967,Y117/Y967)-Y117,0)+(SUM($N117:X117)+SUM($N996:X996))*Y$960*Y967)*($F996=5)</f>
        <v>0</v>
      </c>
      <c r="Z996" s="374">
        <f>(IFERROR(-FV(Z$960,Z967,Z117/Z967)-Z117,0)+(SUM($N117:Y117)+SUM($N996:Y996))*Z$960*Z967)*($F996=5)</f>
        <v>0</v>
      </c>
      <c r="AA996" s="374">
        <f>(IFERROR(-FV(AA$960,AA967,AA117/AA967)-AA117,0)+(SUM($N117:Z117)+SUM($N996:Z996))*AA$960*AA967)*($F996=5)</f>
        <v>0</v>
      </c>
      <c r="AB996" s="374">
        <f>(IFERROR(-FV(AB$960,AB967,AB117/AB967)-AB117,0)+(SUM($N117:AA117)+SUM($N996:AA996))*AB$960*AB967)*($F996=5)</f>
        <v>0</v>
      </c>
      <c r="AC996" s="374">
        <f>(IFERROR(-FV(AC$960,AC967,AC117/AC967)-AC117,0)+(SUM($N117:AB117)+SUM($N996:AB996))*AC$960*AC967)*($F996=5)</f>
        <v>0</v>
      </c>
      <c r="AD996" s="374">
        <f>(IFERROR(-FV(AD$960,AD967,AD117/AD967)-AD117,0)+(SUM($N117:AC117)+SUM($N996:AC996))*AD$960*AD967)*($F996=5)</f>
        <v>0</v>
      </c>
      <c r="AE996" s="374">
        <f>(IFERROR(-FV(AE$960,AE967,AE117/AE967)-AE117,0)+(SUM($N117:AD117)+SUM($N996:AD996))*AE$960*AE967)*($F996=5)</f>
        <v>0</v>
      </c>
      <c r="AF996" s="374">
        <f>(IFERROR(-FV(AF$960,AF967,AF117/AF967)-AF117,0)+(SUM($N117:AE117)+SUM($N996:AE996))*AF$960*AF967)*($F996=5)</f>
        <v>0</v>
      </c>
      <c r="AG996" s="374">
        <f>(IFERROR(-FV(AG$960,AG967,AG117/AG967)-AG117,0)+(SUM($N117:AF117)+SUM($N996:AF996))*AG$960*AG967)*($F996=5)</f>
        <v>0</v>
      </c>
      <c r="AH996" s="374">
        <f>(IFERROR(-FV(AH$960,AH967,AH117/AH967)-AH117,0)+(SUM($N117:AG117)+SUM($N996:AG996))*AH$960*AH967)*($F996=5)</f>
        <v>0</v>
      </c>
      <c r="AI996" s="374">
        <f>(IFERROR(-FV(AI$960,AI967,AI117/AI967)-AI117,0)+(SUM($N117:AH117)+SUM($N996:AH996))*AI$960*AI967)*($F996=5)</f>
        <v>0</v>
      </c>
      <c r="AJ996" s="374">
        <f>(IFERROR(-FV(AJ$960,AJ967,AJ117/AJ967)-AJ117,0)+(SUM($N117:AI117)+SUM($N996:AI996))*AJ$960*AJ967)*($F996=5)</f>
        <v>0</v>
      </c>
      <c r="AK996" s="374">
        <f>(IFERROR(-FV(AK$960,AK967,AK117/AK967)-AK117,0)+(SUM($N117:AJ117)+SUM($N996:AJ996))*AK$960*AK967)*($F996=5)</f>
        <v>0</v>
      </c>
      <c r="AL996" s="374">
        <f>(IFERROR(-FV(AL$960,AL967,AL117/AL967)-AL117,0)+(SUM($N117:AK117)+SUM($N996:AK996))*AL$960*AL967)*($F996=5)</f>
        <v>0</v>
      </c>
      <c r="AM996" s="374">
        <f>(IFERROR(-FV(AM$960,AM967,AM117/AM967)-AM117,0)+(SUM($N117:AL117)+SUM($N996:AL996))*AM$960*AM967)*($F996=5)</f>
        <v>0</v>
      </c>
      <c r="AN996" s="374">
        <f>(IFERROR(-FV(AN$960,AN967,AN117/AN967)-AN117,0)+(SUM($N117:AM117)+SUM($N996:AM996))*AN$960*AN967)*($F996=5)</f>
        <v>0</v>
      </c>
      <c r="AO996" s="374">
        <f>(IFERROR(-FV(AO$960,AO967,AO117/AO967)-AO117,0)+(SUM($N117:AN117)+SUM($N996:AN996))*AO$960*AO967)*($F996=5)</f>
        <v>0</v>
      </c>
      <c r="AP996" s="374">
        <f>(IFERROR(-FV(AP$960,AP967,AP117/AP967)-AP117,0)+(SUM($N117:AO117)+SUM($N996:AO996))*AP$960*AP967)*($F996=5)</f>
        <v>0</v>
      </c>
      <c r="AQ996" s="374">
        <f>(IFERROR(-FV(AQ$960,AQ967,AQ117/AQ967)-AQ117,0)+(SUM($N117:AP117)+SUM($N996:AP996))*AQ$960*AQ967)*($F996=5)</f>
        <v>0</v>
      </c>
      <c r="AR996" s="374">
        <f>(IFERROR(-FV(AR$960,AR967,AR117/AR967)-AR117,0)+(SUM($N117:AQ117)+SUM($N996:AQ996))*AR$960*AR967)*($F996=5)</f>
        <v>0</v>
      </c>
      <c r="AS996" s="374">
        <f>(IFERROR(-FV(AS$960,AS967,AS117/AS967)-AS117,0)+(SUM($N117:AR117)+SUM($N996:AR996))*AS$960*AS967)*($F996=5)</f>
        <v>0</v>
      </c>
      <c r="AT996" s="374">
        <f>(IFERROR(-FV(AT$960,AT967,AT117/AT967)-AT117,0)+(SUM($N117:AS117)+SUM($N996:AS996))*AT$960*AT967)*($F996=5)</f>
        <v>0</v>
      </c>
      <c r="AU996" s="374">
        <f>(IFERROR(-FV(AU$960,AU967,AU117/AU967)-AU117,0)+(SUM($N117:AT117)+SUM($N996:AT996))*AU$960*AU967)*($F996=5)</f>
        <v>0</v>
      </c>
      <c r="AV996" s="374">
        <f>(IFERROR(-FV(AV$960,AV967,AV117/AV967)-AV117,0)+(SUM($N117:AU117)+SUM($N996:AU996))*AV$960*AV967)*($F996=5)</f>
        <v>0</v>
      </c>
      <c r="AW996" s="374">
        <f>(IFERROR(-FV(AW$960,AW967,AW117/AW967)-AW117,0)+(SUM($N117:AV117)+SUM($N996:AV996))*AW$960*AW967)*($F996=5)</f>
        <v>0</v>
      </c>
      <c r="AX996" s="374">
        <f>(IFERROR(-FV(AX$960,AX967,AX117/AX967)-AX117,0)+(SUM($N117:AW117)+SUM($N996:AW996))*AX$960*AX967)*($F996=5)</f>
        <v>0</v>
      </c>
      <c r="AY996" s="374">
        <f>(IFERROR(-FV(AY$960,AY967,AY117/AY967)-AY117,0)+(SUM($N117:AX117)+SUM($N996:AX996))*AY$960*AY967)*($F996=5)</f>
        <v>0</v>
      </c>
      <c r="AZ996" s="374">
        <f>(IFERROR(-FV(AZ$960,AZ967,AZ117/AZ967)-AZ117,0)+(SUM($N117:AY117)+SUM($N996:AY996))*AZ$960*AZ967)*($F996=5)</f>
        <v>0</v>
      </c>
      <c r="BA996" s="374">
        <f>(IFERROR(-FV(BA$960,BA967,BA117/BA967)-BA117,0)+(SUM($N117:AZ117)+SUM($N996:AZ996))*BA$960*BA967)*($F996=5)</f>
        <v>0</v>
      </c>
      <c r="BB996" s="374">
        <f>(IFERROR(-FV(BB$960,BB967,BB117/BB967)-BB117,0)+(SUM($N117:BA117)+SUM($N996:BA996))*BB$960*BB967)*($F996=5)</f>
        <v>0</v>
      </c>
      <c r="BC996" s="374">
        <f>(IFERROR(-FV(BC$960,BC967,BC117/BC967)-BC117,0)+(SUM($N117:BB117)+SUM($N996:BB996))*BC$960*BC967)*($F996=5)</f>
        <v>0</v>
      </c>
      <c r="BD996" s="374">
        <f>(IFERROR(-FV(BD$960,BD967,BD117/BD967)-BD117,0)+(SUM($N117:BC117)+SUM($N996:BC996))*BD$960*BD967)*($F996=5)</f>
        <v>0</v>
      </c>
      <c r="BE996" s="374">
        <f>(IFERROR(-FV(BE$960,BE967,BE117/BE967)-BE117,0)+(SUM($N117:BD117)+SUM($N996:BD996))*BE$960*BE967)*($F996=5)</f>
        <v>0</v>
      </c>
      <c r="BF996" s="374">
        <f>(IFERROR(-FV(BF$960,BF967,BF117/BF967)-BF117,0)+(SUM($N117:BE117)+SUM($N996:BE996))*BF$960*BF967)*($F996=5)</f>
        <v>0</v>
      </c>
      <c r="BG996" s="374">
        <f>(IFERROR(-FV(BG$960,BG967,BG117/BG967)-BG117,0)+(SUM($N117:BF117)+SUM($N996:BF996))*BG$960*BG967)*($F996=5)</f>
        <v>0</v>
      </c>
      <c r="BH996" s="374">
        <f>(IFERROR(-FV(BH$960,BH967,BH117/BH967)-BH117,0)+(SUM($N117:BG117)+SUM($N996:BG996))*BH$960*BH967)*($F996=5)</f>
        <v>0</v>
      </c>
      <c r="BI996" s="374">
        <f>(IFERROR(-FV(BI$960,BI967,BI117/BI967)-BI117,0)+(SUM($N117:BH117)+SUM($N996:BH996))*BI$960*BI967)*($F996=5)</f>
        <v>0</v>
      </c>
      <c r="BJ996" s="374">
        <f>(IFERROR(-FV(BJ$960,BJ967,BJ117/BJ967)-BJ117,0)+(SUM($N117:BI117)+SUM($N996:BI996))*BJ$960*BJ967)*($F996=5)</f>
        <v>0</v>
      </c>
      <c r="BK996" s="374">
        <f>(IFERROR(-FV(BK$960,BK967,BK117/BK967)-BK117,0)+(SUM($N117:BJ117)+SUM($N996:BJ996))*BK$960*BK967)*($F996=5)</f>
        <v>0</v>
      </c>
      <c r="BL996" s="374">
        <f>(IFERROR(-FV(BL$960,BL967,BL117/BL967)-BL117,0)+(SUM($N117:BK117)+SUM($N996:BK996))*BL$960*BL967)*($F996=5)</f>
        <v>0</v>
      </c>
      <c r="BM996" s="374">
        <f>(IFERROR(-FV(BM$960,BM967,BM117/BM967)-BM117,0)+(SUM($N117:BL117)+SUM($N996:BL996))*BM$960*BM967)*($F996=5)</f>
        <v>0</v>
      </c>
    </row>
    <row r="997" spans="3:65" outlineLevel="1" x14ac:dyDescent="0.2">
      <c r="C997" s="325">
        <f t="shared" ref="C997:C1020" si="1797">C996+1</f>
        <v>2</v>
      </c>
      <c r="D997" s="303" t="str">
        <f t="shared" ref="D997:D1020" si="1798">INDEX(D$59:D$83,$C997,1)</f>
        <v>item 2</v>
      </c>
      <c r="E997" s="350" t="str">
        <f t="shared" si="1796"/>
        <v>Operating Expense</v>
      </c>
      <c r="F997" s="320">
        <f t="shared" si="1796"/>
        <v>2</v>
      </c>
      <c r="G997" s="320"/>
      <c r="H997" s="362"/>
      <c r="K997" s="341">
        <f t="shared" ref="K997:K1021" si="1799">SUMPRODUCT(O997:BM997,$O$7:$BM$7)</f>
        <v>0</v>
      </c>
      <c r="L997" s="342">
        <f t="shared" ref="L997:L1021" si="1800">SUM(O997:BM997)</f>
        <v>0</v>
      </c>
      <c r="O997" s="374">
        <f>(IFERROR(-FV(O$960,O968,O118/O968)-O118,0)+(SUM($N118:N118)+SUM($N997:N997))*O$960*O968)*($F997=5)</f>
        <v>0</v>
      </c>
      <c r="P997" s="374">
        <f>(IFERROR(-FV(P$960,P968,P118/P968)-P118,0)+(SUM($N118:O118)+SUM($N997:O997))*P$960*P968)*($F997=5)</f>
        <v>0</v>
      </c>
      <c r="Q997" s="374">
        <f>(IFERROR(-FV(Q$960,Q968,Q118/Q968)-Q118,0)+(SUM($N118:P118)+SUM($N997:P997))*Q$960*Q968)*($F997=5)</f>
        <v>0</v>
      </c>
      <c r="R997" s="374">
        <f>(IFERROR(-FV(R$960,R968,R118/R968)-R118,0)+(SUM($N118:Q118)+SUM($N997:Q997))*R$960*R968)*($F997=5)</f>
        <v>0</v>
      </c>
      <c r="S997" s="374">
        <f>(IFERROR(-FV(S$960,S968,S118/S968)-S118,0)+(SUM($N118:R118)+SUM($N997:R997))*S$960*S968)*($F997=5)</f>
        <v>0</v>
      </c>
      <c r="T997" s="374">
        <f>(IFERROR(-FV(T$960,T968,T118/T968)-T118,0)+(SUM($N118:S118)+SUM($N997:S997))*T$960*T968)*($F997=5)</f>
        <v>0</v>
      </c>
      <c r="U997" s="374">
        <f>(IFERROR(-FV(U$960,U968,U118/U968)-U118,0)+(SUM($N118:T118)+SUM($N997:T997))*U$960*U968)*($F997=5)</f>
        <v>0</v>
      </c>
      <c r="V997" s="374">
        <f>(IFERROR(-FV(V$960,V968,V118/V968)-V118,0)+(SUM($N118:U118)+SUM($N997:U997))*V$960*V968)*($F997=5)</f>
        <v>0</v>
      </c>
      <c r="W997" s="374">
        <f>(IFERROR(-FV(W$960,W968,W118/W968)-W118,0)+(SUM($N118:V118)+SUM($N997:V997))*W$960*W968)*($F997=5)</f>
        <v>0</v>
      </c>
      <c r="X997" s="374">
        <f>(IFERROR(-FV(X$960,X968,X118/X968)-X118,0)+(SUM($N118:W118)+SUM($N997:W997))*X$960*X968)*($F997=5)</f>
        <v>0</v>
      </c>
      <c r="Y997" s="374">
        <f>(IFERROR(-FV(Y$960,Y968,Y118/Y968)-Y118,0)+(SUM($N118:X118)+SUM($N997:X997))*Y$960*Y968)*($F997=5)</f>
        <v>0</v>
      </c>
      <c r="Z997" s="374">
        <f>(IFERROR(-FV(Z$960,Z968,Z118/Z968)-Z118,0)+(SUM($N118:Y118)+SUM($N997:Y997))*Z$960*Z968)*($F997=5)</f>
        <v>0</v>
      </c>
      <c r="AA997" s="374">
        <f>(IFERROR(-FV(AA$960,AA968,AA118/AA968)-AA118,0)+(SUM($N118:Z118)+SUM($N997:Z997))*AA$960*AA968)*($F997=5)</f>
        <v>0</v>
      </c>
      <c r="AB997" s="374">
        <f>(IFERROR(-FV(AB$960,AB968,AB118/AB968)-AB118,0)+(SUM($N118:AA118)+SUM($N997:AA997))*AB$960*AB968)*($F997=5)</f>
        <v>0</v>
      </c>
      <c r="AC997" s="374">
        <f>(IFERROR(-FV(AC$960,AC968,AC118/AC968)-AC118,0)+(SUM($N118:AB118)+SUM($N997:AB997))*AC$960*AC968)*($F997=5)</f>
        <v>0</v>
      </c>
      <c r="AD997" s="374">
        <f>(IFERROR(-FV(AD$960,AD968,AD118/AD968)-AD118,0)+(SUM($N118:AC118)+SUM($N997:AC997))*AD$960*AD968)*($F997=5)</f>
        <v>0</v>
      </c>
      <c r="AE997" s="374">
        <f>(IFERROR(-FV(AE$960,AE968,AE118/AE968)-AE118,0)+(SUM($N118:AD118)+SUM($N997:AD997))*AE$960*AE968)*($F997=5)</f>
        <v>0</v>
      </c>
      <c r="AF997" s="374">
        <f>(IFERROR(-FV(AF$960,AF968,AF118/AF968)-AF118,0)+(SUM($N118:AE118)+SUM($N997:AE997))*AF$960*AF968)*($F997=5)</f>
        <v>0</v>
      </c>
      <c r="AG997" s="374">
        <f>(IFERROR(-FV(AG$960,AG968,AG118/AG968)-AG118,0)+(SUM($N118:AF118)+SUM($N997:AF997))*AG$960*AG968)*($F997=5)</f>
        <v>0</v>
      </c>
      <c r="AH997" s="374">
        <f>(IFERROR(-FV(AH$960,AH968,AH118/AH968)-AH118,0)+(SUM($N118:AG118)+SUM($N997:AG997))*AH$960*AH968)*($F997=5)</f>
        <v>0</v>
      </c>
      <c r="AI997" s="374">
        <f>(IFERROR(-FV(AI$960,AI968,AI118/AI968)-AI118,0)+(SUM($N118:AH118)+SUM($N997:AH997))*AI$960*AI968)*($F997=5)</f>
        <v>0</v>
      </c>
      <c r="AJ997" s="374">
        <f>(IFERROR(-FV(AJ$960,AJ968,AJ118/AJ968)-AJ118,0)+(SUM($N118:AI118)+SUM($N997:AI997))*AJ$960*AJ968)*($F997=5)</f>
        <v>0</v>
      </c>
      <c r="AK997" s="374">
        <f>(IFERROR(-FV(AK$960,AK968,AK118/AK968)-AK118,0)+(SUM($N118:AJ118)+SUM($N997:AJ997))*AK$960*AK968)*($F997=5)</f>
        <v>0</v>
      </c>
      <c r="AL997" s="374">
        <f>(IFERROR(-FV(AL$960,AL968,AL118/AL968)-AL118,0)+(SUM($N118:AK118)+SUM($N997:AK997))*AL$960*AL968)*($F997=5)</f>
        <v>0</v>
      </c>
      <c r="AM997" s="374">
        <f>(IFERROR(-FV(AM$960,AM968,AM118/AM968)-AM118,0)+(SUM($N118:AL118)+SUM($N997:AL997))*AM$960*AM968)*($F997=5)</f>
        <v>0</v>
      </c>
      <c r="AN997" s="374">
        <f>(IFERROR(-FV(AN$960,AN968,AN118/AN968)-AN118,0)+(SUM($N118:AM118)+SUM($N997:AM997))*AN$960*AN968)*($F997=5)</f>
        <v>0</v>
      </c>
      <c r="AO997" s="374">
        <f>(IFERROR(-FV(AO$960,AO968,AO118/AO968)-AO118,0)+(SUM($N118:AN118)+SUM($N997:AN997))*AO$960*AO968)*($F997=5)</f>
        <v>0</v>
      </c>
      <c r="AP997" s="374">
        <f>(IFERROR(-FV(AP$960,AP968,AP118/AP968)-AP118,0)+(SUM($N118:AO118)+SUM($N997:AO997))*AP$960*AP968)*($F997=5)</f>
        <v>0</v>
      </c>
      <c r="AQ997" s="374">
        <f>(IFERROR(-FV(AQ$960,AQ968,AQ118/AQ968)-AQ118,0)+(SUM($N118:AP118)+SUM($N997:AP997))*AQ$960*AQ968)*($F997=5)</f>
        <v>0</v>
      </c>
      <c r="AR997" s="374">
        <f>(IFERROR(-FV(AR$960,AR968,AR118/AR968)-AR118,0)+(SUM($N118:AQ118)+SUM($N997:AQ997))*AR$960*AR968)*($F997=5)</f>
        <v>0</v>
      </c>
      <c r="AS997" s="374">
        <f>(IFERROR(-FV(AS$960,AS968,AS118/AS968)-AS118,0)+(SUM($N118:AR118)+SUM($N997:AR997))*AS$960*AS968)*($F997=5)</f>
        <v>0</v>
      </c>
      <c r="AT997" s="374">
        <f>(IFERROR(-FV(AT$960,AT968,AT118/AT968)-AT118,0)+(SUM($N118:AS118)+SUM($N997:AS997))*AT$960*AT968)*($F997=5)</f>
        <v>0</v>
      </c>
      <c r="AU997" s="374">
        <f>(IFERROR(-FV(AU$960,AU968,AU118/AU968)-AU118,0)+(SUM($N118:AT118)+SUM($N997:AT997))*AU$960*AU968)*($F997=5)</f>
        <v>0</v>
      </c>
      <c r="AV997" s="374">
        <f>(IFERROR(-FV(AV$960,AV968,AV118/AV968)-AV118,0)+(SUM($N118:AU118)+SUM($N997:AU997))*AV$960*AV968)*($F997=5)</f>
        <v>0</v>
      </c>
      <c r="AW997" s="374">
        <f>(IFERROR(-FV(AW$960,AW968,AW118/AW968)-AW118,0)+(SUM($N118:AV118)+SUM($N997:AV997))*AW$960*AW968)*($F997=5)</f>
        <v>0</v>
      </c>
      <c r="AX997" s="374">
        <f>(IFERROR(-FV(AX$960,AX968,AX118/AX968)-AX118,0)+(SUM($N118:AW118)+SUM($N997:AW997))*AX$960*AX968)*($F997=5)</f>
        <v>0</v>
      </c>
      <c r="AY997" s="374">
        <f>(IFERROR(-FV(AY$960,AY968,AY118/AY968)-AY118,0)+(SUM($N118:AX118)+SUM($N997:AX997))*AY$960*AY968)*($F997=5)</f>
        <v>0</v>
      </c>
      <c r="AZ997" s="374">
        <f>(IFERROR(-FV(AZ$960,AZ968,AZ118/AZ968)-AZ118,0)+(SUM($N118:AY118)+SUM($N997:AY997))*AZ$960*AZ968)*($F997=5)</f>
        <v>0</v>
      </c>
      <c r="BA997" s="374">
        <f>(IFERROR(-FV(BA$960,BA968,BA118/BA968)-BA118,0)+(SUM($N118:AZ118)+SUM($N997:AZ997))*BA$960*BA968)*($F997=5)</f>
        <v>0</v>
      </c>
      <c r="BB997" s="374">
        <f>(IFERROR(-FV(BB$960,BB968,BB118/BB968)-BB118,0)+(SUM($N118:BA118)+SUM($N997:BA997))*BB$960*BB968)*($F997=5)</f>
        <v>0</v>
      </c>
      <c r="BC997" s="374">
        <f>(IFERROR(-FV(BC$960,BC968,BC118/BC968)-BC118,0)+(SUM($N118:BB118)+SUM($N997:BB997))*BC$960*BC968)*($F997=5)</f>
        <v>0</v>
      </c>
      <c r="BD997" s="374">
        <f>(IFERROR(-FV(BD$960,BD968,BD118/BD968)-BD118,0)+(SUM($N118:BC118)+SUM($N997:BC997))*BD$960*BD968)*($F997=5)</f>
        <v>0</v>
      </c>
      <c r="BE997" s="374">
        <f>(IFERROR(-FV(BE$960,BE968,BE118/BE968)-BE118,0)+(SUM($N118:BD118)+SUM($N997:BD997))*BE$960*BE968)*($F997=5)</f>
        <v>0</v>
      </c>
      <c r="BF997" s="374">
        <f>(IFERROR(-FV(BF$960,BF968,BF118/BF968)-BF118,0)+(SUM($N118:BE118)+SUM($N997:BE997))*BF$960*BF968)*($F997=5)</f>
        <v>0</v>
      </c>
      <c r="BG997" s="374">
        <f>(IFERROR(-FV(BG$960,BG968,BG118/BG968)-BG118,0)+(SUM($N118:BF118)+SUM($N997:BF997))*BG$960*BG968)*($F997=5)</f>
        <v>0</v>
      </c>
      <c r="BH997" s="374">
        <f>(IFERROR(-FV(BH$960,BH968,BH118/BH968)-BH118,0)+(SUM($N118:BG118)+SUM($N997:BG997))*BH$960*BH968)*($F997=5)</f>
        <v>0</v>
      </c>
      <c r="BI997" s="374">
        <f>(IFERROR(-FV(BI$960,BI968,BI118/BI968)-BI118,0)+(SUM($N118:BH118)+SUM($N997:BH997))*BI$960*BI968)*($F997=5)</f>
        <v>0</v>
      </c>
      <c r="BJ997" s="374">
        <f>(IFERROR(-FV(BJ$960,BJ968,BJ118/BJ968)-BJ118,0)+(SUM($N118:BI118)+SUM($N997:BI997))*BJ$960*BJ968)*($F997=5)</f>
        <v>0</v>
      </c>
      <c r="BK997" s="374">
        <f>(IFERROR(-FV(BK$960,BK968,BK118/BK968)-BK118,0)+(SUM($N118:BJ118)+SUM($N997:BJ997))*BK$960*BK968)*($F997=5)</f>
        <v>0</v>
      </c>
      <c r="BL997" s="374">
        <f>(IFERROR(-FV(BL$960,BL968,BL118/BL968)-BL118,0)+(SUM($N118:BK118)+SUM($N997:BK997))*BL$960*BL968)*($F997=5)</f>
        <v>0</v>
      </c>
      <c r="BM997" s="374">
        <f>(IFERROR(-FV(BM$960,BM968,BM118/BM968)-BM118,0)+(SUM($N118:BL118)+SUM($N997:BL997))*BM$960*BM968)*($F997=5)</f>
        <v>0</v>
      </c>
    </row>
    <row r="998" spans="3:65" outlineLevel="1" x14ac:dyDescent="0.2">
      <c r="C998" s="325">
        <f t="shared" si="1797"/>
        <v>3</v>
      </c>
      <c r="D998" s="303" t="str">
        <f t="shared" si="1798"/>
        <v>item 3</v>
      </c>
      <c r="E998" s="350" t="str">
        <f t="shared" si="1796"/>
        <v>Operating Expense</v>
      </c>
      <c r="F998" s="320">
        <f t="shared" si="1796"/>
        <v>2</v>
      </c>
      <c r="G998" s="320"/>
      <c r="H998" s="362"/>
      <c r="K998" s="341">
        <f t="shared" si="1799"/>
        <v>0</v>
      </c>
      <c r="L998" s="342">
        <f t="shared" si="1800"/>
        <v>0</v>
      </c>
      <c r="O998" s="374">
        <f>(IFERROR(-FV(O$960,O969,O119/O969)-O119,0)+(SUM($N119:N119)+SUM($N998:N998))*O$960*O969)*($F998=5)</f>
        <v>0</v>
      </c>
      <c r="P998" s="374">
        <f>(IFERROR(-FV(P$960,P969,P119/P969)-P119,0)+(SUM($N119:O119)+SUM($N998:O998))*P$960*P969)*($F998=5)</f>
        <v>0</v>
      </c>
      <c r="Q998" s="374">
        <f>(IFERROR(-FV(Q$960,Q969,Q119/Q969)-Q119,0)+(SUM($N119:P119)+SUM($N998:P998))*Q$960*Q969)*($F998=5)</f>
        <v>0</v>
      </c>
      <c r="R998" s="374">
        <f>(IFERROR(-FV(R$960,R969,R119/R969)-R119,0)+(SUM($N119:Q119)+SUM($N998:Q998))*R$960*R969)*($F998=5)</f>
        <v>0</v>
      </c>
      <c r="S998" s="374">
        <f>(IFERROR(-FV(S$960,S969,S119/S969)-S119,0)+(SUM($N119:R119)+SUM($N998:R998))*S$960*S969)*($F998=5)</f>
        <v>0</v>
      </c>
      <c r="T998" s="374">
        <f>(IFERROR(-FV(T$960,T969,T119/T969)-T119,0)+(SUM($N119:S119)+SUM($N998:S998))*T$960*T969)*($F998=5)</f>
        <v>0</v>
      </c>
      <c r="U998" s="374">
        <f>(IFERROR(-FV(U$960,U969,U119/U969)-U119,0)+(SUM($N119:T119)+SUM($N998:T998))*U$960*U969)*($F998=5)</f>
        <v>0</v>
      </c>
      <c r="V998" s="374">
        <f>(IFERROR(-FV(V$960,V969,V119/V969)-V119,0)+(SUM($N119:U119)+SUM($N998:U998))*V$960*V969)*($F998=5)</f>
        <v>0</v>
      </c>
      <c r="W998" s="374">
        <f>(IFERROR(-FV(W$960,W969,W119/W969)-W119,0)+(SUM($N119:V119)+SUM($N998:V998))*W$960*W969)*($F998=5)</f>
        <v>0</v>
      </c>
      <c r="X998" s="374">
        <f>(IFERROR(-FV(X$960,X969,X119/X969)-X119,0)+(SUM($N119:W119)+SUM($N998:W998))*X$960*X969)*($F998=5)</f>
        <v>0</v>
      </c>
      <c r="Y998" s="374">
        <f>(IFERROR(-FV(Y$960,Y969,Y119/Y969)-Y119,0)+(SUM($N119:X119)+SUM($N998:X998))*Y$960*Y969)*($F998=5)</f>
        <v>0</v>
      </c>
      <c r="Z998" s="374">
        <f>(IFERROR(-FV(Z$960,Z969,Z119/Z969)-Z119,0)+(SUM($N119:Y119)+SUM($N998:Y998))*Z$960*Z969)*($F998=5)</f>
        <v>0</v>
      </c>
      <c r="AA998" s="374">
        <f>(IFERROR(-FV(AA$960,AA969,AA119/AA969)-AA119,0)+(SUM($N119:Z119)+SUM($N998:Z998))*AA$960*AA969)*($F998=5)</f>
        <v>0</v>
      </c>
      <c r="AB998" s="374">
        <f>(IFERROR(-FV(AB$960,AB969,AB119/AB969)-AB119,0)+(SUM($N119:AA119)+SUM($N998:AA998))*AB$960*AB969)*($F998=5)</f>
        <v>0</v>
      </c>
      <c r="AC998" s="374">
        <f>(IFERROR(-FV(AC$960,AC969,AC119/AC969)-AC119,0)+(SUM($N119:AB119)+SUM($N998:AB998))*AC$960*AC969)*($F998=5)</f>
        <v>0</v>
      </c>
      <c r="AD998" s="374">
        <f>(IFERROR(-FV(AD$960,AD969,AD119/AD969)-AD119,0)+(SUM($N119:AC119)+SUM($N998:AC998))*AD$960*AD969)*($F998=5)</f>
        <v>0</v>
      </c>
      <c r="AE998" s="374">
        <f>(IFERROR(-FV(AE$960,AE969,AE119/AE969)-AE119,0)+(SUM($N119:AD119)+SUM($N998:AD998))*AE$960*AE969)*($F998=5)</f>
        <v>0</v>
      </c>
      <c r="AF998" s="374">
        <f>(IFERROR(-FV(AF$960,AF969,AF119/AF969)-AF119,0)+(SUM($N119:AE119)+SUM($N998:AE998))*AF$960*AF969)*($F998=5)</f>
        <v>0</v>
      </c>
      <c r="AG998" s="374">
        <f>(IFERROR(-FV(AG$960,AG969,AG119/AG969)-AG119,0)+(SUM($N119:AF119)+SUM($N998:AF998))*AG$960*AG969)*($F998=5)</f>
        <v>0</v>
      </c>
      <c r="AH998" s="374">
        <f>(IFERROR(-FV(AH$960,AH969,AH119/AH969)-AH119,0)+(SUM($N119:AG119)+SUM($N998:AG998))*AH$960*AH969)*($F998=5)</f>
        <v>0</v>
      </c>
      <c r="AI998" s="374">
        <f>(IFERROR(-FV(AI$960,AI969,AI119/AI969)-AI119,0)+(SUM($N119:AH119)+SUM($N998:AH998))*AI$960*AI969)*($F998=5)</f>
        <v>0</v>
      </c>
      <c r="AJ998" s="374">
        <f>(IFERROR(-FV(AJ$960,AJ969,AJ119/AJ969)-AJ119,0)+(SUM($N119:AI119)+SUM($N998:AI998))*AJ$960*AJ969)*($F998=5)</f>
        <v>0</v>
      </c>
      <c r="AK998" s="374">
        <f>(IFERROR(-FV(AK$960,AK969,AK119/AK969)-AK119,0)+(SUM($N119:AJ119)+SUM($N998:AJ998))*AK$960*AK969)*($F998=5)</f>
        <v>0</v>
      </c>
      <c r="AL998" s="374">
        <f>(IFERROR(-FV(AL$960,AL969,AL119/AL969)-AL119,0)+(SUM($N119:AK119)+SUM($N998:AK998))*AL$960*AL969)*($F998=5)</f>
        <v>0</v>
      </c>
      <c r="AM998" s="374">
        <f>(IFERROR(-FV(AM$960,AM969,AM119/AM969)-AM119,0)+(SUM($N119:AL119)+SUM($N998:AL998))*AM$960*AM969)*($F998=5)</f>
        <v>0</v>
      </c>
      <c r="AN998" s="374">
        <f>(IFERROR(-FV(AN$960,AN969,AN119/AN969)-AN119,0)+(SUM($N119:AM119)+SUM($N998:AM998))*AN$960*AN969)*($F998=5)</f>
        <v>0</v>
      </c>
      <c r="AO998" s="374">
        <f>(IFERROR(-FV(AO$960,AO969,AO119/AO969)-AO119,0)+(SUM($N119:AN119)+SUM($N998:AN998))*AO$960*AO969)*($F998=5)</f>
        <v>0</v>
      </c>
      <c r="AP998" s="374">
        <f>(IFERROR(-FV(AP$960,AP969,AP119/AP969)-AP119,0)+(SUM($N119:AO119)+SUM($N998:AO998))*AP$960*AP969)*($F998=5)</f>
        <v>0</v>
      </c>
      <c r="AQ998" s="374">
        <f>(IFERROR(-FV(AQ$960,AQ969,AQ119/AQ969)-AQ119,0)+(SUM($N119:AP119)+SUM($N998:AP998))*AQ$960*AQ969)*($F998=5)</f>
        <v>0</v>
      </c>
      <c r="AR998" s="374">
        <f>(IFERROR(-FV(AR$960,AR969,AR119/AR969)-AR119,0)+(SUM($N119:AQ119)+SUM($N998:AQ998))*AR$960*AR969)*($F998=5)</f>
        <v>0</v>
      </c>
      <c r="AS998" s="374">
        <f>(IFERROR(-FV(AS$960,AS969,AS119/AS969)-AS119,0)+(SUM($N119:AR119)+SUM($N998:AR998))*AS$960*AS969)*($F998=5)</f>
        <v>0</v>
      </c>
      <c r="AT998" s="374">
        <f>(IFERROR(-FV(AT$960,AT969,AT119/AT969)-AT119,0)+(SUM($N119:AS119)+SUM($N998:AS998))*AT$960*AT969)*($F998=5)</f>
        <v>0</v>
      </c>
      <c r="AU998" s="374">
        <f>(IFERROR(-FV(AU$960,AU969,AU119/AU969)-AU119,0)+(SUM($N119:AT119)+SUM($N998:AT998))*AU$960*AU969)*($F998=5)</f>
        <v>0</v>
      </c>
      <c r="AV998" s="374">
        <f>(IFERROR(-FV(AV$960,AV969,AV119/AV969)-AV119,0)+(SUM($N119:AU119)+SUM($N998:AU998))*AV$960*AV969)*($F998=5)</f>
        <v>0</v>
      </c>
      <c r="AW998" s="374">
        <f>(IFERROR(-FV(AW$960,AW969,AW119/AW969)-AW119,0)+(SUM($N119:AV119)+SUM($N998:AV998))*AW$960*AW969)*($F998=5)</f>
        <v>0</v>
      </c>
      <c r="AX998" s="374">
        <f>(IFERROR(-FV(AX$960,AX969,AX119/AX969)-AX119,0)+(SUM($N119:AW119)+SUM($N998:AW998))*AX$960*AX969)*($F998=5)</f>
        <v>0</v>
      </c>
      <c r="AY998" s="374">
        <f>(IFERROR(-FV(AY$960,AY969,AY119/AY969)-AY119,0)+(SUM($N119:AX119)+SUM($N998:AX998))*AY$960*AY969)*($F998=5)</f>
        <v>0</v>
      </c>
      <c r="AZ998" s="374">
        <f>(IFERROR(-FV(AZ$960,AZ969,AZ119/AZ969)-AZ119,0)+(SUM($N119:AY119)+SUM($N998:AY998))*AZ$960*AZ969)*($F998=5)</f>
        <v>0</v>
      </c>
      <c r="BA998" s="374">
        <f>(IFERROR(-FV(BA$960,BA969,BA119/BA969)-BA119,0)+(SUM($N119:AZ119)+SUM($N998:AZ998))*BA$960*BA969)*($F998=5)</f>
        <v>0</v>
      </c>
      <c r="BB998" s="374">
        <f>(IFERROR(-FV(BB$960,BB969,BB119/BB969)-BB119,0)+(SUM($N119:BA119)+SUM($N998:BA998))*BB$960*BB969)*($F998=5)</f>
        <v>0</v>
      </c>
      <c r="BC998" s="374">
        <f>(IFERROR(-FV(BC$960,BC969,BC119/BC969)-BC119,0)+(SUM($N119:BB119)+SUM($N998:BB998))*BC$960*BC969)*($F998=5)</f>
        <v>0</v>
      </c>
      <c r="BD998" s="374">
        <f>(IFERROR(-FV(BD$960,BD969,BD119/BD969)-BD119,0)+(SUM($N119:BC119)+SUM($N998:BC998))*BD$960*BD969)*($F998=5)</f>
        <v>0</v>
      </c>
      <c r="BE998" s="374">
        <f>(IFERROR(-FV(BE$960,BE969,BE119/BE969)-BE119,0)+(SUM($N119:BD119)+SUM($N998:BD998))*BE$960*BE969)*($F998=5)</f>
        <v>0</v>
      </c>
      <c r="BF998" s="374">
        <f>(IFERROR(-FV(BF$960,BF969,BF119/BF969)-BF119,0)+(SUM($N119:BE119)+SUM($N998:BE998))*BF$960*BF969)*($F998=5)</f>
        <v>0</v>
      </c>
      <c r="BG998" s="374">
        <f>(IFERROR(-FV(BG$960,BG969,BG119/BG969)-BG119,0)+(SUM($N119:BF119)+SUM($N998:BF998))*BG$960*BG969)*($F998=5)</f>
        <v>0</v>
      </c>
      <c r="BH998" s="374">
        <f>(IFERROR(-FV(BH$960,BH969,BH119/BH969)-BH119,0)+(SUM($N119:BG119)+SUM($N998:BG998))*BH$960*BH969)*($F998=5)</f>
        <v>0</v>
      </c>
      <c r="BI998" s="374">
        <f>(IFERROR(-FV(BI$960,BI969,BI119/BI969)-BI119,0)+(SUM($N119:BH119)+SUM($N998:BH998))*BI$960*BI969)*($F998=5)</f>
        <v>0</v>
      </c>
      <c r="BJ998" s="374">
        <f>(IFERROR(-FV(BJ$960,BJ969,BJ119/BJ969)-BJ119,0)+(SUM($N119:BI119)+SUM($N998:BI998))*BJ$960*BJ969)*($F998=5)</f>
        <v>0</v>
      </c>
      <c r="BK998" s="374">
        <f>(IFERROR(-FV(BK$960,BK969,BK119/BK969)-BK119,0)+(SUM($N119:BJ119)+SUM($N998:BJ998))*BK$960*BK969)*($F998=5)</f>
        <v>0</v>
      </c>
      <c r="BL998" s="374">
        <f>(IFERROR(-FV(BL$960,BL969,BL119/BL969)-BL119,0)+(SUM($N119:BK119)+SUM($N998:BK998))*BL$960*BL969)*($F998=5)</f>
        <v>0</v>
      </c>
      <c r="BM998" s="374">
        <f>(IFERROR(-FV(BM$960,BM969,BM119/BM969)-BM119,0)+(SUM($N119:BL119)+SUM($N998:BL998))*BM$960*BM969)*($F998=5)</f>
        <v>0</v>
      </c>
    </row>
    <row r="999" spans="3:65" outlineLevel="1" x14ac:dyDescent="0.2">
      <c r="C999" s="325">
        <f t="shared" si="1797"/>
        <v>4</v>
      </c>
      <c r="D999" s="303" t="str">
        <f t="shared" si="1798"/>
        <v>item 4</v>
      </c>
      <c r="E999" s="350" t="str">
        <f t="shared" si="1796"/>
        <v>Operating Expense</v>
      </c>
      <c r="F999" s="320">
        <f t="shared" si="1796"/>
        <v>2</v>
      </c>
      <c r="G999" s="320"/>
      <c r="H999" s="362"/>
      <c r="K999" s="341">
        <f t="shared" si="1799"/>
        <v>0</v>
      </c>
      <c r="L999" s="342">
        <f t="shared" si="1800"/>
        <v>0</v>
      </c>
      <c r="O999" s="374">
        <f>(IFERROR(-FV(O$960,O970,O120/O970)-O120,0)+(SUM($N120:N120)+SUM($N999:N999))*O$960*O970)*($F999=5)</f>
        <v>0</v>
      </c>
      <c r="P999" s="374">
        <f>(IFERROR(-FV(P$960,P970,P120/P970)-P120,0)+(SUM($N120:O120)+SUM($N999:O999))*P$960*P970)*($F999=5)</f>
        <v>0</v>
      </c>
      <c r="Q999" s="374">
        <f>(IFERROR(-FV(Q$960,Q970,Q120/Q970)-Q120,0)+(SUM($N120:P120)+SUM($N999:P999))*Q$960*Q970)*($F999=5)</f>
        <v>0</v>
      </c>
      <c r="R999" s="374">
        <f>(IFERROR(-FV(R$960,R970,R120/R970)-R120,0)+(SUM($N120:Q120)+SUM($N999:Q999))*R$960*R970)*($F999=5)</f>
        <v>0</v>
      </c>
      <c r="S999" s="374">
        <f>(IFERROR(-FV(S$960,S970,S120/S970)-S120,0)+(SUM($N120:R120)+SUM($N999:R999))*S$960*S970)*($F999=5)</f>
        <v>0</v>
      </c>
      <c r="T999" s="374">
        <f>(IFERROR(-FV(T$960,T970,T120/T970)-T120,0)+(SUM($N120:S120)+SUM($N999:S999))*T$960*T970)*($F999=5)</f>
        <v>0</v>
      </c>
      <c r="U999" s="374">
        <f>(IFERROR(-FV(U$960,U970,U120/U970)-U120,0)+(SUM($N120:T120)+SUM($N999:T999))*U$960*U970)*($F999=5)</f>
        <v>0</v>
      </c>
      <c r="V999" s="374">
        <f>(IFERROR(-FV(V$960,V970,V120/V970)-V120,0)+(SUM($N120:U120)+SUM($N999:U999))*V$960*V970)*($F999=5)</f>
        <v>0</v>
      </c>
      <c r="W999" s="374">
        <f>(IFERROR(-FV(W$960,W970,W120/W970)-W120,0)+(SUM($N120:V120)+SUM($N999:V999))*W$960*W970)*($F999=5)</f>
        <v>0</v>
      </c>
      <c r="X999" s="374">
        <f>(IFERROR(-FV(X$960,X970,X120/X970)-X120,0)+(SUM($N120:W120)+SUM($N999:W999))*X$960*X970)*($F999=5)</f>
        <v>0</v>
      </c>
      <c r="Y999" s="374">
        <f>(IFERROR(-FV(Y$960,Y970,Y120/Y970)-Y120,0)+(SUM($N120:X120)+SUM($N999:X999))*Y$960*Y970)*($F999=5)</f>
        <v>0</v>
      </c>
      <c r="Z999" s="374">
        <f>(IFERROR(-FV(Z$960,Z970,Z120/Z970)-Z120,0)+(SUM($N120:Y120)+SUM($N999:Y999))*Z$960*Z970)*($F999=5)</f>
        <v>0</v>
      </c>
      <c r="AA999" s="374">
        <f>(IFERROR(-FV(AA$960,AA970,AA120/AA970)-AA120,0)+(SUM($N120:Z120)+SUM($N999:Z999))*AA$960*AA970)*($F999=5)</f>
        <v>0</v>
      </c>
      <c r="AB999" s="374">
        <f>(IFERROR(-FV(AB$960,AB970,AB120/AB970)-AB120,0)+(SUM($N120:AA120)+SUM($N999:AA999))*AB$960*AB970)*($F999=5)</f>
        <v>0</v>
      </c>
      <c r="AC999" s="374">
        <f>(IFERROR(-FV(AC$960,AC970,AC120/AC970)-AC120,0)+(SUM($N120:AB120)+SUM($N999:AB999))*AC$960*AC970)*($F999=5)</f>
        <v>0</v>
      </c>
      <c r="AD999" s="374">
        <f>(IFERROR(-FV(AD$960,AD970,AD120/AD970)-AD120,0)+(SUM($N120:AC120)+SUM($N999:AC999))*AD$960*AD970)*($F999=5)</f>
        <v>0</v>
      </c>
      <c r="AE999" s="374">
        <f>(IFERROR(-FV(AE$960,AE970,AE120/AE970)-AE120,0)+(SUM($N120:AD120)+SUM($N999:AD999))*AE$960*AE970)*($F999=5)</f>
        <v>0</v>
      </c>
      <c r="AF999" s="374">
        <f>(IFERROR(-FV(AF$960,AF970,AF120/AF970)-AF120,0)+(SUM($N120:AE120)+SUM($N999:AE999))*AF$960*AF970)*($F999=5)</f>
        <v>0</v>
      </c>
      <c r="AG999" s="374">
        <f>(IFERROR(-FV(AG$960,AG970,AG120/AG970)-AG120,0)+(SUM($N120:AF120)+SUM($N999:AF999))*AG$960*AG970)*($F999=5)</f>
        <v>0</v>
      </c>
      <c r="AH999" s="374">
        <f>(IFERROR(-FV(AH$960,AH970,AH120/AH970)-AH120,0)+(SUM($N120:AG120)+SUM($N999:AG999))*AH$960*AH970)*($F999=5)</f>
        <v>0</v>
      </c>
      <c r="AI999" s="374">
        <f>(IFERROR(-FV(AI$960,AI970,AI120/AI970)-AI120,0)+(SUM($N120:AH120)+SUM($N999:AH999))*AI$960*AI970)*($F999=5)</f>
        <v>0</v>
      </c>
      <c r="AJ999" s="374">
        <f>(IFERROR(-FV(AJ$960,AJ970,AJ120/AJ970)-AJ120,0)+(SUM($N120:AI120)+SUM($N999:AI999))*AJ$960*AJ970)*($F999=5)</f>
        <v>0</v>
      </c>
      <c r="AK999" s="374">
        <f>(IFERROR(-FV(AK$960,AK970,AK120/AK970)-AK120,0)+(SUM($N120:AJ120)+SUM($N999:AJ999))*AK$960*AK970)*($F999=5)</f>
        <v>0</v>
      </c>
      <c r="AL999" s="374">
        <f>(IFERROR(-FV(AL$960,AL970,AL120/AL970)-AL120,0)+(SUM($N120:AK120)+SUM($N999:AK999))*AL$960*AL970)*($F999=5)</f>
        <v>0</v>
      </c>
      <c r="AM999" s="374">
        <f>(IFERROR(-FV(AM$960,AM970,AM120/AM970)-AM120,0)+(SUM($N120:AL120)+SUM($N999:AL999))*AM$960*AM970)*($F999=5)</f>
        <v>0</v>
      </c>
      <c r="AN999" s="374">
        <f>(IFERROR(-FV(AN$960,AN970,AN120/AN970)-AN120,0)+(SUM($N120:AM120)+SUM($N999:AM999))*AN$960*AN970)*($F999=5)</f>
        <v>0</v>
      </c>
      <c r="AO999" s="374">
        <f>(IFERROR(-FV(AO$960,AO970,AO120/AO970)-AO120,0)+(SUM($N120:AN120)+SUM($N999:AN999))*AO$960*AO970)*($F999=5)</f>
        <v>0</v>
      </c>
      <c r="AP999" s="374">
        <f>(IFERROR(-FV(AP$960,AP970,AP120/AP970)-AP120,0)+(SUM($N120:AO120)+SUM($N999:AO999))*AP$960*AP970)*($F999=5)</f>
        <v>0</v>
      </c>
      <c r="AQ999" s="374">
        <f>(IFERROR(-FV(AQ$960,AQ970,AQ120/AQ970)-AQ120,0)+(SUM($N120:AP120)+SUM($N999:AP999))*AQ$960*AQ970)*($F999=5)</f>
        <v>0</v>
      </c>
      <c r="AR999" s="374">
        <f>(IFERROR(-FV(AR$960,AR970,AR120/AR970)-AR120,0)+(SUM($N120:AQ120)+SUM($N999:AQ999))*AR$960*AR970)*($F999=5)</f>
        <v>0</v>
      </c>
      <c r="AS999" s="374">
        <f>(IFERROR(-FV(AS$960,AS970,AS120/AS970)-AS120,0)+(SUM($N120:AR120)+SUM($N999:AR999))*AS$960*AS970)*($F999=5)</f>
        <v>0</v>
      </c>
      <c r="AT999" s="374">
        <f>(IFERROR(-FV(AT$960,AT970,AT120/AT970)-AT120,0)+(SUM($N120:AS120)+SUM($N999:AS999))*AT$960*AT970)*($F999=5)</f>
        <v>0</v>
      </c>
      <c r="AU999" s="374">
        <f>(IFERROR(-FV(AU$960,AU970,AU120/AU970)-AU120,0)+(SUM($N120:AT120)+SUM($N999:AT999))*AU$960*AU970)*($F999=5)</f>
        <v>0</v>
      </c>
      <c r="AV999" s="374">
        <f>(IFERROR(-FV(AV$960,AV970,AV120/AV970)-AV120,0)+(SUM($N120:AU120)+SUM($N999:AU999))*AV$960*AV970)*($F999=5)</f>
        <v>0</v>
      </c>
      <c r="AW999" s="374">
        <f>(IFERROR(-FV(AW$960,AW970,AW120/AW970)-AW120,0)+(SUM($N120:AV120)+SUM($N999:AV999))*AW$960*AW970)*($F999=5)</f>
        <v>0</v>
      </c>
      <c r="AX999" s="374">
        <f>(IFERROR(-FV(AX$960,AX970,AX120/AX970)-AX120,0)+(SUM($N120:AW120)+SUM($N999:AW999))*AX$960*AX970)*($F999=5)</f>
        <v>0</v>
      </c>
      <c r="AY999" s="374">
        <f>(IFERROR(-FV(AY$960,AY970,AY120/AY970)-AY120,0)+(SUM($N120:AX120)+SUM($N999:AX999))*AY$960*AY970)*($F999=5)</f>
        <v>0</v>
      </c>
      <c r="AZ999" s="374">
        <f>(IFERROR(-FV(AZ$960,AZ970,AZ120/AZ970)-AZ120,0)+(SUM($N120:AY120)+SUM($N999:AY999))*AZ$960*AZ970)*($F999=5)</f>
        <v>0</v>
      </c>
      <c r="BA999" s="374">
        <f>(IFERROR(-FV(BA$960,BA970,BA120/BA970)-BA120,0)+(SUM($N120:AZ120)+SUM($N999:AZ999))*BA$960*BA970)*($F999=5)</f>
        <v>0</v>
      </c>
      <c r="BB999" s="374">
        <f>(IFERROR(-FV(BB$960,BB970,BB120/BB970)-BB120,0)+(SUM($N120:BA120)+SUM($N999:BA999))*BB$960*BB970)*($F999=5)</f>
        <v>0</v>
      </c>
      <c r="BC999" s="374">
        <f>(IFERROR(-FV(BC$960,BC970,BC120/BC970)-BC120,0)+(SUM($N120:BB120)+SUM($N999:BB999))*BC$960*BC970)*($F999=5)</f>
        <v>0</v>
      </c>
      <c r="BD999" s="374">
        <f>(IFERROR(-FV(BD$960,BD970,BD120/BD970)-BD120,0)+(SUM($N120:BC120)+SUM($N999:BC999))*BD$960*BD970)*($F999=5)</f>
        <v>0</v>
      </c>
      <c r="BE999" s="374">
        <f>(IFERROR(-FV(BE$960,BE970,BE120/BE970)-BE120,0)+(SUM($N120:BD120)+SUM($N999:BD999))*BE$960*BE970)*($F999=5)</f>
        <v>0</v>
      </c>
      <c r="BF999" s="374">
        <f>(IFERROR(-FV(BF$960,BF970,BF120/BF970)-BF120,0)+(SUM($N120:BE120)+SUM($N999:BE999))*BF$960*BF970)*($F999=5)</f>
        <v>0</v>
      </c>
      <c r="BG999" s="374">
        <f>(IFERROR(-FV(BG$960,BG970,BG120/BG970)-BG120,0)+(SUM($N120:BF120)+SUM($N999:BF999))*BG$960*BG970)*($F999=5)</f>
        <v>0</v>
      </c>
      <c r="BH999" s="374">
        <f>(IFERROR(-FV(BH$960,BH970,BH120/BH970)-BH120,0)+(SUM($N120:BG120)+SUM($N999:BG999))*BH$960*BH970)*($F999=5)</f>
        <v>0</v>
      </c>
      <c r="BI999" s="374">
        <f>(IFERROR(-FV(BI$960,BI970,BI120/BI970)-BI120,0)+(SUM($N120:BH120)+SUM($N999:BH999))*BI$960*BI970)*($F999=5)</f>
        <v>0</v>
      </c>
      <c r="BJ999" s="374">
        <f>(IFERROR(-FV(BJ$960,BJ970,BJ120/BJ970)-BJ120,0)+(SUM($N120:BI120)+SUM($N999:BI999))*BJ$960*BJ970)*($F999=5)</f>
        <v>0</v>
      </c>
      <c r="BK999" s="374">
        <f>(IFERROR(-FV(BK$960,BK970,BK120/BK970)-BK120,0)+(SUM($N120:BJ120)+SUM($N999:BJ999))*BK$960*BK970)*($F999=5)</f>
        <v>0</v>
      </c>
      <c r="BL999" s="374">
        <f>(IFERROR(-FV(BL$960,BL970,BL120/BL970)-BL120,0)+(SUM($N120:BK120)+SUM($N999:BK999))*BL$960*BL970)*($F999=5)</f>
        <v>0</v>
      </c>
      <c r="BM999" s="374">
        <f>(IFERROR(-FV(BM$960,BM970,BM120/BM970)-BM120,0)+(SUM($N120:BL120)+SUM($N999:BL999))*BM$960*BM970)*($F999=5)</f>
        <v>0</v>
      </c>
    </row>
    <row r="1000" spans="3:65" outlineLevel="1" x14ac:dyDescent="0.2">
      <c r="C1000" s="325">
        <f t="shared" si="1797"/>
        <v>5</v>
      </c>
      <c r="D1000" s="303" t="str">
        <f t="shared" si="1798"/>
        <v>item 5</v>
      </c>
      <c r="E1000" s="350" t="str">
        <f t="shared" si="1796"/>
        <v>Operating Expense</v>
      </c>
      <c r="F1000" s="320">
        <f t="shared" si="1796"/>
        <v>2</v>
      </c>
      <c r="G1000" s="320"/>
      <c r="H1000" s="362"/>
      <c r="K1000" s="341">
        <f t="shared" si="1799"/>
        <v>0</v>
      </c>
      <c r="L1000" s="342">
        <f t="shared" si="1800"/>
        <v>0</v>
      </c>
      <c r="O1000" s="374">
        <f>(IFERROR(-FV(O$960,O971,O121/O971)-O121,0)+(SUM($N121:N121)+SUM($N1000:N1000))*O$960*O971)*($F1000=5)</f>
        <v>0</v>
      </c>
      <c r="P1000" s="374">
        <f>(IFERROR(-FV(P$960,P971,P121/P971)-P121,0)+(SUM($N121:O121)+SUM($N1000:O1000))*P$960*P971)*($F1000=5)</f>
        <v>0</v>
      </c>
      <c r="Q1000" s="374">
        <f>(IFERROR(-FV(Q$960,Q971,Q121/Q971)-Q121,0)+(SUM($N121:P121)+SUM($N1000:P1000))*Q$960*Q971)*($F1000=5)</f>
        <v>0</v>
      </c>
      <c r="R1000" s="374">
        <f>(IFERROR(-FV(R$960,R971,R121/R971)-R121,0)+(SUM($N121:Q121)+SUM($N1000:Q1000))*R$960*R971)*($F1000=5)</f>
        <v>0</v>
      </c>
      <c r="S1000" s="374">
        <f>(IFERROR(-FV(S$960,S971,S121/S971)-S121,0)+(SUM($N121:R121)+SUM($N1000:R1000))*S$960*S971)*($F1000=5)</f>
        <v>0</v>
      </c>
      <c r="T1000" s="374">
        <f>(IFERROR(-FV(T$960,T971,T121/T971)-T121,0)+(SUM($N121:S121)+SUM($N1000:S1000))*T$960*T971)*($F1000=5)</f>
        <v>0</v>
      </c>
      <c r="U1000" s="374">
        <f>(IFERROR(-FV(U$960,U971,U121/U971)-U121,0)+(SUM($N121:T121)+SUM($N1000:T1000))*U$960*U971)*($F1000=5)</f>
        <v>0</v>
      </c>
      <c r="V1000" s="374">
        <f>(IFERROR(-FV(V$960,V971,V121/V971)-V121,0)+(SUM($N121:U121)+SUM($N1000:U1000))*V$960*V971)*($F1000=5)</f>
        <v>0</v>
      </c>
      <c r="W1000" s="374">
        <f>(IFERROR(-FV(W$960,W971,W121/W971)-W121,0)+(SUM($N121:V121)+SUM($N1000:V1000))*W$960*W971)*($F1000=5)</f>
        <v>0</v>
      </c>
      <c r="X1000" s="374">
        <f>(IFERROR(-FV(X$960,X971,X121/X971)-X121,0)+(SUM($N121:W121)+SUM($N1000:W1000))*X$960*X971)*($F1000=5)</f>
        <v>0</v>
      </c>
      <c r="Y1000" s="374">
        <f>(IFERROR(-FV(Y$960,Y971,Y121/Y971)-Y121,0)+(SUM($N121:X121)+SUM($N1000:X1000))*Y$960*Y971)*($F1000=5)</f>
        <v>0</v>
      </c>
      <c r="Z1000" s="374">
        <f>(IFERROR(-FV(Z$960,Z971,Z121/Z971)-Z121,0)+(SUM($N121:Y121)+SUM($N1000:Y1000))*Z$960*Z971)*($F1000=5)</f>
        <v>0</v>
      </c>
      <c r="AA1000" s="374">
        <f>(IFERROR(-FV(AA$960,AA971,AA121/AA971)-AA121,0)+(SUM($N121:Z121)+SUM($N1000:Z1000))*AA$960*AA971)*($F1000=5)</f>
        <v>0</v>
      </c>
      <c r="AB1000" s="374">
        <f>(IFERROR(-FV(AB$960,AB971,AB121/AB971)-AB121,0)+(SUM($N121:AA121)+SUM($N1000:AA1000))*AB$960*AB971)*($F1000=5)</f>
        <v>0</v>
      </c>
      <c r="AC1000" s="374">
        <f>(IFERROR(-FV(AC$960,AC971,AC121/AC971)-AC121,0)+(SUM($N121:AB121)+SUM($N1000:AB1000))*AC$960*AC971)*($F1000=5)</f>
        <v>0</v>
      </c>
      <c r="AD1000" s="374">
        <f>(IFERROR(-FV(AD$960,AD971,AD121/AD971)-AD121,0)+(SUM($N121:AC121)+SUM($N1000:AC1000))*AD$960*AD971)*($F1000=5)</f>
        <v>0</v>
      </c>
      <c r="AE1000" s="374">
        <f>(IFERROR(-FV(AE$960,AE971,AE121/AE971)-AE121,0)+(SUM($N121:AD121)+SUM($N1000:AD1000))*AE$960*AE971)*($F1000=5)</f>
        <v>0</v>
      </c>
      <c r="AF1000" s="374">
        <f>(IFERROR(-FV(AF$960,AF971,AF121/AF971)-AF121,0)+(SUM($N121:AE121)+SUM($N1000:AE1000))*AF$960*AF971)*($F1000=5)</f>
        <v>0</v>
      </c>
      <c r="AG1000" s="374">
        <f>(IFERROR(-FV(AG$960,AG971,AG121/AG971)-AG121,0)+(SUM($N121:AF121)+SUM($N1000:AF1000))*AG$960*AG971)*($F1000=5)</f>
        <v>0</v>
      </c>
      <c r="AH1000" s="374">
        <f>(IFERROR(-FV(AH$960,AH971,AH121/AH971)-AH121,0)+(SUM($N121:AG121)+SUM($N1000:AG1000))*AH$960*AH971)*($F1000=5)</f>
        <v>0</v>
      </c>
      <c r="AI1000" s="374">
        <f>(IFERROR(-FV(AI$960,AI971,AI121/AI971)-AI121,0)+(SUM($N121:AH121)+SUM($N1000:AH1000))*AI$960*AI971)*($F1000=5)</f>
        <v>0</v>
      </c>
      <c r="AJ1000" s="374">
        <f>(IFERROR(-FV(AJ$960,AJ971,AJ121/AJ971)-AJ121,0)+(SUM($N121:AI121)+SUM($N1000:AI1000))*AJ$960*AJ971)*($F1000=5)</f>
        <v>0</v>
      </c>
      <c r="AK1000" s="374">
        <f>(IFERROR(-FV(AK$960,AK971,AK121/AK971)-AK121,0)+(SUM($N121:AJ121)+SUM($N1000:AJ1000))*AK$960*AK971)*($F1000=5)</f>
        <v>0</v>
      </c>
      <c r="AL1000" s="374">
        <f>(IFERROR(-FV(AL$960,AL971,AL121/AL971)-AL121,0)+(SUM($N121:AK121)+SUM($N1000:AK1000))*AL$960*AL971)*($F1000=5)</f>
        <v>0</v>
      </c>
      <c r="AM1000" s="374">
        <f>(IFERROR(-FV(AM$960,AM971,AM121/AM971)-AM121,0)+(SUM($N121:AL121)+SUM($N1000:AL1000))*AM$960*AM971)*($F1000=5)</f>
        <v>0</v>
      </c>
      <c r="AN1000" s="374">
        <f>(IFERROR(-FV(AN$960,AN971,AN121/AN971)-AN121,0)+(SUM($N121:AM121)+SUM($N1000:AM1000))*AN$960*AN971)*($F1000=5)</f>
        <v>0</v>
      </c>
      <c r="AO1000" s="374">
        <f>(IFERROR(-FV(AO$960,AO971,AO121/AO971)-AO121,0)+(SUM($N121:AN121)+SUM($N1000:AN1000))*AO$960*AO971)*($F1000=5)</f>
        <v>0</v>
      </c>
      <c r="AP1000" s="374">
        <f>(IFERROR(-FV(AP$960,AP971,AP121/AP971)-AP121,0)+(SUM($N121:AO121)+SUM($N1000:AO1000))*AP$960*AP971)*($F1000=5)</f>
        <v>0</v>
      </c>
      <c r="AQ1000" s="374">
        <f>(IFERROR(-FV(AQ$960,AQ971,AQ121/AQ971)-AQ121,0)+(SUM($N121:AP121)+SUM($N1000:AP1000))*AQ$960*AQ971)*($F1000=5)</f>
        <v>0</v>
      </c>
      <c r="AR1000" s="374">
        <f>(IFERROR(-FV(AR$960,AR971,AR121/AR971)-AR121,0)+(SUM($N121:AQ121)+SUM($N1000:AQ1000))*AR$960*AR971)*($F1000=5)</f>
        <v>0</v>
      </c>
      <c r="AS1000" s="374">
        <f>(IFERROR(-FV(AS$960,AS971,AS121/AS971)-AS121,0)+(SUM($N121:AR121)+SUM($N1000:AR1000))*AS$960*AS971)*($F1000=5)</f>
        <v>0</v>
      </c>
      <c r="AT1000" s="374">
        <f>(IFERROR(-FV(AT$960,AT971,AT121/AT971)-AT121,0)+(SUM($N121:AS121)+SUM($N1000:AS1000))*AT$960*AT971)*($F1000=5)</f>
        <v>0</v>
      </c>
      <c r="AU1000" s="374">
        <f>(IFERROR(-FV(AU$960,AU971,AU121/AU971)-AU121,0)+(SUM($N121:AT121)+SUM($N1000:AT1000))*AU$960*AU971)*($F1000=5)</f>
        <v>0</v>
      </c>
      <c r="AV1000" s="374">
        <f>(IFERROR(-FV(AV$960,AV971,AV121/AV971)-AV121,0)+(SUM($N121:AU121)+SUM($N1000:AU1000))*AV$960*AV971)*($F1000=5)</f>
        <v>0</v>
      </c>
      <c r="AW1000" s="374">
        <f>(IFERROR(-FV(AW$960,AW971,AW121/AW971)-AW121,0)+(SUM($N121:AV121)+SUM($N1000:AV1000))*AW$960*AW971)*($F1000=5)</f>
        <v>0</v>
      </c>
      <c r="AX1000" s="374">
        <f>(IFERROR(-FV(AX$960,AX971,AX121/AX971)-AX121,0)+(SUM($N121:AW121)+SUM($N1000:AW1000))*AX$960*AX971)*($F1000=5)</f>
        <v>0</v>
      </c>
      <c r="AY1000" s="374">
        <f>(IFERROR(-FV(AY$960,AY971,AY121/AY971)-AY121,0)+(SUM($N121:AX121)+SUM($N1000:AX1000))*AY$960*AY971)*($F1000=5)</f>
        <v>0</v>
      </c>
      <c r="AZ1000" s="374">
        <f>(IFERROR(-FV(AZ$960,AZ971,AZ121/AZ971)-AZ121,0)+(SUM($N121:AY121)+SUM($N1000:AY1000))*AZ$960*AZ971)*($F1000=5)</f>
        <v>0</v>
      </c>
      <c r="BA1000" s="374">
        <f>(IFERROR(-FV(BA$960,BA971,BA121/BA971)-BA121,0)+(SUM($N121:AZ121)+SUM($N1000:AZ1000))*BA$960*BA971)*($F1000=5)</f>
        <v>0</v>
      </c>
      <c r="BB1000" s="374">
        <f>(IFERROR(-FV(BB$960,BB971,BB121/BB971)-BB121,0)+(SUM($N121:BA121)+SUM($N1000:BA1000))*BB$960*BB971)*($F1000=5)</f>
        <v>0</v>
      </c>
      <c r="BC1000" s="374">
        <f>(IFERROR(-FV(BC$960,BC971,BC121/BC971)-BC121,0)+(SUM($N121:BB121)+SUM($N1000:BB1000))*BC$960*BC971)*($F1000=5)</f>
        <v>0</v>
      </c>
      <c r="BD1000" s="374">
        <f>(IFERROR(-FV(BD$960,BD971,BD121/BD971)-BD121,0)+(SUM($N121:BC121)+SUM($N1000:BC1000))*BD$960*BD971)*($F1000=5)</f>
        <v>0</v>
      </c>
      <c r="BE1000" s="374">
        <f>(IFERROR(-FV(BE$960,BE971,BE121/BE971)-BE121,0)+(SUM($N121:BD121)+SUM($N1000:BD1000))*BE$960*BE971)*($F1000=5)</f>
        <v>0</v>
      </c>
      <c r="BF1000" s="374">
        <f>(IFERROR(-FV(BF$960,BF971,BF121/BF971)-BF121,0)+(SUM($N121:BE121)+SUM($N1000:BE1000))*BF$960*BF971)*($F1000=5)</f>
        <v>0</v>
      </c>
      <c r="BG1000" s="374">
        <f>(IFERROR(-FV(BG$960,BG971,BG121/BG971)-BG121,0)+(SUM($N121:BF121)+SUM($N1000:BF1000))*BG$960*BG971)*($F1000=5)</f>
        <v>0</v>
      </c>
      <c r="BH1000" s="374">
        <f>(IFERROR(-FV(BH$960,BH971,BH121/BH971)-BH121,0)+(SUM($N121:BG121)+SUM($N1000:BG1000))*BH$960*BH971)*($F1000=5)</f>
        <v>0</v>
      </c>
      <c r="BI1000" s="374">
        <f>(IFERROR(-FV(BI$960,BI971,BI121/BI971)-BI121,0)+(SUM($N121:BH121)+SUM($N1000:BH1000))*BI$960*BI971)*($F1000=5)</f>
        <v>0</v>
      </c>
      <c r="BJ1000" s="374">
        <f>(IFERROR(-FV(BJ$960,BJ971,BJ121/BJ971)-BJ121,0)+(SUM($N121:BI121)+SUM($N1000:BI1000))*BJ$960*BJ971)*($F1000=5)</f>
        <v>0</v>
      </c>
      <c r="BK1000" s="374">
        <f>(IFERROR(-FV(BK$960,BK971,BK121/BK971)-BK121,0)+(SUM($N121:BJ121)+SUM($N1000:BJ1000))*BK$960*BK971)*($F1000=5)</f>
        <v>0</v>
      </c>
      <c r="BL1000" s="374">
        <f>(IFERROR(-FV(BL$960,BL971,BL121/BL971)-BL121,0)+(SUM($N121:BK121)+SUM($N1000:BK1000))*BL$960*BL971)*($F1000=5)</f>
        <v>0</v>
      </c>
      <c r="BM1000" s="374">
        <f>(IFERROR(-FV(BM$960,BM971,BM121/BM971)-BM121,0)+(SUM($N121:BL121)+SUM($N1000:BL1000))*BM$960*BM971)*($F1000=5)</f>
        <v>0</v>
      </c>
    </row>
    <row r="1001" spans="3:65" outlineLevel="1" x14ac:dyDescent="0.2">
      <c r="C1001" s="325">
        <f t="shared" si="1797"/>
        <v>6</v>
      </c>
      <c r="D1001" s="303" t="str">
        <f t="shared" si="1798"/>
        <v>item 6</v>
      </c>
      <c r="E1001" s="350" t="str">
        <f t="shared" si="1796"/>
        <v>Operating Expense</v>
      </c>
      <c r="F1001" s="320">
        <f t="shared" si="1796"/>
        <v>2</v>
      </c>
      <c r="G1001" s="320"/>
      <c r="H1001" s="362"/>
      <c r="K1001" s="341">
        <f t="shared" si="1799"/>
        <v>0</v>
      </c>
      <c r="L1001" s="342">
        <f t="shared" si="1800"/>
        <v>0</v>
      </c>
      <c r="O1001" s="374">
        <f>(IFERROR(-FV(O$960,O972,O122/O972)-O122,0)+(SUM($N122:N122)+SUM($N1001:N1001))*O$960*O972)*($F1001=5)</f>
        <v>0</v>
      </c>
      <c r="P1001" s="374">
        <f>(IFERROR(-FV(P$960,P972,P122/P972)-P122,0)+(SUM($N122:O122)+SUM($N1001:O1001))*P$960*P972)*($F1001=5)</f>
        <v>0</v>
      </c>
      <c r="Q1001" s="374">
        <f>(IFERROR(-FV(Q$960,Q972,Q122/Q972)-Q122,0)+(SUM($N122:P122)+SUM($N1001:P1001))*Q$960*Q972)*($F1001=5)</f>
        <v>0</v>
      </c>
      <c r="R1001" s="374">
        <f>(IFERROR(-FV(R$960,R972,R122/R972)-R122,0)+(SUM($N122:Q122)+SUM($N1001:Q1001))*R$960*R972)*($F1001=5)</f>
        <v>0</v>
      </c>
      <c r="S1001" s="374">
        <f>(IFERROR(-FV(S$960,S972,S122/S972)-S122,0)+(SUM($N122:R122)+SUM($N1001:R1001))*S$960*S972)*($F1001=5)</f>
        <v>0</v>
      </c>
      <c r="T1001" s="374">
        <f>(IFERROR(-FV(T$960,T972,T122/T972)-T122,0)+(SUM($N122:S122)+SUM($N1001:S1001))*T$960*T972)*($F1001=5)</f>
        <v>0</v>
      </c>
      <c r="U1001" s="374">
        <f>(IFERROR(-FV(U$960,U972,U122/U972)-U122,0)+(SUM($N122:T122)+SUM($N1001:T1001))*U$960*U972)*($F1001=5)</f>
        <v>0</v>
      </c>
      <c r="V1001" s="374">
        <f>(IFERROR(-FV(V$960,V972,V122/V972)-V122,0)+(SUM($N122:U122)+SUM($N1001:U1001))*V$960*V972)*($F1001=5)</f>
        <v>0</v>
      </c>
      <c r="W1001" s="374">
        <f>(IFERROR(-FV(W$960,W972,W122/W972)-W122,0)+(SUM($N122:V122)+SUM($N1001:V1001))*W$960*W972)*($F1001=5)</f>
        <v>0</v>
      </c>
      <c r="X1001" s="374">
        <f>(IFERROR(-FV(X$960,X972,X122/X972)-X122,0)+(SUM($N122:W122)+SUM($N1001:W1001))*X$960*X972)*($F1001=5)</f>
        <v>0</v>
      </c>
      <c r="Y1001" s="374">
        <f>(IFERROR(-FV(Y$960,Y972,Y122/Y972)-Y122,0)+(SUM($N122:X122)+SUM($N1001:X1001))*Y$960*Y972)*($F1001=5)</f>
        <v>0</v>
      </c>
      <c r="Z1001" s="374">
        <f>(IFERROR(-FV(Z$960,Z972,Z122/Z972)-Z122,0)+(SUM($N122:Y122)+SUM($N1001:Y1001))*Z$960*Z972)*($F1001=5)</f>
        <v>0</v>
      </c>
      <c r="AA1001" s="374">
        <f>(IFERROR(-FV(AA$960,AA972,AA122/AA972)-AA122,0)+(SUM($N122:Z122)+SUM($N1001:Z1001))*AA$960*AA972)*($F1001=5)</f>
        <v>0</v>
      </c>
      <c r="AB1001" s="374">
        <f>(IFERROR(-FV(AB$960,AB972,AB122/AB972)-AB122,0)+(SUM($N122:AA122)+SUM($N1001:AA1001))*AB$960*AB972)*($F1001=5)</f>
        <v>0</v>
      </c>
      <c r="AC1001" s="374">
        <f>(IFERROR(-FV(AC$960,AC972,AC122/AC972)-AC122,0)+(SUM($N122:AB122)+SUM($N1001:AB1001))*AC$960*AC972)*($F1001=5)</f>
        <v>0</v>
      </c>
      <c r="AD1001" s="374">
        <f>(IFERROR(-FV(AD$960,AD972,AD122/AD972)-AD122,0)+(SUM($N122:AC122)+SUM($N1001:AC1001))*AD$960*AD972)*($F1001=5)</f>
        <v>0</v>
      </c>
      <c r="AE1001" s="374">
        <f>(IFERROR(-FV(AE$960,AE972,AE122/AE972)-AE122,0)+(SUM($N122:AD122)+SUM($N1001:AD1001))*AE$960*AE972)*($F1001=5)</f>
        <v>0</v>
      </c>
      <c r="AF1001" s="374">
        <f>(IFERROR(-FV(AF$960,AF972,AF122/AF972)-AF122,0)+(SUM($N122:AE122)+SUM($N1001:AE1001))*AF$960*AF972)*($F1001=5)</f>
        <v>0</v>
      </c>
      <c r="AG1001" s="374">
        <f>(IFERROR(-FV(AG$960,AG972,AG122/AG972)-AG122,0)+(SUM($N122:AF122)+SUM($N1001:AF1001))*AG$960*AG972)*($F1001=5)</f>
        <v>0</v>
      </c>
      <c r="AH1001" s="374">
        <f>(IFERROR(-FV(AH$960,AH972,AH122/AH972)-AH122,0)+(SUM($N122:AG122)+SUM($N1001:AG1001))*AH$960*AH972)*($F1001=5)</f>
        <v>0</v>
      </c>
      <c r="AI1001" s="374">
        <f>(IFERROR(-FV(AI$960,AI972,AI122/AI972)-AI122,0)+(SUM($N122:AH122)+SUM($N1001:AH1001))*AI$960*AI972)*($F1001=5)</f>
        <v>0</v>
      </c>
      <c r="AJ1001" s="374">
        <f>(IFERROR(-FV(AJ$960,AJ972,AJ122/AJ972)-AJ122,0)+(SUM($N122:AI122)+SUM($N1001:AI1001))*AJ$960*AJ972)*($F1001=5)</f>
        <v>0</v>
      </c>
      <c r="AK1001" s="374">
        <f>(IFERROR(-FV(AK$960,AK972,AK122/AK972)-AK122,0)+(SUM($N122:AJ122)+SUM($N1001:AJ1001))*AK$960*AK972)*($F1001=5)</f>
        <v>0</v>
      </c>
      <c r="AL1001" s="374">
        <f>(IFERROR(-FV(AL$960,AL972,AL122/AL972)-AL122,0)+(SUM($N122:AK122)+SUM($N1001:AK1001))*AL$960*AL972)*($F1001=5)</f>
        <v>0</v>
      </c>
      <c r="AM1001" s="374">
        <f>(IFERROR(-FV(AM$960,AM972,AM122/AM972)-AM122,0)+(SUM($N122:AL122)+SUM($N1001:AL1001))*AM$960*AM972)*($F1001=5)</f>
        <v>0</v>
      </c>
      <c r="AN1001" s="374">
        <f>(IFERROR(-FV(AN$960,AN972,AN122/AN972)-AN122,0)+(SUM($N122:AM122)+SUM($N1001:AM1001))*AN$960*AN972)*($F1001=5)</f>
        <v>0</v>
      </c>
      <c r="AO1001" s="374">
        <f>(IFERROR(-FV(AO$960,AO972,AO122/AO972)-AO122,0)+(SUM($N122:AN122)+SUM($N1001:AN1001))*AO$960*AO972)*($F1001=5)</f>
        <v>0</v>
      </c>
      <c r="AP1001" s="374">
        <f>(IFERROR(-FV(AP$960,AP972,AP122/AP972)-AP122,0)+(SUM($N122:AO122)+SUM($N1001:AO1001))*AP$960*AP972)*($F1001=5)</f>
        <v>0</v>
      </c>
      <c r="AQ1001" s="374">
        <f>(IFERROR(-FV(AQ$960,AQ972,AQ122/AQ972)-AQ122,0)+(SUM($N122:AP122)+SUM($N1001:AP1001))*AQ$960*AQ972)*($F1001=5)</f>
        <v>0</v>
      </c>
      <c r="AR1001" s="374">
        <f>(IFERROR(-FV(AR$960,AR972,AR122/AR972)-AR122,0)+(SUM($N122:AQ122)+SUM($N1001:AQ1001))*AR$960*AR972)*($F1001=5)</f>
        <v>0</v>
      </c>
      <c r="AS1001" s="374">
        <f>(IFERROR(-FV(AS$960,AS972,AS122/AS972)-AS122,0)+(SUM($N122:AR122)+SUM($N1001:AR1001))*AS$960*AS972)*($F1001=5)</f>
        <v>0</v>
      </c>
      <c r="AT1001" s="374">
        <f>(IFERROR(-FV(AT$960,AT972,AT122/AT972)-AT122,0)+(SUM($N122:AS122)+SUM($N1001:AS1001))*AT$960*AT972)*($F1001=5)</f>
        <v>0</v>
      </c>
      <c r="AU1001" s="374">
        <f>(IFERROR(-FV(AU$960,AU972,AU122/AU972)-AU122,0)+(SUM($N122:AT122)+SUM($N1001:AT1001))*AU$960*AU972)*($F1001=5)</f>
        <v>0</v>
      </c>
      <c r="AV1001" s="374">
        <f>(IFERROR(-FV(AV$960,AV972,AV122/AV972)-AV122,0)+(SUM($N122:AU122)+SUM($N1001:AU1001))*AV$960*AV972)*($F1001=5)</f>
        <v>0</v>
      </c>
      <c r="AW1001" s="374">
        <f>(IFERROR(-FV(AW$960,AW972,AW122/AW972)-AW122,0)+(SUM($N122:AV122)+SUM($N1001:AV1001))*AW$960*AW972)*($F1001=5)</f>
        <v>0</v>
      </c>
      <c r="AX1001" s="374">
        <f>(IFERROR(-FV(AX$960,AX972,AX122/AX972)-AX122,0)+(SUM($N122:AW122)+SUM($N1001:AW1001))*AX$960*AX972)*($F1001=5)</f>
        <v>0</v>
      </c>
      <c r="AY1001" s="374">
        <f>(IFERROR(-FV(AY$960,AY972,AY122/AY972)-AY122,0)+(SUM($N122:AX122)+SUM($N1001:AX1001))*AY$960*AY972)*($F1001=5)</f>
        <v>0</v>
      </c>
      <c r="AZ1001" s="374">
        <f>(IFERROR(-FV(AZ$960,AZ972,AZ122/AZ972)-AZ122,0)+(SUM($N122:AY122)+SUM($N1001:AY1001))*AZ$960*AZ972)*($F1001=5)</f>
        <v>0</v>
      </c>
      <c r="BA1001" s="374">
        <f>(IFERROR(-FV(BA$960,BA972,BA122/BA972)-BA122,0)+(SUM($N122:AZ122)+SUM($N1001:AZ1001))*BA$960*BA972)*($F1001=5)</f>
        <v>0</v>
      </c>
      <c r="BB1001" s="374">
        <f>(IFERROR(-FV(BB$960,BB972,BB122/BB972)-BB122,0)+(SUM($N122:BA122)+SUM($N1001:BA1001))*BB$960*BB972)*($F1001=5)</f>
        <v>0</v>
      </c>
      <c r="BC1001" s="374">
        <f>(IFERROR(-FV(BC$960,BC972,BC122/BC972)-BC122,0)+(SUM($N122:BB122)+SUM($N1001:BB1001))*BC$960*BC972)*($F1001=5)</f>
        <v>0</v>
      </c>
      <c r="BD1001" s="374">
        <f>(IFERROR(-FV(BD$960,BD972,BD122/BD972)-BD122,0)+(SUM($N122:BC122)+SUM($N1001:BC1001))*BD$960*BD972)*($F1001=5)</f>
        <v>0</v>
      </c>
      <c r="BE1001" s="374">
        <f>(IFERROR(-FV(BE$960,BE972,BE122/BE972)-BE122,0)+(SUM($N122:BD122)+SUM($N1001:BD1001))*BE$960*BE972)*($F1001=5)</f>
        <v>0</v>
      </c>
      <c r="BF1001" s="374">
        <f>(IFERROR(-FV(BF$960,BF972,BF122/BF972)-BF122,0)+(SUM($N122:BE122)+SUM($N1001:BE1001))*BF$960*BF972)*($F1001=5)</f>
        <v>0</v>
      </c>
      <c r="BG1001" s="374">
        <f>(IFERROR(-FV(BG$960,BG972,BG122/BG972)-BG122,0)+(SUM($N122:BF122)+SUM($N1001:BF1001))*BG$960*BG972)*($F1001=5)</f>
        <v>0</v>
      </c>
      <c r="BH1001" s="374">
        <f>(IFERROR(-FV(BH$960,BH972,BH122/BH972)-BH122,0)+(SUM($N122:BG122)+SUM($N1001:BG1001))*BH$960*BH972)*($F1001=5)</f>
        <v>0</v>
      </c>
      <c r="BI1001" s="374">
        <f>(IFERROR(-FV(BI$960,BI972,BI122/BI972)-BI122,0)+(SUM($N122:BH122)+SUM($N1001:BH1001))*BI$960*BI972)*($F1001=5)</f>
        <v>0</v>
      </c>
      <c r="BJ1001" s="374">
        <f>(IFERROR(-FV(BJ$960,BJ972,BJ122/BJ972)-BJ122,0)+(SUM($N122:BI122)+SUM($N1001:BI1001))*BJ$960*BJ972)*($F1001=5)</f>
        <v>0</v>
      </c>
      <c r="BK1001" s="374">
        <f>(IFERROR(-FV(BK$960,BK972,BK122/BK972)-BK122,0)+(SUM($N122:BJ122)+SUM($N1001:BJ1001))*BK$960*BK972)*($F1001=5)</f>
        <v>0</v>
      </c>
      <c r="BL1001" s="374">
        <f>(IFERROR(-FV(BL$960,BL972,BL122/BL972)-BL122,0)+(SUM($N122:BK122)+SUM($N1001:BK1001))*BL$960*BL972)*($F1001=5)</f>
        <v>0</v>
      </c>
      <c r="BM1001" s="374">
        <f>(IFERROR(-FV(BM$960,BM972,BM122/BM972)-BM122,0)+(SUM($N122:BL122)+SUM($N1001:BL1001))*BM$960*BM972)*($F1001=5)</f>
        <v>0</v>
      </c>
    </row>
    <row r="1002" spans="3:65" outlineLevel="1" x14ac:dyDescent="0.2">
      <c r="C1002" s="325">
        <f t="shared" si="1797"/>
        <v>7</v>
      </c>
      <c r="D1002" s="303" t="str">
        <f t="shared" si="1798"/>
        <v>item 7</v>
      </c>
      <c r="E1002" s="350" t="str">
        <f t="shared" si="1796"/>
        <v>Operating Expense</v>
      </c>
      <c r="F1002" s="320">
        <f t="shared" si="1796"/>
        <v>2</v>
      </c>
      <c r="G1002" s="320"/>
      <c r="H1002" s="362"/>
      <c r="K1002" s="341">
        <f t="shared" si="1799"/>
        <v>0</v>
      </c>
      <c r="L1002" s="342">
        <f t="shared" si="1800"/>
        <v>0</v>
      </c>
      <c r="O1002" s="374">
        <f>(IFERROR(-FV(O$960,O973,O123/O973)-O123,0)+(SUM($N123:N123)+SUM($N1002:N1002))*O$960*O973)*($F1002=5)</f>
        <v>0</v>
      </c>
      <c r="P1002" s="374">
        <f>(IFERROR(-FV(P$960,P973,P123/P973)-P123,0)+(SUM($N123:O123)+SUM($N1002:O1002))*P$960*P973)*($F1002=5)</f>
        <v>0</v>
      </c>
      <c r="Q1002" s="374">
        <f>(IFERROR(-FV(Q$960,Q973,Q123/Q973)-Q123,0)+(SUM($N123:P123)+SUM($N1002:P1002))*Q$960*Q973)*($F1002=5)</f>
        <v>0</v>
      </c>
      <c r="R1002" s="374">
        <f>(IFERROR(-FV(R$960,R973,R123/R973)-R123,0)+(SUM($N123:Q123)+SUM($N1002:Q1002))*R$960*R973)*($F1002=5)</f>
        <v>0</v>
      </c>
      <c r="S1002" s="374">
        <f>(IFERROR(-FV(S$960,S973,S123/S973)-S123,0)+(SUM($N123:R123)+SUM($N1002:R1002))*S$960*S973)*($F1002=5)</f>
        <v>0</v>
      </c>
      <c r="T1002" s="374">
        <f>(IFERROR(-FV(T$960,T973,T123/T973)-T123,0)+(SUM($N123:S123)+SUM($N1002:S1002))*T$960*T973)*($F1002=5)</f>
        <v>0</v>
      </c>
      <c r="U1002" s="374">
        <f>(IFERROR(-FV(U$960,U973,U123/U973)-U123,0)+(SUM($N123:T123)+SUM($N1002:T1002))*U$960*U973)*($F1002=5)</f>
        <v>0</v>
      </c>
      <c r="V1002" s="374">
        <f>(IFERROR(-FV(V$960,V973,V123/V973)-V123,0)+(SUM($N123:U123)+SUM($N1002:U1002))*V$960*V973)*($F1002=5)</f>
        <v>0</v>
      </c>
      <c r="W1002" s="374">
        <f>(IFERROR(-FV(W$960,W973,W123/W973)-W123,0)+(SUM($N123:V123)+SUM($N1002:V1002))*W$960*W973)*($F1002=5)</f>
        <v>0</v>
      </c>
      <c r="X1002" s="374">
        <f>(IFERROR(-FV(X$960,X973,X123/X973)-X123,0)+(SUM($N123:W123)+SUM($N1002:W1002))*X$960*X973)*($F1002=5)</f>
        <v>0</v>
      </c>
      <c r="Y1002" s="374">
        <f>(IFERROR(-FV(Y$960,Y973,Y123/Y973)-Y123,0)+(SUM($N123:X123)+SUM($N1002:X1002))*Y$960*Y973)*($F1002=5)</f>
        <v>0</v>
      </c>
      <c r="Z1002" s="374">
        <f>(IFERROR(-FV(Z$960,Z973,Z123/Z973)-Z123,0)+(SUM($N123:Y123)+SUM($N1002:Y1002))*Z$960*Z973)*($F1002=5)</f>
        <v>0</v>
      </c>
      <c r="AA1002" s="374">
        <f>(IFERROR(-FV(AA$960,AA973,AA123/AA973)-AA123,0)+(SUM($N123:Z123)+SUM($N1002:Z1002))*AA$960*AA973)*($F1002=5)</f>
        <v>0</v>
      </c>
      <c r="AB1002" s="374">
        <f>(IFERROR(-FV(AB$960,AB973,AB123/AB973)-AB123,0)+(SUM($N123:AA123)+SUM($N1002:AA1002))*AB$960*AB973)*($F1002=5)</f>
        <v>0</v>
      </c>
      <c r="AC1002" s="374">
        <f>(IFERROR(-FV(AC$960,AC973,AC123/AC973)-AC123,0)+(SUM($N123:AB123)+SUM($N1002:AB1002))*AC$960*AC973)*($F1002=5)</f>
        <v>0</v>
      </c>
      <c r="AD1002" s="374">
        <f>(IFERROR(-FV(AD$960,AD973,AD123/AD973)-AD123,0)+(SUM($N123:AC123)+SUM($N1002:AC1002))*AD$960*AD973)*($F1002=5)</f>
        <v>0</v>
      </c>
      <c r="AE1002" s="374">
        <f>(IFERROR(-FV(AE$960,AE973,AE123/AE973)-AE123,0)+(SUM($N123:AD123)+SUM($N1002:AD1002))*AE$960*AE973)*($F1002=5)</f>
        <v>0</v>
      </c>
      <c r="AF1002" s="374">
        <f>(IFERROR(-FV(AF$960,AF973,AF123/AF973)-AF123,0)+(SUM($N123:AE123)+SUM($N1002:AE1002))*AF$960*AF973)*($F1002=5)</f>
        <v>0</v>
      </c>
      <c r="AG1002" s="374">
        <f>(IFERROR(-FV(AG$960,AG973,AG123/AG973)-AG123,0)+(SUM($N123:AF123)+SUM($N1002:AF1002))*AG$960*AG973)*($F1002=5)</f>
        <v>0</v>
      </c>
      <c r="AH1002" s="374">
        <f>(IFERROR(-FV(AH$960,AH973,AH123/AH973)-AH123,0)+(SUM($N123:AG123)+SUM($N1002:AG1002))*AH$960*AH973)*($F1002=5)</f>
        <v>0</v>
      </c>
      <c r="AI1002" s="374">
        <f>(IFERROR(-FV(AI$960,AI973,AI123/AI973)-AI123,0)+(SUM($N123:AH123)+SUM($N1002:AH1002))*AI$960*AI973)*($F1002=5)</f>
        <v>0</v>
      </c>
      <c r="AJ1002" s="374">
        <f>(IFERROR(-FV(AJ$960,AJ973,AJ123/AJ973)-AJ123,0)+(SUM($N123:AI123)+SUM($N1002:AI1002))*AJ$960*AJ973)*($F1002=5)</f>
        <v>0</v>
      </c>
      <c r="AK1002" s="374">
        <f>(IFERROR(-FV(AK$960,AK973,AK123/AK973)-AK123,0)+(SUM($N123:AJ123)+SUM($N1002:AJ1002))*AK$960*AK973)*($F1002=5)</f>
        <v>0</v>
      </c>
      <c r="AL1002" s="374">
        <f>(IFERROR(-FV(AL$960,AL973,AL123/AL973)-AL123,0)+(SUM($N123:AK123)+SUM($N1002:AK1002))*AL$960*AL973)*($F1002=5)</f>
        <v>0</v>
      </c>
      <c r="AM1002" s="374">
        <f>(IFERROR(-FV(AM$960,AM973,AM123/AM973)-AM123,0)+(SUM($N123:AL123)+SUM($N1002:AL1002))*AM$960*AM973)*($F1002=5)</f>
        <v>0</v>
      </c>
      <c r="AN1002" s="374">
        <f>(IFERROR(-FV(AN$960,AN973,AN123/AN973)-AN123,0)+(SUM($N123:AM123)+SUM($N1002:AM1002))*AN$960*AN973)*($F1002=5)</f>
        <v>0</v>
      </c>
      <c r="AO1002" s="374">
        <f>(IFERROR(-FV(AO$960,AO973,AO123/AO973)-AO123,0)+(SUM($N123:AN123)+SUM($N1002:AN1002))*AO$960*AO973)*($F1002=5)</f>
        <v>0</v>
      </c>
      <c r="AP1002" s="374">
        <f>(IFERROR(-FV(AP$960,AP973,AP123/AP973)-AP123,0)+(SUM($N123:AO123)+SUM($N1002:AO1002))*AP$960*AP973)*($F1002=5)</f>
        <v>0</v>
      </c>
      <c r="AQ1002" s="374">
        <f>(IFERROR(-FV(AQ$960,AQ973,AQ123/AQ973)-AQ123,0)+(SUM($N123:AP123)+SUM($N1002:AP1002))*AQ$960*AQ973)*($F1002=5)</f>
        <v>0</v>
      </c>
      <c r="AR1002" s="374">
        <f>(IFERROR(-FV(AR$960,AR973,AR123/AR973)-AR123,0)+(SUM($N123:AQ123)+SUM($N1002:AQ1002))*AR$960*AR973)*($F1002=5)</f>
        <v>0</v>
      </c>
      <c r="AS1002" s="374">
        <f>(IFERROR(-FV(AS$960,AS973,AS123/AS973)-AS123,0)+(SUM($N123:AR123)+SUM($N1002:AR1002))*AS$960*AS973)*($F1002=5)</f>
        <v>0</v>
      </c>
      <c r="AT1002" s="374">
        <f>(IFERROR(-FV(AT$960,AT973,AT123/AT973)-AT123,0)+(SUM($N123:AS123)+SUM($N1002:AS1002))*AT$960*AT973)*($F1002=5)</f>
        <v>0</v>
      </c>
      <c r="AU1002" s="374">
        <f>(IFERROR(-FV(AU$960,AU973,AU123/AU973)-AU123,0)+(SUM($N123:AT123)+SUM($N1002:AT1002))*AU$960*AU973)*($F1002=5)</f>
        <v>0</v>
      </c>
      <c r="AV1002" s="374">
        <f>(IFERROR(-FV(AV$960,AV973,AV123/AV973)-AV123,0)+(SUM($N123:AU123)+SUM($N1002:AU1002))*AV$960*AV973)*($F1002=5)</f>
        <v>0</v>
      </c>
      <c r="AW1002" s="374">
        <f>(IFERROR(-FV(AW$960,AW973,AW123/AW973)-AW123,0)+(SUM($N123:AV123)+SUM($N1002:AV1002))*AW$960*AW973)*($F1002=5)</f>
        <v>0</v>
      </c>
      <c r="AX1002" s="374">
        <f>(IFERROR(-FV(AX$960,AX973,AX123/AX973)-AX123,0)+(SUM($N123:AW123)+SUM($N1002:AW1002))*AX$960*AX973)*($F1002=5)</f>
        <v>0</v>
      </c>
      <c r="AY1002" s="374">
        <f>(IFERROR(-FV(AY$960,AY973,AY123/AY973)-AY123,0)+(SUM($N123:AX123)+SUM($N1002:AX1002))*AY$960*AY973)*($F1002=5)</f>
        <v>0</v>
      </c>
      <c r="AZ1002" s="374">
        <f>(IFERROR(-FV(AZ$960,AZ973,AZ123/AZ973)-AZ123,0)+(SUM($N123:AY123)+SUM($N1002:AY1002))*AZ$960*AZ973)*($F1002=5)</f>
        <v>0</v>
      </c>
      <c r="BA1002" s="374">
        <f>(IFERROR(-FV(BA$960,BA973,BA123/BA973)-BA123,0)+(SUM($N123:AZ123)+SUM($N1002:AZ1002))*BA$960*BA973)*($F1002=5)</f>
        <v>0</v>
      </c>
      <c r="BB1002" s="374">
        <f>(IFERROR(-FV(BB$960,BB973,BB123/BB973)-BB123,0)+(SUM($N123:BA123)+SUM($N1002:BA1002))*BB$960*BB973)*($F1002=5)</f>
        <v>0</v>
      </c>
      <c r="BC1002" s="374">
        <f>(IFERROR(-FV(BC$960,BC973,BC123/BC973)-BC123,0)+(SUM($N123:BB123)+SUM($N1002:BB1002))*BC$960*BC973)*($F1002=5)</f>
        <v>0</v>
      </c>
      <c r="BD1002" s="374">
        <f>(IFERROR(-FV(BD$960,BD973,BD123/BD973)-BD123,0)+(SUM($N123:BC123)+SUM($N1002:BC1002))*BD$960*BD973)*($F1002=5)</f>
        <v>0</v>
      </c>
      <c r="BE1002" s="374">
        <f>(IFERROR(-FV(BE$960,BE973,BE123/BE973)-BE123,0)+(SUM($N123:BD123)+SUM($N1002:BD1002))*BE$960*BE973)*($F1002=5)</f>
        <v>0</v>
      </c>
      <c r="BF1002" s="374">
        <f>(IFERROR(-FV(BF$960,BF973,BF123/BF973)-BF123,0)+(SUM($N123:BE123)+SUM($N1002:BE1002))*BF$960*BF973)*($F1002=5)</f>
        <v>0</v>
      </c>
      <c r="BG1002" s="374">
        <f>(IFERROR(-FV(BG$960,BG973,BG123/BG973)-BG123,0)+(SUM($N123:BF123)+SUM($N1002:BF1002))*BG$960*BG973)*($F1002=5)</f>
        <v>0</v>
      </c>
      <c r="BH1002" s="374">
        <f>(IFERROR(-FV(BH$960,BH973,BH123/BH973)-BH123,0)+(SUM($N123:BG123)+SUM($N1002:BG1002))*BH$960*BH973)*($F1002=5)</f>
        <v>0</v>
      </c>
      <c r="BI1002" s="374">
        <f>(IFERROR(-FV(BI$960,BI973,BI123/BI973)-BI123,0)+(SUM($N123:BH123)+SUM($N1002:BH1002))*BI$960*BI973)*($F1002=5)</f>
        <v>0</v>
      </c>
      <c r="BJ1002" s="374">
        <f>(IFERROR(-FV(BJ$960,BJ973,BJ123/BJ973)-BJ123,0)+(SUM($N123:BI123)+SUM($N1002:BI1002))*BJ$960*BJ973)*($F1002=5)</f>
        <v>0</v>
      </c>
      <c r="BK1002" s="374">
        <f>(IFERROR(-FV(BK$960,BK973,BK123/BK973)-BK123,0)+(SUM($N123:BJ123)+SUM($N1002:BJ1002))*BK$960*BK973)*($F1002=5)</f>
        <v>0</v>
      </c>
      <c r="BL1002" s="374">
        <f>(IFERROR(-FV(BL$960,BL973,BL123/BL973)-BL123,0)+(SUM($N123:BK123)+SUM($N1002:BK1002))*BL$960*BL973)*($F1002=5)</f>
        <v>0</v>
      </c>
      <c r="BM1002" s="374">
        <f>(IFERROR(-FV(BM$960,BM973,BM123/BM973)-BM123,0)+(SUM($N123:BL123)+SUM($N1002:BL1002))*BM$960*BM973)*($F1002=5)</f>
        <v>0</v>
      </c>
    </row>
    <row r="1003" spans="3:65" outlineLevel="1" x14ac:dyDescent="0.2">
      <c r="C1003" s="325">
        <f t="shared" si="1797"/>
        <v>8</v>
      </c>
      <c r="D1003" s="303" t="str">
        <f t="shared" si="1798"/>
        <v>item 8</v>
      </c>
      <c r="E1003" s="350" t="str">
        <f t="shared" si="1796"/>
        <v>Operating Expense</v>
      </c>
      <c r="F1003" s="320">
        <f t="shared" si="1796"/>
        <v>2</v>
      </c>
      <c r="G1003" s="320"/>
      <c r="H1003" s="362"/>
      <c r="K1003" s="341">
        <f t="shared" si="1799"/>
        <v>0</v>
      </c>
      <c r="L1003" s="342">
        <f t="shared" si="1800"/>
        <v>0</v>
      </c>
      <c r="O1003" s="374">
        <f>(IFERROR(-FV(O$960,O974,O124/O974)-O124,0)+(SUM($N124:N124)+SUM($N1003:N1003))*O$960*O974)*($F1003=5)</f>
        <v>0</v>
      </c>
      <c r="P1003" s="374">
        <f>(IFERROR(-FV(P$960,P974,P124/P974)-P124,0)+(SUM($N124:O124)+SUM($N1003:O1003))*P$960*P974)*($F1003=5)</f>
        <v>0</v>
      </c>
      <c r="Q1003" s="374">
        <f>(IFERROR(-FV(Q$960,Q974,Q124/Q974)-Q124,0)+(SUM($N124:P124)+SUM($N1003:P1003))*Q$960*Q974)*($F1003=5)</f>
        <v>0</v>
      </c>
      <c r="R1003" s="374">
        <f>(IFERROR(-FV(R$960,R974,R124/R974)-R124,0)+(SUM($N124:Q124)+SUM($N1003:Q1003))*R$960*R974)*($F1003=5)</f>
        <v>0</v>
      </c>
      <c r="S1003" s="374">
        <f>(IFERROR(-FV(S$960,S974,S124/S974)-S124,0)+(SUM($N124:R124)+SUM($N1003:R1003))*S$960*S974)*($F1003=5)</f>
        <v>0</v>
      </c>
      <c r="T1003" s="374">
        <f>(IFERROR(-FV(T$960,T974,T124/T974)-T124,0)+(SUM($N124:S124)+SUM($N1003:S1003))*T$960*T974)*($F1003=5)</f>
        <v>0</v>
      </c>
      <c r="U1003" s="374">
        <f>(IFERROR(-FV(U$960,U974,U124/U974)-U124,0)+(SUM($N124:T124)+SUM($N1003:T1003))*U$960*U974)*($F1003=5)</f>
        <v>0</v>
      </c>
      <c r="V1003" s="374">
        <f>(IFERROR(-FV(V$960,V974,V124/V974)-V124,0)+(SUM($N124:U124)+SUM($N1003:U1003))*V$960*V974)*($F1003=5)</f>
        <v>0</v>
      </c>
      <c r="W1003" s="374">
        <f>(IFERROR(-FV(W$960,W974,W124/W974)-W124,0)+(SUM($N124:V124)+SUM($N1003:V1003))*W$960*W974)*($F1003=5)</f>
        <v>0</v>
      </c>
      <c r="X1003" s="374">
        <f>(IFERROR(-FV(X$960,X974,X124/X974)-X124,0)+(SUM($N124:W124)+SUM($N1003:W1003))*X$960*X974)*($F1003=5)</f>
        <v>0</v>
      </c>
      <c r="Y1003" s="374">
        <f>(IFERROR(-FV(Y$960,Y974,Y124/Y974)-Y124,0)+(SUM($N124:X124)+SUM($N1003:X1003))*Y$960*Y974)*($F1003=5)</f>
        <v>0</v>
      </c>
      <c r="Z1003" s="374">
        <f>(IFERROR(-FV(Z$960,Z974,Z124/Z974)-Z124,0)+(SUM($N124:Y124)+SUM($N1003:Y1003))*Z$960*Z974)*($F1003=5)</f>
        <v>0</v>
      </c>
      <c r="AA1003" s="374">
        <f>(IFERROR(-FV(AA$960,AA974,AA124/AA974)-AA124,0)+(SUM($N124:Z124)+SUM($N1003:Z1003))*AA$960*AA974)*($F1003=5)</f>
        <v>0</v>
      </c>
      <c r="AB1003" s="374">
        <f>(IFERROR(-FV(AB$960,AB974,AB124/AB974)-AB124,0)+(SUM($N124:AA124)+SUM($N1003:AA1003))*AB$960*AB974)*($F1003=5)</f>
        <v>0</v>
      </c>
      <c r="AC1003" s="374">
        <f>(IFERROR(-FV(AC$960,AC974,AC124/AC974)-AC124,0)+(SUM($N124:AB124)+SUM($N1003:AB1003))*AC$960*AC974)*($F1003=5)</f>
        <v>0</v>
      </c>
      <c r="AD1003" s="374">
        <f>(IFERROR(-FV(AD$960,AD974,AD124/AD974)-AD124,0)+(SUM($N124:AC124)+SUM($N1003:AC1003))*AD$960*AD974)*($F1003=5)</f>
        <v>0</v>
      </c>
      <c r="AE1003" s="374">
        <f>(IFERROR(-FV(AE$960,AE974,AE124/AE974)-AE124,0)+(SUM($N124:AD124)+SUM($N1003:AD1003))*AE$960*AE974)*($F1003=5)</f>
        <v>0</v>
      </c>
      <c r="AF1003" s="374">
        <f>(IFERROR(-FV(AF$960,AF974,AF124/AF974)-AF124,0)+(SUM($N124:AE124)+SUM($N1003:AE1003))*AF$960*AF974)*($F1003=5)</f>
        <v>0</v>
      </c>
      <c r="AG1003" s="374">
        <f>(IFERROR(-FV(AG$960,AG974,AG124/AG974)-AG124,0)+(SUM($N124:AF124)+SUM($N1003:AF1003))*AG$960*AG974)*($F1003=5)</f>
        <v>0</v>
      </c>
      <c r="AH1003" s="374">
        <f>(IFERROR(-FV(AH$960,AH974,AH124/AH974)-AH124,0)+(SUM($N124:AG124)+SUM($N1003:AG1003))*AH$960*AH974)*($F1003=5)</f>
        <v>0</v>
      </c>
      <c r="AI1003" s="374">
        <f>(IFERROR(-FV(AI$960,AI974,AI124/AI974)-AI124,0)+(SUM($N124:AH124)+SUM($N1003:AH1003))*AI$960*AI974)*($F1003=5)</f>
        <v>0</v>
      </c>
      <c r="AJ1003" s="374">
        <f>(IFERROR(-FV(AJ$960,AJ974,AJ124/AJ974)-AJ124,0)+(SUM($N124:AI124)+SUM($N1003:AI1003))*AJ$960*AJ974)*($F1003=5)</f>
        <v>0</v>
      </c>
      <c r="AK1003" s="374">
        <f>(IFERROR(-FV(AK$960,AK974,AK124/AK974)-AK124,0)+(SUM($N124:AJ124)+SUM($N1003:AJ1003))*AK$960*AK974)*($F1003=5)</f>
        <v>0</v>
      </c>
      <c r="AL1003" s="374">
        <f>(IFERROR(-FV(AL$960,AL974,AL124/AL974)-AL124,0)+(SUM($N124:AK124)+SUM($N1003:AK1003))*AL$960*AL974)*($F1003=5)</f>
        <v>0</v>
      </c>
      <c r="AM1003" s="374">
        <f>(IFERROR(-FV(AM$960,AM974,AM124/AM974)-AM124,0)+(SUM($N124:AL124)+SUM($N1003:AL1003))*AM$960*AM974)*($F1003=5)</f>
        <v>0</v>
      </c>
      <c r="AN1003" s="374">
        <f>(IFERROR(-FV(AN$960,AN974,AN124/AN974)-AN124,0)+(SUM($N124:AM124)+SUM($N1003:AM1003))*AN$960*AN974)*($F1003=5)</f>
        <v>0</v>
      </c>
      <c r="AO1003" s="374">
        <f>(IFERROR(-FV(AO$960,AO974,AO124/AO974)-AO124,0)+(SUM($N124:AN124)+SUM($N1003:AN1003))*AO$960*AO974)*($F1003=5)</f>
        <v>0</v>
      </c>
      <c r="AP1003" s="374">
        <f>(IFERROR(-FV(AP$960,AP974,AP124/AP974)-AP124,0)+(SUM($N124:AO124)+SUM($N1003:AO1003))*AP$960*AP974)*($F1003=5)</f>
        <v>0</v>
      </c>
      <c r="AQ1003" s="374">
        <f>(IFERROR(-FV(AQ$960,AQ974,AQ124/AQ974)-AQ124,0)+(SUM($N124:AP124)+SUM($N1003:AP1003))*AQ$960*AQ974)*($F1003=5)</f>
        <v>0</v>
      </c>
      <c r="AR1003" s="374">
        <f>(IFERROR(-FV(AR$960,AR974,AR124/AR974)-AR124,0)+(SUM($N124:AQ124)+SUM($N1003:AQ1003))*AR$960*AR974)*($F1003=5)</f>
        <v>0</v>
      </c>
      <c r="AS1003" s="374">
        <f>(IFERROR(-FV(AS$960,AS974,AS124/AS974)-AS124,0)+(SUM($N124:AR124)+SUM($N1003:AR1003))*AS$960*AS974)*($F1003=5)</f>
        <v>0</v>
      </c>
      <c r="AT1003" s="374">
        <f>(IFERROR(-FV(AT$960,AT974,AT124/AT974)-AT124,0)+(SUM($N124:AS124)+SUM($N1003:AS1003))*AT$960*AT974)*($F1003=5)</f>
        <v>0</v>
      </c>
      <c r="AU1003" s="374">
        <f>(IFERROR(-FV(AU$960,AU974,AU124/AU974)-AU124,0)+(SUM($N124:AT124)+SUM($N1003:AT1003))*AU$960*AU974)*($F1003=5)</f>
        <v>0</v>
      </c>
      <c r="AV1003" s="374">
        <f>(IFERROR(-FV(AV$960,AV974,AV124/AV974)-AV124,0)+(SUM($N124:AU124)+SUM($N1003:AU1003))*AV$960*AV974)*($F1003=5)</f>
        <v>0</v>
      </c>
      <c r="AW1003" s="374">
        <f>(IFERROR(-FV(AW$960,AW974,AW124/AW974)-AW124,0)+(SUM($N124:AV124)+SUM($N1003:AV1003))*AW$960*AW974)*($F1003=5)</f>
        <v>0</v>
      </c>
      <c r="AX1003" s="374">
        <f>(IFERROR(-FV(AX$960,AX974,AX124/AX974)-AX124,0)+(SUM($N124:AW124)+SUM($N1003:AW1003))*AX$960*AX974)*($F1003=5)</f>
        <v>0</v>
      </c>
      <c r="AY1003" s="374">
        <f>(IFERROR(-FV(AY$960,AY974,AY124/AY974)-AY124,0)+(SUM($N124:AX124)+SUM($N1003:AX1003))*AY$960*AY974)*($F1003=5)</f>
        <v>0</v>
      </c>
      <c r="AZ1003" s="374">
        <f>(IFERROR(-FV(AZ$960,AZ974,AZ124/AZ974)-AZ124,0)+(SUM($N124:AY124)+SUM($N1003:AY1003))*AZ$960*AZ974)*($F1003=5)</f>
        <v>0</v>
      </c>
      <c r="BA1003" s="374">
        <f>(IFERROR(-FV(BA$960,BA974,BA124/BA974)-BA124,0)+(SUM($N124:AZ124)+SUM($N1003:AZ1003))*BA$960*BA974)*($F1003=5)</f>
        <v>0</v>
      </c>
      <c r="BB1003" s="374">
        <f>(IFERROR(-FV(BB$960,BB974,BB124/BB974)-BB124,0)+(SUM($N124:BA124)+SUM($N1003:BA1003))*BB$960*BB974)*($F1003=5)</f>
        <v>0</v>
      </c>
      <c r="BC1003" s="374">
        <f>(IFERROR(-FV(BC$960,BC974,BC124/BC974)-BC124,0)+(SUM($N124:BB124)+SUM($N1003:BB1003))*BC$960*BC974)*($F1003=5)</f>
        <v>0</v>
      </c>
      <c r="BD1003" s="374">
        <f>(IFERROR(-FV(BD$960,BD974,BD124/BD974)-BD124,0)+(SUM($N124:BC124)+SUM($N1003:BC1003))*BD$960*BD974)*($F1003=5)</f>
        <v>0</v>
      </c>
      <c r="BE1003" s="374">
        <f>(IFERROR(-FV(BE$960,BE974,BE124/BE974)-BE124,0)+(SUM($N124:BD124)+SUM($N1003:BD1003))*BE$960*BE974)*($F1003=5)</f>
        <v>0</v>
      </c>
      <c r="BF1003" s="374">
        <f>(IFERROR(-FV(BF$960,BF974,BF124/BF974)-BF124,0)+(SUM($N124:BE124)+SUM($N1003:BE1003))*BF$960*BF974)*($F1003=5)</f>
        <v>0</v>
      </c>
      <c r="BG1003" s="374">
        <f>(IFERROR(-FV(BG$960,BG974,BG124/BG974)-BG124,0)+(SUM($N124:BF124)+SUM($N1003:BF1003))*BG$960*BG974)*($F1003=5)</f>
        <v>0</v>
      </c>
      <c r="BH1003" s="374">
        <f>(IFERROR(-FV(BH$960,BH974,BH124/BH974)-BH124,0)+(SUM($N124:BG124)+SUM($N1003:BG1003))*BH$960*BH974)*($F1003=5)</f>
        <v>0</v>
      </c>
      <c r="BI1003" s="374">
        <f>(IFERROR(-FV(BI$960,BI974,BI124/BI974)-BI124,0)+(SUM($N124:BH124)+SUM($N1003:BH1003))*BI$960*BI974)*($F1003=5)</f>
        <v>0</v>
      </c>
      <c r="BJ1003" s="374">
        <f>(IFERROR(-FV(BJ$960,BJ974,BJ124/BJ974)-BJ124,0)+(SUM($N124:BI124)+SUM($N1003:BI1003))*BJ$960*BJ974)*($F1003=5)</f>
        <v>0</v>
      </c>
      <c r="BK1003" s="374">
        <f>(IFERROR(-FV(BK$960,BK974,BK124/BK974)-BK124,0)+(SUM($N124:BJ124)+SUM($N1003:BJ1003))*BK$960*BK974)*($F1003=5)</f>
        <v>0</v>
      </c>
      <c r="BL1003" s="374">
        <f>(IFERROR(-FV(BL$960,BL974,BL124/BL974)-BL124,0)+(SUM($N124:BK124)+SUM($N1003:BK1003))*BL$960*BL974)*($F1003=5)</f>
        <v>0</v>
      </c>
      <c r="BM1003" s="374">
        <f>(IFERROR(-FV(BM$960,BM974,BM124/BM974)-BM124,0)+(SUM($N124:BL124)+SUM($N1003:BL1003))*BM$960*BM974)*($F1003=5)</f>
        <v>0</v>
      </c>
    </row>
    <row r="1004" spans="3:65" outlineLevel="1" x14ac:dyDescent="0.2">
      <c r="C1004" s="325">
        <f t="shared" si="1797"/>
        <v>9</v>
      </c>
      <c r="D1004" s="303" t="str">
        <f t="shared" si="1798"/>
        <v>item 9</v>
      </c>
      <c r="E1004" s="350" t="str">
        <f t="shared" si="1796"/>
        <v>Operating Expense</v>
      </c>
      <c r="F1004" s="320">
        <f t="shared" si="1796"/>
        <v>2</v>
      </c>
      <c r="G1004" s="320"/>
      <c r="H1004" s="362"/>
      <c r="K1004" s="341">
        <f t="shared" si="1799"/>
        <v>0</v>
      </c>
      <c r="L1004" s="342">
        <f t="shared" si="1800"/>
        <v>0</v>
      </c>
      <c r="O1004" s="374">
        <f>(IFERROR(-FV(O$960,O975,O125/O975)-O125,0)+(SUM($N125:N125)+SUM($N1004:N1004))*O$960*O975)*($F1004=5)</f>
        <v>0</v>
      </c>
      <c r="P1004" s="374">
        <f>(IFERROR(-FV(P$960,P975,P125/P975)-P125,0)+(SUM($N125:O125)+SUM($N1004:O1004))*P$960*P975)*($F1004=5)</f>
        <v>0</v>
      </c>
      <c r="Q1004" s="374">
        <f>(IFERROR(-FV(Q$960,Q975,Q125/Q975)-Q125,0)+(SUM($N125:P125)+SUM($N1004:P1004))*Q$960*Q975)*($F1004=5)</f>
        <v>0</v>
      </c>
      <c r="R1004" s="374">
        <f>(IFERROR(-FV(R$960,R975,R125/R975)-R125,0)+(SUM($N125:Q125)+SUM($N1004:Q1004))*R$960*R975)*($F1004=5)</f>
        <v>0</v>
      </c>
      <c r="S1004" s="374">
        <f>(IFERROR(-FV(S$960,S975,S125/S975)-S125,0)+(SUM($N125:R125)+SUM($N1004:R1004))*S$960*S975)*($F1004=5)</f>
        <v>0</v>
      </c>
      <c r="T1004" s="374">
        <f>(IFERROR(-FV(T$960,T975,T125/T975)-T125,0)+(SUM($N125:S125)+SUM($N1004:S1004))*T$960*T975)*($F1004=5)</f>
        <v>0</v>
      </c>
      <c r="U1004" s="374">
        <f>(IFERROR(-FV(U$960,U975,U125/U975)-U125,0)+(SUM($N125:T125)+SUM($N1004:T1004))*U$960*U975)*($F1004=5)</f>
        <v>0</v>
      </c>
      <c r="V1004" s="374">
        <f>(IFERROR(-FV(V$960,V975,V125/V975)-V125,0)+(SUM($N125:U125)+SUM($N1004:U1004))*V$960*V975)*($F1004=5)</f>
        <v>0</v>
      </c>
      <c r="W1004" s="374">
        <f>(IFERROR(-FV(W$960,W975,W125/W975)-W125,0)+(SUM($N125:V125)+SUM($N1004:V1004))*W$960*W975)*($F1004=5)</f>
        <v>0</v>
      </c>
      <c r="X1004" s="374">
        <f>(IFERROR(-FV(X$960,X975,X125/X975)-X125,0)+(SUM($N125:W125)+SUM($N1004:W1004))*X$960*X975)*($F1004=5)</f>
        <v>0</v>
      </c>
      <c r="Y1004" s="374">
        <f>(IFERROR(-FV(Y$960,Y975,Y125/Y975)-Y125,0)+(SUM($N125:X125)+SUM($N1004:X1004))*Y$960*Y975)*($F1004=5)</f>
        <v>0</v>
      </c>
      <c r="Z1004" s="374">
        <f>(IFERROR(-FV(Z$960,Z975,Z125/Z975)-Z125,0)+(SUM($N125:Y125)+SUM($N1004:Y1004))*Z$960*Z975)*($F1004=5)</f>
        <v>0</v>
      </c>
      <c r="AA1004" s="374">
        <f>(IFERROR(-FV(AA$960,AA975,AA125/AA975)-AA125,0)+(SUM($N125:Z125)+SUM($N1004:Z1004))*AA$960*AA975)*($F1004=5)</f>
        <v>0</v>
      </c>
      <c r="AB1004" s="374">
        <f>(IFERROR(-FV(AB$960,AB975,AB125/AB975)-AB125,0)+(SUM($N125:AA125)+SUM($N1004:AA1004))*AB$960*AB975)*($F1004=5)</f>
        <v>0</v>
      </c>
      <c r="AC1004" s="374">
        <f>(IFERROR(-FV(AC$960,AC975,AC125/AC975)-AC125,0)+(SUM($N125:AB125)+SUM($N1004:AB1004))*AC$960*AC975)*($F1004=5)</f>
        <v>0</v>
      </c>
      <c r="AD1004" s="374">
        <f>(IFERROR(-FV(AD$960,AD975,AD125/AD975)-AD125,0)+(SUM($N125:AC125)+SUM($N1004:AC1004))*AD$960*AD975)*($F1004=5)</f>
        <v>0</v>
      </c>
      <c r="AE1004" s="374">
        <f>(IFERROR(-FV(AE$960,AE975,AE125/AE975)-AE125,0)+(SUM($N125:AD125)+SUM($N1004:AD1004))*AE$960*AE975)*($F1004=5)</f>
        <v>0</v>
      </c>
      <c r="AF1004" s="374">
        <f>(IFERROR(-FV(AF$960,AF975,AF125/AF975)-AF125,0)+(SUM($N125:AE125)+SUM($N1004:AE1004))*AF$960*AF975)*($F1004=5)</f>
        <v>0</v>
      </c>
      <c r="AG1004" s="374">
        <f>(IFERROR(-FV(AG$960,AG975,AG125/AG975)-AG125,0)+(SUM($N125:AF125)+SUM($N1004:AF1004))*AG$960*AG975)*($F1004=5)</f>
        <v>0</v>
      </c>
      <c r="AH1004" s="374">
        <f>(IFERROR(-FV(AH$960,AH975,AH125/AH975)-AH125,0)+(SUM($N125:AG125)+SUM($N1004:AG1004))*AH$960*AH975)*($F1004=5)</f>
        <v>0</v>
      </c>
      <c r="AI1004" s="374">
        <f>(IFERROR(-FV(AI$960,AI975,AI125/AI975)-AI125,0)+(SUM($N125:AH125)+SUM($N1004:AH1004))*AI$960*AI975)*($F1004=5)</f>
        <v>0</v>
      </c>
      <c r="AJ1004" s="374">
        <f>(IFERROR(-FV(AJ$960,AJ975,AJ125/AJ975)-AJ125,0)+(SUM($N125:AI125)+SUM($N1004:AI1004))*AJ$960*AJ975)*($F1004=5)</f>
        <v>0</v>
      </c>
      <c r="AK1004" s="374">
        <f>(IFERROR(-FV(AK$960,AK975,AK125/AK975)-AK125,0)+(SUM($N125:AJ125)+SUM($N1004:AJ1004))*AK$960*AK975)*($F1004=5)</f>
        <v>0</v>
      </c>
      <c r="AL1004" s="374">
        <f>(IFERROR(-FV(AL$960,AL975,AL125/AL975)-AL125,0)+(SUM($N125:AK125)+SUM($N1004:AK1004))*AL$960*AL975)*($F1004=5)</f>
        <v>0</v>
      </c>
      <c r="AM1004" s="374">
        <f>(IFERROR(-FV(AM$960,AM975,AM125/AM975)-AM125,0)+(SUM($N125:AL125)+SUM($N1004:AL1004))*AM$960*AM975)*($F1004=5)</f>
        <v>0</v>
      </c>
      <c r="AN1004" s="374">
        <f>(IFERROR(-FV(AN$960,AN975,AN125/AN975)-AN125,0)+(SUM($N125:AM125)+SUM($N1004:AM1004))*AN$960*AN975)*($F1004=5)</f>
        <v>0</v>
      </c>
      <c r="AO1004" s="374">
        <f>(IFERROR(-FV(AO$960,AO975,AO125/AO975)-AO125,0)+(SUM($N125:AN125)+SUM($N1004:AN1004))*AO$960*AO975)*($F1004=5)</f>
        <v>0</v>
      </c>
      <c r="AP1004" s="374">
        <f>(IFERROR(-FV(AP$960,AP975,AP125/AP975)-AP125,0)+(SUM($N125:AO125)+SUM($N1004:AO1004))*AP$960*AP975)*($F1004=5)</f>
        <v>0</v>
      </c>
      <c r="AQ1004" s="374">
        <f>(IFERROR(-FV(AQ$960,AQ975,AQ125/AQ975)-AQ125,0)+(SUM($N125:AP125)+SUM($N1004:AP1004))*AQ$960*AQ975)*($F1004=5)</f>
        <v>0</v>
      </c>
      <c r="AR1004" s="374">
        <f>(IFERROR(-FV(AR$960,AR975,AR125/AR975)-AR125,0)+(SUM($N125:AQ125)+SUM($N1004:AQ1004))*AR$960*AR975)*($F1004=5)</f>
        <v>0</v>
      </c>
      <c r="AS1004" s="374">
        <f>(IFERROR(-FV(AS$960,AS975,AS125/AS975)-AS125,0)+(SUM($N125:AR125)+SUM($N1004:AR1004))*AS$960*AS975)*($F1004=5)</f>
        <v>0</v>
      </c>
      <c r="AT1004" s="374">
        <f>(IFERROR(-FV(AT$960,AT975,AT125/AT975)-AT125,0)+(SUM($N125:AS125)+SUM($N1004:AS1004))*AT$960*AT975)*($F1004=5)</f>
        <v>0</v>
      </c>
      <c r="AU1004" s="374">
        <f>(IFERROR(-FV(AU$960,AU975,AU125/AU975)-AU125,0)+(SUM($N125:AT125)+SUM($N1004:AT1004))*AU$960*AU975)*($F1004=5)</f>
        <v>0</v>
      </c>
      <c r="AV1004" s="374">
        <f>(IFERROR(-FV(AV$960,AV975,AV125/AV975)-AV125,0)+(SUM($N125:AU125)+SUM($N1004:AU1004))*AV$960*AV975)*($F1004=5)</f>
        <v>0</v>
      </c>
      <c r="AW1004" s="374">
        <f>(IFERROR(-FV(AW$960,AW975,AW125/AW975)-AW125,0)+(SUM($N125:AV125)+SUM($N1004:AV1004))*AW$960*AW975)*($F1004=5)</f>
        <v>0</v>
      </c>
      <c r="AX1004" s="374">
        <f>(IFERROR(-FV(AX$960,AX975,AX125/AX975)-AX125,0)+(SUM($N125:AW125)+SUM($N1004:AW1004))*AX$960*AX975)*($F1004=5)</f>
        <v>0</v>
      </c>
      <c r="AY1004" s="374">
        <f>(IFERROR(-FV(AY$960,AY975,AY125/AY975)-AY125,0)+(SUM($N125:AX125)+SUM($N1004:AX1004))*AY$960*AY975)*($F1004=5)</f>
        <v>0</v>
      </c>
      <c r="AZ1004" s="374">
        <f>(IFERROR(-FV(AZ$960,AZ975,AZ125/AZ975)-AZ125,0)+(SUM($N125:AY125)+SUM($N1004:AY1004))*AZ$960*AZ975)*($F1004=5)</f>
        <v>0</v>
      </c>
      <c r="BA1004" s="374">
        <f>(IFERROR(-FV(BA$960,BA975,BA125/BA975)-BA125,0)+(SUM($N125:AZ125)+SUM($N1004:AZ1004))*BA$960*BA975)*($F1004=5)</f>
        <v>0</v>
      </c>
      <c r="BB1004" s="374">
        <f>(IFERROR(-FV(BB$960,BB975,BB125/BB975)-BB125,0)+(SUM($N125:BA125)+SUM($N1004:BA1004))*BB$960*BB975)*($F1004=5)</f>
        <v>0</v>
      </c>
      <c r="BC1004" s="374">
        <f>(IFERROR(-FV(BC$960,BC975,BC125/BC975)-BC125,0)+(SUM($N125:BB125)+SUM($N1004:BB1004))*BC$960*BC975)*($F1004=5)</f>
        <v>0</v>
      </c>
      <c r="BD1004" s="374">
        <f>(IFERROR(-FV(BD$960,BD975,BD125/BD975)-BD125,0)+(SUM($N125:BC125)+SUM($N1004:BC1004))*BD$960*BD975)*($F1004=5)</f>
        <v>0</v>
      </c>
      <c r="BE1004" s="374">
        <f>(IFERROR(-FV(BE$960,BE975,BE125/BE975)-BE125,0)+(SUM($N125:BD125)+SUM($N1004:BD1004))*BE$960*BE975)*($F1004=5)</f>
        <v>0</v>
      </c>
      <c r="BF1004" s="374">
        <f>(IFERROR(-FV(BF$960,BF975,BF125/BF975)-BF125,0)+(SUM($N125:BE125)+SUM($N1004:BE1004))*BF$960*BF975)*($F1004=5)</f>
        <v>0</v>
      </c>
      <c r="BG1004" s="374">
        <f>(IFERROR(-FV(BG$960,BG975,BG125/BG975)-BG125,0)+(SUM($N125:BF125)+SUM($N1004:BF1004))*BG$960*BG975)*($F1004=5)</f>
        <v>0</v>
      </c>
      <c r="BH1004" s="374">
        <f>(IFERROR(-FV(BH$960,BH975,BH125/BH975)-BH125,0)+(SUM($N125:BG125)+SUM($N1004:BG1004))*BH$960*BH975)*($F1004=5)</f>
        <v>0</v>
      </c>
      <c r="BI1004" s="374">
        <f>(IFERROR(-FV(BI$960,BI975,BI125/BI975)-BI125,0)+(SUM($N125:BH125)+SUM($N1004:BH1004))*BI$960*BI975)*($F1004=5)</f>
        <v>0</v>
      </c>
      <c r="BJ1004" s="374">
        <f>(IFERROR(-FV(BJ$960,BJ975,BJ125/BJ975)-BJ125,0)+(SUM($N125:BI125)+SUM($N1004:BI1004))*BJ$960*BJ975)*($F1004=5)</f>
        <v>0</v>
      </c>
      <c r="BK1004" s="374">
        <f>(IFERROR(-FV(BK$960,BK975,BK125/BK975)-BK125,0)+(SUM($N125:BJ125)+SUM($N1004:BJ1004))*BK$960*BK975)*($F1004=5)</f>
        <v>0</v>
      </c>
      <c r="BL1004" s="374">
        <f>(IFERROR(-FV(BL$960,BL975,BL125/BL975)-BL125,0)+(SUM($N125:BK125)+SUM($N1004:BK1004))*BL$960*BL975)*($F1004=5)</f>
        <v>0</v>
      </c>
      <c r="BM1004" s="374">
        <f>(IFERROR(-FV(BM$960,BM975,BM125/BM975)-BM125,0)+(SUM($N125:BL125)+SUM($N1004:BL1004))*BM$960*BM975)*($F1004=5)</f>
        <v>0</v>
      </c>
    </row>
    <row r="1005" spans="3:65" outlineLevel="1" x14ac:dyDescent="0.2">
      <c r="C1005" s="325">
        <f t="shared" si="1797"/>
        <v>10</v>
      </c>
      <c r="D1005" s="303" t="str">
        <f t="shared" si="1798"/>
        <v>item 10</v>
      </c>
      <c r="E1005" s="350" t="str">
        <f t="shared" si="1796"/>
        <v>Operating Expense</v>
      </c>
      <c r="F1005" s="320">
        <f t="shared" si="1796"/>
        <v>2</v>
      </c>
      <c r="G1005" s="320"/>
      <c r="H1005" s="362"/>
      <c r="K1005" s="341">
        <f t="shared" si="1799"/>
        <v>0</v>
      </c>
      <c r="L1005" s="342">
        <f t="shared" si="1800"/>
        <v>0</v>
      </c>
      <c r="O1005" s="374">
        <f>(IFERROR(-FV(O$960,O976,O126/O976)-O126,0)+(SUM($N126:N126)+SUM($N1005:N1005))*O$960*O976)*($F1005=5)</f>
        <v>0</v>
      </c>
      <c r="P1005" s="374">
        <f>(IFERROR(-FV(P$960,P976,P126/P976)-P126,0)+(SUM($N126:O126)+SUM($N1005:O1005))*P$960*P976)*($F1005=5)</f>
        <v>0</v>
      </c>
      <c r="Q1005" s="374">
        <f>(IFERROR(-FV(Q$960,Q976,Q126/Q976)-Q126,0)+(SUM($N126:P126)+SUM($N1005:P1005))*Q$960*Q976)*($F1005=5)</f>
        <v>0</v>
      </c>
      <c r="R1005" s="374">
        <f>(IFERROR(-FV(R$960,R976,R126/R976)-R126,0)+(SUM($N126:Q126)+SUM($N1005:Q1005))*R$960*R976)*($F1005=5)</f>
        <v>0</v>
      </c>
      <c r="S1005" s="374">
        <f>(IFERROR(-FV(S$960,S976,S126/S976)-S126,0)+(SUM($N126:R126)+SUM($N1005:R1005))*S$960*S976)*($F1005=5)</f>
        <v>0</v>
      </c>
      <c r="T1005" s="374">
        <f>(IFERROR(-FV(T$960,T976,T126/T976)-T126,0)+(SUM($N126:S126)+SUM($N1005:S1005))*T$960*T976)*($F1005=5)</f>
        <v>0</v>
      </c>
      <c r="U1005" s="374">
        <f>(IFERROR(-FV(U$960,U976,U126/U976)-U126,0)+(SUM($N126:T126)+SUM($N1005:T1005))*U$960*U976)*($F1005=5)</f>
        <v>0</v>
      </c>
      <c r="V1005" s="374">
        <f>(IFERROR(-FV(V$960,V976,V126/V976)-V126,0)+(SUM($N126:U126)+SUM($N1005:U1005))*V$960*V976)*($F1005=5)</f>
        <v>0</v>
      </c>
      <c r="W1005" s="374">
        <f>(IFERROR(-FV(W$960,W976,W126/W976)-W126,0)+(SUM($N126:V126)+SUM($N1005:V1005))*W$960*W976)*($F1005=5)</f>
        <v>0</v>
      </c>
      <c r="X1005" s="374">
        <f>(IFERROR(-FV(X$960,X976,X126/X976)-X126,0)+(SUM($N126:W126)+SUM($N1005:W1005))*X$960*X976)*($F1005=5)</f>
        <v>0</v>
      </c>
      <c r="Y1005" s="374">
        <f>(IFERROR(-FV(Y$960,Y976,Y126/Y976)-Y126,0)+(SUM($N126:X126)+SUM($N1005:X1005))*Y$960*Y976)*($F1005=5)</f>
        <v>0</v>
      </c>
      <c r="Z1005" s="374">
        <f>(IFERROR(-FV(Z$960,Z976,Z126/Z976)-Z126,0)+(SUM($N126:Y126)+SUM($N1005:Y1005))*Z$960*Z976)*($F1005=5)</f>
        <v>0</v>
      </c>
      <c r="AA1005" s="374">
        <f>(IFERROR(-FV(AA$960,AA976,AA126/AA976)-AA126,0)+(SUM($N126:Z126)+SUM($N1005:Z1005))*AA$960*AA976)*($F1005=5)</f>
        <v>0</v>
      </c>
      <c r="AB1005" s="374">
        <f>(IFERROR(-FV(AB$960,AB976,AB126/AB976)-AB126,0)+(SUM($N126:AA126)+SUM($N1005:AA1005))*AB$960*AB976)*($F1005=5)</f>
        <v>0</v>
      </c>
      <c r="AC1005" s="374">
        <f>(IFERROR(-FV(AC$960,AC976,AC126/AC976)-AC126,0)+(SUM($N126:AB126)+SUM($N1005:AB1005))*AC$960*AC976)*($F1005=5)</f>
        <v>0</v>
      </c>
      <c r="AD1005" s="374">
        <f>(IFERROR(-FV(AD$960,AD976,AD126/AD976)-AD126,0)+(SUM($N126:AC126)+SUM($N1005:AC1005))*AD$960*AD976)*($F1005=5)</f>
        <v>0</v>
      </c>
      <c r="AE1005" s="374">
        <f>(IFERROR(-FV(AE$960,AE976,AE126/AE976)-AE126,0)+(SUM($N126:AD126)+SUM($N1005:AD1005))*AE$960*AE976)*($F1005=5)</f>
        <v>0</v>
      </c>
      <c r="AF1005" s="374">
        <f>(IFERROR(-FV(AF$960,AF976,AF126/AF976)-AF126,0)+(SUM($N126:AE126)+SUM($N1005:AE1005))*AF$960*AF976)*($F1005=5)</f>
        <v>0</v>
      </c>
      <c r="AG1005" s="374">
        <f>(IFERROR(-FV(AG$960,AG976,AG126/AG976)-AG126,0)+(SUM($N126:AF126)+SUM($N1005:AF1005))*AG$960*AG976)*($F1005=5)</f>
        <v>0</v>
      </c>
      <c r="AH1005" s="374">
        <f>(IFERROR(-FV(AH$960,AH976,AH126/AH976)-AH126,0)+(SUM($N126:AG126)+SUM($N1005:AG1005))*AH$960*AH976)*($F1005=5)</f>
        <v>0</v>
      </c>
      <c r="AI1005" s="374">
        <f>(IFERROR(-FV(AI$960,AI976,AI126/AI976)-AI126,0)+(SUM($N126:AH126)+SUM($N1005:AH1005))*AI$960*AI976)*($F1005=5)</f>
        <v>0</v>
      </c>
      <c r="AJ1005" s="374">
        <f>(IFERROR(-FV(AJ$960,AJ976,AJ126/AJ976)-AJ126,0)+(SUM($N126:AI126)+SUM($N1005:AI1005))*AJ$960*AJ976)*($F1005=5)</f>
        <v>0</v>
      </c>
      <c r="AK1005" s="374">
        <f>(IFERROR(-FV(AK$960,AK976,AK126/AK976)-AK126,0)+(SUM($N126:AJ126)+SUM($N1005:AJ1005))*AK$960*AK976)*($F1005=5)</f>
        <v>0</v>
      </c>
      <c r="AL1005" s="374">
        <f>(IFERROR(-FV(AL$960,AL976,AL126/AL976)-AL126,0)+(SUM($N126:AK126)+SUM($N1005:AK1005))*AL$960*AL976)*($F1005=5)</f>
        <v>0</v>
      </c>
      <c r="AM1005" s="374">
        <f>(IFERROR(-FV(AM$960,AM976,AM126/AM976)-AM126,0)+(SUM($N126:AL126)+SUM($N1005:AL1005))*AM$960*AM976)*($F1005=5)</f>
        <v>0</v>
      </c>
      <c r="AN1005" s="374">
        <f>(IFERROR(-FV(AN$960,AN976,AN126/AN976)-AN126,0)+(SUM($N126:AM126)+SUM($N1005:AM1005))*AN$960*AN976)*($F1005=5)</f>
        <v>0</v>
      </c>
      <c r="AO1005" s="374">
        <f>(IFERROR(-FV(AO$960,AO976,AO126/AO976)-AO126,0)+(SUM($N126:AN126)+SUM($N1005:AN1005))*AO$960*AO976)*($F1005=5)</f>
        <v>0</v>
      </c>
      <c r="AP1005" s="374">
        <f>(IFERROR(-FV(AP$960,AP976,AP126/AP976)-AP126,0)+(SUM($N126:AO126)+SUM($N1005:AO1005))*AP$960*AP976)*($F1005=5)</f>
        <v>0</v>
      </c>
      <c r="AQ1005" s="374">
        <f>(IFERROR(-FV(AQ$960,AQ976,AQ126/AQ976)-AQ126,0)+(SUM($N126:AP126)+SUM($N1005:AP1005))*AQ$960*AQ976)*($F1005=5)</f>
        <v>0</v>
      </c>
      <c r="AR1005" s="374">
        <f>(IFERROR(-FV(AR$960,AR976,AR126/AR976)-AR126,0)+(SUM($N126:AQ126)+SUM($N1005:AQ1005))*AR$960*AR976)*($F1005=5)</f>
        <v>0</v>
      </c>
      <c r="AS1005" s="374">
        <f>(IFERROR(-FV(AS$960,AS976,AS126/AS976)-AS126,0)+(SUM($N126:AR126)+SUM($N1005:AR1005))*AS$960*AS976)*($F1005=5)</f>
        <v>0</v>
      </c>
      <c r="AT1005" s="374">
        <f>(IFERROR(-FV(AT$960,AT976,AT126/AT976)-AT126,0)+(SUM($N126:AS126)+SUM($N1005:AS1005))*AT$960*AT976)*($F1005=5)</f>
        <v>0</v>
      </c>
      <c r="AU1005" s="374">
        <f>(IFERROR(-FV(AU$960,AU976,AU126/AU976)-AU126,0)+(SUM($N126:AT126)+SUM($N1005:AT1005))*AU$960*AU976)*($F1005=5)</f>
        <v>0</v>
      </c>
      <c r="AV1005" s="374">
        <f>(IFERROR(-FV(AV$960,AV976,AV126/AV976)-AV126,0)+(SUM($N126:AU126)+SUM($N1005:AU1005))*AV$960*AV976)*($F1005=5)</f>
        <v>0</v>
      </c>
      <c r="AW1005" s="374">
        <f>(IFERROR(-FV(AW$960,AW976,AW126/AW976)-AW126,0)+(SUM($N126:AV126)+SUM($N1005:AV1005))*AW$960*AW976)*($F1005=5)</f>
        <v>0</v>
      </c>
      <c r="AX1005" s="374">
        <f>(IFERROR(-FV(AX$960,AX976,AX126/AX976)-AX126,0)+(SUM($N126:AW126)+SUM($N1005:AW1005))*AX$960*AX976)*($F1005=5)</f>
        <v>0</v>
      </c>
      <c r="AY1005" s="374">
        <f>(IFERROR(-FV(AY$960,AY976,AY126/AY976)-AY126,0)+(SUM($N126:AX126)+SUM($N1005:AX1005))*AY$960*AY976)*($F1005=5)</f>
        <v>0</v>
      </c>
      <c r="AZ1005" s="374">
        <f>(IFERROR(-FV(AZ$960,AZ976,AZ126/AZ976)-AZ126,0)+(SUM($N126:AY126)+SUM($N1005:AY1005))*AZ$960*AZ976)*($F1005=5)</f>
        <v>0</v>
      </c>
      <c r="BA1005" s="374">
        <f>(IFERROR(-FV(BA$960,BA976,BA126/BA976)-BA126,0)+(SUM($N126:AZ126)+SUM($N1005:AZ1005))*BA$960*BA976)*($F1005=5)</f>
        <v>0</v>
      </c>
      <c r="BB1005" s="374">
        <f>(IFERROR(-FV(BB$960,BB976,BB126/BB976)-BB126,0)+(SUM($N126:BA126)+SUM($N1005:BA1005))*BB$960*BB976)*($F1005=5)</f>
        <v>0</v>
      </c>
      <c r="BC1005" s="374">
        <f>(IFERROR(-FV(BC$960,BC976,BC126/BC976)-BC126,0)+(SUM($N126:BB126)+SUM($N1005:BB1005))*BC$960*BC976)*($F1005=5)</f>
        <v>0</v>
      </c>
      <c r="BD1005" s="374">
        <f>(IFERROR(-FV(BD$960,BD976,BD126/BD976)-BD126,0)+(SUM($N126:BC126)+SUM($N1005:BC1005))*BD$960*BD976)*($F1005=5)</f>
        <v>0</v>
      </c>
      <c r="BE1005" s="374">
        <f>(IFERROR(-FV(BE$960,BE976,BE126/BE976)-BE126,0)+(SUM($N126:BD126)+SUM($N1005:BD1005))*BE$960*BE976)*($F1005=5)</f>
        <v>0</v>
      </c>
      <c r="BF1005" s="374">
        <f>(IFERROR(-FV(BF$960,BF976,BF126/BF976)-BF126,0)+(SUM($N126:BE126)+SUM($N1005:BE1005))*BF$960*BF976)*($F1005=5)</f>
        <v>0</v>
      </c>
      <c r="BG1005" s="374">
        <f>(IFERROR(-FV(BG$960,BG976,BG126/BG976)-BG126,0)+(SUM($N126:BF126)+SUM($N1005:BF1005))*BG$960*BG976)*($F1005=5)</f>
        <v>0</v>
      </c>
      <c r="BH1005" s="374">
        <f>(IFERROR(-FV(BH$960,BH976,BH126/BH976)-BH126,0)+(SUM($N126:BG126)+SUM($N1005:BG1005))*BH$960*BH976)*($F1005=5)</f>
        <v>0</v>
      </c>
      <c r="BI1005" s="374">
        <f>(IFERROR(-FV(BI$960,BI976,BI126/BI976)-BI126,0)+(SUM($N126:BH126)+SUM($N1005:BH1005))*BI$960*BI976)*($F1005=5)</f>
        <v>0</v>
      </c>
      <c r="BJ1005" s="374">
        <f>(IFERROR(-FV(BJ$960,BJ976,BJ126/BJ976)-BJ126,0)+(SUM($N126:BI126)+SUM($N1005:BI1005))*BJ$960*BJ976)*($F1005=5)</f>
        <v>0</v>
      </c>
      <c r="BK1005" s="374">
        <f>(IFERROR(-FV(BK$960,BK976,BK126/BK976)-BK126,0)+(SUM($N126:BJ126)+SUM($N1005:BJ1005))*BK$960*BK976)*($F1005=5)</f>
        <v>0</v>
      </c>
      <c r="BL1005" s="374">
        <f>(IFERROR(-FV(BL$960,BL976,BL126/BL976)-BL126,0)+(SUM($N126:BK126)+SUM($N1005:BK1005))*BL$960*BL976)*($F1005=5)</f>
        <v>0</v>
      </c>
      <c r="BM1005" s="374">
        <f>(IFERROR(-FV(BM$960,BM976,BM126/BM976)-BM126,0)+(SUM($N126:BL126)+SUM($N1005:BL1005))*BM$960*BM976)*($F1005=5)</f>
        <v>0</v>
      </c>
    </row>
    <row r="1006" spans="3:65" outlineLevel="1" x14ac:dyDescent="0.2">
      <c r="C1006" s="325">
        <f t="shared" si="1797"/>
        <v>11</v>
      </c>
      <c r="D1006" s="303" t="str">
        <f t="shared" si="1798"/>
        <v>item 11</v>
      </c>
      <c r="E1006" s="350" t="str">
        <f t="shared" si="1796"/>
        <v>Operating Expense</v>
      </c>
      <c r="F1006" s="320">
        <f t="shared" si="1796"/>
        <v>2</v>
      </c>
      <c r="G1006" s="320"/>
      <c r="H1006" s="362"/>
      <c r="K1006" s="341">
        <f t="shared" si="1799"/>
        <v>0</v>
      </c>
      <c r="L1006" s="342">
        <f t="shared" si="1800"/>
        <v>0</v>
      </c>
      <c r="O1006" s="374">
        <f>(IFERROR(-FV(O$960,O977,O127/O977)-O127,0)+(SUM($N127:N127)+SUM($N1006:N1006))*O$960*O977)*($F1006=5)</f>
        <v>0</v>
      </c>
      <c r="P1006" s="374">
        <f>(IFERROR(-FV(P$960,P977,P127/P977)-P127,0)+(SUM($N127:O127)+SUM($N1006:O1006))*P$960*P977)*($F1006=5)</f>
        <v>0</v>
      </c>
      <c r="Q1006" s="374">
        <f>(IFERROR(-FV(Q$960,Q977,Q127/Q977)-Q127,0)+(SUM($N127:P127)+SUM($N1006:P1006))*Q$960*Q977)*($F1006=5)</f>
        <v>0</v>
      </c>
      <c r="R1006" s="374">
        <f>(IFERROR(-FV(R$960,R977,R127/R977)-R127,0)+(SUM($N127:Q127)+SUM($N1006:Q1006))*R$960*R977)*($F1006=5)</f>
        <v>0</v>
      </c>
      <c r="S1006" s="374">
        <f>(IFERROR(-FV(S$960,S977,S127/S977)-S127,0)+(SUM($N127:R127)+SUM($N1006:R1006))*S$960*S977)*($F1006=5)</f>
        <v>0</v>
      </c>
      <c r="T1006" s="374">
        <f>(IFERROR(-FV(T$960,T977,T127/T977)-T127,0)+(SUM($N127:S127)+SUM($N1006:S1006))*T$960*T977)*($F1006=5)</f>
        <v>0</v>
      </c>
      <c r="U1006" s="374">
        <f>(IFERROR(-FV(U$960,U977,U127/U977)-U127,0)+(SUM($N127:T127)+SUM($N1006:T1006))*U$960*U977)*($F1006=5)</f>
        <v>0</v>
      </c>
      <c r="V1006" s="374">
        <f>(IFERROR(-FV(V$960,V977,V127/V977)-V127,0)+(SUM($N127:U127)+SUM($N1006:U1006))*V$960*V977)*($F1006=5)</f>
        <v>0</v>
      </c>
      <c r="W1006" s="374">
        <f>(IFERROR(-FV(W$960,W977,W127/W977)-W127,0)+(SUM($N127:V127)+SUM($N1006:V1006))*W$960*W977)*($F1006=5)</f>
        <v>0</v>
      </c>
      <c r="X1006" s="374">
        <f>(IFERROR(-FV(X$960,X977,X127/X977)-X127,0)+(SUM($N127:W127)+SUM($N1006:W1006))*X$960*X977)*($F1006=5)</f>
        <v>0</v>
      </c>
      <c r="Y1006" s="374">
        <f>(IFERROR(-FV(Y$960,Y977,Y127/Y977)-Y127,0)+(SUM($N127:X127)+SUM($N1006:X1006))*Y$960*Y977)*($F1006=5)</f>
        <v>0</v>
      </c>
      <c r="Z1006" s="374">
        <f>(IFERROR(-FV(Z$960,Z977,Z127/Z977)-Z127,0)+(SUM($N127:Y127)+SUM($N1006:Y1006))*Z$960*Z977)*($F1006=5)</f>
        <v>0</v>
      </c>
      <c r="AA1006" s="374">
        <f>(IFERROR(-FV(AA$960,AA977,AA127/AA977)-AA127,0)+(SUM($N127:Z127)+SUM($N1006:Z1006))*AA$960*AA977)*($F1006=5)</f>
        <v>0</v>
      </c>
      <c r="AB1006" s="374">
        <f>(IFERROR(-FV(AB$960,AB977,AB127/AB977)-AB127,0)+(SUM($N127:AA127)+SUM($N1006:AA1006))*AB$960*AB977)*($F1006=5)</f>
        <v>0</v>
      </c>
      <c r="AC1006" s="374">
        <f>(IFERROR(-FV(AC$960,AC977,AC127/AC977)-AC127,0)+(SUM($N127:AB127)+SUM($N1006:AB1006))*AC$960*AC977)*($F1006=5)</f>
        <v>0</v>
      </c>
      <c r="AD1006" s="374">
        <f>(IFERROR(-FV(AD$960,AD977,AD127/AD977)-AD127,0)+(SUM($N127:AC127)+SUM($N1006:AC1006))*AD$960*AD977)*($F1006=5)</f>
        <v>0</v>
      </c>
      <c r="AE1006" s="374">
        <f>(IFERROR(-FV(AE$960,AE977,AE127/AE977)-AE127,0)+(SUM($N127:AD127)+SUM($N1006:AD1006))*AE$960*AE977)*($F1006=5)</f>
        <v>0</v>
      </c>
      <c r="AF1006" s="374">
        <f>(IFERROR(-FV(AF$960,AF977,AF127/AF977)-AF127,0)+(SUM($N127:AE127)+SUM($N1006:AE1006))*AF$960*AF977)*($F1006=5)</f>
        <v>0</v>
      </c>
      <c r="AG1006" s="374">
        <f>(IFERROR(-FV(AG$960,AG977,AG127/AG977)-AG127,0)+(SUM($N127:AF127)+SUM($N1006:AF1006))*AG$960*AG977)*($F1006=5)</f>
        <v>0</v>
      </c>
      <c r="AH1006" s="374">
        <f>(IFERROR(-FV(AH$960,AH977,AH127/AH977)-AH127,0)+(SUM($N127:AG127)+SUM($N1006:AG1006))*AH$960*AH977)*($F1006=5)</f>
        <v>0</v>
      </c>
      <c r="AI1006" s="374">
        <f>(IFERROR(-FV(AI$960,AI977,AI127/AI977)-AI127,0)+(SUM($N127:AH127)+SUM($N1006:AH1006))*AI$960*AI977)*($F1006=5)</f>
        <v>0</v>
      </c>
      <c r="AJ1006" s="374">
        <f>(IFERROR(-FV(AJ$960,AJ977,AJ127/AJ977)-AJ127,0)+(SUM($N127:AI127)+SUM($N1006:AI1006))*AJ$960*AJ977)*($F1006=5)</f>
        <v>0</v>
      </c>
      <c r="AK1006" s="374">
        <f>(IFERROR(-FV(AK$960,AK977,AK127/AK977)-AK127,0)+(SUM($N127:AJ127)+SUM($N1006:AJ1006))*AK$960*AK977)*($F1006=5)</f>
        <v>0</v>
      </c>
      <c r="AL1006" s="374">
        <f>(IFERROR(-FV(AL$960,AL977,AL127/AL977)-AL127,0)+(SUM($N127:AK127)+SUM($N1006:AK1006))*AL$960*AL977)*($F1006=5)</f>
        <v>0</v>
      </c>
      <c r="AM1006" s="374">
        <f>(IFERROR(-FV(AM$960,AM977,AM127/AM977)-AM127,0)+(SUM($N127:AL127)+SUM($N1006:AL1006))*AM$960*AM977)*($F1006=5)</f>
        <v>0</v>
      </c>
      <c r="AN1006" s="374">
        <f>(IFERROR(-FV(AN$960,AN977,AN127/AN977)-AN127,0)+(SUM($N127:AM127)+SUM($N1006:AM1006))*AN$960*AN977)*($F1006=5)</f>
        <v>0</v>
      </c>
      <c r="AO1006" s="374">
        <f>(IFERROR(-FV(AO$960,AO977,AO127/AO977)-AO127,0)+(SUM($N127:AN127)+SUM($N1006:AN1006))*AO$960*AO977)*($F1006=5)</f>
        <v>0</v>
      </c>
      <c r="AP1006" s="374">
        <f>(IFERROR(-FV(AP$960,AP977,AP127/AP977)-AP127,0)+(SUM($N127:AO127)+SUM($N1006:AO1006))*AP$960*AP977)*($F1006=5)</f>
        <v>0</v>
      </c>
      <c r="AQ1006" s="374">
        <f>(IFERROR(-FV(AQ$960,AQ977,AQ127/AQ977)-AQ127,0)+(SUM($N127:AP127)+SUM($N1006:AP1006))*AQ$960*AQ977)*($F1006=5)</f>
        <v>0</v>
      </c>
      <c r="AR1006" s="374">
        <f>(IFERROR(-FV(AR$960,AR977,AR127/AR977)-AR127,0)+(SUM($N127:AQ127)+SUM($N1006:AQ1006))*AR$960*AR977)*($F1006=5)</f>
        <v>0</v>
      </c>
      <c r="AS1006" s="374">
        <f>(IFERROR(-FV(AS$960,AS977,AS127/AS977)-AS127,0)+(SUM($N127:AR127)+SUM($N1006:AR1006))*AS$960*AS977)*($F1006=5)</f>
        <v>0</v>
      </c>
      <c r="AT1006" s="374">
        <f>(IFERROR(-FV(AT$960,AT977,AT127/AT977)-AT127,0)+(SUM($N127:AS127)+SUM($N1006:AS1006))*AT$960*AT977)*($F1006=5)</f>
        <v>0</v>
      </c>
      <c r="AU1006" s="374">
        <f>(IFERROR(-FV(AU$960,AU977,AU127/AU977)-AU127,0)+(SUM($N127:AT127)+SUM($N1006:AT1006))*AU$960*AU977)*($F1006=5)</f>
        <v>0</v>
      </c>
      <c r="AV1006" s="374">
        <f>(IFERROR(-FV(AV$960,AV977,AV127/AV977)-AV127,0)+(SUM($N127:AU127)+SUM($N1006:AU1006))*AV$960*AV977)*($F1006=5)</f>
        <v>0</v>
      </c>
      <c r="AW1006" s="374">
        <f>(IFERROR(-FV(AW$960,AW977,AW127/AW977)-AW127,0)+(SUM($N127:AV127)+SUM($N1006:AV1006))*AW$960*AW977)*($F1006=5)</f>
        <v>0</v>
      </c>
      <c r="AX1006" s="374">
        <f>(IFERROR(-FV(AX$960,AX977,AX127/AX977)-AX127,0)+(SUM($N127:AW127)+SUM($N1006:AW1006))*AX$960*AX977)*($F1006=5)</f>
        <v>0</v>
      </c>
      <c r="AY1006" s="374">
        <f>(IFERROR(-FV(AY$960,AY977,AY127/AY977)-AY127,0)+(SUM($N127:AX127)+SUM($N1006:AX1006))*AY$960*AY977)*($F1006=5)</f>
        <v>0</v>
      </c>
      <c r="AZ1006" s="374">
        <f>(IFERROR(-FV(AZ$960,AZ977,AZ127/AZ977)-AZ127,0)+(SUM($N127:AY127)+SUM($N1006:AY1006))*AZ$960*AZ977)*($F1006=5)</f>
        <v>0</v>
      </c>
      <c r="BA1006" s="374">
        <f>(IFERROR(-FV(BA$960,BA977,BA127/BA977)-BA127,0)+(SUM($N127:AZ127)+SUM($N1006:AZ1006))*BA$960*BA977)*($F1006=5)</f>
        <v>0</v>
      </c>
      <c r="BB1006" s="374">
        <f>(IFERROR(-FV(BB$960,BB977,BB127/BB977)-BB127,0)+(SUM($N127:BA127)+SUM($N1006:BA1006))*BB$960*BB977)*($F1006=5)</f>
        <v>0</v>
      </c>
      <c r="BC1006" s="374">
        <f>(IFERROR(-FV(BC$960,BC977,BC127/BC977)-BC127,0)+(SUM($N127:BB127)+SUM($N1006:BB1006))*BC$960*BC977)*($F1006=5)</f>
        <v>0</v>
      </c>
      <c r="BD1006" s="374">
        <f>(IFERROR(-FV(BD$960,BD977,BD127/BD977)-BD127,0)+(SUM($N127:BC127)+SUM($N1006:BC1006))*BD$960*BD977)*($F1006=5)</f>
        <v>0</v>
      </c>
      <c r="BE1006" s="374">
        <f>(IFERROR(-FV(BE$960,BE977,BE127/BE977)-BE127,0)+(SUM($N127:BD127)+SUM($N1006:BD1006))*BE$960*BE977)*($F1006=5)</f>
        <v>0</v>
      </c>
      <c r="BF1006" s="374">
        <f>(IFERROR(-FV(BF$960,BF977,BF127/BF977)-BF127,0)+(SUM($N127:BE127)+SUM($N1006:BE1006))*BF$960*BF977)*($F1006=5)</f>
        <v>0</v>
      </c>
      <c r="BG1006" s="374">
        <f>(IFERROR(-FV(BG$960,BG977,BG127/BG977)-BG127,0)+(SUM($N127:BF127)+SUM($N1006:BF1006))*BG$960*BG977)*($F1006=5)</f>
        <v>0</v>
      </c>
      <c r="BH1006" s="374">
        <f>(IFERROR(-FV(BH$960,BH977,BH127/BH977)-BH127,0)+(SUM($N127:BG127)+SUM($N1006:BG1006))*BH$960*BH977)*($F1006=5)</f>
        <v>0</v>
      </c>
      <c r="BI1006" s="374">
        <f>(IFERROR(-FV(BI$960,BI977,BI127/BI977)-BI127,0)+(SUM($N127:BH127)+SUM($N1006:BH1006))*BI$960*BI977)*($F1006=5)</f>
        <v>0</v>
      </c>
      <c r="BJ1006" s="374">
        <f>(IFERROR(-FV(BJ$960,BJ977,BJ127/BJ977)-BJ127,0)+(SUM($N127:BI127)+SUM($N1006:BI1006))*BJ$960*BJ977)*($F1006=5)</f>
        <v>0</v>
      </c>
      <c r="BK1006" s="374">
        <f>(IFERROR(-FV(BK$960,BK977,BK127/BK977)-BK127,0)+(SUM($N127:BJ127)+SUM($N1006:BJ1006))*BK$960*BK977)*($F1006=5)</f>
        <v>0</v>
      </c>
      <c r="BL1006" s="374">
        <f>(IFERROR(-FV(BL$960,BL977,BL127/BL977)-BL127,0)+(SUM($N127:BK127)+SUM($N1006:BK1006))*BL$960*BL977)*($F1006=5)</f>
        <v>0</v>
      </c>
      <c r="BM1006" s="374">
        <f>(IFERROR(-FV(BM$960,BM977,BM127/BM977)-BM127,0)+(SUM($N127:BL127)+SUM($N1006:BL1006))*BM$960*BM977)*($F1006=5)</f>
        <v>0</v>
      </c>
    </row>
    <row r="1007" spans="3:65" outlineLevel="1" x14ac:dyDescent="0.2">
      <c r="C1007" s="325">
        <f t="shared" si="1797"/>
        <v>12</v>
      </c>
      <c r="D1007" s="303" t="str">
        <f t="shared" si="1798"/>
        <v>item 12</v>
      </c>
      <c r="E1007" s="350" t="str">
        <f t="shared" si="1796"/>
        <v>Operating Expense</v>
      </c>
      <c r="F1007" s="320">
        <f t="shared" si="1796"/>
        <v>2</v>
      </c>
      <c r="G1007" s="320"/>
      <c r="H1007" s="362"/>
      <c r="K1007" s="341">
        <f t="shared" si="1799"/>
        <v>0</v>
      </c>
      <c r="L1007" s="342">
        <f t="shared" si="1800"/>
        <v>0</v>
      </c>
      <c r="O1007" s="374">
        <f>(IFERROR(-FV(O$960,O978,O128/O978)-O128,0)+(SUM($N128:N128)+SUM($N1007:N1007))*O$960*O978)*($F1007=5)</f>
        <v>0</v>
      </c>
      <c r="P1007" s="374">
        <f>(IFERROR(-FV(P$960,P978,P128/P978)-P128,0)+(SUM($N128:O128)+SUM($N1007:O1007))*P$960*P978)*($F1007=5)</f>
        <v>0</v>
      </c>
      <c r="Q1007" s="374">
        <f>(IFERROR(-FV(Q$960,Q978,Q128/Q978)-Q128,0)+(SUM($N128:P128)+SUM($N1007:P1007))*Q$960*Q978)*($F1007=5)</f>
        <v>0</v>
      </c>
      <c r="R1007" s="374">
        <f>(IFERROR(-FV(R$960,R978,R128/R978)-R128,0)+(SUM($N128:Q128)+SUM($N1007:Q1007))*R$960*R978)*($F1007=5)</f>
        <v>0</v>
      </c>
      <c r="S1007" s="374">
        <f>(IFERROR(-FV(S$960,S978,S128/S978)-S128,0)+(SUM($N128:R128)+SUM($N1007:R1007))*S$960*S978)*($F1007=5)</f>
        <v>0</v>
      </c>
      <c r="T1007" s="374">
        <f>(IFERROR(-FV(T$960,T978,T128/T978)-T128,0)+(SUM($N128:S128)+SUM($N1007:S1007))*T$960*T978)*($F1007=5)</f>
        <v>0</v>
      </c>
      <c r="U1007" s="374">
        <f>(IFERROR(-FV(U$960,U978,U128/U978)-U128,0)+(SUM($N128:T128)+SUM($N1007:T1007))*U$960*U978)*($F1007=5)</f>
        <v>0</v>
      </c>
      <c r="V1007" s="374">
        <f>(IFERROR(-FV(V$960,V978,V128/V978)-V128,0)+(SUM($N128:U128)+SUM($N1007:U1007))*V$960*V978)*($F1007=5)</f>
        <v>0</v>
      </c>
      <c r="W1007" s="374">
        <f>(IFERROR(-FV(W$960,W978,W128/W978)-W128,0)+(SUM($N128:V128)+SUM($N1007:V1007))*W$960*W978)*($F1007=5)</f>
        <v>0</v>
      </c>
      <c r="X1007" s="374">
        <f>(IFERROR(-FV(X$960,X978,X128/X978)-X128,0)+(SUM($N128:W128)+SUM($N1007:W1007))*X$960*X978)*($F1007=5)</f>
        <v>0</v>
      </c>
      <c r="Y1007" s="374">
        <f>(IFERROR(-FV(Y$960,Y978,Y128/Y978)-Y128,0)+(SUM($N128:X128)+SUM($N1007:X1007))*Y$960*Y978)*($F1007=5)</f>
        <v>0</v>
      </c>
      <c r="Z1007" s="374">
        <f>(IFERROR(-FV(Z$960,Z978,Z128/Z978)-Z128,0)+(SUM($N128:Y128)+SUM($N1007:Y1007))*Z$960*Z978)*($F1007=5)</f>
        <v>0</v>
      </c>
      <c r="AA1007" s="374">
        <f>(IFERROR(-FV(AA$960,AA978,AA128/AA978)-AA128,0)+(SUM($N128:Z128)+SUM($N1007:Z1007))*AA$960*AA978)*($F1007=5)</f>
        <v>0</v>
      </c>
      <c r="AB1007" s="374">
        <f>(IFERROR(-FV(AB$960,AB978,AB128/AB978)-AB128,0)+(SUM($N128:AA128)+SUM($N1007:AA1007))*AB$960*AB978)*($F1007=5)</f>
        <v>0</v>
      </c>
      <c r="AC1007" s="374">
        <f>(IFERROR(-FV(AC$960,AC978,AC128/AC978)-AC128,0)+(SUM($N128:AB128)+SUM($N1007:AB1007))*AC$960*AC978)*($F1007=5)</f>
        <v>0</v>
      </c>
      <c r="AD1007" s="374">
        <f>(IFERROR(-FV(AD$960,AD978,AD128/AD978)-AD128,0)+(SUM($N128:AC128)+SUM($N1007:AC1007))*AD$960*AD978)*($F1007=5)</f>
        <v>0</v>
      </c>
      <c r="AE1007" s="374">
        <f>(IFERROR(-FV(AE$960,AE978,AE128/AE978)-AE128,0)+(SUM($N128:AD128)+SUM($N1007:AD1007))*AE$960*AE978)*($F1007=5)</f>
        <v>0</v>
      </c>
      <c r="AF1007" s="374">
        <f>(IFERROR(-FV(AF$960,AF978,AF128/AF978)-AF128,0)+(SUM($N128:AE128)+SUM($N1007:AE1007))*AF$960*AF978)*($F1007=5)</f>
        <v>0</v>
      </c>
      <c r="AG1007" s="374">
        <f>(IFERROR(-FV(AG$960,AG978,AG128/AG978)-AG128,0)+(SUM($N128:AF128)+SUM($N1007:AF1007))*AG$960*AG978)*($F1007=5)</f>
        <v>0</v>
      </c>
      <c r="AH1007" s="374">
        <f>(IFERROR(-FV(AH$960,AH978,AH128/AH978)-AH128,0)+(SUM($N128:AG128)+SUM($N1007:AG1007))*AH$960*AH978)*($F1007=5)</f>
        <v>0</v>
      </c>
      <c r="AI1007" s="374">
        <f>(IFERROR(-FV(AI$960,AI978,AI128/AI978)-AI128,0)+(SUM($N128:AH128)+SUM($N1007:AH1007))*AI$960*AI978)*($F1007=5)</f>
        <v>0</v>
      </c>
      <c r="AJ1007" s="374">
        <f>(IFERROR(-FV(AJ$960,AJ978,AJ128/AJ978)-AJ128,0)+(SUM($N128:AI128)+SUM($N1007:AI1007))*AJ$960*AJ978)*($F1007=5)</f>
        <v>0</v>
      </c>
      <c r="AK1007" s="374">
        <f>(IFERROR(-FV(AK$960,AK978,AK128/AK978)-AK128,0)+(SUM($N128:AJ128)+SUM($N1007:AJ1007))*AK$960*AK978)*($F1007=5)</f>
        <v>0</v>
      </c>
      <c r="AL1007" s="374">
        <f>(IFERROR(-FV(AL$960,AL978,AL128/AL978)-AL128,0)+(SUM($N128:AK128)+SUM($N1007:AK1007))*AL$960*AL978)*($F1007=5)</f>
        <v>0</v>
      </c>
      <c r="AM1007" s="374">
        <f>(IFERROR(-FV(AM$960,AM978,AM128/AM978)-AM128,0)+(SUM($N128:AL128)+SUM($N1007:AL1007))*AM$960*AM978)*($F1007=5)</f>
        <v>0</v>
      </c>
      <c r="AN1007" s="374">
        <f>(IFERROR(-FV(AN$960,AN978,AN128/AN978)-AN128,0)+(SUM($N128:AM128)+SUM($N1007:AM1007))*AN$960*AN978)*($F1007=5)</f>
        <v>0</v>
      </c>
      <c r="AO1007" s="374">
        <f>(IFERROR(-FV(AO$960,AO978,AO128/AO978)-AO128,0)+(SUM($N128:AN128)+SUM($N1007:AN1007))*AO$960*AO978)*($F1007=5)</f>
        <v>0</v>
      </c>
      <c r="AP1007" s="374">
        <f>(IFERROR(-FV(AP$960,AP978,AP128/AP978)-AP128,0)+(SUM($N128:AO128)+SUM($N1007:AO1007))*AP$960*AP978)*($F1007=5)</f>
        <v>0</v>
      </c>
      <c r="AQ1007" s="374">
        <f>(IFERROR(-FV(AQ$960,AQ978,AQ128/AQ978)-AQ128,0)+(SUM($N128:AP128)+SUM($N1007:AP1007))*AQ$960*AQ978)*($F1007=5)</f>
        <v>0</v>
      </c>
      <c r="AR1007" s="374">
        <f>(IFERROR(-FV(AR$960,AR978,AR128/AR978)-AR128,0)+(SUM($N128:AQ128)+SUM($N1007:AQ1007))*AR$960*AR978)*($F1007=5)</f>
        <v>0</v>
      </c>
      <c r="AS1007" s="374">
        <f>(IFERROR(-FV(AS$960,AS978,AS128/AS978)-AS128,0)+(SUM($N128:AR128)+SUM($N1007:AR1007))*AS$960*AS978)*($F1007=5)</f>
        <v>0</v>
      </c>
      <c r="AT1007" s="374">
        <f>(IFERROR(-FV(AT$960,AT978,AT128/AT978)-AT128,0)+(SUM($N128:AS128)+SUM($N1007:AS1007))*AT$960*AT978)*($F1007=5)</f>
        <v>0</v>
      </c>
      <c r="AU1007" s="374">
        <f>(IFERROR(-FV(AU$960,AU978,AU128/AU978)-AU128,0)+(SUM($N128:AT128)+SUM($N1007:AT1007))*AU$960*AU978)*($F1007=5)</f>
        <v>0</v>
      </c>
      <c r="AV1007" s="374">
        <f>(IFERROR(-FV(AV$960,AV978,AV128/AV978)-AV128,0)+(SUM($N128:AU128)+SUM($N1007:AU1007))*AV$960*AV978)*($F1007=5)</f>
        <v>0</v>
      </c>
      <c r="AW1007" s="374">
        <f>(IFERROR(-FV(AW$960,AW978,AW128/AW978)-AW128,0)+(SUM($N128:AV128)+SUM($N1007:AV1007))*AW$960*AW978)*($F1007=5)</f>
        <v>0</v>
      </c>
      <c r="AX1007" s="374">
        <f>(IFERROR(-FV(AX$960,AX978,AX128/AX978)-AX128,0)+(SUM($N128:AW128)+SUM($N1007:AW1007))*AX$960*AX978)*($F1007=5)</f>
        <v>0</v>
      </c>
      <c r="AY1007" s="374">
        <f>(IFERROR(-FV(AY$960,AY978,AY128/AY978)-AY128,0)+(SUM($N128:AX128)+SUM($N1007:AX1007))*AY$960*AY978)*($F1007=5)</f>
        <v>0</v>
      </c>
      <c r="AZ1007" s="374">
        <f>(IFERROR(-FV(AZ$960,AZ978,AZ128/AZ978)-AZ128,0)+(SUM($N128:AY128)+SUM($N1007:AY1007))*AZ$960*AZ978)*($F1007=5)</f>
        <v>0</v>
      </c>
      <c r="BA1007" s="374">
        <f>(IFERROR(-FV(BA$960,BA978,BA128/BA978)-BA128,0)+(SUM($N128:AZ128)+SUM($N1007:AZ1007))*BA$960*BA978)*($F1007=5)</f>
        <v>0</v>
      </c>
      <c r="BB1007" s="374">
        <f>(IFERROR(-FV(BB$960,BB978,BB128/BB978)-BB128,0)+(SUM($N128:BA128)+SUM($N1007:BA1007))*BB$960*BB978)*($F1007=5)</f>
        <v>0</v>
      </c>
      <c r="BC1007" s="374">
        <f>(IFERROR(-FV(BC$960,BC978,BC128/BC978)-BC128,0)+(SUM($N128:BB128)+SUM($N1007:BB1007))*BC$960*BC978)*($F1007=5)</f>
        <v>0</v>
      </c>
      <c r="BD1007" s="374">
        <f>(IFERROR(-FV(BD$960,BD978,BD128/BD978)-BD128,0)+(SUM($N128:BC128)+SUM($N1007:BC1007))*BD$960*BD978)*($F1007=5)</f>
        <v>0</v>
      </c>
      <c r="BE1007" s="374">
        <f>(IFERROR(-FV(BE$960,BE978,BE128/BE978)-BE128,0)+(SUM($N128:BD128)+SUM($N1007:BD1007))*BE$960*BE978)*($F1007=5)</f>
        <v>0</v>
      </c>
      <c r="BF1007" s="374">
        <f>(IFERROR(-FV(BF$960,BF978,BF128/BF978)-BF128,0)+(SUM($N128:BE128)+SUM($N1007:BE1007))*BF$960*BF978)*($F1007=5)</f>
        <v>0</v>
      </c>
      <c r="BG1007" s="374">
        <f>(IFERROR(-FV(BG$960,BG978,BG128/BG978)-BG128,0)+(SUM($N128:BF128)+SUM($N1007:BF1007))*BG$960*BG978)*($F1007=5)</f>
        <v>0</v>
      </c>
      <c r="BH1007" s="374">
        <f>(IFERROR(-FV(BH$960,BH978,BH128/BH978)-BH128,0)+(SUM($N128:BG128)+SUM($N1007:BG1007))*BH$960*BH978)*($F1007=5)</f>
        <v>0</v>
      </c>
      <c r="BI1007" s="374">
        <f>(IFERROR(-FV(BI$960,BI978,BI128/BI978)-BI128,0)+(SUM($N128:BH128)+SUM($N1007:BH1007))*BI$960*BI978)*($F1007=5)</f>
        <v>0</v>
      </c>
      <c r="BJ1007" s="374">
        <f>(IFERROR(-FV(BJ$960,BJ978,BJ128/BJ978)-BJ128,0)+(SUM($N128:BI128)+SUM($N1007:BI1007))*BJ$960*BJ978)*($F1007=5)</f>
        <v>0</v>
      </c>
      <c r="BK1007" s="374">
        <f>(IFERROR(-FV(BK$960,BK978,BK128/BK978)-BK128,0)+(SUM($N128:BJ128)+SUM($N1007:BJ1007))*BK$960*BK978)*($F1007=5)</f>
        <v>0</v>
      </c>
      <c r="BL1007" s="374">
        <f>(IFERROR(-FV(BL$960,BL978,BL128/BL978)-BL128,0)+(SUM($N128:BK128)+SUM($N1007:BK1007))*BL$960*BL978)*($F1007=5)</f>
        <v>0</v>
      </c>
      <c r="BM1007" s="374">
        <f>(IFERROR(-FV(BM$960,BM978,BM128/BM978)-BM128,0)+(SUM($N128:BL128)+SUM($N1007:BL1007))*BM$960*BM978)*($F1007=5)</f>
        <v>0</v>
      </c>
    </row>
    <row r="1008" spans="3:65" outlineLevel="1" x14ac:dyDescent="0.2">
      <c r="C1008" s="325">
        <f t="shared" si="1797"/>
        <v>13</v>
      </c>
      <c r="D1008" s="303" t="str">
        <f t="shared" si="1798"/>
        <v>item 13</v>
      </c>
      <c r="E1008" s="350" t="str">
        <f t="shared" si="1796"/>
        <v>Operating Expense</v>
      </c>
      <c r="F1008" s="320">
        <f t="shared" si="1796"/>
        <v>2</v>
      </c>
      <c r="G1008" s="320"/>
      <c r="H1008" s="362"/>
      <c r="K1008" s="341">
        <f t="shared" si="1799"/>
        <v>0</v>
      </c>
      <c r="L1008" s="342">
        <f t="shared" si="1800"/>
        <v>0</v>
      </c>
      <c r="O1008" s="374">
        <f>(IFERROR(-FV(O$960,O979,O129/O979)-O129,0)+(SUM($N129:N129)+SUM($N1008:N1008))*O$960*O979)*($F1008=5)</f>
        <v>0</v>
      </c>
      <c r="P1008" s="374">
        <f>(IFERROR(-FV(P$960,P979,P129/P979)-P129,0)+(SUM($N129:O129)+SUM($N1008:O1008))*P$960*P979)*($F1008=5)</f>
        <v>0</v>
      </c>
      <c r="Q1008" s="374">
        <f>(IFERROR(-FV(Q$960,Q979,Q129/Q979)-Q129,0)+(SUM($N129:P129)+SUM($N1008:P1008))*Q$960*Q979)*($F1008=5)</f>
        <v>0</v>
      </c>
      <c r="R1008" s="374">
        <f>(IFERROR(-FV(R$960,R979,R129/R979)-R129,0)+(SUM($N129:Q129)+SUM($N1008:Q1008))*R$960*R979)*($F1008=5)</f>
        <v>0</v>
      </c>
      <c r="S1008" s="374">
        <f>(IFERROR(-FV(S$960,S979,S129/S979)-S129,0)+(SUM($N129:R129)+SUM($N1008:R1008))*S$960*S979)*($F1008=5)</f>
        <v>0</v>
      </c>
      <c r="T1008" s="374">
        <f>(IFERROR(-FV(T$960,T979,T129/T979)-T129,0)+(SUM($N129:S129)+SUM($N1008:S1008))*T$960*T979)*($F1008=5)</f>
        <v>0</v>
      </c>
      <c r="U1008" s="374">
        <f>(IFERROR(-FV(U$960,U979,U129/U979)-U129,0)+(SUM($N129:T129)+SUM($N1008:T1008))*U$960*U979)*($F1008=5)</f>
        <v>0</v>
      </c>
      <c r="V1008" s="374">
        <f>(IFERROR(-FV(V$960,V979,V129/V979)-V129,0)+(SUM($N129:U129)+SUM($N1008:U1008))*V$960*V979)*($F1008=5)</f>
        <v>0</v>
      </c>
      <c r="W1008" s="374">
        <f>(IFERROR(-FV(W$960,W979,W129/W979)-W129,0)+(SUM($N129:V129)+SUM($N1008:V1008))*W$960*W979)*($F1008=5)</f>
        <v>0</v>
      </c>
      <c r="X1008" s="374">
        <f>(IFERROR(-FV(X$960,X979,X129/X979)-X129,0)+(SUM($N129:W129)+SUM($N1008:W1008))*X$960*X979)*($F1008=5)</f>
        <v>0</v>
      </c>
      <c r="Y1008" s="374">
        <f>(IFERROR(-FV(Y$960,Y979,Y129/Y979)-Y129,0)+(SUM($N129:X129)+SUM($N1008:X1008))*Y$960*Y979)*($F1008=5)</f>
        <v>0</v>
      </c>
      <c r="Z1008" s="374">
        <f>(IFERROR(-FV(Z$960,Z979,Z129/Z979)-Z129,0)+(SUM($N129:Y129)+SUM($N1008:Y1008))*Z$960*Z979)*($F1008=5)</f>
        <v>0</v>
      </c>
      <c r="AA1008" s="374">
        <f>(IFERROR(-FV(AA$960,AA979,AA129/AA979)-AA129,0)+(SUM($N129:Z129)+SUM($N1008:Z1008))*AA$960*AA979)*($F1008=5)</f>
        <v>0</v>
      </c>
      <c r="AB1008" s="374">
        <f>(IFERROR(-FV(AB$960,AB979,AB129/AB979)-AB129,0)+(SUM($N129:AA129)+SUM($N1008:AA1008))*AB$960*AB979)*($F1008=5)</f>
        <v>0</v>
      </c>
      <c r="AC1008" s="374">
        <f>(IFERROR(-FV(AC$960,AC979,AC129/AC979)-AC129,0)+(SUM($N129:AB129)+SUM($N1008:AB1008))*AC$960*AC979)*($F1008=5)</f>
        <v>0</v>
      </c>
      <c r="AD1008" s="374">
        <f>(IFERROR(-FV(AD$960,AD979,AD129/AD979)-AD129,0)+(SUM($N129:AC129)+SUM($N1008:AC1008))*AD$960*AD979)*($F1008=5)</f>
        <v>0</v>
      </c>
      <c r="AE1008" s="374">
        <f>(IFERROR(-FV(AE$960,AE979,AE129/AE979)-AE129,0)+(SUM($N129:AD129)+SUM($N1008:AD1008))*AE$960*AE979)*($F1008=5)</f>
        <v>0</v>
      </c>
      <c r="AF1008" s="374">
        <f>(IFERROR(-FV(AF$960,AF979,AF129/AF979)-AF129,0)+(SUM($N129:AE129)+SUM($N1008:AE1008))*AF$960*AF979)*($F1008=5)</f>
        <v>0</v>
      </c>
      <c r="AG1008" s="374">
        <f>(IFERROR(-FV(AG$960,AG979,AG129/AG979)-AG129,0)+(SUM($N129:AF129)+SUM($N1008:AF1008))*AG$960*AG979)*($F1008=5)</f>
        <v>0</v>
      </c>
      <c r="AH1008" s="374">
        <f>(IFERROR(-FV(AH$960,AH979,AH129/AH979)-AH129,0)+(SUM($N129:AG129)+SUM($N1008:AG1008))*AH$960*AH979)*($F1008=5)</f>
        <v>0</v>
      </c>
      <c r="AI1008" s="374">
        <f>(IFERROR(-FV(AI$960,AI979,AI129/AI979)-AI129,0)+(SUM($N129:AH129)+SUM($N1008:AH1008))*AI$960*AI979)*($F1008=5)</f>
        <v>0</v>
      </c>
      <c r="AJ1008" s="374">
        <f>(IFERROR(-FV(AJ$960,AJ979,AJ129/AJ979)-AJ129,0)+(SUM($N129:AI129)+SUM($N1008:AI1008))*AJ$960*AJ979)*($F1008=5)</f>
        <v>0</v>
      </c>
      <c r="AK1008" s="374">
        <f>(IFERROR(-FV(AK$960,AK979,AK129/AK979)-AK129,0)+(SUM($N129:AJ129)+SUM($N1008:AJ1008))*AK$960*AK979)*($F1008=5)</f>
        <v>0</v>
      </c>
      <c r="AL1008" s="374">
        <f>(IFERROR(-FV(AL$960,AL979,AL129/AL979)-AL129,0)+(SUM($N129:AK129)+SUM($N1008:AK1008))*AL$960*AL979)*($F1008=5)</f>
        <v>0</v>
      </c>
      <c r="AM1008" s="374">
        <f>(IFERROR(-FV(AM$960,AM979,AM129/AM979)-AM129,0)+(SUM($N129:AL129)+SUM($N1008:AL1008))*AM$960*AM979)*($F1008=5)</f>
        <v>0</v>
      </c>
      <c r="AN1008" s="374">
        <f>(IFERROR(-FV(AN$960,AN979,AN129/AN979)-AN129,0)+(SUM($N129:AM129)+SUM($N1008:AM1008))*AN$960*AN979)*($F1008=5)</f>
        <v>0</v>
      </c>
      <c r="AO1008" s="374">
        <f>(IFERROR(-FV(AO$960,AO979,AO129/AO979)-AO129,0)+(SUM($N129:AN129)+SUM($N1008:AN1008))*AO$960*AO979)*($F1008=5)</f>
        <v>0</v>
      </c>
      <c r="AP1008" s="374">
        <f>(IFERROR(-FV(AP$960,AP979,AP129/AP979)-AP129,0)+(SUM($N129:AO129)+SUM($N1008:AO1008))*AP$960*AP979)*($F1008=5)</f>
        <v>0</v>
      </c>
      <c r="AQ1008" s="374">
        <f>(IFERROR(-FV(AQ$960,AQ979,AQ129/AQ979)-AQ129,0)+(SUM($N129:AP129)+SUM($N1008:AP1008))*AQ$960*AQ979)*($F1008=5)</f>
        <v>0</v>
      </c>
      <c r="AR1008" s="374">
        <f>(IFERROR(-FV(AR$960,AR979,AR129/AR979)-AR129,0)+(SUM($N129:AQ129)+SUM($N1008:AQ1008))*AR$960*AR979)*($F1008=5)</f>
        <v>0</v>
      </c>
      <c r="AS1008" s="374">
        <f>(IFERROR(-FV(AS$960,AS979,AS129/AS979)-AS129,0)+(SUM($N129:AR129)+SUM($N1008:AR1008))*AS$960*AS979)*($F1008=5)</f>
        <v>0</v>
      </c>
      <c r="AT1008" s="374">
        <f>(IFERROR(-FV(AT$960,AT979,AT129/AT979)-AT129,0)+(SUM($N129:AS129)+SUM($N1008:AS1008))*AT$960*AT979)*($F1008=5)</f>
        <v>0</v>
      </c>
      <c r="AU1008" s="374">
        <f>(IFERROR(-FV(AU$960,AU979,AU129/AU979)-AU129,0)+(SUM($N129:AT129)+SUM($N1008:AT1008))*AU$960*AU979)*($F1008=5)</f>
        <v>0</v>
      </c>
      <c r="AV1008" s="374">
        <f>(IFERROR(-FV(AV$960,AV979,AV129/AV979)-AV129,0)+(SUM($N129:AU129)+SUM($N1008:AU1008))*AV$960*AV979)*($F1008=5)</f>
        <v>0</v>
      </c>
      <c r="AW1008" s="374">
        <f>(IFERROR(-FV(AW$960,AW979,AW129/AW979)-AW129,0)+(SUM($N129:AV129)+SUM($N1008:AV1008))*AW$960*AW979)*($F1008=5)</f>
        <v>0</v>
      </c>
      <c r="AX1008" s="374">
        <f>(IFERROR(-FV(AX$960,AX979,AX129/AX979)-AX129,0)+(SUM($N129:AW129)+SUM($N1008:AW1008))*AX$960*AX979)*($F1008=5)</f>
        <v>0</v>
      </c>
      <c r="AY1008" s="374">
        <f>(IFERROR(-FV(AY$960,AY979,AY129/AY979)-AY129,0)+(SUM($N129:AX129)+SUM($N1008:AX1008))*AY$960*AY979)*($F1008=5)</f>
        <v>0</v>
      </c>
      <c r="AZ1008" s="374">
        <f>(IFERROR(-FV(AZ$960,AZ979,AZ129/AZ979)-AZ129,0)+(SUM($N129:AY129)+SUM($N1008:AY1008))*AZ$960*AZ979)*($F1008=5)</f>
        <v>0</v>
      </c>
      <c r="BA1008" s="374">
        <f>(IFERROR(-FV(BA$960,BA979,BA129/BA979)-BA129,0)+(SUM($N129:AZ129)+SUM($N1008:AZ1008))*BA$960*BA979)*($F1008=5)</f>
        <v>0</v>
      </c>
      <c r="BB1008" s="374">
        <f>(IFERROR(-FV(BB$960,BB979,BB129/BB979)-BB129,0)+(SUM($N129:BA129)+SUM($N1008:BA1008))*BB$960*BB979)*($F1008=5)</f>
        <v>0</v>
      </c>
      <c r="BC1008" s="374">
        <f>(IFERROR(-FV(BC$960,BC979,BC129/BC979)-BC129,0)+(SUM($N129:BB129)+SUM($N1008:BB1008))*BC$960*BC979)*($F1008=5)</f>
        <v>0</v>
      </c>
      <c r="BD1008" s="374">
        <f>(IFERROR(-FV(BD$960,BD979,BD129/BD979)-BD129,0)+(SUM($N129:BC129)+SUM($N1008:BC1008))*BD$960*BD979)*($F1008=5)</f>
        <v>0</v>
      </c>
      <c r="BE1008" s="374">
        <f>(IFERROR(-FV(BE$960,BE979,BE129/BE979)-BE129,0)+(SUM($N129:BD129)+SUM($N1008:BD1008))*BE$960*BE979)*($F1008=5)</f>
        <v>0</v>
      </c>
      <c r="BF1008" s="374">
        <f>(IFERROR(-FV(BF$960,BF979,BF129/BF979)-BF129,0)+(SUM($N129:BE129)+SUM($N1008:BE1008))*BF$960*BF979)*($F1008=5)</f>
        <v>0</v>
      </c>
      <c r="BG1008" s="374">
        <f>(IFERROR(-FV(BG$960,BG979,BG129/BG979)-BG129,0)+(SUM($N129:BF129)+SUM($N1008:BF1008))*BG$960*BG979)*($F1008=5)</f>
        <v>0</v>
      </c>
      <c r="BH1008" s="374">
        <f>(IFERROR(-FV(BH$960,BH979,BH129/BH979)-BH129,0)+(SUM($N129:BG129)+SUM($N1008:BG1008))*BH$960*BH979)*($F1008=5)</f>
        <v>0</v>
      </c>
      <c r="BI1008" s="374">
        <f>(IFERROR(-FV(BI$960,BI979,BI129/BI979)-BI129,0)+(SUM($N129:BH129)+SUM($N1008:BH1008))*BI$960*BI979)*($F1008=5)</f>
        <v>0</v>
      </c>
      <c r="BJ1008" s="374">
        <f>(IFERROR(-FV(BJ$960,BJ979,BJ129/BJ979)-BJ129,0)+(SUM($N129:BI129)+SUM($N1008:BI1008))*BJ$960*BJ979)*($F1008=5)</f>
        <v>0</v>
      </c>
      <c r="BK1008" s="374">
        <f>(IFERROR(-FV(BK$960,BK979,BK129/BK979)-BK129,0)+(SUM($N129:BJ129)+SUM($N1008:BJ1008))*BK$960*BK979)*($F1008=5)</f>
        <v>0</v>
      </c>
      <c r="BL1008" s="374">
        <f>(IFERROR(-FV(BL$960,BL979,BL129/BL979)-BL129,0)+(SUM($N129:BK129)+SUM($N1008:BK1008))*BL$960*BL979)*($F1008=5)</f>
        <v>0</v>
      </c>
      <c r="BM1008" s="374">
        <f>(IFERROR(-FV(BM$960,BM979,BM129/BM979)-BM129,0)+(SUM($N129:BL129)+SUM($N1008:BL1008))*BM$960*BM979)*($F1008=5)</f>
        <v>0</v>
      </c>
    </row>
    <row r="1009" spans="3:65" outlineLevel="1" x14ac:dyDescent="0.2">
      <c r="C1009" s="325">
        <f t="shared" si="1797"/>
        <v>14</v>
      </c>
      <c r="D1009" s="303" t="str">
        <f t="shared" si="1798"/>
        <v>item 14</v>
      </c>
      <c r="E1009" s="350" t="str">
        <f t="shared" si="1796"/>
        <v>Operating Expense</v>
      </c>
      <c r="F1009" s="320">
        <f t="shared" si="1796"/>
        <v>2</v>
      </c>
      <c r="G1009" s="320"/>
      <c r="H1009" s="362"/>
      <c r="K1009" s="341">
        <f t="shared" si="1799"/>
        <v>0</v>
      </c>
      <c r="L1009" s="342">
        <f t="shared" si="1800"/>
        <v>0</v>
      </c>
      <c r="O1009" s="374">
        <f>(IFERROR(-FV(O$960,O980,O130/O980)-O130,0)+(SUM($N130:N130)+SUM($N1009:N1009))*O$960*O980)*($F1009=5)</f>
        <v>0</v>
      </c>
      <c r="P1009" s="374">
        <f>(IFERROR(-FV(P$960,P980,P130/P980)-P130,0)+(SUM($N130:O130)+SUM($N1009:O1009))*P$960*P980)*($F1009=5)</f>
        <v>0</v>
      </c>
      <c r="Q1009" s="374">
        <f>(IFERROR(-FV(Q$960,Q980,Q130/Q980)-Q130,0)+(SUM($N130:P130)+SUM($N1009:P1009))*Q$960*Q980)*($F1009=5)</f>
        <v>0</v>
      </c>
      <c r="R1009" s="374">
        <f>(IFERROR(-FV(R$960,R980,R130/R980)-R130,0)+(SUM($N130:Q130)+SUM($N1009:Q1009))*R$960*R980)*($F1009=5)</f>
        <v>0</v>
      </c>
      <c r="S1009" s="374">
        <f>(IFERROR(-FV(S$960,S980,S130/S980)-S130,0)+(SUM($N130:R130)+SUM($N1009:R1009))*S$960*S980)*($F1009=5)</f>
        <v>0</v>
      </c>
      <c r="T1009" s="374">
        <f>(IFERROR(-FV(T$960,T980,T130/T980)-T130,0)+(SUM($N130:S130)+SUM($N1009:S1009))*T$960*T980)*($F1009=5)</f>
        <v>0</v>
      </c>
      <c r="U1009" s="374">
        <f>(IFERROR(-FV(U$960,U980,U130/U980)-U130,0)+(SUM($N130:T130)+SUM($N1009:T1009))*U$960*U980)*($F1009=5)</f>
        <v>0</v>
      </c>
      <c r="V1009" s="374">
        <f>(IFERROR(-FV(V$960,V980,V130/V980)-V130,0)+(SUM($N130:U130)+SUM($N1009:U1009))*V$960*V980)*($F1009=5)</f>
        <v>0</v>
      </c>
      <c r="W1009" s="374">
        <f>(IFERROR(-FV(W$960,W980,W130/W980)-W130,0)+(SUM($N130:V130)+SUM($N1009:V1009))*W$960*W980)*($F1009=5)</f>
        <v>0</v>
      </c>
      <c r="X1009" s="374">
        <f>(IFERROR(-FV(X$960,X980,X130/X980)-X130,0)+(SUM($N130:W130)+SUM($N1009:W1009))*X$960*X980)*($F1009=5)</f>
        <v>0</v>
      </c>
      <c r="Y1009" s="374">
        <f>(IFERROR(-FV(Y$960,Y980,Y130/Y980)-Y130,0)+(SUM($N130:X130)+SUM($N1009:X1009))*Y$960*Y980)*($F1009=5)</f>
        <v>0</v>
      </c>
      <c r="Z1009" s="374">
        <f>(IFERROR(-FV(Z$960,Z980,Z130/Z980)-Z130,0)+(SUM($N130:Y130)+SUM($N1009:Y1009))*Z$960*Z980)*($F1009=5)</f>
        <v>0</v>
      </c>
      <c r="AA1009" s="374">
        <f>(IFERROR(-FV(AA$960,AA980,AA130/AA980)-AA130,0)+(SUM($N130:Z130)+SUM($N1009:Z1009))*AA$960*AA980)*($F1009=5)</f>
        <v>0</v>
      </c>
      <c r="AB1009" s="374">
        <f>(IFERROR(-FV(AB$960,AB980,AB130/AB980)-AB130,0)+(SUM($N130:AA130)+SUM($N1009:AA1009))*AB$960*AB980)*($F1009=5)</f>
        <v>0</v>
      </c>
      <c r="AC1009" s="374">
        <f>(IFERROR(-FV(AC$960,AC980,AC130/AC980)-AC130,0)+(SUM($N130:AB130)+SUM($N1009:AB1009))*AC$960*AC980)*($F1009=5)</f>
        <v>0</v>
      </c>
      <c r="AD1009" s="374">
        <f>(IFERROR(-FV(AD$960,AD980,AD130/AD980)-AD130,0)+(SUM($N130:AC130)+SUM($N1009:AC1009))*AD$960*AD980)*($F1009=5)</f>
        <v>0</v>
      </c>
      <c r="AE1009" s="374">
        <f>(IFERROR(-FV(AE$960,AE980,AE130/AE980)-AE130,0)+(SUM($N130:AD130)+SUM($N1009:AD1009))*AE$960*AE980)*($F1009=5)</f>
        <v>0</v>
      </c>
      <c r="AF1009" s="374">
        <f>(IFERROR(-FV(AF$960,AF980,AF130/AF980)-AF130,0)+(SUM($N130:AE130)+SUM($N1009:AE1009))*AF$960*AF980)*($F1009=5)</f>
        <v>0</v>
      </c>
      <c r="AG1009" s="374">
        <f>(IFERROR(-FV(AG$960,AG980,AG130/AG980)-AG130,0)+(SUM($N130:AF130)+SUM($N1009:AF1009))*AG$960*AG980)*($F1009=5)</f>
        <v>0</v>
      </c>
      <c r="AH1009" s="374">
        <f>(IFERROR(-FV(AH$960,AH980,AH130/AH980)-AH130,0)+(SUM($N130:AG130)+SUM($N1009:AG1009))*AH$960*AH980)*($F1009=5)</f>
        <v>0</v>
      </c>
      <c r="AI1009" s="374">
        <f>(IFERROR(-FV(AI$960,AI980,AI130/AI980)-AI130,0)+(SUM($N130:AH130)+SUM($N1009:AH1009))*AI$960*AI980)*($F1009=5)</f>
        <v>0</v>
      </c>
      <c r="AJ1009" s="374">
        <f>(IFERROR(-FV(AJ$960,AJ980,AJ130/AJ980)-AJ130,0)+(SUM($N130:AI130)+SUM($N1009:AI1009))*AJ$960*AJ980)*($F1009=5)</f>
        <v>0</v>
      </c>
      <c r="AK1009" s="374">
        <f>(IFERROR(-FV(AK$960,AK980,AK130/AK980)-AK130,0)+(SUM($N130:AJ130)+SUM($N1009:AJ1009))*AK$960*AK980)*($F1009=5)</f>
        <v>0</v>
      </c>
      <c r="AL1009" s="374">
        <f>(IFERROR(-FV(AL$960,AL980,AL130/AL980)-AL130,0)+(SUM($N130:AK130)+SUM($N1009:AK1009))*AL$960*AL980)*($F1009=5)</f>
        <v>0</v>
      </c>
      <c r="AM1009" s="374">
        <f>(IFERROR(-FV(AM$960,AM980,AM130/AM980)-AM130,0)+(SUM($N130:AL130)+SUM($N1009:AL1009))*AM$960*AM980)*($F1009=5)</f>
        <v>0</v>
      </c>
      <c r="AN1009" s="374">
        <f>(IFERROR(-FV(AN$960,AN980,AN130/AN980)-AN130,0)+(SUM($N130:AM130)+SUM($N1009:AM1009))*AN$960*AN980)*($F1009=5)</f>
        <v>0</v>
      </c>
      <c r="AO1009" s="374">
        <f>(IFERROR(-FV(AO$960,AO980,AO130/AO980)-AO130,0)+(SUM($N130:AN130)+SUM($N1009:AN1009))*AO$960*AO980)*($F1009=5)</f>
        <v>0</v>
      </c>
      <c r="AP1009" s="374">
        <f>(IFERROR(-FV(AP$960,AP980,AP130/AP980)-AP130,0)+(SUM($N130:AO130)+SUM($N1009:AO1009))*AP$960*AP980)*($F1009=5)</f>
        <v>0</v>
      </c>
      <c r="AQ1009" s="374">
        <f>(IFERROR(-FV(AQ$960,AQ980,AQ130/AQ980)-AQ130,0)+(SUM($N130:AP130)+SUM($N1009:AP1009))*AQ$960*AQ980)*($F1009=5)</f>
        <v>0</v>
      </c>
      <c r="AR1009" s="374">
        <f>(IFERROR(-FV(AR$960,AR980,AR130/AR980)-AR130,0)+(SUM($N130:AQ130)+SUM($N1009:AQ1009))*AR$960*AR980)*($F1009=5)</f>
        <v>0</v>
      </c>
      <c r="AS1009" s="374">
        <f>(IFERROR(-FV(AS$960,AS980,AS130/AS980)-AS130,0)+(SUM($N130:AR130)+SUM($N1009:AR1009))*AS$960*AS980)*($F1009=5)</f>
        <v>0</v>
      </c>
      <c r="AT1009" s="374">
        <f>(IFERROR(-FV(AT$960,AT980,AT130/AT980)-AT130,0)+(SUM($N130:AS130)+SUM($N1009:AS1009))*AT$960*AT980)*($F1009=5)</f>
        <v>0</v>
      </c>
      <c r="AU1009" s="374">
        <f>(IFERROR(-FV(AU$960,AU980,AU130/AU980)-AU130,0)+(SUM($N130:AT130)+SUM($N1009:AT1009))*AU$960*AU980)*($F1009=5)</f>
        <v>0</v>
      </c>
      <c r="AV1009" s="374">
        <f>(IFERROR(-FV(AV$960,AV980,AV130/AV980)-AV130,0)+(SUM($N130:AU130)+SUM($N1009:AU1009))*AV$960*AV980)*($F1009=5)</f>
        <v>0</v>
      </c>
      <c r="AW1009" s="374">
        <f>(IFERROR(-FV(AW$960,AW980,AW130/AW980)-AW130,0)+(SUM($N130:AV130)+SUM($N1009:AV1009))*AW$960*AW980)*($F1009=5)</f>
        <v>0</v>
      </c>
      <c r="AX1009" s="374">
        <f>(IFERROR(-FV(AX$960,AX980,AX130/AX980)-AX130,0)+(SUM($N130:AW130)+SUM($N1009:AW1009))*AX$960*AX980)*($F1009=5)</f>
        <v>0</v>
      </c>
      <c r="AY1009" s="374">
        <f>(IFERROR(-FV(AY$960,AY980,AY130/AY980)-AY130,0)+(SUM($N130:AX130)+SUM($N1009:AX1009))*AY$960*AY980)*($F1009=5)</f>
        <v>0</v>
      </c>
      <c r="AZ1009" s="374">
        <f>(IFERROR(-FV(AZ$960,AZ980,AZ130/AZ980)-AZ130,0)+(SUM($N130:AY130)+SUM($N1009:AY1009))*AZ$960*AZ980)*($F1009=5)</f>
        <v>0</v>
      </c>
      <c r="BA1009" s="374">
        <f>(IFERROR(-FV(BA$960,BA980,BA130/BA980)-BA130,0)+(SUM($N130:AZ130)+SUM($N1009:AZ1009))*BA$960*BA980)*($F1009=5)</f>
        <v>0</v>
      </c>
      <c r="BB1009" s="374">
        <f>(IFERROR(-FV(BB$960,BB980,BB130/BB980)-BB130,0)+(SUM($N130:BA130)+SUM($N1009:BA1009))*BB$960*BB980)*($F1009=5)</f>
        <v>0</v>
      </c>
      <c r="BC1009" s="374">
        <f>(IFERROR(-FV(BC$960,BC980,BC130/BC980)-BC130,0)+(SUM($N130:BB130)+SUM($N1009:BB1009))*BC$960*BC980)*($F1009=5)</f>
        <v>0</v>
      </c>
      <c r="BD1009" s="374">
        <f>(IFERROR(-FV(BD$960,BD980,BD130/BD980)-BD130,0)+(SUM($N130:BC130)+SUM($N1009:BC1009))*BD$960*BD980)*($F1009=5)</f>
        <v>0</v>
      </c>
      <c r="BE1009" s="374">
        <f>(IFERROR(-FV(BE$960,BE980,BE130/BE980)-BE130,0)+(SUM($N130:BD130)+SUM($N1009:BD1009))*BE$960*BE980)*($F1009=5)</f>
        <v>0</v>
      </c>
      <c r="BF1009" s="374">
        <f>(IFERROR(-FV(BF$960,BF980,BF130/BF980)-BF130,0)+(SUM($N130:BE130)+SUM($N1009:BE1009))*BF$960*BF980)*($F1009=5)</f>
        <v>0</v>
      </c>
      <c r="BG1009" s="374">
        <f>(IFERROR(-FV(BG$960,BG980,BG130/BG980)-BG130,0)+(SUM($N130:BF130)+SUM($N1009:BF1009))*BG$960*BG980)*($F1009=5)</f>
        <v>0</v>
      </c>
      <c r="BH1009" s="374">
        <f>(IFERROR(-FV(BH$960,BH980,BH130/BH980)-BH130,0)+(SUM($N130:BG130)+SUM($N1009:BG1009))*BH$960*BH980)*($F1009=5)</f>
        <v>0</v>
      </c>
      <c r="BI1009" s="374">
        <f>(IFERROR(-FV(BI$960,BI980,BI130/BI980)-BI130,0)+(SUM($N130:BH130)+SUM($N1009:BH1009))*BI$960*BI980)*($F1009=5)</f>
        <v>0</v>
      </c>
      <c r="BJ1009" s="374">
        <f>(IFERROR(-FV(BJ$960,BJ980,BJ130/BJ980)-BJ130,0)+(SUM($N130:BI130)+SUM($N1009:BI1009))*BJ$960*BJ980)*($F1009=5)</f>
        <v>0</v>
      </c>
      <c r="BK1009" s="374">
        <f>(IFERROR(-FV(BK$960,BK980,BK130/BK980)-BK130,0)+(SUM($N130:BJ130)+SUM($N1009:BJ1009))*BK$960*BK980)*($F1009=5)</f>
        <v>0</v>
      </c>
      <c r="BL1009" s="374">
        <f>(IFERROR(-FV(BL$960,BL980,BL130/BL980)-BL130,0)+(SUM($N130:BK130)+SUM($N1009:BK1009))*BL$960*BL980)*($F1009=5)</f>
        <v>0</v>
      </c>
      <c r="BM1009" s="374">
        <f>(IFERROR(-FV(BM$960,BM980,BM130/BM980)-BM130,0)+(SUM($N130:BL130)+SUM($N1009:BL1009))*BM$960*BM980)*($F1009=5)</f>
        <v>0</v>
      </c>
    </row>
    <row r="1010" spans="3:65" outlineLevel="1" x14ac:dyDescent="0.2">
      <c r="C1010" s="325">
        <f t="shared" si="1797"/>
        <v>15</v>
      </c>
      <c r="D1010" s="303" t="str">
        <f t="shared" si="1798"/>
        <v>item 15</v>
      </c>
      <c r="E1010" s="350" t="str">
        <f t="shared" si="1796"/>
        <v>Operating Expense</v>
      </c>
      <c r="F1010" s="320">
        <f t="shared" si="1796"/>
        <v>2</v>
      </c>
      <c r="G1010" s="320"/>
      <c r="H1010" s="362"/>
      <c r="K1010" s="341">
        <f t="shared" si="1799"/>
        <v>0</v>
      </c>
      <c r="L1010" s="342">
        <f t="shared" si="1800"/>
        <v>0</v>
      </c>
      <c r="O1010" s="374">
        <f>(IFERROR(-FV(O$960,O981,O131/O981)-O131,0)+(SUM($N131:N131)+SUM($N1010:N1010))*O$960*O981)*($F1010=5)</f>
        <v>0</v>
      </c>
      <c r="P1010" s="374">
        <f>(IFERROR(-FV(P$960,P981,P131/P981)-P131,0)+(SUM($N131:O131)+SUM($N1010:O1010))*P$960*P981)*($F1010=5)</f>
        <v>0</v>
      </c>
      <c r="Q1010" s="374">
        <f>(IFERROR(-FV(Q$960,Q981,Q131/Q981)-Q131,0)+(SUM($N131:P131)+SUM($N1010:P1010))*Q$960*Q981)*($F1010=5)</f>
        <v>0</v>
      </c>
      <c r="R1010" s="374">
        <f>(IFERROR(-FV(R$960,R981,R131/R981)-R131,0)+(SUM($N131:Q131)+SUM($N1010:Q1010))*R$960*R981)*($F1010=5)</f>
        <v>0</v>
      </c>
      <c r="S1010" s="374">
        <f>(IFERROR(-FV(S$960,S981,S131/S981)-S131,0)+(SUM($N131:R131)+SUM($N1010:R1010))*S$960*S981)*($F1010=5)</f>
        <v>0</v>
      </c>
      <c r="T1010" s="374">
        <f>(IFERROR(-FV(T$960,T981,T131/T981)-T131,0)+(SUM($N131:S131)+SUM($N1010:S1010))*T$960*T981)*($F1010=5)</f>
        <v>0</v>
      </c>
      <c r="U1010" s="374">
        <f>(IFERROR(-FV(U$960,U981,U131/U981)-U131,0)+(SUM($N131:T131)+SUM($N1010:T1010))*U$960*U981)*($F1010=5)</f>
        <v>0</v>
      </c>
      <c r="V1010" s="374">
        <f>(IFERROR(-FV(V$960,V981,V131/V981)-V131,0)+(SUM($N131:U131)+SUM($N1010:U1010))*V$960*V981)*($F1010=5)</f>
        <v>0</v>
      </c>
      <c r="W1010" s="374">
        <f>(IFERROR(-FV(W$960,W981,W131/W981)-W131,0)+(SUM($N131:V131)+SUM($N1010:V1010))*W$960*W981)*($F1010=5)</f>
        <v>0</v>
      </c>
      <c r="X1010" s="374">
        <f>(IFERROR(-FV(X$960,X981,X131/X981)-X131,0)+(SUM($N131:W131)+SUM($N1010:W1010))*X$960*X981)*($F1010=5)</f>
        <v>0</v>
      </c>
      <c r="Y1010" s="374">
        <f>(IFERROR(-FV(Y$960,Y981,Y131/Y981)-Y131,0)+(SUM($N131:X131)+SUM($N1010:X1010))*Y$960*Y981)*($F1010=5)</f>
        <v>0</v>
      </c>
      <c r="Z1010" s="374">
        <f>(IFERROR(-FV(Z$960,Z981,Z131/Z981)-Z131,0)+(SUM($N131:Y131)+SUM($N1010:Y1010))*Z$960*Z981)*($F1010=5)</f>
        <v>0</v>
      </c>
      <c r="AA1010" s="374">
        <f>(IFERROR(-FV(AA$960,AA981,AA131/AA981)-AA131,0)+(SUM($N131:Z131)+SUM($N1010:Z1010))*AA$960*AA981)*($F1010=5)</f>
        <v>0</v>
      </c>
      <c r="AB1010" s="374">
        <f>(IFERROR(-FV(AB$960,AB981,AB131/AB981)-AB131,0)+(SUM($N131:AA131)+SUM($N1010:AA1010))*AB$960*AB981)*($F1010=5)</f>
        <v>0</v>
      </c>
      <c r="AC1010" s="374">
        <f>(IFERROR(-FV(AC$960,AC981,AC131/AC981)-AC131,0)+(SUM($N131:AB131)+SUM($N1010:AB1010))*AC$960*AC981)*($F1010=5)</f>
        <v>0</v>
      </c>
      <c r="AD1010" s="374">
        <f>(IFERROR(-FV(AD$960,AD981,AD131/AD981)-AD131,0)+(SUM($N131:AC131)+SUM($N1010:AC1010))*AD$960*AD981)*($F1010=5)</f>
        <v>0</v>
      </c>
      <c r="AE1010" s="374">
        <f>(IFERROR(-FV(AE$960,AE981,AE131/AE981)-AE131,0)+(SUM($N131:AD131)+SUM($N1010:AD1010))*AE$960*AE981)*($F1010=5)</f>
        <v>0</v>
      </c>
      <c r="AF1010" s="374">
        <f>(IFERROR(-FV(AF$960,AF981,AF131/AF981)-AF131,0)+(SUM($N131:AE131)+SUM($N1010:AE1010))*AF$960*AF981)*($F1010=5)</f>
        <v>0</v>
      </c>
      <c r="AG1010" s="374">
        <f>(IFERROR(-FV(AG$960,AG981,AG131/AG981)-AG131,0)+(SUM($N131:AF131)+SUM($N1010:AF1010))*AG$960*AG981)*($F1010=5)</f>
        <v>0</v>
      </c>
      <c r="AH1010" s="374">
        <f>(IFERROR(-FV(AH$960,AH981,AH131/AH981)-AH131,0)+(SUM($N131:AG131)+SUM($N1010:AG1010))*AH$960*AH981)*($F1010=5)</f>
        <v>0</v>
      </c>
      <c r="AI1010" s="374">
        <f>(IFERROR(-FV(AI$960,AI981,AI131/AI981)-AI131,0)+(SUM($N131:AH131)+SUM($N1010:AH1010))*AI$960*AI981)*($F1010=5)</f>
        <v>0</v>
      </c>
      <c r="AJ1010" s="374">
        <f>(IFERROR(-FV(AJ$960,AJ981,AJ131/AJ981)-AJ131,0)+(SUM($N131:AI131)+SUM($N1010:AI1010))*AJ$960*AJ981)*($F1010=5)</f>
        <v>0</v>
      </c>
      <c r="AK1010" s="374">
        <f>(IFERROR(-FV(AK$960,AK981,AK131/AK981)-AK131,0)+(SUM($N131:AJ131)+SUM($N1010:AJ1010))*AK$960*AK981)*($F1010=5)</f>
        <v>0</v>
      </c>
      <c r="AL1010" s="374">
        <f>(IFERROR(-FV(AL$960,AL981,AL131/AL981)-AL131,0)+(SUM($N131:AK131)+SUM($N1010:AK1010))*AL$960*AL981)*($F1010=5)</f>
        <v>0</v>
      </c>
      <c r="AM1010" s="374">
        <f>(IFERROR(-FV(AM$960,AM981,AM131/AM981)-AM131,0)+(SUM($N131:AL131)+SUM($N1010:AL1010))*AM$960*AM981)*($F1010=5)</f>
        <v>0</v>
      </c>
      <c r="AN1010" s="374">
        <f>(IFERROR(-FV(AN$960,AN981,AN131/AN981)-AN131,0)+(SUM($N131:AM131)+SUM($N1010:AM1010))*AN$960*AN981)*($F1010=5)</f>
        <v>0</v>
      </c>
      <c r="AO1010" s="374">
        <f>(IFERROR(-FV(AO$960,AO981,AO131/AO981)-AO131,0)+(SUM($N131:AN131)+SUM($N1010:AN1010))*AO$960*AO981)*($F1010=5)</f>
        <v>0</v>
      </c>
      <c r="AP1010" s="374">
        <f>(IFERROR(-FV(AP$960,AP981,AP131/AP981)-AP131,0)+(SUM($N131:AO131)+SUM($N1010:AO1010))*AP$960*AP981)*($F1010=5)</f>
        <v>0</v>
      </c>
      <c r="AQ1010" s="374">
        <f>(IFERROR(-FV(AQ$960,AQ981,AQ131/AQ981)-AQ131,0)+(SUM($N131:AP131)+SUM($N1010:AP1010))*AQ$960*AQ981)*($F1010=5)</f>
        <v>0</v>
      </c>
      <c r="AR1010" s="374">
        <f>(IFERROR(-FV(AR$960,AR981,AR131/AR981)-AR131,0)+(SUM($N131:AQ131)+SUM($N1010:AQ1010))*AR$960*AR981)*($F1010=5)</f>
        <v>0</v>
      </c>
      <c r="AS1010" s="374">
        <f>(IFERROR(-FV(AS$960,AS981,AS131/AS981)-AS131,0)+(SUM($N131:AR131)+SUM($N1010:AR1010))*AS$960*AS981)*($F1010=5)</f>
        <v>0</v>
      </c>
      <c r="AT1010" s="374">
        <f>(IFERROR(-FV(AT$960,AT981,AT131/AT981)-AT131,0)+(SUM($N131:AS131)+SUM($N1010:AS1010))*AT$960*AT981)*($F1010=5)</f>
        <v>0</v>
      </c>
      <c r="AU1010" s="374">
        <f>(IFERROR(-FV(AU$960,AU981,AU131/AU981)-AU131,0)+(SUM($N131:AT131)+SUM($N1010:AT1010))*AU$960*AU981)*($F1010=5)</f>
        <v>0</v>
      </c>
      <c r="AV1010" s="374">
        <f>(IFERROR(-FV(AV$960,AV981,AV131/AV981)-AV131,0)+(SUM($N131:AU131)+SUM($N1010:AU1010))*AV$960*AV981)*($F1010=5)</f>
        <v>0</v>
      </c>
      <c r="AW1010" s="374">
        <f>(IFERROR(-FV(AW$960,AW981,AW131/AW981)-AW131,0)+(SUM($N131:AV131)+SUM($N1010:AV1010))*AW$960*AW981)*($F1010=5)</f>
        <v>0</v>
      </c>
      <c r="AX1010" s="374">
        <f>(IFERROR(-FV(AX$960,AX981,AX131/AX981)-AX131,0)+(SUM($N131:AW131)+SUM($N1010:AW1010))*AX$960*AX981)*($F1010=5)</f>
        <v>0</v>
      </c>
      <c r="AY1010" s="374">
        <f>(IFERROR(-FV(AY$960,AY981,AY131/AY981)-AY131,0)+(SUM($N131:AX131)+SUM($N1010:AX1010))*AY$960*AY981)*($F1010=5)</f>
        <v>0</v>
      </c>
      <c r="AZ1010" s="374">
        <f>(IFERROR(-FV(AZ$960,AZ981,AZ131/AZ981)-AZ131,0)+(SUM($N131:AY131)+SUM($N1010:AY1010))*AZ$960*AZ981)*($F1010=5)</f>
        <v>0</v>
      </c>
      <c r="BA1010" s="374">
        <f>(IFERROR(-FV(BA$960,BA981,BA131/BA981)-BA131,0)+(SUM($N131:AZ131)+SUM($N1010:AZ1010))*BA$960*BA981)*($F1010=5)</f>
        <v>0</v>
      </c>
      <c r="BB1010" s="374">
        <f>(IFERROR(-FV(BB$960,BB981,BB131/BB981)-BB131,0)+(SUM($N131:BA131)+SUM($N1010:BA1010))*BB$960*BB981)*($F1010=5)</f>
        <v>0</v>
      </c>
      <c r="BC1010" s="374">
        <f>(IFERROR(-FV(BC$960,BC981,BC131/BC981)-BC131,0)+(SUM($N131:BB131)+SUM($N1010:BB1010))*BC$960*BC981)*($F1010=5)</f>
        <v>0</v>
      </c>
      <c r="BD1010" s="374">
        <f>(IFERROR(-FV(BD$960,BD981,BD131/BD981)-BD131,0)+(SUM($N131:BC131)+SUM($N1010:BC1010))*BD$960*BD981)*($F1010=5)</f>
        <v>0</v>
      </c>
      <c r="BE1010" s="374">
        <f>(IFERROR(-FV(BE$960,BE981,BE131/BE981)-BE131,0)+(SUM($N131:BD131)+SUM($N1010:BD1010))*BE$960*BE981)*($F1010=5)</f>
        <v>0</v>
      </c>
      <c r="BF1010" s="374">
        <f>(IFERROR(-FV(BF$960,BF981,BF131/BF981)-BF131,0)+(SUM($N131:BE131)+SUM($N1010:BE1010))*BF$960*BF981)*($F1010=5)</f>
        <v>0</v>
      </c>
      <c r="BG1010" s="374">
        <f>(IFERROR(-FV(BG$960,BG981,BG131/BG981)-BG131,0)+(SUM($N131:BF131)+SUM($N1010:BF1010))*BG$960*BG981)*($F1010=5)</f>
        <v>0</v>
      </c>
      <c r="BH1010" s="374">
        <f>(IFERROR(-FV(BH$960,BH981,BH131/BH981)-BH131,0)+(SUM($N131:BG131)+SUM($N1010:BG1010))*BH$960*BH981)*($F1010=5)</f>
        <v>0</v>
      </c>
      <c r="BI1010" s="374">
        <f>(IFERROR(-FV(BI$960,BI981,BI131/BI981)-BI131,0)+(SUM($N131:BH131)+SUM($N1010:BH1010))*BI$960*BI981)*($F1010=5)</f>
        <v>0</v>
      </c>
      <c r="BJ1010" s="374">
        <f>(IFERROR(-FV(BJ$960,BJ981,BJ131/BJ981)-BJ131,0)+(SUM($N131:BI131)+SUM($N1010:BI1010))*BJ$960*BJ981)*($F1010=5)</f>
        <v>0</v>
      </c>
      <c r="BK1010" s="374">
        <f>(IFERROR(-FV(BK$960,BK981,BK131/BK981)-BK131,0)+(SUM($N131:BJ131)+SUM($N1010:BJ1010))*BK$960*BK981)*($F1010=5)</f>
        <v>0</v>
      </c>
      <c r="BL1010" s="374">
        <f>(IFERROR(-FV(BL$960,BL981,BL131/BL981)-BL131,0)+(SUM($N131:BK131)+SUM($N1010:BK1010))*BL$960*BL981)*($F1010=5)</f>
        <v>0</v>
      </c>
      <c r="BM1010" s="374">
        <f>(IFERROR(-FV(BM$960,BM981,BM131/BM981)-BM131,0)+(SUM($N131:BL131)+SUM($N1010:BL1010))*BM$960*BM981)*($F1010=5)</f>
        <v>0</v>
      </c>
    </row>
    <row r="1011" spans="3:65" outlineLevel="1" x14ac:dyDescent="0.2">
      <c r="C1011" s="325">
        <f t="shared" si="1797"/>
        <v>16</v>
      </c>
      <c r="D1011" s="303" t="str">
        <f t="shared" si="1798"/>
        <v>item 16</v>
      </c>
      <c r="E1011" s="350" t="str">
        <f t="shared" si="1796"/>
        <v>Operating Expense</v>
      </c>
      <c r="F1011" s="320">
        <f t="shared" si="1796"/>
        <v>2</v>
      </c>
      <c r="G1011" s="320"/>
      <c r="H1011" s="362"/>
      <c r="K1011" s="341">
        <f t="shared" si="1799"/>
        <v>0</v>
      </c>
      <c r="L1011" s="342">
        <f t="shared" si="1800"/>
        <v>0</v>
      </c>
      <c r="O1011" s="374">
        <f>(IFERROR(-FV(O$960,O982,O132/O982)-O132,0)+(SUM($N132:N132)+SUM($N1011:N1011))*O$960*O982)*($F1011=5)</f>
        <v>0</v>
      </c>
      <c r="P1011" s="374">
        <f>(IFERROR(-FV(P$960,P982,P132/P982)-P132,0)+(SUM($N132:O132)+SUM($N1011:O1011))*P$960*P982)*($F1011=5)</f>
        <v>0</v>
      </c>
      <c r="Q1011" s="374">
        <f>(IFERROR(-FV(Q$960,Q982,Q132/Q982)-Q132,0)+(SUM($N132:P132)+SUM($N1011:P1011))*Q$960*Q982)*($F1011=5)</f>
        <v>0</v>
      </c>
      <c r="R1011" s="374">
        <f>(IFERROR(-FV(R$960,R982,R132/R982)-R132,0)+(SUM($N132:Q132)+SUM($N1011:Q1011))*R$960*R982)*($F1011=5)</f>
        <v>0</v>
      </c>
      <c r="S1011" s="374">
        <f>(IFERROR(-FV(S$960,S982,S132/S982)-S132,0)+(SUM($N132:R132)+SUM($N1011:R1011))*S$960*S982)*($F1011=5)</f>
        <v>0</v>
      </c>
      <c r="T1011" s="374">
        <f>(IFERROR(-FV(T$960,T982,T132/T982)-T132,0)+(SUM($N132:S132)+SUM($N1011:S1011))*T$960*T982)*($F1011=5)</f>
        <v>0</v>
      </c>
      <c r="U1011" s="374">
        <f>(IFERROR(-FV(U$960,U982,U132/U982)-U132,0)+(SUM($N132:T132)+SUM($N1011:T1011))*U$960*U982)*($F1011=5)</f>
        <v>0</v>
      </c>
      <c r="V1011" s="374">
        <f>(IFERROR(-FV(V$960,V982,V132/V982)-V132,0)+(SUM($N132:U132)+SUM($N1011:U1011))*V$960*V982)*($F1011=5)</f>
        <v>0</v>
      </c>
      <c r="W1011" s="374">
        <f>(IFERROR(-FV(W$960,W982,W132/W982)-W132,0)+(SUM($N132:V132)+SUM($N1011:V1011))*W$960*W982)*($F1011=5)</f>
        <v>0</v>
      </c>
      <c r="X1011" s="374">
        <f>(IFERROR(-FV(X$960,X982,X132/X982)-X132,0)+(SUM($N132:W132)+SUM($N1011:W1011))*X$960*X982)*($F1011=5)</f>
        <v>0</v>
      </c>
      <c r="Y1011" s="374">
        <f>(IFERROR(-FV(Y$960,Y982,Y132/Y982)-Y132,0)+(SUM($N132:X132)+SUM($N1011:X1011))*Y$960*Y982)*($F1011=5)</f>
        <v>0</v>
      </c>
      <c r="Z1011" s="374">
        <f>(IFERROR(-FV(Z$960,Z982,Z132/Z982)-Z132,0)+(SUM($N132:Y132)+SUM($N1011:Y1011))*Z$960*Z982)*($F1011=5)</f>
        <v>0</v>
      </c>
      <c r="AA1011" s="374">
        <f>(IFERROR(-FV(AA$960,AA982,AA132/AA982)-AA132,0)+(SUM($N132:Z132)+SUM($N1011:Z1011))*AA$960*AA982)*($F1011=5)</f>
        <v>0</v>
      </c>
      <c r="AB1011" s="374">
        <f>(IFERROR(-FV(AB$960,AB982,AB132/AB982)-AB132,0)+(SUM($N132:AA132)+SUM($N1011:AA1011))*AB$960*AB982)*($F1011=5)</f>
        <v>0</v>
      </c>
      <c r="AC1011" s="374">
        <f>(IFERROR(-FV(AC$960,AC982,AC132/AC982)-AC132,0)+(SUM($N132:AB132)+SUM($N1011:AB1011))*AC$960*AC982)*($F1011=5)</f>
        <v>0</v>
      </c>
      <c r="AD1011" s="374">
        <f>(IFERROR(-FV(AD$960,AD982,AD132/AD982)-AD132,0)+(SUM($N132:AC132)+SUM($N1011:AC1011))*AD$960*AD982)*($F1011=5)</f>
        <v>0</v>
      </c>
      <c r="AE1011" s="374">
        <f>(IFERROR(-FV(AE$960,AE982,AE132/AE982)-AE132,0)+(SUM($N132:AD132)+SUM($N1011:AD1011))*AE$960*AE982)*($F1011=5)</f>
        <v>0</v>
      </c>
      <c r="AF1011" s="374">
        <f>(IFERROR(-FV(AF$960,AF982,AF132/AF982)-AF132,0)+(SUM($N132:AE132)+SUM($N1011:AE1011))*AF$960*AF982)*($F1011=5)</f>
        <v>0</v>
      </c>
      <c r="AG1011" s="374">
        <f>(IFERROR(-FV(AG$960,AG982,AG132/AG982)-AG132,0)+(SUM($N132:AF132)+SUM($N1011:AF1011))*AG$960*AG982)*($F1011=5)</f>
        <v>0</v>
      </c>
      <c r="AH1011" s="374">
        <f>(IFERROR(-FV(AH$960,AH982,AH132/AH982)-AH132,0)+(SUM($N132:AG132)+SUM($N1011:AG1011))*AH$960*AH982)*($F1011=5)</f>
        <v>0</v>
      </c>
      <c r="AI1011" s="374">
        <f>(IFERROR(-FV(AI$960,AI982,AI132/AI982)-AI132,0)+(SUM($N132:AH132)+SUM($N1011:AH1011))*AI$960*AI982)*($F1011=5)</f>
        <v>0</v>
      </c>
      <c r="AJ1011" s="374">
        <f>(IFERROR(-FV(AJ$960,AJ982,AJ132/AJ982)-AJ132,0)+(SUM($N132:AI132)+SUM($N1011:AI1011))*AJ$960*AJ982)*($F1011=5)</f>
        <v>0</v>
      </c>
      <c r="AK1011" s="374">
        <f>(IFERROR(-FV(AK$960,AK982,AK132/AK982)-AK132,0)+(SUM($N132:AJ132)+SUM($N1011:AJ1011))*AK$960*AK982)*($F1011=5)</f>
        <v>0</v>
      </c>
      <c r="AL1011" s="374">
        <f>(IFERROR(-FV(AL$960,AL982,AL132/AL982)-AL132,0)+(SUM($N132:AK132)+SUM($N1011:AK1011))*AL$960*AL982)*($F1011=5)</f>
        <v>0</v>
      </c>
      <c r="AM1011" s="374">
        <f>(IFERROR(-FV(AM$960,AM982,AM132/AM982)-AM132,0)+(SUM($N132:AL132)+SUM($N1011:AL1011))*AM$960*AM982)*($F1011=5)</f>
        <v>0</v>
      </c>
      <c r="AN1011" s="374">
        <f>(IFERROR(-FV(AN$960,AN982,AN132/AN982)-AN132,0)+(SUM($N132:AM132)+SUM($N1011:AM1011))*AN$960*AN982)*($F1011=5)</f>
        <v>0</v>
      </c>
      <c r="AO1011" s="374">
        <f>(IFERROR(-FV(AO$960,AO982,AO132/AO982)-AO132,0)+(SUM($N132:AN132)+SUM($N1011:AN1011))*AO$960*AO982)*($F1011=5)</f>
        <v>0</v>
      </c>
      <c r="AP1011" s="374">
        <f>(IFERROR(-FV(AP$960,AP982,AP132/AP982)-AP132,0)+(SUM($N132:AO132)+SUM($N1011:AO1011))*AP$960*AP982)*($F1011=5)</f>
        <v>0</v>
      </c>
      <c r="AQ1011" s="374">
        <f>(IFERROR(-FV(AQ$960,AQ982,AQ132/AQ982)-AQ132,0)+(SUM($N132:AP132)+SUM($N1011:AP1011))*AQ$960*AQ982)*($F1011=5)</f>
        <v>0</v>
      </c>
      <c r="AR1011" s="374">
        <f>(IFERROR(-FV(AR$960,AR982,AR132/AR982)-AR132,0)+(SUM($N132:AQ132)+SUM($N1011:AQ1011))*AR$960*AR982)*($F1011=5)</f>
        <v>0</v>
      </c>
      <c r="AS1011" s="374">
        <f>(IFERROR(-FV(AS$960,AS982,AS132/AS982)-AS132,0)+(SUM($N132:AR132)+SUM($N1011:AR1011))*AS$960*AS982)*($F1011=5)</f>
        <v>0</v>
      </c>
      <c r="AT1011" s="374">
        <f>(IFERROR(-FV(AT$960,AT982,AT132/AT982)-AT132,0)+(SUM($N132:AS132)+SUM($N1011:AS1011))*AT$960*AT982)*($F1011=5)</f>
        <v>0</v>
      </c>
      <c r="AU1011" s="374">
        <f>(IFERROR(-FV(AU$960,AU982,AU132/AU982)-AU132,0)+(SUM($N132:AT132)+SUM($N1011:AT1011))*AU$960*AU982)*($F1011=5)</f>
        <v>0</v>
      </c>
      <c r="AV1011" s="374">
        <f>(IFERROR(-FV(AV$960,AV982,AV132/AV982)-AV132,0)+(SUM($N132:AU132)+SUM($N1011:AU1011))*AV$960*AV982)*($F1011=5)</f>
        <v>0</v>
      </c>
      <c r="AW1011" s="374">
        <f>(IFERROR(-FV(AW$960,AW982,AW132/AW982)-AW132,0)+(SUM($N132:AV132)+SUM($N1011:AV1011))*AW$960*AW982)*($F1011=5)</f>
        <v>0</v>
      </c>
      <c r="AX1011" s="374">
        <f>(IFERROR(-FV(AX$960,AX982,AX132/AX982)-AX132,0)+(SUM($N132:AW132)+SUM($N1011:AW1011))*AX$960*AX982)*($F1011=5)</f>
        <v>0</v>
      </c>
      <c r="AY1011" s="374">
        <f>(IFERROR(-FV(AY$960,AY982,AY132/AY982)-AY132,0)+(SUM($N132:AX132)+SUM($N1011:AX1011))*AY$960*AY982)*($F1011=5)</f>
        <v>0</v>
      </c>
      <c r="AZ1011" s="374">
        <f>(IFERROR(-FV(AZ$960,AZ982,AZ132/AZ982)-AZ132,0)+(SUM($N132:AY132)+SUM($N1011:AY1011))*AZ$960*AZ982)*($F1011=5)</f>
        <v>0</v>
      </c>
      <c r="BA1011" s="374">
        <f>(IFERROR(-FV(BA$960,BA982,BA132/BA982)-BA132,0)+(SUM($N132:AZ132)+SUM($N1011:AZ1011))*BA$960*BA982)*($F1011=5)</f>
        <v>0</v>
      </c>
      <c r="BB1011" s="374">
        <f>(IFERROR(-FV(BB$960,BB982,BB132/BB982)-BB132,0)+(SUM($N132:BA132)+SUM($N1011:BA1011))*BB$960*BB982)*($F1011=5)</f>
        <v>0</v>
      </c>
      <c r="BC1011" s="374">
        <f>(IFERROR(-FV(BC$960,BC982,BC132/BC982)-BC132,0)+(SUM($N132:BB132)+SUM($N1011:BB1011))*BC$960*BC982)*($F1011=5)</f>
        <v>0</v>
      </c>
      <c r="BD1011" s="374">
        <f>(IFERROR(-FV(BD$960,BD982,BD132/BD982)-BD132,0)+(SUM($N132:BC132)+SUM($N1011:BC1011))*BD$960*BD982)*($F1011=5)</f>
        <v>0</v>
      </c>
      <c r="BE1011" s="374">
        <f>(IFERROR(-FV(BE$960,BE982,BE132/BE982)-BE132,0)+(SUM($N132:BD132)+SUM($N1011:BD1011))*BE$960*BE982)*($F1011=5)</f>
        <v>0</v>
      </c>
      <c r="BF1011" s="374">
        <f>(IFERROR(-FV(BF$960,BF982,BF132/BF982)-BF132,0)+(SUM($N132:BE132)+SUM($N1011:BE1011))*BF$960*BF982)*($F1011=5)</f>
        <v>0</v>
      </c>
      <c r="BG1011" s="374">
        <f>(IFERROR(-FV(BG$960,BG982,BG132/BG982)-BG132,0)+(SUM($N132:BF132)+SUM($N1011:BF1011))*BG$960*BG982)*($F1011=5)</f>
        <v>0</v>
      </c>
      <c r="BH1011" s="374">
        <f>(IFERROR(-FV(BH$960,BH982,BH132/BH982)-BH132,0)+(SUM($N132:BG132)+SUM($N1011:BG1011))*BH$960*BH982)*($F1011=5)</f>
        <v>0</v>
      </c>
      <c r="BI1011" s="374">
        <f>(IFERROR(-FV(BI$960,BI982,BI132/BI982)-BI132,0)+(SUM($N132:BH132)+SUM($N1011:BH1011))*BI$960*BI982)*($F1011=5)</f>
        <v>0</v>
      </c>
      <c r="BJ1011" s="374">
        <f>(IFERROR(-FV(BJ$960,BJ982,BJ132/BJ982)-BJ132,0)+(SUM($N132:BI132)+SUM($N1011:BI1011))*BJ$960*BJ982)*($F1011=5)</f>
        <v>0</v>
      </c>
      <c r="BK1011" s="374">
        <f>(IFERROR(-FV(BK$960,BK982,BK132/BK982)-BK132,0)+(SUM($N132:BJ132)+SUM($N1011:BJ1011))*BK$960*BK982)*($F1011=5)</f>
        <v>0</v>
      </c>
      <c r="BL1011" s="374">
        <f>(IFERROR(-FV(BL$960,BL982,BL132/BL982)-BL132,0)+(SUM($N132:BK132)+SUM($N1011:BK1011))*BL$960*BL982)*($F1011=5)</f>
        <v>0</v>
      </c>
      <c r="BM1011" s="374">
        <f>(IFERROR(-FV(BM$960,BM982,BM132/BM982)-BM132,0)+(SUM($N132:BL132)+SUM($N1011:BL1011))*BM$960*BM982)*($F1011=5)</f>
        <v>0</v>
      </c>
    </row>
    <row r="1012" spans="3:65" outlineLevel="1" x14ac:dyDescent="0.2">
      <c r="C1012" s="325">
        <f t="shared" si="1797"/>
        <v>17</v>
      </c>
      <c r="D1012" s="303" t="str">
        <f t="shared" si="1798"/>
        <v>item 17</v>
      </c>
      <c r="E1012" s="350" t="str">
        <f t="shared" si="1796"/>
        <v>Operating Expense</v>
      </c>
      <c r="F1012" s="320">
        <f t="shared" si="1796"/>
        <v>2</v>
      </c>
      <c r="G1012" s="320"/>
      <c r="H1012" s="362"/>
      <c r="K1012" s="341">
        <f t="shared" si="1799"/>
        <v>0</v>
      </c>
      <c r="L1012" s="342">
        <f t="shared" si="1800"/>
        <v>0</v>
      </c>
      <c r="O1012" s="374">
        <f>(IFERROR(-FV(O$960,O983,O133/O983)-O133,0)+(SUM($N133:N133)+SUM($N1012:N1012))*O$960*O983)*($F1012=5)</f>
        <v>0</v>
      </c>
      <c r="P1012" s="374">
        <f>(IFERROR(-FV(P$960,P983,P133/P983)-P133,0)+(SUM($N133:O133)+SUM($N1012:O1012))*P$960*P983)*($F1012=5)</f>
        <v>0</v>
      </c>
      <c r="Q1012" s="374">
        <f>(IFERROR(-FV(Q$960,Q983,Q133/Q983)-Q133,0)+(SUM($N133:P133)+SUM($N1012:P1012))*Q$960*Q983)*($F1012=5)</f>
        <v>0</v>
      </c>
      <c r="R1012" s="374">
        <f>(IFERROR(-FV(R$960,R983,R133/R983)-R133,0)+(SUM($N133:Q133)+SUM($N1012:Q1012))*R$960*R983)*($F1012=5)</f>
        <v>0</v>
      </c>
      <c r="S1012" s="374">
        <f>(IFERROR(-FV(S$960,S983,S133/S983)-S133,0)+(SUM($N133:R133)+SUM($N1012:R1012))*S$960*S983)*($F1012=5)</f>
        <v>0</v>
      </c>
      <c r="T1012" s="374">
        <f>(IFERROR(-FV(T$960,T983,T133/T983)-T133,0)+(SUM($N133:S133)+SUM($N1012:S1012))*T$960*T983)*($F1012=5)</f>
        <v>0</v>
      </c>
      <c r="U1012" s="374">
        <f>(IFERROR(-FV(U$960,U983,U133/U983)-U133,0)+(SUM($N133:T133)+SUM($N1012:T1012))*U$960*U983)*($F1012=5)</f>
        <v>0</v>
      </c>
      <c r="V1012" s="374">
        <f>(IFERROR(-FV(V$960,V983,V133/V983)-V133,0)+(SUM($N133:U133)+SUM($N1012:U1012))*V$960*V983)*($F1012=5)</f>
        <v>0</v>
      </c>
      <c r="W1012" s="374">
        <f>(IFERROR(-FV(W$960,W983,W133/W983)-W133,0)+(SUM($N133:V133)+SUM($N1012:V1012))*W$960*W983)*($F1012=5)</f>
        <v>0</v>
      </c>
      <c r="X1012" s="374">
        <f>(IFERROR(-FV(X$960,X983,X133/X983)-X133,0)+(SUM($N133:W133)+SUM($N1012:W1012))*X$960*X983)*($F1012=5)</f>
        <v>0</v>
      </c>
      <c r="Y1012" s="374">
        <f>(IFERROR(-FV(Y$960,Y983,Y133/Y983)-Y133,0)+(SUM($N133:X133)+SUM($N1012:X1012))*Y$960*Y983)*($F1012=5)</f>
        <v>0</v>
      </c>
      <c r="Z1012" s="374">
        <f>(IFERROR(-FV(Z$960,Z983,Z133/Z983)-Z133,0)+(SUM($N133:Y133)+SUM($N1012:Y1012))*Z$960*Z983)*($F1012=5)</f>
        <v>0</v>
      </c>
      <c r="AA1012" s="374">
        <f>(IFERROR(-FV(AA$960,AA983,AA133/AA983)-AA133,0)+(SUM($N133:Z133)+SUM($N1012:Z1012))*AA$960*AA983)*($F1012=5)</f>
        <v>0</v>
      </c>
      <c r="AB1012" s="374">
        <f>(IFERROR(-FV(AB$960,AB983,AB133/AB983)-AB133,0)+(SUM($N133:AA133)+SUM($N1012:AA1012))*AB$960*AB983)*($F1012=5)</f>
        <v>0</v>
      </c>
      <c r="AC1012" s="374">
        <f>(IFERROR(-FV(AC$960,AC983,AC133/AC983)-AC133,0)+(SUM($N133:AB133)+SUM($N1012:AB1012))*AC$960*AC983)*($F1012=5)</f>
        <v>0</v>
      </c>
      <c r="AD1012" s="374">
        <f>(IFERROR(-FV(AD$960,AD983,AD133/AD983)-AD133,0)+(SUM($N133:AC133)+SUM($N1012:AC1012))*AD$960*AD983)*($F1012=5)</f>
        <v>0</v>
      </c>
      <c r="AE1012" s="374">
        <f>(IFERROR(-FV(AE$960,AE983,AE133/AE983)-AE133,0)+(SUM($N133:AD133)+SUM($N1012:AD1012))*AE$960*AE983)*($F1012=5)</f>
        <v>0</v>
      </c>
      <c r="AF1012" s="374">
        <f>(IFERROR(-FV(AF$960,AF983,AF133/AF983)-AF133,0)+(SUM($N133:AE133)+SUM($N1012:AE1012))*AF$960*AF983)*($F1012=5)</f>
        <v>0</v>
      </c>
      <c r="AG1012" s="374">
        <f>(IFERROR(-FV(AG$960,AG983,AG133/AG983)-AG133,0)+(SUM($N133:AF133)+SUM($N1012:AF1012))*AG$960*AG983)*($F1012=5)</f>
        <v>0</v>
      </c>
      <c r="AH1012" s="374">
        <f>(IFERROR(-FV(AH$960,AH983,AH133/AH983)-AH133,0)+(SUM($N133:AG133)+SUM($N1012:AG1012))*AH$960*AH983)*($F1012=5)</f>
        <v>0</v>
      </c>
      <c r="AI1012" s="374">
        <f>(IFERROR(-FV(AI$960,AI983,AI133/AI983)-AI133,0)+(SUM($N133:AH133)+SUM($N1012:AH1012))*AI$960*AI983)*($F1012=5)</f>
        <v>0</v>
      </c>
      <c r="AJ1012" s="374">
        <f>(IFERROR(-FV(AJ$960,AJ983,AJ133/AJ983)-AJ133,0)+(SUM($N133:AI133)+SUM($N1012:AI1012))*AJ$960*AJ983)*($F1012=5)</f>
        <v>0</v>
      </c>
      <c r="AK1012" s="374">
        <f>(IFERROR(-FV(AK$960,AK983,AK133/AK983)-AK133,0)+(SUM($N133:AJ133)+SUM($N1012:AJ1012))*AK$960*AK983)*($F1012=5)</f>
        <v>0</v>
      </c>
      <c r="AL1012" s="374">
        <f>(IFERROR(-FV(AL$960,AL983,AL133/AL983)-AL133,0)+(SUM($N133:AK133)+SUM($N1012:AK1012))*AL$960*AL983)*($F1012=5)</f>
        <v>0</v>
      </c>
      <c r="AM1012" s="374">
        <f>(IFERROR(-FV(AM$960,AM983,AM133/AM983)-AM133,0)+(SUM($N133:AL133)+SUM($N1012:AL1012))*AM$960*AM983)*($F1012=5)</f>
        <v>0</v>
      </c>
      <c r="AN1012" s="374">
        <f>(IFERROR(-FV(AN$960,AN983,AN133/AN983)-AN133,0)+(SUM($N133:AM133)+SUM($N1012:AM1012))*AN$960*AN983)*($F1012=5)</f>
        <v>0</v>
      </c>
      <c r="AO1012" s="374">
        <f>(IFERROR(-FV(AO$960,AO983,AO133/AO983)-AO133,0)+(SUM($N133:AN133)+SUM($N1012:AN1012))*AO$960*AO983)*($F1012=5)</f>
        <v>0</v>
      </c>
      <c r="AP1012" s="374">
        <f>(IFERROR(-FV(AP$960,AP983,AP133/AP983)-AP133,0)+(SUM($N133:AO133)+SUM($N1012:AO1012))*AP$960*AP983)*($F1012=5)</f>
        <v>0</v>
      </c>
      <c r="AQ1012" s="374">
        <f>(IFERROR(-FV(AQ$960,AQ983,AQ133/AQ983)-AQ133,0)+(SUM($N133:AP133)+SUM($N1012:AP1012))*AQ$960*AQ983)*($F1012=5)</f>
        <v>0</v>
      </c>
      <c r="AR1012" s="374">
        <f>(IFERROR(-FV(AR$960,AR983,AR133/AR983)-AR133,0)+(SUM($N133:AQ133)+SUM($N1012:AQ1012))*AR$960*AR983)*($F1012=5)</f>
        <v>0</v>
      </c>
      <c r="AS1012" s="374">
        <f>(IFERROR(-FV(AS$960,AS983,AS133/AS983)-AS133,0)+(SUM($N133:AR133)+SUM($N1012:AR1012))*AS$960*AS983)*($F1012=5)</f>
        <v>0</v>
      </c>
      <c r="AT1012" s="374">
        <f>(IFERROR(-FV(AT$960,AT983,AT133/AT983)-AT133,0)+(SUM($N133:AS133)+SUM($N1012:AS1012))*AT$960*AT983)*($F1012=5)</f>
        <v>0</v>
      </c>
      <c r="AU1012" s="374">
        <f>(IFERROR(-FV(AU$960,AU983,AU133/AU983)-AU133,0)+(SUM($N133:AT133)+SUM($N1012:AT1012))*AU$960*AU983)*($F1012=5)</f>
        <v>0</v>
      </c>
      <c r="AV1012" s="374">
        <f>(IFERROR(-FV(AV$960,AV983,AV133/AV983)-AV133,0)+(SUM($N133:AU133)+SUM($N1012:AU1012))*AV$960*AV983)*($F1012=5)</f>
        <v>0</v>
      </c>
      <c r="AW1012" s="374">
        <f>(IFERROR(-FV(AW$960,AW983,AW133/AW983)-AW133,0)+(SUM($N133:AV133)+SUM($N1012:AV1012))*AW$960*AW983)*($F1012=5)</f>
        <v>0</v>
      </c>
      <c r="AX1012" s="374">
        <f>(IFERROR(-FV(AX$960,AX983,AX133/AX983)-AX133,0)+(SUM($N133:AW133)+SUM($N1012:AW1012))*AX$960*AX983)*($F1012=5)</f>
        <v>0</v>
      </c>
      <c r="AY1012" s="374">
        <f>(IFERROR(-FV(AY$960,AY983,AY133/AY983)-AY133,0)+(SUM($N133:AX133)+SUM($N1012:AX1012))*AY$960*AY983)*($F1012=5)</f>
        <v>0</v>
      </c>
      <c r="AZ1012" s="374">
        <f>(IFERROR(-FV(AZ$960,AZ983,AZ133/AZ983)-AZ133,0)+(SUM($N133:AY133)+SUM($N1012:AY1012))*AZ$960*AZ983)*($F1012=5)</f>
        <v>0</v>
      </c>
      <c r="BA1012" s="374">
        <f>(IFERROR(-FV(BA$960,BA983,BA133/BA983)-BA133,0)+(SUM($N133:AZ133)+SUM($N1012:AZ1012))*BA$960*BA983)*($F1012=5)</f>
        <v>0</v>
      </c>
      <c r="BB1012" s="374">
        <f>(IFERROR(-FV(BB$960,BB983,BB133/BB983)-BB133,0)+(SUM($N133:BA133)+SUM($N1012:BA1012))*BB$960*BB983)*($F1012=5)</f>
        <v>0</v>
      </c>
      <c r="BC1012" s="374">
        <f>(IFERROR(-FV(BC$960,BC983,BC133/BC983)-BC133,0)+(SUM($N133:BB133)+SUM($N1012:BB1012))*BC$960*BC983)*($F1012=5)</f>
        <v>0</v>
      </c>
      <c r="BD1012" s="374">
        <f>(IFERROR(-FV(BD$960,BD983,BD133/BD983)-BD133,0)+(SUM($N133:BC133)+SUM($N1012:BC1012))*BD$960*BD983)*($F1012=5)</f>
        <v>0</v>
      </c>
      <c r="BE1012" s="374">
        <f>(IFERROR(-FV(BE$960,BE983,BE133/BE983)-BE133,0)+(SUM($N133:BD133)+SUM($N1012:BD1012))*BE$960*BE983)*($F1012=5)</f>
        <v>0</v>
      </c>
      <c r="BF1012" s="374">
        <f>(IFERROR(-FV(BF$960,BF983,BF133/BF983)-BF133,0)+(SUM($N133:BE133)+SUM($N1012:BE1012))*BF$960*BF983)*($F1012=5)</f>
        <v>0</v>
      </c>
      <c r="BG1012" s="374">
        <f>(IFERROR(-FV(BG$960,BG983,BG133/BG983)-BG133,0)+(SUM($N133:BF133)+SUM($N1012:BF1012))*BG$960*BG983)*($F1012=5)</f>
        <v>0</v>
      </c>
      <c r="BH1012" s="374">
        <f>(IFERROR(-FV(BH$960,BH983,BH133/BH983)-BH133,0)+(SUM($N133:BG133)+SUM($N1012:BG1012))*BH$960*BH983)*($F1012=5)</f>
        <v>0</v>
      </c>
      <c r="BI1012" s="374">
        <f>(IFERROR(-FV(BI$960,BI983,BI133/BI983)-BI133,0)+(SUM($N133:BH133)+SUM($N1012:BH1012))*BI$960*BI983)*($F1012=5)</f>
        <v>0</v>
      </c>
      <c r="BJ1012" s="374">
        <f>(IFERROR(-FV(BJ$960,BJ983,BJ133/BJ983)-BJ133,0)+(SUM($N133:BI133)+SUM($N1012:BI1012))*BJ$960*BJ983)*($F1012=5)</f>
        <v>0</v>
      </c>
      <c r="BK1012" s="374">
        <f>(IFERROR(-FV(BK$960,BK983,BK133/BK983)-BK133,0)+(SUM($N133:BJ133)+SUM($N1012:BJ1012))*BK$960*BK983)*($F1012=5)</f>
        <v>0</v>
      </c>
      <c r="BL1012" s="374">
        <f>(IFERROR(-FV(BL$960,BL983,BL133/BL983)-BL133,0)+(SUM($N133:BK133)+SUM($N1012:BK1012))*BL$960*BL983)*($F1012=5)</f>
        <v>0</v>
      </c>
      <c r="BM1012" s="374">
        <f>(IFERROR(-FV(BM$960,BM983,BM133/BM983)-BM133,0)+(SUM($N133:BL133)+SUM($N1012:BL1012))*BM$960*BM983)*($F1012=5)</f>
        <v>0</v>
      </c>
    </row>
    <row r="1013" spans="3:65" outlineLevel="1" x14ac:dyDescent="0.2">
      <c r="C1013" s="325">
        <f t="shared" si="1797"/>
        <v>18</v>
      </c>
      <c r="D1013" s="303" t="str">
        <f t="shared" si="1798"/>
        <v>item 18</v>
      </c>
      <c r="E1013" s="350" t="str">
        <f t="shared" si="1796"/>
        <v>Operating Expense</v>
      </c>
      <c r="F1013" s="320">
        <f t="shared" si="1796"/>
        <v>2</v>
      </c>
      <c r="G1013" s="320"/>
      <c r="H1013" s="362"/>
      <c r="K1013" s="341">
        <f t="shared" si="1799"/>
        <v>0</v>
      </c>
      <c r="L1013" s="342">
        <f t="shared" si="1800"/>
        <v>0</v>
      </c>
      <c r="O1013" s="374">
        <f>(IFERROR(-FV(O$960,O984,O134/O984)-O134,0)+(SUM($N134:N134)+SUM($N1013:N1013))*O$960*O984)*($F1013=5)</f>
        <v>0</v>
      </c>
      <c r="P1013" s="374">
        <f>(IFERROR(-FV(P$960,P984,P134/P984)-P134,0)+(SUM($N134:O134)+SUM($N1013:O1013))*P$960*P984)*($F1013=5)</f>
        <v>0</v>
      </c>
      <c r="Q1013" s="374">
        <f>(IFERROR(-FV(Q$960,Q984,Q134/Q984)-Q134,0)+(SUM($N134:P134)+SUM($N1013:P1013))*Q$960*Q984)*($F1013=5)</f>
        <v>0</v>
      </c>
      <c r="R1013" s="374">
        <f>(IFERROR(-FV(R$960,R984,R134/R984)-R134,0)+(SUM($N134:Q134)+SUM($N1013:Q1013))*R$960*R984)*($F1013=5)</f>
        <v>0</v>
      </c>
      <c r="S1013" s="374">
        <f>(IFERROR(-FV(S$960,S984,S134/S984)-S134,0)+(SUM($N134:R134)+SUM($N1013:R1013))*S$960*S984)*($F1013=5)</f>
        <v>0</v>
      </c>
      <c r="T1013" s="374">
        <f>(IFERROR(-FV(T$960,T984,T134/T984)-T134,0)+(SUM($N134:S134)+SUM($N1013:S1013))*T$960*T984)*($F1013=5)</f>
        <v>0</v>
      </c>
      <c r="U1013" s="374">
        <f>(IFERROR(-FV(U$960,U984,U134/U984)-U134,0)+(SUM($N134:T134)+SUM($N1013:T1013))*U$960*U984)*($F1013=5)</f>
        <v>0</v>
      </c>
      <c r="V1013" s="374">
        <f>(IFERROR(-FV(V$960,V984,V134/V984)-V134,0)+(SUM($N134:U134)+SUM($N1013:U1013))*V$960*V984)*($F1013=5)</f>
        <v>0</v>
      </c>
      <c r="W1013" s="374">
        <f>(IFERROR(-FV(W$960,W984,W134/W984)-W134,0)+(SUM($N134:V134)+SUM($N1013:V1013))*W$960*W984)*($F1013=5)</f>
        <v>0</v>
      </c>
      <c r="X1013" s="374">
        <f>(IFERROR(-FV(X$960,X984,X134/X984)-X134,0)+(SUM($N134:W134)+SUM($N1013:W1013))*X$960*X984)*($F1013=5)</f>
        <v>0</v>
      </c>
      <c r="Y1013" s="374">
        <f>(IFERROR(-FV(Y$960,Y984,Y134/Y984)-Y134,0)+(SUM($N134:X134)+SUM($N1013:X1013))*Y$960*Y984)*($F1013=5)</f>
        <v>0</v>
      </c>
      <c r="Z1013" s="374">
        <f>(IFERROR(-FV(Z$960,Z984,Z134/Z984)-Z134,0)+(SUM($N134:Y134)+SUM($N1013:Y1013))*Z$960*Z984)*($F1013=5)</f>
        <v>0</v>
      </c>
      <c r="AA1013" s="374">
        <f>(IFERROR(-FV(AA$960,AA984,AA134/AA984)-AA134,0)+(SUM($N134:Z134)+SUM($N1013:Z1013))*AA$960*AA984)*($F1013=5)</f>
        <v>0</v>
      </c>
      <c r="AB1013" s="374">
        <f>(IFERROR(-FV(AB$960,AB984,AB134/AB984)-AB134,0)+(SUM($N134:AA134)+SUM($N1013:AA1013))*AB$960*AB984)*($F1013=5)</f>
        <v>0</v>
      </c>
      <c r="AC1013" s="374">
        <f>(IFERROR(-FV(AC$960,AC984,AC134/AC984)-AC134,0)+(SUM($N134:AB134)+SUM($N1013:AB1013))*AC$960*AC984)*($F1013=5)</f>
        <v>0</v>
      </c>
      <c r="AD1013" s="374">
        <f>(IFERROR(-FV(AD$960,AD984,AD134/AD984)-AD134,0)+(SUM($N134:AC134)+SUM($N1013:AC1013))*AD$960*AD984)*($F1013=5)</f>
        <v>0</v>
      </c>
      <c r="AE1013" s="374">
        <f>(IFERROR(-FV(AE$960,AE984,AE134/AE984)-AE134,0)+(SUM($N134:AD134)+SUM($N1013:AD1013))*AE$960*AE984)*($F1013=5)</f>
        <v>0</v>
      </c>
      <c r="AF1013" s="374">
        <f>(IFERROR(-FV(AF$960,AF984,AF134/AF984)-AF134,0)+(SUM($N134:AE134)+SUM($N1013:AE1013))*AF$960*AF984)*($F1013=5)</f>
        <v>0</v>
      </c>
      <c r="AG1013" s="374">
        <f>(IFERROR(-FV(AG$960,AG984,AG134/AG984)-AG134,0)+(SUM($N134:AF134)+SUM($N1013:AF1013))*AG$960*AG984)*($F1013=5)</f>
        <v>0</v>
      </c>
      <c r="AH1013" s="374">
        <f>(IFERROR(-FV(AH$960,AH984,AH134/AH984)-AH134,0)+(SUM($N134:AG134)+SUM($N1013:AG1013))*AH$960*AH984)*($F1013=5)</f>
        <v>0</v>
      </c>
      <c r="AI1013" s="374">
        <f>(IFERROR(-FV(AI$960,AI984,AI134/AI984)-AI134,0)+(SUM($N134:AH134)+SUM($N1013:AH1013))*AI$960*AI984)*($F1013=5)</f>
        <v>0</v>
      </c>
      <c r="AJ1013" s="374">
        <f>(IFERROR(-FV(AJ$960,AJ984,AJ134/AJ984)-AJ134,0)+(SUM($N134:AI134)+SUM($N1013:AI1013))*AJ$960*AJ984)*($F1013=5)</f>
        <v>0</v>
      </c>
      <c r="AK1013" s="374">
        <f>(IFERROR(-FV(AK$960,AK984,AK134/AK984)-AK134,0)+(SUM($N134:AJ134)+SUM($N1013:AJ1013))*AK$960*AK984)*($F1013=5)</f>
        <v>0</v>
      </c>
      <c r="AL1013" s="374">
        <f>(IFERROR(-FV(AL$960,AL984,AL134/AL984)-AL134,0)+(SUM($N134:AK134)+SUM($N1013:AK1013))*AL$960*AL984)*($F1013=5)</f>
        <v>0</v>
      </c>
      <c r="AM1013" s="374">
        <f>(IFERROR(-FV(AM$960,AM984,AM134/AM984)-AM134,0)+(SUM($N134:AL134)+SUM($N1013:AL1013))*AM$960*AM984)*($F1013=5)</f>
        <v>0</v>
      </c>
      <c r="AN1013" s="374">
        <f>(IFERROR(-FV(AN$960,AN984,AN134/AN984)-AN134,0)+(SUM($N134:AM134)+SUM($N1013:AM1013))*AN$960*AN984)*($F1013=5)</f>
        <v>0</v>
      </c>
      <c r="AO1013" s="374">
        <f>(IFERROR(-FV(AO$960,AO984,AO134/AO984)-AO134,0)+(SUM($N134:AN134)+SUM($N1013:AN1013))*AO$960*AO984)*($F1013=5)</f>
        <v>0</v>
      </c>
      <c r="AP1013" s="374">
        <f>(IFERROR(-FV(AP$960,AP984,AP134/AP984)-AP134,0)+(SUM($N134:AO134)+SUM($N1013:AO1013))*AP$960*AP984)*($F1013=5)</f>
        <v>0</v>
      </c>
      <c r="AQ1013" s="374">
        <f>(IFERROR(-FV(AQ$960,AQ984,AQ134/AQ984)-AQ134,0)+(SUM($N134:AP134)+SUM($N1013:AP1013))*AQ$960*AQ984)*($F1013=5)</f>
        <v>0</v>
      </c>
      <c r="AR1013" s="374">
        <f>(IFERROR(-FV(AR$960,AR984,AR134/AR984)-AR134,0)+(SUM($N134:AQ134)+SUM($N1013:AQ1013))*AR$960*AR984)*($F1013=5)</f>
        <v>0</v>
      </c>
      <c r="AS1013" s="374">
        <f>(IFERROR(-FV(AS$960,AS984,AS134/AS984)-AS134,0)+(SUM($N134:AR134)+SUM($N1013:AR1013))*AS$960*AS984)*($F1013=5)</f>
        <v>0</v>
      </c>
      <c r="AT1013" s="374">
        <f>(IFERROR(-FV(AT$960,AT984,AT134/AT984)-AT134,0)+(SUM($N134:AS134)+SUM($N1013:AS1013))*AT$960*AT984)*($F1013=5)</f>
        <v>0</v>
      </c>
      <c r="AU1013" s="374">
        <f>(IFERROR(-FV(AU$960,AU984,AU134/AU984)-AU134,0)+(SUM($N134:AT134)+SUM($N1013:AT1013))*AU$960*AU984)*($F1013=5)</f>
        <v>0</v>
      </c>
      <c r="AV1013" s="374">
        <f>(IFERROR(-FV(AV$960,AV984,AV134/AV984)-AV134,0)+(SUM($N134:AU134)+SUM($N1013:AU1013))*AV$960*AV984)*($F1013=5)</f>
        <v>0</v>
      </c>
      <c r="AW1013" s="374">
        <f>(IFERROR(-FV(AW$960,AW984,AW134/AW984)-AW134,0)+(SUM($N134:AV134)+SUM($N1013:AV1013))*AW$960*AW984)*($F1013=5)</f>
        <v>0</v>
      </c>
      <c r="AX1013" s="374">
        <f>(IFERROR(-FV(AX$960,AX984,AX134/AX984)-AX134,0)+(SUM($N134:AW134)+SUM($N1013:AW1013))*AX$960*AX984)*($F1013=5)</f>
        <v>0</v>
      </c>
      <c r="AY1013" s="374">
        <f>(IFERROR(-FV(AY$960,AY984,AY134/AY984)-AY134,0)+(SUM($N134:AX134)+SUM($N1013:AX1013))*AY$960*AY984)*($F1013=5)</f>
        <v>0</v>
      </c>
      <c r="AZ1013" s="374">
        <f>(IFERROR(-FV(AZ$960,AZ984,AZ134/AZ984)-AZ134,0)+(SUM($N134:AY134)+SUM($N1013:AY1013))*AZ$960*AZ984)*($F1013=5)</f>
        <v>0</v>
      </c>
      <c r="BA1013" s="374">
        <f>(IFERROR(-FV(BA$960,BA984,BA134/BA984)-BA134,0)+(SUM($N134:AZ134)+SUM($N1013:AZ1013))*BA$960*BA984)*($F1013=5)</f>
        <v>0</v>
      </c>
      <c r="BB1013" s="374">
        <f>(IFERROR(-FV(BB$960,BB984,BB134/BB984)-BB134,0)+(SUM($N134:BA134)+SUM($N1013:BA1013))*BB$960*BB984)*($F1013=5)</f>
        <v>0</v>
      </c>
      <c r="BC1013" s="374">
        <f>(IFERROR(-FV(BC$960,BC984,BC134/BC984)-BC134,0)+(SUM($N134:BB134)+SUM($N1013:BB1013))*BC$960*BC984)*($F1013=5)</f>
        <v>0</v>
      </c>
      <c r="BD1013" s="374">
        <f>(IFERROR(-FV(BD$960,BD984,BD134/BD984)-BD134,0)+(SUM($N134:BC134)+SUM($N1013:BC1013))*BD$960*BD984)*($F1013=5)</f>
        <v>0</v>
      </c>
      <c r="BE1013" s="374">
        <f>(IFERROR(-FV(BE$960,BE984,BE134/BE984)-BE134,0)+(SUM($N134:BD134)+SUM($N1013:BD1013))*BE$960*BE984)*($F1013=5)</f>
        <v>0</v>
      </c>
      <c r="BF1013" s="374">
        <f>(IFERROR(-FV(BF$960,BF984,BF134/BF984)-BF134,0)+(SUM($N134:BE134)+SUM($N1013:BE1013))*BF$960*BF984)*($F1013=5)</f>
        <v>0</v>
      </c>
      <c r="BG1013" s="374">
        <f>(IFERROR(-FV(BG$960,BG984,BG134/BG984)-BG134,0)+(SUM($N134:BF134)+SUM($N1013:BF1013))*BG$960*BG984)*($F1013=5)</f>
        <v>0</v>
      </c>
      <c r="BH1013" s="374">
        <f>(IFERROR(-FV(BH$960,BH984,BH134/BH984)-BH134,0)+(SUM($N134:BG134)+SUM($N1013:BG1013))*BH$960*BH984)*($F1013=5)</f>
        <v>0</v>
      </c>
      <c r="BI1013" s="374">
        <f>(IFERROR(-FV(BI$960,BI984,BI134/BI984)-BI134,0)+(SUM($N134:BH134)+SUM($N1013:BH1013))*BI$960*BI984)*($F1013=5)</f>
        <v>0</v>
      </c>
      <c r="BJ1013" s="374">
        <f>(IFERROR(-FV(BJ$960,BJ984,BJ134/BJ984)-BJ134,0)+(SUM($N134:BI134)+SUM($N1013:BI1013))*BJ$960*BJ984)*($F1013=5)</f>
        <v>0</v>
      </c>
      <c r="BK1013" s="374">
        <f>(IFERROR(-FV(BK$960,BK984,BK134/BK984)-BK134,0)+(SUM($N134:BJ134)+SUM($N1013:BJ1013))*BK$960*BK984)*($F1013=5)</f>
        <v>0</v>
      </c>
      <c r="BL1013" s="374">
        <f>(IFERROR(-FV(BL$960,BL984,BL134/BL984)-BL134,0)+(SUM($N134:BK134)+SUM($N1013:BK1013))*BL$960*BL984)*($F1013=5)</f>
        <v>0</v>
      </c>
      <c r="BM1013" s="374">
        <f>(IFERROR(-FV(BM$960,BM984,BM134/BM984)-BM134,0)+(SUM($N134:BL134)+SUM($N1013:BL1013))*BM$960*BM984)*($F1013=5)</f>
        <v>0</v>
      </c>
    </row>
    <row r="1014" spans="3:65" outlineLevel="1" x14ac:dyDescent="0.2">
      <c r="C1014" s="325">
        <f t="shared" si="1797"/>
        <v>19</v>
      </c>
      <c r="D1014" s="303" t="str">
        <f t="shared" si="1798"/>
        <v>item 19</v>
      </c>
      <c r="E1014" s="350" t="str">
        <f t="shared" si="1796"/>
        <v>Operating Expense</v>
      </c>
      <c r="F1014" s="320">
        <f t="shared" si="1796"/>
        <v>2</v>
      </c>
      <c r="G1014" s="320"/>
      <c r="H1014" s="362"/>
      <c r="K1014" s="341">
        <f t="shared" si="1799"/>
        <v>0</v>
      </c>
      <c r="L1014" s="342">
        <f t="shared" si="1800"/>
        <v>0</v>
      </c>
      <c r="O1014" s="374">
        <f>(IFERROR(-FV(O$960,O985,O135/O985)-O135,0)+(SUM($N135:N135)+SUM($N1014:N1014))*O$960*O985)*($F1014=5)</f>
        <v>0</v>
      </c>
      <c r="P1014" s="374">
        <f>(IFERROR(-FV(P$960,P985,P135/P985)-P135,0)+(SUM($N135:O135)+SUM($N1014:O1014))*P$960*P985)*($F1014=5)</f>
        <v>0</v>
      </c>
      <c r="Q1014" s="374">
        <f>(IFERROR(-FV(Q$960,Q985,Q135/Q985)-Q135,0)+(SUM($N135:P135)+SUM($N1014:P1014))*Q$960*Q985)*($F1014=5)</f>
        <v>0</v>
      </c>
      <c r="R1014" s="374">
        <f>(IFERROR(-FV(R$960,R985,R135/R985)-R135,0)+(SUM($N135:Q135)+SUM($N1014:Q1014))*R$960*R985)*($F1014=5)</f>
        <v>0</v>
      </c>
      <c r="S1014" s="374">
        <f>(IFERROR(-FV(S$960,S985,S135/S985)-S135,0)+(SUM($N135:R135)+SUM($N1014:R1014))*S$960*S985)*($F1014=5)</f>
        <v>0</v>
      </c>
      <c r="T1014" s="374">
        <f>(IFERROR(-FV(T$960,T985,T135/T985)-T135,0)+(SUM($N135:S135)+SUM($N1014:S1014))*T$960*T985)*($F1014=5)</f>
        <v>0</v>
      </c>
      <c r="U1014" s="374">
        <f>(IFERROR(-FV(U$960,U985,U135/U985)-U135,0)+(SUM($N135:T135)+SUM($N1014:T1014))*U$960*U985)*($F1014=5)</f>
        <v>0</v>
      </c>
      <c r="V1014" s="374">
        <f>(IFERROR(-FV(V$960,V985,V135/V985)-V135,0)+(SUM($N135:U135)+SUM($N1014:U1014))*V$960*V985)*($F1014=5)</f>
        <v>0</v>
      </c>
      <c r="W1014" s="374">
        <f>(IFERROR(-FV(W$960,W985,W135/W985)-W135,0)+(SUM($N135:V135)+SUM($N1014:V1014))*W$960*W985)*($F1014=5)</f>
        <v>0</v>
      </c>
      <c r="X1014" s="374">
        <f>(IFERROR(-FV(X$960,X985,X135/X985)-X135,0)+(SUM($N135:W135)+SUM($N1014:W1014))*X$960*X985)*($F1014=5)</f>
        <v>0</v>
      </c>
      <c r="Y1014" s="374">
        <f>(IFERROR(-FV(Y$960,Y985,Y135/Y985)-Y135,0)+(SUM($N135:X135)+SUM($N1014:X1014))*Y$960*Y985)*($F1014=5)</f>
        <v>0</v>
      </c>
      <c r="Z1014" s="374">
        <f>(IFERROR(-FV(Z$960,Z985,Z135/Z985)-Z135,0)+(SUM($N135:Y135)+SUM($N1014:Y1014))*Z$960*Z985)*($F1014=5)</f>
        <v>0</v>
      </c>
      <c r="AA1014" s="374">
        <f>(IFERROR(-FV(AA$960,AA985,AA135/AA985)-AA135,0)+(SUM($N135:Z135)+SUM($N1014:Z1014))*AA$960*AA985)*($F1014=5)</f>
        <v>0</v>
      </c>
      <c r="AB1014" s="374">
        <f>(IFERROR(-FV(AB$960,AB985,AB135/AB985)-AB135,0)+(SUM($N135:AA135)+SUM($N1014:AA1014))*AB$960*AB985)*($F1014=5)</f>
        <v>0</v>
      </c>
      <c r="AC1014" s="374">
        <f>(IFERROR(-FV(AC$960,AC985,AC135/AC985)-AC135,0)+(SUM($N135:AB135)+SUM($N1014:AB1014))*AC$960*AC985)*($F1014=5)</f>
        <v>0</v>
      </c>
      <c r="AD1014" s="374">
        <f>(IFERROR(-FV(AD$960,AD985,AD135/AD985)-AD135,0)+(SUM($N135:AC135)+SUM($N1014:AC1014))*AD$960*AD985)*($F1014=5)</f>
        <v>0</v>
      </c>
      <c r="AE1014" s="374">
        <f>(IFERROR(-FV(AE$960,AE985,AE135/AE985)-AE135,0)+(SUM($N135:AD135)+SUM($N1014:AD1014))*AE$960*AE985)*($F1014=5)</f>
        <v>0</v>
      </c>
      <c r="AF1014" s="374">
        <f>(IFERROR(-FV(AF$960,AF985,AF135/AF985)-AF135,0)+(SUM($N135:AE135)+SUM($N1014:AE1014))*AF$960*AF985)*($F1014=5)</f>
        <v>0</v>
      </c>
      <c r="AG1014" s="374">
        <f>(IFERROR(-FV(AG$960,AG985,AG135/AG985)-AG135,0)+(SUM($N135:AF135)+SUM($N1014:AF1014))*AG$960*AG985)*($F1014=5)</f>
        <v>0</v>
      </c>
      <c r="AH1014" s="374">
        <f>(IFERROR(-FV(AH$960,AH985,AH135/AH985)-AH135,0)+(SUM($N135:AG135)+SUM($N1014:AG1014))*AH$960*AH985)*($F1014=5)</f>
        <v>0</v>
      </c>
      <c r="AI1014" s="374">
        <f>(IFERROR(-FV(AI$960,AI985,AI135/AI985)-AI135,0)+(SUM($N135:AH135)+SUM($N1014:AH1014))*AI$960*AI985)*($F1014=5)</f>
        <v>0</v>
      </c>
      <c r="AJ1014" s="374">
        <f>(IFERROR(-FV(AJ$960,AJ985,AJ135/AJ985)-AJ135,0)+(SUM($N135:AI135)+SUM($N1014:AI1014))*AJ$960*AJ985)*($F1014=5)</f>
        <v>0</v>
      </c>
      <c r="AK1014" s="374">
        <f>(IFERROR(-FV(AK$960,AK985,AK135/AK985)-AK135,0)+(SUM($N135:AJ135)+SUM($N1014:AJ1014))*AK$960*AK985)*($F1014=5)</f>
        <v>0</v>
      </c>
      <c r="AL1014" s="374">
        <f>(IFERROR(-FV(AL$960,AL985,AL135/AL985)-AL135,0)+(SUM($N135:AK135)+SUM($N1014:AK1014))*AL$960*AL985)*($F1014=5)</f>
        <v>0</v>
      </c>
      <c r="AM1014" s="374">
        <f>(IFERROR(-FV(AM$960,AM985,AM135/AM985)-AM135,0)+(SUM($N135:AL135)+SUM($N1014:AL1014))*AM$960*AM985)*($F1014=5)</f>
        <v>0</v>
      </c>
      <c r="AN1014" s="374">
        <f>(IFERROR(-FV(AN$960,AN985,AN135/AN985)-AN135,0)+(SUM($N135:AM135)+SUM($N1014:AM1014))*AN$960*AN985)*($F1014=5)</f>
        <v>0</v>
      </c>
      <c r="AO1014" s="374">
        <f>(IFERROR(-FV(AO$960,AO985,AO135/AO985)-AO135,0)+(SUM($N135:AN135)+SUM($N1014:AN1014))*AO$960*AO985)*($F1014=5)</f>
        <v>0</v>
      </c>
      <c r="AP1014" s="374">
        <f>(IFERROR(-FV(AP$960,AP985,AP135/AP985)-AP135,0)+(SUM($N135:AO135)+SUM($N1014:AO1014))*AP$960*AP985)*($F1014=5)</f>
        <v>0</v>
      </c>
      <c r="AQ1014" s="374">
        <f>(IFERROR(-FV(AQ$960,AQ985,AQ135/AQ985)-AQ135,0)+(SUM($N135:AP135)+SUM($N1014:AP1014))*AQ$960*AQ985)*($F1014=5)</f>
        <v>0</v>
      </c>
      <c r="AR1014" s="374">
        <f>(IFERROR(-FV(AR$960,AR985,AR135/AR985)-AR135,0)+(SUM($N135:AQ135)+SUM($N1014:AQ1014))*AR$960*AR985)*($F1014=5)</f>
        <v>0</v>
      </c>
      <c r="AS1014" s="374">
        <f>(IFERROR(-FV(AS$960,AS985,AS135/AS985)-AS135,0)+(SUM($N135:AR135)+SUM($N1014:AR1014))*AS$960*AS985)*($F1014=5)</f>
        <v>0</v>
      </c>
      <c r="AT1014" s="374">
        <f>(IFERROR(-FV(AT$960,AT985,AT135/AT985)-AT135,0)+(SUM($N135:AS135)+SUM($N1014:AS1014))*AT$960*AT985)*($F1014=5)</f>
        <v>0</v>
      </c>
      <c r="AU1014" s="374">
        <f>(IFERROR(-FV(AU$960,AU985,AU135/AU985)-AU135,0)+(SUM($N135:AT135)+SUM($N1014:AT1014))*AU$960*AU985)*($F1014=5)</f>
        <v>0</v>
      </c>
      <c r="AV1014" s="374">
        <f>(IFERROR(-FV(AV$960,AV985,AV135/AV985)-AV135,0)+(SUM($N135:AU135)+SUM($N1014:AU1014))*AV$960*AV985)*($F1014=5)</f>
        <v>0</v>
      </c>
      <c r="AW1014" s="374">
        <f>(IFERROR(-FV(AW$960,AW985,AW135/AW985)-AW135,0)+(SUM($N135:AV135)+SUM($N1014:AV1014))*AW$960*AW985)*($F1014=5)</f>
        <v>0</v>
      </c>
      <c r="AX1014" s="374">
        <f>(IFERROR(-FV(AX$960,AX985,AX135/AX985)-AX135,0)+(SUM($N135:AW135)+SUM($N1014:AW1014))*AX$960*AX985)*($F1014=5)</f>
        <v>0</v>
      </c>
      <c r="AY1014" s="374">
        <f>(IFERROR(-FV(AY$960,AY985,AY135/AY985)-AY135,0)+(SUM($N135:AX135)+SUM($N1014:AX1014))*AY$960*AY985)*($F1014=5)</f>
        <v>0</v>
      </c>
      <c r="AZ1014" s="374">
        <f>(IFERROR(-FV(AZ$960,AZ985,AZ135/AZ985)-AZ135,0)+(SUM($N135:AY135)+SUM($N1014:AY1014))*AZ$960*AZ985)*($F1014=5)</f>
        <v>0</v>
      </c>
      <c r="BA1014" s="374">
        <f>(IFERROR(-FV(BA$960,BA985,BA135/BA985)-BA135,0)+(SUM($N135:AZ135)+SUM($N1014:AZ1014))*BA$960*BA985)*($F1014=5)</f>
        <v>0</v>
      </c>
      <c r="BB1014" s="374">
        <f>(IFERROR(-FV(BB$960,BB985,BB135/BB985)-BB135,0)+(SUM($N135:BA135)+SUM($N1014:BA1014))*BB$960*BB985)*($F1014=5)</f>
        <v>0</v>
      </c>
      <c r="BC1014" s="374">
        <f>(IFERROR(-FV(BC$960,BC985,BC135/BC985)-BC135,0)+(SUM($N135:BB135)+SUM($N1014:BB1014))*BC$960*BC985)*($F1014=5)</f>
        <v>0</v>
      </c>
      <c r="BD1014" s="374">
        <f>(IFERROR(-FV(BD$960,BD985,BD135/BD985)-BD135,0)+(SUM($N135:BC135)+SUM($N1014:BC1014))*BD$960*BD985)*($F1014=5)</f>
        <v>0</v>
      </c>
      <c r="BE1014" s="374">
        <f>(IFERROR(-FV(BE$960,BE985,BE135/BE985)-BE135,0)+(SUM($N135:BD135)+SUM($N1014:BD1014))*BE$960*BE985)*($F1014=5)</f>
        <v>0</v>
      </c>
      <c r="BF1014" s="374">
        <f>(IFERROR(-FV(BF$960,BF985,BF135/BF985)-BF135,0)+(SUM($N135:BE135)+SUM($N1014:BE1014))*BF$960*BF985)*($F1014=5)</f>
        <v>0</v>
      </c>
      <c r="BG1014" s="374">
        <f>(IFERROR(-FV(BG$960,BG985,BG135/BG985)-BG135,0)+(SUM($N135:BF135)+SUM($N1014:BF1014))*BG$960*BG985)*($F1014=5)</f>
        <v>0</v>
      </c>
      <c r="BH1014" s="374">
        <f>(IFERROR(-FV(BH$960,BH985,BH135/BH985)-BH135,0)+(SUM($N135:BG135)+SUM($N1014:BG1014))*BH$960*BH985)*($F1014=5)</f>
        <v>0</v>
      </c>
      <c r="BI1014" s="374">
        <f>(IFERROR(-FV(BI$960,BI985,BI135/BI985)-BI135,0)+(SUM($N135:BH135)+SUM($N1014:BH1014))*BI$960*BI985)*($F1014=5)</f>
        <v>0</v>
      </c>
      <c r="BJ1014" s="374">
        <f>(IFERROR(-FV(BJ$960,BJ985,BJ135/BJ985)-BJ135,0)+(SUM($N135:BI135)+SUM($N1014:BI1014))*BJ$960*BJ985)*($F1014=5)</f>
        <v>0</v>
      </c>
      <c r="BK1014" s="374">
        <f>(IFERROR(-FV(BK$960,BK985,BK135/BK985)-BK135,0)+(SUM($N135:BJ135)+SUM($N1014:BJ1014))*BK$960*BK985)*($F1014=5)</f>
        <v>0</v>
      </c>
      <c r="BL1014" s="374">
        <f>(IFERROR(-FV(BL$960,BL985,BL135/BL985)-BL135,0)+(SUM($N135:BK135)+SUM($N1014:BK1014))*BL$960*BL985)*($F1014=5)</f>
        <v>0</v>
      </c>
      <c r="BM1014" s="374">
        <f>(IFERROR(-FV(BM$960,BM985,BM135/BM985)-BM135,0)+(SUM($N135:BL135)+SUM($N1014:BL1014))*BM$960*BM985)*($F1014=5)</f>
        <v>0</v>
      </c>
    </row>
    <row r="1015" spans="3:65" outlineLevel="1" x14ac:dyDescent="0.2">
      <c r="C1015" s="325">
        <f t="shared" si="1797"/>
        <v>20</v>
      </c>
      <c r="D1015" s="303" t="str">
        <f t="shared" si="1798"/>
        <v>item 20</v>
      </c>
      <c r="E1015" s="350" t="str">
        <f t="shared" si="1796"/>
        <v>Operating Expense</v>
      </c>
      <c r="F1015" s="320">
        <f t="shared" si="1796"/>
        <v>2</v>
      </c>
      <c r="G1015" s="320"/>
      <c r="H1015" s="362"/>
      <c r="K1015" s="341">
        <f t="shared" si="1799"/>
        <v>0</v>
      </c>
      <c r="L1015" s="342">
        <f t="shared" si="1800"/>
        <v>0</v>
      </c>
      <c r="O1015" s="374">
        <f>(IFERROR(-FV(O$960,O986,O136/O986)-O136,0)+(SUM($N136:N136)+SUM($N1015:N1015))*O$960*O986)*($F1015=5)</f>
        <v>0</v>
      </c>
      <c r="P1015" s="374">
        <f>(IFERROR(-FV(P$960,P986,P136/P986)-P136,0)+(SUM($N136:O136)+SUM($N1015:O1015))*P$960*P986)*($F1015=5)</f>
        <v>0</v>
      </c>
      <c r="Q1015" s="374">
        <f>(IFERROR(-FV(Q$960,Q986,Q136/Q986)-Q136,0)+(SUM($N136:P136)+SUM($N1015:P1015))*Q$960*Q986)*($F1015=5)</f>
        <v>0</v>
      </c>
      <c r="R1015" s="374">
        <f>(IFERROR(-FV(R$960,R986,R136/R986)-R136,0)+(SUM($N136:Q136)+SUM($N1015:Q1015))*R$960*R986)*($F1015=5)</f>
        <v>0</v>
      </c>
      <c r="S1015" s="374">
        <f>(IFERROR(-FV(S$960,S986,S136/S986)-S136,0)+(SUM($N136:R136)+SUM($N1015:R1015))*S$960*S986)*($F1015=5)</f>
        <v>0</v>
      </c>
      <c r="T1015" s="374">
        <f>(IFERROR(-FV(T$960,T986,T136/T986)-T136,0)+(SUM($N136:S136)+SUM($N1015:S1015))*T$960*T986)*($F1015=5)</f>
        <v>0</v>
      </c>
      <c r="U1015" s="374">
        <f>(IFERROR(-FV(U$960,U986,U136/U986)-U136,0)+(SUM($N136:T136)+SUM($N1015:T1015))*U$960*U986)*($F1015=5)</f>
        <v>0</v>
      </c>
      <c r="V1015" s="374">
        <f>(IFERROR(-FV(V$960,V986,V136/V986)-V136,0)+(SUM($N136:U136)+SUM($N1015:U1015))*V$960*V986)*($F1015=5)</f>
        <v>0</v>
      </c>
      <c r="W1015" s="374">
        <f>(IFERROR(-FV(W$960,W986,W136/W986)-W136,0)+(SUM($N136:V136)+SUM($N1015:V1015))*W$960*W986)*($F1015=5)</f>
        <v>0</v>
      </c>
      <c r="X1015" s="374">
        <f>(IFERROR(-FV(X$960,X986,X136/X986)-X136,0)+(SUM($N136:W136)+SUM($N1015:W1015))*X$960*X986)*($F1015=5)</f>
        <v>0</v>
      </c>
      <c r="Y1015" s="374">
        <f>(IFERROR(-FV(Y$960,Y986,Y136/Y986)-Y136,0)+(SUM($N136:X136)+SUM($N1015:X1015))*Y$960*Y986)*($F1015=5)</f>
        <v>0</v>
      </c>
      <c r="Z1015" s="374">
        <f>(IFERROR(-FV(Z$960,Z986,Z136/Z986)-Z136,0)+(SUM($N136:Y136)+SUM($N1015:Y1015))*Z$960*Z986)*($F1015=5)</f>
        <v>0</v>
      </c>
      <c r="AA1015" s="374">
        <f>(IFERROR(-FV(AA$960,AA986,AA136/AA986)-AA136,0)+(SUM($N136:Z136)+SUM($N1015:Z1015))*AA$960*AA986)*($F1015=5)</f>
        <v>0</v>
      </c>
      <c r="AB1015" s="374">
        <f>(IFERROR(-FV(AB$960,AB986,AB136/AB986)-AB136,0)+(SUM($N136:AA136)+SUM($N1015:AA1015))*AB$960*AB986)*($F1015=5)</f>
        <v>0</v>
      </c>
      <c r="AC1015" s="374">
        <f>(IFERROR(-FV(AC$960,AC986,AC136/AC986)-AC136,0)+(SUM($N136:AB136)+SUM($N1015:AB1015))*AC$960*AC986)*($F1015=5)</f>
        <v>0</v>
      </c>
      <c r="AD1015" s="374">
        <f>(IFERROR(-FV(AD$960,AD986,AD136/AD986)-AD136,0)+(SUM($N136:AC136)+SUM($N1015:AC1015))*AD$960*AD986)*($F1015=5)</f>
        <v>0</v>
      </c>
      <c r="AE1015" s="374">
        <f>(IFERROR(-FV(AE$960,AE986,AE136/AE986)-AE136,0)+(SUM($N136:AD136)+SUM($N1015:AD1015))*AE$960*AE986)*($F1015=5)</f>
        <v>0</v>
      </c>
      <c r="AF1015" s="374">
        <f>(IFERROR(-FV(AF$960,AF986,AF136/AF986)-AF136,0)+(SUM($N136:AE136)+SUM($N1015:AE1015))*AF$960*AF986)*($F1015=5)</f>
        <v>0</v>
      </c>
      <c r="AG1015" s="374">
        <f>(IFERROR(-FV(AG$960,AG986,AG136/AG986)-AG136,0)+(SUM($N136:AF136)+SUM($N1015:AF1015))*AG$960*AG986)*($F1015=5)</f>
        <v>0</v>
      </c>
      <c r="AH1015" s="374">
        <f>(IFERROR(-FV(AH$960,AH986,AH136/AH986)-AH136,0)+(SUM($N136:AG136)+SUM($N1015:AG1015))*AH$960*AH986)*($F1015=5)</f>
        <v>0</v>
      </c>
      <c r="AI1015" s="374">
        <f>(IFERROR(-FV(AI$960,AI986,AI136/AI986)-AI136,0)+(SUM($N136:AH136)+SUM($N1015:AH1015))*AI$960*AI986)*($F1015=5)</f>
        <v>0</v>
      </c>
      <c r="AJ1015" s="374">
        <f>(IFERROR(-FV(AJ$960,AJ986,AJ136/AJ986)-AJ136,0)+(SUM($N136:AI136)+SUM($N1015:AI1015))*AJ$960*AJ986)*($F1015=5)</f>
        <v>0</v>
      </c>
      <c r="AK1015" s="374">
        <f>(IFERROR(-FV(AK$960,AK986,AK136/AK986)-AK136,0)+(SUM($N136:AJ136)+SUM($N1015:AJ1015))*AK$960*AK986)*($F1015=5)</f>
        <v>0</v>
      </c>
      <c r="AL1015" s="374">
        <f>(IFERROR(-FV(AL$960,AL986,AL136/AL986)-AL136,0)+(SUM($N136:AK136)+SUM($N1015:AK1015))*AL$960*AL986)*($F1015=5)</f>
        <v>0</v>
      </c>
      <c r="AM1015" s="374">
        <f>(IFERROR(-FV(AM$960,AM986,AM136/AM986)-AM136,0)+(SUM($N136:AL136)+SUM($N1015:AL1015))*AM$960*AM986)*($F1015=5)</f>
        <v>0</v>
      </c>
      <c r="AN1015" s="374">
        <f>(IFERROR(-FV(AN$960,AN986,AN136/AN986)-AN136,0)+(SUM($N136:AM136)+SUM($N1015:AM1015))*AN$960*AN986)*($F1015=5)</f>
        <v>0</v>
      </c>
      <c r="AO1015" s="374">
        <f>(IFERROR(-FV(AO$960,AO986,AO136/AO986)-AO136,0)+(SUM($N136:AN136)+SUM($N1015:AN1015))*AO$960*AO986)*($F1015=5)</f>
        <v>0</v>
      </c>
      <c r="AP1015" s="374">
        <f>(IFERROR(-FV(AP$960,AP986,AP136/AP986)-AP136,0)+(SUM($N136:AO136)+SUM($N1015:AO1015))*AP$960*AP986)*($F1015=5)</f>
        <v>0</v>
      </c>
      <c r="AQ1015" s="374">
        <f>(IFERROR(-FV(AQ$960,AQ986,AQ136/AQ986)-AQ136,0)+(SUM($N136:AP136)+SUM($N1015:AP1015))*AQ$960*AQ986)*($F1015=5)</f>
        <v>0</v>
      </c>
      <c r="AR1015" s="374">
        <f>(IFERROR(-FV(AR$960,AR986,AR136/AR986)-AR136,0)+(SUM($N136:AQ136)+SUM($N1015:AQ1015))*AR$960*AR986)*($F1015=5)</f>
        <v>0</v>
      </c>
      <c r="AS1015" s="374">
        <f>(IFERROR(-FV(AS$960,AS986,AS136/AS986)-AS136,0)+(SUM($N136:AR136)+SUM($N1015:AR1015))*AS$960*AS986)*($F1015=5)</f>
        <v>0</v>
      </c>
      <c r="AT1015" s="374">
        <f>(IFERROR(-FV(AT$960,AT986,AT136/AT986)-AT136,0)+(SUM($N136:AS136)+SUM($N1015:AS1015))*AT$960*AT986)*($F1015=5)</f>
        <v>0</v>
      </c>
      <c r="AU1015" s="374">
        <f>(IFERROR(-FV(AU$960,AU986,AU136/AU986)-AU136,0)+(SUM($N136:AT136)+SUM($N1015:AT1015))*AU$960*AU986)*($F1015=5)</f>
        <v>0</v>
      </c>
      <c r="AV1015" s="374">
        <f>(IFERROR(-FV(AV$960,AV986,AV136/AV986)-AV136,0)+(SUM($N136:AU136)+SUM($N1015:AU1015))*AV$960*AV986)*($F1015=5)</f>
        <v>0</v>
      </c>
      <c r="AW1015" s="374">
        <f>(IFERROR(-FV(AW$960,AW986,AW136/AW986)-AW136,0)+(SUM($N136:AV136)+SUM($N1015:AV1015))*AW$960*AW986)*($F1015=5)</f>
        <v>0</v>
      </c>
      <c r="AX1015" s="374">
        <f>(IFERROR(-FV(AX$960,AX986,AX136/AX986)-AX136,0)+(SUM($N136:AW136)+SUM($N1015:AW1015))*AX$960*AX986)*($F1015=5)</f>
        <v>0</v>
      </c>
      <c r="AY1015" s="374">
        <f>(IFERROR(-FV(AY$960,AY986,AY136/AY986)-AY136,0)+(SUM($N136:AX136)+SUM($N1015:AX1015))*AY$960*AY986)*($F1015=5)</f>
        <v>0</v>
      </c>
      <c r="AZ1015" s="374">
        <f>(IFERROR(-FV(AZ$960,AZ986,AZ136/AZ986)-AZ136,0)+(SUM($N136:AY136)+SUM($N1015:AY1015))*AZ$960*AZ986)*($F1015=5)</f>
        <v>0</v>
      </c>
      <c r="BA1015" s="374">
        <f>(IFERROR(-FV(BA$960,BA986,BA136/BA986)-BA136,0)+(SUM($N136:AZ136)+SUM($N1015:AZ1015))*BA$960*BA986)*($F1015=5)</f>
        <v>0</v>
      </c>
      <c r="BB1015" s="374">
        <f>(IFERROR(-FV(BB$960,BB986,BB136/BB986)-BB136,0)+(SUM($N136:BA136)+SUM($N1015:BA1015))*BB$960*BB986)*($F1015=5)</f>
        <v>0</v>
      </c>
      <c r="BC1015" s="374">
        <f>(IFERROR(-FV(BC$960,BC986,BC136/BC986)-BC136,0)+(SUM($N136:BB136)+SUM($N1015:BB1015))*BC$960*BC986)*($F1015=5)</f>
        <v>0</v>
      </c>
      <c r="BD1015" s="374">
        <f>(IFERROR(-FV(BD$960,BD986,BD136/BD986)-BD136,0)+(SUM($N136:BC136)+SUM($N1015:BC1015))*BD$960*BD986)*($F1015=5)</f>
        <v>0</v>
      </c>
      <c r="BE1015" s="374">
        <f>(IFERROR(-FV(BE$960,BE986,BE136/BE986)-BE136,0)+(SUM($N136:BD136)+SUM($N1015:BD1015))*BE$960*BE986)*($F1015=5)</f>
        <v>0</v>
      </c>
      <c r="BF1015" s="374">
        <f>(IFERROR(-FV(BF$960,BF986,BF136/BF986)-BF136,0)+(SUM($N136:BE136)+SUM($N1015:BE1015))*BF$960*BF986)*($F1015=5)</f>
        <v>0</v>
      </c>
      <c r="BG1015" s="374">
        <f>(IFERROR(-FV(BG$960,BG986,BG136/BG986)-BG136,0)+(SUM($N136:BF136)+SUM($N1015:BF1015))*BG$960*BG986)*($F1015=5)</f>
        <v>0</v>
      </c>
      <c r="BH1015" s="374">
        <f>(IFERROR(-FV(BH$960,BH986,BH136/BH986)-BH136,0)+(SUM($N136:BG136)+SUM($N1015:BG1015))*BH$960*BH986)*($F1015=5)</f>
        <v>0</v>
      </c>
      <c r="BI1015" s="374">
        <f>(IFERROR(-FV(BI$960,BI986,BI136/BI986)-BI136,0)+(SUM($N136:BH136)+SUM($N1015:BH1015))*BI$960*BI986)*($F1015=5)</f>
        <v>0</v>
      </c>
      <c r="BJ1015" s="374">
        <f>(IFERROR(-FV(BJ$960,BJ986,BJ136/BJ986)-BJ136,0)+(SUM($N136:BI136)+SUM($N1015:BI1015))*BJ$960*BJ986)*($F1015=5)</f>
        <v>0</v>
      </c>
      <c r="BK1015" s="374">
        <f>(IFERROR(-FV(BK$960,BK986,BK136/BK986)-BK136,0)+(SUM($N136:BJ136)+SUM($N1015:BJ1015))*BK$960*BK986)*($F1015=5)</f>
        <v>0</v>
      </c>
      <c r="BL1015" s="374">
        <f>(IFERROR(-FV(BL$960,BL986,BL136/BL986)-BL136,0)+(SUM($N136:BK136)+SUM($N1015:BK1015))*BL$960*BL986)*($F1015=5)</f>
        <v>0</v>
      </c>
      <c r="BM1015" s="374">
        <f>(IFERROR(-FV(BM$960,BM986,BM136/BM986)-BM136,0)+(SUM($N136:BL136)+SUM($N1015:BL1015))*BM$960*BM986)*($F1015=5)</f>
        <v>0</v>
      </c>
    </row>
    <row r="1016" spans="3:65" outlineLevel="1" x14ac:dyDescent="0.2">
      <c r="C1016" s="325">
        <f t="shared" si="1797"/>
        <v>21</v>
      </c>
      <c r="D1016" s="303" t="str">
        <f t="shared" si="1798"/>
        <v>item 21</v>
      </c>
      <c r="E1016" s="350" t="str">
        <f t="shared" si="1796"/>
        <v>Operating Expense</v>
      </c>
      <c r="F1016" s="320">
        <f t="shared" si="1796"/>
        <v>2</v>
      </c>
      <c r="G1016" s="320"/>
      <c r="H1016" s="362"/>
      <c r="K1016" s="341">
        <f t="shared" si="1799"/>
        <v>0</v>
      </c>
      <c r="L1016" s="342">
        <f t="shared" si="1800"/>
        <v>0</v>
      </c>
      <c r="O1016" s="374">
        <f>(IFERROR(-FV(O$960,O987,O137/O987)-O137,0)+(SUM($N137:N137)+SUM($N1016:N1016))*O$960*O987)*($F1016=5)</f>
        <v>0</v>
      </c>
      <c r="P1016" s="374">
        <f>(IFERROR(-FV(P$960,P987,P137/P987)-P137,0)+(SUM($N137:O137)+SUM($N1016:O1016))*P$960*P987)*($F1016=5)</f>
        <v>0</v>
      </c>
      <c r="Q1016" s="374">
        <f>(IFERROR(-FV(Q$960,Q987,Q137/Q987)-Q137,0)+(SUM($N137:P137)+SUM($N1016:P1016))*Q$960*Q987)*($F1016=5)</f>
        <v>0</v>
      </c>
      <c r="R1016" s="374">
        <f>(IFERROR(-FV(R$960,R987,R137/R987)-R137,0)+(SUM($N137:Q137)+SUM($N1016:Q1016))*R$960*R987)*($F1016=5)</f>
        <v>0</v>
      </c>
      <c r="S1016" s="374">
        <f>(IFERROR(-FV(S$960,S987,S137/S987)-S137,0)+(SUM($N137:R137)+SUM($N1016:R1016))*S$960*S987)*($F1016=5)</f>
        <v>0</v>
      </c>
      <c r="T1016" s="374">
        <f>(IFERROR(-FV(T$960,T987,T137/T987)-T137,0)+(SUM($N137:S137)+SUM($N1016:S1016))*T$960*T987)*($F1016=5)</f>
        <v>0</v>
      </c>
      <c r="U1016" s="374">
        <f>(IFERROR(-FV(U$960,U987,U137/U987)-U137,0)+(SUM($N137:T137)+SUM($N1016:T1016))*U$960*U987)*($F1016=5)</f>
        <v>0</v>
      </c>
      <c r="V1016" s="374">
        <f>(IFERROR(-FV(V$960,V987,V137/V987)-V137,0)+(SUM($N137:U137)+SUM($N1016:U1016))*V$960*V987)*($F1016=5)</f>
        <v>0</v>
      </c>
      <c r="W1016" s="374">
        <f>(IFERROR(-FV(W$960,W987,W137/W987)-W137,0)+(SUM($N137:V137)+SUM($N1016:V1016))*W$960*W987)*($F1016=5)</f>
        <v>0</v>
      </c>
      <c r="X1016" s="374">
        <f>(IFERROR(-FV(X$960,X987,X137/X987)-X137,0)+(SUM($N137:W137)+SUM($N1016:W1016))*X$960*X987)*($F1016=5)</f>
        <v>0</v>
      </c>
      <c r="Y1016" s="374">
        <f>(IFERROR(-FV(Y$960,Y987,Y137/Y987)-Y137,0)+(SUM($N137:X137)+SUM($N1016:X1016))*Y$960*Y987)*($F1016=5)</f>
        <v>0</v>
      </c>
      <c r="Z1016" s="374">
        <f>(IFERROR(-FV(Z$960,Z987,Z137/Z987)-Z137,0)+(SUM($N137:Y137)+SUM($N1016:Y1016))*Z$960*Z987)*($F1016=5)</f>
        <v>0</v>
      </c>
      <c r="AA1016" s="374">
        <f>(IFERROR(-FV(AA$960,AA987,AA137/AA987)-AA137,0)+(SUM($N137:Z137)+SUM($N1016:Z1016))*AA$960*AA987)*($F1016=5)</f>
        <v>0</v>
      </c>
      <c r="AB1016" s="374">
        <f>(IFERROR(-FV(AB$960,AB987,AB137/AB987)-AB137,0)+(SUM($N137:AA137)+SUM($N1016:AA1016))*AB$960*AB987)*($F1016=5)</f>
        <v>0</v>
      </c>
      <c r="AC1016" s="374">
        <f>(IFERROR(-FV(AC$960,AC987,AC137/AC987)-AC137,0)+(SUM($N137:AB137)+SUM($N1016:AB1016))*AC$960*AC987)*($F1016=5)</f>
        <v>0</v>
      </c>
      <c r="AD1016" s="374">
        <f>(IFERROR(-FV(AD$960,AD987,AD137/AD987)-AD137,0)+(SUM($N137:AC137)+SUM($N1016:AC1016))*AD$960*AD987)*($F1016=5)</f>
        <v>0</v>
      </c>
      <c r="AE1016" s="374">
        <f>(IFERROR(-FV(AE$960,AE987,AE137/AE987)-AE137,0)+(SUM($N137:AD137)+SUM($N1016:AD1016))*AE$960*AE987)*($F1016=5)</f>
        <v>0</v>
      </c>
      <c r="AF1016" s="374">
        <f>(IFERROR(-FV(AF$960,AF987,AF137/AF987)-AF137,0)+(SUM($N137:AE137)+SUM($N1016:AE1016))*AF$960*AF987)*($F1016=5)</f>
        <v>0</v>
      </c>
      <c r="AG1016" s="374">
        <f>(IFERROR(-FV(AG$960,AG987,AG137/AG987)-AG137,0)+(SUM($N137:AF137)+SUM($N1016:AF1016))*AG$960*AG987)*($F1016=5)</f>
        <v>0</v>
      </c>
      <c r="AH1016" s="374">
        <f>(IFERROR(-FV(AH$960,AH987,AH137/AH987)-AH137,0)+(SUM($N137:AG137)+SUM($N1016:AG1016))*AH$960*AH987)*($F1016=5)</f>
        <v>0</v>
      </c>
      <c r="AI1016" s="374">
        <f>(IFERROR(-FV(AI$960,AI987,AI137/AI987)-AI137,0)+(SUM($N137:AH137)+SUM($N1016:AH1016))*AI$960*AI987)*($F1016=5)</f>
        <v>0</v>
      </c>
      <c r="AJ1016" s="374">
        <f>(IFERROR(-FV(AJ$960,AJ987,AJ137/AJ987)-AJ137,0)+(SUM($N137:AI137)+SUM($N1016:AI1016))*AJ$960*AJ987)*($F1016=5)</f>
        <v>0</v>
      </c>
      <c r="AK1016" s="374">
        <f>(IFERROR(-FV(AK$960,AK987,AK137/AK987)-AK137,0)+(SUM($N137:AJ137)+SUM($N1016:AJ1016))*AK$960*AK987)*($F1016=5)</f>
        <v>0</v>
      </c>
      <c r="AL1016" s="374">
        <f>(IFERROR(-FV(AL$960,AL987,AL137/AL987)-AL137,0)+(SUM($N137:AK137)+SUM($N1016:AK1016))*AL$960*AL987)*($F1016=5)</f>
        <v>0</v>
      </c>
      <c r="AM1016" s="374">
        <f>(IFERROR(-FV(AM$960,AM987,AM137/AM987)-AM137,0)+(SUM($N137:AL137)+SUM($N1016:AL1016))*AM$960*AM987)*($F1016=5)</f>
        <v>0</v>
      </c>
      <c r="AN1016" s="374">
        <f>(IFERROR(-FV(AN$960,AN987,AN137/AN987)-AN137,0)+(SUM($N137:AM137)+SUM($N1016:AM1016))*AN$960*AN987)*($F1016=5)</f>
        <v>0</v>
      </c>
      <c r="AO1016" s="374">
        <f>(IFERROR(-FV(AO$960,AO987,AO137/AO987)-AO137,0)+(SUM($N137:AN137)+SUM($N1016:AN1016))*AO$960*AO987)*($F1016=5)</f>
        <v>0</v>
      </c>
      <c r="AP1016" s="374">
        <f>(IFERROR(-FV(AP$960,AP987,AP137/AP987)-AP137,0)+(SUM($N137:AO137)+SUM($N1016:AO1016))*AP$960*AP987)*($F1016=5)</f>
        <v>0</v>
      </c>
      <c r="AQ1016" s="374">
        <f>(IFERROR(-FV(AQ$960,AQ987,AQ137/AQ987)-AQ137,0)+(SUM($N137:AP137)+SUM($N1016:AP1016))*AQ$960*AQ987)*($F1016=5)</f>
        <v>0</v>
      </c>
      <c r="AR1016" s="374">
        <f>(IFERROR(-FV(AR$960,AR987,AR137/AR987)-AR137,0)+(SUM($N137:AQ137)+SUM($N1016:AQ1016))*AR$960*AR987)*($F1016=5)</f>
        <v>0</v>
      </c>
      <c r="AS1016" s="374">
        <f>(IFERROR(-FV(AS$960,AS987,AS137/AS987)-AS137,0)+(SUM($N137:AR137)+SUM($N1016:AR1016))*AS$960*AS987)*($F1016=5)</f>
        <v>0</v>
      </c>
      <c r="AT1016" s="374">
        <f>(IFERROR(-FV(AT$960,AT987,AT137/AT987)-AT137,0)+(SUM($N137:AS137)+SUM($N1016:AS1016))*AT$960*AT987)*($F1016=5)</f>
        <v>0</v>
      </c>
      <c r="AU1016" s="374">
        <f>(IFERROR(-FV(AU$960,AU987,AU137/AU987)-AU137,0)+(SUM($N137:AT137)+SUM($N1016:AT1016))*AU$960*AU987)*($F1016=5)</f>
        <v>0</v>
      </c>
      <c r="AV1016" s="374">
        <f>(IFERROR(-FV(AV$960,AV987,AV137/AV987)-AV137,0)+(SUM($N137:AU137)+SUM($N1016:AU1016))*AV$960*AV987)*($F1016=5)</f>
        <v>0</v>
      </c>
      <c r="AW1016" s="374">
        <f>(IFERROR(-FV(AW$960,AW987,AW137/AW987)-AW137,0)+(SUM($N137:AV137)+SUM($N1016:AV1016))*AW$960*AW987)*($F1016=5)</f>
        <v>0</v>
      </c>
      <c r="AX1016" s="374">
        <f>(IFERROR(-FV(AX$960,AX987,AX137/AX987)-AX137,0)+(SUM($N137:AW137)+SUM($N1016:AW1016))*AX$960*AX987)*($F1016=5)</f>
        <v>0</v>
      </c>
      <c r="AY1016" s="374">
        <f>(IFERROR(-FV(AY$960,AY987,AY137/AY987)-AY137,0)+(SUM($N137:AX137)+SUM($N1016:AX1016))*AY$960*AY987)*($F1016=5)</f>
        <v>0</v>
      </c>
      <c r="AZ1016" s="374">
        <f>(IFERROR(-FV(AZ$960,AZ987,AZ137/AZ987)-AZ137,0)+(SUM($N137:AY137)+SUM($N1016:AY1016))*AZ$960*AZ987)*($F1016=5)</f>
        <v>0</v>
      </c>
      <c r="BA1016" s="374">
        <f>(IFERROR(-FV(BA$960,BA987,BA137/BA987)-BA137,0)+(SUM($N137:AZ137)+SUM($N1016:AZ1016))*BA$960*BA987)*($F1016=5)</f>
        <v>0</v>
      </c>
      <c r="BB1016" s="374">
        <f>(IFERROR(-FV(BB$960,BB987,BB137/BB987)-BB137,0)+(SUM($N137:BA137)+SUM($N1016:BA1016))*BB$960*BB987)*($F1016=5)</f>
        <v>0</v>
      </c>
      <c r="BC1016" s="374">
        <f>(IFERROR(-FV(BC$960,BC987,BC137/BC987)-BC137,0)+(SUM($N137:BB137)+SUM($N1016:BB1016))*BC$960*BC987)*($F1016=5)</f>
        <v>0</v>
      </c>
      <c r="BD1016" s="374">
        <f>(IFERROR(-FV(BD$960,BD987,BD137/BD987)-BD137,0)+(SUM($N137:BC137)+SUM($N1016:BC1016))*BD$960*BD987)*($F1016=5)</f>
        <v>0</v>
      </c>
      <c r="BE1016" s="374">
        <f>(IFERROR(-FV(BE$960,BE987,BE137/BE987)-BE137,0)+(SUM($N137:BD137)+SUM($N1016:BD1016))*BE$960*BE987)*($F1016=5)</f>
        <v>0</v>
      </c>
      <c r="BF1016" s="374">
        <f>(IFERROR(-FV(BF$960,BF987,BF137/BF987)-BF137,0)+(SUM($N137:BE137)+SUM($N1016:BE1016))*BF$960*BF987)*($F1016=5)</f>
        <v>0</v>
      </c>
      <c r="BG1016" s="374">
        <f>(IFERROR(-FV(BG$960,BG987,BG137/BG987)-BG137,0)+(SUM($N137:BF137)+SUM($N1016:BF1016))*BG$960*BG987)*($F1016=5)</f>
        <v>0</v>
      </c>
      <c r="BH1016" s="374">
        <f>(IFERROR(-FV(BH$960,BH987,BH137/BH987)-BH137,0)+(SUM($N137:BG137)+SUM($N1016:BG1016))*BH$960*BH987)*($F1016=5)</f>
        <v>0</v>
      </c>
      <c r="BI1016" s="374">
        <f>(IFERROR(-FV(BI$960,BI987,BI137/BI987)-BI137,0)+(SUM($N137:BH137)+SUM($N1016:BH1016))*BI$960*BI987)*($F1016=5)</f>
        <v>0</v>
      </c>
      <c r="BJ1016" s="374">
        <f>(IFERROR(-FV(BJ$960,BJ987,BJ137/BJ987)-BJ137,0)+(SUM($N137:BI137)+SUM($N1016:BI1016))*BJ$960*BJ987)*($F1016=5)</f>
        <v>0</v>
      </c>
      <c r="BK1016" s="374">
        <f>(IFERROR(-FV(BK$960,BK987,BK137/BK987)-BK137,0)+(SUM($N137:BJ137)+SUM($N1016:BJ1016))*BK$960*BK987)*($F1016=5)</f>
        <v>0</v>
      </c>
      <c r="BL1016" s="374">
        <f>(IFERROR(-FV(BL$960,BL987,BL137/BL987)-BL137,0)+(SUM($N137:BK137)+SUM($N1016:BK1016))*BL$960*BL987)*($F1016=5)</f>
        <v>0</v>
      </c>
      <c r="BM1016" s="374">
        <f>(IFERROR(-FV(BM$960,BM987,BM137/BM987)-BM137,0)+(SUM($N137:BL137)+SUM($N1016:BL1016))*BM$960*BM987)*($F1016=5)</f>
        <v>0</v>
      </c>
    </row>
    <row r="1017" spans="3:65" outlineLevel="1" x14ac:dyDescent="0.2">
      <c r="C1017" s="325">
        <f t="shared" si="1797"/>
        <v>22</v>
      </c>
      <c r="D1017" s="303" t="str">
        <f t="shared" si="1798"/>
        <v>item 22</v>
      </c>
      <c r="E1017" s="350" t="str">
        <f t="shared" si="1796"/>
        <v>Operating Expense</v>
      </c>
      <c r="F1017" s="320">
        <f t="shared" si="1796"/>
        <v>2</v>
      </c>
      <c r="G1017" s="320"/>
      <c r="H1017" s="362"/>
      <c r="K1017" s="341">
        <f t="shared" si="1799"/>
        <v>0</v>
      </c>
      <c r="L1017" s="342">
        <f t="shared" si="1800"/>
        <v>0</v>
      </c>
      <c r="O1017" s="374">
        <f>(IFERROR(-FV(O$960,O988,O138/O988)-O138,0)+(SUM($N138:N138)+SUM($N1017:N1017))*O$960*O988)*($F1017=5)</f>
        <v>0</v>
      </c>
      <c r="P1017" s="374">
        <f>(IFERROR(-FV(P$960,P988,P138/P988)-P138,0)+(SUM($N138:O138)+SUM($N1017:O1017))*P$960*P988)*($F1017=5)</f>
        <v>0</v>
      </c>
      <c r="Q1017" s="374">
        <f>(IFERROR(-FV(Q$960,Q988,Q138/Q988)-Q138,0)+(SUM($N138:P138)+SUM($N1017:P1017))*Q$960*Q988)*($F1017=5)</f>
        <v>0</v>
      </c>
      <c r="R1017" s="374">
        <f>(IFERROR(-FV(R$960,R988,R138/R988)-R138,0)+(SUM($N138:Q138)+SUM($N1017:Q1017))*R$960*R988)*($F1017=5)</f>
        <v>0</v>
      </c>
      <c r="S1017" s="374">
        <f>(IFERROR(-FV(S$960,S988,S138/S988)-S138,0)+(SUM($N138:R138)+SUM($N1017:R1017))*S$960*S988)*($F1017=5)</f>
        <v>0</v>
      </c>
      <c r="T1017" s="374">
        <f>(IFERROR(-FV(T$960,T988,T138/T988)-T138,0)+(SUM($N138:S138)+SUM($N1017:S1017))*T$960*T988)*($F1017=5)</f>
        <v>0</v>
      </c>
      <c r="U1017" s="374">
        <f>(IFERROR(-FV(U$960,U988,U138/U988)-U138,0)+(SUM($N138:T138)+SUM($N1017:T1017))*U$960*U988)*($F1017=5)</f>
        <v>0</v>
      </c>
      <c r="V1017" s="374">
        <f>(IFERROR(-FV(V$960,V988,V138/V988)-V138,0)+(SUM($N138:U138)+SUM($N1017:U1017))*V$960*V988)*($F1017=5)</f>
        <v>0</v>
      </c>
      <c r="W1017" s="374">
        <f>(IFERROR(-FV(W$960,W988,W138/W988)-W138,0)+(SUM($N138:V138)+SUM($N1017:V1017))*W$960*W988)*($F1017=5)</f>
        <v>0</v>
      </c>
      <c r="X1017" s="374">
        <f>(IFERROR(-FV(X$960,X988,X138/X988)-X138,0)+(SUM($N138:W138)+SUM($N1017:W1017))*X$960*X988)*($F1017=5)</f>
        <v>0</v>
      </c>
      <c r="Y1017" s="374">
        <f>(IFERROR(-FV(Y$960,Y988,Y138/Y988)-Y138,0)+(SUM($N138:X138)+SUM($N1017:X1017))*Y$960*Y988)*($F1017=5)</f>
        <v>0</v>
      </c>
      <c r="Z1017" s="374">
        <f>(IFERROR(-FV(Z$960,Z988,Z138/Z988)-Z138,0)+(SUM($N138:Y138)+SUM($N1017:Y1017))*Z$960*Z988)*($F1017=5)</f>
        <v>0</v>
      </c>
      <c r="AA1017" s="374">
        <f>(IFERROR(-FV(AA$960,AA988,AA138/AA988)-AA138,0)+(SUM($N138:Z138)+SUM($N1017:Z1017))*AA$960*AA988)*($F1017=5)</f>
        <v>0</v>
      </c>
      <c r="AB1017" s="374">
        <f>(IFERROR(-FV(AB$960,AB988,AB138/AB988)-AB138,0)+(SUM($N138:AA138)+SUM($N1017:AA1017))*AB$960*AB988)*($F1017=5)</f>
        <v>0</v>
      </c>
      <c r="AC1017" s="374">
        <f>(IFERROR(-FV(AC$960,AC988,AC138/AC988)-AC138,0)+(SUM($N138:AB138)+SUM($N1017:AB1017))*AC$960*AC988)*($F1017=5)</f>
        <v>0</v>
      </c>
      <c r="AD1017" s="374">
        <f>(IFERROR(-FV(AD$960,AD988,AD138/AD988)-AD138,0)+(SUM($N138:AC138)+SUM($N1017:AC1017))*AD$960*AD988)*($F1017=5)</f>
        <v>0</v>
      </c>
      <c r="AE1017" s="374">
        <f>(IFERROR(-FV(AE$960,AE988,AE138/AE988)-AE138,0)+(SUM($N138:AD138)+SUM($N1017:AD1017))*AE$960*AE988)*($F1017=5)</f>
        <v>0</v>
      </c>
      <c r="AF1017" s="374">
        <f>(IFERROR(-FV(AF$960,AF988,AF138/AF988)-AF138,0)+(SUM($N138:AE138)+SUM($N1017:AE1017))*AF$960*AF988)*($F1017=5)</f>
        <v>0</v>
      </c>
      <c r="AG1017" s="374">
        <f>(IFERROR(-FV(AG$960,AG988,AG138/AG988)-AG138,0)+(SUM($N138:AF138)+SUM($N1017:AF1017))*AG$960*AG988)*($F1017=5)</f>
        <v>0</v>
      </c>
      <c r="AH1017" s="374">
        <f>(IFERROR(-FV(AH$960,AH988,AH138/AH988)-AH138,0)+(SUM($N138:AG138)+SUM($N1017:AG1017))*AH$960*AH988)*($F1017=5)</f>
        <v>0</v>
      </c>
      <c r="AI1017" s="374">
        <f>(IFERROR(-FV(AI$960,AI988,AI138/AI988)-AI138,0)+(SUM($N138:AH138)+SUM($N1017:AH1017))*AI$960*AI988)*($F1017=5)</f>
        <v>0</v>
      </c>
      <c r="AJ1017" s="374">
        <f>(IFERROR(-FV(AJ$960,AJ988,AJ138/AJ988)-AJ138,0)+(SUM($N138:AI138)+SUM($N1017:AI1017))*AJ$960*AJ988)*($F1017=5)</f>
        <v>0</v>
      </c>
      <c r="AK1017" s="374">
        <f>(IFERROR(-FV(AK$960,AK988,AK138/AK988)-AK138,0)+(SUM($N138:AJ138)+SUM($N1017:AJ1017))*AK$960*AK988)*($F1017=5)</f>
        <v>0</v>
      </c>
      <c r="AL1017" s="374">
        <f>(IFERROR(-FV(AL$960,AL988,AL138/AL988)-AL138,0)+(SUM($N138:AK138)+SUM($N1017:AK1017))*AL$960*AL988)*($F1017=5)</f>
        <v>0</v>
      </c>
      <c r="AM1017" s="374">
        <f>(IFERROR(-FV(AM$960,AM988,AM138/AM988)-AM138,0)+(SUM($N138:AL138)+SUM($N1017:AL1017))*AM$960*AM988)*($F1017=5)</f>
        <v>0</v>
      </c>
      <c r="AN1017" s="374">
        <f>(IFERROR(-FV(AN$960,AN988,AN138/AN988)-AN138,0)+(SUM($N138:AM138)+SUM($N1017:AM1017))*AN$960*AN988)*($F1017=5)</f>
        <v>0</v>
      </c>
      <c r="AO1017" s="374">
        <f>(IFERROR(-FV(AO$960,AO988,AO138/AO988)-AO138,0)+(SUM($N138:AN138)+SUM($N1017:AN1017))*AO$960*AO988)*($F1017=5)</f>
        <v>0</v>
      </c>
      <c r="AP1017" s="374">
        <f>(IFERROR(-FV(AP$960,AP988,AP138/AP988)-AP138,0)+(SUM($N138:AO138)+SUM($N1017:AO1017))*AP$960*AP988)*($F1017=5)</f>
        <v>0</v>
      </c>
      <c r="AQ1017" s="374">
        <f>(IFERROR(-FV(AQ$960,AQ988,AQ138/AQ988)-AQ138,0)+(SUM($N138:AP138)+SUM($N1017:AP1017))*AQ$960*AQ988)*($F1017=5)</f>
        <v>0</v>
      </c>
      <c r="AR1017" s="374">
        <f>(IFERROR(-FV(AR$960,AR988,AR138/AR988)-AR138,0)+(SUM($N138:AQ138)+SUM($N1017:AQ1017))*AR$960*AR988)*($F1017=5)</f>
        <v>0</v>
      </c>
      <c r="AS1017" s="374">
        <f>(IFERROR(-FV(AS$960,AS988,AS138/AS988)-AS138,0)+(SUM($N138:AR138)+SUM($N1017:AR1017))*AS$960*AS988)*($F1017=5)</f>
        <v>0</v>
      </c>
      <c r="AT1017" s="374">
        <f>(IFERROR(-FV(AT$960,AT988,AT138/AT988)-AT138,0)+(SUM($N138:AS138)+SUM($N1017:AS1017))*AT$960*AT988)*($F1017=5)</f>
        <v>0</v>
      </c>
      <c r="AU1017" s="374">
        <f>(IFERROR(-FV(AU$960,AU988,AU138/AU988)-AU138,0)+(SUM($N138:AT138)+SUM($N1017:AT1017))*AU$960*AU988)*($F1017=5)</f>
        <v>0</v>
      </c>
      <c r="AV1017" s="374">
        <f>(IFERROR(-FV(AV$960,AV988,AV138/AV988)-AV138,0)+(SUM($N138:AU138)+SUM($N1017:AU1017))*AV$960*AV988)*($F1017=5)</f>
        <v>0</v>
      </c>
      <c r="AW1017" s="374">
        <f>(IFERROR(-FV(AW$960,AW988,AW138/AW988)-AW138,0)+(SUM($N138:AV138)+SUM($N1017:AV1017))*AW$960*AW988)*($F1017=5)</f>
        <v>0</v>
      </c>
      <c r="AX1017" s="374">
        <f>(IFERROR(-FV(AX$960,AX988,AX138/AX988)-AX138,0)+(SUM($N138:AW138)+SUM($N1017:AW1017))*AX$960*AX988)*($F1017=5)</f>
        <v>0</v>
      </c>
      <c r="AY1017" s="374">
        <f>(IFERROR(-FV(AY$960,AY988,AY138/AY988)-AY138,0)+(SUM($N138:AX138)+SUM($N1017:AX1017))*AY$960*AY988)*($F1017=5)</f>
        <v>0</v>
      </c>
      <c r="AZ1017" s="374">
        <f>(IFERROR(-FV(AZ$960,AZ988,AZ138/AZ988)-AZ138,0)+(SUM($N138:AY138)+SUM($N1017:AY1017))*AZ$960*AZ988)*($F1017=5)</f>
        <v>0</v>
      </c>
      <c r="BA1017" s="374">
        <f>(IFERROR(-FV(BA$960,BA988,BA138/BA988)-BA138,0)+(SUM($N138:AZ138)+SUM($N1017:AZ1017))*BA$960*BA988)*($F1017=5)</f>
        <v>0</v>
      </c>
      <c r="BB1017" s="374">
        <f>(IFERROR(-FV(BB$960,BB988,BB138/BB988)-BB138,0)+(SUM($N138:BA138)+SUM($N1017:BA1017))*BB$960*BB988)*($F1017=5)</f>
        <v>0</v>
      </c>
      <c r="BC1017" s="374">
        <f>(IFERROR(-FV(BC$960,BC988,BC138/BC988)-BC138,0)+(SUM($N138:BB138)+SUM($N1017:BB1017))*BC$960*BC988)*($F1017=5)</f>
        <v>0</v>
      </c>
      <c r="BD1017" s="374">
        <f>(IFERROR(-FV(BD$960,BD988,BD138/BD988)-BD138,0)+(SUM($N138:BC138)+SUM($N1017:BC1017))*BD$960*BD988)*($F1017=5)</f>
        <v>0</v>
      </c>
      <c r="BE1017" s="374">
        <f>(IFERROR(-FV(BE$960,BE988,BE138/BE988)-BE138,0)+(SUM($N138:BD138)+SUM($N1017:BD1017))*BE$960*BE988)*($F1017=5)</f>
        <v>0</v>
      </c>
      <c r="BF1017" s="374">
        <f>(IFERROR(-FV(BF$960,BF988,BF138/BF988)-BF138,0)+(SUM($N138:BE138)+SUM($N1017:BE1017))*BF$960*BF988)*($F1017=5)</f>
        <v>0</v>
      </c>
      <c r="BG1017" s="374">
        <f>(IFERROR(-FV(BG$960,BG988,BG138/BG988)-BG138,0)+(SUM($N138:BF138)+SUM($N1017:BF1017))*BG$960*BG988)*($F1017=5)</f>
        <v>0</v>
      </c>
      <c r="BH1017" s="374">
        <f>(IFERROR(-FV(BH$960,BH988,BH138/BH988)-BH138,0)+(SUM($N138:BG138)+SUM($N1017:BG1017))*BH$960*BH988)*($F1017=5)</f>
        <v>0</v>
      </c>
      <c r="BI1017" s="374">
        <f>(IFERROR(-FV(BI$960,BI988,BI138/BI988)-BI138,0)+(SUM($N138:BH138)+SUM($N1017:BH1017))*BI$960*BI988)*($F1017=5)</f>
        <v>0</v>
      </c>
      <c r="BJ1017" s="374">
        <f>(IFERROR(-FV(BJ$960,BJ988,BJ138/BJ988)-BJ138,0)+(SUM($N138:BI138)+SUM($N1017:BI1017))*BJ$960*BJ988)*($F1017=5)</f>
        <v>0</v>
      </c>
      <c r="BK1017" s="374">
        <f>(IFERROR(-FV(BK$960,BK988,BK138/BK988)-BK138,0)+(SUM($N138:BJ138)+SUM($N1017:BJ1017))*BK$960*BK988)*($F1017=5)</f>
        <v>0</v>
      </c>
      <c r="BL1017" s="374">
        <f>(IFERROR(-FV(BL$960,BL988,BL138/BL988)-BL138,0)+(SUM($N138:BK138)+SUM($N1017:BK1017))*BL$960*BL988)*($F1017=5)</f>
        <v>0</v>
      </c>
      <c r="BM1017" s="374">
        <f>(IFERROR(-FV(BM$960,BM988,BM138/BM988)-BM138,0)+(SUM($N138:BL138)+SUM($N1017:BL1017))*BM$960*BM988)*($F1017=5)</f>
        <v>0</v>
      </c>
    </row>
    <row r="1018" spans="3:65" outlineLevel="1" x14ac:dyDescent="0.2">
      <c r="C1018" s="325">
        <f t="shared" si="1797"/>
        <v>23</v>
      </c>
      <c r="D1018" s="303" t="str">
        <f t="shared" si="1798"/>
        <v>item 23</v>
      </c>
      <c r="E1018" s="350" t="str">
        <f t="shared" si="1796"/>
        <v>Operating Expense</v>
      </c>
      <c r="F1018" s="320">
        <f t="shared" si="1796"/>
        <v>2</v>
      </c>
      <c r="G1018" s="320"/>
      <c r="H1018" s="362"/>
      <c r="K1018" s="341">
        <f t="shared" si="1799"/>
        <v>0</v>
      </c>
      <c r="L1018" s="342">
        <f t="shared" si="1800"/>
        <v>0</v>
      </c>
      <c r="O1018" s="374">
        <f>(IFERROR(-FV(O$960,O989,O139/O989)-O139,0)+(SUM($N139:N139)+SUM($N1018:N1018))*O$960*O989)*($F1018=5)</f>
        <v>0</v>
      </c>
      <c r="P1018" s="374">
        <f>(IFERROR(-FV(P$960,P989,P139/P989)-P139,0)+(SUM($N139:O139)+SUM($N1018:O1018))*P$960*P989)*($F1018=5)</f>
        <v>0</v>
      </c>
      <c r="Q1018" s="374">
        <f>(IFERROR(-FV(Q$960,Q989,Q139/Q989)-Q139,0)+(SUM($N139:P139)+SUM($N1018:P1018))*Q$960*Q989)*($F1018=5)</f>
        <v>0</v>
      </c>
      <c r="R1018" s="374">
        <f>(IFERROR(-FV(R$960,R989,R139/R989)-R139,0)+(SUM($N139:Q139)+SUM($N1018:Q1018))*R$960*R989)*($F1018=5)</f>
        <v>0</v>
      </c>
      <c r="S1018" s="374">
        <f>(IFERROR(-FV(S$960,S989,S139/S989)-S139,0)+(SUM($N139:R139)+SUM($N1018:R1018))*S$960*S989)*($F1018=5)</f>
        <v>0</v>
      </c>
      <c r="T1018" s="374">
        <f>(IFERROR(-FV(T$960,T989,T139/T989)-T139,0)+(SUM($N139:S139)+SUM($N1018:S1018))*T$960*T989)*($F1018=5)</f>
        <v>0</v>
      </c>
      <c r="U1018" s="374">
        <f>(IFERROR(-FV(U$960,U989,U139/U989)-U139,0)+(SUM($N139:T139)+SUM($N1018:T1018))*U$960*U989)*($F1018=5)</f>
        <v>0</v>
      </c>
      <c r="V1018" s="374">
        <f>(IFERROR(-FV(V$960,V989,V139/V989)-V139,0)+(SUM($N139:U139)+SUM($N1018:U1018))*V$960*V989)*($F1018=5)</f>
        <v>0</v>
      </c>
      <c r="W1018" s="374">
        <f>(IFERROR(-FV(W$960,W989,W139/W989)-W139,0)+(SUM($N139:V139)+SUM($N1018:V1018))*W$960*W989)*($F1018=5)</f>
        <v>0</v>
      </c>
      <c r="X1018" s="374">
        <f>(IFERROR(-FV(X$960,X989,X139/X989)-X139,0)+(SUM($N139:W139)+SUM($N1018:W1018))*X$960*X989)*($F1018=5)</f>
        <v>0</v>
      </c>
      <c r="Y1018" s="374">
        <f>(IFERROR(-FV(Y$960,Y989,Y139/Y989)-Y139,0)+(SUM($N139:X139)+SUM($N1018:X1018))*Y$960*Y989)*($F1018=5)</f>
        <v>0</v>
      </c>
      <c r="Z1018" s="374">
        <f>(IFERROR(-FV(Z$960,Z989,Z139/Z989)-Z139,0)+(SUM($N139:Y139)+SUM($N1018:Y1018))*Z$960*Z989)*($F1018=5)</f>
        <v>0</v>
      </c>
      <c r="AA1018" s="374">
        <f>(IFERROR(-FV(AA$960,AA989,AA139/AA989)-AA139,0)+(SUM($N139:Z139)+SUM($N1018:Z1018))*AA$960*AA989)*($F1018=5)</f>
        <v>0</v>
      </c>
      <c r="AB1018" s="374">
        <f>(IFERROR(-FV(AB$960,AB989,AB139/AB989)-AB139,0)+(SUM($N139:AA139)+SUM($N1018:AA1018))*AB$960*AB989)*($F1018=5)</f>
        <v>0</v>
      </c>
      <c r="AC1018" s="374">
        <f>(IFERROR(-FV(AC$960,AC989,AC139/AC989)-AC139,0)+(SUM($N139:AB139)+SUM($N1018:AB1018))*AC$960*AC989)*($F1018=5)</f>
        <v>0</v>
      </c>
      <c r="AD1018" s="374">
        <f>(IFERROR(-FV(AD$960,AD989,AD139/AD989)-AD139,0)+(SUM($N139:AC139)+SUM($N1018:AC1018))*AD$960*AD989)*($F1018=5)</f>
        <v>0</v>
      </c>
      <c r="AE1018" s="374">
        <f>(IFERROR(-FV(AE$960,AE989,AE139/AE989)-AE139,0)+(SUM($N139:AD139)+SUM($N1018:AD1018))*AE$960*AE989)*($F1018=5)</f>
        <v>0</v>
      </c>
      <c r="AF1018" s="374">
        <f>(IFERROR(-FV(AF$960,AF989,AF139/AF989)-AF139,0)+(SUM($N139:AE139)+SUM($N1018:AE1018))*AF$960*AF989)*($F1018=5)</f>
        <v>0</v>
      </c>
      <c r="AG1018" s="374">
        <f>(IFERROR(-FV(AG$960,AG989,AG139/AG989)-AG139,0)+(SUM($N139:AF139)+SUM($N1018:AF1018))*AG$960*AG989)*($F1018=5)</f>
        <v>0</v>
      </c>
      <c r="AH1018" s="374">
        <f>(IFERROR(-FV(AH$960,AH989,AH139/AH989)-AH139,0)+(SUM($N139:AG139)+SUM($N1018:AG1018))*AH$960*AH989)*($F1018=5)</f>
        <v>0</v>
      </c>
      <c r="AI1018" s="374">
        <f>(IFERROR(-FV(AI$960,AI989,AI139/AI989)-AI139,0)+(SUM($N139:AH139)+SUM($N1018:AH1018))*AI$960*AI989)*($F1018=5)</f>
        <v>0</v>
      </c>
      <c r="AJ1018" s="374">
        <f>(IFERROR(-FV(AJ$960,AJ989,AJ139/AJ989)-AJ139,0)+(SUM($N139:AI139)+SUM($N1018:AI1018))*AJ$960*AJ989)*($F1018=5)</f>
        <v>0</v>
      </c>
      <c r="AK1018" s="374">
        <f>(IFERROR(-FV(AK$960,AK989,AK139/AK989)-AK139,0)+(SUM($N139:AJ139)+SUM($N1018:AJ1018))*AK$960*AK989)*($F1018=5)</f>
        <v>0</v>
      </c>
      <c r="AL1018" s="374">
        <f>(IFERROR(-FV(AL$960,AL989,AL139/AL989)-AL139,0)+(SUM($N139:AK139)+SUM($N1018:AK1018))*AL$960*AL989)*($F1018=5)</f>
        <v>0</v>
      </c>
      <c r="AM1018" s="374">
        <f>(IFERROR(-FV(AM$960,AM989,AM139/AM989)-AM139,0)+(SUM($N139:AL139)+SUM($N1018:AL1018))*AM$960*AM989)*($F1018=5)</f>
        <v>0</v>
      </c>
      <c r="AN1018" s="374">
        <f>(IFERROR(-FV(AN$960,AN989,AN139/AN989)-AN139,0)+(SUM($N139:AM139)+SUM($N1018:AM1018))*AN$960*AN989)*($F1018=5)</f>
        <v>0</v>
      </c>
      <c r="AO1018" s="374">
        <f>(IFERROR(-FV(AO$960,AO989,AO139/AO989)-AO139,0)+(SUM($N139:AN139)+SUM($N1018:AN1018))*AO$960*AO989)*($F1018=5)</f>
        <v>0</v>
      </c>
      <c r="AP1018" s="374">
        <f>(IFERROR(-FV(AP$960,AP989,AP139/AP989)-AP139,0)+(SUM($N139:AO139)+SUM($N1018:AO1018))*AP$960*AP989)*($F1018=5)</f>
        <v>0</v>
      </c>
      <c r="AQ1018" s="374">
        <f>(IFERROR(-FV(AQ$960,AQ989,AQ139/AQ989)-AQ139,0)+(SUM($N139:AP139)+SUM($N1018:AP1018))*AQ$960*AQ989)*($F1018=5)</f>
        <v>0</v>
      </c>
      <c r="AR1018" s="374">
        <f>(IFERROR(-FV(AR$960,AR989,AR139/AR989)-AR139,0)+(SUM($N139:AQ139)+SUM($N1018:AQ1018))*AR$960*AR989)*($F1018=5)</f>
        <v>0</v>
      </c>
      <c r="AS1018" s="374">
        <f>(IFERROR(-FV(AS$960,AS989,AS139/AS989)-AS139,0)+(SUM($N139:AR139)+SUM($N1018:AR1018))*AS$960*AS989)*($F1018=5)</f>
        <v>0</v>
      </c>
      <c r="AT1018" s="374">
        <f>(IFERROR(-FV(AT$960,AT989,AT139/AT989)-AT139,0)+(SUM($N139:AS139)+SUM($N1018:AS1018))*AT$960*AT989)*($F1018=5)</f>
        <v>0</v>
      </c>
      <c r="AU1018" s="374">
        <f>(IFERROR(-FV(AU$960,AU989,AU139/AU989)-AU139,0)+(SUM($N139:AT139)+SUM($N1018:AT1018))*AU$960*AU989)*($F1018=5)</f>
        <v>0</v>
      </c>
      <c r="AV1018" s="374">
        <f>(IFERROR(-FV(AV$960,AV989,AV139/AV989)-AV139,0)+(SUM($N139:AU139)+SUM($N1018:AU1018))*AV$960*AV989)*($F1018=5)</f>
        <v>0</v>
      </c>
      <c r="AW1018" s="374">
        <f>(IFERROR(-FV(AW$960,AW989,AW139/AW989)-AW139,0)+(SUM($N139:AV139)+SUM($N1018:AV1018))*AW$960*AW989)*($F1018=5)</f>
        <v>0</v>
      </c>
      <c r="AX1018" s="374">
        <f>(IFERROR(-FV(AX$960,AX989,AX139/AX989)-AX139,0)+(SUM($N139:AW139)+SUM($N1018:AW1018))*AX$960*AX989)*($F1018=5)</f>
        <v>0</v>
      </c>
      <c r="AY1018" s="374">
        <f>(IFERROR(-FV(AY$960,AY989,AY139/AY989)-AY139,0)+(SUM($N139:AX139)+SUM($N1018:AX1018))*AY$960*AY989)*($F1018=5)</f>
        <v>0</v>
      </c>
      <c r="AZ1018" s="374">
        <f>(IFERROR(-FV(AZ$960,AZ989,AZ139/AZ989)-AZ139,0)+(SUM($N139:AY139)+SUM($N1018:AY1018))*AZ$960*AZ989)*($F1018=5)</f>
        <v>0</v>
      </c>
      <c r="BA1018" s="374">
        <f>(IFERROR(-FV(BA$960,BA989,BA139/BA989)-BA139,0)+(SUM($N139:AZ139)+SUM($N1018:AZ1018))*BA$960*BA989)*($F1018=5)</f>
        <v>0</v>
      </c>
      <c r="BB1018" s="374">
        <f>(IFERROR(-FV(BB$960,BB989,BB139/BB989)-BB139,0)+(SUM($N139:BA139)+SUM($N1018:BA1018))*BB$960*BB989)*($F1018=5)</f>
        <v>0</v>
      </c>
      <c r="BC1018" s="374">
        <f>(IFERROR(-FV(BC$960,BC989,BC139/BC989)-BC139,0)+(SUM($N139:BB139)+SUM($N1018:BB1018))*BC$960*BC989)*($F1018=5)</f>
        <v>0</v>
      </c>
      <c r="BD1018" s="374">
        <f>(IFERROR(-FV(BD$960,BD989,BD139/BD989)-BD139,0)+(SUM($N139:BC139)+SUM($N1018:BC1018))*BD$960*BD989)*($F1018=5)</f>
        <v>0</v>
      </c>
      <c r="BE1018" s="374">
        <f>(IFERROR(-FV(BE$960,BE989,BE139/BE989)-BE139,0)+(SUM($N139:BD139)+SUM($N1018:BD1018))*BE$960*BE989)*($F1018=5)</f>
        <v>0</v>
      </c>
      <c r="BF1018" s="374">
        <f>(IFERROR(-FV(BF$960,BF989,BF139/BF989)-BF139,0)+(SUM($N139:BE139)+SUM($N1018:BE1018))*BF$960*BF989)*($F1018=5)</f>
        <v>0</v>
      </c>
      <c r="BG1018" s="374">
        <f>(IFERROR(-FV(BG$960,BG989,BG139/BG989)-BG139,0)+(SUM($N139:BF139)+SUM($N1018:BF1018))*BG$960*BG989)*($F1018=5)</f>
        <v>0</v>
      </c>
      <c r="BH1018" s="374">
        <f>(IFERROR(-FV(BH$960,BH989,BH139/BH989)-BH139,0)+(SUM($N139:BG139)+SUM($N1018:BG1018))*BH$960*BH989)*($F1018=5)</f>
        <v>0</v>
      </c>
      <c r="BI1018" s="374">
        <f>(IFERROR(-FV(BI$960,BI989,BI139/BI989)-BI139,0)+(SUM($N139:BH139)+SUM($N1018:BH1018))*BI$960*BI989)*($F1018=5)</f>
        <v>0</v>
      </c>
      <c r="BJ1018" s="374">
        <f>(IFERROR(-FV(BJ$960,BJ989,BJ139/BJ989)-BJ139,0)+(SUM($N139:BI139)+SUM($N1018:BI1018))*BJ$960*BJ989)*($F1018=5)</f>
        <v>0</v>
      </c>
      <c r="BK1018" s="374">
        <f>(IFERROR(-FV(BK$960,BK989,BK139/BK989)-BK139,0)+(SUM($N139:BJ139)+SUM($N1018:BJ1018))*BK$960*BK989)*($F1018=5)</f>
        <v>0</v>
      </c>
      <c r="BL1018" s="374">
        <f>(IFERROR(-FV(BL$960,BL989,BL139/BL989)-BL139,0)+(SUM($N139:BK139)+SUM($N1018:BK1018))*BL$960*BL989)*($F1018=5)</f>
        <v>0</v>
      </c>
      <c r="BM1018" s="374">
        <f>(IFERROR(-FV(BM$960,BM989,BM139/BM989)-BM139,0)+(SUM($N139:BL139)+SUM($N1018:BL1018))*BM$960*BM989)*($F1018=5)</f>
        <v>0</v>
      </c>
    </row>
    <row r="1019" spans="3:65" outlineLevel="1" x14ac:dyDescent="0.2">
      <c r="C1019" s="325">
        <f t="shared" si="1797"/>
        <v>24</v>
      </c>
      <c r="D1019" s="303" t="str">
        <f t="shared" si="1798"/>
        <v>item 24</v>
      </c>
      <c r="E1019" s="350" t="str">
        <f t="shared" si="1796"/>
        <v>Operating Expense</v>
      </c>
      <c r="F1019" s="320">
        <f t="shared" si="1796"/>
        <v>2</v>
      </c>
      <c r="G1019" s="320"/>
      <c r="H1019" s="362"/>
      <c r="K1019" s="341">
        <f t="shared" si="1799"/>
        <v>0</v>
      </c>
      <c r="L1019" s="342">
        <f t="shared" si="1800"/>
        <v>0</v>
      </c>
      <c r="O1019" s="374">
        <f>(IFERROR(-FV(O$960,O990,O140/O990)-O140,0)+(SUM($N140:N140)+SUM($N1019:N1019))*O$960*O990)*($F1019=5)</f>
        <v>0</v>
      </c>
      <c r="P1019" s="374">
        <f>(IFERROR(-FV(P$960,P990,P140/P990)-P140,0)+(SUM($N140:O140)+SUM($N1019:O1019))*P$960*P990)*($F1019=5)</f>
        <v>0</v>
      </c>
      <c r="Q1019" s="374">
        <f>(IFERROR(-FV(Q$960,Q990,Q140/Q990)-Q140,0)+(SUM($N140:P140)+SUM($N1019:P1019))*Q$960*Q990)*($F1019=5)</f>
        <v>0</v>
      </c>
      <c r="R1019" s="374">
        <f>(IFERROR(-FV(R$960,R990,R140/R990)-R140,0)+(SUM($N140:Q140)+SUM($N1019:Q1019))*R$960*R990)*($F1019=5)</f>
        <v>0</v>
      </c>
      <c r="S1019" s="374">
        <f>(IFERROR(-FV(S$960,S990,S140/S990)-S140,0)+(SUM($N140:R140)+SUM($N1019:R1019))*S$960*S990)*($F1019=5)</f>
        <v>0</v>
      </c>
      <c r="T1019" s="374">
        <f>(IFERROR(-FV(T$960,T990,T140/T990)-T140,0)+(SUM($N140:S140)+SUM($N1019:S1019))*T$960*T990)*($F1019=5)</f>
        <v>0</v>
      </c>
      <c r="U1019" s="374">
        <f>(IFERROR(-FV(U$960,U990,U140/U990)-U140,0)+(SUM($N140:T140)+SUM($N1019:T1019))*U$960*U990)*($F1019=5)</f>
        <v>0</v>
      </c>
      <c r="V1019" s="374">
        <f>(IFERROR(-FV(V$960,V990,V140/V990)-V140,0)+(SUM($N140:U140)+SUM($N1019:U1019))*V$960*V990)*($F1019=5)</f>
        <v>0</v>
      </c>
      <c r="W1019" s="374">
        <f>(IFERROR(-FV(W$960,W990,W140/W990)-W140,0)+(SUM($N140:V140)+SUM($N1019:V1019))*W$960*W990)*($F1019=5)</f>
        <v>0</v>
      </c>
      <c r="X1019" s="374">
        <f>(IFERROR(-FV(X$960,X990,X140/X990)-X140,0)+(SUM($N140:W140)+SUM($N1019:W1019))*X$960*X990)*($F1019=5)</f>
        <v>0</v>
      </c>
      <c r="Y1019" s="374">
        <f>(IFERROR(-FV(Y$960,Y990,Y140/Y990)-Y140,0)+(SUM($N140:X140)+SUM($N1019:X1019))*Y$960*Y990)*($F1019=5)</f>
        <v>0</v>
      </c>
      <c r="Z1019" s="374">
        <f>(IFERROR(-FV(Z$960,Z990,Z140/Z990)-Z140,0)+(SUM($N140:Y140)+SUM($N1019:Y1019))*Z$960*Z990)*($F1019=5)</f>
        <v>0</v>
      </c>
      <c r="AA1019" s="374">
        <f>(IFERROR(-FV(AA$960,AA990,AA140/AA990)-AA140,0)+(SUM($N140:Z140)+SUM($N1019:Z1019))*AA$960*AA990)*($F1019=5)</f>
        <v>0</v>
      </c>
      <c r="AB1019" s="374">
        <f>(IFERROR(-FV(AB$960,AB990,AB140/AB990)-AB140,0)+(SUM($N140:AA140)+SUM($N1019:AA1019))*AB$960*AB990)*($F1019=5)</f>
        <v>0</v>
      </c>
      <c r="AC1019" s="374">
        <f>(IFERROR(-FV(AC$960,AC990,AC140/AC990)-AC140,0)+(SUM($N140:AB140)+SUM($N1019:AB1019))*AC$960*AC990)*($F1019=5)</f>
        <v>0</v>
      </c>
      <c r="AD1019" s="374">
        <f>(IFERROR(-FV(AD$960,AD990,AD140/AD990)-AD140,0)+(SUM($N140:AC140)+SUM($N1019:AC1019))*AD$960*AD990)*($F1019=5)</f>
        <v>0</v>
      </c>
      <c r="AE1019" s="374">
        <f>(IFERROR(-FV(AE$960,AE990,AE140/AE990)-AE140,0)+(SUM($N140:AD140)+SUM($N1019:AD1019))*AE$960*AE990)*($F1019=5)</f>
        <v>0</v>
      </c>
      <c r="AF1019" s="374">
        <f>(IFERROR(-FV(AF$960,AF990,AF140/AF990)-AF140,0)+(SUM($N140:AE140)+SUM($N1019:AE1019))*AF$960*AF990)*($F1019=5)</f>
        <v>0</v>
      </c>
      <c r="AG1019" s="374">
        <f>(IFERROR(-FV(AG$960,AG990,AG140/AG990)-AG140,0)+(SUM($N140:AF140)+SUM($N1019:AF1019))*AG$960*AG990)*($F1019=5)</f>
        <v>0</v>
      </c>
      <c r="AH1019" s="374">
        <f>(IFERROR(-FV(AH$960,AH990,AH140/AH990)-AH140,0)+(SUM($N140:AG140)+SUM($N1019:AG1019))*AH$960*AH990)*($F1019=5)</f>
        <v>0</v>
      </c>
      <c r="AI1019" s="374">
        <f>(IFERROR(-FV(AI$960,AI990,AI140/AI990)-AI140,0)+(SUM($N140:AH140)+SUM($N1019:AH1019))*AI$960*AI990)*($F1019=5)</f>
        <v>0</v>
      </c>
      <c r="AJ1019" s="374">
        <f>(IFERROR(-FV(AJ$960,AJ990,AJ140/AJ990)-AJ140,0)+(SUM($N140:AI140)+SUM($N1019:AI1019))*AJ$960*AJ990)*($F1019=5)</f>
        <v>0</v>
      </c>
      <c r="AK1019" s="374">
        <f>(IFERROR(-FV(AK$960,AK990,AK140/AK990)-AK140,0)+(SUM($N140:AJ140)+SUM($N1019:AJ1019))*AK$960*AK990)*($F1019=5)</f>
        <v>0</v>
      </c>
      <c r="AL1019" s="374">
        <f>(IFERROR(-FV(AL$960,AL990,AL140/AL990)-AL140,0)+(SUM($N140:AK140)+SUM($N1019:AK1019))*AL$960*AL990)*($F1019=5)</f>
        <v>0</v>
      </c>
      <c r="AM1019" s="374">
        <f>(IFERROR(-FV(AM$960,AM990,AM140/AM990)-AM140,0)+(SUM($N140:AL140)+SUM($N1019:AL1019))*AM$960*AM990)*($F1019=5)</f>
        <v>0</v>
      </c>
      <c r="AN1019" s="374">
        <f>(IFERROR(-FV(AN$960,AN990,AN140/AN990)-AN140,0)+(SUM($N140:AM140)+SUM($N1019:AM1019))*AN$960*AN990)*($F1019=5)</f>
        <v>0</v>
      </c>
      <c r="AO1019" s="374">
        <f>(IFERROR(-FV(AO$960,AO990,AO140/AO990)-AO140,0)+(SUM($N140:AN140)+SUM($N1019:AN1019))*AO$960*AO990)*($F1019=5)</f>
        <v>0</v>
      </c>
      <c r="AP1019" s="374">
        <f>(IFERROR(-FV(AP$960,AP990,AP140/AP990)-AP140,0)+(SUM($N140:AO140)+SUM($N1019:AO1019))*AP$960*AP990)*($F1019=5)</f>
        <v>0</v>
      </c>
      <c r="AQ1019" s="374">
        <f>(IFERROR(-FV(AQ$960,AQ990,AQ140/AQ990)-AQ140,0)+(SUM($N140:AP140)+SUM($N1019:AP1019))*AQ$960*AQ990)*($F1019=5)</f>
        <v>0</v>
      </c>
      <c r="AR1019" s="374">
        <f>(IFERROR(-FV(AR$960,AR990,AR140/AR990)-AR140,0)+(SUM($N140:AQ140)+SUM($N1019:AQ1019))*AR$960*AR990)*($F1019=5)</f>
        <v>0</v>
      </c>
      <c r="AS1019" s="374">
        <f>(IFERROR(-FV(AS$960,AS990,AS140/AS990)-AS140,0)+(SUM($N140:AR140)+SUM($N1019:AR1019))*AS$960*AS990)*($F1019=5)</f>
        <v>0</v>
      </c>
      <c r="AT1019" s="374">
        <f>(IFERROR(-FV(AT$960,AT990,AT140/AT990)-AT140,0)+(SUM($N140:AS140)+SUM($N1019:AS1019))*AT$960*AT990)*($F1019=5)</f>
        <v>0</v>
      </c>
      <c r="AU1019" s="374">
        <f>(IFERROR(-FV(AU$960,AU990,AU140/AU990)-AU140,0)+(SUM($N140:AT140)+SUM($N1019:AT1019))*AU$960*AU990)*($F1019=5)</f>
        <v>0</v>
      </c>
      <c r="AV1019" s="374">
        <f>(IFERROR(-FV(AV$960,AV990,AV140/AV990)-AV140,0)+(SUM($N140:AU140)+SUM($N1019:AU1019))*AV$960*AV990)*($F1019=5)</f>
        <v>0</v>
      </c>
      <c r="AW1019" s="374">
        <f>(IFERROR(-FV(AW$960,AW990,AW140/AW990)-AW140,0)+(SUM($N140:AV140)+SUM($N1019:AV1019))*AW$960*AW990)*($F1019=5)</f>
        <v>0</v>
      </c>
      <c r="AX1019" s="374">
        <f>(IFERROR(-FV(AX$960,AX990,AX140/AX990)-AX140,0)+(SUM($N140:AW140)+SUM($N1019:AW1019))*AX$960*AX990)*($F1019=5)</f>
        <v>0</v>
      </c>
      <c r="AY1019" s="374">
        <f>(IFERROR(-FV(AY$960,AY990,AY140/AY990)-AY140,0)+(SUM($N140:AX140)+SUM($N1019:AX1019))*AY$960*AY990)*($F1019=5)</f>
        <v>0</v>
      </c>
      <c r="AZ1019" s="374">
        <f>(IFERROR(-FV(AZ$960,AZ990,AZ140/AZ990)-AZ140,0)+(SUM($N140:AY140)+SUM($N1019:AY1019))*AZ$960*AZ990)*($F1019=5)</f>
        <v>0</v>
      </c>
      <c r="BA1019" s="374">
        <f>(IFERROR(-FV(BA$960,BA990,BA140/BA990)-BA140,0)+(SUM($N140:AZ140)+SUM($N1019:AZ1019))*BA$960*BA990)*($F1019=5)</f>
        <v>0</v>
      </c>
      <c r="BB1019" s="374">
        <f>(IFERROR(-FV(BB$960,BB990,BB140/BB990)-BB140,0)+(SUM($N140:BA140)+SUM($N1019:BA1019))*BB$960*BB990)*($F1019=5)</f>
        <v>0</v>
      </c>
      <c r="BC1019" s="374">
        <f>(IFERROR(-FV(BC$960,BC990,BC140/BC990)-BC140,0)+(SUM($N140:BB140)+SUM($N1019:BB1019))*BC$960*BC990)*($F1019=5)</f>
        <v>0</v>
      </c>
      <c r="BD1019" s="374">
        <f>(IFERROR(-FV(BD$960,BD990,BD140/BD990)-BD140,0)+(SUM($N140:BC140)+SUM($N1019:BC1019))*BD$960*BD990)*($F1019=5)</f>
        <v>0</v>
      </c>
      <c r="BE1019" s="374">
        <f>(IFERROR(-FV(BE$960,BE990,BE140/BE990)-BE140,0)+(SUM($N140:BD140)+SUM($N1019:BD1019))*BE$960*BE990)*($F1019=5)</f>
        <v>0</v>
      </c>
      <c r="BF1019" s="374">
        <f>(IFERROR(-FV(BF$960,BF990,BF140/BF990)-BF140,0)+(SUM($N140:BE140)+SUM($N1019:BE1019))*BF$960*BF990)*($F1019=5)</f>
        <v>0</v>
      </c>
      <c r="BG1019" s="374">
        <f>(IFERROR(-FV(BG$960,BG990,BG140/BG990)-BG140,0)+(SUM($N140:BF140)+SUM($N1019:BF1019))*BG$960*BG990)*($F1019=5)</f>
        <v>0</v>
      </c>
      <c r="BH1019" s="374">
        <f>(IFERROR(-FV(BH$960,BH990,BH140/BH990)-BH140,0)+(SUM($N140:BG140)+SUM($N1019:BG1019))*BH$960*BH990)*($F1019=5)</f>
        <v>0</v>
      </c>
      <c r="BI1019" s="374">
        <f>(IFERROR(-FV(BI$960,BI990,BI140/BI990)-BI140,0)+(SUM($N140:BH140)+SUM($N1019:BH1019))*BI$960*BI990)*($F1019=5)</f>
        <v>0</v>
      </c>
      <c r="BJ1019" s="374">
        <f>(IFERROR(-FV(BJ$960,BJ990,BJ140/BJ990)-BJ140,0)+(SUM($N140:BI140)+SUM($N1019:BI1019))*BJ$960*BJ990)*($F1019=5)</f>
        <v>0</v>
      </c>
      <c r="BK1019" s="374">
        <f>(IFERROR(-FV(BK$960,BK990,BK140/BK990)-BK140,0)+(SUM($N140:BJ140)+SUM($N1019:BJ1019))*BK$960*BK990)*($F1019=5)</f>
        <v>0</v>
      </c>
      <c r="BL1019" s="374">
        <f>(IFERROR(-FV(BL$960,BL990,BL140/BL990)-BL140,0)+(SUM($N140:BK140)+SUM($N1019:BK1019))*BL$960*BL990)*($F1019=5)</f>
        <v>0</v>
      </c>
      <c r="BM1019" s="374">
        <f>(IFERROR(-FV(BM$960,BM990,BM140/BM990)-BM140,0)+(SUM($N140:BL140)+SUM($N1019:BL1019))*BM$960*BM990)*($F1019=5)</f>
        <v>0</v>
      </c>
    </row>
    <row r="1020" spans="3:65" outlineLevel="1" x14ac:dyDescent="0.2">
      <c r="C1020" s="325">
        <f t="shared" si="1797"/>
        <v>25</v>
      </c>
      <c r="D1020" s="303" t="str">
        <f t="shared" si="1798"/>
        <v>item 25</v>
      </c>
      <c r="E1020" s="350" t="str">
        <f t="shared" si="1796"/>
        <v>Operating Expense</v>
      </c>
      <c r="F1020" s="320">
        <f t="shared" si="1796"/>
        <v>2</v>
      </c>
      <c r="G1020" s="320"/>
      <c r="H1020" s="362"/>
      <c r="K1020" s="344">
        <f t="shared" si="1799"/>
        <v>0</v>
      </c>
      <c r="L1020" s="345">
        <f t="shared" si="1800"/>
        <v>0</v>
      </c>
      <c r="O1020" s="374">
        <f>(IFERROR(-FV(O$960,O991,O141/O991)-O141,0)+(SUM($N141:N141)+SUM($N1020:N1020))*O$960*O991)*($F1020=5)</f>
        <v>0</v>
      </c>
      <c r="P1020" s="374">
        <f>(IFERROR(-FV(P$960,P991,P141/P991)-P141,0)+(SUM($N141:O141)+SUM($N1020:O1020))*P$960*P991)*($F1020=5)</f>
        <v>0</v>
      </c>
      <c r="Q1020" s="374">
        <f>(IFERROR(-FV(Q$960,Q991,Q141/Q991)-Q141,0)+(SUM($N141:P141)+SUM($N1020:P1020))*Q$960*Q991)*($F1020=5)</f>
        <v>0</v>
      </c>
      <c r="R1020" s="374">
        <f>(IFERROR(-FV(R$960,R991,R141/R991)-R141,0)+(SUM($N141:Q141)+SUM($N1020:Q1020))*R$960*R991)*($F1020=5)</f>
        <v>0</v>
      </c>
      <c r="S1020" s="374">
        <f>(IFERROR(-FV(S$960,S991,S141/S991)-S141,0)+(SUM($N141:R141)+SUM($N1020:R1020))*S$960*S991)*($F1020=5)</f>
        <v>0</v>
      </c>
      <c r="T1020" s="374">
        <f>(IFERROR(-FV(T$960,T991,T141/T991)-T141,0)+(SUM($N141:S141)+SUM($N1020:S1020))*T$960*T991)*($F1020=5)</f>
        <v>0</v>
      </c>
      <c r="U1020" s="374">
        <f>(IFERROR(-FV(U$960,U991,U141/U991)-U141,0)+(SUM($N141:T141)+SUM($N1020:T1020))*U$960*U991)*($F1020=5)</f>
        <v>0</v>
      </c>
      <c r="V1020" s="374">
        <f>(IFERROR(-FV(V$960,V991,V141/V991)-V141,0)+(SUM($N141:U141)+SUM($N1020:U1020))*V$960*V991)*($F1020=5)</f>
        <v>0</v>
      </c>
      <c r="W1020" s="374">
        <f>(IFERROR(-FV(W$960,W991,W141/W991)-W141,0)+(SUM($N141:V141)+SUM($N1020:V1020))*W$960*W991)*($F1020=5)</f>
        <v>0</v>
      </c>
      <c r="X1020" s="374">
        <f>(IFERROR(-FV(X$960,X991,X141/X991)-X141,0)+(SUM($N141:W141)+SUM($N1020:W1020))*X$960*X991)*($F1020=5)</f>
        <v>0</v>
      </c>
      <c r="Y1020" s="374">
        <f>(IFERROR(-FV(Y$960,Y991,Y141/Y991)-Y141,0)+(SUM($N141:X141)+SUM($N1020:X1020))*Y$960*Y991)*($F1020=5)</f>
        <v>0</v>
      </c>
      <c r="Z1020" s="374">
        <f>(IFERROR(-FV(Z$960,Z991,Z141/Z991)-Z141,0)+(SUM($N141:Y141)+SUM($N1020:Y1020))*Z$960*Z991)*($F1020=5)</f>
        <v>0</v>
      </c>
      <c r="AA1020" s="374">
        <f>(IFERROR(-FV(AA$960,AA991,AA141/AA991)-AA141,0)+(SUM($N141:Z141)+SUM($N1020:Z1020))*AA$960*AA991)*($F1020=5)</f>
        <v>0</v>
      </c>
      <c r="AB1020" s="374">
        <f>(IFERROR(-FV(AB$960,AB991,AB141/AB991)-AB141,0)+(SUM($N141:AA141)+SUM($N1020:AA1020))*AB$960*AB991)*($F1020=5)</f>
        <v>0</v>
      </c>
      <c r="AC1020" s="374">
        <f>(IFERROR(-FV(AC$960,AC991,AC141/AC991)-AC141,0)+(SUM($N141:AB141)+SUM($N1020:AB1020))*AC$960*AC991)*($F1020=5)</f>
        <v>0</v>
      </c>
      <c r="AD1020" s="374">
        <f>(IFERROR(-FV(AD$960,AD991,AD141/AD991)-AD141,0)+(SUM($N141:AC141)+SUM($N1020:AC1020))*AD$960*AD991)*($F1020=5)</f>
        <v>0</v>
      </c>
      <c r="AE1020" s="374">
        <f>(IFERROR(-FV(AE$960,AE991,AE141/AE991)-AE141,0)+(SUM($N141:AD141)+SUM($N1020:AD1020))*AE$960*AE991)*($F1020=5)</f>
        <v>0</v>
      </c>
      <c r="AF1020" s="374">
        <f>(IFERROR(-FV(AF$960,AF991,AF141/AF991)-AF141,0)+(SUM($N141:AE141)+SUM($N1020:AE1020))*AF$960*AF991)*($F1020=5)</f>
        <v>0</v>
      </c>
      <c r="AG1020" s="374">
        <f>(IFERROR(-FV(AG$960,AG991,AG141/AG991)-AG141,0)+(SUM($N141:AF141)+SUM($N1020:AF1020))*AG$960*AG991)*($F1020=5)</f>
        <v>0</v>
      </c>
      <c r="AH1020" s="374">
        <f>(IFERROR(-FV(AH$960,AH991,AH141/AH991)-AH141,0)+(SUM($N141:AG141)+SUM($N1020:AG1020))*AH$960*AH991)*($F1020=5)</f>
        <v>0</v>
      </c>
      <c r="AI1020" s="374">
        <f>(IFERROR(-FV(AI$960,AI991,AI141/AI991)-AI141,0)+(SUM($N141:AH141)+SUM($N1020:AH1020))*AI$960*AI991)*($F1020=5)</f>
        <v>0</v>
      </c>
      <c r="AJ1020" s="374">
        <f>(IFERROR(-FV(AJ$960,AJ991,AJ141/AJ991)-AJ141,0)+(SUM($N141:AI141)+SUM($N1020:AI1020))*AJ$960*AJ991)*($F1020=5)</f>
        <v>0</v>
      </c>
      <c r="AK1020" s="374">
        <f>(IFERROR(-FV(AK$960,AK991,AK141/AK991)-AK141,0)+(SUM($N141:AJ141)+SUM($N1020:AJ1020))*AK$960*AK991)*($F1020=5)</f>
        <v>0</v>
      </c>
      <c r="AL1020" s="374">
        <f>(IFERROR(-FV(AL$960,AL991,AL141/AL991)-AL141,0)+(SUM($N141:AK141)+SUM($N1020:AK1020))*AL$960*AL991)*($F1020=5)</f>
        <v>0</v>
      </c>
      <c r="AM1020" s="374">
        <f>(IFERROR(-FV(AM$960,AM991,AM141/AM991)-AM141,0)+(SUM($N141:AL141)+SUM($N1020:AL1020))*AM$960*AM991)*($F1020=5)</f>
        <v>0</v>
      </c>
      <c r="AN1020" s="374">
        <f>(IFERROR(-FV(AN$960,AN991,AN141/AN991)-AN141,0)+(SUM($N141:AM141)+SUM($N1020:AM1020))*AN$960*AN991)*($F1020=5)</f>
        <v>0</v>
      </c>
      <c r="AO1020" s="374">
        <f>(IFERROR(-FV(AO$960,AO991,AO141/AO991)-AO141,0)+(SUM($N141:AN141)+SUM($N1020:AN1020))*AO$960*AO991)*($F1020=5)</f>
        <v>0</v>
      </c>
      <c r="AP1020" s="374">
        <f>(IFERROR(-FV(AP$960,AP991,AP141/AP991)-AP141,0)+(SUM($N141:AO141)+SUM($N1020:AO1020))*AP$960*AP991)*($F1020=5)</f>
        <v>0</v>
      </c>
      <c r="AQ1020" s="374">
        <f>(IFERROR(-FV(AQ$960,AQ991,AQ141/AQ991)-AQ141,0)+(SUM($N141:AP141)+SUM($N1020:AP1020))*AQ$960*AQ991)*($F1020=5)</f>
        <v>0</v>
      </c>
      <c r="AR1020" s="374">
        <f>(IFERROR(-FV(AR$960,AR991,AR141/AR991)-AR141,0)+(SUM($N141:AQ141)+SUM($N1020:AQ1020))*AR$960*AR991)*($F1020=5)</f>
        <v>0</v>
      </c>
      <c r="AS1020" s="374">
        <f>(IFERROR(-FV(AS$960,AS991,AS141/AS991)-AS141,0)+(SUM($N141:AR141)+SUM($N1020:AR1020))*AS$960*AS991)*($F1020=5)</f>
        <v>0</v>
      </c>
      <c r="AT1020" s="374">
        <f>(IFERROR(-FV(AT$960,AT991,AT141/AT991)-AT141,0)+(SUM($N141:AS141)+SUM($N1020:AS1020))*AT$960*AT991)*($F1020=5)</f>
        <v>0</v>
      </c>
      <c r="AU1020" s="374">
        <f>(IFERROR(-FV(AU$960,AU991,AU141/AU991)-AU141,0)+(SUM($N141:AT141)+SUM($N1020:AT1020))*AU$960*AU991)*($F1020=5)</f>
        <v>0</v>
      </c>
      <c r="AV1020" s="374">
        <f>(IFERROR(-FV(AV$960,AV991,AV141/AV991)-AV141,0)+(SUM($N141:AU141)+SUM($N1020:AU1020))*AV$960*AV991)*($F1020=5)</f>
        <v>0</v>
      </c>
      <c r="AW1020" s="374">
        <f>(IFERROR(-FV(AW$960,AW991,AW141/AW991)-AW141,0)+(SUM($N141:AV141)+SUM($N1020:AV1020))*AW$960*AW991)*($F1020=5)</f>
        <v>0</v>
      </c>
      <c r="AX1020" s="374">
        <f>(IFERROR(-FV(AX$960,AX991,AX141/AX991)-AX141,0)+(SUM($N141:AW141)+SUM($N1020:AW1020))*AX$960*AX991)*($F1020=5)</f>
        <v>0</v>
      </c>
      <c r="AY1020" s="374">
        <f>(IFERROR(-FV(AY$960,AY991,AY141/AY991)-AY141,0)+(SUM($N141:AX141)+SUM($N1020:AX1020))*AY$960*AY991)*($F1020=5)</f>
        <v>0</v>
      </c>
      <c r="AZ1020" s="374">
        <f>(IFERROR(-FV(AZ$960,AZ991,AZ141/AZ991)-AZ141,0)+(SUM($N141:AY141)+SUM($N1020:AY1020))*AZ$960*AZ991)*($F1020=5)</f>
        <v>0</v>
      </c>
      <c r="BA1020" s="374">
        <f>(IFERROR(-FV(BA$960,BA991,BA141/BA991)-BA141,0)+(SUM($N141:AZ141)+SUM($N1020:AZ1020))*BA$960*BA991)*($F1020=5)</f>
        <v>0</v>
      </c>
      <c r="BB1020" s="374">
        <f>(IFERROR(-FV(BB$960,BB991,BB141/BB991)-BB141,0)+(SUM($N141:BA141)+SUM($N1020:BA1020))*BB$960*BB991)*($F1020=5)</f>
        <v>0</v>
      </c>
      <c r="BC1020" s="374">
        <f>(IFERROR(-FV(BC$960,BC991,BC141/BC991)-BC141,0)+(SUM($N141:BB141)+SUM($N1020:BB1020))*BC$960*BC991)*($F1020=5)</f>
        <v>0</v>
      </c>
      <c r="BD1020" s="374">
        <f>(IFERROR(-FV(BD$960,BD991,BD141/BD991)-BD141,0)+(SUM($N141:BC141)+SUM($N1020:BC1020))*BD$960*BD991)*($F1020=5)</f>
        <v>0</v>
      </c>
      <c r="BE1020" s="374">
        <f>(IFERROR(-FV(BE$960,BE991,BE141/BE991)-BE141,0)+(SUM($N141:BD141)+SUM($N1020:BD1020))*BE$960*BE991)*($F1020=5)</f>
        <v>0</v>
      </c>
      <c r="BF1020" s="374">
        <f>(IFERROR(-FV(BF$960,BF991,BF141/BF991)-BF141,0)+(SUM($N141:BE141)+SUM($N1020:BE1020))*BF$960*BF991)*($F1020=5)</f>
        <v>0</v>
      </c>
      <c r="BG1020" s="374">
        <f>(IFERROR(-FV(BG$960,BG991,BG141/BG991)-BG141,0)+(SUM($N141:BF141)+SUM($N1020:BF1020))*BG$960*BG991)*($F1020=5)</f>
        <v>0</v>
      </c>
      <c r="BH1020" s="374">
        <f>(IFERROR(-FV(BH$960,BH991,BH141/BH991)-BH141,0)+(SUM($N141:BG141)+SUM($N1020:BG1020))*BH$960*BH991)*($F1020=5)</f>
        <v>0</v>
      </c>
      <c r="BI1020" s="374">
        <f>(IFERROR(-FV(BI$960,BI991,BI141/BI991)-BI141,0)+(SUM($N141:BH141)+SUM($N1020:BH1020))*BI$960*BI991)*($F1020=5)</f>
        <v>0</v>
      </c>
      <c r="BJ1020" s="374">
        <f>(IFERROR(-FV(BJ$960,BJ991,BJ141/BJ991)-BJ141,0)+(SUM($N141:BI141)+SUM($N1020:BI1020))*BJ$960*BJ991)*($F1020=5)</f>
        <v>0</v>
      </c>
      <c r="BK1020" s="374">
        <f>(IFERROR(-FV(BK$960,BK991,BK141/BK991)-BK141,0)+(SUM($N141:BJ141)+SUM($N1020:BJ1020))*BK$960*BK991)*($F1020=5)</f>
        <v>0</v>
      </c>
      <c r="BL1020" s="374">
        <f>(IFERROR(-FV(BL$960,BL991,BL141/BL991)-BL141,0)+(SUM($N141:BK141)+SUM($N1020:BK1020))*BL$960*BL991)*($F1020=5)</f>
        <v>0</v>
      </c>
      <c r="BM1020" s="374">
        <f>(IFERROR(-FV(BM$960,BM991,BM141/BM991)-BM141,0)+(SUM($N141:BL141)+SUM($N1020:BL1020))*BM$960*BM991)*($F1020=5)</f>
        <v>0</v>
      </c>
    </row>
    <row r="1021" spans="3:65" outlineLevel="1" x14ac:dyDescent="0.2">
      <c r="D1021" s="331" t="str">
        <f>"Total "&amp;D995</f>
        <v>Total Total AFUDC Accrued</v>
      </c>
      <c r="K1021" s="346">
        <f t="shared" si="1799"/>
        <v>0</v>
      </c>
      <c r="L1021" s="347">
        <f t="shared" si="1800"/>
        <v>0</v>
      </c>
      <c r="O1021" s="348">
        <f>SUM(O996:O1020)</f>
        <v>0</v>
      </c>
      <c r="P1021" s="348">
        <f>SUM(P996:P1020)</f>
        <v>0</v>
      </c>
      <c r="Q1021" s="348">
        <f t="shared" ref="Q1021:BM1021" si="1801">SUM(Q996:Q1020)</f>
        <v>0</v>
      </c>
      <c r="R1021" s="348">
        <f t="shared" si="1801"/>
        <v>0</v>
      </c>
      <c r="S1021" s="348">
        <f t="shared" si="1801"/>
        <v>0</v>
      </c>
      <c r="T1021" s="348">
        <f t="shared" si="1801"/>
        <v>0</v>
      </c>
      <c r="U1021" s="348">
        <f t="shared" si="1801"/>
        <v>0</v>
      </c>
      <c r="V1021" s="348">
        <f t="shared" si="1801"/>
        <v>0</v>
      </c>
      <c r="W1021" s="348">
        <f t="shared" si="1801"/>
        <v>0</v>
      </c>
      <c r="X1021" s="348">
        <f t="shared" si="1801"/>
        <v>0</v>
      </c>
      <c r="Y1021" s="348">
        <f t="shared" si="1801"/>
        <v>0</v>
      </c>
      <c r="Z1021" s="348">
        <f t="shared" si="1801"/>
        <v>0</v>
      </c>
      <c r="AA1021" s="348">
        <f t="shared" si="1801"/>
        <v>0</v>
      </c>
      <c r="AB1021" s="348">
        <f t="shared" si="1801"/>
        <v>0</v>
      </c>
      <c r="AC1021" s="348">
        <f t="shared" si="1801"/>
        <v>0</v>
      </c>
      <c r="AD1021" s="348">
        <f t="shared" si="1801"/>
        <v>0</v>
      </c>
      <c r="AE1021" s="348">
        <f t="shared" si="1801"/>
        <v>0</v>
      </c>
      <c r="AF1021" s="348">
        <f t="shared" si="1801"/>
        <v>0</v>
      </c>
      <c r="AG1021" s="348">
        <f t="shared" si="1801"/>
        <v>0</v>
      </c>
      <c r="AH1021" s="348">
        <f t="shared" si="1801"/>
        <v>0</v>
      </c>
      <c r="AI1021" s="348">
        <f t="shared" si="1801"/>
        <v>0</v>
      </c>
      <c r="AJ1021" s="348">
        <f t="shared" si="1801"/>
        <v>0</v>
      </c>
      <c r="AK1021" s="348">
        <f t="shared" si="1801"/>
        <v>0</v>
      </c>
      <c r="AL1021" s="348">
        <f t="shared" si="1801"/>
        <v>0</v>
      </c>
      <c r="AM1021" s="348">
        <f t="shared" si="1801"/>
        <v>0</v>
      </c>
      <c r="AN1021" s="348">
        <f t="shared" si="1801"/>
        <v>0</v>
      </c>
      <c r="AO1021" s="348">
        <f t="shared" si="1801"/>
        <v>0</v>
      </c>
      <c r="AP1021" s="348">
        <f t="shared" si="1801"/>
        <v>0</v>
      </c>
      <c r="AQ1021" s="348">
        <f t="shared" si="1801"/>
        <v>0</v>
      </c>
      <c r="AR1021" s="348">
        <f t="shared" si="1801"/>
        <v>0</v>
      </c>
      <c r="AS1021" s="348">
        <f t="shared" si="1801"/>
        <v>0</v>
      </c>
      <c r="AT1021" s="348">
        <f t="shared" si="1801"/>
        <v>0</v>
      </c>
      <c r="AU1021" s="348">
        <f t="shared" si="1801"/>
        <v>0</v>
      </c>
      <c r="AV1021" s="348">
        <f t="shared" si="1801"/>
        <v>0</v>
      </c>
      <c r="AW1021" s="348">
        <f t="shared" si="1801"/>
        <v>0</v>
      </c>
      <c r="AX1021" s="348">
        <f t="shared" si="1801"/>
        <v>0</v>
      </c>
      <c r="AY1021" s="348">
        <f t="shared" si="1801"/>
        <v>0</v>
      </c>
      <c r="AZ1021" s="348">
        <f t="shared" si="1801"/>
        <v>0</v>
      </c>
      <c r="BA1021" s="348">
        <f t="shared" si="1801"/>
        <v>0</v>
      </c>
      <c r="BB1021" s="348">
        <f t="shared" si="1801"/>
        <v>0</v>
      </c>
      <c r="BC1021" s="348">
        <f t="shared" si="1801"/>
        <v>0</v>
      </c>
      <c r="BD1021" s="348">
        <f t="shared" si="1801"/>
        <v>0</v>
      </c>
      <c r="BE1021" s="348">
        <f t="shared" si="1801"/>
        <v>0</v>
      </c>
      <c r="BF1021" s="348">
        <f t="shared" si="1801"/>
        <v>0</v>
      </c>
      <c r="BG1021" s="348">
        <f t="shared" si="1801"/>
        <v>0</v>
      </c>
      <c r="BH1021" s="348">
        <f t="shared" si="1801"/>
        <v>0</v>
      </c>
      <c r="BI1021" s="348">
        <f t="shared" si="1801"/>
        <v>0</v>
      </c>
      <c r="BJ1021" s="348">
        <f t="shared" si="1801"/>
        <v>0</v>
      </c>
      <c r="BK1021" s="348">
        <f t="shared" si="1801"/>
        <v>0</v>
      </c>
      <c r="BL1021" s="348">
        <f t="shared" si="1801"/>
        <v>0</v>
      </c>
      <c r="BM1021" s="348">
        <f t="shared" si="1801"/>
        <v>0</v>
      </c>
    </row>
    <row r="1022" spans="3:65" s="326" customFormat="1" outlineLevel="1" x14ac:dyDescent="0.2">
      <c r="D1022" s="334"/>
      <c r="F1022" s="335"/>
      <c r="G1022" s="335"/>
    </row>
    <row r="1023" spans="3:65" s="326" customFormat="1" outlineLevel="1" x14ac:dyDescent="0.2">
      <c r="D1023" s="334"/>
      <c r="F1023" s="335"/>
      <c r="G1023" s="335"/>
    </row>
    <row r="1024" spans="3:65" outlineLevel="1" x14ac:dyDescent="0.2">
      <c r="D1024" s="323" t="s">
        <v>241</v>
      </c>
      <c r="E1024" s="318"/>
      <c r="F1024" s="291"/>
      <c r="G1024" s="291"/>
      <c r="H1024" s="356"/>
      <c r="K1024" s="321"/>
      <c r="L1024" s="321"/>
      <c r="M1024" s="321"/>
      <c r="O1024" s="321"/>
      <c r="P1024" s="321"/>
      <c r="Q1024" s="321"/>
      <c r="R1024" s="321"/>
      <c r="S1024" s="321"/>
      <c r="T1024" s="321"/>
      <c r="U1024" s="321"/>
      <c r="V1024" s="321"/>
      <c r="W1024" s="321"/>
      <c r="X1024" s="321"/>
      <c r="Y1024" s="321"/>
      <c r="Z1024" s="321"/>
      <c r="AA1024" s="321"/>
      <c r="AB1024" s="321"/>
      <c r="AC1024" s="321"/>
      <c r="AD1024" s="321"/>
      <c r="AE1024" s="321"/>
      <c r="AF1024" s="321"/>
      <c r="AG1024" s="321"/>
      <c r="AH1024" s="321"/>
      <c r="AI1024" s="321"/>
      <c r="AJ1024" s="321"/>
      <c r="AK1024" s="321"/>
      <c r="AL1024" s="321"/>
      <c r="AM1024" s="321"/>
      <c r="AN1024" s="321"/>
      <c r="AO1024" s="321"/>
      <c r="AP1024" s="321"/>
      <c r="AQ1024" s="321"/>
      <c r="AR1024" s="321"/>
      <c r="AS1024" s="321"/>
      <c r="AT1024" s="321"/>
      <c r="AU1024" s="321"/>
      <c r="AV1024" s="321"/>
      <c r="AW1024" s="321"/>
      <c r="AX1024" s="321"/>
      <c r="AY1024" s="321"/>
      <c r="AZ1024" s="321"/>
      <c r="BA1024" s="321"/>
      <c r="BB1024" s="321"/>
      <c r="BC1024" s="321"/>
      <c r="BD1024" s="321"/>
      <c r="BE1024" s="321"/>
      <c r="BF1024" s="321"/>
      <c r="BG1024" s="321"/>
      <c r="BH1024" s="321"/>
      <c r="BI1024" s="321"/>
      <c r="BJ1024" s="321"/>
      <c r="BK1024" s="321"/>
      <c r="BL1024" s="321"/>
      <c r="BM1024" s="321"/>
    </row>
    <row r="1025" spans="3:65" outlineLevel="1" x14ac:dyDescent="0.2">
      <c r="C1025" s="325">
        <f>C1024+1</f>
        <v>1</v>
      </c>
      <c r="D1025" s="303" t="str">
        <f>INDEX(D$59:D$83,$C1025,1)</f>
        <v>CR Factors</v>
      </c>
      <c r="E1025" s="350" t="str">
        <f t="shared" ref="E1025:F1049" si="1802">INDEX(E$59:E$83,$C1025,1)</f>
        <v>Capital</v>
      </c>
      <c r="F1025" s="320">
        <f t="shared" si="1802"/>
        <v>4</v>
      </c>
      <c r="G1025" s="320"/>
      <c r="H1025" s="362"/>
      <c r="K1025" s="341">
        <f>SUMPRODUCT(O1025:BM1025,$O$7:$BM$7)</f>
        <v>0</v>
      </c>
      <c r="L1025" s="342">
        <f>SUM(O1025:BM1025)</f>
        <v>0</v>
      </c>
      <c r="O1025" s="374">
        <f>(IFERROR(-FV(O$958,O967,O117/O967)-O117,0)+(SUM($N117:N117)+SUM($N996:N996))*O$958*O967)*($F1025=5)</f>
        <v>0</v>
      </c>
      <c r="P1025" s="374">
        <f>(IFERROR(-FV(P$958,P967,P117/P967)-P117,0)+(SUM($N117:O117)+SUM($N996:O996))*P$958*P967)*($F1025=5)</f>
        <v>0</v>
      </c>
      <c r="Q1025" s="374">
        <f>(IFERROR(-FV(Q$958,Q967,Q117/Q967)-Q117,0)+(SUM($N117:P117)+SUM($N996:P996))*Q$958*Q967)*($F1025=5)</f>
        <v>0</v>
      </c>
      <c r="R1025" s="374">
        <f>(IFERROR(-FV(R$958,R967,R117/R967)-R117,0)+(SUM($N117:Q117)+SUM($N996:Q996))*R$958*R967)*($F1025=5)</f>
        <v>0</v>
      </c>
      <c r="S1025" s="374">
        <f>(IFERROR(-FV(S$958,S967,S117/S967)-S117,0)+(SUM($N117:R117)+SUM($N996:R996))*S$958*S967)*($F1025=5)</f>
        <v>0</v>
      </c>
      <c r="T1025" s="374">
        <f>(IFERROR(-FV(T$958,T967,T117/T967)-T117,0)+(SUM($N117:S117)+SUM($N996:S996))*T$958*T967)*($F1025=5)</f>
        <v>0</v>
      </c>
      <c r="U1025" s="374">
        <f>(IFERROR(-FV(U$958,U967,U117/U967)-U117,0)+(SUM($N117:T117)+SUM($N996:T996))*U$958*U967)*($F1025=5)</f>
        <v>0</v>
      </c>
      <c r="V1025" s="374">
        <f>(IFERROR(-FV(V$958,V967,V117/V967)-V117,0)+(SUM($N117:U117)+SUM($N996:U996))*V$958*V967)*($F1025=5)</f>
        <v>0</v>
      </c>
      <c r="W1025" s="374">
        <f>(IFERROR(-FV(W$958,W967,W117/W967)-W117,0)+(SUM($N117:V117)+SUM($N996:V996))*W$958*W967)*($F1025=5)</f>
        <v>0</v>
      </c>
      <c r="X1025" s="374">
        <f>(IFERROR(-FV(X$958,X967,X117/X967)-X117,0)+(SUM($N117:W117)+SUM($N996:W996))*X$958*X967)*($F1025=5)</f>
        <v>0</v>
      </c>
      <c r="Y1025" s="374">
        <f>(IFERROR(-FV(Y$958,Y967,Y117/Y967)-Y117,0)+(SUM($N117:X117)+SUM($N996:X996))*Y$958*Y967)*($F1025=5)</f>
        <v>0</v>
      </c>
      <c r="Z1025" s="374">
        <f>(IFERROR(-FV(Z$958,Z967,Z117/Z967)-Z117,0)+(SUM($N117:Y117)+SUM($N996:Y996))*Z$958*Z967)*($F1025=5)</f>
        <v>0</v>
      </c>
      <c r="AA1025" s="374">
        <f>(IFERROR(-FV(AA$958,AA967,AA117/AA967)-AA117,0)+(SUM($N117:Z117)+SUM($N996:Z996))*AA$958*AA967)*($F1025=5)</f>
        <v>0</v>
      </c>
      <c r="AB1025" s="374">
        <f>(IFERROR(-FV(AB$958,AB967,AB117/AB967)-AB117,0)+(SUM($N117:AA117)+SUM($N996:AA996))*AB$958*AB967)*($F1025=5)</f>
        <v>0</v>
      </c>
      <c r="AC1025" s="374">
        <f>(IFERROR(-FV(AC$958,AC967,AC117/AC967)-AC117,0)+(SUM($N117:AB117)+SUM($N996:AB996))*AC$958*AC967)*($F1025=5)</f>
        <v>0</v>
      </c>
      <c r="AD1025" s="374">
        <f>(IFERROR(-FV(AD$958,AD967,AD117/AD967)-AD117,0)+(SUM($N117:AC117)+SUM($N996:AC996))*AD$958*AD967)*($F1025=5)</f>
        <v>0</v>
      </c>
      <c r="AE1025" s="374">
        <f>(IFERROR(-FV(AE$958,AE967,AE117/AE967)-AE117,0)+(SUM($N117:AD117)+SUM($N996:AD996))*AE$958*AE967)*($F1025=5)</f>
        <v>0</v>
      </c>
      <c r="AF1025" s="374">
        <f>(IFERROR(-FV(AF$958,AF967,AF117/AF967)-AF117,0)+(SUM($N117:AE117)+SUM($N996:AE996))*AF$958*AF967)*($F1025=5)</f>
        <v>0</v>
      </c>
      <c r="AG1025" s="374">
        <f>(IFERROR(-FV(AG$958,AG967,AG117/AG967)-AG117,0)+(SUM($N117:AF117)+SUM($N996:AF996))*AG$958*AG967)*($F1025=5)</f>
        <v>0</v>
      </c>
      <c r="AH1025" s="374">
        <f>(IFERROR(-FV(AH$958,AH967,AH117/AH967)-AH117,0)+(SUM($N117:AG117)+SUM($N996:AG996))*AH$958*AH967)*($F1025=5)</f>
        <v>0</v>
      </c>
      <c r="AI1025" s="374">
        <f>(IFERROR(-FV(AI$958,AI967,AI117/AI967)-AI117,0)+(SUM($N117:AH117)+SUM($N996:AH996))*AI$958*AI967)*($F1025=5)</f>
        <v>0</v>
      </c>
      <c r="AJ1025" s="374">
        <f>(IFERROR(-FV(AJ$958,AJ967,AJ117/AJ967)-AJ117,0)+(SUM($N117:AI117)+SUM($N996:AI996))*AJ$958*AJ967)*($F1025=5)</f>
        <v>0</v>
      </c>
      <c r="AK1025" s="374">
        <f>(IFERROR(-FV(AK$958,AK967,AK117/AK967)-AK117,0)+(SUM($N117:AJ117)+SUM($N996:AJ996))*AK$958*AK967)*($F1025=5)</f>
        <v>0</v>
      </c>
      <c r="AL1025" s="374">
        <f>(IFERROR(-FV(AL$958,AL967,AL117/AL967)-AL117,0)+(SUM($N117:AK117)+SUM($N996:AK996))*AL$958*AL967)*($F1025=5)</f>
        <v>0</v>
      </c>
      <c r="AM1025" s="374">
        <f>(IFERROR(-FV(AM$958,AM967,AM117/AM967)-AM117,0)+(SUM($N117:AL117)+SUM($N996:AL996))*AM$958*AM967)*($F1025=5)</f>
        <v>0</v>
      </c>
      <c r="AN1025" s="374">
        <f>(IFERROR(-FV(AN$958,AN967,AN117/AN967)-AN117,0)+(SUM($N117:AM117)+SUM($N996:AM996))*AN$958*AN967)*($F1025=5)</f>
        <v>0</v>
      </c>
      <c r="AO1025" s="374">
        <f>(IFERROR(-FV(AO$958,AO967,AO117/AO967)-AO117,0)+(SUM($N117:AN117)+SUM($N996:AN996))*AO$958*AO967)*($F1025=5)</f>
        <v>0</v>
      </c>
      <c r="AP1025" s="374">
        <f>(IFERROR(-FV(AP$958,AP967,AP117/AP967)-AP117,0)+(SUM($N117:AO117)+SUM($N996:AO996))*AP$958*AP967)*($F1025=5)</f>
        <v>0</v>
      </c>
      <c r="AQ1025" s="374">
        <f>(IFERROR(-FV(AQ$958,AQ967,AQ117/AQ967)-AQ117,0)+(SUM($N117:AP117)+SUM($N996:AP996))*AQ$958*AQ967)*($F1025=5)</f>
        <v>0</v>
      </c>
      <c r="AR1025" s="374">
        <f>(IFERROR(-FV(AR$958,AR967,AR117/AR967)-AR117,0)+(SUM($N117:AQ117)+SUM($N996:AQ996))*AR$958*AR967)*($F1025=5)</f>
        <v>0</v>
      </c>
      <c r="AS1025" s="374">
        <f>(IFERROR(-FV(AS$958,AS967,AS117/AS967)-AS117,0)+(SUM($N117:AR117)+SUM($N996:AR996))*AS$958*AS967)*($F1025=5)</f>
        <v>0</v>
      </c>
      <c r="AT1025" s="374">
        <f>(IFERROR(-FV(AT$958,AT967,AT117/AT967)-AT117,0)+(SUM($N117:AS117)+SUM($N996:AS996))*AT$958*AT967)*($F1025=5)</f>
        <v>0</v>
      </c>
      <c r="AU1025" s="374">
        <f>(IFERROR(-FV(AU$958,AU967,AU117/AU967)-AU117,0)+(SUM($N117:AT117)+SUM($N996:AT996))*AU$958*AU967)*($F1025=5)</f>
        <v>0</v>
      </c>
      <c r="AV1025" s="374">
        <f>(IFERROR(-FV(AV$958,AV967,AV117/AV967)-AV117,0)+(SUM($N117:AU117)+SUM($N996:AU996))*AV$958*AV967)*($F1025=5)</f>
        <v>0</v>
      </c>
      <c r="AW1025" s="374">
        <f>(IFERROR(-FV(AW$958,AW967,AW117/AW967)-AW117,0)+(SUM($N117:AV117)+SUM($N996:AV996))*AW$958*AW967)*($F1025=5)</f>
        <v>0</v>
      </c>
      <c r="AX1025" s="374">
        <f>(IFERROR(-FV(AX$958,AX967,AX117/AX967)-AX117,0)+(SUM($N117:AW117)+SUM($N996:AW996))*AX$958*AX967)*($F1025=5)</f>
        <v>0</v>
      </c>
      <c r="AY1025" s="374">
        <f>(IFERROR(-FV(AY$958,AY967,AY117/AY967)-AY117,0)+(SUM($N117:AX117)+SUM($N996:AX996))*AY$958*AY967)*($F1025=5)</f>
        <v>0</v>
      </c>
      <c r="AZ1025" s="374">
        <f>(IFERROR(-FV(AZ$958,AZ967,AZ117/AZ967)-AZ117,0)+(SUM($N117:AY117)+SUM($N996:AY996))*AZ$958*AZ967)*($F1025=5)</f>
        <v>0</v>
      </c>
      <c r="BA1025" s="374">
        <f>(IFERROR(-FV(BA$958,BA967,BA117/BA967)-BA117,0)+(SUM($N117:AZ117)+SUM($N996:AZ996))*BA$958*BA967)*($F1025=5)</f>
        <v>0</v>
      </c>
      <c r="BB1025" s="374">
        <f>(IFERROR(-FV(BB$958,BB967,BB117/BB967)-BB117,0)+(SUM($N117:BA117)+SUM($N996:BA996))*BB$958*BB967)*($F1025=5)</f>
        <v>0</v>
      </c>
      <c r="BC1025" s="374">
        <f>(IFERROR(-FV(BC$958,BC967,BC117/BC967)-BC117,0)+(SUM($N117:BB117)+SUM($N996:BB996))*BC$958*BC967)*($F1025=5)</f>
        <v>0</v>
      </c>
      <c r="BD1025" s="374">
        <f>(IFERROR(-FV(BD$958,BD967,BD117/BD967)-BD117,0)+(SUM($N117:BC117)+SUM($N996:BC996))*BD$958*BD967)*($F1025=5)</f>
        <v>0</v>
      </c>
      <c r="BE1025" s="374">
        <f>(IFERROR(-FV(BE$958,BE967,BE117/BE967)-BE117,0)+(SUM($N117:BD117)+SUM($N996:BD996))*BE$958*BE967)*($F1025=5)</f>
        <v>0</v>
      </c>
      <c r="BF1025" s="374">
        <f>(IFERROR(-FV(BF$958,BF967,BF117/BF967)-BF117,0)+(SUM($N117:BE117)+SUM($N996:BE996))*BF$958*BF967)*($F1025=5)</f>
        <v>0</v>
      </c>
      <c r="BG1025" s="374">
        <f>(IFERROR(-FV(BG$958,BG967,BG117/BG967)-BG117,0)+(SUM($N117:BF117)+SUM($N996:BF996))*BG$958*BG967)*($F1025=5)</f>
        <v>0</v>
      </c>
      <c r="BH1025" s="374">
        <f>(IFERROR(-FV(BH$958,BH967,BH117/BH967)-BH117,0)+(SUM($N117:BG117)+SUM($N996:BG996))*BH$958*BH967)*($F1025=5)</f>
        <v>0</v>
      </c>
      <c r="BI1025" s="374">
        <f>(IFERROR(-FV(BI$958,BI967,BI117/BI967)-BI117,0)+(SUM($N117:BH117)+SUM($N996:BH996))*BI$958*BI967)*($F1025=5)</f>
        <v>0</v>
      </c>
      <c r="BJ1025" s="374">
        <f>(IFERROR(-FV(BJ$958,BJ967,BJ117/BJ967)-BJ117,0)+(SUM($N117:BI117)+SUM($N996:BI996))*BJ$958*BJ967)*($F1025=5)</f>
        <v>0</v>
      </c>
      <c r="BK1025" s="374">
        <f>(IFERROR(-FV(BK$958,BK967,BK117/BK967)-BK117,0)+(SUM($N117:BJ117)+SUM($N996:BJ996))*BK$958*BK967)*($F1025=5)</f>
        <v>0</v>
      </c>
      <c r="BL1025" s="374">
        <f>(IFERROR(-FV(BL$958,BL967,BL117/BL967)-BL117,0)+(SUM($N117:BK117)+SUM($N996:BK996))*BL$958*BL967)*($F1025=5)</f>
        <v>0</v>
      </c>
      <c r="BM1025" s="374">
        <f>(IFERROR(-FV(BM$958,BM967,BM117/BM967)-BM117,0)+(SUM($N117:BL117)+SUM($N996:BL996))*BM$958*BM967)*($F1025=5)</f>
        <v>0</v>
      </c>
    </row>
    <row r="1026" spans="3:65" outlineLevel="1" x14ac:dyDescent="0.2">
      <c r="C1026" s="325">
        <f t="shared" ref="C1026:C1049" si="1803">C1025+1</f>
        <v>2</v>
      </c>
      <c r="D1026" s="303" t="str">
        <f t="shared" ref="D1026:D1049" si="1804">INDEX(D$59:D$83,$C1026,1)</f>
        <v>item 2</v>
      </c>
      <c r="E1026" s="350" t="str">
        <f t="shared" si="1802"/>
        <v>Operating Expense</v>
      </c>
      <c r="F1026" s="320">
        <f t="shared" si="1802"/>
        <v>2</v>
      </c>
      <c r="G1026" s="320"/>
      <c r="H1026" s="362"/>
      <c r="K1026" s="341">
        <f t="shared" ref="K1026:K1050" si="1805">SUMPRODUCT(O1026:BM1026,$O$7:$BM$7)</f>
        <v>0</v>
      </c>
      <c r="L1026" s="342">
        <f t="shared" ref="L1026:L1050" si="1806">SUM(O1026:BM1026)</f>
        <v>0</v>
      </c>
      <c r="O1026" s="374">
        <f>(IFERROR(-FV(O$958,O968,O118/O968)-O118,0)+(SUM($N118:N118)+SUM($N997:N997))*O$958*O968)*($F1026=5)</f>
        <v>0</v>
      </c>
      <c r="P1026" s="374">
        <f>(IFERROR(-FV(P$958,P968,P118/P968)-P118,0)+(SUM($N118:O118)+SUM($N997:O997))*P$958*P968)*($F1026=5)</f>
        <v>0</v>
      </c>
      <c r="Q1026" s="374">
        <f>(IFERROR(-FV(Q$958,Q968,Q118/Q968)-Q118,0)+(SUM($N118:P118)+SUM($N997:P997))*Q$958*Q968)*($F1026=5)</f>
        <v>0</v>
      </c>
      <c r="R1026" s="374">
        <f>(IFERROR(-FV(R$958,R968,R118/R968)-R118,0)+(SUM($N118:Q118)+SUM($N997:Q997))*R$958*R968)*($F1026=5)</f>
        <v>0</v>
      </c>
      <c r="S1026" s="374">
        <f>(IFERROR(-FV(S$958,S968,S118/S968)-S118,0)+(SUM($N118:R118)+SUM($N997:R997))*S$958*S968)*($F1026=5)</f>
        <v>0</v>
      </c>
      <c r="T1026" s="374">
        <f>(IFERROR(-FV(T$958,T968,T118/T968)-T118,0)+(SUM($N118:S118)+SUM($N997:S997))*T$958*T968)*($F1026=5)</f>
        <v>0</v>
      </c>
      <c r="U1026" s="374">
        <f>(IFERROR(-FV(U$958,U968,U118/U968)-U118,0)+(SUM($N118:T118)+SUM($N997:T997))*U$958*U968)*($F1026=5)</f>
        <v>0</v>
      </c>
      <c r="V1026" s="374">
        <f>(IFERROR(-FV(V$958,V968,V118/V968)-V118,0)+(SUM($N118:U118)+SUM($N997:U997))*V$958*V968)*($F1026=5)</f>
        <v>0</v>
      </c>
      <c r="W1026" s="374">
        <f>(IFERROR(-FV(W$958,W968,W118/W968)-W118,0)+(SUM($N118:V118)+SUM($N997:V997))*W$958*W968)*($F1026=5)</f>
        <v>0</v>
      </c>
      <c r="X1026" s="374">
        <f>(IFERROR(-FV(X$958,X968,X118/X968)-X118,0)+(SUM($N118:W118)+SUM($N997:W997))*X$958*X968)*($F1026=5)</f>
        <v>0</v>
      </c>
      <c r="Y1026" s="374">
        <f>(IFERROR(-FV(Y$958,Y968,Y118/Y968)-Y118,0)+(SUM($N118:X118)+SUM($N997:X997))*Y$958*Y968)*($F1026=5)</f>
        <v>0</v>
      </c>
      <c r="Z1026" s="374">
        <f>(IFERROR(-FV(Z$958,Z968,Z118/Z968)-Z118,0)+(SUM($N118:Y118)+SUM($N997:Y997))*Z$958*Z968)*($F1026=5)</f>
        <v>0</v>
      </c>
      <c r="AA1026" s="374">
        <f>(IFERROR(-FV(AA$958,AA968,AA118/AA968)-AA118,0)+(SUM($N118:Z118)+SUM($N997:Z997))*AA$958*AA968)*($F1026=5)</f>
        <v>0</v>
      </c>
      <c r="AB1026" s="374">
        <f>(IFERROR(-FV(AB$958,AB968,AB118/AB968)-AB118,0)+(SUM($N118:AA118)+SUM($N997:AA997))*AB$958*AB968)*($F1026=5)</f>
        <v>0</v>
      </c>
      <c r="AC1026" s="374">
        <f>(IFERROR(-FV(AC$958,AC968,AC118/AC968)-AC118,0)+(SUM($N118:AB118)+SUM($N997:AB997))*AC$958*AC968)*($F1026=5)</f>
        <v>0</v>
      </c>
      <c r="AD1026" s="374">
        <f>(IFERROR(-FV(AD$958,AD968,AD118/AD968)-AD118,0)+(SUM($N118:AC118)+SUM($N997:AC997))*AD$958*AD968)*($F1026=5)</f>
        <v>0</v>
      </c>
      <c r="AE1026" s="374">
        <f>(IFERROR(-FV(AE$958,AE968,AE118/AE968)-AE118,0)+(SUM($N118:AD118)+SUM($N997:AD997))*AE$958*AE968)*($F1026=5)</f>
        <v>0</v>
      </c>
      <c r="AF1026" s="374">
        <f>(IFERROR(-FV(AF$958,AF968,AF118/AF968)-AF118,0)+(SUM($N118:AE118)+SUM($N997:AE997))*AF$958*AF968)*($F1026=5)</f>
        <v>0</v>
      </c>
      <c r="AG1026" s="374">
        <f>(IFERROR(-FV(AG$958,AG968,AG118/AG968)-AG118,0)+(SUM($N118:AF118)+SUM($N997:AF997))*AG$958*AG968)*($F1026=5)</f>
        <v>0</v>
      </c>
      <c r="AH1026" s="374">
        <f>(IFERROR(-FV(AH$958,AH968,AH118/AH968)-AH118,0)+(SUM($N118:AG118)+SUM($N997:AG997))*AH$958*AH968)*($F1026=5)</f>
        <v>0</v>
      </c>
      <c r="AI1026" s="374">
        <f>(IFERROR(-FV(AI$958,AI968,AI118/AI968)-AI118,0)+(SUM($N118:AH118)+SUM($N997:AH997))*AI$958*AI968)*($F1026=5)</f>
        <v>0</v>
      </c>
      <c r="AJ1026" s="374">
        <f>(IFERROR(-FV(AJ$958,AJ968,AJ118/AJ968)-AJ118,0)+(SUM($N118:AI118)+SUM($N997:AI997))*AJ$958*AJ968)*($F1026=5)</f>
        <v>0</v>
      </c>
      <c r="AK1026" s="374">
        <f>(IFERROR(-FV(AK$958,AK968,AK118/AK968)-AK118,0)+(SUM($N118:AJ118)+SUM($N997:AJ997))*AK$958*AK968)*($F1026=5)</f>
        <v>0</v>
      </c>
      <c r="AL1026" s="374">
        <f>(IFERROR(-FV(AL$958,AL968,AL118/AL968)-AL118,0)+(SUM($N118:AK118)+SUM($N997:AK997))*AL$958*AL968)*($F1026=5)</f>
        <v>0</v>
      </c>
      <c r="AM1026" s="374">
        <f>(IFERROR(-FV(AM$958,AM968,AM118/AM968)-AM118,0)+(SUM($N118:AL118)+SUM($N997:AL997))*AM$958*AM968)*($F1026=5)</f>
        <v>0</v>
      </c>
      <c r="AN1026" s="374">
        <f>(IFERROR(-FV(AN$958,AN968,AN118/AN968)-AN118,0)+(SUM($N118:AM118)+SUM($N997:AM997))*AN$958*AN968)*($F1026=5)</f>
        <v>0</v>
      </c>
      <c r="AO1026" s="374">
        <f>(IFERROR(-FV(AO$958,AO968,AO118/AO968)-AO118,0)+(SUM($N118:AN118)+SUM($N997:AN997))*AO$958*AO968)*($F1026=5)</f>
        <v>0</v>
      </c>
      <c r="AP1026" s="374">
        <f>(IFERROR(-FV(AP$958,AP968,AP118/AP968)-AP118,0)+(SUM($N118:AO118)+SUM($N997:AO997))*AP$958*AP968)*($F1026=5)</f>
        <v>0</v>
      </c>
      <c r="AQ1026" s="374">
        <f>(IFERROR(-FV(AQ$958,AQ968,AQ118/AQ968)-AQ118,0)+(SUM($N118:AP118)+SUM($N997:AP997))*AQ$958*AQ968)*($F1026=5)</f>
        <v>0</v>
      </c>
      <c r="AR1026" s="374">
        <f>(IFERROR(-FV(AR$958,AR968,AR118/AR968)-AR118,0)+(SUM($N118:AQ118)+SUM($N997:AQ997))*AR$958*AR968)*($F1026=5)</f>
        <v>0</v>
      </c>
      <c r="AS1026" s="374">
        <f>(IFERROR(-FV(AS$958,AS968,AS118/AS968)-AS118,0)+(SUM($N118:AR118)+SUM($N997:AR997))*AS$958*AS968)*($F1026=5)</f>
        <v>0</v>
      </c>
      <c r="AT1026" s="374">
        <f>(IFERROR(-FV(AT$958,AT968,AT118/AT968)-AT118,0)+(SUM($N118:AS118)+SUM($N997:AS997))*AT$958*AT968)*($F1026=5)</f>
        <v>0</v>
      </c>
      <c r="AU1026" s="374">
        <f>(IFERROR(-FV(AU$958,AU968,AU118/AU968)-AU118,0)+(SUM($N118:AT118)+SUM($N997:AT997))*AU$958*AU968)*($F1026=5)</f>
        <v>0</v>
      </c>
      <c r="AV1026" s="374">
        <f>(IFERROR(-FV(AV$958,AV968,AV118/AV968)-AV118,0)+(SUM($N118:AU118)+SUM($N997:AU997))*AV$958*AV968)*($F1026=5)</f>
        <v>0</v>
      </c>
      <c r="AW1026" s="374">
        <f>(IFERROR(-FV(AW$958,AW968,AW118/AW968)-AW118,0)+(SUM($N118:AV118)+SUM($N997:AV997))*AW$958*AW968)*($F1026=5)</f>
        <v>0</v>
      </c>
      <c r="AX1026" s="374">
        <f>(IFERROR(-FV(AX$958,AX968,AX118/AX968)-AX118,0)+(SUM($N118:AW118)+SUM($N997:AW997))*AX$958*AX968)*($F1026=5)</f>
        <v>0</v>
      </c>
      <c r="AY1026" s="374">
        <f>(IFERROR(-FV(AY$958,AY968,AY118/AY968)-AY118,0)+(SUM($N118:AX118)+SUM($N997:AX997))*AY$958*AY968)*($F1026=5)</f>
        <v>0</v>
      </c>
      <c r="AZ1026" s="374">
        <f>(IFERROR(-FV(AZ$958,AZ968,AZ118/AZ968)-AZ118,0)+(SUM($N118:AY118)+SUM($N997:AY997))*AZ$958*AZ968)*($F1026=5)</f>
        <v>0</v>
      </c>
      <c r="BA1026" s="374">
        <f>(IFERROR(-FV(BA$958,BA968,BA118/BA968)-BA118,0)+(SUM($N118:AZ118)+SUM($N997:AZ997))*BA$958*BA968)*($F1026=5)</f>
        <v>0</v>
      </c>
      <c r="BB1026" s="374">
        <f>(IFERROR(-FV(BB$958,BB968,BB118/BB968)-BB118,0)+(SUM($N118:BA118)+SUM($N997:BA997))*BB$958*BB968)*($F1026=5)</f>
        <v>0</v>
      </c>
      <c r="BC1026" s="374">
        <f>(IFERROR(-FV(BC$958,BC968,BC118/BC968)-BC118,0)+(SUM($N118:BB118)+SUM($N997:BB997))*BC$958*BC968)*($F1026=5)</f>
        <v>0</v>
      </c>
      <c r="BD1026" s="374">
        <f>(IFERROR(-FV(BD$958,BD968,BD118/BD968)-BD118,0)+(SUM($N118:BC118)+SUM($N997:BC997))*BD$958*BD968)*($F1026=5)</f>
        <v>0</v>
      </c>
      <c r="BE1026" s="374">
        <f>(IFERROR(-FV(BE$958,BE968,BE118/BE968)-BE118,0)+(SUM($N118:BD118)+SUM($N997:BD997))*BE$958*BE968)*($F1026=5)</f>
        <v>0</v>
      </c>
      <c r="BF1026" s="374">
        <f>(IFERROR(-FV(BF$958,BF968,BF118/BF968)-BF118,0)+(SUM($N118:BE118)+SUM($N997:BE997))*BF$958*BF968)*($F1026=5)</f>
        <v>0</v>
      </c>
      <c r="BG1026" s="374">
        <f>(IFERROR(-FV(BG$958,BG968,BG118/BG968)-BG118,0)+(SUM($N118:BF118)+SUM($N997:BF997))*BG$958*BG968)*($F1026=5)</f>
        <v>0</v>
      </c>
      <c r="BH1026" s="374">
        <f>(IFERROR(-FV(BH$958,BH968,BH118/BH968)-BH118,0)+(SUM($N118:BG118)+SUM($N997:BG997))*BH$958*BH968)*($F1026=5)</f>
        <v>0</v>
      </c>
      <c r="BI1026" s="374">
        <f>(IFERROR(-FV(BI$958,BI968,BI118/BI968)-BI118,0)+(SUM($N118:BH118)+SUM($N997:BH997))*BI$958*BI968)*($F1026=5)</f>
        <v>0</v>
      </c>
      <c r="BJ1026" s="374">
        <f>(IFERROR(-FV(BJ$958,BJ968,BJ118/BJ968)-BJ118,0)+(SUM($N118:BI118)+SUM($N997:BI997))*BJ$958*BJ968)*($F1026=5)</f>
        <v>0</v>
      </c>
      <c r="BK1026" s="374">
        <f>(IFERROR(-FV(BK$958,BK968,BK118/BK968)-BK118,0)+(SUM($N118:BJ118)+SUM($N997:BJ997))*BK$958*BK968)*($F1026=5)</f>
        <v>0</v>
      </c>
      <c r="BL1026" s="374">
        <f>(IFERROR(-FV(BL$958,BL968,BL118/BL968)-BL118,0)+(SUM($N118:BK118)+SUM($N997:BK997))*BL$958*BL968)*($F1026=5)</f>
        <v>0</v>
      </c>
      <c r="BM1026" s="374">
        <f>(IFERROR(-FV(BM$958,BM968,BM118/BM968)-BM118,0)+(SUM($N118:BL118)+SUM($N997:BL997))*BM$958*BM968)*($F1026=5)</f>
        <v>0</v>
      </c>
    </row>
    <row r="1027" spans="3:65" outlineLevel="1" x14ac:dyDescent="0.2">
      <c r="C1027" s="325">
        <f t="shared" si="1803"/>
        <v>3</v>
      </c>
      <c r="D1027" s="303" t="str">
        <f t="shared" si="1804"/>
        <v>item 3</v>
      </c>
      <c r="E1027" s="350" t="str">
        <f t="shared" si="1802"/>
        <v>Operating Expense</v>
      </c>
      <c r="F1027" s="320">
        <f t="shared" si="1802"/>
        <v>2</v>
      </c>
      <c r="G1027" s="320"/>
      <c r="H1027" s="362"/>
      <c r="K1027" s="341">
        <f t="shared" si="1805"/>
        <v>0</v>
      </c>
      <c r="L1027" s="342">
        <f t="shared" si="1806"/>
        <v>0</v>
      </c>
      <c r="O1027" s="374">
        <f>(IFERROR(-FV(O$958,O969,O119/O969)-O119,0)+(SUM($N119:N119)+SUM($N998:N998))*O$958*O969)*($F1027=5)</f>
        <v>0</v>
      </c>
      <c r="P1027" s="374">
        <f>(IFERROR(-FV(P$958,P969,P119/P969)-P119,0)+(SUM($N119:O119)+SUM($N998:O998))*P$958*P969)*($F1027=5)</f>
        <v>0</v>
      </c>
      <c r="Q1027" s="374">
        <f>(IFERROR(-FV(Q$958,Q969,Q119/Q969)-Q119,0)+(SUM($N119:P119)+SUM($N998:P998))*Q$958*Q969)*($F1027=5)</f>
        <v>0</v>
      </c>
      <c r="R1027" s="374">
        <f>(IFERROR(-FV(R$958,R969,R119/R969)-R119,0)+(SUM($N119:Q119)+SUM($N998:Q998))*R$958*R969)*($F1027=5)</f>
        <v>0</v>
      </c>
      <c r="S1027" s="374">
        <f>(IFERROR(-FV(S$958,S969,S119/S969)-S119,0)+(SUM($N119:R119)+SUM($N998:R998))*S$958*S969)*($F1027=5)</f>
        <v>0</v>
      </c>
      <c r="T1027" s="374">
        <f>(IFERROR(-FV(T$958,T969,T119/T969)-T119,0)+(SUM($N119:S119)+SUM($N998:S998))*T$958*T969)*($F1027=5)</f>
        <v>0</v>
      </c>
      <c r="U1027" s="374">
        <f>(IFERROR(-FV(U$958,U969,U119/U969)-U119,0)+(SUM($N119:T119)+SUM($N998:T998))*U$958*U969)*($F1027=5)</f>
        <v>0</v>
      </c>
      <c r="V1027" s="374">
        <f>(IFERROR(-FV(V$958,V969,V119/V969)-V119,0)+(SUM($N119:U119)+SUM($N998:U998))*V$958*V969)*($F1027=5)</f>
        <v>0</v>
      </c>
      <c r="W1027" s="374">
        <f>(IFERROR(-FV(W$958,W969,W119/W969)-W119,0)+(SUM($N119:V119)+SUM($N998:V998))*W$958*W969)*($F1027=5)</f>
        <v>0</v>
      </c>
      <c r="X1027" s="374">
        <f>(IFERROR(-FV(X$958,X969,X119/X969)-X119,0)+(SUM($N119:W119)+SUM($N998:W998))*X$958*X969)*($F1027=5)</f>
        <v>0</v>
      </c>
      <c r="Y1027" s="374">
        <f>(IFERROR(-FV(Y$958,Y969,Y119/Y969)-Y119,0)+(SUM($N119:X119)+SUM($N998:X998))*Y$958*Y969)*($F1027=5)</f>
        <v>0</v>
      </c>
      <c r="Z1027" s="374">
        <f>(IFERROR(-FV(Z$958,Z969,Z119/Z969)-Z119,0)+(SUM($N119:Y119)+SUM($N998:Y998))*Z$958*Z969)*($F1027=5)</f>
        <v>0</v>
      </c>
      <c r="AA1027" s="374">
        <f>(IFERROR(-FV(AA$958,AA969,AA119/AA969)-AA119,0)+(SUM($N119:Z119)+SUM($N998:Z998))*AA$958*AA969)*($F1027=5)</f>
        <v>0</v>
      </c>
      <c r="AB1027" s="374">
        <f>(IFERROR(-FV(AB$958,AB969,AB119/AB969)-AB119,0)+(SUM($N119:AA119)+SUM($N998:AA998))*AB$958*AB969)*($F1027=5)</f>
        <v>0</v>
      </c>
      <c r="AC1027" s="374">
        <f>(IFERROR(-FV(AC$958,AC969,AC119/AC969)-AC119,0)+(SUM($N119:AB119)+SUM($N998:AB998))*AC$958*AC969)*($F1027=5)</f>
        <v>0</v>
      </c>
      <c r="AD1027" s="374">
        <f>(IFERROR(-FV(AD$958,AD969,AD119/AD969)-AD119,0)+(SUM($N119:AC119)+SUM($N998:AC998))*AD$958*AD969)*($F1027=5)</f>
        <v>0</v>
      </c>
      <c r="AE1027" s="374">
        <f>(IFERROR(-FV(AE$958,AE969,AE119/AE969)-AE119,0)+(SUM($N119:AD119)+SUM($N998:AD998))*AE$958*AE969)*($F1027=5)</f>
        <v>0</v>
      </c>
      <c r="AF1027" s="374">
        <f>(IFERROR(-FV(AF$958,AF969,AF119/AF969)-AF119,0)+(SUM($N119:AE119)+SUM($N998:AE998))*AF$958*AF969)*($F1027=5)</f>
        <v>0</v>
      </c>
      <c r="AG1027" s="374">
        <f>(IFERROR(-FV(AG$958,AG969,AG119/AG969)-AG119,0)+(SUM($N119:AF119)+SUM($N998:AF998))*AG$958*AG969)*($F1027=5)</f>
        <v>0</v>
      </c>
      <c r="AH1027" s="374">
        <f>(IFERROR(-FV(AH$958,AH969,AH119/AH969)-AH119,0)+(SUM($N119:AG119)+SUM($N998:AG998))*AH$958*AH969)*($F1027=5)</f>
        <v>0</v>
      </c>
      <c r="AI1027" s="374">
        <f>(IFERROR(-FV(AI$958,AI969,AI119/AI969)-AI119,0)+(SUM($N119:AH119)+SUM($N998:AH998))*AI$958*AI969)*($F1027=5)</f>
        <v>0</v>
      </c>
      <c r="AJ1027" s="374">
        <f>(IFERROR(-FV(AJ$958,AJ969,AJ119/AJ969)-AJ119,0)+(SUM($N119:AI119)+SUM($N998:AI998))*AJ$958*AJ969)*($F1027=5)</f>
        <v>0</v>
      </c>
      <c r="AK1027" s="374">
        <f>(IFERROR(-FV(AK$958,AK969,AK119/AK969)-AK119,0)+(SUM($N119:AJ119)+SUM($N998:AJ998))*AK$958*AK969)*($F1027=5)</f>
        <v>0</v>
      </c>
      <c r="AL1027" s="374">
        <f>(IFERROR(-FV(AL$958,AL969,AL119/AL969)-AL119,0)+(SUM($N119:AK119)+SUM($N998:AK998))*AL$958*AL969)*($F1027=5)</f>
        <v>0</v>
      </c>
      <c r="AM1027" s="374">
        <f>(IFERROR(-FV(AM$958,AM969,AM119/AM969)-AM119,0)+(SUM($N119:AL119)+SUM($N998:AL998))*AM$958*AM969)*($F1027=5)</f>
        <v>0</v>
      </c>
      <c r="AN1027" s="374">
        <f>(IFERROR(-FV(AN$958,AN969,AN119/AN969)-AN119,0)+(SUM($N119:AM119)+SUM($N998:AM998))*AN$958*AN969)*($F1027=5)</f>
        <v>0</v>
      </c>
      <c r="AO1027" s="374">
        <f>(IFERROR(-FV(AO$958,AO969,AO119/AO969)-AO119,0)+(SUM($N119:AN119)+SUM($N998:AN998))*AO$958*AO969)*($F1027=5)</f>
        <v>0</v>
      </c>
      <c r="AP1027" s="374">
        <f>(IFERROR(-FV(AP$958,AP969,AP119/AP969)-AP119,0)+(SUM($N119:AO119)+SUM($N998:AO998))*AP$958*AP969)*($F1027=5)</f>
        <v>0</v>
      </c>
      <c r="AQ1027" s="374">
        <f>(IFERROR(-FV(AQ$958,AQ969,AQ119/AQ969)-AQ119,0)+(SUM($N119:AP119)+SUM($N998:AP998))*AQ$958*AQ969)*($F1027=5)</f>
        <v>0</v>
      </c>
      <c r="AR1027" s="374">
        <f>(IFERROR(-FV(AR$958,AR969,AR119/AR969)-AR119,0)+(SUM($N119:AQ119)+SUM($N998:AQ998))*AR$958*AR969)*($F1027=5)</f>
        <v>0</v>
      </c>
      <c r="AS1027" s="374">
        <f>(IFERROR(-FV(AS$958,AS969,AS119/AS969)-AS119,0)+(SUM($N119:AR119)+SUM($N998:AR998))*AS$958*AS969)*($F1027=5)</f>
        <v>0</v>
      </c>
      <c r="AT1027" s="374">
        <f>(IFERROR(-FV(AT$958,AT969,AT119/AT969)-AT119,0)+(SUM($N119:AS119)+SUM($N998:AS998))*AT$958*AT969)*($F1027=5)</f>
        <v>0</v>
      </c>
      <c r="AU1027" s="374">
        <f>(IFERROR(-FV(AU$958,AU969,AU119/AU969)-AU119,0)+(SUM($N119:AT119)+SUM($N998:AT998))*AU$958*AU969)*($F1027=5)</f>
        <v>0</v>
      </c>
      <c r="AV1027" s="374">
        <f>(IFERROR(-FV(AV$958,AV969,AV119/AV969)-AV119,0)+(SUM($N119:AU119)+SUM($N998:AU998))*AV$958*AV969)*($F1027=5)</f>
        <v>0</v>
      </c>
      <c r="AW1027" s="374">
        <f>(IFERROR(-FV(AW$958,AW969,AW119/AW969)-AW119,0)+(SUM($N119:AV119)+SUM($N998:AV998))*AW$958*AW969)*($F1027=5)</f>
        <v>0</v>
      </c>
      <c r="AX1027" s="374">
        <f>(IFERROR(-FV(AX$958,AX969,AX119/AX969)-AX119,0)+(SUM($N119:AW119)+SUM($N998:AW998))*AX$958*AX969)*($F1027=5)</f>
        <v>0</v>
      </c>
      <c r="AY1027" s="374">
        <f>(IFERROR(-FV(AY$958,AY969,AY119/AY969)-AY119,0)+(SUM($N119:AX119)+SUM($N998:AX998))*AY$958*AY969)*($F1027=5)</f>
        <v>0</v>
      </c>
      <c r="AZ1027" s="374">
        <f>(IFERROR(-FV(AZ$958,AZ969,AZ119/AZ969)-AZ119,0)+(SUM($N119:AY119)+SUM($N998:AY998))*AZ$958*AZ969)*($F1027=5)</f>
        <v>0</v>
      </c>
      <c r="BA1027" s="374">
        <f>(IFERROR(-FV(BA$958,BA969,BA119/BA969)-BA119,0)+(SUM($N119:AZ119)+SUM($N998:AZ998))*BA$958*BA969)*($F1027=5)</f>
        <v>0</v>
      </c>
      <c r="BB1027" s="374">
        <f>(IFERROR(-FV(BB$958,BB969,BB119/BB969)-BB119,0)+(SUM($N119:BA119)+SUM($N998:BA998))*BB$958*BB969)*($F1027=5)</f>
        <v>0</v>
      </c>
      <c r="BC1027" s="374">
        <f>(IFERROR(-FV(BC$958,BC969,BC119/BC969)-BC119,0)+(SUM($N119:BB119)+SUM($N998:BB998))*BC$958*BC969)*($F1027=5)</f>
        <v>0</v>
      </c>
      <c r="BD1027" s="374">
        <f>(IFERROR(-FV(BD$958,BD969,BD119/BD969)-BD119,0)+(SUM($N119:BC119)+SUM($N998:BC998))*BD$958*BD969)*($F1027=5)</f>
        <v>0</v>
      </c>
      <c r="BE1027" s="374">
        <f>(IFERROR(-FV(BE$958,BE969,BE119/BE969)-BE119,0)+(SUM($N119:BD119)+SUM($N998:BD998))*BE$958*BE969)*($F1027=5)</f>
        <v>0</v>
      </c>
      <c r="BF1027" s="374">
        <f>(IFERROR(-FV(BF$958,BF969,BF119/BF969)-BF119,0)+(SUM($N119:BE119)+SUM($N998:BE998))*BF$958*BF969)*($F1027=5)</f>
        <v>0</v>
      </c>
      <c r="BG1027" s="374">
        <f>(IFERROR(-FV(BG$958,BG969,BG119/BG969)-BG119,0)+(SUM($N119:BF119)+SUM($N998:BF998))*BG$958*BG969)*($F1027=5)</f>
        <v>0</v>
      </c>
      <c r="BH1027" s="374">
        <f>(IFERROR(-FV(BH$958,BH969,BH119/BH969)-BH119,0)+(SUM($N119:BG119)+SUM($N998:BG998))*BH$958*BH969)*($F1027=5)</f>
        <v>0</v>
      </c>
      <c r="BI1027" s="374">
        <f>(IFERROR(-FV(BI$958,BI969,BI119/BI969)-BI119,0)+(SUM($N119:BH119)+SUM($N998:BH998))*BI$958*BI969)*($F1027=5)</f>
        <v>0</v>
      </c>
      <c r="BJ1027" s="374">
        <f>(IFERROR(-FV(BJ$958,BJ969,BJ119/BJ969)-BJ119,0)+(SUM($N119:BI119)+SUM($N998:BI998))*BJ$958*BJ969)*($F1027=5)</f>
        <v>0</v>
      </c>
      <c r="BK1027" s="374">
        <f>(IFERROR(-FV(BK$958,BK969,BK119/BK969)-BK119,0)+(SUM($N119:BJ119)+SUM($N998:BJ998))*BK$958*BK969)*($F1027=5)</f>
        <v>0</v>
      </c>
      <c r="BL1027" s="374">
        <f>(IFERROR(-FV(BL$958,BL969,BL119/BL969)-BL119,0)+(SUM($N119:BK119)+SUM($N998:BK998))*BL$958*BL969)*($F1027=5)</f>
        <v>0</v>
      </c>
      <c r="BM1027" s="374">
        <f>(IFERROR(-FV(BM$958,BM969,BM119/BM969)-BM119,0)+(SUM($N119:BL119)+SUM($N998:BL998))*BM$958*BM969)*($F1027=5)</f>
        <v>0</v>
      </c>
    </row>
    <row r="1028" spans="3:65" outlineLevel="1" x14ac:dyDescent="0.2">
      <c r="C1028" s="325">
        <f t="shared" si="1803"/>
        <v>4</v>
      </c>
      <c r="D1028" s="303" t="str">
        <f t="shared" si="1804"/>
        <v>item 4</v>
      </c>
      <c r="E1028" s="350" t="str">
        <f t="shared" si="1802"/>
        <v>Operating Expense</v>
      </c>
      <c r="F1028" s="320">
        <f t="shared" si="1802"/>
        <v>2</v>
      </c>
      <c r="G1028" s="320"/>
      <c r="H1028" s="362"/>
      <c r="K1028" s="341">
        <f t="shared" si="1805"/>
        <v>0</v>
      </c>
      <c r="L1028" s="342">
        <f t="shared" si="1806"/>
        <v>0</v>
      </c>
      <c r="O1028" s="374">
        <f>(IFERROR(-FV(O$958,O970,O120/O970)-O120,0)+(SUM($N120:N120)+SUM($N999:N999))*O$958*O970)*($F1028=5)</f>
        <v>0</v>
      </c>
      <c r="P1028" s="374">
        <f>(IFERROR(-FV(P$958,P970,P120/P970)-P120,0)+(SUM($N120:O120)+SUM($N999:O999))*P$958*P970)*($F1028=5)</f>
        <v>0</v>
      </c>
      <c r="Q1028" s="374">
        <f>(IFERROR(-FV(Q$958,Q970,Q120/Q970)-Q120,0)+(SUM($N120:P120)+SUM($N999:P999))*Q$958*Q970)*($F1028=5)</f>
        <v>0</v>
      </c>
      <c r="R1028" s="374">
        <f>(IFERROR(-FV(R$958,R970,R120/R970)-R120,0)+(SUM($N120:Q120)+SUM($N999:Q999))*R$958*R970)*($F1028=5)</f>
        <v>0</v>
      </c>
      <c r="S1028" s="374">
        <f>(IFERROR(-FV(S$958,S970,S120/S970)-S120,0)+(SUM($N120:R120)+SUM($N999:R999))*S$958*S970)*($F1028=5)</f>
        <v>0</v>
      </c>
      <c r="T1028" s="374">
        <f>(IFERROR(-FV(T$958,T970,T120/T970)-T120,0)+(SUM($N120:S120)+SUM($N999:S999))*T$958*T970)*($F1028=5)</f>
        <v>0</v>
      </c>
      <c r="U1028" s="374">
        <f>(IFERROR(-FV(U$958,U970,U120/U970)-U120,0)+(SUM($N120:T120)+SUM($N999:T999))*U$958*U970)*($F1028=5)</f>
        <v>0</v>
      </c>
      <c r="V1028" s="374">
        <f>(IFERROR(-FV(V$958,V970,V120/V970)-V120,0)+(SUM($N120:U120)+SUM($N999:U999))*V$958*V970)*($F1028=5)</f>
        <v>0</v>
      </c>
      <c r="W1028" s="374">
        <f>(IFERROR(-FV(W$958,W970,W120/W970)-W120,0)+(SUM($N120:V120)+SUM($N999:V999))*W$958*W970)*($F1028=5)</f>
        <v>0</v>
      </c>
      <c r="X1028" s="374">
        <f>(IFERROR(-FV(X$958,X970,X120/X970)-X120,0)+(SUM($N120:W120)+SUM($N999:W999))*X$958*X970)*($F1028=5)</f>
        <v>0</v>
      </c>
      <c r="Y1028" s="374">
        <f>(IFERROR(-FV(Y$958,Y970,Y120/Y970)-Y120,0)+(SUM($N120:X120)+SUM($N999:X999))*Y$958*Y970)*($F1028=5)</f>
        <v>0</v>
      </c>
      <c r="Z1028" s="374">
        <f>(IFERROR(-FV(Z$958,Z970,Z120/Z970)-Z120,0)+(SUM($N120:Y120)+SUM($N999:Y999))*Z$958*Z970)*($F1028=5)</f>
        <v>0</v>
      </c>
      <c r="AA1028" s="374">
        <f>(IFERROR(-FV(AA$958,AA970,AA120/AA970)-AA120,0)+(SUM($N120:Z120)+SUM($N999:Z999))*AA$958*AA970)*($F1028=5)</f>
        <v>0</v>
      </c>
      <c r="AB1028" s="374">
        <f>(IFERROR(-FV(AB$958,AB970,AB120/AB970)-AB120,0)+(SUM($N120:AA120)+SUM($N999:AA999))*AB$958*AB970)*($F1028=5)</f>
        <v>0</v>
      </c>
      <c r="AC1028" s="374">
        <f>(IFERROR(-FV(AC$958,AC970,AC120/AC970)-AC120,0)+(SUM($N120:AB120)+SUM($N999:AB999))*AC$958*AC970)*($F1028=5)</f>
        <v>0</v>
      </c>
      <c r="AD1028" s="374">
        <f>(IFERROR(-FV(AD$958,AD970,AD120/AD970)-AD120,0)+(SUM($N120:AC120)+SUM($N999:AC999))*AD$958*AD970)*($F1028=5)</f>
        <v>0</v>
      </c>
      <c r="AE1028" s="374">
        <f>(IFERROR(-FV(AE$958,AE970,AE120/AE970)-AE120,0)+(SUM($N120:AD120)+SUM($N999:AD999))*AE$958*AE970)*($F1028=5)</f>
        <v>0</v>
      </c>
      <c r="AF1028" s="374">
        <f>(IFERROR(-FV(AF$958,AF970,AF120/AF970)-AF120,0)+(SUM($N120:AE120)+SUM($N999:AE999))*AF$958*AF970)*($F1028=5)</f>
        <v>0</v>
      </c>
      <c r="AG1028" s="374">
        <f>(IFERROR(-FV(AG$958,AG970,AG120/AG970)-AG120,0)+(SUM($N120:AF120)+SUM($N999:AF999))*AG$958*AG970)*($F1028=5)</f>
        <v>0</v>
      </c>
      <c r="AH1028" s="374">
        <f>(IFERROR(-FV(AH$958,AH970,AH120/AH970)-AH120,0)+(SUM($N120:AG120)+SUM($N999:AG999))*AH$958*AH970)*($F1028=5)</f>
        <v>0</v>
      </c>
      <c r="AI1028" s="374">
        <f>(IFERROR(-FV(AI$958,AI970,AI120/AI970)-AI120,0)+(SUM($N120:AH120)+SUM($N999:AH999))*AI$958*AI970)*($F1028=5)</f>
        <v>0</v>
      </c>
      <c r="AJ1028" s="374">
        <f>(IFERROR(-FV(AJ$958,AJ970,AJ120/AJ970)-AJ120,0)+(SUM($N120:AI120)+SUM($N999:AI999))*AJ$958*AJ970)*($F1028=5)</f>
        <v>0</v>
      </c>
      <c r="AK1028" s="374">
        <f>(IFERROR(-FV(AK$958,AK970,AK120/AK970)-AK120,0)+(SUM($N120:AJ120)+SUM($N999:AJ999))*AK$958*AK970)*($F1028=5)</f>
        <v>0</v>
      </c>
      <c r="AL1028" s="374">
        <f>(IFERROR(-FV(AL$958,AL970,AL120/AL970)-AL120,0)+(SUM($N120:AK120)+SUM($N999:AK999))*AL$958*AL970)*($F1028=5)</f>
        <v>0</v>
      </c>
      <c r="AM1028" s="374">
        <f>(IFERROR(-FV(AM$958,AM970,AM120/AM970)-AM120,0)+(SUM($N120:AL120)+SUM($N999:AL999))*AM$958*AM970)*($F1028=5)</f>
        <v>0</v>
      </c>
      <c r="AN1028" s="374">
        <f>(IFERROR(-FV(AN$958,AN970,AN120/AN970)-AN120,0)+(SUM($N120:AM120)+SUM($N999:AM999))*AN$958*AN970)*($F1028=5)</f>
        <v>0</v>
      </c>
      <c r="AO1028" s="374">
        <f>(IFERROR(-FV(AO$958,AO970,AO120/AO970)-AO120,0)+(SUM($N120:AN120)+SUM($N999:AN999))*AO$958*AO970)*($F1028=5)</f>
        <v>0</v>
      </c>
      <c r="AP1028" s="374">
        <f>(IFERROR(-FV(AP$958,AP970,AP120/AP970)-AP120,0)+(SUM($N120:AO120)+SUM($N999:AO999))*AP$958*AP970)*($F1028=5)</f>
        <v>0</v>
      </c>
      <c r="AQ1028" s="374">
        <f>(IFERROR(-FV(AQ$958,AQ970,AQ120/AQ970)-AQ120,0)+(SUM($N120:AP120)+SUM($N999:AP999))*AQ$958*AQ970)*($F1028=5)</f>
        <v>0</v>
      </c>
      <c r="AR1028" s="374">
        <f>(IFERROR(-FV(AR$958,AR970,AR120/AR970)-AR120,0)+(SUM($N120:AQ120)+SUM($N999:AQ999))*AR$958*AR970)*($F1028=5)</f>
        <v>0</v>
      </c>
      <c r="AS1028" s="374">
        <f>(IFERROR(-FV(AS$958,AS970,AS120/AS970)-AS120,0)+(SUM($N120:AR120)+SUM($N999:AR999))*AS$958*AS970)*($F1028=5)</f>
        <v>0</v>
      </c>
      <c r="AT1028" s="374">
        <f>(IFERROR(-FV(AT$958,AT970,AT120/AT970)-AT120,0)+(SUM($N120:AS120)+SUM($N999:AS999))*AT$958*AT970)*($F1028=5)</f>
        <v>0</v>
      </c>
      <c r="AU1028" s="374">
        <f>(IFERROR(-FV(AU$958,AU970,AU120/AU970)-AU120,0)+(SUM($N120:AT120)+SUM($N999:AT999))*AU$958*AU970)*($F1028=5)</f>
        <v>0</v>
      </c>
      <c r="AV1028" s="374">
        <f>(IFERROR(-FV(AV$958,AV970,AV120/AV970)-AV120,0)+(SUM($N120:AU120)+SUM($N999:AU999))*AV$958*AV970)*($F1028=5)</f>
        <v>0</v>
      </c>
      <c r="AW1028" s="374">
        <f>(IFERROR(-FV(AW$958,AW970,AW120/AW970)-AW120,0)+(SUM($N120:AV120)+SUM($N999:AV999))*AW$958*AW970)*($F1028=5)</f>
        <v>0</v>
      </c>
      <c r="AX1028" s="374">
        <f>(IFERROR(-FV(AX$958,AX970,AX120/AX970)-AX120,0)+(SUM($N120:AW120)+SUM($N999:AW999))*AX$958*AX970)*($F1028=5)</f>
        <v>0</v>
      </c>
      <c r="AY1028" s="374">
        <f>(IFERROR(-FV(AY$958,AY970,AY120/AY970)-AY120,0)+(SUM($N120:AX120)+SUM($N999:AX999))*AY$958*AY970)*($F1028=5)</f>
        <v>0</v>
      </c>
      <c r="AZ1028" s="374">
        <f>(IFERROR(-FV(AZ$958,AZ970,AZ120/AZ970)-AZ120,0)+(SUM($N120:AY120)+SUM($N999:AY999))*AZ$958*AZ970)*($F1028=5)</f>
        <v>0</v>
      </c>
      <c r="BA1028" s="374">
        <f>(IFERROR(-FV(BA$958,BA970,BA120/BA970)-BA120,0)+(SUM($N120:AZ120)+SUM($N999:AZ999))*BA$958*BA970)*($F1028=5)</f>
        <v>0</v>
      </c>
      <c r="BB1028" s="374">
        <f>(IFERROR(-FV(BB$958,BB970,BB120/BB970)-BB120,0)+(SUM($N120:BA120)+SUM($N999:BA999))*BB$958*BB970)*($F1028=5)</f>
        <v>0</v>
      </c>
      <c r="BC1028" s="374">
        <f>(IFERROR(-FV(BC$958,BC970,BC120/BC970)-BC120,0)+(SUM($N120:BB120)+SUM($N999:BB999))*BC$958*BC970)*($F1028=5)</f>
        <v>0</v>
      </c>
      <c r="BD1028" s="374">
        <f>(IFERROR(-FV(BD$958,BD970,BD120/BD970)-BD120,0)+(SUM($N120:BC120)+SUM($N999:BC999))*BD$958*BD970)*($F1028=5)</f>
        <v>0</v>
      </c>
      <c r="BE1028" s="374">
        <f>(IFERROR(-FV(BE$958,BE970,BE120/BE970)-BE120,0)+(SUM($N120:BD120)+SUM($N999:BD999))*BE$958*BE970)*($F1028=5)</f>
        <v>0</v>
      </c>
      <c r="BF1028" s="374">
        <f>(IFERROR(-FV(BF$958,BF970,BF120/BF970)-BF120,0)+(SUM($N120:BE120)+SUM($N999:BE999))*BF$958*BF970)*($F1028=5)</f>
        <v>0</v>
      </c>
      <c r="BG1028" s="374">
        <f>(IFERROR(-FV(BG$958,BG970,BG120/BG970)-BG120,0)+(SUM($N120:BF120)+SUM($N999:BF999))*BG$958*BG970)*($F1028=5)</f>
        <v>0</v>
      </c>
      <c r="BH1028" s="374">
        <f>(IFERROR(-FV(BH$958,BH970,BH120/BH970)-BH120,0)+(SUM($N120:BG120)+SUM($N999:BG999))*BH$958*BH970)*($F1028=5)</f>
        <v>0</v>
      </c>
      <c r="BI1028" s="374">
        <f>(IFERROR(-FV(BI$958,BI970,BI120/BI970)-BI120,0)+(SUM($N120:BH120)+SUM($N999:BH999))*BI$958*BI970)*($F1028=5)</f>
        <v>0</v>
      </c>
      <c r="BJ1028" s="374">
        <f>(IFERROR(-FV(BJ$958,BJ970,BJ120/BJ970)-BJ120,0)+(SUM($N120:BI120)+SUM($N999:BI999))*BJ$958*BJ970)*($F1028=5)</f>
        <v>0</v>
      </c>
      <c r="BK1028" s="374">
        <f>(IFERROR(-FV(BK$958,BK970,BK120/BK970)-BK120,0)+(SUM($N120:BJ120)+SUM($N999:BJ999))*BK$958*BK970)*($F1028=5)</f>
        <v>0</v>
      </c>
      <c r="BL1028" s="374">
        <f>(IFERROR(-FV(BL$958,BL970,BL120/BL970)-BL120,0)+(SUM($N120:BK120)+SUM($N999:BK999))*BL$958*BL970)*($F1028=5)</f>
        <v>0</v>
      </c>
      <c r="BM1028" s="374">
        <f>(IFERROR(-FV(BM$958,BM970,BM120/BM970)-BM120,0)+(SUM($N120:BL120)+SUM($N999:BL999))*BM$958*BM970)*($F1028=5)</f>
        <v>0</v>
      </c>
    </row>
    <row r="1029" spans="3:65" outlineLevel="1" x14ac:dyDescent="0.2">
      <c r="C1029" s="325">
        <f t="shared" si="1803"/>
        <v>5</v>
      </c>
      <c r="D1029" s="303" t="str">
        <f t="shared" si="1804"/>
        <v>item 5</v>
      </c>
      <c r="E1029" s="350" t="str">
        <f t="shared" si="1802"/>
        <v>Operating Expense</v>
      </c>
      <c r="F1029" s="320">
        <f t="shared" si="1802"/>
        <v>2</v>
      </c>
      <c r="G1029" s="320"/>
      <c r="H1029" s="362"/>
      <c r="K1029" s="341">
        <f t="shared" si="1805"/>
        <v>0</v>
      </c>
      <c r="L1029" s="342">
        <f t="shared" si="1806"/>
        <v>0</v>
      </c>
      <c r="O1029" s="374">
        <f>(IFERROR(-FV(O$958,O971,O121/O971)-O121,0)+(SUM($N121:N121)+SUM($N1000:N1000))*O$958*O971)*($F1029=5)</f>
        <v>0</v>
      </c>
      <c r="P1029" s="374">
        <f>(IFERROR(-FV(P$958,P971,P121/P971)-P121,0)+(SUM($N121:O121)+SUM($N1000:O1000))*P$958*P971)*($F1029=5)</f>
        <v>0</v>
      </c>
      <c r="Q1029" s="374">
        <f>(IFERROR(-FV(Q$958,Q971,Q121/Q971)-Q121,0)+(SUM($N121:P121)+SUM($N1000:P1000))*Q$958*Q971)*($F1029=5)</f>
        <v>0</v>
      </c>
      <c r="R1029" s="374">
        <f>(IFERROR(-FV(R$958,R971,R121/R971)-R121,0)+(SUM($N121:Q121)+SUM($N1000:Q1000))*R$958*R971)*($F1029=5)</f>
        <v>0</v>
      </c>
      <c r="S1029" s="374">
        <f>(IFERROR(-FV(S$958,S971,S121/S971)-S121,0)+(SUM($N121:R121)+SUM($N1000:R1000))*S$958*S971)*($F1029=5)</f>
        <v>0</v>
      </c>
      <c r="T1029" s="374">
        <f>(IFERROR(-FV(T$958,T971,T121/T971)-T121,0)+(SUM($N121:S121)+SUM($N1000:S1000))*T$958*T971)*($F1029=5)</f>
        <v>0</v>
      </c>
      <c r="U1029" s="374">
        <f>(IFERROR(-FV(U$958,U971,U121/U971)-U121,0)+(SUM($N121:T121)+SUM($N1000:T1000))*U$958*U971)*($F1029=5)</f>
        <v>0</v>
      </c>
      <c r="V1029" s="374">
        <f>(IFERROR(-FV(V$958,V971,V121/V971)-V121,0)+(SUM($N121:U121)+SUM($N1000:U1000))*V$958*V971)*($F1029=5)</f>
        <v>0</v>
      </c>
      <c r="W1029" s="374">
        <f>(IFERROR(-FV(W$958,W971,W121/W971)-W121,0)+(SUM($N121:V121)+SUM($N1000:V1000))*W$958*W971)*($F1029=5)</f>
        <v>0</v>
      </c>
      <c r="X1029" s="374">
        <f>(IFERROR(-FV(X$958,X971,X121/X971)-X121,0)+(SUM($N121:W121)+SUM($N1000:W1000))*X$958*X971)*($F1029=5)</f>
        <v>0</v>
      </c>
      <c r="Y1029" s="374">
        <f>(IFERROR(-FV(Y$958,Y971,Y121/Y971)-Y121,0)+(SUM($N121:X121)+SUM($N1000:X1000))*Y$958*Y971)*($F1029=5)</f>
        <v>0</v>
      </c>
      <c r="Z1029" s="374">
        <f>(IFERROR(-FV(Z$958,Z971,Z121/Z971)-Z121,0)+(SUM($N121:Y121)+SUM($N1000:Y1000))*Z$958*Z971)*($F1029=5)</f>
        <v>0</v>
      </c>
      <c r="AA1029" s="374">
        <f>(IFERROR(-FV(AA$958,AA971,AA121/AA971)-AA121,0)+(SUM($N121:Z121)+SUM($N1000:Z1000))*AA$958*AA971)*($F1029=5)</f>
        <v>0</v>
      </c>
      <c r="AB1029" s="374">
        <f>(IFERROR(-FV(AB$958,AB971,AB121/AB971)-AB121,0)+(SUM($N121:AA121)+SUM($N1000:AA1000))*AB$958*AB971)*($F1029=5)</f>
        <v>0</v>
      </c>
      <c r="AC1029" s="374">
        <f>(IFERROR(-FV(AC$958,AC971,AC121/AC971)-AC121,0)+(SUM($N121:AB121)+SUM($N1000:AB1000))*AC$958*AC971)*($F1029=5)</f>
        <v>0</v>
      </c>
      <c r="AD1029" s="374">
        <f>(IFERROR(-FV(AD$958,AD971,AD121/AD971)-AD121,0)+(SUM($N121:AC121)+SUM($N1000:AC1000))*AD$958*AD971)*($F1029=5)</f>
        <v>0</v>
      </c>
      <c r="AE1029" s="374">
        <f>(IFERROR(-FV(AE$958,AE971,AE121/AE971)-AE121,0)+(SUM($N121:AD121)+SUM($N1000:AD1000))*AE$958*AE971)*($F1029=5)</f>
        <v>0</v>
      </c>
      <c r="AF1029" s="374">
        <f>(IFERROR(-FV(AF$958,AF971,AF121/AF971)-AF121,0)+(SUM($N121:AE121)+SUM($N1000:AE1000))*AF$958*AF971)*($F1029=5)</f>
        <v>0</v>
      </c>
      <c r="AG1029" s="374">
        <f>(IFERROR(-FV(AG$958,AG971,AG121/AG971)-AG121,0)+(SUM($N121:AF121)+SUM($N1000:AF1000))*AG$958*AG971)*($F1029=5)</f>
        <v>0</v>
      </c>
      <c r="AH1029" s="374">
        <f>(IFERROR(-FV(AH$958,AH971,AH121/AH971)-AH121,0)+(SUM($N121:AG121)+SUM($N1000:AG1000))*AH$958*AH971)*($F1029=5)</f>
        <v>0</v>
      </c>
      <c r="AI1029" s="374">
        <f>(IFERROR(-FV(AI$958,AI971,AI121/AI971)-AI121,0)+(SUM($N121:AH121)+SUM($N1000:AH1000))*AI$958*AI971)*($F1029=5)</f>
        <v>0</v>
      </c>
      <c r="AJ1029" s="374">
        <f>(IFERROR(-FV(AJ$958,AJ971,AJ121/AJ971)-AJ121,0)+(SUM($N121:AI121)+SUM($N1000:AI1000))*AJ$958*AJ971)*($F1029=5)</f>
        <v>0</v>
      </c>
      <c r="AK1029" s="374">
        <f>(IFERROR(-FV(AK$958,AK971,AK121/AK971)-AK121,0)+(SUM($N121:AJ121)+SUM($N1000:AJ1000))*AK$958*AK971)*($F1029=5)</f>
        <v>0</v>
      </c>
      <c r="AL1029" s="374">
        <f>(IFERROR(-FV(AL$958,AL971,AL121/AL971)-AL121,0)+(SUM($N121:AK121)+SUM($N1000:AK1000))*AL$958*AL971)*($F1029=5)</f>
        <v>0</v>
      </c>
      <c r="AM1029" s="374">
        <f>(IFERROR(-FV(AM$958,AM971,AM121/AM971)-AM121,0)+(SUM($N121:AL121)+SUM($N1000:AL1000))*AM$958*AM971)*($F1029=5)</f>
        <v>0</v>
      </c>
      <c r="AN1029" s="374">
        <f>(IFERROR(-FV(AN$958,AN971,AN121/AN971)-AN121,0)+(SUM($N121:AM121)+SUM($N1000:AM1000))*AN$958*AN971)*($F1029=5)</f>
        <v>0</v>
      </c>
      <c r="AO1029" s="374">
        <f>(IFERROR(-FV(AO$958,AO971,AO121/AO971)-AO121,0)+(SUM($N121:AN121)+SUM($N1000:AN1000))*AO$958*AO971)*($F1029=5)</f>
        <v>0</v>
      </c>
      <c r="AP1029" s="374">
        <f>(IFERROR(-FV(AP$958,AP971,AP121/AP971)-AP121,0)+(SUM($N121:AO121)+SUM($N1000:AO1000))*AP$958*AP971)*($F1029=5)</f>
        <v>0</v>
      </c>
      <c r="AQ1029" s="374">
        <f>(IFERROR(-FV(AQ$958,AQ971,AQ121/AQ971)-AQ121,0)+(SUM($N121:AP121)+SUM($N1000:AP1000))*AQ$958*AQ971)*($F1029=5)</f>
        <v>0</v>
      </c>
      <c r="AR1029" s="374">
        <f>(IFERROR(-FV(AR$958,AR971,AR121/AR971)-AR121,0)+(SUM($N121:AQ121)+SUM($N1000:AQ1000))*AR$958*AR971)*($F1029=5)</f>
        <v>0</v>
      </c>
      <c r="AS1029" s="374">
        <f>(IFERROR(-FV(AS$958,AS971,AS121/AS971)-AS121,0)+(SUM($N121:AR121)+SUM($N1000:AR1000))*AS$958*AS971)*($F1029=5)</f>
        <v>0</v>
      </c>
      <c r="AT1029" s="374">
        <f>(IFERROR(-FV(AT$958,AT971,AT121/AT971)-AT121,0)+(SUM($N121:AS121)+SUM($N1000:AS1000))*AT$958*AT971)*($F1029=5)</f>
        <v>0</v>
      </c>
      <c r="AU1029" s="374">
        <f>(IFERROR(-FV(AU$958,AU971,AU121/AU971)-AU121,0)+(SUM($N121:AT121)+SUM($N1000:AT1000))*AU$958*AU971)*($F1029=5)</f>
        <v>0</v>
      </c>
      <c r="AV1029" s="374">
        <f>(IFERROR(-FV(AV$958,AV971,AV121/AV971)-AV121,0)+(SUM($N121:AU121)+SUM($N1000:AU1000))*AV$958*AV971)*($F1029=5)</f>
        <v>0</v>
      </c>
      <c r="AW1029" s="374">
        <f>(IFERROR(-FV(AW$958,AW971,AW121/AW971)-AW121,0)+(SUM($N121:AV121)+SUM($N1000:AV1000))*AW$958*AW971)*($F1029=5)</f>
        <v>0</v>
      </c>
      <c r="AX1029" s="374">
        <f>(IFERROR(-FV(AX$958,AX971,AX121/AX971)-AX121,0)+(SUM($N121:AW121)+SUM($N1000:AW1000))*AX$958*AX971)*($F1029=5)</f>
        <v>0</v>
      </c>
      <c r="AY1029" s="374">
        <f>(IFERROR(-FV(AY$958,AY971,AY121/AY971)-AY121,0)+(SUM($N121:AX121)+SUM($N1000:AX1000))*AY$958*AY971)*($F1029=5)</f>
        <v>0</v>
      </c>
      <c r="AZ1029" s="374">
        <f>(IFERROR(-FV(AZ$958,AZ971,AZ121/AZ971)-AZ121,0)+(SUM($N121:AY121)+SUM($N1000:AY1000))*AZ$958*AZ971)*($F1029=5)</f>
        <v>0</v>
      </c>
      <c r="BA1029" s="374">
        <f>(IFERROR(-FV(BA$958,BA971,BA121/BA971)-BA121,0)+(SUM($N121:AZ121)+SUM($N1000:AZ1000))*BA$958*BA971)*($F1029=5)</f>
        <v>0</v>
      </c>
      <c r="BB1029" s="374">
        <f>(IFERROR(-FV(BB$958,BB971,BB121/BB971)-BB121,0)+(SUM($N121:BA121)+SUM($N1000:BA1000))*BB$958*BB971)*($F1029=5)</f>
        <v>0</v>
      </c>
      <c r="BC1029" s="374">
        <f>(IFERROR(-FV(BC$958,BC971,BC121/BC971)-BC121,0)+(SUM($N121:BB121)+SUM($N1000:BB1000))*BC$958*BC971)*($F1029=5)</f>
        <v>0</v>
      </c>
      <c r="BD1029" s="374">
        <f>(IFERROR(-FV(BD$958,BD971,BD121/BD971)-BD121,0)+(SUM($N121:BC121)+SUM($N1000:BC1000))*BD$958*BD971)*($F1029=5)</f>
        <v>0</v>
      </c>
      <c r="BE1029" s="374">
        <f>(IFERROR(-FV(BE$958,BE971,BE121/BE971)-BE121,0)+(SUM($N121:BD121)+SUM($N1000:BD1000))*BE$958*BE971)*($F1029=5)</f>
        <v>0</v>
      </c>
      <c r="BF1029" s="374">
        <f>(IFERROR(-FV(BF$958,BF971,BF121/BF971)-BF121,0)+(SUM($N121:BE121)+SUM($N1000:BE1000))*BF$958*BF971)*($F1029=5)</f>
        <v>0</v>
      </c>
      <c r="BG1029" s="374">
        <f>(IFERROR(-FV(BG$958,BG971,BG121/BG971)-BG121,0)+(SUM($N121:BF121)+SUM($N1000:BF1000))*BG$958*BG971)*($F1029=5)</f>
        <v>0</v>
      </c>
      <c r="BH1029" s="374">
        <f>(IFERROR(-FV(BH$958,BH971,BH121/BH971)-BH121,0)+(SUM($N121:BG121)+SUM($N1000:BG1000))*BH$958*BH971)*($F1029=5)</f>
        <v>0</v>
      </c>
      <c r="BI1029" s="374">
        <f>(IFERROR(-FV(BI$958,BI971,BI121/BI971)-BI121,0)+(SUM($N121:BH121)+SUM($N1000:BH1000))*BI$958*BI971)*($F1029=5)</f>
        <v>0</v>
      </c>
      <c r="BJ1029" s="374">
        <f>(IFERROR(-FV(BJ$958,BJ971,BJ121/BJ971)-BJ121,0)+(SUM($N121:BI121)+SUM($N1000:BI1000))*BJ$958*BJ971)*($F1029=5)</f>
        <v>0</v>
      </c>
      <c r="BK1029" s="374">
        <f>(IFERROR(-FV(BK$958,BK971,BK121/BK971)-BK121,0)+(SUM($N121:BJ121)+SUM($N1000:BJ1000))*BK$958*BK971)*($F1029=5)</f>
        <v>0</v>
      </c>
      <c r="BL1029" s="374">
        <f>(IFERROR(-FV(BL$958,BL971,BL121/BL971)-BL121,0)+(SUM($N121:BK121)+SUM($N1000:BK1000))*BL$958*BL971)*($F1029=5)</f>
        <v>0</v>
      </c>
      <c r="BM1029" s="374">
        <f>(IFERROR(-FV(BM$958,BM971,BM121/BM971)-BM121,0)+(SUM($N121:BL121)+SUM($N1000:BL1000))*BM$958*BM971)*($F1029=5)</f>
        <v>0</v>
      </c>
    </row>
    <row r="1030" spans="3:65" outlineLevel="1" x14ac:dyDescent="0.2">
      <c r="C1030" s="325">
        <f t="shared" si="1803"/>
        <v>6</v>
      </c>
      <c r="D1030" s="303" t="str">
        <f t="shared" si="1804"/>
        <v>item 6</v>
      </c>
      <c r="E1030" s="350" t="str">
        <f t="shared" si="1802"/>
        <v>Operating Expense</v>
      </c>
      <c r="F1030" s="320">
        <f t="shared" si="1802"/>
        <v>2</v>
      </c>
      <c r="G1030" s="320"/>
      <c r="H1030" s="362"/>
      <c r="K1030" s="341">
        <f t="shared" si="1805"/>
        <v>0</v>
      </c>
      <c r="L1030" s="342">
        <f t="shared" si="1806"/>
        <v>0</v>
      </c>
      <c r="O1030" s="374">
        <f>(IFERROR(-FV(O$958,O972,O122/O972)-O122,0)+(SUM($N122:N122)+SUM($N1001:N1001))*O$958*O972)*($F1030=5)</f>
        <v>0</v>
      </c>
      <c r="P1030" s="374">
        <f>(IFERROR(-FV(P$958,P972,P122/P972)-P122,0)+(SUM($N122:O122)+SUM($N1001:O1001))*P$958*P972)*($F1030=5)</f>
        <v>0</v>
      </c>
      <c r="Q1030" s="374">
        <f>(IFERROR(-FV(Q$958,Q972,Q122/Q972)-Q122,0)+(SUM($N122:P122)+SUM($N1001:P1001))*Q$958*Q972)*($F1030=5)</f>
        <v>0</v>
      </c>
      <c r="R1030" s="374">
        <f>(IFERROR(-FV(R$958,R972,R122/R972)-R122,0)+(SUM($N122:Q122)+SUM($N1001:Q1001))*R$958*R972)*($F1030=5)</f>
        <v>0</v>
      </c>
      <c r="S1030" s="374">
        <f>(IFERROR(-FV(S$958,S972,S122/S972)-S122,0)+(SUM($N122:R122)+SUM($N1001:R1001))*S$958*S972)*($F1030=5)</f>
        <v>0</v>
      </c>
      <c r="T1030" s="374">
        <f>(IFERROR(-FV(T$958,T972,T122/T972)-T122,0)+(SUM($N122:S122)+SUM($N1001:S1001))*T$958*T972)*($F1030=5)</f>
        <v>0</v>
      </c>
      <c r="U1030" s="374">
        <f>(IFERROR(-FV(U$958,U972,U122/U972)-U122,0)+(SUM($N122:T122)+SUM($N1001:T1001))*U$958*U972)*($F1030=5)</f>
        <v>0</v>
      </c>
      <c r="V1030" s="374">
        <f>(IFERROR(-FV(V$958,V972,V122/V972)-V122,0)+(SUM($N122:U122)+SUM($N1001:U1001))*V$958*V972)*($F1030=5)</f>
        <v>0</v>
      </c>
      <c r="W1030" s="374">
        <f>(IFERROR(-FV(W$958,W972,W122/W972)-W122,0)+(SUM($N122:V122)+SUM($N1001:V1001))*W$958*W972)*($F1030=5)</f>
        <v>0</v>
      </c>
      <c r="X1030" s="374">
        <f>(IFERROR(-FV(X$958,X972,X122/X972)-X122,0)+(SUM($N122:W122)+SUM($N1001:W1001))*X$958*X972)*($F1030=5)</f>
        <v>0</v>
      </c>
      <c r="Y1030" s="374">
        <f>(IFERROR(-FV(Y$958,Y972,Y122/Y972)-Y122,0)+(SUM($N122:X122)+SUM($N1001:X1001))*Y$958*Y972)*($F1030=5)</f>
        <v>0</v>
      </c>
      <c r="Z1030" s="374">
        <f>(IFERROR(-FV(Z$958,Z972,Z122/Z972)-Z122,0)+(SUM($N122:Y122)+SUM($N1001:Y1001))*Z$958*Z972)*($F1030=5)</f>
        <v>0</v>
      </c>
      <c r="AA1030" s="374">
        <f>(IFERROR(-FV(AA$958,AA972,AA122/AA972)-AA122,0)+(SUM($N122:Z122)+SUM($N1001:Z1001))*AA$958*AA972)*($F1030=5)</f>
        <v>0</v>
      </c>
      <c r="AB1030" s="374">
        <f>(IFERROR(-FV(AB$958,AB972,AB122/AB972)-AB122,0)+(SUM($N122:AA122)+SUM($N1001:AA1001))*AB$958*AB972)*($F1030=5)</f>
        <v>0</v>
      </c>
      <c r="AC1030" s="374">
        <f>(IFERROR(-FV(AC$958,AC972,AC122/AC972)-AC122,0)+(SUM($N122:AB122)+SUM($N1001:AB1001))*AC$958*AC972)*($F1030=5)</f>
        <v>0</v>
      </c>
      <c r="AD1030" s="374">
        <f>(IFERROR(-FV(AD$958,AD972,AD122/AD972)-AD122,0)+(SUM($N122:AC122)+SUM($N1001:AC1001))*AD$958*AD972)*($F1030=5)</f>
        <v>0</v>
      </c>
      <c r="AE1030" s="374">
        <f>(IFERROR(-FV(AE$958,AE972,AE122/AE972)-AE122,0)+(SUM($N122:AD122)+SUM($N1001:AD1001))*AE$958*AE972)*($F1030=5)</f>
        <v>0</v>
      </c>
      <c r="AF1030" s="374">
        <f>(IFERROR(-FV(AF$958,AF972,AF122/AF972)-AF122,0)+(SUM($N122:AE122)+SUM($N1001:AE1001))*AF$958*AF972)*($F1030=5)</f>
        <v>0</v>
      </c>
      <c r="AG1030" s="374">
        <f>(IFERROR(-FV(AG$958,AG972,AG122/AG972)-AG122,0)+(SUM($N122:AF122)+SUM($N1001:AF1001))*AG$958*AG972)*($F1030=5)</f>
        <v>0</v>
      </c>
      <c r="AH1030" s="374">
        <f>(IFERROR(-FV(AH$958,AH972,AH122/AH972)-AH122,0)+(SUM($N122:AG122)+SUM($N1001:AG1001))*AH$958*AH972)*($F1030=5)</f>
        <v>0</v>
      </c>
      <c r="AI1030" s="374">
        <f>(IFERROR(-FV(AI$958,AI972,AI122/AI972)-AI122,0)+(SUM($N122:AH122)+SUM($N1001:AH1001))*AI$958*AI972)*($F1030=5)</f>
        <v>0</v>
      </c>
      <c r="AJ1030" s="374">
        <f>(IFERROR(-FV(AJ$958,AJ972,AJ122/AJ972)-AJ122,0)+(SUM($N122:AI122)+SUM($N1001:AI1001))*AJ$958*AJ972)*($F1030=5)</f>
        <v>0</v>
      </c>
      <c r="AK1030" s="374">
        <f>(IFERROR(-FV(AK$958,AK972,AK122/AK972)-AK122,0)+(SUM($N122:AJ122)+SUM($N1001:AJ1001))*AK$958*AK972)*($F1030=5)</f>
        <v>0</v>
      </c>
      <c r="AL1030" s="374">
        <f>(IFERROR(-FV(AL$958,AL972,AL122/AL972)-AL122,0)+(SUM($N122:AK122)+SUM($N1001:AK1001))*AL$958*AL972)*($F1030=5)</f>
        <v>0</v>
      </c>
      <c r="AM1030" s="374">
        <f>(IFERROR(-FV(AM$958,AM972,AM122/AM972)-AM122,0)+(SUM($N122:AL122)+SUM($N1001:AL1001))*AM$958*AM972)*($F1030=5)</f>
        <v>0</v>
      </c>
      <c r="AN1030" s="374">
        <f>(IFERROR(-FV(AN$958,AN972,AN122/AN972)-AN122,0)+(SUM($N122:AM122)+SUM($N1001:AM1001))*AN$958*AN972)*($F1030=5)</f>
        <v>0</v>
      </c>
      <c r="AO1030" s="374">
        <f>(IFERROR(-FV(AO$958,AO972,AO122/AO972)-AO122,0)+(SUM($N122:AN122)+SUM($N1001:AN1001))*AO$958*AO972)*($F1030=5)</f>
        <v>0</v>
      </c>
      <c r="AP1030" s="374">
        <f>(IFERROR(-FV(AP$958,AP972,AP122/AP972)-AP122,0)+(SUM($N122:AO122)+SUM($N1001:AO1001))*AP$958*AP972)*($F1030=5)</f>
        <v>0</v>
      </c>
      <c r="AQ1030" s="374">
        <f>(IFERROR(-FV(AQ$958,AQ972,AQ122/AQ972)-AQ122,0)+(SUM($N122:AP122)+SUM($N1001:AP1001))*AQ$958*AQ972)*($F1030=5)</f>
        <v>0</v>
      </c>
      <c r="AR1030" s="374">
        <f>(IFERROR(-FV(AR$958,AR972,AR122/AR972)-AR122,0)+(SUM($N122:AQ122)+SUM($N1001:AQ1001))*AR$958*AR972)*($F1030=5)</f>
        <v>0</v>
      </c>
      <c r="AS1030" s="374">
        <f>(IFERROR(-FV(AS$958,AS972,AS122/AS972)-AS122,0)+(SUM($N122:AR122)+SUM($N1001:AR1001))*AS$958*AS972)*($F1030=5)</f>
        <v>0</v>
      </c>
      <c r="AT1030" s="374">
        <f>(IFERROR(-FV(AT$958,AT972,AT122/AT972)-AT122,0)+(SUM($N122:AS122)+SUM($N1001:AS1001))*AT$958*AT972)*($F1030=5)</f>
        <v>0</v>
      </c>
      <c r="AU1030" s="374">
        <f>(IFERROR(-FV(AU$958,AU972,AU122/AU972)-AU122,0)+(SUM($N122:AT122)+SUM($N1001:AT1001))*AU$958*AU972)*($F1030=5)</f>
        <v>0</v>
      </c>
      <c r="AV1030" s="374">
        <f>(IFERROR(-FV(AV$958,AV972,AV122/AV972)-AV122,0)+(SUM($N122:AU122)+SUM($N1001:AU1001))*AV$958*AV972)*($F1030=5)</f>
        <v>0</v>
      </c>
      <c r="AW1030" s="374">
        <f>(IFERROR(-FV(AW$958,AW972,AW122/AW972)-AW122,0)+(SUM($N122:AV122)+SUM($N1001:AV1001))*AW$958*AW972)*($F1030=5)</f>
        <v>0</v>
      </c>
      <c r="AX1030" s="374">
        <f>(IFERROR(-FV(AX$958,AX972,AX122/AX972)-AX122,0)+(SUM($N122:AW122)+SUM($N1001:AW1001))*AX$958*AX972)*($F1030=5)</f>
        <v>0</v>
      </c>
      <c r="AY1030" s="374">
        <f>(IFERROR(-FV(AY$958,AY972,AY122/AY972)-AY122,0)+(SUM($N122:AX122)+SUM($N1001:AX1001))*AY$958*AY972)*($F1030=5)</f>
        <v>0</v>
      </c>
      <c r="AZ1030" s="374">
        <f>(IFERROR(-FV(AZ$958,AZ972,AZ122/AZ972)-AZ122,0)+(SUM($N122:AY122)+SUM($N1001:AY1001))*AZ$958*AZ972)*($F1030=5)</f>
        <v>0</v>
      </c>
      <c r="BA1030" s="374">
        <f>(IFERROR(-FV(BA$958,BA972,BA122/BA972)-BA122,0)+(SUM($N122:AZ122)+SUM($N1001:AZ1001))*BA$958*BA972)*($F1030=5)</f>
        <v>0</v>
      </c>
      <c r="BB1030" s="374">
        <f>(IFERROR(-FV(BB$958,BB972,BB122/BB972)-BB122,0)+(SUM($N122:BA122)+SUM($N1001:BA1001))*BB$958*BB972)*($F1030=5)</f>
        <v>0</v>
      </c>
      <c r="BC1030" s="374">
        <f>(IFERROR(-FV(BC$958,BC972,BC122/BC972)-BC122,0)+(SUM($N122:BB122)+SUM($N1001:BB1001))*BC$958*BC972)*($F1030=5)</f>
        <v>0</v>
      </c>
      <c r="BD1030" s="374">
        <f>(IFERROR(-FV(BD$958,BD972,BD122/BD972)-BD122,0)+(SUM($N122:BC122)+SUM($N1001:BC1001))*BD$958*BD972)*($F1030=5)</f>
        <v>0</v>
      </c>
      <c r="BE1030" s="374">
        <f>(IFERROR(-FV(BE$958,BE972,BE122/BE972)-BE122,0)+(SUM($N122:BD122)+SUM($N1001:BD1001))*BE$958*BE972)*($F1030=5)</f>
        <v>0</v>
      </c>
      <c r="BF1030" s="374">
        <f>(IFERROR(-FV(BF$958,BF972,BF122/BF972)-BF122,0)+(SUM($N122:BE122)+SUM($N1001:BE1001))*BF$958*BF972)*($F1030=5)</f>
        <v>0</v>
      </c>
      <c r="BG1030" s="374">
        <f>(IFERROR(-FV(BG$958,BG972,BG122/BG972)-BG122,0)+(SUM($N122:BF122)+SUM($N1001:BF1001))*BG$958*BG972)*($F1030=5)</f>
        <v>0</v>
      </c>
      <c r="BH1030" s="374">
        <f>(IFERROR(-FV(BH$958,BH972,BH122/BH972)-BH122,0)+(SUM($N122:BG122)+SUM($N1001:BG1001))*BH$958*BH972)*($F1030=5)</f>
        <v>0</v>
      </c>
      <c r="BI1030" s="374">
        <f>(IFERROR(-FV(BI$958,BI972,BI122/BI972)-BI122,0)+(SUM($N122:BH122)+SUM($N1001:BH1001))*BI$958*BI972)*($F1030=5)</f>
        <v>0</v>
      </c>
      <c r="BJ1030" s="374">
        <f>(IFERROR(-FV(BJ$958,BJ972,BJ122/BJ972)-BJ122,0)+(SUM($N122:BI122)+SUM($N1001:BI1001))*BJ$958*BJ972)*($F1030=5)</f>
        <v>0</v>
      </c>
      <c r="BK1030" s="374">
        <f>(IFERROR(-FV(BK$958,BK972,BK122/BK972)-BK122,0)+(SUM($N122:BJ122)+SUM($N1001:BJ1001))*BK$958*BK972)*($F1030=5)</f>
        <v>0</v>
      </c>
      <c r="BL1030" s="374">
        <f>(IFERROR(-FV(BL$958,BL972,BL122/BL972)-BL122,0)+(SUM($N122:BK122)+SUM($N1001:BK1001))*BL$958*BL972)*($F1030=5)</f>
        <v>0</v>
      </c>
      <c r="BM1030" s="374">
        <f>(IFERROR(-FV(BM$958,BM972,BM122/BM972)-BM122,0)+(SUM($N122:BL122)+SUM($N1001:BL1001))*BM$958*BM972)*($F1030=5)</f>
        <v>0</v>
      </c>
    </row>
    <row r="1031" spans="3:65" outlineLevel="1" x14ac:dyDescent="0.2">
      <c r="C1031" s="325">
        <f t="shared" si="1803"/>
        <v>7</v>
      </c>
      <c r="D1031" s="303" t="str">
        <f t="shared" si="1804"/>
        <v>item 7</v>
      </c>
      <c r="E1031" s="350" t="str">
        <f t="shared" si="1802"/>
        <v>Operating Expense</v>
      </c>
      <c r="F1031" s="320">
        <f t="shared" si="1802"/>
        <v>2</v>
      </c>
      <c r="G1031" s="320"/>
      <c r="H1031" s="362"/>
      <c r="K1031" s="341">
        <f t="shared" si="1805"/>
        <v>0</v>
      </c>
      <c r="L1031" s="342">
        <f t="shared" si="1806"/>
        <v>0</v>
      </c>
      <c r="O1031" s="374">
        <f>(IFERROR(-FV(O$958,O973,O123/O973)-O123,0)+(SUM($N123:N123)+SUM($N1002:N1002))*O$958*O973)*($F1031=5)</f>
        <v>0</v>
      </c>
      <c r="P1031" s="374">
        <f>(IFERROR(-FV(P$958,P973,P123/P973)-P123,0)+(SUM($N123:O123)+SUM($N1002:O1002))*P$958*P973)*($F1031=5)</f>
        <v>0</v>
      </c>
      <c r="Q1031" s="374">
        <f>(IFERROR(-FV(Q$958,Q973,Q123/Q973)-Q123,0)+(SUM($N123:P123)+SUM($N1002:P1002))*Q$958*Q973)*($F1031=5)</f>
        <v>0</v>
      </c>
      <c r="R1031" s="374">
        <f>(IFERROR(-FV(R$958,R973,R123/R973)-R123,0)+(SUM($N123:Q123)+SUM($N1002:Q1002))*R$958*R973)*($F1031=5)</f>
        <v>0</v>
      </c>
      <c r="S1031" s="374">
        <f>(IFERROR(-FV(S$958,S973,S123/S973)-S123,0)+(SUM($N123:R123)+SUM($N1002:R1002))*S$958*S973)*($F1031=5)</f>
        <v>0</v>
      </c>
      <c r="T1031" s="374">
        <f>(IFERROR(-FV(T$958,T973,T123/T973)-T123,0)+(SUM($N123:S123)+SUM($N1002:S1002))*T$958*T973)*($F1031=5)</f>
        <v>0</v>
      </c>
      <c r="U1031" s="374">
        <f>(IFERROR(-FV(U$958,U973,U123/U973)-U123,0)+(SUM($N123:T123)+SUM($N1002:T1002))*U$958*U973)*($F1031=5)</f>
        <v>0</v>
      </c>
      <c r="V1031" s="374">
        <f>(IFERROR(-FV(V$958,V973,V123/V973)-V123,0)+(SUM($N123:U123)+SUM($N1002:U1002))*V$958*V973)*($F1031=5)</f>
        <v>0</v>
      </c>
      <c r="W1031" s="374">
        <f>(IFERROR(-FV(W$958,W973,W123/W973)-W123,0)+(SUM($N123:V123)+SUM($N1002:V1002))*W$958*W973)*($F1031=5)</f>
        <v>0</v>
      </c>
      <c r="X1031" s="374">
        <f>(IFERROR(-FV(X$958,X973,X123/X973)-X123,0)+(SUM($N123:W123)+SUM($N1002:W1002))*X$958*X973)*($F1031=5)</f>
        <v>0</v>
      </c>
      <c r="Y1031" s="374">
        <f>(IFERROR(-FV(Y$958,Y973,Y123/Y973)-Y123,0)+(SUM($N123:X123)+SUM($N1002:X1002))*Y$958*Y973)*($F1031=5)</f>
        <v>0</v>
      </c>
      <c r="Z1031" s="374">
        <f>(IFERROR(-FV(Z$958,Z973,Z123/Z973)-Z123,0)+(SUM($N123:Y123)+SUM($N1002:Y1002))*Z$958*Z973)*($F1031=5)</f>
        <v>0</v>
      </c>
      <c r="AA1031" s="374">
        <f>(IFERROR(-FV(AA$958,AA973,AA123/AA973)-AA123,0)+(SUM($N123:Z123)+SUM($N1002:Z1002))*AA$958*AA973)*($F1031=5)</f>
        <v>0</v>
      </c>
      <c r="AB1031" s="374">
        <f>(IFERROR(-FV(AB$958,AB973,AB123/AB973)-AB123,0)+(SUM($N123:AA123)+SUM($N1002:AA1002))*AB$958*AB973)*($F1031=5)</f>
        <v>0</v>
      </c>
      <c r="AC1031" s="374">
        <f>(IFERROR(-FV(AC$958,AC973,AC123/AC973)-AC123,0)+(SUM($N123:AB123)+SUM($N1002:AB1002))*AC$958*AC973)*($F1031=5)</f>
        <v>0</v>
      </c>
      <c r="AD1031" s="374">
        <f>(IFERROR(-FV(AD$958,AD973,AD123/AD973)-AD123,0)+(SUM($N123:AC123)+SUM($N1002:AC1002))*AD$958*AD973)*($F1031=5)</f>
        <v>0</v>
      </c>
      <c r="AE1031" s="374">
        <f>(IFERROR(-FV(AE$958,AE973,AE123/AE973)-AE123,0)+(SUM($N123:AD123)+SUM($N1002:AD1002))*AE$958*AE973)*($F1031=5)</f>
        <v>0</v>
      </c>
      <c r="AF1031" s="374">
        <f>(IFERROR(-FV(AF$958,AF973,AF123/AF973)-AF123,0)+(SUM($N123:AE123)+SUM($N1002:AE1002))*AF$958*AF973)*($F1031=5)</f>
        <v>0</v>
      </c>
      <c r="AG1031" s="374">
        <f>(IFERROR(-FV(AG$958,AG973,AG123/AG973)-AG123,0)+(SUM($N123:AF123)+SUM($N1002:AF1002))*AG$958*AG973)*($F1031=5)</f>
        <v>0</v>
      </c>
      <c r="AH1031" s="374">
        <f>(IFERROR(-FV(AH$958,AH973,AH123/AH973)-AH123,0)+(SUM($N123:AG123)+SUM($N1002:AG1002))*AH$958*AH973)*($F1031=5)</f>
        <v>0</v>
      </c>
      <c r="AI1031" s="374">
        <f>(IFERROR(-FV(AI$958,AI973,AI123/AI973)-AI123,0)+(SUM($N123:AH123)+SUM($N1002:AH1002))*AI$958*AI973)*($F1031=5)</f>
        <v>0</v>
      </c>
      <c r="AJ1031" s="374">
        <f>(IFERROR(-FV(AJ$958,AJ973,AJ123/AJ973)-AJ123,0)+(SUM($N123:AI123)+SUM($N1002:AI1002))*AJ$958*AJ973)*($F1031=5)</f>
        <v>0</v>
      </c>
      <c r="AK1031" s="374">
        <f>(IFERROR(-FV(AK$958,AK973,AK123/AK973)-AK123,0)+(SUM($N123:AJ123)+SUM($N1002:AJ1002))*AK$958*AK973)*($F1031=5)</f>
        <v>0</v>
      </c>
      <c r="AL1031" s="374">
        <f>(IFERROR(-FV(AL$958,AL973,AL123/AL973)-AL123,0)+(SUM($N123:AK123)+SUM($N1002:AK1002))*AL$958*AL973)*($F1031=5)</f>
        <v>0</v>
      </c>
      <c r="AM1031" s="374">
        <f>(IFERROR(-FV(AM$958,AM973,AM123/AM973)-AM123,0)+(SUM($N123:AL123)+SUM($N1002:AL1002))*AM$958*AM973)*($F1031=5)</f>
        <v>0</v>
      </c>
      <c r="AN1031" s="374">
        <f>(IFERROR(-FV(AN$958,AN973,AN123/AN973)-AN123,0)+(SUM($N123:AM123)+SUM($N1002:AM1002))*AN$958*AN973)*($F1031=5)</f>
        <v>0</v>
      </c>
      <c r="AO1031" s="374">
        <f>(IFERROR(-FV(AO$958,AO973,AO123/AO973)-AO123,0)+(SUM($N123:AN123)+SUM($N1002:AN1002))*AO$958*AO973)*($F1031=5)</f>
        <v>0</v>
      </c>
      <c r="AP1031" s="374">
        <f>(IFERROR(-FV(AP$958,AP973,AP123/AP973)-AP123,0)+(SUM($N123:AO123)+SUM($N1002:AO1002))*AP$958*AP973)*($F1031=5)</f>
        <v>0</v>
      </c>
      <c r="AQ1031" s="374">
        <f>(IFERROR(-FV(AQ$958,AQ973,AQ123/AQ973)-AQ123,0)+(SUM($N123:AP123)+SUM($N1002:AP1002))*AQ$958*AQ973)*($F1031=5)</f>
        <v>0</v>
      </c>
      <c r="AR1031" s="374">
        <f>(IFERROR(-FV(AR$958,AR973,AR123/AR973)-AR123,0)+(SUM($N123:AQ123)+SUM($N1002:AQ1002))*AR$958*AR973)*($F1031=5)</f>
        <v>0</v>
      </c>
      <c r="AS1031" s="374">
        <f>(IFERROR(-FV(AS$958,AS973,AS123/AS973)-AS123,0)+(SUM($N123:AR123)+SUM($N1002:AR1002))*AS$958*AS973)*($F1031=5)</f>
        <v>0</v>
      </c>
      <c r="AT1031" s="374">
        <f>(IFERROR(-FV(AT$958,AT973,AT123/AT973)-AT123,0)+(SUM($N123:AS123)+SUM($N1002:AS1002))*AT$958*AT973)*($F1031=5)</f>
        <v>0</v>
      </c>
      <c r="AU1031" s="374">
        <f>(IFERROR(-FV(AU$958,AU973,AU123/AU973)-AU123,0)+(SUM($N123:AT123)+SUM($N1002:AT1002))*AU$958*AU973)*($F1031=5)</f>
        <v>0</v>
      </c>
      <c r="AV1031" s="374">
        <f>(IFERROR(-FV(AV$958,AV973,AV123/AV973)-AV123,0)+(SUM($N123:AU123)+SUM($N1002:AU1002))*AV$958*AV973)*($F1031=5)</f>
        <v>0</v>
      </c>
      <c r="AW1031" s="374">
        <f>(IFERROR(-FV(AW$958,AW973,AW123/AW973)-AW123,0)+(SUM($N123:AV123)+SUM($N1002:AV1002))*AW$958*AW973)*($F1031=5)</f>
        <v>0</v>
      </c>
      <c r="AX1031" s="374">
        <f>(IFERROR(-FV(AX$958,AX973,AX123/AX973)-AX123,0)+(SUM($N123:AW123)+SUM($N1002:AW1002))*AX$958*AX973)*($F1031=5)</f>
        <v>0</v>
      </c>
      <c r="AY1031" s="374">
        <f>(IFERROR(-FV(AY$958,AY973,AY123/AY973)-AY123,0)+(SUM($N123:AX123)+SUM($N1002:AX1002))*AY$958*AY973)*($F1031=5)</f>
        <v>0</v>
      </c>
      <c r="AZ1031" s="374">
        <f>(IFERROR(-FV(AZ$958,AZ973,AZ123/AZ973)-AZ123,0)+(SUM($N123:AY123)+SUM($N1002:AY1002))*AZ$958*AZ973)*($F1031=5)</f>
        <v>0</v>
      </c>
      <c r="BA1031" s="374">
        <f>(IFERROR(-FV(BA$958,BA973,BA123/BA973)-BA123,0)+(SUM($N123:AZ123)+SUM($N1002:AZ1002))*BA$958*BA973)*($F1031=5)</f>
        <v>0</v>
      </c>
      <c r="BB1031" s="374">
        <f>(IFERROR(-FV(BB$958,BB973,BB123/BB973)-BB123,0)+(SUM($N123:BA123)+SUM($N1002:BA1002))*BB$958*BB973)*($F1031=5)</f>
        <v>0</v>
      </c>
      <c r="BC1031" s="374">
        <f>(IFERROR(-FV(BC$958,BC973,BC123/BC973)-BC123,0)+(SUM($N123:BB123)+SUM($N1002:BB1002))*BC$958*BC973)*($F1031=5)</f>
        <v>0</v>
      </c>
      <c r="BD1031" s="374">
        <f>(IFERROR(-FV(BD$958,BD973,BD123/BD973)-BD123,0)+(SUM($N123:BC123)+SUM($N1002:BC1002))*BD$958*BD973)*($F1031=5)</f>
        <v>0</v>
      </c>
      <c r="BE1031" s="374">
        <f>(IFERROR(-FV(BE$958,BE973,BE123/BE973)-BE123,0)+(SUM($N123:BD123)+SUM($N1002:BD1002))*BE$958*BE973)*($F1031=5)</f>
        <v>0</v>
      </c>
      <c r="BF1031" s="374">
        <f>(IFERROR(-FV(BF$958,BF973,BF123/BF973)-BF123,0)+(SUM($N123:BE123)+SUM($N1002:BE1002))*BF$958*BF973)*($F1031=5)</f>
        <v>0</v>
      </c>
      <c r="BG1031" s="374">
        <f>(IFERROR(-FV(BG$958,BG973,BG123/BG973)-BG123,0)+(SUM($N123:BF123)+SUM($N1002:BF1002))*BG$958*BG973)*($F1031=5)</f>
        <v>0</v>
      </c>
      <c r="BH1031" s="374">
        <f>(IFERROR(-FV(BH$958,BH973,BH123/BH973)-BH123,0)+(SUM($N123:BG123)+SUM($N1002:BG1002))*BH$958*BH973)*($F1031=5)</f>
        <v>0</v>
      </c>
      <c r="BI1031" s="374">
        <f>(IFERROR(-FV(BI$958,BI973,BI123/BI973)-BI123,0)+(SUM($N123:BH123)+SUM($N1002:BH1002))*BI$958*BI973)*($F1031=5)</f>
        <v>0</v>
      </c>
      <c r="BJ1031" s="374">
        <f>(IFERROR(-FV(BJ$958,BJ973,BJ123/BJ973)-BJ123,0)+(SUM($N123:BI123)+SUM($N1002:BI1002))*BJ$958*BJ973)*($F1031=5)</f>
        <v>0</v>
      </c>
      <c r="BK1031" s="374">
        <f>(IFERROR(-FV(BK$958,BK973,BK123/BK973)-BK123,0)+(SUM($N123:BJ123)+SUM($N1002:BJ1002))*BK$958*BK973)*($F1031=5)</f>
        <v>0</v>
      </c>
      <c r="BL1031" s="374">
        <f>(IFERROR(-FV(BL$958,BL973,BL123/BL973)-BL123,0)+(SUM($N123:BK123)+SUM($N1002:BK1002))*BL$958*BL973)*($F1031=5)</f>
        <v>0</v>
      </c>
      <c r="BM1031" s="374">
        <f>(IFERROR(-FV(BM$958,BM973,BM123/BM973)-BM123,0)+(SUM($N123:BL123)+SUM($N1002:BL1002))*BM$958*BM973)*($F1031=5)</f>
        <v>0</v>
      </c>
    </row>
    <row r="1032" spans="3:65" outlineLevel="1" x14ac:dyDescent="0.2">
      <c r="C1032" s="325">
        <f t="shared" si="1803"/>
        <v>8</v>
      </c>
      <c r="D1032" s="303" t="str">
        <f t="shared" si="1804"/>
        <v>item 8</v>
      </c>
      <c r="E1032" s="350" t="str">
        <f t="shared" si="1802"/>
        <v>Operating Expense</v>
      </c>
      <c r="F1032" s="320">
        <f t="shared" si="1802"/>
        <v>2</v>
      </c>
      <c r="G1032" s="320"/>
      <c r="H1032" s="362"/>
      <c r="K1032" s="341">
        <f t="shared" si="1805"/>
        <v>0</v>
      </c>
      <c r="L1032" s="342">
        <f t="shared" si="1806"/>
        <v>0</v>
      </c>
      <c r="O1032" s="374">
        <f>(IFERROR(-FV(O$958,O974,O124/O974)-O124,0)+(SUM($N124:N124)+SUM($N1003:N1003))*O$958*O974)*($F1032=5)</f>
        <v>0</v>
      </c>
      <c r="P1032" s="374">
        <f>(IFERROR(-FV(P$958,P974,P124/P974)-P124,0)+(SUM($N124:O124)+SUM($N1003:O1003))*P$958*P974)*($F1032=5)</f>
        <v>0</v>
      </c>
      <c r="Q1032" s="374">
        <f>(IFERROR(-FV(Q$958,Q974,Q124/Q974)-Q124,0)+(SUM($N124:P124)+SUM($N1003:P1003))*Q$958*Q974)*($F1032=5)</f>
        <v>0</v>
      </c>
      <c r="R1032" s="374">
        <f>(IFERROR(-FV(R$958,R974,R124/R974)-R124,0)+(SUM($N124:Q124)+SUM($N1003:Q1003))*R$958*R974)*($F1032=5)</f>
        <v>0</v>
      </c>
      <c r="S1032" s="374">
        <f>(IFERROR(-FV(S$958,S974,S124/S974)-S124,0)+(SUM($N124:R124)+SUM($N1003:R1003))*S$958*S974)*($F1032=5)</f>
        <v>0</v>
      </c>
      <c r="T1032" s="374">
        <f>(IFERROR(-FV(T$958,T974,T124/T974)-T124,0)+(SUM($N124:S124)+SUM($N1003:S1003))*T$958*T974)*($F1032=5)</f>
        <v>0</v>
      </c>
      <c r="U1032" s="374">
        <f>(IFERROR(-FV(U$958,U974,U124/U974)-U124,0)+(SUM($N124:T124)+SUM($N1003:T1003))*U$958*U974)*($F1032=5)</f>
        <v>0</v>
      </c>
      <c r="V1032" s="374">
        <f>(IFERROR(-FV(V$958,V974,V124/V974)-V124,0)+(SUM($N124:U124)+SUM($N1003:U1003))*V$958*V974)*($F1032=5)</f>
        <v>0</v>
      </c>
      <c r="W1032" s="374">
        <f>(IFERROR(-FV(W$958,W974,W124/W974)-W124,0)+(SUM($N124:V124)+SUM($N1003:V1003))*W$958*W974)*($F1032=5)</f>
        <v>0</v>
      </c>
      <c r="X1032" s="374">
        <f>(IFERROR(-FV(X$958,X974,X124/X974)-X124,0)+(SUM($N124:W124)+SUM($N1003:W1003))*X$958*X974)*($F1032=5)</f>
        <v>0</v>
      </c>
      <c r="Y1032" s="374">
        <f>(IFERROR(-FV(Y$958,Y974,Y124/Y974)-Y124,0)+(SUM($N124:X124)+SUM($N1003:X1003))*Y$958*Y974)*($F1032=5)</f>
        <v>0</v>
      </c>
      <c r="Z1032" s="374">
        <f>(IFERROR(-FV(Z$958,Z974,Z124/Z974)-Z124,0)+(SUM($N124:Y124)+SUM($N1003:Y1003))*Z$958*Z974)*($F1032=5)</f>
        <v>0</v>
      </c>
      <c r="AA1032" s="374">
        <f>(IFERROR(-FV(AA$958,AA974,AA124/AA974)-AA124,0)+(SUM($N124:Z124)+SUM($N1003:Z1003))*AA$958*AA974)*($F1032=5)</f>
        <v>0</v>
      </c>
      <c r="AB1032" s="374">
        <f>(IFERROR(-FV(AB$958,AB974,AB124/AB974)-AB124,0)+(SUM($N124:AA124)+SUM($N1003:AA1003))*AB$958*AB974)*($F1032=5)</f>
        <v>0</v>
      </c>
      <c r="AC1032" s="374">
        <f>(IFERROR(-FV(AC$958,AC974,AC124/AC974)-AC124,0)+(SUM($N124:AB124)+SUM($N1003:AB1003))*AC$958*AC974)*($F1032=5)</f>
        <v>0</v>
      </c>
      <c r="AD1032" s="374">
        <f>(IFERROR(-FV(AD$958,AD974,AD124/AD974)-AD124,0)+(SUM($N124:AC124)+SUM($N1003:AC1003))*AD$958*AD974)*($F1032=5)</f>
        <v>0</v>
      </c>
      <c r="AE1032" s="374">
        <f>(IFERROR(-FV(AE$958,AE974,AE124/AE974)-AE124,0)+(SUM($N124:AD124)+SUM($N1003:AD1003))*AE$958*AE974)*($F1032=5)</f>
        <v>0</v>
      </c>
      <c r="AF1032" s="374">
        <f>(IFERROR(-FV(AF$958,AF974,AF124/AF974)-AF124,0)+(SUM($N124:AE124)+SUM($N1003:AE1003))*AF$958*AF974)*($F1032=5)</f>
        <v>0</v>
      </c>
      <c r="AG1032" s="374">
        <f>(IFERROR(-FV(AG$958,AG974,AG124/AG974)-AG124,0)+(SUM($N124:AF124)+SUM($N1003:AF1003))*AG$958*AG974)*($F1032=5)</f>
        <v>0</v>
      </c>
      <c r="AH1032" s="374">
        <f>(IFERROR(-FV(AH$958,AH974,AH124/AH974)-AH124,0)+(SUM($N124:AG124)+SUM($N1003:AG1003))*AH$958*AH974)*($F1032=5)</f>
        <v>0</v>
      </c>
      <c r="AI1032" s="374">
        <f>(IFERROR(-FV(AI$958,AI974,AI124/AI974)-AI124,0)+(SUM($N124:AH124)+SUM($N1003:AH1003))*AI$958*AI974)*($F1032=5)</f>
        <v>0</v>
      </c>
      <c r="AJ1032" s="374">
        <f>(IFERROR(-FV(AJ$958,AJ974,AJ124/AJ974)-AJ124,0)+(SUM($N124:AI124)+SUM($N1003:AI1003))*AJ$958*AJ974)*($F1032=5)</f>
        <v>0</v>
      </c>
      <c r="AK1032" s="374">
        <f>(IFERROR(-FV(AK$958,AK974,AK124/AK974)-AK124,0)+(SUM($N124:AJ124)+SUM($N1003:AJ1003))*AK$958*AK974)*($F1032=5)</f>
        <v>0</v>
      </c>
      <c r="AL1032" s="374">
        <f>(IFERROR(-FV(AL$958,AL974,AL124/AL974)-AL124,0)+(SUM($N124:AK124)+SUM($N1003:AK1003))*AL$958*AL974)*($F1032=5)</f>
        <v>0</v>
      </c>
      <c r="AM1032" s="374">
        <f>(IFERROR(-FV(AM$958,AM974,AM124/AM974)-AM124,0)+(SUM($N124:AL124)+SUM($N1003:AL1003))*AM$958*AM974)*($F1032=5)</f>
        <v>0</v>
      </c>
      <c r="AN1032" s="374">
        <f>(IFERROR(-FV(AN$958,AN974,AN124/AN974)-AN124,0)+(SUM($N124:AM124)+SUM($N1003:AM1003))*AN$958*AN974)*($F1032=5)</f>
        <v>0</v>
      </c>
      <c r="AO1032" s="374">
        <f>(IFERROR(-FV(AO$958,AO974,AO124/AO974)-AO124,0)+(SUM($N124:AN124)+SUM($N1003:AN1003))*AO$958*AO974)*($F1032=5)</f>
        <v>0</v>
      </c>
      <c r="AP1032" s="374">
        <f>(IFERROR(-FV(AP$958,AP974,AP124/AP974)-AP124,0)+(SUM($N124:AO124)+SUM($N1003:AO1003))*AP$958*AP974)*($F1032=5)</f>
        <v>0</v>
      </c>
      <c r="AQ1032" s="374">
        <f>(IFERROR(-FV(AQ$958,AQ974,AQ124/AQ974)-AQ124,0)+(SUM($N124:AP124)+SUM($N1003:AP1003))*AQ$958*AQ974)*($F1032=5)</f>
        <v>0</v>
      </c>
      <c r="AR1032" s="374">
        <f>(IFERROR(-FV(AR$958,AR974,AR124/AR974)-AR124,0)+(SUM($N124:AQ124)+SUM($N1003:AQ1003))*AR$958*AR974)*($F1032=5)</f>
        <v>0</v>
      </c>
      <c r="AS1032" s="374">
        <f>(IFERROR(-FV(AS$958,AS974,AS124/AS974)-AS124,0)+(SUM($N124:AR124)+SUM($N1003:AR1003))*AS$958*AS974)*($F1032=5)</f>
        <v>0</v>
      </c>
      <c r="AT1032" s="374">
        <f>(IFERROR(-FV(AT$958,AT974,AT124/AT974)-AT124,0)+(SUM($N124:AS124)+SUM($N1003:AS1003))*AT$958*AT974)*($F1032=5)</f>
        <v>0</v>
      </c>
      <c r="AU1032" s="374">
        <f>(IFERROR(-FV(AU$958,AU974,AU124/AU974)-AU124,0)+(SUM($N124:AT124)+SUM($N1003:AT1003))*AU$958*AU974)*($F1032=5)</f>
        <v>0</v>
      </c>
      <c r="AV1032" s="374">
        <f>(IFERROR(-FV(AV$958,AV974,AV124/AV974)-AV124,0)+(SUM($N124:AU124)+SUM($N1003:AU1003))*AV$958*AV974)*($F1032=5)</f>
        <v>0</v>
      </c>
      <c r="AW1032" s="374">
        <f>(IFERROR(-FV(AW$958,AW974,AW124/AW974)-AW124,0)+(SUM($N124:AV124)+SUM($N1003:AV1003))*AW$958*AW974)*($F1032=5)</f>
        <v>0</v>
      </c>
      <c r="AX1032" s="374">
        <f>(IFERROR(-FV(AX$958,AX974,AX124/AX974)-AX124,0)+(SUM($N124:AW124)+SUM($N1003:AW1003))*AX$958*AX974)*($F1032=5)</f>
        <v>0</v>
      </c>
      <c r="AY1032" s="374">
        <f>(IFERROR(-FV(AY$958,AY974,AY124/AY974)-AY124,0)+(SUM($N124:AX124)+SUM($N1003:AX1003))*AY$958*AY974)*($F1032=5)</f>
        <v>0</v>
      </c>
      <c r="AZ1032" s="374">
        <f>(IFERROR(-FV(AZ$958,AZ974,AZ124/AZ974)-AZ124,0)+(SUM($N124:AY124)+SUM($N1003:AY1003))*AZ$958*AZ974)*($F1032=5)</f>
        <v>0</v>
      </c>
      <c r="BA1032" s="374">
        <f>(IFERROR(-FV(BA$958,BA974,BA124/BA974)-BA124,0)+(SUM($N124:AZ124)+SUM($N1003:AZ1003))*BA$958*BA974)*($F1032=5)</f>
        <v>0</v>
      </c>
      <c r="BB1032" s="374">
        <f>(IFERROR(-FV(BB$958,BB974,BB124/BB974)-BB124,0)+(SUM($N124:BA124)+SUM($N1003:BA1003))*BB$958*BB974)*($F1032=5)</f>
        <v>0</v>
      </c>
      <c r="BC1032" s="374">
        <f>(IFERROR(-FV(BC$958,BC974,BC124/BC974)-BC124,0)+(SUM($N124:BB124)+SUM($N1003:BB1003))*BC$958*BC974)*($F1032=5)</f>
        <v>0</v>
      </c>
      <c r="BD1032" s="374">
        <f>(IFERROR(-FV(BD$958,BD974,BD124/BD974)-BD124,0)+(SUM($N124:BC124)+SUM($N1003:BC1003))*BD$958*BD974)*($F1032=5)</f>
        <v>0</v>
      </c>
      <c r="BE1032" s="374">
        <f>(IFERROR(-FV(BE$958,BE974,BE124/BE974)-BE124,0)+(SUM($N124:BD124)+SUM($N1003:BD1003))*BE$958*BE974)*($F1032=5)</f>
        <v>0</v>
      </c>
      <c r="BF1032" s="374">
        <f>(IFERROR(-FV(BF$958,BF974,BF124/BF974)-BF124,0)+(SUM($N124:BE124)+SUM($N1003:BE1003))*BF$958*BF974)*($F1032=5)</f>
        <v>0</v>
      </c>
      <c r="BG1032" s="374">
        <f>(IFERROR(-FV(BG$958,BG974,BG124/BG974)-BG124,0)+(SUM($N124:BF124)+SUM($N1003:BF1003))*BG$958*BG974)*($F1032=5)</f>
        <v>0</v>
      </c>
      <c r="BH1032" s="374">
        <f>(IFERROR(-FV(BH$958,BH974,BH124/BH974)-BH124,0)+(SUM($N124:BG124)+SUM($N1003:BG1003))*BH$958*BH974)*($F1032=5)</f>
        <v>0</v>
      </c>
      <c r="BI1032" s="374">
        <f>(IFERROR(-FV(BI$958,BI974,BI124/BI974)-BI124,0)+(SUM($N124:BH124)+SUM($N1003:BH1003))*BI$958*BI974)*($F1032=5)</f>
        <v>0</v>
      </c>
      <c r="BJ1032" s="374">
        <f>(IFERROR(-FV(BJ$958,BJ974,BJ124/BJ974)-BJ124,0)+(SUM($N124:BI124)+SUM($N1003:BI1003))*BJ$958*BJ974)*($F1032=5)</f>
        <v>0</v>
      </c>
      <c r="BK1032" s="374">
        <f>(IFERROR(-FV(BK$958,BK974,BK124/BK974)-BK124,0)+(SUM($N124:BJ124)+SUM($N1003:BJ1003))*BK$958*BK974)*($F1032=5)</f>
        <v>0</v>
      </c>
      <c r="BL1032" s="374">
        <f>(IFERROR(-FV(BL$958,BL974,BL124/BL974)-BL124,0)+(SUM($N124:BK124)+SUM($N1003:BK1003))*BL$958*BL974)*($F1032=5)</f>
        <v>0</v>
      </c>
      <c r="BM1032" s="374">
        <f>(IFERROR(-FV(BM$958,BM974,BM124/BM974)-BM124,0)+(SUM($N124:BL124)+SUM($N1003:BL1003))*BM$958*BM974)*($F1032=5)</f>
        <v>0</v>
      </c>
    </row>
    <row r="1033" spans="3:65" outlineLevel="1" x14ac:dyDescent="0.2">
      <c r="C1033" s="325">
        <f t="shared" si="1803"/>
        <v>9</v>
      </c>
      <c r="D1033" s="303" t="str">
        <f t="shared" si="1804"/>
        <v>item 9</v>
      </c>
      <c r="E1033" s="350" t="str">
        <f t="shared" si="1802"/>
        <v>Operating Expense</v>
      </c>
      <c r="F1033" s="320">
        <f t="shared" si="1802"/>
        <v>2</v>
      </c>
      <c r="G1033" s="320"/>
      <c r="H1033" s="362"/>
      <c r="K1033" s="341">
        <f t="shared" si="1805"/>
        <v>0</v>
      </c>
      <c r="L1033" s="342">
        <f t="shared" si="1806"/>
        <v>0</v>
      </c>
      <c r="O1033" s="374">
        <f>(IFERROR(-FV(O$958,O975,O125/O975)-O125,0)+(SUM($N125:N125)+SUM($N1004:N1004))*O$958*O975)*($F1033=5)</f>
        <v>0</v>
      </c>
      <c r="P1033" s="374">
        <f>(IFERROR(-FV(P$958,P975,P125/P975)-P125,0)+(SUM($N125:O125)+SUM($N1004:O1004))*P$958*P975)*($F1033=5)</f>
        <v>0</v>
      </c>
      <c r="Q1033" s="374">
        <f>(IFERROR(-FV(Q$958,Q975,Q125/Q975)-Q125,0)+(SUM($N125:P125)+SUM($N1004:P1004))*Q$958*Q975)*($F1033=5)</f>
        <v>0</v>
      </c>
      <c r="R1033" s="374">
        <f>(IFERROR(-FV(R$958,R975,R125/R975)-R125,0)+(SUM($N125:Q125)+SUM($N1004:Q1004))*R$958*R975)*($F1033=5)</f>
        <v>0</v>
      </c>
      <c r="S1033" s="374">
        <f>(IFERROR(-FV(S$958,S975,S125/S975)-S125,0)+(SUM($N125:R125)+SUM($N1004:R1004))*S$958*S975)*($F1033=5)</f>
        <v>0</v>
      </c>
      <c r="T1033" s="374">
        <f>(IFERROR(-FV(T$958,T975,T125/T975)-T125,0)+(SUM($N125:S125)+SUM($N1004:S1004))*T$958*T975)*($F1033=5)</f>
        <v>0</v>
      </c>
      <c r="U1033" s="374">
        <f>(IFERROR(-FV(U$958,U975,U125/U975)-U125,0)+(SUM($N125:T125)+SUM($N1004:T1004))*U$958*U975)*($F1033=5)</f>
        <v>0</v>
      </c>
      <c r="V1033" s="374">
        <f>(IFERROR(-FV(V$958,V975,V125/V975)-V125,0)+(SUM($N125:U125)+SUM($N1004:U1004))*V$958*V975)*($F1033=5)</f>
        <v>0</v>
      </c>
      <c r="W1033" s="374">
        <f>(IFERROR(-FV(W$958,W975,W125/W975)-W125,0)+(SUM($N125:V125)+SUM($N1004:V1004))*W$958*W975)*($F1033=5)</f>
        <v>0</v>
      </c>
      <c r="X1033" s="374">
        <f>(IFERROR(-FV(X$958,X975,X125/X975)-X125,0)+(SUM($N125:W125)+SUM($N1004:W1004))*X$958*X975)*($F1033=5)</f>
        <v>0</v>
      </c>
      <c r="Y1033" s="374">
        <f>(IFERROR(-FV(Y$958,Y975,Y125/Y975)-Y125,0)+(SUM($N125:X125)+SUM($N1004:X1004))*Y$958*Y975)*($F1033=5)</f>
        <v>0</v>
      </c>
      <c r="Z1033" s="374">
        <f>(IFERROR(-FV(Z$958,Z975,Z125/Z975)-Z125,0)+(SUM($N125:Y125)+SUM($N1004:Y1004))*Z$958*Z975)*($F1033=5)</f>
        <v>0</v>
      </c>
      <c r="AA1033" s="374">
        <f>(IFERROR(-FV(AA$958,AA975,AA125/AA975)-AA125,0)+(SUM($N125:Z125)+SUM($N1004:Z1004))*AA$958*AA975)*($F1033=5)</f>
        <v>0</v>
      </c>
      <c r="AB1033" s="374">
        <f>(IFERROR(-FV(AB$958,AB975,AB125/AB975)-AB125,0)+(SUM($N125:AA125)+SUM($N1004:AA1004))*AB$958*AB975)*($F1033=5)</f>
        <v>0</v>
      </c>
      <c r="AC1033" s="374">
        <f>(IFERROR(-FV(AC$958,AC975,AC125/AC975)-AC125,0)+(SUM($N125:AB125)+SUM($N1004:AB1004))*AC$958*AC975)*($F1033=5)</f>
        <v>0</v>
      </c>
      <c r="AD1033" s="374">
        <f>(IFERROR(-FV(AD$958,AD975,AD125/AD975)-AD125,0)+(SUM($N125:AC125)+SUM($N1004:AC1004))*AD$958*AD975)*($F1033=5)</f>
        <v>0</v>
      </c>
      <c r="AE1033" s="374">
        <f>(IFERROR(-FV(AE$958,AE975,AE125/AE975)-AE125,0)+(SUM($N125:AD125)+SUM($N1004:AD1004))*AE$958*AE975)*($F1033=5)</f>
        <v>0</v>
      </c>
      <c r="AF1033" s="374">
        <f>(IFERROR(-FV(AF$958,AF975,AF125/AF975)-AF125,0)+(SUM($N125:AE125)+SUM($N1004:AE1004))*AF$958*AF975)*($F1033=5)</f>
        <v>0</v>
      </c>
      <c r="AG1033" s="374">
        <f>(IFERROR(-FV(AG$958,AG975,AG125/AG975)-AG125,0)+(SUM($N125:AF125)+SUM($N1004:AF1004))*AG$958*AG975)*($F1033=5)</f>
        <v>0</v>
      </c>
      <c r="AH1033" s="374">
        <f>(IFERROR(-FV(AH$958,AH975,AH125/AH975)-AH125,0)+(SUM($N125:AG125)+SUM($N1004:AG1004))*AH$958*AH975)*($F1033=5)</f>
        <v>0</v>
      </c>
      <c r="AI1033" s="374">
        <f>(IFERROR(-FV(AI$958,AI975,AI125/AI975)-AI125,0)+(SUM($N125:AH125)+SUM($N1004:AH1004))*AI$958*AI975)*($F1033=5)</f>
        <v>0</v>
      </c>
      <c r="AJ1033" s="374">
        <f>(IFERROR(-FV(AJ$958,AJ975,AJ125/AJ975)-AJ125,0)+(SUM($N125:AI125)+SUM($N1004:AI1004))*AJ$958*AJ975)*($F1033=5)</f>
        <v>0</v>
      </c>
      <c r="AK1033" s="374">
        <f>(IFERROR(-FV(AK$958,AK975,AK125/AK975)-AK125,0)+(SUM($N125:AJ125)+SUM($N1004:AJ1004))*AK$958*AK975)*($F1033=5)</f>
        <v>0</v>
      </c>
      <c r="AL1033" s="374">
        <f>(IFERROR(-FV(AL$958,AL975,AL125/AL975)-AL125,0)+(SUM($N125:AK125)+SUM($N1004:AK1004))*AL$958*AL975)*($F1033=5)</f>
        <v>0</v>
      </c>
      <c r="AM1033" s="374">
        <f>(IFERROR(-FV(AM$958,AM975,AM125/AM975)-AM125,0)+(SUM($N125:AL125)+SUM($N1004:AL1004))*AM$958*AM975)*($F1033=5)</f>
        <v>0</v>
      </c>
      <c r="AN1033" s="374">
        <f>(IFERROR(-FV(AN$958,AN975,AN125/AN975)-AN125,0)+(SUM($N125:AM125)+SUM($N1004:AM1004))*AN$958*AN975)*($F1033=5)</f>
        <v>0</v>
      </c>
      <c r="AO1033" s="374">
        <f>(IFERROR(-FV(AO$958,AO975,AO125/AO975)-AO125,0)+(SUM($N125:AN125)+SUM($N1004:AN1004))*AO$958*AO975)*($F1033=5)</f>
        <v>0</v>
      </c>
      <c r="AP1033" s="374">
        <f>(IFERROR(-FV(AP$958,AP975,AP125/AP975)-AP125,0)+(SUM($N125:AO125)+SUM($N1004:AO1004))*AP$958*AP975)*($F1033=5)</f>
        <v>0</v>
      </c>
      <c r="AQ1033" s="374">
        <f>(IFERROR(-FV(AQ$958,AQ975,AQ125/AQ975)-AQ125,0)+(SUM($N125:AP125)+SUM($N1004:AP1004))*AQ$958*AQ975)*($F1033=5)</f>
        <v>0</v>
      </c>
      <c r="AR1033" s="374">
        <f>(IFERROR(-FV(AR$958,AR975,AR125/AR975)-AR125,0)+(SUM($N125:AQ125)+SUM($N1004:AQ1004))*AR$958*AR975)*($F1033=5)</f>
        <v>0</v>
      </c>
      <c r="AS1033" s="374">
        <f>(IFERROR(-FV(AS$958,AS975,AS125/AS975)-AS125,0)+(SUM($N125:AR125)+SUM($N1004:AR1004))*AS$958*AS975)*($F1033=5)</f>
        <v>0</v>
      </c>
      <c r="AT1033" s="374">
        <f>(IFERROR(-FV(AT$958,AT975,AT125/AT975)-AT125,0)+(SUM($N125:AS125)+SUM($N1004:AS1004))*AT$958*AT975)*($F1033=5)</f>
        <v>0</v>
      </c>
      <c r="AU1033" s="374">
        <f>(IFERROR(-FV(AU$958,AU975,AU125/AU975)-AU125,0)+(SUM($N125:AT125)+SUM($N1004:AT1004))*AU$958*AU975)*($F1033=5)</f>
        <v>0</v>
      </c>
      <c r="AV1033" s="374">
        <f>(IFERROR(-FV(AV$958,AV975,AV125/AV975)-AV125,0)+(SUM($N125:AU125)+SUM($N1004:AU1004))*AV$958*AV975)*($F1033=5)</f>
        <v>0</v>
      </c>
      <c r="AW1033" s="374">
        <f>(IFERROR(-FV(AW$958,AW975,AW125/AW975)-AW125,0)+(SUM($N125:AV125)+SUM($N1004:AV1004))*AW$958*AW975)*($F1033=5)</f>
        <v>0</v>
      </c>
      <c r="AX1033" s="374">
        <f>(IFERROR(-FV(AX$958,AX975,AX125/AX975)-AX125,0)+(SUM($N125:AW125)+SUM($N1004:AW1004))*AX$958*AX975)*($F1033=5)</f>
        <v>0</v>
      </c>
      <c r="AY1033" s="374">
        <f>(IFERROR(-FV(AY$958,AY975,AY125/AY975)-AY125,0)+(SUM($N125:AX125)+SUM($N1004:AX1004))*AY$958*AY975)*($F1033=5)</f>
        <v>0</v>
      </c>
      <c r="AZ1033" s="374">
        <f>(IFERROR(-FV(AZ$958,AZ975,AZ125/AZ975)-AZ125,0)+(SUM($N125:AY125)+SUM($N1004:AY1004))*AZ$958*AZ975)*($F1033=5)</f>
        <v>0</v>
      </c>
      <c r="BA1033" s="374">
        <f>(IFERROR(-FV(BA$958,BA975,BA125/BA975)-BA125,0)+(SUM($N125:AZ125)+SUM($N1004:AZ1004))*BA$958*BA975)*($F1033=5)</f>
        <v>0</v>
      </c>
      <c r="BB1033" s="374">
        <f>(IFERROR(-FV(BB$958,BB975,BB125/BB975)-BB125,0)+(SUM($N125:BA125)+SUM($N1004:BA1004))*BB$958*BB975)*($F1033=5)</f>
        <v>0</v>
      </c>
      <c r="BC1033" s="374">
        <f>(IFERROR(-FV(BC$958,BC975,BC125/BC975)-BC125,0)+(SUM($N125:BB125)+SUM($N1004:BB1004))*BC$958*BC975)*($F1033=5)</f>
        <v>0</v>
      </c>
      <c r="BD1033" s="374">
        <f>(IFERROR(-FV(BD$958,BD975,BD125/BD975)-BD125,0)+(SUM($N125:BC125)+SUM($N1004:BC1004))*BD$958*BD975)*($F1033=5)</f>
        <v>0</v>
      </c>
      <c r="BE1033" s="374">
        <f>(IFERROR(-FV(BE$958,BE975,BE125/BE975)-BE125,0)+(SUM($N125:BD125)+SUM($N1004:BD1004))*BE$958*BE975)*($F1033=5)</f>
        <v>0</v>
      </c>
      <c r="BF1033" s="374">
        <f>(IFERROR(-FV(BF$958,BF975,BF125/BF975)-BF125,0)+(SUM($N125:BE125)+SUM($N1004:BE1004))*BF$958*BF975)*($F1033=5)</f>
        <v>0</v>
      </c>
      <c r="BG1033" s="374">
        <f>(IFERROR(-FV(BG$958,BG975,BG125/BG975)-BG125,0)+(SUM($N125:BF125)+SUM($N1004:BF1004))*BG$958*BG975)*($F1033=5)</f>
        <v>0</v>
      </c>
      <c r="BH1033" s="374">
        <f>(IFERROR(-FV(BH$958,BH975,BH125/BH975)-BH125,0)+(SUM($N125:BG125)+SUM($N1004:BG1004))*BH$958*BH975)*($F1033=5)</f>
        <v>0</v>
      </c>
      <c r="BI1033" s="374">
        <f>(IFERROR(-FV(BI$958,BI975,BI125/BI975)-BI125,0)+(SUM($N125:BH125)+SUM($N1004:BH1004))*BI$958*BI975)*($F1033=5)</f>
        <v>0</v>
      </c>
      <c r="BJ1033" s="374">
        <f>(IFERROR(-FV(BJ$958,BJ975,BJ125/BJ975)-BJ125,0)+(SUM($N125:BI125)+SUM($N1004:BI1004))*BJ$958*BJ975)*($F1033=5)</f>
        <v>0</v>
      </c>
      <c r="BK1033" s="374">
        <f>(IFERROR(-FV(BK$958,BK975,BK125/BK975)-BK125,0)+(SUM($N125:BJ125)+SUM($N1004:BJ1004))*BK$958*BK975)*($F1033=5)</f>
        <v>0</v>
      </c>
      <c r="BL1033" s="374">
        <f>(IFERROR(-FV(BL$958,BL975,BL125/BL975)-BL125,0)+(SUM($N125:BK125)+SUM($N1004:BK1004))*BL$958*BL975)*($F1033=5)</f>
        <v>0</v>
      </c>
      <c r="BM1033" s="374">
        <f>(IFERROR(-FV(BM$958,BM975,BM125/BM975)-BM125,0)+(SUM($N125:BL125)+SUM($N1004:BL1004))*BM$958*BM975)*($F1033=5)</f>
        <v>0</v>
      </c>
    </row>
    <row r="1034" spans="3:65" outlineLevel="1" x14ac:dyDescent="0.2">
      <c r="C1034" s="325">
        <f t="shared" si="1803"/>
        <v>10</v>
      </c>
      <c r="D1034" s="303" t="str">
        <f t="shared" si="1804"/>
        <v>item 10</v>
      </c>
      <c r="E1034" s="350" t="str">
        <f t="shared" si="1802"/>
        <v>Operating Expense</v>
      </c>
      <c r="F1034" s="320">
        <f t="shared" si="1802"/>
        <v>2</v>
      </c>
      <c r="G1034" s="320"/>
      <c r="H1034" s="362"/>
      <c r="K1034" s="341">
        <f t="shared" si="1805"/>
        <v>0</v>
      </c>
      <c r="L1034" s="342">
        <f t="shared" si="1806"/>
        <v>0</v>
      </c>
      <c r="O1034" s="374">
        <f>(IFERROR(-FV(O$958,O976,O126/O976)-O126,0)+(SUM($N126:N126)+SUM($N1005:N1005))*O$958*O976)*($F1034=5)</f>
        <v>0</v>
      </c>
      <c r="P1034" s="374">
        <f>(IFERROR(-FV(P$958,P976,P126/P976)-P126,0)+(SUM($N126:O126)+SUM($N1005:O1005))*P$958*P976)*($F1034=5)</f>
        <v>0</v>
      </c>
      <c r="Q1034" s="374">
        <f>(IFERROR(-FV(Q$958,Q976,Q126/Q976)-Q126,0)+(SUM($N126:P126)+SUM($N1005:P1005))*Q$958*Q976)*($F1034=5)</f>
        <v>0</v>
      </c>
      <c r="R1034" s="374">
        <f>(IFERROR(-FV(R$958,R976,R126/R976)-R126,0)+(SUM($N126:Q126)+SUM($N1005:Q1005))*R$958*R976)*($F1034=5)</f>
        <v>0</v>
      </c>
      <c r="S1034" s="374">
        <f>(IFERROR(-FV(S$958,S976,S126/S976)-S126,0)+(SUM($N126:R126)+SUM($N1005:R1005))*S$958*S976)*($F1034=5)</f>
        <v>0</v>
      </c>
      <c r="T1034" s="374">
        <f>(IFERROR(-FV(T$958,T976,T126/T976)-T126,0)+(SUM($N126:S126)+SUM($N1005:S1005))*T$958*T976)*($F1034=5)</f>
        <v>0</v>
      </c>
      <c r="U1034" s="374">
        <f>(IFERROR(-FV(U$958,U976,U126/U976)-U126,0)+(SUM($N126:T126)+SUM($N1005:T1005))*U$958*U976)*($F1034=5)</f>
        <v>0</v>
      </c>
      <c r="V1034" s="374">
        <f>(IFERROR(-FV(V$958,V976,V126/V976)-V126,0)+(SUM($N126:U126)+SUM($N1005:U1005))*V$958*V976)*($F1034=5)</f>
        <v>0</v>
      </c>
      <c r="W1034" s="374">
        <f>(IFERROR(-FV(W$958,W976,W126/W976)-W126,0)+(SUM($N126:V126)+SUM($N1005:V1005))*W$958*W976)*($F1034=5)</f>
        <v>0</v>
      </c>
      <c r="X1034" s="374">
        <f>(IFERROR(-FV(X$958,X976,X126/X976)-X126,0)+(SUM($N126:W126)+SUM($N1005:W1005))*X$958*X976)*($F1034=5)</f>
        <v>0</v>
      </c>
      <c r="Y1034" s="374">
        <f>(IFERROR(-FV(Y$958,Y976,Y126/Y976)-Y126,0)+(SUM($N126:X126)+SUM($N1005:X1005))*Y$958*Y976)*($F1034=5)</f>
        <v>0</v>
      </c>
      <c r="Z1034" s="374">
        <f>(IFERROR(-FV(Z$958,Z976,Z126/Z976)-Z126,0)+(SUM($N126:Y126)+SUM($N1005:Y1005))*Z$958*Z976)*($F1034=5)</f>
        <v>0</v>
      </c>
      <c r="AA1034" s="374">
        <f>(IFERROR(-FV(AA$958,AA976,AA126/AA976)-AA126,0)+(SUM($N126:Z126)+SUM($N1005:Z1005))*AA$958*AA976)*($F1034=5)</f>
        <v>0</v>
      </c>
      <c r="AB1034" s="374">
        <f>(IFERROR(-FV(AB$958,AB976,AB126/AB976)-AB126,0)+(SUM($N126:AA126)+SUM($N1005:AA1005))*AB$958*AB976)*($F1034=5)</f>
        <v>0</v>
      </c>
      <c r="AC1034" s="374">
        <f>(IFERROR(-FV(AC$958,AC976,AC126/AC976)-AC126,0)+(SUM($N126:AB126)+SUM($N1005:AB1005))*AC$958*AC976)*($F1034=5)</f>
        <v>0</v>
      </c>
      <c r="AD1034" s="374">
        <f>(IFERROR(-FV(AD$958,AD976,AD126/AD976)-AD126,0)+(SUM($N126:AC126)+SUM($N1005:AC1005))*AD$958*AD976)*($F1034=5)</f>
        <v>0</v>
      </c>
      <c r="AE1034" s="374">
        <f>(IFERROR(-FV(AE$958,AE976,AE126/AE976)-AE126,0)+(SUM($N126:AD126)+SUM($N1005:AD1005))*AE$958*AE976)*($F1034=5)</f>
        <v>0</v>
      </c>
      <c r="AF1034" s="374">
        <f>(IFERROR(-FV(AF$958,AF976,AF126/AF976)-AF126,0)+(SUM($N126:AE126)+SUM($N1005:AE1005))*AF$958*AF976)*($F1034=5)</f>
        <v>0</v>
      </c>
      <c r="AG1034" s="374">
        <f>(IFERROR(-FV(AG$958,AG976,AG126/AG976)-AG126,0)+(SUM($N126:AF126)+SUM($N1005:AF1005))*AG$958*AG976)*($F1034=5)</f>
        <v>0</v>
      </c>
      <c r="AH1034" s="374">
        <f>(IFERROR(-FV(AH$958,AH976,AH126/AH976)-AH126,0)+(SUM($N126:AG126)+SUM($N1005:AG1005))*AH$958*AH976)*($F1034=5)</f>
        <v>0</v>
      </c>
      <c r="AI1034" s="374">
        <f>(IFERROR(-FV(AI$958,AI976,AI126/AI976)-AI126,0)+(SUM($N126:AH126)+SUM($N1005:AH1005))*AI$958*AI976)*($F1034=5)</f>
        <v>0</v>
      </c>
      <c r="AJ1034" s="374">
        <f>(IFERROR(-FV(AJ$958,AJ976,AJ126/AJ976)-AJ126,0)+(SUM($N126:AI126)+SUM($N1005:AI1005))*AJ$958*AJ976)*($F1034=5)</f>
        <v>0</v>
      </c>
      <c r="AK1034" s="374">
        <f>(IFERROR(-FV(AK$958,AK976,AK126/AK976)-AK126,0)+(SUM($N126:AJ126)+SUM($N1005:AJ1005))*AK$958*AK976)*($F1034=5)</f>
        <v>0</v>
      </c>
      <c r="AL1034" s="374">
        <f>(IFERROR(-FV(AL$958,AL976,AL126/AL976)-AL126,0)+(SUM($N126:AK126)+SUM($N1005:AK1005))*AL$958*AL976)*($F1034=5)</f>
        <v>0</v>
      </c>
      <c r="AM1034" s="374">
        <f>(IFERROR(-FV(AM$958,AM976,AM126/AM976)-AM126,0)+(SUM($N126:AL126)+SUM($N1005:AL1005))*AM$958*AM976)*($F1034=5)</f>
        <v>0</v>
      </c>
      <c r="AN1034" s="374">
        <f>(IFERROR(-FV(AN$958,AN976,AN126/AN976)-AN126,0)+(SUM($N126:AM126)+SUM($N1005:AM1005))*AN$958*AN976)*($F1034=5)</f>
        <v>0</v>
      </c>
      <c r="AO1034" s="374">
        <f>(IFERROR(-FV(AO$958,AO976,AO126/AO976)-AO126,0)+(SUM($N126:AN126)+SUM($N1005:AN1005))*AO$958*AO976)*($F1034=5)</f>
        <v>0</v>
      </c>
      <c r="AP1034" s="374">
        <f>(IFERROR(-FV(AP$958,AP976,AP126/AP976)-AP126,0)+(SUM($N126:AO126)+SUM($N1005:AO1005))*AP$958*AP976)*($F1034=5)</f>
        <v>0</v>
      </c>
      <c r="AQ1034" s="374">
        <f>(IFERROR(-FV(AQ$958,AQ976,AQ126/AQ976)-AQ126,0)+(SUM($N126:AP126)+SUM($N1005:AP1005))*AQ$958*AQ976)*($F1034=5)</f>
        <v>0</v>
      </c>
      <c r="AR1034" s="374">
        <f>(IFERROR(-FV(AR$958,AR976,AR126/AR976)-AR126,0)+(SUM($N126:AQ126)+SUM($N1005:AQ1005))*AR$958*AR976)*($F1034=5)</f>
        <v>0</v>
      </c>
      <c r="AS1034" s="374">
        <f>(IFERROR(-FV(AS$958,AS976,AS126/AS976)-AS126,0)+(SUM($N126:AR126)+SUM($N1005:AR1005))*AS$958*AS976)*($F1034=5)</f>
        <v>0</v>
      </c>
      <c r="AT1034" s="374">
        <f>(IFERROR(-FV(AT$958,AT976,AT126/AT976)-AT126,0)+(SUM($N126:AS126)+SUM($N1005:AS1005))*AT$958*AT976)*($F1034=5)</f>
        <v>0</v>
      </c>
      <c r="AU1034" s="374">
        <f>(IFERROR(-FV(AU$958,AU976,AU126/AU976)-AU126,0)+(SUM($N126:AT126)+SUM($N1005:AT1005))*AU$958*AU976)*($F1034=5)</f>
        <v>0</v>
      </c>
      <c r="AV1034" s="374">
        <f>(IFERROR(-FV(AV$958,AV976,AV126/AV976)-AV126,0)+(SUM($N126:AU126)+SUM($N1005:AU1005))*AV$958*AV976)*($F1034=5)</f>
        <v>0</v>
      </c>
      <c r="AW1034" s="374">
        <f>(IFERROR(-FV(AW$958,AW976,AW126/AW976)-AW126,0)+(SUM($N126:AV126)+SUM($N1005:AV1005))*AW$958*AW976)*($F1034=5)</f>
        <v>0</v>
      </c>
      <c r="AX1034" s="374">
        <f>(IFERROR(-FV(AX$958,AX976,AX126/AX976)-AX126,0)+(SUM($N126:AW126)+SUM($N1005:AW1005))*AX$958*AX976)*($F1034=5)</f>
        <v>0</v>
      </c>
      <c r="AY1034" s="374">
        <f>(IFERROR(-FV(AY$958,AY976,AY126/AY976)-AY126,0)+(SUM($N126:AX126)+SUM($N1005:AX1005))*AY$958*AY976)*($F1034=5)</f>
        <v>0</v>
      </c>
      <c r="AZ1034" s="374">
        <f>(IFERROR(-FV(AZ$958,AZ976,AZ126/AZ976)-AZ126,0)+(SUM($N126:AY126)+SUM($N1005:AY1005))*AZ$958*AZ976)*($F1034=5)</f>
        <v>0</v>
      </c>
      <c r="BA1034" s="374">
        <f>(IFERROR(-FV(BA$958,BA976,BA126/BA976)-BA126,0)+(SUM($N126:AZ126)+SUM($N1005:AZ1005))*BA$958*BA976)*($F1034=5)</f>
        <v>0</v>
      </c>
      <c r="BB1034" s="374">
        <f>(IFERROR(-FV(BB$958,BB976,BB126/BB976)-BB126,0)+(SUM($N126:BA126)+SUM($N1005:BA1005))*BB$958*BB976)*($F1034=5)</f>
        <v>0</v>
      </c>
      <c r="BC1034" s="374">
        <f>(IFERROR(-FV(BC$958,BC976,BC126/BC976)-BC126,0)+(SUM($N126:BB126)+SUM($N1005:BB1005))*BC$958*BC976)*($F1034=5)</f>
        <v>0</v>
      </c>
      <c r="BD1034" s="374">
        <f>(IFERROR(-FV(BD$958,BD976,BD126/BD976)-BD126,0)+(SUM($N126:BC126)+SUM($N1005:BC1005))*BD$958*BD976)*($F1034=5)</f>
        <v>0</v>
      </c>
      <c r="BE1034" s="374">
        <f>(IFERROR(-FV(BE$958,BE976,BE126/BE976)-BE126,0)+(SUM($N126:BD126)+SUM($N1005:BD1005))*BE$958*BE976)*($F1034=5)</f>
        <v>0</v>
      </c>
      <c r="BF1034" s="374">
        <f>(IFERROR(-FV(BF$958,BF976,BF126/BF976)-BF126,0)+(SUM($N126:BE126)+SUM($N1005:BE1005))*BF$958*BF976)*($F1034=5)</f>
        <v>0</v>
      </c>
      <c r="BG1034" s="374">
        <f>(IFERROR(-FV(BG$958,BG976,BG126/BG976)-BG126,0)+(SUM($N126:BF126)+SUM($N1005:BF1005))*BG$958*BG976)*($F1034=5)</f>
        <v>0</v>
      </c>
      <c r="BH1034" s="374">
        <f>(IFERROR(-FV(BH$958,BH976,BH126/BH976)-BH126,0)+(SUM($N126:BG126)+SUM($N1005:BG1005))*BH$958*BH976)*($F1034=5)</f>
        <v>0</v>
      </c>
      <c r="BI1034" s="374">
        <f>(IFERROR(-FV(BI$958,BI976,BI126/BI976)-BI126,0)+(SUM($N126:BH126)+SUM($N1005:BH1005))*BI$958*BI976)*($F1034=5)</f>
        <v>0</v>
      </c>
      <c r="BJ1034" s="374">
        <f>(IFERROR(-FV(BJ$958,BJ976,BJ126/BJ976)-BJ126,0)+(SUM($N126:BI126)+SUM($N1005:BI1005))*BJ$958*BJ976)*($F1034=5)</f>
        <v>0</v>
      </c>
      <c r="BK1034" s="374">
        <f>(IFERROR(-FV(BK$958,BK976,BK126/BK976)-BK126,0)+(SUM($N126:BJ126)+SUM($N1005:BJ1005))*BK$958*BK976)*($F1034=5)</f>
        <v>0</v>
      </c>
      <c r="BL1034" s="374">
        <f>(IFERROR(-FV(BL$958,BL976,BL126/BL976)-BL126,0)+(SUM($N126:BK126)+SUM($N1005:BK1005))*BL$958*BL976)*($F1034=5)</f>
        <v>0</v>
      </c>
      <c r="BM1034" s="374">
        <f>(IFERROR(-FV(BM$958,BM976,BM126/BM976)-BM126,0)+(SUM($N126:BL126)+SUM($N1005:BL1005))*BM$958*BM976)*($F1034=5)</f>
        <v>0</v>
      </c>
    </row>
    <row r="1035" spans="3:65" outlineLevel="1" x14ac:dyDescent="0.2">
      <c r="C1035" s="325">
        <f t="shared" si="1803"/>
        <v>11</v>
      </c>
      <c r="D1035" s="303" t="str">
        <f t="shared" si="1804"/>
        <v>item 11</v>
      </c>
      <c r="E1035" s="350" t="str">
        <f t="shared" si="1802"/>
        <v>Operating Expense</v>
      </c>
      <c r="F1035" s="320">
        <f t="shared" si="1802"/>
        <v>2</v>
      </c>
      <c r="G1035" s="320"/>
      <c r="H1035" s="362"/>
      <c r="K1035" s="341">
        <f t="shared" si="1805"/>
        <v>0</v>
      </c>
      <c r="L1035" s="342">
        <f t="shared" si="1806"/>
        <v>0</v>
      </c>
      <c r="O1035" s="374">
        <f>(IFERROR(-FV(O$958,O977,O127/O977)-O127,0)+(SUM($N127:N127)+SUM($N1006:N1006))*O$958*O977)*($F1035=5)</f>
        <v>0</v>
      </c>
      <c r="P1035" s="374">
        <f>(IFERROR(-FV(P$958,P977,P127/P977)-P127,0)+(SUM($N127:O127)+SUM($N1006:O1006))*P$958*P977)*($F1035=5)</f>
        <v>0</v>
      </c>
      <c r="Q1035" s="374">
        <f>(IFERROR(-FV(Q$958,Q977,Q127/Q977)-Q127,0)+(SUM($N127:P127)+SUM($N1006:P1006))*Q$958*Q977)*($F1035=5)</f>
        <v>0</v>
      </c>
      <c r="R1035" s="374">
        <f>(IFERROR(-FV(R$958,R977,R127/R977)-R127,0)+(SUM($N127:Q127)+SUM($N1006:Q1006))*R$958*R977)*($F1035=5)</f>
        <v>0</v>
      </c>
      <c r="S1035" s="374">
        <f>(IFERROR(-FV(S$958,S977,S127/S977)-S127,0)+(SUM($N127:R127)+SUM($N1006:R1006))*S$958*S977)*($F1035=5)</f>
        <v>0</v>
      </c>
      <c r="T1035" s="374">
        <f>(IFERROR(-FV(T$958,T977,T127/T977)-T127,0)+(SUM($N127:S127)+SUM($N1006:S1006))*T$958*T977)*($F1035=5)</f>
        <v>0</v>
      </c>
      <c r="U1035" s="374">
        <f>(IFERROR(-FV(U$958,U977,U127/U977)-U127,0)+(SUM($N127:T127)+SUM($N1006:T1006))*U$958*U977)*($F1035=5)</f>
        <v>0</v>
      </c>
      <c r="V1035" s="374">
        <f>(IFERROR(-FV(V$958,V977,V127/V977)-V127,0)+(SUM($N127:U127)+SUM($N1006:U1006))*V$958*V977)*($F1035=5)</f>
        <v>0</v>
      </c>
      <c r="W1035" s="374">
        <f>(IFERROR(-FV(W$958,W977,W127/W977)-W127,0)+(SUM($N127:V127)+SUM($N1006:V1006))*W$958*W977)*($F1035=5)</f>
        <v>0</v>
      </c>
      <c r="X1035" s="374">
        <f>(IFERROR(-FV(X$958,X977,X127/X977)-X127,0)+(SUM($N127:W127)+SUM($N1006:W1006))*X$958*X977)*($F1035=5)</f>
        <v>0</v>
      </c>
      <c r="Y1035" s="374">
        <f>(IFERROR(-FV(Y$958,Y977,Y127/Y977)-Y127,0)+(SUM($N127:X127)+SUM($N1006:X1006))*Y$958*Y977)*($F1035=5)</f>
        <v>0</v>
      </c>
      <c r="Z1035" s="374">
        <f>(IFERROR(-FV(Z$958,Z977,Z127/Z977)-Z127,0)+(SUM($N127:Y127)+SUM($N1006:Y1006))*Z$958*Z977)*($F1035=5)</f>
        <v>0</v>
      </c>
      <c r="AA1035" s="374">
        <f>(IFERROR(-FV(AA$958,AA977,AA127/AA977)-AA127,0)+(SUM($N127:Z127)+SUM($N1006:Z1006))*AA$958*AA977)*($F1035=5)</f>
        <v>0</v>
      </c>
      <c r="AB1035" s="374">
        <f>(IFERROR(-FV(AB$958,AB977,AB127/AB977)-AB127,0)+(SUM($N127:AA127)+SUM($N1006:AA1006))*AB$958*AB977)*($F1035=5)</f>
        <v>0</v>
      </c>
      <c r="AC1035" s="374">
        <f>(IFERROR(-FV(AC$958,AC977,AC127/AC977)-AC127,0)+(SUM($N127:AB127)+SUM($N1006:AB1006))*AC$958*AC977)*($F1035=5)</f>
        <v>0</v>
      </c>
      <c r="AD1035" s="374">
        <f>(IFERROR(-FV(AD$958,AD977,AD127/AD977)-AD127,0)+(SUM($N127:AC127)+SUM($N1006:AC1006))*AD$958*AD977)*($F1035=5)</f>
        <v>0</v>
      </c>
      <c r="AE1035" s="374">
        <f>(IFERROR(-FV(AE$958,AE977,AE127/AE977)-AE127,0)+(SUM($N127:AD127)+SUM($N1006:AD1006))*AE$958*AE977)*($F1035=5)</f>
        <v>0</v>
      </c>
      <c r="AF1035" s="374">
        <f>(IFERROR(-FV(AF$958,AF977,AF127/AF977)-AF127,0)+(SUM($N127:AE127)+SUM($N1006:AE1006))*AF$958*AF977)*($F1035=5)</f>
        <v>0</v>
      </c>
      <c r="AG1035" s="374">
        <f>(IFERROR(-FV(AG$958,AG977,AG127/AG977)-AG127,0)+(SUM($N127:AF127)+SUM($N1006:AF1006))*AG$958*AG977)*($F1035=5)</f>
        <v>0</v>
      </c>
      <c r="AH1035" s="374">
        <f>(IFERROR(-FV(AH$958,AH977,AH127/AH977)-AH127,0)+(SUM($N127:AG127)+SUM($N1006:AG1006))*AH$958*AH977)*($F1035=5)</f>
        <v>0</v>
      </c>
      <c r="AI1035" s="374">
        <f>(IFERROR(-FV(AI$958,AI977,AI127/AI977)-AI127,0)+(SUM($N127:AH127)+SUM($N1006:AH1006))*AI$958*AI977)*($F1035=5)</f>
        <v>0</v>
      </c>
      <c r="AJ1035" s="374">
        <f>(IFERROR(-FV(AJ$958,AJ977,AJ127/AJ977)-AJ127,0)+(SUM($N127:AI127)+SUM($N1006:AI1006))*AJ$958*AJ977)*($F1035=5)</f>
        <v>0</v>
      </c>
      <c r="AK1035" s="374">
        <f>(IFERROR(-FV(AK$958,AK977,AK127/AK977)-AK127,0)+(SUM($N127:AJ127)+SUM($N1006:AJ1006))*AK$958*AK977)*($F1035=5)</f>
        <v>0</v>
      </c>
      <c r="AL1035" s="374">
        <f>(IFERROR(-FV(AL$958,AL977,AL127/AL977)-AL127,0)+(SUM($N127:AK127)+SUM($N1006:AK1006))*AL$958*AL977)*($F1035=5)</f>
        <v>0</v>
      </c>
      <c r="AM1035" s="374">
        <f>(IFERROR(-FV(AM$958,AM977,AM127/AM977)-AM127,0)+(SUM($N127:AL127)+SUM($N1006:AL1006))*AM$958*AM977)*($F1035=5)</f>
        <v>0</v>
      </c>
      <c r="AN1035" s="374">
        <f>(IFERROR(-FV(AN$958,AN977,AN127/AN977)-AN127,0)+(SUM($N127:AM127)+SUM($N1006:AM1006))*AN$958*AN977)*($F1035=5)</f>
        <v>0</v>
      </c>
      <c r="AO1035" s="374">
        <f>(IFERROR(-FV(AO$958,AO977,AO127/AO977)-AO127,0)+(SUM($N127:AN127)+SUM($N1006:AN1006))*AO$958*AO977)*($F1035=5)</f>
        <v>0</v>
      </c>
      <c r="AP1035" s="374">
        <f>(IFERROR(-FV(AP$958,AP977,AP127/AP977)-AP127,0)+(SUM($N127:AO127)+SUM($N1006:AO1006))*AP$958*AP977)*($F1035=5)</f>
        <v>0</v>
      </c>
      <c r="AQ1035" s="374">
        <f>(IFERROR(-FV(AQ$958,AQ977,AQ127/AQ977)-AQ127,0)+(SUM($N127:AP127)+SUM($N1006:AP1006))*AQ$958*AQ977)*($F1035=5)</f>
        <v>0</v>
      </c>
      <c r="AR1035" s="374">
        <f>(IFERROR(-FV(AR$958,AR977,AR127/AR977)-AR127,0)+(SUM($N127:AQ127)+SUM($N1006:AQ1006))*AR$958*AR977)*($F1035=5)</f>
        <v>0</v>
      </c>
      <c r="AS1035" s="374">
        <f>(IFERROR(-FV(AS$958,AS977,AS127/AS977)-AS127,0)+(SUM($N127:AR127)+SUM($N1006:AR1006))*AS$958*AS977)*($F1035=5)</f>
        <v>0</v>
      </c>
      <c r="AT1035" s="374">
        <f>(IFERROR(-FV(AT$958,AT977,AT127/AT977)-AT127,0)+(SUM($N127:AS127)+SUM($N1006:AS1006))*AT$958*AT977)*($F1035=5)</f>
        <v>0</v>
      </c>
      <c r="AU1035" s="374">
        <f>(IFERROR(-FV(AU$958,AU977,AU127/AU977)-AU127,0)+(SUM($N127:AT127)+SUM($N1006:AT1006))*AU$958*AU977)*($F1035=5)</f>
        <v>0</v>
      </c>
      <c r="AV1035" s="374">
        <f>(IFERROR(-FV(AV$958,AV977,AV127/AV977)-AV127,0)+(SUM($N127:AU127)+SUM($N1006:AU1006))*AV$958*AV977)*($F1035=5)</f>
        <v>0</v>
      </c>
      <c r="AW1035" s="374">
        <f>(IFERROR(-FV(AW$958,AW977,AW127/AW977)-AW127,0)+(SUM($N127:AV127)+SUM($N1006:AV1006))*AW$958*AW977)*($F1035=5)</f>
        <v>0</v>
      </c>
      <c r="AX1035" s="374">
        <f>(IFERROR(-FV(AX$958,AX977,AX127/AX977)-AX127,0)+(SUM($N127:AW127)+SUM($N1006:AW1006))*AX$958*AX977)*($F1035=5)</f>
        <v>0</v>
      </c>
      <c r="AY1035" s="374">
        <f>(IFERROR(-FV(AY$958,AY977,AY127/AY977)-AY127,0)+(SUM($N127:AX127)+SUM($N1006:AX1006))*AY$958*AY977)*($F1035=5)</f>
        <v>0</v>
      </c>
      <c r="AZ1035" s="374">
        <f>(IFERROR(-FV(AZ$958,AZ977,AZ127/AZ977)-AZ127,0)+(SUM($N127:AY127)+SUM($N1006:AY1006))*AZ$958*AZ977)*($F1035=5)</f>
        <v>0</v>
      </c>
      <c r="BA1035" s="374">
        <f>(IFERROR(-FV(BA$958,BA977,BA127/BA977)-BA127,0)+(SUM($N127:AZ127)+SUM($N1006:AZ1006))*BA$958*BA977)*($F1035=5)</f>
        <v>0</v>
      </c>
      <c r="BB1035" s="374">
        <f>(IFERROR(-FV(BB$958,BB977,BB127/BB977)-BB127,0)+(SUM($N127:BA127)+SUM($N1006:BA1006))*BB$958*BB977)*($F1035=5)</f>
        <v>0</v>
      </c>
      <c r="BC1035" s="374">
        <f>(IFERROR(-FV(BC$958,BC977,BC127/BC977)-BC127,0)+(SUM($N127:BB127)+SUM($N1006:BB1006))*BC$958*BC977)*($F1035=5)</f>
        <v>0</v>
      </c>
      <c r="BD1035" s="374">
        <f>(IFERROR(-FV(BD$958,BD977,BD127/BD977)-BD127,0)+(SUM($N127:BC127)+SUM($N1006:BC1006))*BD$958*BD977)*($F1035=5)</f>
        <v>0</v>
      </c>
      <c r="BE1035" s="374">
        <f>(IFERROR(-FV(BE$958,BE977,BE127/BE977)-BE127,0)+(SUM($N127:BD127)+SUM($N1006:BD1006))*BE$958*BE977)*($F1035=5)</f>
        <v>0</v>
      </c>
      <c r="BF1035" s="374">
        <f>(IFERROR(-FV(BF$958,BF977,BF127/BF977)-BF127,0)+(SUM($N127:BE127)+SUM($N1006:BE1006))*BF$958*BF977)*($F1035=5)</f>
        <v>0</v>
      </c>
      <c r="BG1035" s="374">
        <f>(IFERROR(-FV(BG$958,BG977,BG127/BG977)-BG127,0)+(SUM($N127:BF127)+SUM($N1006:BF1006))*BG$958*BG977)*($F1035=5)</f>
        <v>0</v>
      </c>
      <c r="BH1035" s="374">
        <f>(IFERROR(-FV(BH$958,BH977,BH127/BH977)-BH127,0)+(SUM($N127:BG127)+SUM($N1006:BG1006))*BH$958*BH977)*($F1035=5)</f>
        <v>0</v>
      </c>
      <c r="BI1035" s="374">
        <f>(IFERROR(-FV(BI$958,BI977,BI127/BI977)-BI127,0)+(SUM($N127:BH127)+SUM($N1006:BH1006))*BI$958*BI977)*($F1035=5)</f>
        <v>0</v>
      </c>
      <c r="BJ1035" s="374">
        <f>(IFERROR(-FV(BJ$958,BJ977,BJ127/BJ977)-BJ127,0)+(SUM($N127:BI127)+SUM($N1006:BI1006))*BJ$958*BJ977)*($F1035=5)</f>
        <v>0</v>
      </c>
      <c r="BK1035" s="374">
        <f>(IFERROR(-FV(BK$958,BK977,BK127/BK977)-BK127,0)+(SUM($N127:BJ127)+SUM($N1006:BJ1006))*BK$958*BK977)*($F1035=5)</f>
        <v>0</v>
      </c>
      <c r="BL1035" s="374">
        <f>(IFERROR(-FV(BL$958,BL977,BL127/BL977)-BL127,0)+(SUM($N127:BK127)+SUM($N1006:BK1006))*BL$958*BL977)*($F1035=5)</f>
        <v>0</v>
      </c>
      <c r="BM1035" s="374">
        <f>(IFERROR(-FV(BM$958,BM977,BM127/BM977)-BM127,0)+(SUM($N127:BL127)+SUM($N1006:BL1006))*BM$958*BM977)*($F1035=5)</f>
        <v>0</v>
      </c>
    </row>
    <row r="1036" spans="3:65" outlineLevel="1" x14ac:dyDescent="0.2">
      <c r="C1036" s="325">
        <f t="shared" si="1803"/>
        <v>12</v>
      </c>
      <c r="D1036" s="303" t="str">
        <f t="shared" si="1804"/>
        <v>item 12</v>
      </c>
      <c r="E1036" s="350" t="str">
        <f t="shared" si="1802"/>
        <v>Operating Expense</v>
      </c>
      <c r="F1036" s="320">
        <f t="shared" si="1802"/>
        <v>2</v>
      </c>
      <c r="G1036" s="320"/>
      <c r="H1036" s="362"/>
      <c r="K1036" s="341">
        <f t="shared" si="1805"/>
        <v>0</v>
      </c>
      <c r="L1036" s="342">
        <f t="shared" si="1806"/>
        <v>0</v>
      </c>
      <c r="O1036" s="374">
        <f>(IFERROR(-FV(O$958,O978,O128/O978)-O128,0)+(SUM($N128:N128)+SUM($N1007:N1007))*O$958*O978)*($F1036=5)</f>
        <v>0</v>
      </c>
      <c r="P1036" s="374">
        <f>(IFERROR(-FV(P$958,P978,P128/P978)-P128,0)+(SUM($N128:O128)+SUM($N1007:O1007))*P$958*P978)*($F1036=5)</f>
        <v>0</v>
      </c>
      <c r="Q1036" s="374">
        <f>(IFERROR(-FV(Q$958,Q978,Q128/Q978)-Q128,0)+(SUM($N128:P128)+SUM($N1007:P1007))*Q$958*Q978)*($F1036=5)</f>
        <v>0</v>
      </c>
      <c r="R1036" s="374">
        <f>(IFERROR(-FV(R$958,R978,R128/R978)-R128,0)+(SUM($N128:Q128)+SUM($N1007:Q1007))*R$958*R978)*($F1036=5)</f>
        <v>0</v>
      </c>
      <c r="S1036" s="374">
        <f>(IFERROR(-FV(S$958,S978,S128/S978)-S128,0)+(SUM($N128:R128)+SUM($N1007:R1007))*S$958*S978)*($F1036=5)</f>
        <v>0</v>
      </c>
      <c r="T1036" s="374">
        <f>(IFERROR(-FV(T$958,T978,T128/T978)-T128,0)+(SUM($N128:S128)+SUM($N1007:S1007))*T$958*T978)*($F1036=5)</f>
        <v>0</v>
      </c>
      <c r="U1036" s="374">
        <f>(IFERROR(-FV(U$958,U978,U128/U978)-U128,0)+(SUM($N128:T128)+SUM($N1007:T1007))*U$958*U978)*($F1036=5)</f>
        <v>0</v>
      </c>
      <c r="V1036" s="374">
        <f>(IFERROR(-FV(V$958,V978,V128/V978)-V128,0)+(SUM($N128:U128)+SUM($N1007:U1007))*V$958*V978)*($F1036=5)</f>
        <v>0</v>
      </c>
      <c r="W1036" s="374">
        <f>(IFERROR(-FV(W$958,W978,W128/W978)-W128,0)+(SUM($N128:V128)+SUM($N1007:V1007))*W$958*W978)*($F1036=5)</f>
        <v>0</v>
      </c>
      <c r="X1036" s="374">
        <f>(IFERROR(-FV(X$958,X978,X128/X978)-X128,0)+(SUM($N128:W128)+SUM($N1007:W1007))*X$958*X978)*($F1036=5)</f>
        <v>0</v>
      </c>
      <c r="Y1036" s="374">
        <f>(IFERROR(-FV(Y$958,Y978,Y128/Y978)-Y128,0)+(SUM($N128:X128)+SUM($N1007:X1007))*Y$958*Y978)*($F1036=5)</f>
        <v>0</v>
      </c>
      <c r="Z1036" s="374">
        <f>(IFERROR(-FV(Z$958,Z978,Z128/Z978)-Z128,0)+(SUM($N128:Y128)+SUM($N1007:Y1007))*Z$958*Z978)*($F1036=5)</f>
        <v>0</v>
      </c>
      <c r="AA1036" s="374">
        <f>(IFERROR(-FV(AA$958,AA978,AA128/AA978)-AA128,0)+(SUM($N128:Z128)+SUM($N1007:Z1007))*AA$958*AA978)*($F1036=5)</f>
        <v>0</v>
      </c>
      <c r="AB1036" s="374">
        <f>(IFERROR(-FV(AB$958,AB978,AB128/AB978)-AB128,0)+(SUM($N128:AA128)+SUM($N1007:AA1007))*AB$958*AB978)*($F1036=5)</f>
        <v>0</v>
      </c>
      <c r="AC1036" s="374">
        <f>(IFERROR(-FV(AC$958,AC978,AC128/AC978)-AC128,0)+(SUM($N128:AB128)+SUM($N1007:AB1007))*AC$958*AC978)*($F1036=5)</f>
        <v>0</v>
      </c>
      <c r="AD1036" s="374">
        <f>(IFERROR(-FV(AD$958,AD978,AD128/AD978)-AD128,0)+(SUM($N128:AC128)+SUM($N1007:AC1007))*AD$958*AD978)*($F1036=5)</f>
        <v>0</v>
      </c>
      <c r="AE1036" s="374">
        <f>(IFERROR(-FV(AE$958,AE978,AE128/AE978)-AE128,0)+(SUM($N128:AD128)+SUM($N1007:AD1007))*AE$958*AE978)*($F1036=5)</f>
        <v>0</v>
      </c>
      <c r="AF1036" s="374">
        <f>(IFERROR(-FV(AF$958,AF978,AF128/AF978)-AF128,0)+(SUM($N128:AE128)+SUM($N1007:AE1007))*AF$958*AF978)*($F1036=5)</f>
        <v>0</v>
      </c>
      <c r="AG1036" s="374">
        <f>(IFERROR(-FV(AG$958,AG978,AG128/AG978)-AG128,0)+(SUM($N128:AF128)+SUM($N1007:AF1007))*AG$958*AG978)*($F1036=5)</f>
        <v>0</v>
      </c>
      <c r="AH1036" s="374">
        <f>(IFERROR(-FV(AH$958,AH978,AH128/AH978)-AH128,0)+(SUM($N128:AG128)+SUM($N1007:AG1007))*AH$958*AH978)*($F1036=5)</f>
        <v>0</v>
      </c>
      <c r="AI1036" s="374">
        <f>(IFERROR(-FV(AI$958,AI978,AI128/AI978)-AI128,0)+(SUM($N128:AH128)+SUM($N1007:AH1007))*AI$958*AI978)*($F1036=5)</f>
        <v>0</v>
      </c>
      <c r="AJ1036" s="374">
        <f>(IFERROR(-FV(AJ$958,AJ978,AJ128/AJ978)-AJ128,0)+(SUM($N128:AI128)+SUM($N1007:AI1007))*AJ$958*AJ978)*($F1036=5)</f>
        <v>0</v>
      </c>
      <c r="AK1036" s="374">
        <f>(IFERROR(-FV(AK$958,AK978,AK128/AK978)-AK128,0)+(SUM($N128:AJ128)+SUM($N1007:AJ1007))*AK$958*AK978)*($F1036=5)</f>
        <v>0</v>
      </c>
      <c r="AL1036" s="374">
        <f>(IFERROR(-FV(AL$958,AL978,AL128/AL978)-AL128,0)+(SUM($N128:AK128)+SUM($N1007:AK1007))*AL$958*AL978)*($F1036=5)</f>
        <v>0</v>
      </c>
      <c r="AM1036" s="374">
        <f>(IFERROR(-FV(AM$958,AM978,AM128/AM978)-AM128,0)+(SUM($N128:AL128)+SUM($N1007:AL1007))*AM$958*AM978)*($F1036=5)</f>
        <v>0</v>
      </c>
      <c r="AN1036" s="374">
        <f>(IFERROR(-FV(AN$958,AN978,AN128/AN978)-AN128,0)+(SUM($N128:AM128)+SUM($N1007:AM1007))*AN$958*AN978)*($F1036=5)</f>
        <v>0</v>
      </c>
      <c r="AO1036" s="374">
        <f>(IFERROR(-FV(AO$958,AO978,AO128/AO978)-AO128,0)+(SUM($N128:AN128)+SUM($N1007:AN1007))*AO$958*AO978)*($F1036=5)</f>
        <v>0</v>
      </c>
      <c r="AP1036" s="374">
        <f>(IFERROR(-FV(AP$958,AP978,AP128/AP978)-AP128,0)+(SUM($N128:AO128)+SUM($N1007:AO1007))*AP$958*AP978)*($F1036=5)</f>
        <v>0</v>
      </c>
      <c r="AQ1036" s="374">
        <f>(IFERROR(-FV(AQ$958,AQ978,AQ128/AQ978)-AQ128,0)+(SUM($N128:AP128)+SUM($N1007:AP1007))*AQ$958*AQ978)*($F1036=5)</f>
        <v>0</v>
      </c>
      <c r="AR1036" s="374">
        <f>(IFERROR(-FV(AR$958,AR978,AR128/AR978)-AR128,0)+(SUM($N128:AQ128)+SUM($N1007:AQ1007))*AR$958*AR978)*($F1036=5)</f>
        <v>0</v>
      </c>
      <c r="AS1036" s="374">
        <f>(IFERROR(-FV(AS$958,AS978,AS128/AS978)-AS128,0)+(SUM($N128:AR128)+SUM($N1007:AR1007))*AS$958*AS978)*($F1036=5)</f>
        <v>0</v>
      </c>
      <c r="AT1036" s="374">
        <f>(IFERROR(-FV(AT$958,AT978,AT128/AT978)-AT128,0)+(SUM($N128:AS128)+SUM($N1007:AS1007))*AT$958*AT978)*($F1036=5)</f>
        <v>0</v>
      </c>
      <c r="AU1036" s="374">
        <f>(IFERROR(-FV(AU$958,AU978,AU128/AU978)-AU128,0)+(SUM($N128:AT128)+SUM($N1007:AT1007))*AU$958*AU978)*($F1036=5)</f>
        <v>0</v>
      </c>
      <c r="AV1036" s="374">
        <f>(IFERROR(-FV(AV$958,AV978,AV128/AV978)-AV128,0)+(SUM($N128:AU128)+SUM($N1007:AU1007))*AV$958*AV978)*($F1036=5)</f>
        <v>0</v>
      </c>
      <c r="AW1036" s="374">
        <f>(IFERROR(-FV(AW$958,AW978,AW128/AW978)-AW128,0)+(SUM($N128:AV128)+SUM($N1007:AV1007))*AW$958*AW978)*($F1036=5)</f>
        <v>0</v>
      </c>
      <c r="AX1036" s="374">
        <f>(IFERROR(-FV(AX$958,AX978,AX128/AX978)-AX128,0)+(SUM($N128:AW128)+SUM($N1007:AW1007))*AX$958*AX978)*($F1036=5)</f>
        <v>0</v>
      </c>
      <c r="AY1036" s="374">
        <f>(IFERROR(-FV(AY$958,AY978,AY128/AY978)-AY128,0)+(SUM($N128:AX128)+SUM($N1007:AX1007))*AY$958*AY978)*($F1036=5)</f>
        <v>0</v>
      </c>
      <c r="AZ1036" s="374">
        <f>(IFERROR(-FV(AZ$958,AZ978,AZ128/AZ978)-AZ128,0)+(SUM($N128:AY128)+SUM($N1007:AY1007))*AZ$958*AZ978)*($F1036=5)</f>
        <v>0</v>
      </c>
      <c r="BA1036" s="374">
        <f>(IFERROR(-FV(BA$958,BA978,BA128/BA978)-BA128,0)+(SUM($N128:AZ128)+SUM($N1007:AZ1007))*BA$958*BA978)*($F1036=5)</f>
        <v>0</v>
      </c>
      <c r="BB1036" s="374">
        <f>(IFERROR(-FV(BB$958,BB978,BB128/BB978)-BB128,0)+(SUM($N128:BA128)+SUM($N1007:BA1007))*BB$958*BB978)*($F1036=5)</f>
        <v>0</v>
      </c>
      <c r="BC1036" s="374">
        <f>(IFERROR(-FV(BC$958,BC978,BC128/BC978)-BC128,0)+(SUM($N128:BB128)+SUM($N1007:BB1007))*BC$958*BC978)*($F1036=5)</f>
        <v>0</v>
      </c>
      <c r="BD1036" s="374">
        <f>(IFERROR(-FV(BD$958,BD978,BD128/BD978)-BD128,0)+(SUM($N128:BC128)+SUM($N1007:BC1007))*BD$958*BD978)*($F1036=5)</f>
        <v>0</v>
      </c>
      <c r="BE1036" s="374">
        <f>(IFERROR(-FV(BE$958,BE978,BE128/BE978)-BE128,0)+(SUM($N128:BD128)+SUM($N1007:BD1007))*BE$958*BE978)*($F1036=5)</f>
        <v>0</v>
      </c>
      <c r="BF1036" s="374">
        <f>(IFERROR(-FV(BF$958,BF978,BF128/BF978)-BF128,0)+(SUM($N128:BE128)+SUM($N1007:BE1007))*BF$958*BF978)*($F1036=5)</f>
        <v>0</v>
      </c>
      <c r="BG1036" s="374">
        <f>(IFERROR(-FV(BG$958,BG978,BG128/BG978)-BG128,0)+(SUM($N128:BF128)+SUM($N1007:BF1007))*BG$958*BG978)*($F1036=5)</f>
        <v>0</v>
      </c>
      <c r="BH1036" s="374">
        <f>(IFERROR(-FV(BH$958,BH978,BH128/BH978)-BH128,0)+(SUM($N128:BG128)+SUM($N1007:BG1007))*BH$958*BH978)*($F1036=5)</f>
        <v>0</v>
      </c>
      <c r="BI1036" s="374">
        <f>(IFERROR(-FV(BI$958,BI978,BI128/BI978)-BI128,0)+(SUM($N128:BH128)+SUM($N1007:BH1007))*BI$958*BI978)*($F1036=5)</f>
        <v>0</v>
      </c>
      <c r="BJ1036" s="374">
        <f>(IFERROR(-FV(BJ$958,BJ978,BJ128/BJ978)-BJ128,0)+(SUM($N128:BI128)+SUM($N1007:BI1007))*BJ$958*BJ978)*($F1036=5)</f>
        <v>0</v>
      </c>
      <c r="BK1036" s="374">
        <f>(IFERROR(-FV(BK$958,BK978,BK128/BK978)-BK128,0)+(SUM($N128:BJ128)+SUM($N1007:BJ1007))*BK$958*BK978)*($F1036=5)</f>
        <v>0</v>
      </c>
      <c r="BL1036" s="374">
        <f>(IFERROR(-FV(BL$958,BL978,BL128/BL978)-BL128,0)+(SUM($N128:BK128)+SUM($N1007:BK1007))*BL$958*BL978)*($F1036=5)</f>
        <v>0</v>
      </c>
      <c r="BM1036" s="374">
        <f>(IFERROR(-FV(BM$958,BM978,BM128/BM978)-BM128,0)+(SUM($N128:BL128)+SUM($N1007:BL1007))*BM$958*BM978)*($F1036=5)</f>
        <v>0</v>
      </c>
    </row>
    <row r="1037" spans="3:65" outlineLevel="1" x14ac:dyDescent="0.2">
      <c r="C1037" s="325">
        <f t="shared" si="1803"/>
        <v>13</v>
      </c>
      <c r="D1037" s="303" t="str">
        <f t="shared" si="1804"/>
        <v>item 13</v>
      </c>
      <c r="E1037" s="350" t="str">
        <f t="shared" si="1802"/>
        <v>Operating Expense</v>
      </c>
      <c r="F1037" s="320">
        <f t="shared" si="1802"/>
        <v>2</v>
      </c>
      <c r="G1037" s="320"/>
      <c r="H1037" s="362"/>
      <c r="K1037" s="341">
        <f t="shared" si="1805"/>
        <v>0</v>
      </c>
      <c r="L1037" s="342">
        <f t="shared" si="1806"/>
        <v>0</v>
      </c>
      <c r="O1037" s="374">
        <f>(IFERROR(-FV(O$958,O979,O129/O979)-O129,0)+(SUM($N129:N129)+SUM($N1008:N1008))*O$958*O979)*($F1037=5)</f>
        <v>0</v>
      </c>
      <c r="P1037" s="374">
        <f>(IFERROR(-FV(P$958,P979,P129/P979)-P129,0)+(SUM($N129:O129)+SUM($N1008:O1008))*P$958*P979)*($F1037=5)</f>
        <v>0</v>
      </c>
      <c r="Q1037" s="374">
        <f>(IFERROR(-FV(Q$958,Q979,Q129/Q979)-Q129,0)+(SUM($N129:P129)+SUM($N1008:P1008))*Q$958*Q979)*($F1037=5)</f>
        <v>0</v>
      </c>
      <c r="R1037" s="374">
        <f>(IFERROR(-FV(R$958,R979,R129/R979)-R129,0)+(SUM($N129:Q129)+SUM($N1008:Q1008))*R$958*R979)*($F1037=5)</f>
        <v>0</v>
      </c>
      <c r="S1037" s="374">
        <f>(IFERROR(-FV(S$958,S979,S129/S979)-S129,0)+(SUM($N129:R129)+SUM($N1008:R1008))*S$958*S979)*($F1037=5)</f>
        <v>0</v>
      </c>
      <c r="T1037" s="374">
        <f>(IFERROR(-FV(T$958,T979,T129/T979)-T129,0)+(SUM($N129:S129)+SUM($N1008:S1008))*T$958*T979)*($F1037=5)</f>
        <v>0</v>
      </c>
      <c r="U1037" s="374">
        <f>(IFERROR(-FV(U$958,U979,U129/U979)-U129,0)+(SUM($N129:T129)+SUM($N1008:T1008))*U$958*U979)*($F1037=5)</f>
        <v>0</v>
      </c>
      <c r="V1037" s="374">
        <f>(IFERROR(-FV(V$958,V979,V129/V979)-V129,0)+(SUM($N129:U129)+SUM($N1008:U1008))*V$958*V979)*($F1037=5)</f>
        <v>0</v>
      </c>
      <c r="W1037" s="374">
        <f>(IFERROR(-FV(W$958,W979,W129/W979)-W129,0)+(SUM($N129:V129)+SUM($N1008:V1008))*W$958*W979)*($F1037=5)</f>
        <v>0</v>
      </c>
      <c r="X1037" s="374">
        <f>(IFERROR(-FV(X$958,X979,X129/X979)-X129,0)+(SUM($N129:W129)+SUM($N1008:W1008))*X$958*X979)*($F1037=5)</f>
        <v>0</v>
      </c>
      <c r="Y1037" s="374">
        <f>(IFERROR(-FV(Y$958,Y979,Y129/Y979)-Y129,0)+(SUM($N129:X129)+SUM($N1008:X1008))*Y$958*Y979)*($F1037=5)</f>
        <v>0</v>
      </c>
      <c r="Z1037" s="374">
        <f>(IFERROR(-FV(Z$958,Z979,Z129/Z979)-Z129,0)+(SUM($N129:Y129)+SUM($N1008:Y1008))*Z$958*Z979)*($F1037=5)</f>
        <v>0</v>
      </c>
      <c r="AA1037" s="374">
        <f>(IFERROR(-FV(AA$958,AA979,AA129/AA979)-AA129,0)+(SUM($N129:Z129)+SUM($N1008:Z1008))*AA$958*AA979)*($F1037=5)</f>
        <v>0</v>
      </c>
      <c r="AB1037" s="374">
        <f>(IFERROR(-FV(AB$958,AB979,AB129/AB979)-AB129,0)+(SUM($N129:AA129)+SUM($N1008:AA1008))*AB$958*AB979)*($F1037=5)</f>
        <v>0</v>
      </c>
      <c r="AC1037" s="374">
        <f>(IFERROR(-FV(AC$958,AC979,AC129/AC979)-AC129,0)+(SUM($N129:AB129)+SUM($N1008:AB1008))*AC$958*AC979)*($F1037=5)</f>
        <v>0</v>
      </c>
      <c r="AD1037" s="374">
        <f>(IFERROR(-FV(AD$958,AD979,AD129/AD979)-AD129,0)+(SUM($N129:AC129)+SUM($N1008:AC1008))*AD$958*AD979)*($F1037=5)</f>
        <v>0</v>
      </c>
      <c r="AE1037" s="374">
        <f>(IFERROR(-FV(AE$958,AE979,AE129/AE979)-AE129,0)+(SUM($N129:AD129)+SUM($N1008:AD1008))*AE$958*AE979)*($F1037=5)</f>
        <v>0</v>
      </c>
      <c r="AF1037" s="374">
        <f>(IFERROR(-FV(AF$958,AF979,AF129/AF979)-AF129,0)+(SUM($N129:AE129)+SUM($N1008:AE1008))*AF$958*AF979)*($F1037=5)</f>
        <v>0</v>
      </c>
      <c r="AG1037" s="374">
        <f>(IFERROR(-FV(AG$958,AG979,AG129/AG979)-AG129,0)+(SUM($N129:AF129)+SUM($N1008:AF1008))*AG$958*AG979)*($F1037=5)</f>
        <v>0</v>
      </c>
      <c r="AH1037" s="374">
        <f>(IFERROR(-FV(AH$958,AH979,AH129/AH979)-AH129,0)+(SUM($N129:AG129)+SUM($N1008:AG1008))*AH$958*AH979)*($F1037=5)</f>
        <v>0</v>
      </c>
      <c r="AI1037" s="374">
        <f>(IFERROR(-FV(AI$958,AI979,AI129/AI979)-AI129,0)+(SUM($N129:AH129)+SUM($N1008:AH1008))*AI$958*AI979)*($F1037=5)</f>
        <v>0</v>
      </c>
      <c r="AJ1037" s="374">
        <f>(IFERROR(-FV(AJ$958,AJ979,AJ129/AJ979)-AJ129,0)+(SUM($N129:AI129)+SUM($N1008:AI1008))*AJ$958*AJ979)*($F1037=5)</f>
        <v>0</v>
      </c>
      <c r="AK1037" s="374">
        <f>(IFERROR(-FV(AK$958,AK979,AK129/AK979)-AK129,0)+(SUM($N129:AJ129)+SUM($N1008:AJ1008))*AK$958*AK979)*($F1037=5)</f>
        <v>0</v>
      </c>
      <c r="AL1037" s="374">
        <f>(IFERROR(-FV(AL$958,AL979,AL129/AL979)-AL129,0)+(SUM($N129:AK129)+SUM($N1008:AK1008))*AL$958*AL979)*($F1037=5)</f>
        <v>0</v>
      </c>
      <c r="AM1037" s="374">
        <f>(IFERROR(-FV(AM$958,AM979,AM129/AM979)-AM129,0)+(SUM($N129:AL129)+SUM($N1008:AL1008))*AM$958*AM979)*($F1037=5)</f>
        <v>0</v>
      </c>
      <c r="AN1037" s="374">
        <f>(IFERROR(-FV(AN$958,AN979,AN129/AN979)-AN129,0)+(SUM($N129:AM129)+SUM($N1008:AM1008))*AN$958*AN979)*($F1037=5)</f>
        <v>0</v>
      </c>
      <c r="AO1037" s="374">
        <f>(IFERROR(-FV(AO$958,AO979,AO129/AO979)-AO129,0)+(SUM($N129:AN129)+SUM($N1008:AN1008))*AO$958*AO979)*($F1037=5)</f>
        <v>0</v>
      </c>
      <c r="AP1037" s="374">
        <f>(IFERROR(-FV(AP$958,AP979,AP129/AP979)-AP129,0)+(SUM($N129:AO129)+SUM($N1008:AO1008))*AP$958*AP979)*($F1037=5)</f>
        <v>0</v>
      </c>
      <c r="AQ1037" s="374">
        <f>(IFERROR(-FV(AQ$958,AQ979,AQ129/AQ979)-AQ129,0)+(SUM($N129:AP129)+SUM($N1008:AP1008))*AQ$958*AQ979)*($F1037=5)</f>
        <v>0</v>
      </c>
      <c r="AR1037" s="374">
        <f>(IFERROR(-FV(AR$958,AR979,AR129/AR979)-AR129,0)+(SUM($N129:AQ129)+SUM($N1008:AQ1008))*AR$958*AR979)*($F1037=5)</f>
        <v>0</v>
      </c>
      <c r="AS1037" s="374">
        <f>(IFERROR(-FV(AS$958,AS979,AS129/AS979)-AS129,0)+(SUM($N129:AR129)+SUM($N1008:AR1008))*AS$958*AS979)*($F1037=5)</f>
        <v>0</v>
      </c>
      <c r="AT1037" s="374">
        <f>(IFERROR(-FV(AT$958,AT979,AT129/AT979)-AT129,0)+(SUM($N129:AS129)+SUM($N1008:AS1008))*AT$958*AT979)*($F1037=5)</f>
        <v>0</v>
      </c>
      <c r="AU1037" s="374">
        <f>(IFERROR(-FV(AU$958,AU979,AU129/AU979)-AU129,0)+(SUM($N129:AT129)+SUM($N1008:AT1008))*AU$958*AU979)*($F1037=5)</f>
        <v>0</v>
      </c>
      <c r="AV1037" s="374">
        <f>(IFERROR(-FV(AV$958,AV979,AV129/AV979)-AV129,0)+(SUM($N129:AU129)+SUM($N1008:AU1008))*AV$958*AV979)*($F1037=5)</f>
        <v>0</v>
      </c>
      <c r="AW1037" s="374">
        <f>(IFERROR(-FV(AW$958,AW979,AW129/AW979)-AW129,0)+(SUM($N129:AV129)+SUM($N1008:AV1008))*AW$958*AW979)*($F1037=5)</f>
        <v>0</v>
      </c>
      <c r="AX1037" s="374">
        <f>(IFERROR(-FV(AX$958,AX979,AX129/AX979)-AX129,0)+(SUM($N129:AW129)+SUM($N1008:AW1008))*AX$958*AX979)*($F1037=5)</f>
        <v>0</v>
      </c>
      <c r="AY1037" s="374">
        <f>(IFERROR(-FV(AY$958,AY979,AY129/AY979)-AY129,0)+(SUM($N129:AX129)+SUM($N1008:AX1008))*AY$958*AY979)*($F1037=5)</f>
        <v>0</v>
      </c>
      <c r="AZ1037" s="374">
        <f>(IFERROR(-FV(AZ$958,AZ979,AZ129/AZ979)-AZ129,0)+(SUM($N129:AY129)+SUM($N1008:AY1008))*AZ$958*AZ979)*($F1037=5)</f>
        <v>0</v>
      </c>
      <c r="BA1037" s="374">
        <f>(IFERROR(-FV(BA$958,BA979,BA129/BA979)-BA129,0)+(SUM($N129:AZ129)+SUM($N1008:AZ1008))*BA$958*BA979)*($F1037=5)</f>
        <v>0</v>
      </c>
      <c r="BB1037" s="374">
        <f>(IFERROR(-FV(BB$958,BB979,BB129/BB979)-BB129,0)+(SUM($N129:BA129)+SUM($N1008:BA1008))*BB$958*BB979)*($F1037=5)</f>
        <v>0</v>
      </c>
      <c r="BC1037" s="374">
        <f>(IFERROR(-FV(BC$958,BC979,BC129/BC979)-BC129,0)+(SUM($N129:BB129)+SUM($N1008:BB1008))*BC$958*BC979)*($F1037=5)</f>
        <v>0</v>
      </c>
      <c r="BD1037" s="374">
        <f>(IFERROR(-FV(BD$958,BD979,BD129/BD979)-BD129,0)+(SUM($N129:BC129)+SUM($N1008:BC1008))*BD$958*BD979)*($F1037=5)</f>
        <v>0</v>
      </c>
      <c r="BE1037" s="374">
        <f>(IFERROR(-FV(BE$958,BE979,BE129/BE979)-BE129,0)+(SUM($N129:BD129)+SUM($N1008:BD1008))*BE$958*BE979)*($F1037=5)</f>
        <v>0</v>
      </c>
      <c r="BF1037" s="374">
        <f>(IFERROR(-FV(BF$958,BF979,BF129/BF979)-BF129,0)+(SUM($N129:BE129)+SUM($N1008:BE1008))*BF$958*BF979)*($F1037=5)</f>
        <v>0</v>
      </c>
      <c r="BG1037" s="374">
        <f>(IFERROR(-FV(BG$958,BG979,BG129/BG979)-BG129,0)+(SUM($N129:BF129)+SUM($N1008:BF1008))*BG$958*BG979)*($F1037=5)</f>
        <v>0</v>
      </c>
      <c r="BH1037" s="374">
        <f>(IFERROR(-FV(BH$958,BH979,BH129/BH979)-BH129,0)+(SUM($N129:BG129)+SUM($N1008:BG1008))*BH$958*BH979)*($F1037=5)</f>
        <v>0</v>
      </c>
      <c r="BI1037" s="374">
        <f>(IFERROR(-FV(BI$958,BI979,BI129/BI979)-BI129,0)+(SUM($N129:BH129)+SUM($N1008:BH1008))*BI$958*BI979)*($F1037=5)</f>
        <v>0</v>
      </c>
      <c r="BJ1037" s="374">
        <f>(IFERROR(-FV(BJ$958,BJ979,BJ129/BJ979)-BJ129,0)+(SUM($N129:BI129)+SUM($N1008:BI1008))*BJ$958*BJ979)*($F1037=5)</f>
        <v>0</v>
      </c>
      <c r="BK1037" s="374">
        <f>(IFERROR(-FV(BK$958,BK979,BK129/BK979)-BK129,0)+(SUM($N129:BJ129)+SUM($N1008:BJ1008))*BK$958*BK979)*($F1037=5)</f>
        <v>0</v>
      </c>
      <c r="BL1037" s="374">
        <f>(IFERROR(-FV(BL$958,BL979,BL129/BL979)-BL129,0)+(SUM($N129:BK129)+SUM($N1008:BK1008))*BL$958*BL979)*($F1037=5)</f>
        <v>0</v>
      </c>
      <c r="BM1037" s="374">
        <f>(IFERROR(-FV(BM$958,BM979,BM129/BM979)-BM129,0)+(SUM($N129:BL129)+SUM($N1008:BL1008))*BM$958*BM979)*($F1037=5)</f>
        <v>0</v>
      </c>
    </row>
    <row r="1038" spans="3:65" outlineLevel="1" x14ac:dyDescent="0.2">
      <c r="C1038" s="325">
        <f t="shared" si="1803"/>
        <v>14</v>
      </c>
      <c r="D1038" s="303" t="str">
        <f t="shared" si="1804"/>
        <v>item 14</v>
      </c>
      <c r="E1038" s="350" t="str">
        <f t="shared" si="1802"/>
        <v>Operating Expense</v>
      </c>
      <c r="F1038" s="320">
        <f t="shared" si="1802"/>
        <v>2</v>
      </c>
      <c r="G1038" s="320"/>
      <c r="H1038" s="362"/>
      <c r="K1038" s="341">
        <f t="shared" si="1805"/>
        <v>0</v>
      </c>
      <c r="L1038" s="342">
        <f t="shared" si="1806"/>
        <v>0</v>
      </c>
      <c r="O1038" s="374">
        <f>(IFERROR(-FV(O$958,O980,O130/O980)-O130,0)+(SUM($N130:N130)+SUM($N1009:N1009))*O$958*O980)*($F1038=5)</f>
        <v>0</v>
      </c>
      <c r="P1038" s="374">
        <f>(IFERROR(-FV(P$958,P980,P130/P980)-P130,0)+(SUM($N130:O130)+SUM($N1009:O1009))*P$958*P980)*($F1038=5)</f>
        <v>0</v>
      </c>
      <c r="Q1038" s="374">
        <f>(IFERROR(-FV(Q$958,Q980,Q130/Q980)-Q130,0)+(SUM($N130:P130)+SUM($N1009:P1009))*Q$958*Q980)*($F1038=5)</f>
        <v>0</v>
      </c>
      <c r="R1038" s="374">
        <f>(IFERROR(-FV(R$958,R980,R130/R980)-R130,0)+(SUM($N130:Q130)+SUM($N1009:Q1009))*R$958*R980)*($F1038=5)</f>
        <v>0</v>
      </c>
      <c r="S1038" s="374">
        <f>(IFERROR(-FV(S$958,S980,S130/S980)-S130,0)+(SUM($N130:R130)+SUM($N1009:R1009))*S$958*S980)*($F1038=5)</f>
        <v>0</v>
      </c>
      <c r="T1038" s="374">
        <f>(IFERROR(-FV(T$958,T980,T130/T980)-T130,0)+(SUM($N130:S130)+SUM($N1009:S1009))*T$958*T980)*($F1038=5)</f>
        <v>0</v>
      </c>
      <c r="U1038" s="374">
        <f>(IFERROR(-FV(U$958,U980,U130/U980)-U130,0)+(SUM($N130:T130)+SUM($N1009:T1009))*U$958*U980)*($F1038=5)</f>
        <v>0</v>
      </c>
      <c r="V1038" s="374">
        <f>(IFERROR(-FV(V$958,V980,V130/V980)-V130,0)+(SUM($N130:U130)+SUM($N1009:U1009))*V$958*V980)*($F1038=5)</f>
        <v>0</v>
      </c>
      <c r="W1038" s="374">
        <f>(IFERROR(-FV(W$958,W980,W130/W980)-W130,0)+(SUM($N130:V130)+SUM($N1009:V1009))*W$958*W980)*($F1038=5)</f>
        <v>0</v>
      </c>
      <c r="X1038" s="374">
        <f>(IFERROR(-FV(X$958,X980,X130/X980)-X130,0)+(SUM($N130:W130)+SUM($N1009:W1009))*X$958*X980)*($F1038=5)</f>
        <v>0</v>
      </c>
      <c r="Y1038" s="374">
        <f>(IFERROR(-FV(Y$958,Y980,Y130/Y980)-Y130,0)+(SUM($N130:X130)+SUM($N1009:X1009))*Y$958*Y980)*($F1038=5)</f>
        <v>0</v>
      </c>
      <c r="Z1038" s="374">
        <f>(IFERROR(-FV(Z$958,Z980,Z130/Z980)-Z130,0)+(SUM($N130:Y130)+SUM($N1009:Y1009))*Z$958*Z980)*($F1038=5)</f>
        <v>0</v>
      </c>
      <c r="AA1038" s="374">
        <f>(IFERROR(-FV(AA$958,AA980,AA130/AA980)-AA130,0)+(SUM($N130:Z130)+SUM($N1009:Z1009))*AA$958*AA980)*($F1038=5)</f>
        <v>0</v>
      </c>
      <c r="AB1038" s="374">
        <f>(IFERROR(-FV(AB$958,AB980,AB130/AB980)-AB130,0)+(SUM($N130:AA130)+SUM($N1009:AA1009))*AB$958*AB980)*($F1038=5)</f>
        <v>0</v>
      </c>
      <c r="AC1038" s="374">
        <f>(IFERROR(-FV(AC$958,AC980,AC130/AC980)-AC130,0)+(SUM($N130:AB130)+SUM($N1009:AB1009))*AC$958*AC980)*($F1038=5)</f>
        <v>0</v>
      </c>
      <c r="AD1038" s="374">
        <f>(IFERROR(-FV(AD$958,AD980,AD130/AD980)-AD130,0)+(SUM($N130:AC130)+SUM($N1009:AC1009))*AD$958*AD980)*($F1038=5)</f>
        <v>0</v>
      </c>
      <c r="AE1038" s="374">
        <f>(IFERROR(-FV(AE$958,AE980,AE130/AE980)-AE130,0)+(SUM($N130:AD130)+SUM($N1009:AD1009))*AE$958*AE980)*($F1038=5)</f>
        <v>0</v>
      </c>
      <c r="AF1038" s="374">
        <f>(IFERROR(-FV(AF$958,AF980,AF130/AF980)-AF130,0)+(SUM($N130:AE130)+SUM($N1009:AE1009))*AF$958*AF980)*($F1038=5)</f>
        <v>0</v>
      </c>
      <c r="AG1038" s="374">
        <f>(IFERROR(-FV(AG$958,AG980,AG130/AG980)-AG130,0)+(SUM($N130:AF130)+SUM($N1009:AF1009))*AG$958*AG980)*($F1038=5)</f>
        <v>0</v>
      </c>
      <c r="AH1038" s="374">
        <f>(IFERROR(-FV(AH$958,AH980,AH130/AH980)-AH130,0)+(SUM($N130:AG130)+SUM($N1009:AG1009))*AH$958*AH980)*($F1038=5)</f>
        <v>0</v>
      </c>
      <c r="AI1038" s="374">
        <f>(IFERROR(-FV(AI$958,AI980,AI130/AI980)-AI130,0)+(SUM($N130:AH130)+SUM($N1009:AH1009))*AI$958*AI980)*($F1038=5)</f>
        <v>0</v>
      </c>
      <c r="AJ1038" s="374">
        <f>(IFERROR(-FV(AJ$958,AJ980,AJ130/AJ980)-AJ130,0)+(SUM($N130:AI130)+SUM($N1009:AI1009))*AJ$958*AJ980)*($F1038=5)</f>
        <v>0</v>
      </c>
      <c r="AK1038" s="374">
        <f>(IFERROR(-FV(AK$958,AK980,AK130/AK980)-AK130,0)+(SUM($N130:AJ130)+SUM($N1009:AJ1009))*AK$958*AK980)*($F1038=5)</f>
        <v>0</v>
      </c>
      <c r="AL1038" s="374">
        <f>(IFERROR(-FV(AL$958,AL980,AL130/AL980)-AL130,0)+(SUM($N130:AK130)+SUM($N1009:AK1009))*AL$958*AL980)*($F1038=5)</f>
        <v>0</v>
      </c>
      <c r="AM1038" s="374">
        <f>(IFERROR(-FV(AM$958,AM980,AM130/AM980)-AM130,0)+(SUM($N130:AL130)+SUM($N1009:AL1009))*AM$958*AM980)*($F1038=5)</f>
        <v>0</v>
      </c>
      <c r="AN1038" s="374">
        <f>(IFERROR(-FV(AN$958,AN980,AN130/AN980)-AN130,0)+(SUM($N130:AM130)+SUM($N1009:AM1009))*AN$958*AN980)*($F1038=5)</f>
        <v>0</v>
      </c>
      <c r="AO1038" s="374">
        <f>(IFERROR(-FV(AO$958,AO980,AO130/AO980)-AO130,0)+(SUM($N130:AN130)+SUM($N1009:AN1009))*AO$958*AO980)*($F1038=5)</f>
        <v>0</v>
      </c>
      <c r="AP1038" s="374">
        <f>(IFERROR(-FV(AP$958,AP980,AP130/AP980)-AP130,0)+(SUM($N130:AO130)+SUM($N1009:AO1009))*AP$958*AP980)*($F1038=5)</f>
        <v>0</v>
      </c>
      <c r="AQ1038" s="374">
        <f>(IFERROR(-FV(AQ$958,AQ980,AQ130/AQ980)-AQ130,0)+(SUM($N130:AP130)+SUM($N1009:AP1009))*AQ$958*AQ980)*($F1038=5)</f>
        <v>0</v>
      </c>
      <c r="AR1038" s="374">
        <f>(IFERROR(-FV(AR$958,AR980,AR130/AR980)-AR130,0)+(SUM($N130:AQ130)+SUM($N1009:AQ1009))*AR$958*AR980)*($F1038=5)</f>
        <v>0</v>
      </c>
      <c r="AS1038" s="374">
        <f>(IFERROR(-FV(AS$958,AS980,AS130/AS980)-AS130,0)+(SUM($N130:AR130)+SUM($N1009:AR1009))*AS$958*AS980)*($F1038=5)</f>
        <v>0</v>
      </c>
      <c r="AT1038" s="374">
        <f>(IFERROR(-FV(AT$958,AT980,AT130/AT980)-AT130,0)+(SUM($N130:AS130)+SUM($N1009:AS1009))*AT$958*AT980)*($F1038=5)</f>
        <v>0</v>
      </c>
      <c r="AU1038" s="374">
        <f>(IFERROR(-FV(AU$958,AU980,AU130/AU980)-AU130,0)+(SUM($N130:AT130)+SUM($N1009:AT1009))*AU$958*AU980)*($F1038=5)</f>
        <v>0</v>
      </c>
      <c r="AV1038" s="374">
        <f>(IFERROR(-FV(AV$958,AV980,AV130/AV980)-AV130,0)+(SUM($N130:AU130)+SUM($N1009:AU1009))*AV$958*AV980)*($F1038=5)</f>
        <v>0</v>
      </c>
      <c r="AW1038" s="374">
        <f>(IFERROR(-FV(AW$958,AW980,AW130/AW980)-AW130,0)+(SUM($N130:AV130)+SUM($N1009:AV1009))*AW$958*AW980)*($F1038=5)</f>
        <v>0</v>
      </c>
      <c r="AX1038" s="374">
        <f>(IFERROR(-FV(AX$958,AX980,AX130/AX980)-AX130,0)+(SUM($N130:AW130)+SUM($N1009:AW1009))*AX$958*AX980)*($F1038=5)</f>
        <v>0</v>
      </c>
      <c r="AY1038" s="374">
        <f>(IFERROR(-FV(AY$958,AY980,AY130/AY980)-AY130,0)+(SUM($N130:AX130)+SUM($N1009:AX1009))*AY$958*AY980)*($F1038=5)</f>
        <v>0</v>
      </c>
      <c r="AZ1038" s="374">
        <f>(IFERROR(-FV(AZ$958,AZ980,AZ130/AZ980)-AZ130,0)+(SUM($N130:AY130)+SUM($N1009:AY1009))*AZ$958*AZ980)*($F1038=5)</f>
        <v>0</v>
      </c>
      <c r="BA1038" s="374">
        <f>(IFERROR(-FV(BA$958,BA980,BA130/BA980)-BA130,0)+(SUM($N130:AZ130)+SUM($N1009:AZ1009))*BA$958*BA980)*($F1038=5)</f>
        <v>0</v>
      </c>
      <c r="BB1038" s="374">
        <f>(IFERROR(-FV(BB$958,BB980,BB130/BB980)-BB130,0)+(SUM($N130:BA130)+SUM($N1009:BA1009))*BB$958*BB980)*($F1038=5)</f>
        <v>0</v>
      </c>
      <c r="BC1038" s="374">
        <f>(IFERROR(-FV(BC$958,BC980,BC130/BC980)-BC130,0)+(SUM($N130:BB130)+SUM($N1009:BB1009))*BC$958*BC980)*($F1038=5)</f>
        <v>0</v>
      </c>
      <c r="BD1038" s="374">
        <f>(IFERROR(-FV(BD$958,BD980,BD130/BD980)-BD130,0)+(SUM($N130:BC130)+SUM($N1009:BC1009))*BD$958*BD980)*($F1038=5)</f>
        <v>0</v>
      </c>
      <c r="BE1038" s="374">
        <f>(IFERROR(-FV(BE$958,BE980,BE130/BE980)-BE130,0)+(SUM($N130:BD130)+SUM($N1009:BD1009))*BE$958*BE980)*($F1038=5)</f>
        <v>0</v>
      </c>
      <c r="BF1038" s="374">
        <f>(IFERROR(-FV(BF$958,BF980,BF130/BF980)-BF130,0)+(SUM($N130:BE130)+SUM($N1009:BE1009))*BF$958*BF980)*($F1038=5)</f>
        <v>0</v>
      </c>
      <c r="BG1038" s="374">
        <f>(IFERROR(-FV(BG$958,BG980,BG130/BG980)-BG130,0)+(SUM($N130:BF130)+SUM($N1009:BF1009))*BG$958*BG980)*($F1038=5)</f>
        <v>0</v>
      </c>
      <c r="BH1038" s="374">
        <f>(IFERROR(-FV(BH$958,BH980,BH130/BH980)-BH130,0)+(SUM($N130:BG130)+SUM($N1009:BG1009))*BH$958*BH980)*($F1038=5)</f>
        <v>0</v>
      </c>
      <c r="BI1038" s="374">
        <f>(IFERROR(-FV(BI$958,BI980,BI130/BI980)-BI130,0)+(SUM($N130:BH130)+SUM($N1009:BH1009))*BI$958*BI980)*($F1038=5)</f>
        <v>0</v>
      </c>
      <c r="BJ1038" s="374">
        <f>(IFERROR(-FV(BJ$958,BJ980,BJ130/BJ980)-BJ130,0)+(SUM($N130:BI130)+SUM($N1009:BI1009))*BJ$958*BJ980)*($F1038=5)</f>
        <v>0</v>
      </c>
      <c r="BK1038" s="374">
        <f>(IFERROR(-FV(BK$958,BK980,BK130/BK980)-BK130,0)+(SUM($N130:BJ130)+SUM($N1009:BJ1009))*BK$958*BK980)*($F1038=5)</f>
        <v>0</v>
      </c>
      <c r="BL1038" s="374">
        <f>(IFERROR(-FV(BL$958,BL980,BL130/BL980)-BL130,0)+(SUM($N130:BK130)+SUM($N1009:BK1009))*BL$958*BL980)*($F1038=5)</f>
        <v>0</v>
      </c>
      <c r="BM1038" s="374">
        <f>(IFERROR(-FV(BM$958,BM980,BM130/BM980)-BM130,0)+(SUM($N130:BL130)+SUM($N1009:BL1009))*BM$958*BM980)*($F1038=5)</f>
        <v>0</v>
      </c>
    </row>
    <row r="1039" spans="3:65" outlineLevel="1" x14ac:dyDescent="0.2">
      <c r="C1039" s="325">
        <f t="shared" si="1803"/>
        <v>15</v>
      </c>
      <c r="D1039" s="303" t="str">
        <f t="shared" si="1804"/>
        <v>item 15</v>
      </c>
      <c r="E1039" s="350" t="str">
        <f t="shared" si="1802"/>
        <v>Operating Expense</v>
      </c>
      <c r="F1039" s="320">
        <f t="shared" si="1802"/>
        <v>2</v>
      </c>
      <c r="G1039" s="320"/>
      <c r="H1039" s="362"/>
      <c r="K1039" s="341">
        <f t="shared" si="1805"/>
        <v>0</v>
      </c>
      <c r="L1039" s="342">
        <f t="shared" si="1806"/>
        <v>0</v>
      </c>
      <c r="O1039" s="374">
        <f>(IFERROR(-FV(O$958,O981,O131/O981)-O131,0)+(SUM($N131:N131)+SUM($N1010:N1010))*O$958*O981)*($F1039=5)</f>
        <v>0</v>
      </c>
      <c r="P1039" s="374">
        <f>(IFERROR(-FV(P$958,P981,P131/P981)-P131,0)+(SUM($N131:O131)+SUM($N1010:O1010))*P$958*P981)*($F1039=5)</f>
        <v>0</v>
      </c>
      <c r="Q1039" s="374">
        <f>(IFERROR(-FV(Q$958,Q981,Q131/Q981)-Q131,0)+(SUM($N131:P131)+SUM($N1010:P1010))*Q$958*Q981)*($F1039=5)</f>
        <v>0</v>
      </c>
      <c r="R1039" s="374">
        <f>(IFERROR(-FV(R$958,R981,R131/R981)-R131,0)+(SUM($N131:Q131)+SUM($N1010:Q1010))*R$958*R981)*($F1039=5)</f>
        <v>0</v>
      </c>
      <c r="S1039" s="374">
        <f>(IFERROR(-FV(S$958,S981,S131/S981)-S131,0)+(SUM($N131:R131)+SUM($N1010:R1010))*S$958*S981)*($F1039=5)</f>
        <v>0</v>
      </c>
      <c r="T1039" s="374">
        <f>(IFERROR(-FV(T$958,T981,T131/T981)-T131,0)+(SUM($N131:S131)+SUM($N1010:S1010))*T$958*T981)*($F1039=5)</f>
        <v>0</v>
      </c>
      <c r="U1039" s="374">
        <f>(IFERROR(-FV(U$958,U981,U131/U981)-U131,0)+(SUM($N131:T131)+SUM($N1010:T1010))*U$958*U981)*($F1039=5)</f>
        <v>0</v>
      </c>
      <c r="V1039" s="374">
        <f>(IFERROR(-FV(V$958,V981,V131/V981)-V131,0)+(SUM($N131:U131)+SUM($N1010:U1010))*V$958*V981)*($F1039=5)</f>
        <v>0</v>
      </c>
      <c r="W1039" s="374">
        <f>(IFERROR(-FV(W$958,W981,W131/W981)-W131,0)+(SUM($N131:V131)+SUM($N1010:V1010))*W$958*W981)*($F1039=5)</f>
        <v>0</v>
      </c>
      <c r="X1039" s="374">
        <f>(IFERROR(-FV(X$958,X981,X131/X981)-X131,0)+(SUM($N131:W131)+SUM($N1010:W1010))*X$958*X981)*($F1039=5)</f>
        <v>0</v>
      </c>
      <c r="Y1039" s="374">
        <f>(IFERROR(-FV(Y$958,Y981,Y131/Y981)-Y131,0)+(SUM($N131:X131)+SUM($N1010:X1010))*Y$958*Y981)*($F1039=5)</f>
        <v>0</v>
      </c>
      <c r="Z1039" s="374">
        <f>(IFERROR(-FV(Z$958,Z981,Z131/Z981)-Z131,0)+(SUM($N131:Y131)+SUM($N1010:Y1010))*Z$958*Z981)*($F1039=5)</f>
        <v>0</v>
      </c>
      <c r="AA1039" s="374">
        <f>(IFERROR(-FV(AA$958,AA981,AA131/AA981)-AA131,0)+(SUM($N131:Z131)+SUM($N1010:Z1010))*AA$958*AA981)*($F1039=5)</f>
        <v>0</v>
      </c>
      <c r="AB1039" s="374">
        <f>(IFERROR(-FV(AB$958,AB981,AB131/AB981)-AB131,0)+(SUM($N131:AA131)+SUM($N1010:AA1010))*AB$958*AB981)*($F1039=5)</f>
        <v>0</v>
      </c>
      <c r="AC1039" s="374">
        <f>(IFERROR(-FV(AC$958,AC981,AC131/AC981)-AC131,0)+(SUM($N131:AB131)+SUM($N1010:AB1010))*AC$958*AC981)*($F1039=5)</f>
        <v>0</v>
      </c>
      <c r="AD1039" s="374">
        <f>(IFERROR(-FV(AD$958,AD981,AD131/AD981)-AD131,0)+(SUM($N131:AC131)+SUM($N1010:AC1010))*AD$958*AD981)*($F1039=5)</f>
        <v>0</v>
      </c>
      <c r="AE1039" s="374">
        <f>(IFERROR(-FV(AE$958,AE981,AE131/AE981)-AE131,0)+(SUM($N131:AD131)+SUM($N1010:AD1010))*AE$958*AE981)*($F1039=5)</f>
        <v>0</v>
      </c>
      <c r="AF1039" s="374">
        <f>(IFERROR(-FV(AF$958,AF981,AF131/AF981)-AF131,0)+(SUM($N131:AE131)+SUM($N1010:AE1010))*AF$958*AF981)*($F1039=5)</f>
        <v>0</v>
      </c>
      <c r="AG1039" s="374">
        <f>(IFERROR(-FV(AG$958,AG981,AG131/AG981)-AG131,0)+(SUM($N131:AF131)+SUM($N1010:AF1010))*AG$958*AG981)*($F1039=5)</f>
        <v>0</v>
      </c>
      <c r="AH1039" s="374">
        <f>(IFERROR(-FV(AH$958,AH981,AH131/AH981)-AH131,0)+(SUM($N131:AG131)+SUM($N1010:AG1010))*AH$958*AH981)*($F1039=5)</f>
        <v>0</v>
      </c>
      <c r="AI1039" s="374">
        <f>(IFERROR(-FV(AI$958,AI981,AI131/AI981)-AI131,0)+(SUM($N131:AH131)+SUM($N1010:AH1010))*AI$958*AI981)*($F1039=5)</f>
        <v>0</v>
      </c>
      <c r="AJ1039" s="374">
        <f>(IFERROR(-FV(AJ$958,AJ981,AJ131/AJ981)-AJ131,0)+(SUM($N131:AI131)+SUM($N1010:AI1010))*AJ$958*AJ981)*($F1039=5)</f>
        <v>0</v>
      </c>
      <c r="AK1039" s="374">
        <f>(IFERROR(-FV(AK$958,AK981,AK131/AK981)-AK131,0)+(SUM($N131:AJ131)+SUM($N1010:AJ1010))*AK$958*AK981)*($F1039=5)</f>
        <v>0</v>
      </c>
      <c r="AL1039" s="374">
        <f>(IFERROR(-FV(AL$958,AL981,AL131/AL981)-AL131,0)+(SUM($N131:AK131)+SUM($N1010:AK1010))*AL$958*AL981)*($F1039=5)</f>
        <v>0</v>
      </c>
      <c r="AM1039" s="374">
        <f>(IFERROR(-FV(AM$958,AM981,AM131/AM981)-AM131,0)+(SUM($N131:AL131)+SUM($N1010:AL1010))*AM$958*AM981)*($F1039=5)</f>
        <v>0</v>
      </c>
      <c r="AN1039" s="374">
        <f>(IFERROR(-FV(AN$958,AN981,AN131/AN981)-AN131,0)+(SUM($N131:AM131)+SUM($N1010:AM1010))*AN$958*AN981)*($F1039=5)</f>
        <v>0</v>
      </c>
      <c r="AO1039" s="374">
        <f>(IFERROR(-FV(AO$958,AO981,AO131/AO981)-AO131,0)+(SUM($N131:AN131)+SUM($N1010:AN1010))*AO$958*AO981)*($F1039=5)</f>
        <v>0</v>
      </c>
      <c r="AP1039" s="374">
        <f>(IFERROR(-FV(AP$958,AP981,AP131/AP981)-AP131,0)+(SUM($N131:AO131)+SUM($N1010:AO1010))*AP$958*AP981)*($F1039=5)</f>
        <v>0</v>
      </c>
      <c r="AQ1039" s="374">
        <f>(IFERROR(-FV(AQ$958,AQ981,AQ131/AQ981)-AQ131,0)+(SUM($N131:AP131)+SUM($N1010:AP1010))*AQ$958*AQ981)*($F1039=5)</f>
        <v>0</v>
      </c>
      <c r="AR1039" s="374">
        <f>(IFERROR(-FV(AR$958,AR981,AR131/AR981)-AR131,0)+(SUM($N131:AQ131)+SUM($N1010:AQ1010))*AR$958*AR981)*($F1039=5)</f>
        <v>0</v>
      </c>
      <c r="AS1039" s="374">
        <f>(IFERROR(-FV(AS$958,AS981,AS131/AS981)-AS131,0)+(SUM($N131:AR131)+SUM($N1010:AR1010))*AS$958*AS981)*($F1039=5)</f>
        <v>0</v>
      </c>
      <c r="AT1039" s="374">
        <f>(IFERROR(-FV(AT$958,AT981,AT131/AT981)-AT131,0)+(SUM($N131:AS131)+SUM($N1010:AS1010))*AT$958*AT981)*($F1039=5)</f>
        <v>0</v>
      </c>
      <c r="AU1039" s="374">
        <f>(IFERROR(-FV(AU$958,AU981,AU131/AU981)-AU131,0)+(SUM($N131:AT131)+SUM($N1010:AT1010))*AU$958*AU981)*($F1039=5)</f>
        <v>0</v>
      </c>
      <c r="AV1039" s="374">
        <f>(IFERROR(-FV(AV$958,AV981,AV131/AV981)-AV131,0)+(SUM($N131:AU131)+SUM($N1010:AU1010))*AV$958*AV981)*($F1039=5)</f>
        <v>0</v>
      </c>
      <c r="AW1039" s="374">
        <f>(IFERROR(-FV(AW$958,AW981,AW131/AW981)-AW131,0)+(SUM($N131:AV131)+SUM($N1010:AV1010))*AW$958*AW981)*($F1039=5)</f>
        <v>0</v>
      </c>
      <c r="AX1039" s="374">
        <f>(IFERROR(-FV(AX$958,AX981,AX131/AX981)-AX131,0)+(SUM($N131:AW131)+SUM($N1010:AW1010))*AX$958*AX981)*($F1039=5)</f>
        <v>0</v>
      </c>
      <c r="AY1039" s="374">
        <f>(IFERROR(-FV(AY$958,AY981,AY131/AY981)-AY131,0)+(SUM($N131:AX131)+SUM($N1010:AX1010))*AY$958*AY981)*($F1039=5)</f>
        <v>0</v>
      </c>
      <c r="AZ1039" s="374">
        <f>(IFERROR(-FV(AZ$958,AZ981,AZ131/AZ981)-AZ131,0)+(SUM($N131:AY131)+SUM($N1010:AY1010))*AZ$958*AZ981)*($F1039=5)</f>
        <v>0</v>
      </c>
      <c r="BA1039" s="374">
        <f>(IFERROR(-FV(BA$958,BA981,BA131/BA981)-BA131,0)+(SUM($N131:AZ131)+SUM($N1010:AZ1010))*BA$958*BA981)*($F1039=5)</f>
        <v>0</v>
      </c>
      <c r="BB1039" s="374">
        <f>(IFERROR(-FV(BB$958,BB981,BB131/BB981)-BB131,0)+(SUM($N131:BA131)+SUM($N1010:BA1010))*BB$958*BB981)*($F1039=5)</f>
        <v>0</v>
      </c>
      <c r="BC1039" s="374">
        <f>(IFERROR(-FV(BC$958,BC981,BC131/BC981)-BC131,0)+(SUM($N131:BB131)+SUM($N1010:BB1010))*BC$958*BC981)*($F1039=5)</f>
        <v>0</v>
      </c>
      <c r="BD1039" s="374">
        <f>(IFERROR(-FV(BD$958,BD981,BD131/BD981)-BD131,0)+(SUM($N131:BC131)+SUM($N1010:BC1010))*BD$958*BD981)*($F1039=5)</f>
        <v>0</v>
      </c>
      <c r="BE1039" s="374">
        <f>(IFERROR(-FV(BE$958,BE981,BE131/BE981)-BE131,0)+(SUM($N131:BD131)+SUM($N1010:BD1010))*BE$958*BE981)*($F1039=5)</f>
        <v>0</v>
      </c>
      <c r="BF1039" s="374">
        <f>(IFERROR(-FV(BF$958,BF981,BF131/BF981)-BF131,0)+(SUM($N131:BE131)+SUM($N1010:BE1010))*BF$958*BF981)*($F1039=5)</f>
        <v>0</v>
      </c>
      <c r="BG1039" s="374">
        <f>(IFERROR(-FV(BG$958,BG981,BG131/BG981)-BG131,0)+(SUM($N131:BF131)+SUM($N1010:BF1010))*BG$958*BG981)*($F1039=5)</f>
        <v>0</v>
      </c>
      <c r="BH1039" s="374">
        <f>(IFERROR(-FV(BH$958,BH981,BH131/BH981)-BH131,0)+(SUM($N131:BG131)+SUM($N1010:BG1010))*BH$958*BH981)*($F1039=5)</f>
        <v>0</v>
      </c>
      <c r="BI1039" s="374">
        <f>(IFERROR(-FV(BI$958,BI981,BI131/BI981)-BI131,0)+(SUM($N131:BH131)+SUM($N1010:BH1010))*BI$958*BI981)*($F1039=5)</f>
        <v>0</v>
      </c>
      <c r="BJ1039" s="374">
        <f>(IFERROR(-FV(BJ$958,BJ981,BJ131/BJ981)-BJ131,0)+(SUM($N131:BI131)+SUM($N1010:BI1010))*BJ$958*BJ981)*($F1039=5)</f>
        <v>0</v>
      </c>
      <c r="BK1039" s="374">
        <f>(IFERROR(-FV(BK$958,BK981,BK131/BK981)-BK131,0)+(SUM($N131:BJ131)+SUM($N1010:BJ1010))*BK$958*BK981)*($F1039=5)</f>
        <v>0</v>
      </c>
      <c r="BL1039" s="374">
        <f>(IFERROR(-FV(BL$958,BL981,BL131/BL981)-BL131,0)+(SUM($N131:BK131)+SUM($N1010:BK1010))*BL$958*BL981)*($F1039=5)</f>
        <v>0</v>
      </c>
      <c r="BM1039" s="374">
        <f>(IFERROR(-FV(BM$958,BM981,BM131/BM981)-BM131,0)+(SUM($N131:BL131)+SUM($N1010:BL1010))*BM$958*BM981)*($F1039=5)</f>
        <v>0</v>
      </c>
    </row>
    <row r="1040" spans="3:65" outlineLevel="1" x14ac:dyDescent="0.2">
      <c r="C1040" s="325">
        <f t="shared" si="1803"/>
        <v>16</v>
      </c>
      <c r="D1040" s="303" t="str">
        <f t="shared" si="1804"/>
        <v>item 16</v>
      </c>
      <c r="E1040" s="350" t="str">
        <f t="shared" si="1802"/>
        <v>Operating Expense</v>
      </c>
      <c r="F1040" s="320">
        <f t="shared" si="1802"/>
        <v>2</v>
      </c>
      <c r="G1040" s="320"/>
      <c r="H1040" s="362"/>
      <c r="K1040" s="341">
        <f t="shared" si="1805"/>
        <v>0</v>
      </c>
      <c r="L1040" s="342">
        <f t="shared" si="1806"/>
        <v>0</v>
      </c>
      <c r="O1040" s="374">
        <f>(IFERROR(-FV(O$958,O982,O132/O982)-O132,0)+(SUM($N132:N132)+SUM($N1011:N1011))*O$958*O982)*($F1040=5)</f>
        <v>0</v>
      </c>
      <c r="P1040" s="374">
        <f>(IFERROR(-FV(P$958,P982,P132/P982)-P132,0)+(SUM($N132:O132)+SUM($N1011:O1011))*P$958*P982)*($F1040=5)</f>
        <v>0</v>
      </c>
      <c r="Q1040" s="374">
        <f>(IFERROR(-FV(Q$958,Q982,Q132/Q982)-Q132,0)+(SUM($N132:P132)+SUM($N1011:P1011))*Q$958*Q982)*($F1040=5)</f>
        <v>0</v>
      </c>
      <c r="R1040" s="374">
        <f>(IFERROR(-FV(R$958,R982,R132/R982)-R132,0)+(SUM($N132:Q132)+SUM($N1011:Q1011))*R$958*R982)*($F1040=5)</f>
        <v>0</v>
      </c>
      <c r="S1040" s="374">
        <f>(IFERROR(-FV(S$958,S982,S132/S982)-S132,0)+(SUM($N132:R132)+SUM($N1011:R1011))*S$958*S982)*($F1040=5)</f>
        <v>0</v>
      </c>
      <c r="T1040" s="374">
        <f>(IFERROR(-FV(T$958,T982,T132/T982)-T132,0)+(SUM($N132:S132)+SUM($N1011:S1011))*T$958*T982)*($F1040=5)</f>
        <v>0</v>
      </c>
      <c r="U1040" s="374">
        <f>(IFERROR(-FV(U$958,U982,U132/U982)-U132,0)+(SUM($N132:T132)+SUM($N1011:T1011))*U$958*U982)*($F1040=5)</f>
        <v>0</v>
      </c>
      <c r="V1040" s="374">
        <f>(IFERROR(-FV(V$958,V982,V132/V982)-V132,0)+(SUM($N132:U132)+SUM($N1011:U1011))*V$958*V982)*($F1040=5)</f>
        <v>0</v>
      </c>
      <c r="W1040" s="374">
        <f>(IFERROR(-FV(W$958,W982,W132/W982)-W132,0)+(SUM($N132:V132)+SUM($N1011:V1011))*W$958*W982)*($F1040=5)</f>
        <v>0</v>
      </c>
      <c r="X1040" s="374">
        <f>(IFERROR(-FV(X$958,X982,X132/X982)-X132,0)+(SUM($N132:W132)+SUM($N1011:W1011))*X$958*X982)*($F1040=5)</f>
        <v>0</v>
      </c>
      <c r="Y1040" s="374">
        <f>(IFERROR(-FV(Y$958,Y982,Y132/Y982)-Y132,0)+(SUM($N132:X132)+SUM($N1011:X1011))*Y$958*Y982)*($F1040=5)</f>
        <v>0</v>
      </c>
      <c r="Z1040" s="374">
        <f>(IFERROR(-FV(Z$958,Z982,Z132/Z982)-Z132,0)+(SUM($N132:Y132)+SUM($N1011:Y1011))*Z$958*Z982)*($F1040=5)</f>
        <v>0</v>
      </c>
      <c r="AA1040" s="374">
        <f>(IFERROR(-FV(AA$958,AA982,AA132/AA982)-AA132,0)+(SUM($N132:Z132)+SUM($N1011:Z1011))*AA$958*AA982)*($F1040=5)</f>
        <v>0</v>
      </c>
      <c r="AB1040" s="374">
        <f>(IFERROR(-FV(AB$958,AB982,AB132/AB982)-AB132,0)+(SUM($N132:AA132)+SUM($N1011:AA1011))*AB$958*AB982)*($F1040=5)</f>
        <v>0</v>
      </c>
      <c r="AC1040" s="374">
        <f>(IFERROR(-FV(AC$958,AC982,AC132/AC982)-AC132,0)+(SUM($N132:AB132)+SUM($N1011:AB1011))*AC$958*AC982)*($F1040=5)</f>
        <v>0</v>
      </c>
      <c r="AD1040" s="374">
        <f>(IFERROR(-FV(AD$958,AD982,AD132/AD982)-AD132,0)+(SUM($N132:AC132)+SUM($N1011:AC1011))*AD$958*AD982)*($F1040=5)</f>
        <v>0</v>
      </c>
      <c r="AE1040" s="374">
        <f>(IFERROR(-FV(AE$958,AE982,AE132/AE982)-AE132,0)+(SUM($N132:AD132)+SUM($N1011:AD1011))*AE$958*AE982)*($F1040=5)</f>
        <v>0</v>
      </c>
      <c r="AF1040" s="374">
        <f>(IFERROR(-FV(AF$958,AF982,AF132/AF982)-AF132,0)+(SUM($N132:AE132)+SUM($N1011:AE1011))*AF$958*AF982)*($F1040=5)</f>
        <v>0</v>
      </c>
      <c r="AG1040" s="374">
        <f>(IFERROR(-FV(AG$958,AG982,AG132/AG982)-AG132,0)+(SUM($N132:AF132)+SUM($N1011:AF1011))*AG$958*AG982)*($F1040=5)</f>
        <v>0</v>
      </c>
      <c r="AH1040" s="374">
        <f>(IFERROR(-FV(AH$958,AH982,AH132/AH982)-AH132,0)+(SUM($N132:AG132)+SUM($N1011:AG1011))*AH$958*AH982)*($F1040=5)</f>
        <v>0</v>
      </c>
      <c r="AI1040" s="374">
        <f>(IFERROR(-FV(AI$958,AI982,AI132/AI982)-AI132,0)+(SUM($N132:AH132)+SUM($N1011:AH1011))*AI$958*AI982)*($F1040=5)</f>
        <v>0</v>
      </c>
      <c r="AJ1040" s="374">
        <f>(IFERROR(-FV(AJ$958,AJ982,AJ132/AJ982)-AJ132,0)+(SUM($N132:AI132)+SUM($N1011:AI1011))*AJ$958*AJ982)*($F1040=5)</f>
        <v>0</v>
      </c>
      <c r="AK1040" s="374">
        <f>(IFERROR(-FV(AK$958,AK982,AK132/AK982)-AK132,0)+(SUM($N132:AJ132)+SUM($N1011:AJ1011))*AK$958*AK982)*($F1040=5)</f>
        <v>0</v>
      </c>
      <c r="AL1040" s="374">
        <f>(IFERROR(-FV(AL$958,AL982,AL132/AL982)-AL132,0)+(SUM($N132:AK132)+SUM($N1011:AK1011))*AL$958*AL982)*($F1040=5)</f>
        <v>0</v>
      </c>
      <c r="AM1040" s="374">
        <f>(IFERROR(-FV(AM$958,AM982,AM132/AM982)-AM132,0)+(SUM($N132:AL132)+SUM($N1011:AL1011))*AM$958*AM982)*($F1040=5)</f>
        <v>0</v>
      </c>
      <c r="AN1040" s="374">
        <f>(IFERROR(-FV(AN$958,AN982,AN132/AN982)-AN132,0)+(SUM($N132:AM132)+SUM($N1011:AM1011))*AN$958*AN982)*($F1040=5)</f>
        <v>0</v>
      </c>
      <c r="AO1040" s="374">
        <f>(IFERROR(-FV(AO$958,AO982,AO132/AO982)-AO132,0)+(SUM($N132:AN132)+SUM($N1011:AN1011))*AO$958*AO982)*($F1040=5)</f>
        <v>0</v>
      </c>
      <c r="AP1040" s="374">
        <f>(IFERROR(-FV(AP$958,AP982,AP132/AP982)-AP132,0)+(SUM($N132:AO132)+SUM($N1011:AO1011))*AP$958*AP982)*($F1040=5)</f>
        <v>0</v>
      </c>
      <c r="AQ1040" s="374">
        <f>(IFERROR(-FV(AQ$958,AQ982,AQ132/AQ982)-AQ132,0)+(SUM($N132:AP132)+SUM($N1011:AP1011))*AQ$958*AQ982)*($F1040=5)</f>
        <v>0</v>
      </c>
      <c r="AR1040" s="374">
        <f>(IFERROR(-FV(AR$958,AR982,AR132/AR982)-AR132,0)+(SUM($N132:AQ132)+SUM($N1011:AQ1011))*AR$958*AR982)*($F1040=5)</f>
        <v>0</v>
      </c>
      <c r="AS1040" s="374">
        <f>(IFERROR(-FV(AS$958,AS982,AS132/AS982)-AS132,0)+(SUM($N132:AR132)+SUM($N1011:AR1011))*AS$958*AS982)*($F1040=5)</f>
        <v>0</v>
      </c>
      <c r="AT1040" s="374">
        <f>(IFERROR(-FV(AT$958,AT982,AT132/AT982)-AT132,0)+(SUM($N132:AS132)+SUM($N1011:AS1011))*AT$958*AT982)*($F1040=5)</f>
        <v>0</v>
      </c>
      <c r="AU1040" s="374">
        <f>(IFERROR(-FV(AU$958,AU982,AU132/AU982)-AU132,0)+(SUM($N132:AT132)+SUM($N1011:AT1011))*AU$958*AU982)*($F1040=5)</f>
        <v>0</v>
      </c>
      <c r="AV1040" s="374">
        <f>(IFERROR(-FV(AV$958,AV982,AV132/AV982)-AV132,0)+(SUM($N132:AU132)+SUM($N1011:AU1011))*AV$958*AV982)*($F1040=5)</f>
        <v>0</v>
      </c>
      <c r="AW1040" s="374">
        <f>(IFERROR(-FV(AW$958,AW982,AW132/AW982)-AW132,0)+(SUM($N132:AV132)+SUM($N1011:AV1011))*AW$958*AW982)*($F1040=5)</f>
        <v>0</v>
      </c>
      <c r="AX1040" s="374">
        <f>(IFERROR(-FV(AX$958,AX982,AX132/AX982)-AX132,0)+(SUM($N132:AW132)+SUM($N1011:AW1011))*AX$958*AX982)*($F1040=5)</f>
        <v>0</v>
      </c>
      <c r="AY1040" s="374">
        <f>(IFERROR(-FV(AY$958,AY982,AY132/AY982)-AY132,0)+(SUM($N132:AX132)+SUM($N1011:AX1011))*AY$958*AY982)*($F1040=5)</f>
        <v>0</v>
      </c>
      <c r="AZ1040" s="374">
        <f>(IFERROR(-FV(AZ$958,AZ982,AZ132/AZ982)-AZ132,0)+(SUM($N132:AY132)+SUM($N1011:AY1011))*AZ$958*AZ982)*($F1040=5)</f>
        <v>0</v>
      </c>
      <c r="BA1040" s="374">
        <f>(IFERROR(-FV(BA$958,BA982,BA132/BA982)-BA132,0)+(SUM($N132:AZ132)+SUM($N1011:AZ1011))*BA$958*BA982)*($F1040=5)</f>
        <v>0</v>
      </c>
      <c r="BB1040" s="374">
        <f>(IFERROR(-FV(BB$958,BB982,BB132/BB982)-BB132,0)+(SUM($N132:BA132)+SUM($N1011:BA1011))*BB$958*BB982)*($F1040=5)</f>
        <v>0</v>
      </c>
      <c r="BC1040" s="374">
        <f>(IFERROR(-FV(BC$958,BC982,BC132/BC982)-BC132,0)+(SUM($N132:BB132)+SUM($N1011:BB1011))*BC$958*BC982)*($F1040=5)</f>
        <v>0</v>
      </c>
      <c r="BD1040" s="374">
        <f>(IFERROR(-FV(BD$958,BD982,BD132/BD982)-BD132,0)+(SUM($N132:BC132)+SUM($N1011:BC1011))*BD$958*BD982)*($F1040=5)</f>
        <v>0</v>
      </c>
      <c r="BE1040" s="374">
        <f>(IFERROR(-FV(BE$958,BE982,BE132/BE982)-BE132,0)+(SUM($N132:BD132)+SUM($N1011:BD1011))*BE$958*BE982)*($F1040=5)</f>
        <v>0</v>
      </c>
      <c r="BF1040" s="374">
        <f>(IFERROR(-FV(BF$958,BF982,BF132/BF982)-BF132,0)+(SUM($N132:BE132)+SUM($N1011:BE1011))*BF$958*BF982)*($F1040=5)</f>
        <v>0</v>
      </c>
      <c r="BG1040" s="374">
        <f>(IFERROR(-FV(BG$958,BG982,BG132/BG982)-BG132,0)+(SUM($N132:BF132)+SUM($N1011:BF1011))*BG$958*BG982)*($F1040=5)</f>
        <v>0</v>
      </c>
      <c r="BH1040" s="374">
        <f>(IFERROR(-FV(BH$958,BH982,BH132/BH982)-BH132,0)+(SUM($N132:BG132)+SUM($N1011:BG1011))*BH$958*BH982)*($F1040=5)</f>
        <v>0</v>
      </c>
      <c r="BI1040" s="374">
        <f>(IFERROR(-FV(BI$958,BI982,BI132/BI982)-BI132,0)+(SUM($N132:BH132)+SUM($N1011:BH1011))*BI$958*BI982)*($F1040=5)</f>
        <v>0</v>
      </c>
      <c r="BJ1040" s="374">
        <f>(IFERROR(-FV(BJ$958,BJ982,BJ132/BJ982)-BJ132,0)+(SUM($N132:BI132)+SUM($N1011:BI1011))*BJ$958*BJ982)*($F1040=5)</f>
        <v>0</v>
      </c>
      <c r="BK1040" s="374">
        <f>(IFERROR(-FV(BK$958,BK982,BK132/BK982)-BK132,0)+(SUM($N132:BJ132)+SUM($N1011:BJ1011))*BK$958*BK982)*($F1040=5)</f>
        <v>0</v>
      </c>
      <c r="BL1040" s="374">
        <f>(IFERROR(-FV(BL$958,BL982,BL132/BL982)-BL132,0)+(SUM($N132:BK132)+SUM($N1011:BK1011))*BL$958*BL982)*($F1040=5)</f>
        <v>0</v>
      </c>
      <c r="BM1040" s="374">
        <f>(IFERROR(-FV(BM$958,BM982,BM132/BM982)-BM132,0)+(SUM($N132:BL132)+SUM($N1011:BL1011))*BM$958*BM982)*($F1040=5)</f>
        <v>0</v>
      </c>
    </row>
    <row r="1041" spans="3:65" outlineLevel="1" x14ac:dyDescent="0.2">
      <c r="C1041" s="325">
        <f t="shared" si="1803"/>
        <v>17</v>
      </c>
      <c r="D1041" s="303" t="str">
        <f t="shared" si="1804"/>
        <v>item 17</v>
      </c>
      <c r="E1041" s="350" t="str">
        <f t="shared" si="1802"/>
        <v>Operating Expense</v>
      </c>
      <c r="F1041" s="320">
        <f t="shared" si="1802"/>
        <v>2</v>
      </c>
      <c r="G1041" s="320"/>
      <c r="H1041" s="362"/>
      <c r="K1041" s="341">
        <f t="shared" si="1805"/>
        <v>0</v>
      </c>
      <c r="L1041" s="342">
        <f t="shared" si="1806"/>
        <v>0</v>
      </c>
      <c r="O1041" s="374">
        <f>(IFERROR(-FV(O$958,O983,O133/O983)-O133,0)+(SUM($N133:N133)+SUM($N1012:N1012))*O$958*O983)*($F1041=5)</f>
        <v>0</v>
      </c>
      <c r="P1041" s="374">
        <f>(IFERROR(-FV(P$958,P983,P133/P983)-P133,0)+(SUM($N133:O133)+SUM($N1012:O1012))*P$958*P983)*($F1041=5)</f>
        <v>0</v>
      </c>
      <c r="Q1041" s="374">
        <f>(IFERROR(-FV(Q$958,Q983,Q133/Q983)-Q133,0)+(SUM($N133:P133)+SUM($N1012:P1012))*Q$958*Q983)*($F1041=5)</f>
        <v>0</v>
      </c>
      <c r="R1041" s="374">
        <f>(IFERROR(-FV(R$958,R983,R133/R983)-R133,0)+(SUM($N133:Q133)+SUM($N1012:Q1012))*R$958*R983)*($F1041=5)</f>
        <v>0</v>
      </c>
      <c r="S1041" s="374">
        <f>(IFERROR(-FV(S$958,S983,S133/S983)-S133,0)+(SUM($N133:R133)+SUM($N1012:R1012))*S$958*S983)*($F1041=5)</f>
        <v>0</v>
      </c>
      <c r="T1041" s="374">
        <f>(IFERROR(-FV(T$958,T983,T133/T983)-T133,0)+(SUM($N133:S133)+SUM($N1012:S1012))*T$958*T983)*($F1041=5)</f>
        <v>0</v>
      </c>
      <c r="U1041" s="374">
        <f>(IFERROR(-FV(U$958,U983,U133/U983)-U133,0)+(SUM($N133:T133)+SUM($N1012:T1012))*U$958*U983)*($F1041=5)</f>
        <v>0</v>
      </c>
      <c r="V1041" s="374">
        <f>(IFERROR(-FV(V$958,V983,V133/V983)-V133,0)+(SUM($N133:U133)+SUM($N1012:U1012))*V$958*V983)*($F1041=5)</f>
        <v>0</v>
      </c>
      <c r="W1041" s="374">
        <f>(IFERROR(-FV(W$958,W983,W133/W983)-W133,0)+(SUM($N133:V133)+SUM($N1012:V1012))*W$958*W983)*($F1041=5)</f>
        <v>0</v>
      </c>
      <c r="X1041" s="374">
        <f>(IFERROR(-FV(X$958,X983,X133/X983)-X133,0)+(SUM($N133:W133)+SUM($N1012:W1012))*X$958*X983)*($F1041=5)</f>
        <v>0</v>
      </c>
      <c r="Y1041" s="374">
        <f>(IFERROR(-FV(Y$958,Y983,Y133/Y983)-Y133,0)+(SUM($N133:X133)+SUM($N1012:X1012))*Y$958*Y983)*($F1041=5)</f>
        <v>0</v>
      </c>
      <c r="Z1041" s="374">
        <f>(IFERROR(-FV(Z$958,Z983,Z133/Z983)-Z133,0)+(SUM($N133:Y133)+SUM($N1012:Y1012))*Z$958*Z983)*($F1041=5)</f>
        <v>0</v>
      </c>
      <c r="AA1041" s="374">
        <f>(IFERROR(-FV(AA$958,AA983,AA133/AA983)-AA133,0)+(SUM($N133:Z133)+SUM($N1012:Z1012))*AA$958*AA983)*($F1041=5)</f>
        <v>0</v>
      </c>
      <c r="AB1041" s="374">
        <f>(IFERROR(-FV(AB$958,AB983,AB133/AB983)-AB133,0)+(SUM($N133:AA133)+SUM($N1012:AA1012))*AB$958*AB983)*($F1041=5)</f>
        <v>0</v>
      </c>
      <c r="AC1041" s="374">
        <f>(IFERROR(-FV(AC$958,AC983,AC133/AC983)-AC133,0)+(SUM($N133:AB133)+SUM($N1012:AB1012))*AC$958*AC983)*($F1041=5)</f>
        <v>0</v>
      </c>
      <c r="AD1041" s="374">
        <f>(IFERROR(-FV(AD$958,AD983,AD133/AD983)-AD133,0)+(SUM($N133:AC133)+SUM($N1012:AC1012))*AD$958*AD983)*($F1041=5)</f>
        <v>0</v>
      </c>
      <c r="AE1041" s="374">
        <f>(IFERROR(-FV(AE$958,AE983,AE133/AE983)-AE133,0)+(SUM($N133:AD133)+SUM($N1012:AD1012))*AE$958*AE983)*($F1041=5)</f>
        <v>0</v>
      </c>
      <c r="AF1041" s="374">
        <f>(IFERROR(-FV(AF$958,AF983,AF133/AF983)-AF133,0)+(SUM($N133:AE133)+SUM($N1012:AE1012))*AF$958*AF983)*($F1041=5)</f>
        <v>0</v>
      </c>
      <c r="AG1041" s="374">
        <f>(IFERROR(-FV(AG$958,AG983,AG133/AG983)-AG133,0)+(SUM($N133:AF133)+SUM($N1012:AF1012))*AG$958*AG983)*($F1041=5)</f>
        <v>0</v>
      </c>
      <c r="AH1041" s="374">
        <f>(IFERROR(-FV(AH$958,AH983,AH133/AH983)-AH133,0)+(SUM($N133:AG133)+SUM($N1012:AG1012))*AH$958*AH983)*($F1041=5)</f>
        <v>0</v>
      </c>
      <c r="AI1041" s="374">
        <f>(IFERROR(-FV(AI$958,AI983,AI133/AI983)-AI133,0)+(SUM($N133:AH133)+SUM($N1012:AH1012))*AI$958*AI983)*($F1041=5)</f>
        <v>0</v>
      </c>
      <c r="AJ1041" s="374">
        <f>(IFERROR(-FV(AJ$958,AJ983,AJ133/AJ983)-AJ133,0)+(SUM($N133:AI133)+SUM($N1012:AI1012))*AJ$958*AJ983)*($F1041=5)</f>
        <v>0</v>
      </c>
      <c r="AK1041" s="374">
        <f>(IFERROR(-FV(AK$958,AK983,AK133/AK983)-AK133,0)+(SUM($N133:AJ133)+SUM($N1012:AJ1012))*AK$958*AK983)*($F1041=5)</f>
        <v>0</v>
      </c>
      <c r="AL1041" s="374">
        <f>(IFERROR(-FV(AL$958,AL983,AL133/AL983)-AL133,0)+(SUM($N133:AK133)+SUM($N1012:AK1012))*AL$958*AL983)*($F1041=5)</f>
        <v>0</v>
      </c>
      <c r="AM1041" s="374">
        <f>(IFERROR(-FV(AM$958,AM983,AM133/AM983)-AM133,0)+(SUM($N133:AL133)+SUM($N1012:AL1012))*AM$958*AM983)*($F1041=5)</f>
        <v>0</v>
      </c>
      <c r="AN1041" s="374">
        <f>(IFERROR(-FV(AN$958,AN983,AN133/AN983)-AN133,0)+(SUM($N133:AM133)+SUM($N1012:AM1012))*AN$958*AN983)*($F1041=5)</f>
        <v>0</v>
      </c>
      <c r="AO1041" s="374">
        <f>(IFERROR(-FV(AO$958,AO983,AO133/AO983)-AO133,0)+(SUM($N133:AN133)+SUM($N1012:AN1012))*AO$958*AO983)*($F1041=5)</f>
        <v>0</v>
      </c>
      <c r="AP1041" s="374">
        <f>(IFERROR(-FV(AP$958,AP983,AP133/AP983)-AP133,0)+(SUM($N133:AO133)+SUM($N1012:AO1012))*AP$958*AP983)*($F1041=5)</f>
        <v>0</v>
      </c>
      <c r="AQ1041" s="374">
        <f>(IFERROR(-FV(AQ$958,AQ983,AQ133/AQ983)-AQ133,0)+(SUM($N133:AP133)+SUM($N1012:AP1012))*AQ$958*AQ983)*($F1041=5)</f>
        <v>0</v>
      </c>
      <c r="AR1041" s="374">
        <f>(IFERROR(-FV(AR$958,AR983,AR133/AR983)-AR133,0)+(SUM($N133:AQ133)+SUM($N1012:AQ1012))*AR$958*AR983)*($F1041=5)</f>
        <v>0</v>
      </c>
      <c r="AS1041" s="374">
        <f>(IFERROR(-FV(AS$958,AS983,AS133/AS983)-AS133,0)+(SUM($N133:AR133)+SUM($N1012:AR1012))*AS$958*AS983)*($F1041=5)</f>
        <v>0</v>
      </c>
      <c r="AT1041" s="374">
        <f>(IFERROR(-FV(AT$958,AT983,AT133/AT983)-AT133,0)+(SUM($N133:AS133)+SUM($N1012:AS1012))*AT$958*AT983)*($F1041=5)</f>
        <v>0</v>
      </c>
      <c r="AU1041" s="374">
        <f>(IFERROR(-FV(AU$958,AU983,AU133/AU983)-AU133,0)+(SUM($N133:AT133)+SUM($N1012:AT1012))*AU$958*AU983)*($F1041=5)</f>
        <v>0</v>
      </c>
      <c r="AV1041" s="374">
        <f>(IFERROR(-FV(AV$958,AV983,AV133/AV983)-AV133,0)+(SUM($N133:AU133)+SUM($N1012:AU1012))*AV$958*AV983)*($F1041=5)</f>
        <v>0</v>
      </c>
      <c r="AW1041" s="374">
        <f>(IFERROR(-FV(AW$958,AW983,AW133/AW983)-AW133,0)+(SUM($N133:AV133)+SUM($N1012:AV1012))*AW$958*AW983)*($F1041=5)</f>
        <v>0</v>
      </c>
      <c r="AX1041" s="374">
        <f>(IFERROR(-FV(AX$958,AX983,AX133/AX983)-AX133,0)+(SUM($N133:AW133)+SUM($N1012:AW1012))*AX$958*AX983)*($F1041=5)</f>
        <v>0</v>
      </c>
      <c r="AY1041" s="374">
        <f>(IFERROR(-FV(AY$958,AY983,AY133/AY983)-AY133,0)+(SUM($N133:AX133)+SUM($N1012:AX1012))*AY$958*AY983)*($F1041=5)</f>
        <v>0</v>
      </c>
      <c r="AZ1041" s="374">
        <f>(IFERROR(-FV(AZ$958,AZ983,AZ133/AZ983)-AZ133,0)+(SUM($N133:AY133)+SUM($N1012:AY1012))*AZ$958*AZ983)*($F1041=5)</f>
        <v>0</v>
      </c>
      <c r="BA1041" s="374">
        <f>(IFERROR(-FV(BA$958,BA983,BA133/BA983)-BA133,0)+(SUM($N133:AZ133)+SUM($N1012:AZ1012))*BA$958*BA983)*($F1041=5)</f>
        <v>0</v>
      </c>
      <c r="BB1041" s="374">
        <f>(IFERROR(-FV(BB$958,BB983,BB133/BB983)-BB133,0)+(SUM($N133:BA133)+SUM($N1012:BA1012))*BB$958*BB983)*($F1041=5)</f>
        <v>0</v>
      </c>
      <c r="BC1041" s="374">
        <f>(IFERROR(-FV(BC$958,BC983,BC133/BC983)-BC133,0)+(SUM($N133:BB133)+SUM($N1012:BB1012))*BC$958*BC983)*($F1041=5)</f>
        <v>0</v>
      </c>
      <c r="BD1041" s="374">
        <f>(IFERROR(-FV(BD$958,BD983,BD133/BD983)-BD133,0)+(SUM($N133:BC133)+SUM($N1012:BC1012))*BD$958*BD983)*($F1041=5)</f>
        <v>0</v>
      </c>
      <c r="BE1041" s="374">
        <f>(IFERROR(-FV(BE$958,BE983,BE133/BE983)-BE133,0)+(SUM($N133:BD133)+SUM($N1012:BD1012))*BE$958*BE983)*($F1041=5)</f>
        <v>0</v>
      </c>
      <c r="BF1041" s="374">
        <f>(IFERROR(-FV(BF$958,BF983,BF133/BF983)-BF133,0)+(SUM($N133:BE133)+SUM($N1012:BE1012))*BF$958*BF983)*($F1041=5)</f>
        <v>0</v>
      </c>
      <c r="BG1041" s="374">
        <f>(IFERROR(-FV(BG$958,BG983,BG133/BG983)-BG133,0)+(SUM($N133:BF133)+SUM($N1012:BF1012))*BG$958*BG983)*($F1041=5)</f>
        <v>0</v>
      </c>
      <c r="BH1041" s="374">
        <f>(IFERROR(-FV(BH$958,BH983,BH133/BH983)-BH133,0)+(SUM($N133:BG133)+SUM($N1012:BG1012))*BH$958*BH983)*($F1041=5)</f>
        <v>0</v>
      </c>
      <c r="BI1041" s="374">
        <f>(IFERROR(-FV(BI$958,BI983,BI133/BI983)-BI133,0)+(SUM($N133:BH133)+SUM($N1012:BH1012))*BI$958*BI983)*($F1041=5)</f>
        <v>0</v>
      </c>
      <c r="BJ1041" s="374">
        <f>(IFERROR(-FV(BJ$958,BJ983,BJ133/BJ983)-BJ133,0)+(SUM($N133:BI133)+SUM($N1012:BI1012))*BJ$958*BJ983)*($F1041=5)</f>
        <v>0</v>
      </c>
      <c r="BK1041" s="374">
        <f>(IFERROR(-FV(BK$958,BK983,BK133/BK983)-BK133,0)+(SUM($N133:BJ133)+SUM($N1012:BJ1012))*BK$958*BK983)*($F1041=5)</f>
        <v>0</v>
      </c>
      <c r="BL1041" s="374">
        <f>(IFERROR(-FV(BL$958,BL983,BL133/BL983)-BL133,0)+(SUM($N133:BK133)+SUM($N1012:BK1012))*BL$958*BL983)*($F1041=5)</f>
        <v>0</v>
      </c>
      <c r="BM1041" s="374">
        <f>(IFERROR(-FV(BM$958,BM983,BM133/BM983)-BM133,0)+(SUM($N133:BL133)+SUM($N1012:BL1012))*BM$958*BM983)*($F1041=5)</f>
        <v>0</v>
      </c>
    </row>
    <row r="1042" spans="3:65" outlineLevel="1" x14ac:dyDescent="0.2">
      <c r="C1042" s="325">
        <f t="shared" si="1803"/>
        <v>18</v>
      </c>
      <c r="D1042" s="303" t="str">
        <f t="shared" si="1804"/>
        <v>item 18</v>
      </c>
      <c r="E1042" s="350" t="str">
        <f t="shared" si="1802"/>
        <v>Operating Expense</v>
      </c>
      <c r="F1042" s="320">
        <f t="shared" si="1802"/>
        <v>2</v>
      </c>
      <c r="G1042" s="320"/>
      <c r="H1042" s="362"/>
      <c r="K1042" s="341">
        <f t="shared" si="1805"/>
        <v>0</v>
      </c>
      <c r="L1042" s="342">
        <f t="shared" si="1806"/>
        <v>0</v>
      </c>
      <c r="O1042" s="374">
        <f>(IFERROR(-FV(O$958,O984,O134/O984)-O134,0)+(SUM($N134:N134)+SUM($N1013:N1013))*O$958*O984)*($F1042=5)</f>
        <v>0</v>
      </c>
      <c r="P1042" s="374">
        <f>(IFERROR(-FV(P$958,P984,P134/P984)-P134,0)+(SUM($N134:O134)+SUM($N1013:O1013))*P$958*P984)*($F1042=5)</f>
        <v>0</v>
      </c>
      <c r="Q1042" s="374">
        <f>(IFERROR(-FV(Q$958,Q984,Q134/Q984)-Q134,0)+(SUM($N134:P134)+SUM($N1013:P1013))*Q$958*Q984)*($F1042=5)</f>
        <v>0</v>
      </c>
      <c r="R1042" s="374">
        <f>(IFERROR(-FV(R$958,R984,R134/R984)-R134,0)+(SUM($N134:Q134)+SUM($N1013:Q1013))*R$958*R984)*($F1042=5)</f>
        <v>0</v>
      </c>
      <c r="S1042" s="374">
        <f>(IFERROR(-FV(S$958,S984,S134/S984)-S134,0)+(SUM($N134:R134)+SUM($N1013:R1013))*S$958*S984)*($F1042=5)</f>
        <v>0</v>
      </c>
      <c r="T1042" s="374">
        <f>(IFERROR(-FV(T$958,T984,T134/T984)-T134,0)+(SUM($N134:S134)+SUM($N1013:S1013))*T$958*T984)*($F1042=5)</f>
        <v>0</v>
      </c>
      <c r="U1042" s="374">
        <f>(IFERROR(-FV(U$958,U984,U134/U984)-U134,0)+(SUM($N134:T134)+SUM($N1013:T1013))*U$958*U984)*($F1042=5)</f>
        <v>0</v>
      </c>
      <c r="V1042" s="374">
        <f>(IFERROR(-FV(V$958,V984,V134/V984)-V134,0)+(SUM($N134:U134)+SUM($N1013:U1013))*V$958*V984)*($F1042=5)</f>
        <v>0</v>
      </c>
      <c r="W1042" s="374">
        <f>(IFERROR(-FV(W$958,W984,W134/W984)-W134,0)+(SUM($N134:V134)+SUM($N1013:V1013))*W$958*W984)*($F1042=5)</f>
        <v>0</v>
      </c>
      <c r="X1042" s="374">
        <f>(IFERROR(-FV(X$958,X984,X134/X984)-X134,0)+(SUM($N134:W134)+SUM($N1013:W1013))*X$958*X984)*($F1042=5)</f>
        <v>0</v>
      </c>
      <c r="Y1042" s="374">
        <f>(IFERROR(-FV(Y$958,Y984,Y134/Y984)-Y134,0)+(SUM($N134:X134)+SUM($N1013:X1013))*Y$958*Y984)*($F1042=5)</f>
        <v>0</v>
      </c>
      <c r="Z1042" s="374">
        <f>(IFERROR(-FV(Z$958,Z984,Z134/Z984)-Z134,0)+(SUM($N134:Y134)+SUM($N1013:Y1013))*Z$958*Z984)*($F1042=5)</f>
        <v>0</v>
      </c>
      <c r="AA1042" s="374">
        <f>(IFERROR(-FV(AA$958,AA984,AA134/AA984)-AA134,0)+(SUM($N134:Z134)+SUM($N1013:Z1013))*AA$958*AA984)*($F1042=5)</f>
        <v>0</v>
      </c>
      <c r="AB1042" s="374">
        <f>(IFERROR(-FV(AB$958,AB984,AB134/AB984)-AB134,0)+(SUM($N134:AA134)+SUM($N1013:AA1013))*AB$958*AB984)*($F1042=5)</f>
        <v>0</v>
      </c>
      <c r="AC1042" s="374">
        <f>(IFERROR(-FV(AC$958,AC984,AC134/AC984)-AC134,0)+(SUM($N134:AB134)+SUM($N1013:AB1013))*AC$958*AC984)*($F1042=5)</f>
        <v>0</v>
      </c>
      <c r="AD1042" s="374">
        <f>(IFERROR(-FV(AD$958,AD984,AD134/AD984)-AD134,0)+(SUM($N134:AC134)+SUM($N1013:AC1013))*AD$958*AD984)*($F1042=5)</f>
        <v>0</v>
      </c>
      <c r="AE1042" s="374">
        <f>(IFERROR(-FV(AE$958,AE984,AE134/AE984)-AE134,0)+(SUM($N134:AD134)+SUM($N1013:AD1013))*AE$958*AE984)*($F1042=5)</f>
        <v>0</v>
      </c>
      <c r="AF1042" s="374">
        <f>(IFERROR(-FV(AF$958,AF984,AF134/AF984)-AF134,0)+(SUM($N134:AE134)+SUM($N1013:AE1013))*AF$958*AF984)*($F1042=5)</f>
        <v>0</v>
      </c>
      <c r="AG1042" s="374">
        <f>(IFERROR(-FV(AG$958,AG984,AG134/AG984)-AG134,0)+(SUM($N134:AF134)+SUM($N1013:AF1013))*AG$958*AG984)*($F1042=5)</f>
        <v>0</v>
      </c>
      <c r="AH1042" s="374">
        <f>(IFERROR(-FV(AH$958,AH984,AH134/AH984)-AH134,0)+(SUM($N134:AG134)+SUM($N1013:AG1013))*AH$958*AH984)*($F1042=5)</f>
        <v>0</v>
      </c>
      <c r="AI1042" s="374">
        <f>(IFERROR(-FV(AI$958,AI984,AI134/AI984)-AI134,0)+(SUM($N134:AH134)+SUM($N1013:AH1013))*AI$958*AI984)*($F1042=5)</f>
        <v>0</v>
      </c>
      <c r="AJ1042" s="374">
        <f>(IFERROR(-FV(AJ$958,AJ984,AJ134/AJ984)-AJ134,0)+(SUM($N134:AI134)+SUM($N1013:AI1013))*AJ$958*AJ984)*($F1042=5)</f>
        <v>0</v>
      </c>
      <c r="AK1042" s="374">
        <f>(IFERROR(-FV(AK$958,AK984,AK134/AK984)-AK134,0)+(SUM($N134:AJ134)+SUM($N1013:AJ1013))*AK$958*AK984)*($F1042=5)</f>
        <v>0</v>
      </c>
      <c r="AL1042" s="374">
        <f>(IFERROR(-FV(AL$958,AL984,AL134/AL984)-AL134,0)+(SUM($N134:AK134)+SUM($N1013:AK1013))*AL$958*AL984)*($F1042=5)</f>
        <v>0</v>
      </c>
      <c r="AM1042" s="374">
        <f>(IFERROR(-FV(AM$958,AM984,AM134/AM984)-AM134,0)+(SUM($N134:AL134)+SUM($N1013:AL1013))*AM$958*AM984)*($F1042=5)</f>
        <v>0</v>
      </c>
      <c r="AN1042" s="374">
        <f>(IFERROR(-FV(AN$958,AN984,AN134/AN984)-AN134,0)+(SUM($N134:AM134)+SUM($N1013:AM1013))*AN$958*AN984)*($F1042=5)</f>
        <v>0</v>
      </c>
      <c r="AO1042" s="374">
        <f>(IFERROR(-FV(AO$958,AO984,AO134/AO984)-AO134,0)+(SUM($N134:AN134)+SUM($N1013:AN1013))*AO$958*AO984)*($F1042=5)</f>
        <v>0</v>
      </c>
      <c r="AP1042" s="374">
        <f>(IFERROR(-FV(AP$958,AP984,AP134/AP984)-AP134,0)+(SUM($N134:AO134)+SUM($N1013:AO1013))*AP$958*AP984)*($F1042=5)</f>
        <v>0</v>
      </c>
      <c r="AQ1042" s="374">
        <f>(IFERROR(-FV(AQ$958,AQ984,AQ134/AQ984)-AQ134,0)+(SUM($N134:AP134)+SUM($N1013:AP1013))*AQ$958*AQ984)*($F1042=5)</f>
        <v>0</v>
      </c>
      <c r="AR1042" s="374">
        <f>(IFERROR(-FV(AR$958,AR984,AR134/AR984)-AR134,0)+(SUM($N134:AQ134)+SUM($N1013:AQ1013))*AR$958*AR984)*($F1042=5)</f>
        <v>0</v>
      </c>
      <c r="AS1042" s="374">
        <f>(IFERROR(-FV(AS$958,AS984,AS134/AS984)-AS134,0)+(SUM($N134:AR134)+SUM($N1013:AR1013))*AS$958*AS984)*($F1042=5)</f>
        <v>0</v>
      </c>
      <c r="AT1042" s="374">
        <f>(IFERROR(-FV(AT$958,AT984,AT134/AT984)-AT134,0)+(SUM($N134:AS134)+SUM($N1013:AS1013))*AT$958*AT984)*($F1042=5)</f>
        <v>0</v>
      </c>
      <c r="AU1042" s="374">
        <f>(IFERROR(-FV(AU$958,AU984,AU134/AU984)-AU134,0)+(SUM($N134:AT134)+SUM($N1013:AT1013))*AU$958*AU984)*($F1042=5)</f>
        <v>0</v>
      </c>
      <c r="AV1042" s="374">
        <f>(IFERROR(-FV(AV$958,AV984,AV134/AV984)-AV134,0)+(SUM($N134:AU134)+SUM($N1013:AU1013))*AV$958*AV984)*($F1042=5)</f>
        <v>0</v>
      </c>
      <c r="AW1042" s="374">
        <f>(IFERROR(-FV(AW$958,AW984,AW134/AW984)-AW134,0)+(SUM($N134:AV134)+SUM($N1013:AV1013))*AW$958*AW984)*($F1042=5)</f>
        <v>0</v>
      </c>
      <c r="AX1042" s="374">
        <f>(IFERROR(-FV(AX$958,AX984,AX134/AX984)-AX134,0)+(SUM($N134:AW134)+SUM($N1013:AW1013))*AX$958*AX984)*($F1042=5)</f>
        <v>0</v>
      </c>
      <c r="AY1042" s="374">
        <f>(IFERROR(-FV(AY$958,AY984,AY134/AY984)-AY134,0)+(SUM($N134:AX134)+SUM($N1013:AX1013))*AY$958*AY984)*($F1042=5)</f>
        <v>0</v>
      </c>
      <c r="AZ1042" s="374">
        <f>(IFERROR(-FV(AZ$958,AZ984,AZ134/AZ984)-AZ134,0)+(SUM($N134:AY134)+SUM($N1013:AY1013))*AZ$958*AZ984)*($F1042=5)</f>
        <v>0</v>
      </c>
      <c r="BA1042" s="374">
        <f>(IFERROR(-FV(BA$958,BA984,BA134/BA984)-BA134,0)+(SUM($N134:AZ134)+SUM($N1013:AZ1013))*BA$958*BA984)*($F1042=5)</f>
        <v>0</v>
      </c>
      <c r="BB1042" s="374">
        <f>(IFERROR(-FV(BB$958,BB984,BB134/BB984)-BB134,0)+(SUM($N134:BA134)+SUM($N1013:BA1013))*BB$958*BB984)*($F1042=5)</f>
        <v>0</v>
      </c>
      <c r="BC1042" s="374">
        <f>(IFERROR(-FV(BC$958,BC984,BC134/BC984)-BC134,0)+(SUM($N134:BB134)+SUM($N1013:BB1013))*BC$958*BC984)*($F1042=5)</f>
        <v>0</v>
      </c>
      <c r="BD1042" s="374">
        <f>(IFERROR(-FV(BD$958,BD984,BD134/BD984)-BD134,0)+(SUM($N134:BC134)+SUM($N1013:BC1013))*BD$958*BD984)*($F1042=5)</f>
        <v>0</v>
      </c>
      <c r="BE1042" s="374">
        <f>(IFERROR(-FV(BE$958,BE984,BE134/BE984)-BE134,0)+(SUM($N134:BD134)+SUM($N1013:BD1013))*BE$958*BE984)*($F1042=5)</f>
        <v>0</v>
      </c>
      <c r="BF1042" s="374">
        <f>(IFERROR(-FV(BF$958,BF984,BF134/BF984)-BF134,0)+(SUM($N134:BE134)+SUM($N1013:BE1013))*BF$958*BF984)*($F1042=5)</f>
        <v>0</v>
      </c>
      <c r="BG1042" s="374">
        <f>(IFERROR(-FV(BG$958,BG984,BG134/BG984)-BG134,0)+(SUM($N134:BF134)+SUM($N1013:BF1013))*BG$958*BG984)*($F1042=5)</f>
        <v>0</v>
      </c>
      <c r="BH1042" s="374">
        <f>(IFERROR(-FV(BH$958,BH984,BH134/BH984)-BH134,0)+(SUM($N134:BG134)+SUM($N1013:BG1013))*BH$958*BH984)*($F1042=5)</f>
        <v>0</v>
      </c>
      <c r="BI1042" s="374">
        <f>(IFERROR(-FV(BI$958,BI984,BI134/BI984)-BI134,0)+(SUM($N134:BH134)+SUM($N1013:BH1013))*BI$958*BI984)*($F1042=5)</f>
        <v>0</v>
      </c>
      <c r="BJ1042" s="374">
        <f>(IFERROR(-FV(BJ$958,BJ984,BJ134/BJ984)-BJ134,0)+(SUM($N134:BI134)+SUM($N1013:BI1013))*BJ$958*BJ984)*($F1042=5)</f>
        <v>0</v>
      </c>
      <c r="BK1042" s="374">
        <f>(IFERROR(-FV(BK$958,BK984,BK134/BK984)-BK134,0)+(SUM($N134:BJ134)+SUM($N1013:BJ1013))*BK$958*BK984)*($F1042=5)</f>
        <v>0</v>
      </c>
      <c r="BL1042" s="374">
        <f>(IFERROR(-FV(BL$958,BL984,BL134/BL984)-BL134,0)+(SUM($N134:BK134)+SUM($N1013:BK1013))*BL$958*BL984)*($F1042=5)</f>
        <v>0</v>
      </c>
      <c r="BM1042" s="374">
        <f>(IFERROR(-FV(BM$958,BM984,BM134/BM984)-BM134,0)+(SUM($N134:BL134)+SUM($N1013:BL1013))*BM$958*BM984)*($F1042=5)</f>
        <v>0</v>
      </c>
    </row>
    <row r="1043" spans="3:65" outlineLevel="1" x14ac:dyDescent="0.2">
      <c r="C1043" s="325">
        <f t="shared" si="1803"/>
        <v>19</v>
      </c>
      <c r="D1043" s="303" t="str">
        <f t="shared" si="1804"/>
        <v>item 19</v>
      </c>
      <c r="E1043" s="350" t="str">
        <f t="shared" si="1802"/>
        <v>Operating Expense</v>
      </c>
      <c r="F1043" s="320">
        <f t="shared" si="1802"/>
        <v>2</v>
      </c>
      <c r="G1043" s="320"/>
      <c r="H1043" s="362"/>
      <c r="K1043" s="341">
        <f t="shared" si="1805"/>
        <v>0</v>
      </c>
      <c r="L1043" s="342">
        <f t="shared" si="1806"/>
        <v>0</v>
      </c>
      <c r="O1043" s="374">
        <f>(IFERROR(-FV(O$958,O985,O135/O985)-O135,0)+(SUM($N135:N135)+SUM($N1014:N1014))*O$958*O985)*($F1043=5)</f>
        <v>0</v>
      </c>
      <c r="P1043" s="374">
        <f>(IFERROR(-FV(P$958,P985,P135/P985)-P135,0)+(SUM($N135:O135)+SUM($N1014:O1014))*P$958*P985)*($F1043=5)</f>
        <v>0</v>
      </c>
      <c r="Q1043" s="374">
        <f>(IFERROR(-FV(Q$958,Q985,Q135/Q985)-Q135,0)+(SUM($N135:P135)+SUM($N1014:P1014))*Q$958*Q985)*($F1043=5)</f>
        <v>0</v>
      </c>
      <c r="R1043" s="374">
        <f>(IFERROR(-FV(R$958,R985,R135/R985)-R135,0)+(SUM($N135:Q135)+SUM($N1014:Q1014))*R$958*R985)*($F1043=5)</f>
        <v>0</v>
      </c>
      <c r="S1043" s="374">
        <f>(IFERROR(-FV(S$958,S985,S135/S985)-S135,0)+(SUM($N135:R135)+SUM($N1014:R1014))*S$958*S985)*($F1043=5)</f>
        <v>0</v>
      </c>
      <c r="T1043" s="374">
        <f>(IFERROR(-FV(T$958,T985,T135/T985)-T135,0)+(SUM($N135:S135)+SUM($N1014:S1014))*T$958*T985)*($F1043=5)</f>
        <v>0</v>
      </c>
      <c r="U1043" s="374">
        <f>(IFERROR(-FV(U$958,U985,U135/U985)-U135,0)+(SUM($N135:T135)+SUM($N1014:T1014))*U$958*U985)*($F1043=5)</f>
        <v>0</v>
      </c>
      <c r="V1043" s="374">
        <f>(IFERROR(-FV(V$958,V985,V135/V985)-V135,0)+(SUM($N135:U135)+SUM($N1014:U1014))*V$958*V985)*($F1043=5)</f>
        <v>0</v>
      </c>
      <c r="W1043" s="374">
        <f>(IFERROR(-FV(W$958,W985,W135/W985)-W135,0)+(SUM($N135:V135)+SUM($N1014:V1014))*W$958*W985)*($F1043=5)</f>
        <v>0</v>
      </c>
      <c r="X1043" s="374">
        <f>(IFERROR(-FV(X$958,X985,X135/X985)-X135,0)+(SUM($N135:W135)+SUM($N1014:W1014))*X$958*X985)*($F1043=5)</f>
        <v>0</v>
      </c>
      <c r="Y1043" s="374">
        <f>(IFERROR(-FV(Y$958,Y985,Y135/Y985)-Y135,0)+(SUM($N135:X135)+SUM($N1014:X1014))*Y$958*Y985)*($F1043=5)</f>
        <v>0</v>
      </c>
      <c r="Z1043" s="374">
        <f>(IFERROR(-FV(Z$958,Z985,Z135/Z985)-Z135,0)+(SUM($N135:Y135)+SUM($N1014:Y1014))*Z$958*Z985)*($F1043=5)</f>
        <v>0</v>
      </c>
      <c r="AA1043" s="374">
        <f>(IFERROR(-FV(AA$958,AA985,AA135/AA985)-AA135,0)+(SUM($N135:Z135)+SUM($N1014:Z1014))*AA$958*AA985)*($F1043=5)</f>
        <v>0</v>
      </c>
      <c r="AB1043" s="374">
        <f>(IFERROR(-FV(AB$958,AB985,AB135/AB985)-AB135,0)+(SUM($N135:AA135)+SUM($N1014:AA1014))*AB$958*AB985)*($F1043=5)</f>
        <v>0</v>
      </c>
      <c r="AC1043" s="374">
        <f>(IFERROR(-FV(AC$958,AC985,AC135/AC985)-AC135,0)+(SUM($N135:AB135)+SUM($N1014:AB1014))*AC$958*AC985)*($F1043=5)</f>
        <v>0</v>
      </c>
      <c r="AD1043" s="374">
        <f>(IFERROR(-FV(AD$958,AD985,AD135/AD985)-AD135,0)+(SUM($N135:AC135)+SUM($N1014:AC1014))*AD$958*AD985)*($F1043=5)</f>
        <v>0</v>
      </c>
      <c r="AE1043" s="374">
        <f>(IFERROR(-FV(AE$958,AE985,AE135/AE985)-AE135,0)+(SUM($N135:AD135)+SUM($N1014:AD1014))*AE$958*AE985)*($F1043=5)</f>
        <v>0</v>
      </c>
      <c r="AF1043" s="374">
        <f>(IFERROR(-FV(AF$958,AF985,AF135/AF985)-AF135,0)+(SUM($N135:AE135)+SUM($N1014:AE1014))*AF$958*AF985)*($F1043=5)</f>
        <v>0</v>
      </c>
      <c r="AG1043" s="374">
        <f>(IFERROR(-FV(AG$958,AG985,AG135/AG985)-AG135,0)+(SUM($N135:AF135)+SUM($N1014:AF1014))*AG$958*AG985)*($F1043=5)</f>
        <v>0</v>
      </c>
      <c r="AH1043" s="374">
        <f>(IFERROR(-FV(AH$958,AH985,AH135/AH985)-AH135,0)+(SUM($N135:AG135)+SUM($N1014:AG1014))*AH$958*AH985)*($F1043=5)</f>
        <v>0</v>
      </c>
      <c r="AI1043" s="374">
        <f>(IFERROR(-FV(AI$958,AI985,AI135/AI985)-AI135,0)+(SUM($N135:AH135)+SUM($N1014:AH1014))*AI$958*AI985)*($F1043=5)</f>
        <v>0</v>
      </c>
      <c r="AJ1043" s="374">
        <f>(IFERROR(-FV(AJ$958,AJ985,AJ135/AJ985)-AJ135,0)+(SUM($N135:AI135)+SUM($N1014:AI1014))*AJ$958*AJ985)*($F1043=5)</f>
        <v>0</v>
      </c>
      <c r="AK1043" s="374">
        <f>(IFERROR(-FV(AK$958,AK985,AK135/AK985)-AK135,0)+(SUM($N135:AJ135)+SUM($N1014:AJ1014))*AK$958*AK985)*($F1043=5)</f>
        <v>0</v>
      </c>
      <c r="AL1043" s="374">
        <f>(IFERROR(-FV(AL$958,AL985,AL135/AL985)-AL135,0)+(SUM($N135:AK135)+SUM($N1014:AK1014))*AL$958*AL985)*($F1043=5)</f>
        <v>0</v>
      </c>
      <c r="AM1043" s="374">
        <f>(IFERROR(-FV(AM$958,AM985,AM135/AM985)-AM135,0)+(SUM($N135:AL135)+SUM($N1014:AL1014))*AM$958*AM985)*($F1043=5)</f>
        <v>0</v>
      </c>
      <c r="AN1043" s="374">
        <f>(IFERROR(-FV(AN$958,AN985,AN135/AN985)-AN135,0)+(SUM($N135:AM135)+SUM($N1014:AM1014))*AN$958*AN985)*($F1043=5)</f>
        <v>0</v>
      </c>
      <c r="AO1043" s="374">
        <f>(IFERROR(-FV(AO$958,AO985,AO135/AO985)-AO135,0)+(SUM($N135:AN135)+SUM($N1014:AN1014))*AO$958*AO985)*($F1043=5)</f>
        <v>0</v>
      </c>
      <c r="AP1043" s="374">
        <f>(IFERROR(-FV(AP$958,AP985,AP135/AP985)-AP135,0)+(SUM($N135:AO135)+SUM($N1014:AO1014))*AP$958*AP985)*($F1043=5)</f>
        <v>0</v>
      </c>
      <c r="AQ1043" s="374">
        <f>(IFERROR(-FV(AQ$958,AQ985,AQ135/AQ985)-AQ135,0)+(SUM($N135:AP135)+SUM($N1014:AP1014))*AQ$958*AQ985)*($F1043=5)</f>
        <v>0</v>
      </c>
      <c r="AR1043" s="374">
        <f>(IFERROR(-FV(AR$958,AR985,AR135/AR985)-AR135,0)+(SUM($N135:AQ135)+SUM($N1014:AQ1014))*AR$958*AR985)*($F1043=5)</f>
        <v>0</v>
      </c>
      <c r="AS1043" s="374">
        <f>(IFERROR(-FV(AS$958,AS985,AS135/AS985)-AS135,0)+(SUM($N135:AR135)+SUM($N1014:AR1014))*AS$958*AS985)*($F1043=5)</f>
        <v>0</v>
      </c>
      <c r="AT1043" s="374">
        <f>(IFERROR(-FV(AT$958,AT985,AT135/AT985)-AT135,0)+(SUM($N135:AS135)+SUM($N1014:AS1014))*AT$958*AT985)*($F1043=5)</f>
        <v>0</v>
      </c>
      <c r="AU1043" s="374">
        <f>(IFERROR(-FV(AU$958,AU985,AU135/AU985)-AU135,0)+(SUM($N135:AT135)+SUM($N1014:AT1014))*AU$958*AU985)*($F1043=5)</f>
        <v>0</v>
      </c>
      <c r="AV1043" s="374">
        <f>(IFERROR(-FV(AV$958,AV985,AV135/AV985)-AV135,0)+(SUM($N135:AU135)+SUM($N1014:AU1014))*AV$958*AV985)*($F1043=5)</f>
        <v>0</v>
      </c>
      <c r="AW1043" s="374">
        <f>(IFERROR(-FV(AW$958,AW985,AW135/AW985)-AW135,0)+(SUM($N135:AV135)+SUM($N1014:AV1014))*AW$958*AW985)*($F1043=5)</f>
        <v>0</v>
      </c>
      <c r="AX1043" s="374">
        <f>(IFERROR(-FV(AX$958,AX985,AX135/AX985)-AX135,0)+(SUM($N135:AW135)+SUM($N1014:AW1014))*AX$958*AX985)*($F1043=5)</f>
        <v>0</v>
      </c>
      <c r="AY1043" s="374">
        <f>(IFERROR(-FV(AY$958,AY985,AY135/AY985)-AY135,0)+(SUM($N135:AX135)+SUM($N1014:AX1014))*AY$958*AY985)*($F1043=5)</f>
        <v>0</v>
      </c>
      <c r="AZ1043" s="374">
        <f>(IFERROR(-FV(AZ$958,AZ985,AZ135/AZ985)-AZ135,0)+(SUM($N135:AY135)+SUM($N1014:AY1014))*AZ$958*AZ985)*($F1043=5)</f>
        <v>0</v>
      </c>
      <c r="BA1043" s="374">
        <f>(IFERROR(-FV(BA$958,BA985,BA135/BA985)-BA135,0)+(SUM($N135:AZ135)+SUM($N1014:AZ1014))*BA$958*BA985)*($F1043=5)</f>
        <v>0</v>
      </c>
      <c r="BB1043" s="374">
        <f>(IFERROR(-FV(BB$958,BB985,BB135/BB985)-BB135,0)+(SUM($N135:BA135)+SUM($N1014:BA1014))*BB$958*BB985)*($F1043=5)</f>
        <v>0</v>
      </c>
      <c r="BC1043" s="374">
        <f>(IFERROR(-FV(BC$958,BC985,BC135/BC985)-BC135,0)+(SUM($N135:BB135)+SUM($N1014:BB1014))*BC$958*BC985)*($F1043=5)</f>
        <v>0</v>
      </c>
      <c r="BD1043" s="374">
        <f>(IFERROR(-FV(BD$958,BD985,BD135/BD985)-BD135,0)+(SUM($N135:BC135)+SUM($N1014:BC1014))*BD$958*BD985)*($F1043=5)</f>
        <v>0</v>
      </c>
      <c r="BE1043" s="374">
        <f>(IFERROR(-FV(BE$958,BE985,BE135/BE985)-BE135,0)+(SUM($N135:BD135)+SUM($N1014:BD1014))*BE$958*BE985)*($F1043=5)</f>
        <v>0</v>
      </c>
      <c r="BF1043" s="374">
        <f>(IFERROR(-FV(BF$958,BF985,BF135/BF985)-BF135,0)+(SUM($N135:BE135)+SUM($N1014:BE1014))*BF$958*BF985)*($F1043=5)</f>
        <v>0</v>
      </c>
      <c r="BG1043" s="374">
        <f>(IFERROR(-FV(BG$958,BG985,BG135/BG985)-BG135,0)+(SUM($N135:BF135)+SUM($N1014:BF1014))*BG$958*BG985)*($F1043=5)</f>
        <v>0</v>
      </c>
      <c r="BH1043" s="374">
        <f>(IFERROR(-FV(BH$958,BH985,BH135/BH985)-BH135,0)+(SUM($N135:BG135)+SUM($N1014:BG1014))*BH$958*BH985)*($F1043=5)</f>
        <v>0</v>
      </c>
      <c r="BI1043" s="374">
        <f>(IFERROR(-FV(BI$958,BI985,BI135/BI985)-BI135,0)+(SUM($N135:BH135)+SUM($N1014:BH1014))*BI$958*BI985)*($F1043=5)</f>
        <v>0</v>
      </c>
      <c r="BJ1043" s="374">
        <f>(IFERROR(-FV(BJ$958,BJ985,BJ135/BJ985)-BJ135,0)+(SUM($N135:BI135)+SUM($N1014:BI1014))*BJ$958*BJ985)*($F1043=5)</f>
        <v>0</v>
      </c>
      <c r="BK1043" s="374">
        <f>(IFERROR(-FV(BK$958,BK985,BK135/BK985)-BK135,0)+(SUM($N135:BJ135)+SUM($N1014:BJ1014))*BK$958*BK985)*($F1043=5)</f>
        <v>0</v>
      </c>
      <c r="BL1043" s="374">
        <f>(IFERROR(-FV(BL$958,BL985,BL135/BL985)-BL135,0)+(SUM($N135:BK135)+SUM($N1014:BK1014))*BL$958*BL985)*($F1043=5)</f>
        <v>0</v>
      </c>
      <c r="BM1043" s="374">
        <f>(IFERROR(-FV(BM$958,BM985,BM135/BM985)-BM135,0)+(SUM($N135:BL135)+SUM($N1014:BL1014))*BM$958*BM985)*($F1043=5)</f>
        <v>0</v>
      </c>
    </row>
    <row r="1044" spans="3:65" outlineLevel="1" x14ac:dyDescent="0.2">
      <c r="C1044" s="325">
        <f t="shared" si="1803"/>
        <v>20</v>
      </c>
      <c r="D1044" s="303" t="str">
        <f t="shared" si="1804"/>
        <v>item 20</v>
      </c>
      <c r="E1044" s="350" t="str">
        <f t="shared" si="1802"/>
        <v>Operating Expense</v>
      </c>
      <c r="F1044" s="320">
        <f t="shared" si="1802"/>
        <v>2</v>
      </c>
      <c r="G1044" s="320"/>
      <c r="H1044" s="362"/>
      <c r="K1044" s="341">
        <f t="shared" si="1805"/>
        <v>0</v>
      </c>
      <c r="L1044" s="342">
        <f t="shared" si="1806"/>
        <v>0</v>
      </c>
      <c r="O1044" s="374">
        <f>(IFERROR(-FV(O$958,O986,O136/O986)-O136,0)+(SUM($N136:N136)+SUM($N1015:N1015))*O$958*O986)*($F1044=5)</f>
        <v>0</v>
      </c>
      <c r="P1044" s="374">
        <f>(IFERROR(-FV(P$958,P986,P136/P986)-P136,0)+(SUM($N136:O136)+SUM($N1015:O1015))*P$958*P986)*($F1044=5)</f>
        <v>0</v>
      </c>
      <c r="Q1044" s="374">
        <f>(IFERROR(-FV(Q$958,Q986,Q136/Q986)-Q136,0)+(SUM($N136:P136)+SUM($N1015:P1015))*Q$958*Q986)*($F1044=5)</f>
        <v>0</v>
      </c>
      <c r="R1044" s="374">
        <f>(IFERROR(-FV(R$958,R986,R136/R986)-R136,0)+(SUM($N136:Q136)+SUM($N1015:Q1015))*R$958*R986)*($F1044=5)</f>
        <v>0</v>
      </c>
      <c r="S1044" s="374">
        <f>(IFERROR(-FV(S$958,S986,S136/S986)-S136,0)+(SUM($N136:R136)+SUM($N1015:R1015))*S$958*S986)*($F1044=5)</f>
        <v>0</v>
      </c>
      <c r="T1044" s="374">
        <f>(IFERROR(-FV(T$958,T986,T136/T986)-T136,0)+(SUM($N136:S136)+SUM($N1015:S1015))*T$958*T986)*($F1044=5)</f>
        <v>0</v>
      </c>
      <c r="U1044" s="374">
        <f>(IFERROR(-FV(U$958,U986,U136/U986)-U136,0)+(SUM($N136:T136)+SUM($N1015:T1015))*U$958*U986)*($F1044=5)</f>
        <v>0</v>
      </c>
      <c r="V1044" s="374">
        <f>(IFERROR(-FV(V$958,V986,V136/V986)-V136,0)+(SUM($N136:U136)+SUM($N1015:U1015))*V$958*V986)*($F1044=5)</f>
        <v>0</v>
      </c>
      <c r="W1044" s="374">
        <f>(IFERROR(-FV(W$958,W986,W136/W986)-W136,0)+(SUM($N136:V136)+SUM($N1015:V1015))*W$958*W986)*($F1044=5)</f>
        <v>0</v>
      </c>
      <c r="X1044" s="374">
        <f>(IFERROR(-FV(X$958,X986,X136/X986)-X136,0)+(SUM($N136:W136)+SUM($N1015:W1015))*X$958*X986)*($F1044=5)</f>
        <v>0</v>
      </c>
      <c r="Y1044" s="374">
        <f>(IFERROR(-FV(Y$958,Y986,Y136/Y986)-Y136,0)+(SUM($N136:X136)+SUM($N1015:X1015))*Y$958*Y986)*($F1044=5)</f>
        <v>0</v>
      </c>
      <c r="Z1044" s="374">
        <f>(IFERROR(-FV(Z$958,Z986,Z136/Z986)-Z136,0)+(SUM($N136:Y136)+SUM($N1015:Y1015))*Z$958*Z986)*($F1044=5)</f>
        <v>0</v>
      </c>
      <c r="AA1044" s="374">
        <f>(IFERROR(-FV(AA$958,AA986,AA136/AA986)-AA136,0)+(SUM($N136:Z136)+SUM($N1015:Z1015))*AA$958*AA986)*($F1044=5)</f>
        <v>0</v>
      </c>
      <c r="AB1044" s="374">
        <f>(IFERROR(-FV(AB$958,AB986,AB136/AB986)-AB136,0)+(SUM($N136:AA136)+SUM($N1015:AA1015))*AB$958*AB986)*($F1044=5)</f>
        <v>0</v>
      </c>
      <c r="AC1044" s="374">
        <f>(IFERROR(-FV(AC$958,AC986,AC136/AC986)-AC136,0)+(SUM($N136:AB136)+SUM($N1015:AB1015))*AC$958*AC986)*($F1044=5)</f>
        <v>0</v>
      </c>
      <c r="AD1044" s="374">
        <f>(IFERROR(-FV(AD$958,AD986,AD136/AD986)-AD136,0)+(SUM($N136:AC136)+SUM($N1015:AC1015))*AD$958*AD986)*($F1044=5)</f>
        <v>0</v>
      </c>
      <c r="AE1044" s="374">
        <f>(IFERROR(-FV(AE$958,AE986,AE136/AE986)-AE136,0)+(SUM($N136:AD136)+SUM($N1015:AD1015))*AE$958*AE986)*($F1044=5)</f>
        <v>0</v>
      </c>
      <c r="AF1044" s="374">
        <f>(IFERROR(-FV(AF$958,AF986,AF136/AF986)-AF136,0)+(SUM($N136:AE136)+SUM($N1015:AE1015))*AF$958*AF986)*($F1044=5)</f>
        <v>0</v>
      </c>
      <c r="AG1044" s="374">
        <f>(IFERROR(-FV(AG$958,AG986,AG136/AG986)-AG136,0)+(SUM($N136:AF136)+SUM($N1015:AF1015))*AG$958*AG986)*($F1044=5)</f>
        <v>0</v>
      </c>
      <c r="AH1044" s="374">
        <f>(IFERROR(-FV(AH$958,AH986,AH136/AH986)-AH136,0)+(SUM($N136:AG136)+SUM($N1015:AG1015))*AH$958*AH986)*($F1044=5)</f>
        <v>0</v>
      </c>
      <c r="AI1044" s="374">
        <f>(IFERROR(-FV(AI$958,AI986,AI136/AI986)-AI136,0)+(SUM($N136:AH136)+SUM($N1015:AH1015))*AI$958*AI986)*($F1044=5)</f>
        <v>0</v>
      </c>
      <c r="AJ1044" s="374">
        <f>(IFERROR(-FV(AJ$958,AJ986,AJ136/AJ986)-AJ136,0)+(SUM($N136:AI136)+SUM($N1015:AI1015))*AJ$958*AJ986)*($F1044=5)</f>
        <v>0</v>
      </c>
      <c r="AK1044" s="374">
        <f>(IFERROR(-FV(AK$958,AK986,AK136/AK986)-AK136,0)+(SUM($N136:AJ136)+SUM($N1015:AJ1015))*AK$958*AK986)*($F1044=5)</f>
        <v>0</v>
      </c>
      <c r="AL1044" s="374">
        <f>(IFERROR(-FV(AL$958,AL986,AL136/AL986)-AL136,0)+(SUM($N136:AK136)+SUM($N1015:AK1015))*AL$958*AL986)*($F1044=5)</f>
        <v>0</v>
      </c>
      <c r="AM1044" s="374">
        <f>(IFERROR(-FV(AM$958,AM986,AM136/AM986)-AM136,0)+(SUM($N136:AL136)+SUM($N1015:AL1015))*AM$958*AM986)*($F1044=5)</f>
        <v>0</v>
      </c>
      <c r="AN1044" s="374">
        <f>(IFERROR(-FV(AN$958,AN986,AN136/AN986)-AN136,0)+(SUM($N136:AM136)+SUM($N1015:AM1015))*AN$958*AN986)*($F1044=5)</f>
        <v>0</v>
      </c>
      <c r="AO1044" s="374">
        <f>(IFERROR(-FV(AO$958,AO986,AO136/AO986)-AO136,0)+(SUM($N136:AN136)+SUM($N1015:AN1015))*AO$958*AO986)*($F1044=5)</f>
        <v>0</v>
      </c>
      <c r="AP1044" s="374">
        <f>(IFERROR(-FV(AP$958,AP986,AP136/AP986)-AP136,0)+(SUM($N136:AO136)+SUM($N1015:AO1015))*AP$958*AP986)*($F1044=5)</f>
        <v>0</v>
      </c>
      <c r="AQ1044" s="374">
        <f>(IFERROR(-FV(AQ$958,AQ986,AQ136/AQ986)-AQ136,0)+(SUM($N136:AP136)+SUM($N1015:AP1015))*AQ$958*AQ986)*($F1044=5)</f>
        <v>0</v>
      </c>
      <c r="AR1044" s="374">
        <f>(IFERROR(-FV(AR$958,AR986,AR136/AR986)-AR136,0)+(SUM($N136:AQ136)+SUM($N1015:AQ1015))*AR$958*AR986)*($F1044=5)</f>
        <v>0</v>
      </c>
      <c r="AS1044" s="374">
        <f>(IFERROR(-FV(AS$958,AS986,AS136/AS986)-AS136,0)+(SUM($N136:AR136)+SUM($N1015:AR1015))*AS$958*AS986)*($F1044=5)</f>
        <v>0</v>
      </c>
      <c r="AT1044" s="374">
        <f>(IFERROR(-FV(AT$958,AT986,AT136/AT986)-AT136,0)+(SUM($N136:AS136)+SUM($N1015:AS1015))*AT$958*AT986)*($F1044=5)</f>
        <v>0</v>
      </c>
      <c r="AU1044" s="374">
        <f>(IFERROR(-FV(AU$958,AU986,AU136/AU986)-AU136,0)+(SUM($N136:AT136)+SUM($N1015:AT1015))*AU$958*AU986)*($F1044=5)</f>
        <v>0</v>
      </c>
      <c r="AV1044" s="374">
        <f>(IFERROR(-FV(AV$958,AV986,AV136/AV986)-AV136,0)+(SUM($N136:AU136)+SUM($N1015:AU1015))*AV$958*AV986)*($F1044=5)</f>
        <v>0</v>
      </c>
      <c r="AW1044" s="374">
        <f>(IFERROR(-FV(AW$958,AW986,AW136/AW986)-AW136,0)+(SUM($N136:AV136)+SUM($N1015:AV1015))*AW$958*AW986)*($F1044=5)</f>
        <v>0</v>
      </c>
      <c r="AX1044" s="374">
        <f>(IFERROR(-FV(AX$958,AX986,AX136/AX986)-AX136,0)+(SUM($N136:AW136)+SUM($N1015:AW1015))*AX$958*AX986)*($F1044=5)</f>
        <v>0</v>
      </c>
      <c r="AY1044" s="374">
        <f>(IFERROR(-FV(AY$958,AY986,AY136/AY986)-AY136,0)+(SUM($N136:AX136)+SUM($N1015:AX1015))*AY$958*AY986)*($F1044=5)</f>
        <v>0</v>
      </c>
      <c r="AZ1044" s="374">
        <f>(IFERROR(-FV(AZ$958,AZ986,AZ136/AZ986)-AZ136,0)+(SUM($N136:AY136)+SUM($N1015:AY1015))*AZ$958*AZ986)*($F1044=5)</f>
        <v>0</v>
      </c>
      <c r="BA1044" s="374">
        <f>(IFERROR(-FV(BA$958,BA986,BA136/BA986)-BA136,0)+(SUM($N136:AZ136)+SUM($N1015:AZ1015))*BA$958*BA986)*($F1044=5)</f>
        <v>0</v>
      </c>
      <c r="BB1044" s="374">
        <f>(IFERROR(-FV(BB$958,BB986,BB136/BB986)-BB136,0)+(SUM($N136:BA136)+SUM($N1015:BA1015))*BB$958*BB986)*($F1044=5)</f>
        <v>0</v>
      </c>
      <c r="BC1044" s="374">
        <f>(IFERROR(-FV(BC$958,BC986,BC136/BC986)-BC136,0)+(SUM($N136:BB136)+SUM($N1015:BB1015))*BC$958*BC986)*($F1044=5)</f>
        <v>0</v>
      </c>
      <c r="BD1044" s="374">
        <f>(IFERROR(-FV(BD$958,BD986,BD136/BD986)-BD136,0)+(SUM($N136:BC136)+SUM($N1015:BC1015))*BD$958*BD986)*($F1044=5)</f>
        <v>0</v>
      </c>
      <c r="BE1044" s="374">
        <f>(IFERROR(-FV(BE$958,BE986,BE136/BE986)-BE136,0)+(SUM($N136:BD136)+SUM($N1015:BD1015))*BE$958*BE986)*($F1044=5)</f>
        <v>0</v>
      </c>
      <c r="BF1044" s="374">
        <f>(IFERROR(-FV(BF$958,BF986,BF136/BF986)-BF136,0)+(SUM($N136:BE136)+SUM($N1015:BE1015))*BF$958*BF986)*($F1044=5)</f>
        <v>0</v>
      </c>
      <c r="BG1044" s="374">
        <f>(IFERROR(-FV(BG$958,BG986,BG136/BG986)-BG136,0)+(SUM($N136:BF136)+SUM($N1015:BF1015))*BG$958*BG986)*($F1044=5)</f>
        <v>0</v>
      </c>
      <c r="BH1044" s="374">
        <f>(IFERROR(-FV(BH$958,BH986,BH136/BH986)-BH136,0)+(SUM($N136:BG136)+SUM($N1015:BG1015))*BH$958*BH986)*($F1044=5)</f>
        <v>0</v>
      </c>
      <c r="BI1044" s="374">
        <f>(IFERROR(-FV(BI$958,BI986,BI136/BI986)-BI136,0)+(SUM($N136:BH136)+SUM($N1015:BH1015))*BI$958*BI986)*($F1044=5)</f>
        <v>0</v>
      </c>
      <c r="BJ1044" s="374">
        <f>(IFERROR(-FV(BJ$958,BJ986,BJ136/BJ986)-BJ136,0)+(SUM($N136:BI136)+SUM($N1015:BI1015))*BJ$958*BJ986)*($F1044=5)</f>
        <v>0</v>
      </c>
      <c r="BK1044" s="374">
        <f>(IFERROR(-FV(BK$958,BK986,BK136/BK986)-BK136,0)+(SUM($N136:BJ136)+SUM($N1015:BJ1015))*BK$958*BK986)*($F1044=5)</f>
        <v>0</v>
      </c>
      <c r="BL1044" s="374">
        <f>(IFERROR(-FV(BL$958,BL986,BL136/BL986)-BL136,0)+(SUM($N136:BK136)+SUM($N1015:BK1015))*BL$958*BL986)*($F1044=5)</f>
        <v>0</v>
      </c>
      <c r="BM1044" s="374">
        <f>(IFERROR(-FV(BM$958,BM986,BM136/BM986)-BM136,0)+(SUM($N136:BL136)+SUM($N1015:BL1015))*BM$958*BM986)*($F1044=5)</f>
        <v>0</v>
      </c>
    </row>
    <row r="1045" spans="3:65" outlineLevel="1" x14ac:dyDescent="0.2">
      <c r="C1045" s="325">
        <f t="shared" si="1803"/>
        <v>21</v>
      </c>
      <c r="D1045" s="303" t="str">
        <f t="shared" si="1804"/>
        <v>item 21</v>
      </c>
      <c r="E1045" s="350" t="str">
        <f t="shared" si="1802"/>
        <v>Operating Expense</v>
      </c>
      <c r="F1045" s="320">
        <f t="shared" si="1802"/>
        <v>2</v>
      </c>
      <c r="G1045" s="320"/>
      <c r="H1045" s="362"/>
      <c r="K1045" s="341">
        <f t="shared" si="1805"/>
        <v>0</v>
      </c>
      <c r="L1045" s="342">
        <f t="shared" si="1806"/>
        <v>0</v>
      </c>
      <c r="O1045" s="374">
        <f>(IFERROR(-FV(O$958,O987,O137/O987)-O137,0)+(SUM($N137:N137)+SUM($N1016:N1016))*O$958*O987)*($F1045=5)</f>
        <v>0</v>
      </c>
      <c r="P1045" s="374">
        <f>(IFERROR(-FV(P$958,P987,P137/P987)-P137,0)+(SUM($N137:O137)+SUM($N1016:O1016))*P$958*P987)*($F1045=5)</f>
        <v>0</v>
      </c>
      <c r="Q1045" s="374">
        <f>(IFERROR(-FV(Q$958,Q987,Q137/Q987)-Q137,0)+(SUM($N137:P137)+SUM($N1016:P1016))*Q$958*Q987)*($F1045=5)</f>
        <v>0</v>
      </c>
      <c r="R1045" s="374">
        <f>(IFERROR(-FV(R$958,R987,R137/R987)-R137,0)+(SUM($N137:Q137)+SUM($N1016:Q1016))*R$958*R987)*($F1045=5)</f>
        <v>0</v>
      </c>
      <c r="S1045" s="374">
        <f>(IFERROR(-FV(S$958,S987,S137/S987)-S137,0)+(SUM($N137:R137)+SUM($N1016:R1016))*S$958*S987)*($F1045=5)</f>
        <v>0</v>
      </c>
      <c r="T1045" s="374">
        <f>(IFERROR(-FV(T$958,T987,T137/T987)-T137,0)+(SUM($N137:S137)+SUM($N1016:S1016))*T$958*T987)*($F1045=5)</f>
        <v>0</v>
      </c>
      <c r="U1045" s="374">
        <f>(IFERROR(-FV(U$958,U987,U137/U987)-U137,0)+(SUM($N137:T137)+SUM($N1016:T1016))*U$958*U987)*($F1045=5)</f>
        <v>0</v>
      </c>
      <c r="V1045" s="374">
        <f>(IFERROR(-FV(V$958,V987,V137/V987)-V137,0)+(SUM($N137:U137)+SUM($N1016:U1016))*V$958*V987)*($F1045=5)</f>
        <v>0</v>
      </c>
      <c r="W1045" s="374">
        <f>(IFERROR(-FV(W$958,W987,W137/W987)-W137,0)+(SUM($N137:V137)+SUM($N1016:V1016))*W$958*W987)*($F1045=5)</f>
        <v>0</v>
      </c>
      <c r="X1045" s="374">
        <f>(IFERROR(-FV(X$958,X987,X137/X987)-X137,0)+(SUM($N137:W137)+SUM($N1016:W1016))*X$958*X987)*($F1045=5)</f>
        <v>0</v>
      </c>
      <c r="Y1045" s="374">
        <f>(IFERROR(-FV(Y$958,Y987,Y137/Y987)-Y137,0)+(SUM($N137:X137)+SUM($N1016:X1016))*Y$958*Y987)*($F1045=5)</f>
        <v>0</v>
      </c>
      <c r="Z1045" s="374">
        <f>(IFERROR(-FV(Z$958,Z987,Z137/Z987)-Z137,0)+(SUM($N137:Y137)+SUM($N1016:Y1016))*Z$958*Z987)*($F1045=5)</f>
        <v>0</v>
      </c>
      <c r="AA1045" s="374">
        <f>(IFERROR(-FV(AA$958,AA987,AA137/AA987)-AA137,0)+(SUM($N137:Z137)+SUM($N1016:Z1016))*AA$958*AA987)*($F1045=5)</f>
        <v>0</v>
      </c>
      <c r="AB1045" s="374">
        <f>(IFERROR(-FV(AB$958,AB987,AB137/AB987)-AB137,0)+(SUM($N137:AA137)+SUM($N1016:AA1016))*AB$958*AB987)*($F1045=5)</f>
        <v>0</v>
      </c>
      <c r="AC1045" s="374">
        <f>(IFERROR(-FV(AC$958,AC987,AC137/AC987)-AC137,0)+(SUM($N137:AB137)+SUM($N1016:AB1016))*AC$958*AC987)*($F1045=5)</f>
        <v>0</v>
      </c>
      <c r="AD1045" s="374">
        <f>(IFERROR(-FV(AD$958,AD987,AD137/AD987)-AD137,0)+(SUM($N137:AC137)+SUM($N1016:AC1016))*AD$958*AD987)*($F1045=5)</f>
        <v>0</v>
      </c>
      <c r="AE1045" s="374">
        <f>(IFERROR(-FV(AE$958,AE987,AE137/AE987)-AE137,0)+(SUM($N137:AD137)+SUM($N1016:AD1016))*AE$958*AE987)*($F1045=5)</f>
        <v>0</v>
      </c>
      <c r="AF1045" s="374">
        <f>(IFERROR(-FV(AF$958,AF987,AF137/AF987)-AF137,0)+(SUM($N137:AE137)+SUM($N1016:AE1016))*AF$958*AF987)*($F1045=5)</f>
        <v>0</v>
      </c>
      <c r="AG1045" s="374">
        <f>(IFERROR(-FV(AG$958,AG987,AG137/AG987)-AG137,0)+(SUM($N137:AF137)+SUM($N1016:AF1016))*AG$958*AG987)*($F1045=5)</f>
        <v>0</v>
      </c>
      <c r="AH1045" s="374">
        <f>(IFERROR(-FV(AH$958,AH987,AH137/AH987)-AH137,0)+(SUM($N137:AG137)+SUM($N1016:AG1016))*AH$958*AH987)*($F1045=5)</f>
        <v>0</v>
      </c>
      <c r="AI1045" s="374">
        <f>(IFERROR(-FV(AI$958,AI987,AI137/AI987)-AI137,0)+(SUM($N137:AH137)+SUM($N1016:AH1016))*AI$958*AI987)*($F1045=5)</f>
        <v>0</v>
      </c>
      <c r="AJ1045" s="374">
        <f>(IFERROR(-FV(AJ$958,AJ987,AJ137/AJ987)-AJ137,0)+(SUM($N137:AI137)+SUM($N1016:AI1016))*AJ$958*AJ987)*($F1045=5)</f>
        <v>0</v>
      </c>
      <c r="AK1045" s="374">
        <f>(IFERROR(-FV(AK$958,AK987,AK137/AK987)-AK137,0)+(SUM($N137:AJ137)+SUM($N1016:AJ1016))*AK$958*AK987)*($F1045=5)</f>
        <v>0</v>
      </c>
      <c r="AL1045" s="374">
        <f>(IFERROR(-FV(AL$958,AL987,AL137/AL987)-AL137,0)+(SUM($N137:AK137)+SUM($N1016:AK1016))*AL$958*AL987)*($F1045=5)</f>
        <v>0</v>
      </c>
      <c r="AM1045" s="374">
        <f>(IFERROR(-FV(AM$958,AM987,AM137/AM987)-AM137,0)+(SUM($N137:AL137)+SUM($N1016:AL1016))*AM$958*AM987)*($F1045=5)</f>
        <v>0</v>
      </c>
      <c r="AN1045" s="374">
        <f>(IFERROR(-FV(AN$958,AN987,AN137/AN987)-AN137,0)+(SUM($N137:AM137)+SUM($N1016:AM1016))*AN$958*AN987)*($F1045=5)</f>
        <v>0</v>
      </c>
      <c r="AO1045" s="374">
        <f>(IFERROR(-FV(AO$958,AO987,AO137/AO987)-AO137,0)+(SUM($N137:AN137)+SUM($N1016:AN1016))*AO$958*AO987)*($F1045=5)</f>
        <v>0</v>
      </c>
      <c r="AP1045" s="374">
        <f>(IFERROR(-FV(AP$958,AP987,AP137/AP987)-AP137,0)+(SUM($N137:AO137)+SUM($N1016:AO1016))*AP$958*AP987)*($F1045=5)</f>
        <v>0</v>
      </c>
      <c r="AQ1045" s="374">
        <f>(IFERROR(-FV(AQ$958,AQ987,AQ137/AQ987)-AQ137,0)+(SUM($N137:AP137)+SUM($N1016:AP1016))*AQ$958*AQ987)*($F1045=5)</f>
        <v>0</v>
      </c>
      <c r="AR1045" s="374">
        <f>(IFERROR(-FV(AR$958,AR987,AR137/AR987)-AR137,0)+(SUM($N137:AQ137)+SUM($N1016:AQ1016))*AR$958*AR987)*($F1045=5)</f>
        <v>0</v>
      </c>
      <c r="AS1045" s="374">
        <f>(IFERROR(-FV(AS$958,AS987,AS137/AS987)-AS137,0)+(SUM($N137:AR137)+SUM($N1016:AR1016))*AS$958*AS987)*($F1045=5)</f>
        <v>0</v>
      </c>
      <c r="AT1045" s="374">
        <f>(IFERROR(-FV(AT$958,AT987,AT137/AT987)-AT137,0)+(SUM($N137:AS137)+SUM($N1016:AS1016))*AT$958*AT987)*($F1045=5)</f>
        <v>0</v>
      </c>
      <c r="AU1045" s="374">
        <f>(IFERROR(-FV(AU$958,AU987,AU137/AU987)-AU137,0)+(SUM($N137:AT137)+SUM($N1016:AT1016))*AU$958*AU987)*($F1045=5)</f>
        <v>0</v>
      </c>
      <c r="AV1045" s="374">
        <f>(IFERROR(-FV(AV$958,AV987,AV137/AV987)-AV137,0)+(SUM($N137:AU137)+SUM($N1016:AU1016))*AV$958*AV987)*($F1045=5)</f>
        <v>0</v>
      </c>
      <c r="AW1045" s="374">
        <f>(IFERROR(-FV(AW$958,AW987,AW137/AW987)-AW137,0)+(SUM($N137:AV137)+SUM($N1016:AV1016))*AW$958*AW987)*($F1045=5)</f>
        <v>0</v>
      </c>
      <c r="AX1045" s="374">
        <f>(IFERROR(-FV(AX$958,AX987,AX137/AX987)-AX137,0)+(SUM($N137:AW137)+SUM($N1016:AW1016))*AX$958*AX987)*($F1045=5)</f>
        <v>0</v>
      </c>
      <c r="AY1045" s="374">
        <f>(IFERROR(-FV(AY$958,AY987,AY137/AY987)-AY137,0)+(SUM($N137:AX137)+SUM($N1016:AX1016))*AY$958*AY987)*($F1045=5)</f>
        <v>0</v>
      </c>
      <c r="AZ1045" s="374">
        <f>(IFERROR(-FV(AZ$958,AZ987,AZ137/AZ987)-AZ137,0)+(SUM($N137:AY137)+SUM($N1016:AY1016))*AZ$958*AZ987)*($F1045=5)</f>
        <v>0</v>
      </c>
      <c r="BA1045" s="374">
        <f>(IFERROR(-FV(BA$958,BA987,BA137/BA987)-BA137,0)+(SUM($N137:AZ137)+SUM($N1016:AZ1016))*BA$958*BA987)*($F1045=5)</f>
        <v>0</v>
      </c>
      <c r="BB1045" s="374">
        <f>(IFERROR(-FV(BB$958,BB987,BB137/BB987)-BB137,0)+(SUM($N137:BA137)+SUM($N1016:BA1016))*BB$958*BB987)*($F1045=5)</f>
        <v>0</v>
      </c>
      <c r="BC1045" s="374">
        <f>(IFERROR(-FV(BC$958,BC987,BC137/BC987)-BC137,0)+(SUM($N137:BB137)+SUM($N1016:BB1016))*BC$958*BC987)*($F1045=5)</f>
        <v>0</v>
      </c>
      <c r="BD1045" s="374">
        <f>(IFERROR(-FV(BD$958,BD987,BD137/BD987)-BD137,0)+(SUM($N137:BC137)+SUM($N1016:BC1016))*BD$958*BD987)*($F1045=5)</f>
        <v>0</v>
      </c>
      <c r="BE1045" s="374">
        <f>(IFERROR(-FV(BE$958,BE987,BE137/BE987)-BE137,0)+(SUM($N137:BD137)+SUM($N1016:BD1016))*BE$958*BE987)*($F1045=5)</f>
        <v>0</v>
      </c>
      <c r="BF1045" s="374">
        <f>(IFERROR(-FV(BF$958,BF987,BF137/BF987)-BF137,0)+(SUM($N137:BE137)+SUM($N1016:BE1016))*BF$958*BF987)*($F1045=5)</f>
        <v>0</v>
      </c>
      <c r="BG1045" s="374">
        <f>(IFERROR(-FV(BG$958,BG987,BG137/BG987)-BG137,0)+(SUM($N137:BF137)+SUM($N1016:BF1016))*BG$958*BG987)*($F1045=5)</f>
        <v>0</v>
      </c>
      <c r="BH1045" s="374">
        <f>(IFERROR(-FV(BH$958,BH987,BH137/BH987)-BH137,0)+(SUM($N137:BG137)+SUM($N1016:BG1016))*BH$958*BH987)*($F1045=5)</f>
        <v>0</v>
      </c>
      <c r="BI1045" s="374">
        <f>(IFERROR(-FV(BI$958,BI987,BI137/BI987)-BI137,0)+(SUM($N137:BH137)+SUM($N1016:BH1016))*BI$958*BI987)*($F1045=5)</f>
        <v>0</v>
      </c>
      <c r="BJ1045" s="374">
        <f>(IFERROR(-FV(BJ$958,BJ987,BJ137/BJ987)-BJ137,0)+(SUM($N137:BI137)+SUM($N1016:BI1016))*BJ$958*BJ987)*($F1045=5)</f>
        <v>0</v>
      </c>
      <c r="BK1045" s="374">
        <f>(IFERROR(-FV(BK$958,BK987,BK137/BK987)-BK137,0)+(SUM($N137:BJ137)+SUM($N1016:BJ1016))*BK$958*BK987)*($F1045=5)</f>
        <v>0</v>
      </c>
      <c r="BL1045" s="374">
        <f>(IFERROR(-FV(BL$958,BL987,BL137/BL987)-BL137,0)+(SUM($N137:BK137)+SUM($N1016:BK1016))*BL$958*BL987)*($F1045=5)</f>
        <v>0</v>
      </c>
      <c r="BM1045" s="374">
        <f>(IFERROR(-FV(BM$958,BM987,BM137/BM987)-BM137,0)+(SUM($N137:BL137)+SUM($N1016:BL1016))*BM$958*BM987)*($F1045=5)</f>
        <v>0</v>
      </c>
    </row>
    <row r="1046" spans="3:65" outlineLevel="1" x14ac:dyDescent="0.2">
      <c r="C1046" s="325">
        <f t="shared" si="1803"/>
        <v>22</v>
      </c>
      <c r="D1046" s="303" t="str">
        <f t="shared" si="1804"/>
        <v>item 22</v>
      </c>
      <c r="E1046" s="350" t="str">
        <f t="shared" si="1802"/>
        <v>Operating Expense</v>
      </c>
      <c r="F1046" s="320">
        <f t="shared" si="1802"/>
        <v>2</v>
      </c>
      <c r="G1046" s="320"/>
      <c r="H1046" s="362"/>
      <c r="K1046" s="341">
        <f t="shared" si="1805"/>
        <v>0</v>
      </c>
      <c r="L1046" s="342">
        <f t="shared" si="1806"/>
        <v>0</v>
      </c>
      <c r="O1046" s="374">
        <f>(IFERROR(-FV(O$958,O988,O138/O988)-O138,0)+(SUM($N138:N138)+SUM($N1017:N1017))*O$958*O988)*($F1046=5)</f>
        <v>0</v>
      </c>
      <c r="P1046" s="374">
        <f>(IFERROR(-FV(P$958,P988,P138/P988)-P138,0)+(SUM($N138:O138)+SUM($N1017:O1017))*P$958*P988)*($F1046=5)</f>
        <v>0</v>
      </c>
      <c r="Q1046" s="374">
        <f>(IFERROR(-FV(Q$958,Q988,Q138/Q988)-Q138,0)+(SUM($N138:P138)+SUM($N1017:P1017))*Q$958*Q988)*($F1046=5)</f>
        <v>0</v>
      </c>
      <c r="R1046" s="374">
        <f>(IFERROR(-FV(R$958,R988,R138/R988)-R138,0)+(SUM($N138:Q138)+SUM($N1017:Q1017))*R$958*R988)*($F1046=5)</f>
        <v>0</v>
      </c>
      <c r="S1046" s="374">
        <f>(IFERROR(-FV(S$958,S988,S138/S988)-S138,0)+(SUM($N138:R138)+SUM($N1017:R1017))*S$958*S988)*($F1046=5)</f>
        <v>0</v>
      </c>
      <c r="T1046" s="374">
        <f>(IFERROR(-FV(T$958,T988,T138/T988)-T138,0)+(SUM($N138:S138)+SUM($N1017:S1017))*T$958*T988)*($F1046=5)</f>
        <v>0</v>
      </c>
      <c r="U1046" s="374">
        <f>(IFERROR(-FV(U$958,U988,U138/U988)-U138,0)+(SUM($N138:T138)+SUM($N1017:T1017))*U$958*U988)*($F1046=5)</f>
        <v>0</v>
      </c>
      <c r="V1046" s="374">
        <f>(IFERROR(-FV(V$958,V988,V138/V988)-V138,0)+(SUM($N138:U138)+SUM($N1017:U1017))*V$958*V988)*($F1046=5)</f>
        <v>0</v>
      </c>
      <c r="W1046" s="374">
        <f>(IFERROR(-FV(W$958,W988,W138/W988)-W138,0)+(SUM($N138:V138)+SUM($N1017:V1017))*W$958*W988)*($F1046=5)</f>
        <v>0</v>
      </c>
      <c r="X1046" s="374">
        <f>(IFERROR(-FV(X$958,X988,X138/X988)-X138,0)+(SUM($N138:W138)+SUM($N1017:W1017))*X$958*X988)*($F1046=5)</f>
        <v>0</v>
      </c>
      <c r="Y1046" s="374">
        <f>(IFERROR(-FV(Y$958,Y988,Y138/Y988)-Y138,0)+(SUM($N138:X138)+SUM($N1017:X1017))*Y$958*Y988)*($F1046=5)</f>
        <v>0</v>
      </c>
      <c r="Z1046" s="374">
        <f>(IFERROR(-FV(Z$958,Z988,Z138/Z988)-Z138,0)+(SUM($N138:Y138)+SUM($N1017:Y1017))*Z$958*Z988)*($F1046=5)</f>
        <v>0</v>
      </c>
      <c r="AA1046" s="374">
        <f>(IFERROR(-FV(AA$958,AA988,AA138/AA988)-AA138,0)+(SUM($N138:Z138)+SUM($N1017:Z1017))*AA$958*AA988)*($F1046=5)</f>
        <v>0</v>
      </c>
      <c r="AB1046" s="374">
        <f>(IFERROR(-FV(AB$958,AB988,AB138/AB988)-AB138,0)+(SUM($N138:AA138)+SUM($N1017:AA1017))*AB$958*AB988)*($F1046=5)</f>
        <v>0</v>
      </c>
      <c r="AC1046" s="374">
        <f>(IFERROR(-FV(AC$958,AC988,AC138/AC988)-AC138,0)+(SUM($N138:AB138)+SUM($N1017:AB1017))*AC$958*AC988)*($F1046=5)</f>
        <v>0</v>
      </c>
      <c r="AD1046" s="374">
        <f>(IFERROR(-FV(AD$958,AD988,AD138/AD988)-AD138,0)+(SUM($N138:AC138)+SUM($N1017:AC1017))*AD$958*AD988)*($F1046=5)</f>
        <v>0</v>
      </c>
      <c r="AE1046" s="374">
        <f>(IFERROR(-FV(AE$958,AE988,AE138/AE988)-AE138,0)+(SUM($N138:AD138)+SUM($N1017:AD1017))*AE$958*AE988)*($F1046=5)</f>
        <v>0</v>
      </c>
      <c r="AF1046" s="374">
        <f>(IFERROR(-FV(AF$958,AF988,AF138/AF988)-AF138,0)+(SUM($N138:AE138)+SUM($N1017:AE1017))*AF$958*AF988)*($F1046=5)</f>
        <v>0</v>
      </c>
      <c r="AG1046" s="374">
        <f>(IFERROR(-FV(AG$958,AG988,AG138/AG988)-AG138,0)+(SUM($N138:AF138)+SUM($N1017:AF1017))*AG$958*AG988)*($F1046=5)</f>
        <v>0</v>
      </c>
      <c r="AH1046" s="374">
        <f>(IFERROR(-FV(AH$958,AH988,AH138/AH988)-AH138,0)+(SUM($N138:AG138)+SUM($N1017:AG1017))*AH$958*AH988)*($F1046=5)</f>
        <v>0</v>
      </c>
      <c r="AI1046" s="374">
        <f>(IFERROR(-FV(AI$958,AI988,AI138/AI988)-AI138,0)+(SUM($N138:AH138)+SUM($N1017:AH1017))*AI$958*AI988)*($F1046=5)</f>
        <v>0</v>
      </c>
      <c r="AJ1046" s="374">
        <f>(IFERROR(-FV(AJ$958,AJ988,AJ138/AJ988)-AJ138,0)+(SUM($N138:AI138)+SUM($N1017:AI1017))*AJ$958*AJ988)*($F1046=5)</f>
        <v>0</v>
      </c>
      <c r="AK1046" s="374">
        <f>(IFERROR(-FV(AK$958,AK988,AK138/AK988)-AK138,0)+(SUM($N138:AJ138)+SUM($N1017:AJ1017))*AK$958*AK988)*($F1046=5)</f>
        <v>0</v>
      </c>
      <c r="AL1046" s="374">
        <f>(IFERROR(-FV(AL$958,AL988,AL138/AL988)-AL138,0)+(SUM($N138:AK138)+SUM($N1017:AK1017))*AL$958*AL988)*($F1046=5)</f>
        <v>0</v>
      </c>
      <c r="AM1046" s="374">
        <f>(IFERROR(-FV(AM$958,AM988,AM138/AM988)-AM138,0)+(SUM($N138:AL138)+SUM($N1017:AL1017))*AM$958*AM988)*($F1046=5)</f>
        <v>0</v>
      </c>
      <c r="AN1046" s="374">
        <f>(IFERROR(-FV(AN$958,AN988,AN138/AN988)-AN138,0)+(SUM($N138:AM138)+SUM($N1017:AM1017))*AN$958*AN988)*($F1046=5)</f>
        <v>0</v>
      </c>
      <c r="AO1046" s="374">
        <f>(IFERROR(-FV(AO$958,AO988,AO138/AO988)-AO138,0)+(SUM($N138:AN138)+SUM($N1017:AN1017))*AO$958*AO988)*($F1046=5)</f>
        <v>0</v>
      </c>
      <c r="AP1046" s="374">
        <f>(IFERROR(-FV(AP$958,AP988,AP138/AP988)-AP138,0)+(SUM($N138:AO138)+SUM($N1017:AO1017))*AP$958*AP988)*($F1046=5)</f>
        <v>0</v>
      </c>
      <c r="AQ1046" s="374">
        <f>(IFERROR(-FV(AQ$958,AQ988,AQ138/AQ988)-AQ138,0)+(SUM($N138:AP138)+SUM($N1017:AP1017))*AQ$958*AQ988)*($F1046=5)</f>
        <v>0</v>
      </c>
      <c r="AR1046" s="374">
        <f>(IFERROR(-FV(AR$958,AR988,AR138/AR988)-AR138,0)+(SUM($N138:AQ138)+SUM($N1017:AQ1017))*AR$958*AR988)*($F1046=5)</f>
        <v>0</v>
      </c>
      <c r="AS1046" s="374">
        <f>(IFERROR(-FV(AS$958,AS988,AS138/AS988)-AS138,0)+(SUM($N138:AR138)+SUM($N1017:AR1017))*AS$958*AS988)*($F1046=5)</f>
        <v>0</v>
      </c>
      <c r="AT1046" s="374">
        <f>(IFERROR(-FV(AT$958,AT988,AT138/AT988)-AT138,0)+(SUM($N138:AS138)+SUM($N1017:AS1017))*AT$958*AT988)*($F1046=5)</f>
        <v>0</v>
      </c>
      <c r="AU1046" s="374">
        <f>(IFERROR(-FV(AU$958,AU988,AU138/AU988)-AU138,0)+(SUM($N138:AT138)+SUM($N1017:AT1017))*AU$958*AU988)*($F1046=5)</f>
        <v>0</v>
      </c>
      <c r="AV1046" s="374">
        <f>(IFERROR(-FV(AV$958,AV988,AV138/AV988)-AV138,0)+(SUM($N138:AU138)+SUM($N1017:AU1017))*AV$958*AV988)*($F1046=5)</f>
        <v>0</v>
      </c>
      <c r="AW1046" s="374">
        <f>(IFERROR(-FV(AW$958,AW988,AW138/AW988)-AW138,0)+(SUM($N138:AV138)+SUM($N1017:AV1017))*AW$958*AW988)*($F1046=5)</f>
        <v>0</v>
      </c>
      <c r="AX1046" s="374">
        <f>(IFERROR(-FV(AX$958,AX988,AX138/AX988)-AX138,0)+(SUM($N138:AW138)+SUM($N1017:AW1017))*AX$958*AX988)*($F1046=5)</f>
        <v>0</v>
      </c>
      <c r="AY1046" s="374">
        <f>(IFERROR(-FV(AY$958,AY988,AY138/AY988)-AY138,0)+(SUM($N138:AX138)+SUM($N1017:AX1017))*AY$958*AY988)*($F1046=5)</f>
        <v>0</v>
      </c>
      <c r="AZ1046" s="374">
        <f>(IFERROR(-FV(AZ$958,AZ988,AZ138/AZ988)-AZ138,0)+(SUM($N138:AY138)+SUM($N1017:AY1017))*AZ$958*AZ988)*($F1046=5)</f>
        <v>0</v>
      </c>
      <c r="BA1046" s="374">
        <f>(IFERROR(-FV(BA$958,BA988,BA138/BA988)-BA138,0)+(SUM($N138:AZ138)+SUM($N1017:AZ1017))*BA$958*BA988)*($F1046=5)</f>
        <v>0</v>
      </c>
      <c r="BB1046" s="374">
        <f>(IFERROR(-FV(BB$958,BB988,BB138/BB988)-BB138,0)+(SUM($N138:BA138)+SUM($N1017:BA1017))*BB$958*BB988)*($F1046=5)</f>
        <v>0</v>
      </c>
      <c r="BC1046" s="374">
        <f>(IFERROR(-FV(BC$958,BC988,BC138/BC988)-BC138,0)+(SUM($N138:BB138)+SUM($N1017:BB1017))*BC$958*BC988)*($F1046=5)</f>
        <v>0</v>
      </c>
      <c r="BD1046" s="374">
        <f>(IFERROR(-FV(BD$958,BD988,BD138/BD988)-BD138,0)+(SUM($N138:BC138)+SUM($N1017:BC1017))*BD$958*BD988)*($F1046=5)</f>
        <v>0</v>
      </c>
      <c r="BE1046" s="374">
        <f>(IFERROR(-FV(BE$958,BE988,BE138/BE988)-BE138,0)+(SUM($N138:BD138)+SUM($N1017:BD1017))*BE$958*BE988)*($F1046=5)</f>
        <v>0</v>
      </c>
      <c r="BF1046" s="374">
        <f>(IFERROR(-FV(BF$958,BF988,BF138/BF988)-BF138,0)+(SUM($N138:BE138)+SUM($N1017:BE1017))*BF$958*BF988)*($F1046=5)</f>
        <v>0</v>
      </c>
      <c r="BG1046" s="374">
        <f>(IFERROR(-FV(BG$958,BG988,BG138/BG988)-BG138,0)+(SUM($N138:BF138)+SUM($N1017:BF1017))*BG$958*BG988)*($F1046=5)</f>
        <v>0</v>
      </c>
      <c r="BH1046" s="374">
        <f>(IFERROR(-FV(BH$958,BH988,BH138/BH988)-BH138,0)+(SUM($N138:BG138)+SUM($N1017:BG1017))*BH$958*BH988)*($F1046=5)</f>
        <v>0</v>
      </c>
      <c r="BI1046" s="374">
        <f>(IFERROR(-FV(BI$958,BI988,BI138/BI988)-BI138,0)+(SUM($N138:BH138)+SUM($N1017:BH1017))*BI$958*BI988)*($F1046=5)</f>
        <v>0</v>
      </c>
      <c r="BJ1046" s="374">
        <f>(IFERROR(-FV(BJ$958,BJ988,BJ138/BJ988)-BJ138,0)+(SUM($N138:BI138)+SUM($N1017:BI1017))*BJ$958*BJ988)*($F1046=5)</f>
        <v>0</v>
      </c>
      <c r="BK1046" s="374">
        <f>(IFERROR(-FV(BK$958,BK988,BK138/BK988)-BK138,0)+(SUM($N138:BJ138)+SUM($N1017:BJ1017))*BK$958*BK988)*($F1046=5)</f>
        <v>0</v>
      </c>
      <c r="BL1046" s="374">
        <f>(IFERROR(-FV(BL$958,BL988,BL138/BL988)-BL138,0)+(SUM($N138:BK138)+SUM($N1017:BK1017))*BL$958*BL988)*($F1046=5)</f>
        <v>0</v>
      </c>
      <c r="BM1046" s="374">
        <f>(IFERROR(-FV(BM$958,BM988,BM138/BM988)-BM138,0)+(SUM($N138:BL138)+SUM($N1017:BL1017))*BM$958*BM988)*($F1046=5)</f>
        <v>0</v>
      </c>
    </row>
    <row r="1047" spans="3:65" outlineLevel="1" x14ac:dyDescent="0.2">
      <c r="C1047" s="325">
        <f t="shared" si="1803"/>
        <v>23</v>
      </c>
      <c r="D1047" s="303" t="str">
        <f t="shared" si="1804"/>
        <v>item 23</v>
      </c>
      <c r="E1047" s="350" t="str">
        <f t="shared" si="1802"/>
        <v>Operating Expense</v>
      </c>
      <c r="F1047" s="320">
        <f t="shared" si="1802"/>
        <v>2</v>
      </c>
      <c r="G1047" s="320"/>
      <c r="H1047" s="362"/>
      <c r="K1047" s="341">
        <f t="shared" si="1805"/>
        <v>0</v>
      </c>
      <c r="L1047" s="342">
        <f t="shared" si="1806"/>
        <v>0</v>
      </c>
      <c r="O1047" s="374">
        <f>(IFERROR(-FV(O$958,O989,O139/O989)-O139,0)+(SUM($N139:N139)+SUM($N1018:N1018))*O$958*O989)*($F1047=5)</f>
        <v>0</v>
      </c>
      <c r="P1047" s="374">
        <f>(IFERROR(-FV(P$958,P989,P139/P989)-P139,0)+(SUM($N139:O139)+SUM($N1018:O1018))*P$958*P989)*($F1047=5)</f>
        <v>0</v>
      </c>
      <c r="Q1047" s="374">
        <f>(IFERROR(-FV(Q$958,Q989,Q139/Q989)-Q139,0)+(SUM($N139:P139)+SUM($N1018:P1018))*Q$958*Q989)*($F1047=5)</f>
        <v>0</v>
      </c>
      <c r="R1047" s="374">
        <f>(IFERROR(-FV(R$958,R989,R139/R989)-R139,0)+(SUM($N139:Q139)+SUM($N1018:Q1018))*R$958*R989)*($F1047=5)</f>
        <v>0</v>
      </c>
      <c r="S1047" s="374">
        <f>(IFERROR(-FV(S$958,S989,S139/S989)-S139,0)+(SUM($N139:R139)+SUM($N1018:R1018))*S$958*S989)*($F1047=5)</f>
        <v>0</v>
      </c>
      <c r="T1047" s="374">
        <f>(IFERROR(-FV(T$958,T989,T139/T989)-T139,0)+(SUM($N139:S139)+SUM($N1018:S1018))*T$958*T989)*($F1047=5)</f>
        <v>0</v>
      </c>
      <c r="U1047" s="374">
        <f>(IFERROR(-FV(U$958,U989,U139/U989)-U139,0)+(SUM($N139:T139)+SUM($N1018:T1018))*U$958*U989)*($F1047=5)</f>
        <v>0</v>
      </c>
      <c r="V1047" s="374">
        <f>(IFERROR(-FV(V$958,V989,V139/V989)-V139,0)+(SUM($N139:U139)+SUM($N1018:U1018))*V$958*V989)*($F1047=5)</f>
        <v>0</v>
      </c>
      <c r="W1047" s="374">
        <f>(IFERROR(-FV(W$958,W989,W139/W989)-W139,0)+(SUM($N139:V139)+SUM($N1018:V1018))*W$958*W989)*($F1047=5)</f>
        <v>0</v>
      </c>
      <c r="X1047" s="374">
        <f>(IFERROR(-FV(X$958,X989,X139/X989)-X139,0)+(SUM($N139:W139)+SUM($N1018:W1018))*X$958*X989)*($F1047=5)</f>
        <v>0</v>
      </c>
      <c r="Y1047" s="374">
        <f>(IFERROR(-FV(Y$958,Y989,Y139/Y989)-Y139,0)+(SUM($N139:X139)+SUM($N1018:X1018))*Y$958*Y989)*($F1047=5)</f>
        <v>0</v>
      </c>
      <c r="Z1047" s="374">
        <f>(IFERROR(-FV(Z$958,Z989,Z139/Z989)-Z139,0)+(SUM($N139:Y139)+SUM($N1018:Y1018))*Z$958*Z989)*($F1047=5)</f>
        <v>0</v>
      </c>
      <c r="AA1047" s="374">
        <f>(IFERROR(-FV(AA$958,AA989,AA139/AA989)-AA139,0)+(SUM($N139:Z139)+SUM($N1018:Z1018))*AA$958*AA989)*($F1047=5)</f>
        <v>0</v>
      </c>
      <c r="AB1047" s="374">
        <f>(IFERROR(-FV(AB$958,AB989,AB139/AB989)-AB139,0)+(SUM($N139:AA139)+SUM($N1018:AA1018))*AB$958*AB989)*($F1047=5)</f>
        <v>0</v>
      </c>
      <c r="AC1047" s="374">
        <f>(IFERROR(-FV(AC$958,AC989,AC139/AC989)-AC139,0)+(SUM($N139:AB139)+SUM($N1018:AB1018))*AC$958*AC989)*($F1047=5)</f>
        <v>0</v>
      </c>
      <c r="AD1047" s="374">
        <f>(IFERROR(-FV(AD$958,AD989,AD139/AD989)-AD139,0)+(SUM($N139:AC139)+SUM($N1018:AC1018))*AD$958*AD989)*($F1047=5)</f>
        <v>0</v>
      </c>
      <c r="AE1047" s="374">
        <f>(IFERROR(-FV(AE$958,AE989,AE139/AE989)-AE139,0)+(SUM($N139:AD139)+SUM($N1018:AD1018))*AE$958*AE989)*($F1047=5)</f>
        <v>0</v>
      </c>
      <c r="AF1047" s="374">
        <f>(IFERROR(-FV(AF$958,AF989,AF139/AF989)-AF139,0)+(SUM($N139:AE139)+SUM($N1018:AE1018))*AF$958*AF989)*($F1047=5)</f>
        <v>0</v>
      </c>
      <c r="AG1047" s="374">
        <f>(IFERROR(-FV(AG$958,AG989,AG139/AG989)-AG139,0)+(SUM($N139:AF139)+SUM($N1018:AF1018))*AG$958*AG989)*($F1047=5)</f>
        <v>0</v>
      </c>
      <c r="AH1047" s="374">
        <f>(IFERROR(-FV(AH$958,AH989,AH139/AH989)-AH139,0)+(SUM($N139:AG139)+SUM($N1018:AG1018))*AH$958*AH989)*($F1047=5)</f>
        <v>0</v>
      </c>
      <c r="AI1047" s="374">
        <f>(IFERROR(-FV(AI$958,AI989,AI139/AI989)-AI139,0)+(SUM($N139:AH139)+SUM($N1018:AH1018))*AI$958*AI989)*($F1047=5)</f>
        <v>0</v>
      </c>
      <c r="AJ1047" s="374">
        <f>(IFERROR(-FV(AJ$958,AJ989,AJ139/AJ989)-AJ139,0)+(SUM($N139:AI139)+SUM($N1018:AI1018))*AJ$958*AJ989)*($F1047=5)</f>
        <v>0</v>
      </c>
      <c r="AK1047" s="374">
        <f>(IFERROR(-FV(AK$958,AK989,AK139/AK989)-AK139,0)+(SUM($N139:AJ139)+SUM($N1018:AJ1018))*AK$958*AK989)*($F1047=5)</f>
        <v>0</v>
      </c>
      <c r="AL1047" s="374">
        <f>(IFERROR(-FV(AL$958,AL989,AL139/AL989)-AL139,0)+(SUM($N139:AK139)+SUM($N1018:AK1018))*AL$958*AL989)*($F1047=5)</f>
        <v>0</v>
      </c>
      <c r="AM1047" s="374">
        <f>(IFERROR(-FV(AM$958,AM989,AM139/AM989)-AM139,0)+(SUM($N139:AL139)+SUM($N1018:AL1018))*AM$958*AM989)*($F1047=5)</f>
        <v>0</v>
      </c>
      <c r="AN1047" s="374">
        <f>(IFERROR(-FV(AN$958,AN989,AN139/AN989)-AN139,0)+(SUM($N139:AM139)+SUM($N1018:AM1018))*AN$958*AN989)*($F1047=5)</f>
        <v>0</v>
      </c>
      <c r="AO1047" s="374">
        <f>(IFERROR(-FV(AO$958,AO989,AO139/AO989)-AO139,0)+(SUM($N139:AN139)+SUM($N1018:AN1018))*AO$958*AO989)*($F1047=5)</f>
        <v>0</v>
      </c>
      <c r="AP1047" s="374">
        <f>(IFERROR(-FV(AP$958,AP989,AP139/AP989)-AP139,0)+(SUM($N139:AO139)+SUM($N1018:AO1018))*AP$958*AP989)*($F1047=5)</f>
        <v>0</v>
      </c>
      <c r="AQ1047" s="374">
        <f>(IFERROR(-FV(AQ$958,AQ989,AQ139/AQ989)-AQ139,0)+(SUM($N139:AP139)+SUM($N1018:AP1018))*AQ$958*AQ989)*($F1047=5)</f>
        <v>0</v>
      </c>
      <c r="AR1047" s="374">
        <f>(IFERROR(-FV(AR$958,AR989,AR139/AR989)-AR139,0)+(SUM($N139:AQ139)+SUM($N1018:AQ1018))*AR$958*AR989)*($F1047=5)</f>
        <v>0</v>
      </c>
      <c r="AS1047" s="374">
        <f>(IFERROR(-FV(AS$958,AS989,AS139/AS989)-AS139,0)+(SUM($N139:AR139)+SUM($N1018:AR1018))*AS$958*AS989)*($F1047=5)</f>
        <v>0</v>
      </c>
      <c r="AT1047" s="374">
        <f>(IFERROR(-FV(AT$958,AT989,AT139/AT989)-AT139,0)+(SUM($N139:AS139)+SUM($N1018:AS1018))*AT$958*AT989)*($F1047=5)</f>
        <v>0</v>
      </c>
      <c r="AU1047" s="374">
        <f>(IFERROR(-FV(AU$958,AU989,AU139/AU989)-AU139,0)+(SUM($N139:AT139)+SUM($N1018:AT1018))*AU$958*AU989)*($F1047=5)</f>
        <v>0</v>
      </c>
      <c r="AV1047" s="374">
        <f>(IFERROR(-FV(AV$958,AV989,AV139/AV989)-AV139,0)+(SUM($N139:AU139)+SUM($N1018:AU1018))*AV$958*AV989)*($F1047=5)</f>
        <v>0</v>
      </c>
      <c r="AW1047" s="374">
        <f>(IFERROR(-FV(AW$958,AW989,AW139/AW989)-AW139,0)+(SUM($N139:AV139)+SUM($N1018:AV1018))*AW$958*AW989)*($F1047=5)</f>
        <v>0</v>
      </c>
      <c r="AX1047" s="374">
        <f>(IFERROR(-FV(AX$958,AX989,AX139/AX989)-AX139,0)+(SUM($N139:AW139)+SUM($N1018:AW1018))*AX$958*AX989)*($F1047=5)</f>
        <v>0</v>
      </c>
      <c r="AY1047" s="374">
        <f>(IFERROR(-FV(AY$958,AY989,AY139/AY989)-AY139,0)+(SUM($N139:AX139)+SUM($N1018:AX1018))*AY$958*AY989)*($F1047=5)</f>
        <v>0</v>
      </c>
      <c r="AZ1047" s="374">
        <f>(IFERROR(-FV(AZ$958,AZ989,AZ139/AZ989)-AZ139,0)+(SUM($N139:AY139)+SUM($N1018:AY1018))*AZ$958*AZ989)*($F1047=5)</f>
        <v>0</v>
      </c>
      <c r="BA1047" s="374">
        <f>(IFERROR(-FV(BA$958,BA989,BA139/BA989)-BA139,0)+(SUM($N139:AZ139)+SUM($N1018:AZ1018))*BA$958*BA989)*($F1047=5)</f>
        <v>0</v>
      </c>
      <c r="BB1047" s="374">
        <f>(IFERROR(-FV(BB$958,BB989,BB139/BB989)-BB139,0)+(SUM($N139:BA139)+SUM($N1018:BA1018))*BB$958*BB989)*($F1047=5)</f>
        <v>0</v>
      </c>
      <c r="BC1047" s="374">
        <f>(IFERROR(-FV(BC$958,BC989,BC139/BC989)-BC139,0)+(SUM($N139:BB139)+SUM($N1018:BB1018))*BC$958*BC989)*($F1047=5)</f>
        <v>0</v>
      </c>
      <c r="BD1047" s="374">
        <f>(IFERROR(-FV(BD$958,BD989,BD139/BD989)-BD139,0)+(SUM($N139:BC139)+SUM($N1018:BC1018))*BD$958*BD989)*($F1047=5)</f>
        <v>0</v>
      </c>
      <c r="BE1047" s="374">
        <f>(IFERROR(-FV(BE$958,BE989,BE139/BE989)-BE139,0)+(SUM($N139:BD139)+SUM($N1018:BD1018))*BE$958*BE989)*($F1047=5)</f>
        <v>0</v>
      </c>
      <c r="BF1047" s="374">
        <f>(IFERROR(-FV(BF$958,BF989,BF139/BF989)-BF139,0)+(SUM($N139:BE139)+SUM($N1018:BE1018))*BF$958*BF989)*($F1047=5)</f>
        <v>0</v>
      </c>
      <c r="BG1047" s="374">
        <f>(IFERROR(-FV(BG$958,BG989,BG139/BG989)-BG139,0)+(SUM($N139:BF139)+SUM($N1018:BF1018))*BG$958*BG989)*($F1047=5)</f>
        <v>0</v>
      </c>
      <c r="BH1047" s="374">
        <f>(IFERROR(-FV(BH$958,BH989,BH139/BH989)-BH139,0)+(SUM($N139:BG139)+SUM($N1018:BG1018))*BH$958*BH989)*($F1047=5)</f>
        <v>0</v>
      </c>
      <c r="BI1047" s="374">
        <f>(IFERROR(-FV(BI$958,BI989,BI139/BI989)-BI139,0)+(SUM($N139:BH139)+SUM($N1018:BH1018))*BI$958*BI989)*($F1047=5)</f>
        <v>0</v>
      </c>
      <c r="BJ1047" s="374">
        <f>(IFERROR(-FV(BJ$958,BJ989,BJ139/BJ989)-BJ139,0)+(SUM($N139:BI139)+SUM($N1018:BI1018))*BJ$958*BJ989)*($F1047=5)</f>
        <v>0</v>
      </c>
      <c r="BK1047" s="374">
        <f>(IFERROR(-FV(BK$958,BK989,BK139/BK989)-BK139,0)+(SUM($N139:BJ139)+SUM($N1018:BJ1018))*BK$958*BK989)*($F1047=5)</f>
        <v>0</v>
      </c>
      <c r="BL1047" s="374">
        <f>(IFERROR(-FV(BL$958,BL989,BL139/BL989)-BL139,0)+(SUM($N139:BK139)+SUM($N1018:BK1018))*BL$958*BL989)*($F1047=5)</f>
        <v>0</v>
      </c>
      <c r="BM1047" s="374">
        <f>(IFERROR(-FV(BM$958,BM989,BM139/BM989)-BM139,0)+(SUM($N139:BL139)+SUM($N1018:BL1018))*BM$958*BM989)*($F1047=5)</f>
        <v>0</v>
      </c>
    </row>
    <row r="1048" spans="3:65" outlineLevel="1" x14ac:dyDescent="0.2">
      <c r="C1048" s="325">
        <f t="shared" si="1803"/>
        <v>24</v>
      </c>
      <c r="D1048" s="303" t="str">
        <f t="shared" si="1804"/>
        <v>item 24</v>
      </c>
      <c r="E1048" s="350" t="str">
        <f t="shared" si="1802"/>
        <v>Operating Expense</v>
      </c>
      <c r="F1048" s="320">
        <f t="shared" si="1802"/>
        <v>2</v>
      </c>
      <c r="G1048" s="320"/>
      <c r="H1048" s="362"/>
      <c r="K1048" s="341">
        <f t="shared" si="1805"/>
        <v>0</v>
      </c>
      <c r="L1048" s="342">
        <f t="shared" si="1806"/>
        <v>0</v>
      </c>
      <c r="O1048" s="374">
        <f>(IFERROR(-FV(O$958,O990,O140/O990)-O140,0)+(SUM($N140:N140)+SUM($N1019:N1019))*O$958*O990)*($F1048=5)</f>
        <v>0</v>
      </c>
      <c r="P1048" s="374">
        <f>(IFERROR(-FV(P$958,P990,P140/P990)-P140,0)+(SUM($N140:O140)+SUM($N1019:O1019))*P$958*P990)*($F1048=5)</f>
        <v>0</v>
      </c>
      <c r="Q1048" s="374">
        <f>(IFERROR(-FV(Q$958,Q990,Q140/Q990)-Q140,0)+(SUM($N140:P140)+SUM($N1019:P1019))*Q$958*Q990)*($F1048=5)</f>
        <v>0</v>
      </c>
      <c r="R1048" s="374">
        <f>(IFERROR(-FV(R$958,R990,R140/R990)-R140,0)+(SUM($N140:Q140)+SUM($N1019:Q1019))*R$958*R990)*($F1048=5)</f>
        <v>0</v>
      </c>
      <c r="S1048" s="374">
        <f>(IFERROR(-FV(S$958,S990,S140/S990)-S140,0)+(SUM($N140:R140)+SUM($N1019:R1019))*S$958*S990)*($F1048=5)</f>
        <v>0</v>
      </c>
      <c r="T1048" s="374">
        <f>(IFERROR(-FV(T$958,T990,T140/T990)-T140,0)+(SUM($N140:S140)+SUM($N1019:S1019))*T$958*T990)*($F1048=5)</f>
        <v>0</v>
      </c>
      <c r="U1048" s="374">
        <f>(IFERROR(-FV(U$958,U990,U140/U990)-U140,0)+(SUM($N140:T140)+SUM($N1019:T1019))*U$958*U990)*($F1048=5)</f>
        <v>0</v>
      </c>
      <c r="V1048" s="374">
        <f>(IFERROR(-FV(V$958,V990,V140/V990)-V140,0)+(SUM($N140:U140)+SUM($N1019:U1019))*V$958*V990)*($F1048=5)</f>
        <v>0</v>
      </c>
      <c r="W1048" s="374">
        <f>(IFERROR(-FV(W$958,W990,W140/W990)-W140,0)+(SUM($N140:V140)+SUM($N1019:V1019))*W$958*W990)*($F1048=5)</f>
        <v>0</v>
      </c>
      <c r="X1048" s="374">
        <f>(IFERROR(-FV(X$958,X990,X140/X990)-X140,0)+(SUM($N140:W140)+SUM($N1019:W1019))*X$958*X990)*($F1048=5)</f>
        <v>0</v>
      </c>
      <c r="Y1048" s="374">
        <f>(IFERROR(-FV(Y$958,Y990,Y140/Y990)-Y140,0)+(SUM($N140:X140)+SUM($N1019:X1019))*Y$958*Y990)*($F1048=5)</f>
        <v>0</v>
      </c>
      <c r="Z1048" s="374">
        <f>(IFERROR(-FV(Z$958,Z990,Z140/Z990)-Z140,0)+(SUM($N140:Y140)+SUM($N1019:Y1019))*Z$958*Z990)*($F1048=5)</f>
        <v>0</v>
      </c>
      <c r="AA1048" s="374">
        <f>(IFERROR(-FV(AA$958,AA990,AA140/AA990)-AA140,0)+(SUM($N140:Z140)+SUM($N1019:Z1019))*AA$958*AA990)*($F1048=5)</f>
        <v>0</v>
      </c>
      <c r="AB1048" s="374">
        <f>(IFERROR(-FV(AB$958,AB990,AB140/AB990)-AB140,0)+(SUM($N140:AA140)+SUM($N1019:AA1019))*AB$958*AB990)*($F1048=5)</f>
        <v>0</v>
      </c>
      <c r="AC1048" s="374">
        <f>(IFERROR(-FV(AC$958,AC990,AC140/AC990)-AC140,0)+(SUM($N140:AB140)+SUM($N1019:AB1019))*AC$958*AC990)*($F1048=5)</f>
        <v>0</v>
      </c>
      <c r="AD1048" s="374">
        <f>(IFERROR(-FV(AD$958,AD990,AD140/AD990)-AD140,0)+(SUM($N140:AC140)+SUM($N1019:AC1019))*AD$958*AD990)*($F1048=5)</f>
        <v>0</v>
      </c>
      <c r="AE1048" s="374">
        <f>(IFERROR(-FV(AE$958,AE990,AE140/AE990)-AE140,0)+(SUM($N140:AD140)+SUM($N1019:AD1019))*AE$958*AE990)*($F1048=5)</f>
        <v>0</v>
      </c>
      <c r="AF1048" s="374">
        <f>(IFERROR(-FV(AF$958,AF990,AF140/AF990)-AF140,0)+(SUM($N140:AE140)+SUM($N1019:AE1019))*AF$958*AF990)*($F1048=5)</f>
        <v>0</v>
      </c>
      <c r="AG1048" s="374">
        <f>(IFERROR(-FV(AG$958,AG990,AG140/AG990)-AG140,0)+(SUM($N140:AF140)+SUM($N1019:AF1019))*AG$958*AG990)*($F1048=5)</f>
        <v>0</v>
      </c>
      <c r="AH1048" s="374">
        <f>(IFERROR(-FV(AH$958,AH990,AH140/AH990)-AH140,0)+(SUM($N140:AG140)+SUM($N1019:AG1019))*AH$958*AH990)*($F1048=5)</f>
        <v>0</v>
      </c>
      <c r="AI1048" s="374">
        <f>(IFERROR(-FV(AI$958,AI990,AI140/AI990)-AI140,0)+(SUM($N140:AH140)+SUM($N1019:AH1019))*AI$958*AI990)*($F1048=5)</f>
        <v>0</v>
      </c>
      <c r="AJ1048" s="374">
        <f>(IFERROR(-FV(AJ$958,AJ990,AJ140/AJ990)-AJ140,0)+(SUM($N140:AI140)+SUM($N1019:AI1019))*AJ$958*AJ990)*($F1048=5)</f>
        <v>0</v>
      </c>
      <c r="AK1048" s="374">
        <f>(IFERROR(-FV(AK$958,AK990,AK140/AK990)-AK140,0)+(SUM($N140:AJ140)+SUM($N1019:AJ1019))*AK$958*AK990)*($F1048=5)</f>
        <v>0</v>
      </c>
      <c r="AL1048" s="374">
        <f>(IFERROR(-FV(AL$958,AL990,AL140/AL990)-AL140,0)+(SUM($N140:AK140)+SUM($N1019:AK1019))*AL$958*AL990)*($F1048=5)</f>
        <v>0</v>
      </c>
      <c r="AM1048" s="374">
        <f>(IFERROR(-FV(AM$958,AM990,AM140/AM990)-AM140,0)+(SUM($N140:AL140)+SUM($N1019:AL1019))*AM$958*AM990)*($F1048=5)</f>
        <v>0</v>
      </c>
      <c r="AN1048" s="374">
        <f>(IFERROR(-FV(AN$958,AN990,AN140/AN990)-AN140,0)+(SUM($N140:AM140)+SUM($N1019:AM1019))*AN$958*AN990)*($F1048=5)</f>
        <v>0</v>
      </c>
      <c r="AO1048" s="374">
        <f>(IFERROR(-FV(AO$958,AO990,AO140/AO990)-AO140,0)+(SUM($N140:AN140)+SUM($N1019:AN1019))*AO$958*AO990)*($F1048=5)</f>
        <v>0</v>
      </c>
      <c r="AP1048" s="374">
        <f>(IFERROR(-FV(AP$958,AP990,AP140/AP990)-AP140,0)+(SUM($N140:AO140)+SUM($N1019:AO1019))*AP$958*AP990)*($F1048=5)</f>
        <v>0</v>
      </c>
      <c r="AQ1048" s="374">
        <f>(IFERROR(-FV(AQ$958,AQ990,AQ140/AQ990)-AQ140,0)+(SUM($N140:AP140)+SUM($N1019:AP1019))*AQ$958*AQ990)*($F1048=5)</f>
        <v>0</v>
      </c>
      <c r="AR1048" s="374">
        <f>(IFERROR(-FV(AR$958,AR990,AR140/AR990)-AR140,0)+(SUM($N140:AQ140)+SUM($N1019:AQ1019))*AR$958*AR990)*($F1048=5)</f>
        <v>0</v>
      </c>
      <c r="AS1048" s="374">
        <f>(IFERROR(-FV(AS$958,AS990,AS140/AS990)-AS140,0)+(SUM($N140:AR140)+SUM($N1019:AR1019))*AS$958*AS990)*($F1048=5)</f>
        <v>0</v>
      </c>
      <c r="AT1048" s="374">
        <f>(IFERROR(-FV(AT$958,AT990,AT140/AT990)-AT140,0)+(SUM($N140:AS140)+SUM($N1019:AS1019))*AT$958*AT990)*($F1048=5)</f>
        <v>0</v>
      </c>
      <c r="AU1048" s="374">
        <f>(IFERROR(-FV(AU$958,AU990,AU140/AU990)-AU140,0)+(SUM($N140:AT140)+SUM($N1019:AT1019))*AU$958*AU990)*($F1048=5)</f>
        <v>0</v>
      </c>
      <c r="AV1048" s="374">
        <f>(IFERROR(-FV(AV$958,AV990,AV140/AV990)-AV140,0)+(SUM($N140:AU140)+SUM($N1019:AU1019))*AV$958*AV990)*($F1048=5)</f>
        <v>0</v>
      </c>
      <c r="AW1048" s="374">
        <f>(IFERROR(-FV(AW$958,AW990,AW140/AW990)-AW140,0)+(SUM($N140:AV140)+SUM($N1019:AV1019))*AW$958*AW990)*($F1048=5)</f>
        <v>0</v>
      </c>
      <c r="AX1048" s="374">
        <f>(IFERROR(-FV(AX$958,AX990,AX140/AX990)-AX140,0)+(SUM($N140:AW140)+SUM($N1019:AW1019))*AX$958*AX990)*($F1048=5)</f>
        <v>0</v>
      </c>
      <c r="AY1048" s="374">
        <f>(IFERROR(-FV(AY$958,AY990,AY140/AY990)-AY140,0)+(SUM($N140:AX140)+SUM($N1019:AX1019))*AY$958*AY990)*($F1048=5)</f>
        <v>0</v>
      </c>
      <c r="AZ1048" s="374">
        <f>(IFERROR(-FV(AZ$958,AZ990,AZ140/AZ990)-AZ140,0)+(SUM($N140:AY140)+SUM($N1019:AY1019))*AZ$958*AZ990)*($F1048=5)</f>
        <v>0</v>
      </c>
      <c r="BA1048" s="374">
        <f>(IFERROR(-FV(BA$958,BA990,BA140/BA990)-BA140,0)+(SUM($N140:AZ140)+SUM($N1019:AZ1019))*BA$958*BA990)*($F1048=5)</f>
        <v>0</v>
      </c>
      <c r="BB1048" s="374">
        <f>(IFERROR(-FV(BB$958,BB990,BB140/BB990)-BB140,0)+(SUM($N140:BA140)+SUM($N1019:BA1019))*BB$958*BB990)*($F1048=5)</f>
        <v>0</v>
      </c>
      <c r="BC1048" s="374">
        <f>(IFERROR(-FV(BC$958,BC990,BC140/BC990)-BC140,0)+(SUM($N140:BB140)+SUM($N1019:BB1019))*BC$958*BC990)*($F1048=5)</f>
        <v>0</v>
      </c>
      <c r="BD1048" s="374">
        <f>(IFERROR(-FV(BD$958,BD990,BD140/BD990)-BD140,0)+(SUM($N140:BC140)+SUM($N1019:BC1019))*BD$958*BD990)*($F1048=5)</f>
        <v>0</v>
      </c>
      <c r="BE1048" s="374">
        <f>(IFERROR(-FV(BE$958,BE990,BE140/BE990)-BE140,0)+(SUM($N140:BD140)+SUM($N1019:BD1019))*BE$958*BE990)*($F1048=5)</f>
        <v>0</v>
      </c>
      <c r="BF1048" s="374">
        <f>(IFERROR(-FV(BF$958,BF990,BF140/BF990)-BF140,0)+(SUM($N140:BE140)+SUM($N1019:BE1019))*BF$958*BF990)*($F1048=5)</f>
        <v>0</v>
      </c>
      <c r="BG1048" s="374">
        <f>(IFERROR(-FV(BG$958,BG990,BG140/BG990)-BG140,0)+(SUM($N140:BF140)+SUM($N1019:BF1019))*BG$958*BG990)*($F1048=5)</f>
        <v>0</v>
      </c>
      <c r="BH1048" s="374">
        <f>(IFERROR(-FV(BH$958,BH990,BH140/BH990)-BH140,0)+(SUM($N140:BG140)+SUM($N1019:BG1019))*BH$958*BH990)*($F1048=5)</f>
        <v>0</v>
      </c>
      <c r="BI1048" s="374">
        <f>(IFERROR(-FV(BI$958,BI990,BI140/BI990)-BI140,0)+(SUM($N140:BH140)+SUM($N1019:BH1019))*BI$958*BI990)*($F1048=5)</f>
        <v>0</v>
      </c>
      <c r="BJ1048" s="374">
        <f>(IFERROR(-FV(BJ$958,BJ990,BJ140/BJ990)-BJ140,0)+(SUM($N140:BI140)+SUM($N1019:BI1019))*BJ$958*BJ990)*($F1048=5)</f>
        <v>0</v>
      </c>
      <c r="BK1048" s="374">
        <f>(IFERROR(-FV(BK$958,BK990,BK140/BK990)-BK140,0)+(SUM($N140:BJ140)+SUM($N1019:BJ1019))*BK$958*BK990)*($F1048=5)</f>
        <v>0</v>
      </c>
      <c r="BL1048" s="374">
        <f>(IFERROR(-FV(BL$958,BL990,BL140/BL990)-BL140,0)+(SUM($N140:BK140)+SUM($N1019:BK1019))*BL$958*BL990)*($F1048=5)</f>
        <v>0</v>
      </c>
      <c r="BM1048" s="374">
        <f>(IFERROR(-FV(BM$958,BM990,BM140/BM990)-BM140,0)+(SUM($N140:BL140)+SUM($N1019:BL1019))*BM$958*BM990)*($F1048=5)</f>
        <v>0</v>
      </c>
    </row>
    <row r="1049" spans="3:65" outlineLevel="1" x14ac:dyDescent="0.2">
      <c r="C1049" s="325">
        <f t="shared" si="1803"/>
        <v>25</v>
      </c>
      <c r="D1049" s="303" t="str">
        <f t="shared" si="1804"/>
        <v>item 25</v>
      </c>
      <c r="E1049" s="350" t="str">
        <f t="shared" si="1802"/>
        <v>Operating Expense</v>
      </c>
      <c r="F1049" s="320">
        <f t="shared" si="1802"/>
        <v>2</v>
      </c>
      <c r="G1049" s="320"/>
      <c r="H1049" s="362"/>
      <c r="K1049" s="344">
        <f t="shared" si="1805"/>
        <v>0</v>
      </c>
      <c r="L1049" s="345">
        <f t="shared" si="1806"/>
        <v>0</v>
      </c>
      <c r="O1049" s="374">
        <f>(IFERROR(-FV(O$958,O991,O141/O991)-O141,0)+(SUM($N141:N141)+SUM($N1020:N1020))*O$958*O991)*($F1049=5)</f>
        <v>0</v>
      </c>
      <c r="P1049" s="374">
        <f>(IFERROR(-FV(P$958,P991,P141/P991)-P141,0)+(SUM($N141:O141)+SUM($N1020:O1020))*P$958*P991)*($F1049=5)</f>
        <v>0</v>
      </c>
      <c r="Q1049" s="374">
        <f>(IFERROR(-FV(Q$958,Q991,Q141/Q991)-Q141,0)+(SUM($N141:P141)+SUM($N1020:P1020))*Q$958*Q991)*($F1049=5)</f>
        <v>0</v>
      </c>
      <c r="R1049" s="374">
        <f>(IFERROR(-FV(R$958,R991,R141/R991)-R141,0)+(SUM($N141:Q141)+SUM($N1020:Q1020))*R$958*R991)*($F1049=5)</f>
        <v>0</v>
      </c>
      <c r="S1049" s="374">
        <f>(IFERROR(-FV(S$958,S991,S141/S991)-S141,0)+(SUM($N141:R141)+SUM($N1020:R1020))*S$958*S991)*($F1049=5)</f>
        <v>0</v>
      </c>
      <c r="T1049" s="374">
        <f>(IFERROR(-FV(T$958,T991,T141/T991)-T141,0)+(SUM($N141:S141)+SUM($N1020:S1020))*T$958*T991)*($F1049=5)</f>
        <v>0</v>
      </c>
      <c r="U1049" s="374">
        <f>(IFERROR(-FV(U$958,U991,U141/U991)-U141,0)+(SUM($N141:T141)+SUM($N1020:T1020))*U$958*U991)*($F1049=5)</f>
        <v>0</v>
      </c>
      <c r="V1049" s="374">
        <f>(IFERROR(-FV(V$958,V991,V141/V991)-V141,0)+(SUM($N141:U141)+SUM($N1020:U1020))*V$958*V991)*($F1049=5)</f>
        <v>0</v>
      </c>
      <c r="W1049" s="374">
        <f>(IFERROR(-FV(W$958,W991,W141/W991)-W141,0)+(SUM($N141:V141)+SUM($N1020:V1020))*W$958*W991)*($F1049=5)</f>
        <v>0</v>
      </c>
      <c r="X1049" s="374">
        <f>(IFERROR(-FV(X$958,X991,X141/X991)-X141,0)+(SUM($N141:W141)+SUM($N1020:W1020))*X$958*X991)*($F1049=5)</f>
        <v>0</v>
      </c>
      <c r="Y1049" s="374">
        <f>(IFERROR(-FV(Y$958,Y991,Y141/Y991)-Y141,0)+(SUM($N141:X141)+SUM($N1020:X1020))*Y$958*Y991)*($F1049=5)</f>
        <v>0</v>
      </c>
      <c r="Z1049" s="374">
        <f>(IFERROR(-FV(Z$958,Z991,Z141/Z991)-Z141,0)+(SUM($N141:Y141)+SUM($N1020:Y1020))*Z$958*Z991)*($F1049=5)</f>
        <v>0</v>
      </c>
      <c r="AA1049" s="374">
        <f>(IFERROR(-FV(AA$958,AA991,AA141/AA991)-AA141,0)+(SUM($N141:Z141)+SUM($N1020:Z1020))*AA$958*AA991)*($F1049=5)</f>
        <v>0</v>
      </c>
      <c r="AB1049" s="374">
        <f>(IFERROR(-FV(AB$958,AB991,AB141/AB991)-AB141,0)+(SUM($N141:AA141)+SUM($N1020:AA1020))*AB$958*AB991)*($F1049=5)</f>
        <v>0</v>
      </c>
      <c r="AC1049" s="374">
        <f>(IFERROR(-FV(AC$958,AC991,AC141/AC991)-AC141,0)+(SUM($N141:AB141)+SUM($N1020:AB1020))*AC$958*AC991)*($F1049=5)</f>
        <v>0</v>
      </c>
      <c r="AD1049" s="374">
        <f>(IFERROR(-FV(AD$958,AD991,AD141/AD991)-AD141,0)+(SUM($N141:AC141)+SUM($N1020:AC1020))*AD$958*AD991)*($F1049=5)</f>
        <v>0</v>
      </c>
      <c r="AE1049" s="374">
        <f>(IFERROR(-FV(AE$958,AE991,AE141/AE991)-AE141,0)+(SUM($N141:AD141)+SUM($N1020:AD1020))*AE$958*AE991)*($F1049=5)</f>
        <v>0</v>
      </c>
      <c r="AF1049" s="374">
        <f>(IFERROR(-FV(AF$958,AF991,AF141/AF991)-AF141,0)+(SUM($N141:AE141)+SUM($N1020:AE1020))*AF$958*AF991)*($F1049=5)</f>
        <v>0</v>
      </c>
      <c r="AG1049" s="374">
        <f>(IFERROR(-FV(AG$958,AG991,AG141/AG991)-AG141,0)+(SUM($N141:AF141)+SUM($N1020:AF1020))*AG$958*AG991)*($F1049=5)</f>
        <v>0</v>
      </c>
      <c r="AH1049" s="374">
        <f>(IFERROR(-FV(AH$958,AH991,AH141/AH991)-AH141,0)+(SUM($N141:AG141)+SUM($N1020:AG1020))*AH$958*AH991)*($F1049=5)</f>
        <v>0</v>
      </c>
      <c r="AI1049" s="374">
        <f>(IFERROR(-FV(AI$958,AI991,AI141/AI991)-AI141,0)+(SUM($N141:AH141)+SUM($N1020:AH1020))*AI$958*AI991)*($F1049=5)</f>
        <v>0</v>
      </c>
      <c r="AJ1049" s="374">
        <f>(IFERROR(-FV(AJ$958,AJ991,AJ141/AJ991)-AJ141,0)+(SUM($N141:AI141)+SUM($N1020:AI1020))*AJ$958*AJ991)*($F1049=5)</f>
        <v>0</v>
      </c>
      <c r="AK1049" s="374">
        <f>(IFERROR(-FV(AK$958,AK991,AK141/AK991)-AK141,0)+(SUM($N141:AJ141)+SUM($N1020:AJ1020))*AK$958*AK991)*($F1049=5)</f>
        <v>0</v>
      </c>
      <c r="AL1049" s="374">
        <f>(IFERROR(-FV(AL$958,AL991,AL141/AL991)-AL141,0)+(SUM($N141:AK141)+SUM($N1020:AK1020))*AL$958*AL991)*($F1049=5)</f>
        <v>0</v>
      </c>
      <c r="AM1049" s="374">
        <f>(IFERROR(-FV(AM$958,AM991,AM141/AM991)-AM141,0)+(SUM($N141:AL141)+SUM($N1020:AL1020))*AM$958*AM991)*($F1049=5)</f>
        <v>0</v>
      </c>
      <c r="AN1049" s="374">
        <f>(IFERROR(-FV(AN$958,AN991,AN141/AN991)-AN141,0)+(SUM($N141:AM141)+SUM($N1020:AM1020))*AN$958*AN991)*($F1049=5)</f>
        <v>0</v>
      </c>
      <c r="AO1049" s="374">
        <f>(IFERROR(-FV(AO$958,AO991,AO141/AO991)-AO141,0)+(SUM($N141:AN141)+SUM($N1020:AN1020))*AO$958*AO991)*($F1049=5)</f>
        <v>0</v>
      </c>
      <c r="AP1049" s="374">
        <f>(IFERROR(-FV(AP$958,AP991,AP141/AP991)-AP141,0)+(SUM($N141:AO141)+SUM($N1020:AO1020))*AP$958*AP991)*($F1049=5)</f>
        <v>0</v>
      </c>
      <c r="AQ1049" s="374">
        <f>(IFERROR(-FV(AQ$958,AQ991,AQ141/AQ991)-AQ141,0)+(SUM($N141:AP141)+SUM($N1020:AP1020))*AQ$958*AQ991)*($F1049=5)</f>
        <v>0</v>
      </c>
      <c r="AR1049" s="374">
        <f>(IFERROR(-FV(AR$958,AR991,AR141/AR991)-AR141,0)+(SUM($N141:AQ141)+SUM($N1020:AQ1020))*AR$958*AR991)*($F1049=5)</f>
        <v>0</v>
      </c>
      <c r="AS1049" s="374">
        <f>(IFERROR(-FV(AS$958,AS991,AS141/AS991)-AS141,0)+(SUM($N141:AR141)+SUM($N1020:AR1020))*AS$958*AS991)*($F1049=5)</f>
        <v>0</v>
      </c>
      <c r="AT1049" s="374">
        <f>(IFERROR(-FV(AT$958,AT991,AT141/AT991)-AT141,0)+(SUM($N141:AS141)+SUM($N1020:AS1020))*AT$958*AT991)*($F1049=5)</f>
        <v>0</v>
      </c>
      <c r="AU1049" s="374">
        <f>(IFERROR(-FV(AU$958,AU991,AU141/AU991)-AU141,0)+(SUM($N141:AT141)+SUM($N1020:AT1020))*AU$958*AU991)*($F1049=5)</f>
        <v>0</v>
      </c>
      <c r="AV1049" s="374">
        <f>(IFERROR(-FV(AV$958,AV991,AV141/AV991)-AV141,0)+(SUM($N141:AU141)+SUM($N1020:AU1020))*AV$958*AV991)*($F1049=5)</f>
        <v>0</v>
      </c>
      <c r="AW1049" s="374">
        <f>(IFERROR(-FV(AW$958,AW991,AW141/AW991)-AW141,0)+(SUM($N141:AV141)+SUM($N1020:AV1020))*AW$958*AW991)*($F1049=5)</f>
        <v>0</v>
      </c>
      <c r="AX1049" s="374">
        <f>(IFERROR(-FV(AX$958,AX991,AX141/AX991)-AX141,0)+(SUM($N141:AW141)+SUM($N1020:AW1020))*AX$958*AX991)*($F1049=5)</f>
        <v>0</v>
      </c>
      <c r="AY1049" s="374">
        <f>(IFERROR(-FV(AY$958,AY991,AY141/AY991)-AY141,0)+(SUM($N141:AX141)+SUM($N1020:AX1020))*AY$958*AY991)*($F1049=5)</f>
        <v>0</v>
      </c>
      <c r="AZ1049" s="374">
        <f>(IFERROR(-FV(AZ$958,AZ991,AZ141/AZ991)-AZ141,0)+(SUM($N141:AY141)+SUM($N1020:AY1020))*AZ$958*AZ991)*($F1049=5)</f>
        <v>0</v>
      </c>
      <c r="BA1049" s="374">
        <f>(IFERROR(-FV(BA$958,BA991,BA141/BA991)-BA141,0)+(SUM($N141:AZ141)+SUM($N1020:AZ1020))*BA$958*BA991)*($F1049=5)</f>
        <v>0</v>
      </c>
      <c r="BB1049" s="374">
        <f>(IFERROR(-FV(BB$958,BB991,BB141/BB991)-BB141,0)+(SUM($N141:BA141)+SUM($N1020:BA1020))*BB$958*BB991)*($F1049=5)</f>
        <v>0</v>
      </c>
      <c r="BC1049" s="374">
        <f>(IFERROR(-FV(BC$958,BC991,BC141/BC991)-BC141,0)+(SUM($N141:BB141)+SUM($N1020:BB1020))*BC$958*BC991)*($F1049=5)</f>
        <v>0</v>
      </c>
      <c r="BD1049" s="374">
        <f>(IFERROR(-FV(BD$958,BD991,BD141/BD991)-BD141,0)+(SUM($N141:BC141)+SUM($N1020:BC1020))*BD$958*BD991)*($F1049=5)</f>
        <v>0</v>
      </c>
      <c r="BE1049" s="374">
        <f>(IFERROR(-FV(BE$958,BE991,BE141/BE991)-BE141,0)+(SUM($N141:BD141)+SUM($N1020:BD1020))*BE$958*BE991)*($F1049=5)</f>
        <v>0</v>
      </c>
      <c r="BF1049" s="374">
        <f>(IFERROR(-FV(BF$958,BF991,BF141/BF991)-BF141,0)+(SUM($N141:BE141)+SUM($N1020:BE1020))*BF$958*BF991)*($F1049=5)</f>
        <v>0</v>
      </c>
      <c r="BG1049" s="374">
        <f>(IFERROR(-FV(BG$958,BG991,BG141/BG991)-BG141,0)+(SUM($N141:BF141)+SUM($N1020:BF1020))*BG$958*BG991)*($F1049=5)</f>
        <v>0</v>
      </c>
      <c r="BH1049" s="374">
        <f>(IFERROR(-FV(BH$958,BH991,BH141/BH991)-BH141,0)+(SUM($N141:BG141)+SUM($N1020:BG1020))*BH$958*BH991)*($F1049=5)</f>
        <v>0</v>
      </c>
      <c r="BI1049" s="374">
        <f>(IFERROR(-FV(BI$958,BI991,BI141/BI991)-BI141,0)+(SUM($N141:BH141)+SUM($N1020:BH1020))*BI$958*BI991)*($F1049=5)</f>
        <v>0</v>
      </c>
      <c r="BJ1049" s="374">
        <f>(IFERROR(-FV(BJ$958,BJ991,BJ141/BJ991)-BJ141,0)+(SUM($N141:BI141)+SUM($N1020:BI1020))*BJ$958*BJ991)*($F1049=5)</f>
        <v>0</v>
      </c>
      <c r="BK1049" s="374">
        <f>(IFERROR(-FV(BK$958,BK991,BK141/BK991)-BK141,0)+(SUM($N141:BJ141)+SUM($N1020:BJ1020))*BK$958*BK991)*($F1049=5)</f>
        <v>0</v>
      </c>
      <c r="BL1049" s="374">
        <f>(IFERROR(-FV(BL$958,BL991,BL141/BL991)-BL141,0)+(SUM($N141:BK141)+SUM($N1020:BK1020))*BL$958*BL991)*($F1049=5)</f>
        <v>0</v>
      </c>
      <c r="BM1049" s="374">
        <f>(IFERROR(-FV(BM$958,BM991,BM141/BM991)-BM141,0)+(SUM($N141:BL141)+SUM($N1020:BL1020))*BM$958*BM991)*($F1049=5)</f>
        <v>0</v>
      </c>
    </row>
    <row r="1050" spans="3:65" outlineLevel="1" x14ac:dyDescent="0.2">
      <c r="D1050" s="331" t="str">
        <f>"Total "&amp;D1024</f>
        <v>Total Debt AFUDC Accrued</v>
      </c>
      <c r="K1050" s="346">
        <f t="shared" si="1805"/>
        <v>0</v>
      </c>
      <c r="L1050" s="347">
        <f t="shared" si="1806"/>
        <v>0</v>
      </c>
      <c r="O1050" s="348">
        <f>SUM(O1025:O1049)</f>
        <v>0</v>
      </c>
      <c r="P1050" s="348">
        <f>SUM(P1025:P1049)</f>
        <v>0</v>
      </c>
      <c r="Q1050" s="348">
        <f t="shared" ref="Q1050:BM1050" si="1807">SUM(Q1025:Q1049)</f>
        <v>0</v>
      </c>
      <c r="R1050" s="348">
        <f t="shared" si="1807"/>
        <v>0</v>
      </c>
      <c r="S1050" s="348">
        <f t="shared" si="1807"/>
        <v>0</v>
      </c>
      <c r="T1050" s="348">
        <f t="shared" si="1807"/>
        <v>0</v>
      </c>
      <c r="U1050" s="348">
        <f t="shared" si="1807"/>
        <v>0</v>
      </c>
      <c r="V1050" s="348">
        <f t="shared" si="1807"/>
        <v>0</v>
      </c>
      <c r="W1050" s="348">
        <f t="shared" si="1807"/>
        <v>0</v>
      </c>
      <c r="X1050" s="348">
        <f t="shared" si="1807"/>
        <v>0</v>
      </c>
      <c r="Y1050" s="348">
        <f t="shared" si="1807"/>
        <v>0</v>
      </c>
      <c r="Z1050" s="348">
        <f t="shared" si="1807"/>
        <v>0</v>
      </c>
      <c r="AA1050" s="348">
        <f t="shared" si="1807"/>
        <v>0</v>
      </c>
      <c r="AB1050" s="348">
        <f t="shared" si="1807"/>
        <v>0</v>
      </c>
      <c r="AC1050" s="348">
        <f t="shared" si="1807"/>
        <v>0</v>
      </c>
      <c r="AD1050" s="348">
        <f t="shared" si="1807"/>
        <v>0</v>
      </c>
      <c r="AE1050" s="348">
        <f t="shared" si="1807"/>
        <v>0</v>
      </c>
      <c r="AF1050" s="348">
        <f t="shared" si="1807"/>
        <v>0</v>
      </c>
      <c r="AG1050" s="348">
        <f t="shared" si="1807"/>
        <v>0</v>
      </c>
      <c r="AH1050" s="348">
        <f t="shared" si="1807"/>
        <v>0</v>
      </c>
      <c r="AI1050" s="348">
        <f t="shared" si="1807"/>
        <v>0</v>
      </c>
      <c r="AJ1050" s="348">
        <f t="shared" si="1807"/>
        <v>0</v>
      </c>
      <c r="AK1050" s="348">
        <f t="shared" si="1807"/>
        <v>0</v>
      </c>
      <c r="AL1050" s="348">
        <f t="shared" si="1807"/>
        <v>0</v>
      </c>
      <c r="AM1050" s="348">
        <f t="shared" si="1807"/>
        <v>0</v>
      </c>
      <c r="AN1050" s="348">
        <f t="shared" si="1807"/>
        <v>0</v>
      </c>
      <c r="AO1050" s="348">
        <f t="shared" si="1807"/>
        <v>0</v>
      </c>
      <c r="AP1050" s="348">
        <f t="shared" si="1807"/>
        <v>0</v>
      </c>
      <c r="AQ1050" s="348">
        <f t="shared" si="1807"/>
        <v>0</v>
      </c>
      <c r="AR1050" s="348">
        <f t="shared" si="1807"/>
        <v>0</v>
      </c>
      <c r="AS1050" s="348">
        <f t="shared" si="1807"/>
        <v>0</v>
      </c>
      <c r="AT1050" s="348">
        <f t="shared" si="1807"/>
        <v>0</v>
      </c>
      <c r="AU1050" s="348">
        <f t="shared" si="1807"/>
        <v>0</v>
      </c>
      <c r="AV1050" s="348">
        <f t="shared" si="1807"/>
        <v>0</v>
      </c>
      <c r="AW1050" s="348">
        <f t="shared" si="1807"/>
        <v>0</v>
      </c>
      <c r="AX1050" s="348">
        <f t="shared" si="1807"/>
        <v>0</v>
      </c>
      <c r="AY1050" s="348">
        <f t="shared" si="1807"/>
        <v>0</v>
      </c>
      <c r="AZ1050" s="348">
        <f t="shared" si="1807"/>
        <v>0</v>
      </c>
      <c r="BA1050" s="348">
        <f t="shared" si="1807"/>
        <v>0</v>
      </c>
      <c r="BB1050" s="348">
        <f t="shared" si="1807"/>
        <v>0</v>
      </c>
      <c r="BC1050" s="348">
        <f t="shared" si="1807"/>
        <v>0</v>
      </c>
      <c r="BD1050" s="348">
        <f t="shared" si="1807"/>
        <v>0</v>
      </c>
      <c r="BE1050" s="348">
        <f t="shared" si="1807"/>
        <v>0</v>
      </c>
      <c r="BF1050" s="348">
        <f t="shared" si="1807"/>
        <v>0</v>
      </c>
      <c r="BG1050" s="348">
        <f t="shared" si="1807"/>
        <v>0</v>
      </c>
      <c r="BH1050" s="348">
        <f t="shared" si="1807"/>
        <v>0</v>
      </c>
      <c r="BI1050" s="348">
        <f t="shared" si="1807"/>
        <v>0</v>
      </c>
      <c r="BJ1050" s="348">
        <f t="shared" si="1807"/>
        <v>0</v>
      </c>
      <c r="BK1050" s="348">
        <f t="shared" si="1807"/>
        <v>0</v>
      </c>
      <c r="BL1050" s="348">
        <f t="shared" si="1807"/>
        <v>0</v>
      </c>
      <c r="BM1050" s="348">
        <f t="shared" si="1807"/>
        <v>0</v>
      </c>
    </row>
    <row r="1051" spans="3:65" s="326" customFormat="1" outlineLevel="1" x14ac:dyDescent="0.2">
      <c r="D1051" s="334"/>
      <c r="F1051" s="335"/>
      <c r="G1051" s="335"/>
    </row>
    <row r="1052" spans="3:65" s="326" customFormat="1" outlineLevel="1" x14ac:dyDescent="0.2">
      <c r="D1052" s="334"/>
      <c r="F1052" s="335"/>
      <c r="G1052" s="335"/>
    </row>
    <row r="1053" spans="3:65" outlineLevel="1" x14ac:dyDescent="0.2">
      <c r="D1053" s="323" t="s">
        <v>242</v>
      </c>
      <c r="E1053" s="318"/>
      <c r="F1053" s="291"/>
      <c r="G1053" s="291"/>
      <c r="H1053" s="356"/>
      <c r="K1053" s="321"/>
      <c r="L1053" s="321"/>
      <c r="M1053" s="321"/>
      <c r="O1053" s="321"/>
      <c r="P1053" s="321"/>
      <c r="Q1053" s="321"/>
      <c r="R1053" s="321"/>
      <c r="S1053" s="321"/>
      <c r="T1053" s="321"/>
      <c r="U1053" s="321"/>
      <c r="V1053" s="321"/>
      <c r="W1053" s="321"/>
      <c r="X1053" s="321"/>
      <c r="Y1053" s="321"/>
      <c r="Z1053" s="321"/>
      <c r="AA1053" s="321"/>
      <c r="AB1053" s="321"/>
      <c r="AC1053" s="321"/>
      <c r="AD1053" s="321"/>
      <c r="AE1053" s="321"/>
      <c r="AF1053" s="321"/>
      <c r="AG1053" s="321"/>
      <c r="AH1053" s="321"/>
      <c r="AI1053" s="321"/>
      <c r="AJ1053" s="321"/>
      <c r="AK1053" s="321"/>
      <c r="AL1053" s="321"/>
      <c r="AM1053" s="321"/>
      <c r="AN1053" s="321"/>
      <c r="AO1053" s="321"/>
      <c r="AP1053" s="321"/>
      <c r="AQ1053" s="321"/>
      <c r="AR1053" s="321"/>
      <c r="AS1053" s="321"/>
      <c r="AT1053" s="321"/>
      <c r="AU1053" s="321"/>
      <c r="AV1053" s="321"/>
      <c r="AW1053" s="321"/>
      <c r="AX1053" s="321"/>
      <c r="AY1053" s="321"/>
      <c r="AZ1053" s="321"/>
      <c r="BA1053" s="321"/>
      <c r="BB1053" s="321"/>
      <c r="BC1053" s="321"/>
      <c r="BD1053" s="321"/>
      <c r="BE1053" s="321"/>
      <c r="BF1053" s="321"/>
      <c r="BG1053" s="321"/>
      <c r="BH1053" s="321"/>
      <c r="BI1053" s="321"/>
      <c r="BJ1053" s="321"/>
      <c r="BK1053" s="321"/>
      <c r="BL1053" s="321"/>
      <c r="BM1053" s="321"/>
    </row>
    <row r="1054" spans="3:65" outlineLevel="1" x14ac:dyDescent="0.2">
      <c r="C1054" s="325">
        <f>C1053+1</f>
        <v>1</v>
      </c>
      <c r="D1054" s="303" t="str">
        <f>INDEX(D$59:D$83,$C1054,1)</f>
        <v>CR Factors</v>
      </c>
      <c r="E1054" s="350" t="str">
        <f t="shared" ref="E1054:F1078" si="1808">INDEX(E$59:E$83,$C1054,1)</f>
        <v>Capital</v>
      </c>
      <c r="F1054" s="320">
        <f t="shared" si="1808"/>
        <v>4</v>
      </c>
      <c r="G1054" s="320"/>
      <c r="H1054" s="362"/>
      <c r="K1054" s="341">
        <f>SUMPRODUCT(O1054:BM1054,$O$7:$BM$7)</f>
        <v>0</v>
      </c>
      <c r="L1054" s="342">
        <f>SUM(O1054:BM1054)</f>
        <v>0</v>
      </c>
      <c r="O1054" s="374">
        <f>O996-O1025</f>
        <v>0</v>
      </c>
      <c r="P1054" s="374">
        <f t="shared" ref="P1054:BM1054" si="1809">P996-P1025</f>
        <v>0</v>
      </c>
      <c r="Q1054" s="374">
        <f t="shared" si="1809"/>
        <v>0</v>
      </c>
      <c r="R1054" s="374">
        <f t="shared" si="1809"/>
        <v>0</v>
      </c>
      <c r="S1054" s="374">
        <f t="shared" si="1809"/>
        <v>0</v>
      </c>
      <c r="T1054" s="374">
        <f t="shared" si="1809"/>
        <v>0</v>
      </c>
      <c r="U1054" s="374">
        <f t="shared" si="1809"/>
        <v>0</v>
      </c>
      <c r="V1054" s="374">
        <f t="shared" si="1809"/>
        <v>0</v>
      </c>
      <c r="W1054" s="374">
        <f t="shared" si="1809"/>
        <v>0</v>
      </c>
      <c r="X1054" s="374">
        <f t="shared" si="1809"/>
        <v>0</v>
      </c>
      <c r="Y1054" s="374">
        <f t="shared" si="1809"/>
        <v>0</v>
      </c>
      <c r="Z1054" s="374">
        <f t="shared" si="1809"/>
        <v>0</v>
      </c>
      <c r="AA1054" s="374">
        <f t="shared" si="1809"/>
        <v>0</v>
      </c>
      <c r="AB1054" s="374">
        <f t="shared" si="1809"/>
        <v>0</v>
      </c>
      <c r="AC1054" s="374">
        <f t="shared" si="1809"/>
        <v>0</v>
      </c>
      <c r="AD1054" s="374">
        <f t="shared" si="1809"/>
        <v>0</v>
      </c>
      <c r="AE1054" s="374">
        <f t="shared" si="1809"/>
        <v>0</v>
      </c>
      <c r="AF1054" s="374">
        <f t="shared" si="1809"/>
        <v>0</v>
      </c>
      <c r="AG1054" s="374">
        <f t="shared" si="1809"/>
        <v>0</v>
      </c>
      <c r="AH1054" s="374">
        <f t="shared" si="1809"/>
        <v>0</v>
      </c>
      <c r="AI1054" s="374">
        <f t="shared" si="1809"/>
        <v>0</v>
      </c>
      <c r="AJ1054" s="374">
        <f t="shared" si="1809"/>
        <v>0</v>
      </c>
      <c r="AK1054" s="374">
        <f t="shared" si="1809"/>
        <v>0</v>
      </c>
      <c r="AL1054" s="374">
        <f t="shared" si="1809"/>
        <v>0</v>
      </c>
      <c r="AM1054" s="374">
        <f t="shared" si="1809"/>
        <v>0</v>
      </c>
      <c r="AN1054" s="374">
        <f t="shared" si="1809"/>
        <v>0</v>
      </c>
      <c r="AO1054" s="374">
        <f t="shared" si="1809"/>
        <v>0</v>
      </c>
      <c r="AP1054" s="374">
        <f t="shared" si="1809"/>
        <v>0</v>
      </c>
      <c r="AQ1054" s="374">
        <f t="shared" si="1809"/>
        <v>0</v>
      </c>
      <c r="AR1054" s="374">
        <f t="shared" si="1809"/>
        <v>0</v>
      </c>
      <c r="AS1054" s="374">
        <f t="shared" si="1809"/>
        <v>0</v>
      </c>
      <c r="AT1054" s="374">
        <f t="shared" si="1809"/>
        <v>0</v>
      </c>
      <c r="AU1054" s="374">
        <f t="shared" si="1809"/>
        <v>0</v>
      </c>
      <c r="AV1054" s="374">
        <f t="shared" si="1809"/>
        <v>0</v>
      </c>
      <c r="AW1054" s="374">
        <f t="shared" si="1809"/>
        <v>0</v>
      </c>
      <c r="AX1054" s="374">
        <f t="shared" si="1809"/>
        <v>0</v>
      </c>
      <c r="AY1054" s="374">
        <f t="shared" si="1809"/>
        <v>0</v>
      </c>
      <c r="AZ1054" s="374">
        <f t="shared" si="1809"/>
        <v>0</v>
      </c>
      <c r="BA1054" s="374">
        <f t="shared" si="1809"/>
        <v>0</v>
      </c>
      <c r="BB1054" s="374">
        <f t="shared" si="1809"/>
        <v>0</v>
      </c>
      <c r="BC1054" s="374">
        <f t="shared" si="1809"/>
        <v>0</v>
      </c>
      <c r="BD1054" s="374">
        <f t="shared" si="1809"/>
        <v>0</v>
      </c>
      <c r="BE1054" s="374">
        <f t="shared" si="1809"/>
        <v>0</v>
      </c>
      <c r="BF1054" s="374">
        <f t="shared" si="1809"/>
        <v>0</v>
      </c>
      <c r="BG1054" s="374">
        <f t="shared" si="1809"/>
        <v>0</v>
      </c>
      <c r="BH1054" s="374">
        <f t="shared" si="1809"/>
        <v>0</v>
      </c>
      <c r="BI1054" s="374">
        <f t="shared" si="1809"/>
        <v>0</v>
      </c>
      <c r="BJ1054" s="374">
        <f t="shared" si="1809"/>
        <v>0</v>
      </c>
      <c r="BK1054" s="374">
        <f t="shared" si="1809"/>
        <v>0</v>
      </c>
      <c r="BL1054" s="374">
        <f t="shared" si="1809"/>
        <v>0</v>
      </c>
      <c r="BM1054" s="374">
        <f t="shared" si="1809"/>
        <v>0</v>
      </c>
    </row>
    <row r="1055" spans="3:65" outlineLevel="1" x14ac:dyDescent="0.2">
      <c r="C1055" s="325">
        <f t="shared" ref="C1055:C1078" si="1810">C1054+1</f>
        <v>2</v>
      </c>
      <c r="D1055" s="303" t="str">
        <f t="shared" ref="D1055:D1078" si="1811">INDEX(D$59:D$83,$C1055,1)</f>
        <v>item 2</v>
      </c>
      <c r="E1055" s="350" t="str">
        <f t="shared" si="1808"/>
        <v>Operating Expense</v>
      </c>
      <c r="F1055" s="320">
        <f t="shared" si="1808"/>
        <v>2</v>
      </c>
      <c r="G1055" s="320"/>
      <c r="H1055" s="362"/>
      <c r="K1055" s="341">
        <f t="shared" ref="K1055:K1079" si="1812">SUMPRODUCT(O1055:BM1055,$O$7:$BM$7)</f>
        <v>0</v>
      </c>
      <c r="L1055" s="342">
        <f t="shared" ref="L1055:L1079" si="1813">SUM(O1055:BM1055)</f>
        <v>0</v>
      </c>
      <c r="O1055" s="374">
        <f t="shared" ref="O1055:BM1055" si="1814">O997-O1026</f>
        <v>0</v>
      </c>
      <c r="P1055" s="374">
        <f t="shared" si="1814"/>
        <v>0</v>
      </c>
      <c r="Q1055" s="374">
        <f t="shared" si="1814"/>
        <v>0</v>
      </c>
      <c r="R1055" s="374">
        <f t="shared" si="1814"/>
        <v>0</v>
      </c>
      <c r="S1055" s="374">
        <f t="shared" si="1814"/>
        <v>0</v>
      </c>
      <c r="T1055" s="374">
        <f t="shared" si="1814"/>
        <v>0</v>
      </c>
      <c r="U1055" s="374">
        <f t="shared" si="1814"/>
        <v>0</v>
      </c>
      <c r="V1055" s="374">
        <f t="shared" si="1814"/>
        <v>0</v>
      </c>
      <c r="W1055" s="374">
        <f t="shared" si="1814"/>
        <v>0</v>
      </c>
      <c r="X1055" s="374">
        <f t="shared" si="1814"/>
        <v>0</v>
      </c>
      <c r="Y1055" s="374">
        <f t="shared" si="1814"/>
        <v>0</v>
      </c>
      <c r="Z1055" s="374">
        <f t="shared" si="1814"/>
        <v>0</v>
      </c>
      <c r="AA1055" s="374">
        <f t="shared" si="1814"/>
        <v>0</v>
      </c>
      <c r="AB1055" s="374">
        <f t="shared" si="1814"/>
        <v>0</v>
      </c>
      <c r="AC1055" s="374">
        <f t="shared" si="1814"/>
        <v>0</v>
      </c>
      <c r="AD1055" s="374">
        <f t="shared" si="1814"/>
        <v>0</v>
      </c>
      <c r="AE1055" s="374">
        <f t="shared" si="1814"/>
        <v>0</v>
      </c>
      <c r="AF1055" s="374">
        <f t="shared" si="1814"/>
        <v>0</v>
      </c>
      <c r="AG1055" s="374">
        <f t="shared" si="1814"/>
        <v>0</v>
      </c>
      <c r="AH1055" s="374">
        <f t="shared" si="1814"/>
        <v>0</v>
      </c>
      <c r="AI1055" s="374">
        <f t="shared" si="1814"/>
        <v>0</v>
      </c>
      <c r="AJ1055" s="374">
        <f t="shared" si="1814"/>
        <v>0</v>
      </c>
      <c r="AK1055" s="374">
        <f t="shared" si="1814"/>
        <v>0</v>
      </c>
      <c r="AL1055" s="374">
        <f t="shared" si="1814"/>
        <v>0</v>
      </c>
      <c r="AM1055" s="374">
        <f t="shared" si="1814"/>
        <v>0</v>
      </c>
      <c r="AN1055" s="374">
        <f t="shared" si="1814"/>
        <v>0</v>
      </c>
      <c r="AO1055" s="374">
        <f t="shared" si="1814"/>
        <v>0</v>
      </c>
      <c r="AP1055" s="374">
        <f t="shared" si="1814"/>
        <v>0</v>
      </c>
      <c r="AQ1055" s="374">
        <f t="shared" si="1814"/>
        <v>0</v>
      </c>
      <c r="AR1055" s="374">
        <f t="shared" si="1814"/>
        <v>0</v>
      </c>
      <c r="AS1055" s="374">
        <f t="shared" si="1814"/>
        <v>0</v>
      </c>
      <c r="AT1055" s="374">
        <f t="shared" si="1814"/>
        <v>0</v>
      </c>
      <c r="AU1055" s="374">
        <f t="shared" si="1814"/>
        <v>0</v>
      </c>
      <c r="AV1055" s="374">
        <f t="shared" si="1814"/>
        <v>0</v>
      </c>
      <c r="AW1055" s="374">
        <f t="shared" si="1814"/>
        <v>0</v>
      </c>
      <c r="AX1055" s="374">
        <f t="shared" si="1814"/>
        <v>0</v>
      </c>
      <c r="AY1055" s="374">
        <f t="shared" si="1814"/>
        <v>0</v>
      </c>
      <c r="AZ1055" s="374">
        <f t="shared" si="1814"/>
        <v>0</v>
      </c>
      <c r="BA1055" s="374">
        <f t="shared" si="1814"/>
        <v>0</v>
      </c>
      <c r="BB1055" s="374">
        <f t="shared" si="1814"/>
        <v>0</v>
      </c>
      <c r="BC1055" s="374">
        <f t="shared" si="1814"/>
        <v>0</v>
      </c>
      <c r="BD1055" s="374">
        <f t="shared" si="1814"/>
        <v>0</v>
      </c>
      <c r="BE1055" s="374">
        <f t="shared" si="1814"/>
        <v>0</v>
      </c>
      <c r="BF1055" s="374">
        <f t="shared" si="1814"/>
        <v>0</v>
      </c>
      <c r="BG1055" s="374">
        <f t="shared" si="1814"/>
        <v>0</v>
      </c>
      <c r="BH1055" s="374">
        <f t="shared" si="1814"/>
        <v>0</v>
      </c>
      <c r="BI1055" s="374">
        <f t="shared" si="1814"/>
        <v>0</v>
      </c>
      <c r="BJ1055" s="374">
        <f t="shared" si="1814"/>
        <v>0</v>
      </c>
      <c r="BK1055" s="374">
        <f t="shared" si="1814"/>
        <v>0</v>
      </c>
      <c r="BL1055" s="374">
        <f t="shared" si="1814"/>
        <v>0</v>
      </c>
      <c r="BM1055" s="374">
        <f t="shared" si="1814"/>
        <v>0</v>
      </c>
    </row>
    <row r="1056" spans="3:65" outlineLevel="1" x14ac:dyDescent="0.2">
      <c r="C1056" s="325">
        <f t="shared" si="1810"/>
        <v>3</v>
      </c>
      <c r="D1056" s="303" t="str">
        <f t="shared" si="1811"/>
        <v>item 3</v>
      </c>
      <c r="E1056" s="350" t="str">
        <f t="shared" si="1808"/>
        <v>Operating Expense</v>
      </c>
      <c r="F1056" s="320">
        <f t="shared" si="1808"/>
        <v>2</v>
      </c>
      <c r="G1056" s="320"/>
      <c r="H1056" s="362"/>
      <c r="K1056" s="341">
        <f t="shared" si="1812"/>
        <v>0</v>
      </c>
      <c r="L1056" s="342">
        <f t="shared" si="1813"/>
        <v>0</v>
      </c>
      <c r="O1056" s="374">
        <f t="shared" ref="O1056:BM1056" si="1815">O998-O1027</f>
        <v>0</v>
      </c>
      <c r="P1056" s="374">
        <f t="shared" si="1815"/>
        <v>0</v>
      </c>
      <c r="Q1056" s="374">
        <f t="shared" si="1815"/>
        <v>0</v>
      </c>
      <c r="R1056" s="374">
        <f t="shared" si="1815"/>
        <v>0</v>
      </c>
      <c r="S1056" s="374">
        <f t="shared" si="1815"/>
        <v>0</v>
      </c>
      <c r="T1056" s="374">
        <f t="shared" si="1815"/>
        <v>0</v>
      </c>
      <c r="U1056" s="374">
        <f t="shared" si="1815"/>
        <v>0</v>
      </c>
      <c r="V1056" s="374">
        <f t="shared" si="1815"/>
        <v>0</v>
      </c>
      <c r="W1056" s="374">
        <f t="shared" si="1815"/>
        <v>0</v>
      </c>
      <c r="X1056" s="374">
        <f t="shared" si="1815"/>
        <v>0</v>
      </c>
      <c r="Y1056" s="374">
        <f t="shared" si="1815"/>
        <v>0</v>
      </c>
      <c r="Z1056" s="374">
        <f t="shared" si="1815"/>
        <v>0</v>
      </c>
      <c r="AA1056" s="374">
        <f t="shared" si="1815"/>
        <v>0</v>
      </c>
      <c r="AB1056" s="374">
        <f t="shared" si="1815"/>
        <v>0</v>
      </c>
      <c r="AC1056" s="374">
        <f t="shared" si="1815"/>
        <v>0</v>
      </c>
      <c r="AD1056" s="374">
        <f t="shared" si="1815"/>
        <v>0</v>
      </c>
      <c r="AE1056" s="374">
        <f t="shared" si="1815"/>
        <v>0</v>
      </c>
      <c r="AF1056" s="374">
        <f t="shared" si="1815"/>
        <v>0</v>
      </c>
      <c r="AG1056" s="374">
        <f t="shared" si="1815"/>
        <v>0</v>
      </c>
      <c r="AH1056" s="374">
        <f t="shared" si="1815"/>
        <v>0</v>
      </c>
      <c r="AI1056" s="374">
        <f t="shared" si="1815"/>
        <v>0</v>
      </c>
      <c r="AJ1056" s="374">
        <f t="shared" si="1815"/>
        <v>0</v>
      </c>
      <c r="AK1056" s="374">
        <f t="shared" si="1815"/>
        <v>0</v>
      </c>
      <c r="AL1056" s="374">
        <f t="shared" si="1815"/>
        <v>0</v>
      </c>
      <c r="AM1056" s="374">
        <f t="shared" si="1815"/>
        <v>0</v>
      </c>
      <c r="AN1056" s="374">
        <f t="shared" si="1815"/>
        <v>0</v>
      </c>
      <c r="AO1056" s="374">
        <f t="shared" si="1815"/>
        <v>0</v>
      </c>
      <c r="AP1056" s="374">
        <f t="shared" si="1815"/>
        <v>0</v>
      </c>
      <c r="AQ1056" s="374">
        <f t="shared" si="1815"/>
        <v>0</v>
      </c>
      <c r="AR1056" s="374">
        <f t="shared" si="1815"/>
        <v>0</v>
      </c>
      <c r="AS1056" s="374">
        <f t="shared" si="1815"/>
        <v>0</v>
      </c>
      <c r="AT1056" s="374">
        <f t="shared" si="1815"/>
        <v>0</v>
      </c>
      <c r="AU1056" s="374">
        <f t="shared" si="1815"/>
        <v>0</v>
      </c>
      <c r="AV1056" s="374">
        <f t="shared" si="1815"/>
        <v>0</v>
      </c>
      <c r="AW1056" s="374">
        <f t="shared" si="1815"/>
        <v>0</v>
      </c>
      <c r="AX1056" s="374">
        <f t="shared" si="1815"/>
        <v>0</v>
      </c>
      <c r="AY1056" s="374">
        <f t="shared" si="1815"/>
        <v>0</v>
      </c>
      <c r="AZ1056" s="374">
        <f t="shared" si="1815"/>
        <v>0</v>
      </c>
      <c r="BA1056" s="374">
        <f t="shared" si="1815"/>
        <v>0</v>
      </c>
      <c r="BB1056" s="374">
        <f t="shared" si="1815"/>
        <v>0</v>
      </c>
      <c r="BC1056" s="374">
        <f t="shared" si="1815"/>
        <v>0</v>
      </c>
      <c r="BD1056" s="374">
        <f t="shared" si="1815"/>
        <v>0</v>
      </c>
      <c r="BE1056" s="374">
        <f t="shared" si="1815"/>
        <v>0</v>
      </c>
      <c r="BF1056" s="374">
        <f t="shared" si="1815"/>
        <v>0</v>
      </c>
      <c r="BG1056" s="374">
        <f t="shared" si="1815"/>
        <v>0</v>
      </c>
      <c r="BH1056" s="374">
        <f t="shared" si="1815"/>
        <v>0</v>
      </c>
      <c r="BI1056" s="374">
        <f t="shared" si="1815"/>
        <v>0</v>
      </c>
      <c r="BJ1056" s="374">
        <f t="shared" si="1815"/>
        <v>0</v>
      </c>
      <c r="BK1056" s="374">
        <f t="shared" si="1815"/>
        <v>0</v>
      </c>
      <c r="BL1056" s="374">
        <f t="shared" si="1815"/>
        <v>0</v>
      </c>
      <c r="BM1056" s="374">
        <f t="shared" si="1815"/>
        <v>0</v>
      </c>
    </row>
    <row r="1057" spans="3:65" outlineLevel="1" x14ac:dyDescent="0.2">
      <c r="C1057" s="325">
        <f t="shared" si="1810"/>
        <v>4</v>
      </c>
      <c r="D1057" s="303" t="str">
        <f t="shared" si="1811"/>
        <v>item 4</v>
      </c>
      <c r="E1057" s="350" t="str">
        <f t="shared" si="1808"/>
        <v>Operating Expense</v>
      </c>
      <c r="F1057" s="320">
        <f t="shared" si="1808"/>
        <v>2</v>
      </c>
      <c r="G1057" s="320"/>
      <c r="H1057" s="362"/>
      <c r="K1057" s="341">
        <f t="shared" si="1812"/>
        <v>0</v>
      </c>
      <c r="L1057" s="342">
        <f t="shared" si="1813"/>
        <v>0</v>
      </c>
      <c r="O1057" s="374">
        <f t="shared" ref="O1057:BM1057" si="1816">O999-O1028</f>
        <v>0</v>
      </c>
      <c r="P1057" s="374">
        <f t="shared" si="1816"/>
        <v>0</v>
      </c>
      <c r="Q1057" s="374">
        <f t="shared" si="1816"/>
        <v>0</v>
      </c>
      <c r="R1057" s="374">
        <f t="shared" si="1816"/>
        <v>0</v>
      </c>
      <c r="S1057" s="374">
        <f t="shared" si="1816"/>
        <v>0</v>
      </c>
      <c r="T1057" s="374">
        <f t="shared" si="1816"/>
        <v>0</v>
      </c>
      <c r="U1057" s="374">
        <f t="shared" si="1816"/>
        <v>0</v>
      </c>
      <c r="V1057" s="374">
        <f t="shared" si="1816"/>
        <v>0</v>
      </c>
      <c r="W1057" s="374">
        <f t="shared" si="1816"/>
        <v>0</v>
      </c>
      <c r="X1057" s="374">
        <f t="shared" si="1816"/>
        <v>0</v>
      </c>
      <c r="Y1057" s="374">
        <f t="shared" si="1816"/>
        <v>0</v>
      </c>
      <c r="Z1057" s="374">
        <f t="shared" si="1816"/>
        <v>0</v>
      </c>
      <c r="AA1057" s="374">
        <f t="shared" si="1816"/>
        <v>0</v>
      </c>
      <c r="AB1057" s="374">
        <f t="shared" si="1816"/>
        <v>0</v>
      </c>
      <c r="AC1057" s="374">
        <f t="shared" si="1816"/>
        <v>0</v>
      </c>
      <c r="AD1057" s="374">
        <f t="shared" si="1816"/>
        <v>0</v>
      </c>
      <c r="AE1057" s="374">
        <f t="shared" si="1816"/>
        <v>0</v>
      </c>
      <c r="AF1057" s="374">
        <f t="shared" si="1816"/>
        <v>0</v>
      </c>
      <c r="AG1057" s="374">
        <f t="shared" si="1816"/>
        <v>0</v>
      </c>
      <c r="AH1057" s="374">
        <f t="shared" si="1816"/>
        <v>0</v>
      </c>
      <c r="AI1057" s="374">
        <f t="shared" si="1816"/>
        <v>0</v>
      </c>
      <c r="AJ1057" s="374">
        <f t="shared" si="1816"/>
        <v>0</v>
      </c>
      <c r="AK1057" s="374">
        <f t="shared" si="1816"/>
        <v>0</v>
      </c>
      <c r="AL1057" s="374">
        <f t="shared" si="1816"/>
        <v>0</v>
      </c>
      <c r="AM1057" s="374">
        <f t="shared" si="1816"/>
        <v>0</v>
      </c>
      <c r="AN1057" s="374">
        <f t="shared" si="1816"/>
        <v>0</v>
      </c>
      <c r="AO1057" s="374">
        <f t="shared" si="1816"/>
        <v>0</v>
      </c>
      <c r="AP1057" s="374">
        <f t="shared" si="1816"/>
        <v>0</v>
      </c>
      <c r="AQ1057" s="374">
        <f t="shared" si="1816"/>
        <v>0</v>
      </c>
      <c r="AR1057" s="374">
        <f t="shared" si="1816"/>
        <v>0</v>
      </c>
      <c r="AS1057" s="374">
        <f t="shared" si="1816"/>
        <v>0</v>
      </c>
      <c r="AT1057" s="374">
        <f t="shared" si="1816"/>
        <v>0</v>
      </c>
      <c r="AU1057" s="374">
        <f t="shared" si="1816"/>
        <v>0</v>
      </c>
      <c r="AV1057" s="374">
        <f t="shared" si="1816"/>
        <v>0</v>
      </c>
      <c r="AW1057" s="374">
        <f t="shared" si="1816"/>
        <v>0</v>
      </c>
      <c r="AX1057" s="374">
        <f t="shared" si="1816"/>
        <v>0</v>
      </c>
      <c r="AY1057" s="374">
        <f t="shared" si="1816"/>
        <v>0</v>
      </c>
      <c r="AZ1057" s="374">
        <f t="shared" si="1816"/>
        <v>0</v>
      </c>
      <c r="BA1057" s="374">
        <f t="shared" si="1816"/>
        <v>0</v>
      </c>
      <c r="BB1057" s="374">
        <f t="shared" si="1816"/>
        <v>0</v>
      </c>
      <c r="BC1057" s="374">
        <f t="shared" si="1816"/>
        <v>0</v>
      </c>
      <c r="BD1057" s="374">
        <f t="shared" si="1816"/>
        <v>0</v>
      </c>
      <c r="BE1057" s="374">
        <f t="shared" si="1816"/>
        <v>0</v>
      </c>
      <c r="BF1057" s="374">
        <f t="shared" si="1816"/>
        <v>0</v>
      </c>
      <c r="BG1057" s="374">
        <f t="shared" si="1816"/>
        <v>0</v>
      </c>
      <c r="BH1057" s="374">
        <f t="shared" si="1816"/>
        <v>0</v>
      </c>
      <c r="BI1057" s="374">
        <f t="shared" si="1816"/>
        <v>0</v>
      </c>
      <c r="BJ1057" s="374">
        <f t="shared" si="1816"/>
        <v>0</v>
      </c>
      <c r="BK1057" s="374">
        <f t="shared" si="1816"/>
        <v>0</v>
      </c>
      <c r="BL1057" s="374">
        <f t="shared" si="1816"/>
        <v>0</v>
      </c>
      <c r="BM1057" s="374">
        <f t="shared" si="1816"/>
        <v>0</v>
      </c>
    </row>
    <row r="1058" spans="3:65" outlineLevel="1" x14ac:dyDescent="0.2">
      <c r="C1058" s="325">
        <f t="shared" si="1810"/>
        <v>5</v>
      </c>
      <c r="D1058" s="303" t="str">
        <f t="shared" si="1811"/>
        <v>item 5</v>
      </c>
      <c r="E1058" s="350" t="str">
        <f t="shared" si="1808"/>
        <v>Operating Expense</v>
      </c>
      <c r="F1058" s="320">
        <f t="shared" si="1808"/>
        <v>2</v>
      </c>
      <c r="G1058" s="320"/>
      <c r="H1058" s="362"/>
      <c r="K1058" s="341">
        <f t="shared" si="1812"/>
        <v>0</v>
      </c>
      <c r="L1058" s="342">
        <f t="shared" si="1813"/>
        <v>0</v>
      </c>
      <c r="O1058" s="374">
        <f t="shared" ref="O1058:BM1058" si="1817">O1000-O1029</f>
        <v>0</v>
      </c>
      <c r="P1058" s="374">
        <f t="shared" si="1817"/>
        <v>0</v>
      </c>
      <c r="Q1058" s="374">
        <f t="shared" si="1817"/>
        <v>0</v>
      </c>
      <c r="R1058" s="374">
        <f t="shared" si="1817"/>
        <v>0</v>
      </c>
      <c r="S1058" s="374">
        <f t="shared" si="1817"/>
        <v>0</v>
      </c>
      <c r="T1058" s="374">
        <f t="shared" si="1817"/>
        <v>0</v>
      </c>
      <c r="U1058" s="374">
        <f t="shared" si="1817"/>
        <v>0</v>
      </c>
      <c r="V1058" s="374">
        <f t="shared" si="1817"/>
        <v>0</v>
      </c>
      <c r="W1058" s="374">
        <f t="shared" si="1817"/>
        <v>0</v>
      </c>
      <c r="X1058" s="374">
        <f t="shared" si="1817"/>
        <v>0</v>
      </c>
      <c r="Y1058" s="374">
        <f t="shared" si="1817"/>
        <v>0</v>
      </c>
      <c r="Z1058" s="374">
        <f t="shared" si="1817"/>
        <v>0</v>
      </c>
      <c r="AA1058" s="374">
        <f t="shared" si="1817"/>
        <v>0</v>
      </c>
      <c r="AB1058" s="374">
        <f t="shared" si="1817"/>
        <v>0</v>
      </c>
      <c r="AC1058" s="374">
        <f t="shared" si="1817"/>
        <v>0</v>
      </c>
      <c r="AD1058" s="374">
        <f t="shared" si="1817"/>
        <v>0</v>
      </c>
      <c r="AE1058" s="374">
        <f t="shared" si="1817"/>
        <v>0</v>
      </c>
      <c r="AF1058" s="374">
        <f t="shared" si="1817"/>
        <v>0</v>
      </c>
      <c r="AG1058" s="374">
        <f t="shared" si="1817"/>
        <v>0</v>
      </c>
      <c r="AH1058" s="374">
        <f t="shared" si="1817"/>
        <v>0</v>
      </c>
      <c r="AI1058" s="374">
        <f t="shared" si="1817"/>
        <v>0</v>
      </c>
      <c r="AJ1058" s="374">
        <f t="shared" si="1817"/>
        <v>0</v>
      </c>
      <c r="AK1058" s="374">
        <f t="shared" si="1817"/>
        <v>0</v>
      </c>
      <c r="AL1058" s="374">
        <f t="shared" si="1817"/>
        <v>0</v>
      </c>
      <c r="AM1058" s="374">
        <f t="shared" si="1817"/>
        <v>0</v>
      </c>
      <c r="AN1058" s="374">
        <f t="shared" si="1817"/>
        <v>0</v>
      </c>
      <c r="AO1058" s="374">
        <f t="shared" si="1817"/>
        <v>0</v>
      </c>
      <c r="AP1058" s="374">
        <f t="shared" si="1817"/>
        <v>0</v>
      </c>
      <c r="AQ1058" s="374">
        <f t="shared" si="1817"/>
        <v>0</v>
      </c>
      <c r="AR1058" s="374">
        <f t="shared" si="1817"/>
        <v>0</v>
      </c>
      <c r="AS1058" s="374">
        <f t="shared" si="1817"/>
        <v>0</v>
      </c>
      <c r="AT1058" s="374">
        <f t="shared" si="1817"/>
        <v>0</v>
      </c>
      <c r="AU1058" s="374">
        <f t="shared" si="1817"/>
        <v>0</v>
      </c>
      <c r="AV1058" s="374">
        <f t="shared" si="1817"/>
        <v>0</v>
      </c>
      <c r="AW1058" s="374">
        <f t="shared" si="1817"/>
        <v>0</v>
      </c>
      <c r="AX1058" s="374">
        <f t="shared" si="1817"/>
        <v>0</v>
      </c>
      <c r="AY1058" s="374">
        <f t="shared" si="1817"/>
        <v>0</v>
      </c>
      <c r="AZ1058" s="374">
        <f t="shared" si="1817"/>
        <v>0</v>
      </c>
      <c r="BA1058" s="374">
        <f t="shared" si="1817"/>
        <v>0</v>
      </c>
      <c r="BB1058" s="374">
        <f t="shared" si="1817"/>
        <v>0</v>
      </c>
      <c r="BC1058" s="374">
        <f t="shared" si="1817"/>
        <v>0</v>
      </c>
      <c r="BD1058" s="374">
        <f t="shared" si="1817"/>
        <v>0</v>
      </c>
      <c r="BE1058" s="374">
        <f t="shared" si="1817"/>
        <v>0</v>
      </c>
      <c r="BF1058" s="374">
        <f t="shared" si="1817"/>
        <v>0</v>
      </c>
      <c r="BG1058" s="374">
        <f t="shared" si="1817"/>
        <v>0</v>
      </c>
      <c r="BH1058" s="374">
        <f t="shared" si="1817"/>
        <v>0</v>
      </c>
      <c r="BI1058" s="374">
        <f t="shared" si="1817"/>
        <v>0</v>
      </c>
      <c r="BJ1058" s="374">
        <f t="shared" si="1817"/>
        <v>0</v>
      </c>
      <c r="BK1058" s="374">
        <f t="shared" si="1817"/>
        <v>0</v>
      </c>
      <c r="BL1058" s="374">
        <f t="shared" si="1817"/>
        <v>0</v>
      </c>
      <c r="BM1058" s="374">
        <f t="shared" si="1817"/>
        <v>0</v>
      </c>
    </row>
    <row r="1059" spans="3:65" outlineLevel="1" x14ac:dyDescent="0.2">
      <c r="C1059" s="325">
        <f t="shared" si="1810"/>
        <v>6</v>
      </c>
      <c r="D1059" s="303" t="str">
        <f t="shared" si="1811"/>
        <v>item 6</v>
      </c>
      <c r="E1059" s="350" t="str">
        <f t="shared" si="1808"/>
        <v>Operating Expense</v>
      </c>
      <c r="F1059" s="320">
        <f t="shared" si="1808"/>
        <v>2</v>
      </c>
      <c r="G1059" s="320"/>
      <c r="H1059" s="362"/>
      <c r="K1059" s="341">
        <f t="shared" si="1812"/>
        <v>0</v>
      </c>
      <c r="L1059" s="342">
        <f t="shared" si="1813"/>
        <v>0</v>
      </c>
      <c r="O1059" s="374">
        <f t="shared" ref="O1059:BM1059" si="1818">O1001-O1030</f>
        <v>0</v>
      </c>
      <c r="P1059" s="374">
        <f t="shared" si="1818"/>
        <v>0</v>
      </c>
      <c r="Q1059" s="374">
        <f t="shared" si="1818"/>
        <v>0</v>
      </c>
      <c r="R1059" s="374">
        <f t="shared" si="1818"/>
        <v>0</v>
      </c>
      <c r="S1059" s="374">
        <f t="shared" si="1818"/>
        <v>0</v>
      </c>
      <c r="T1059" s="374">
        <f t="shared" si="1818"/>
        <v>0</v>
      </c>
      <c r="U1059" s="374">
        <f t="shared" si="1818"/>
        <v>0</v>
      </c>
      <c r="V1059" s="374">
        <f t="shared" si="1818"/>
        <v>0</v>
      </c>
      <c r="W1059" s="374">
        <f t="shared" si="1818"/>
        <v>0</v>
      </c>
      <c r="X1059" s="374">
        <f t="shared" si="1818"/>
        <v>0</v>
      </c>
      <c r="Y1059" s="374">
        <f t="shared" si="1818"/>
        <v>0</v>
      </c>
      <c r="Z1059" s="374">
        <f t="shared" si="1818"/>
        <v>0</v>
      </c>
      <c r="AA1059" s="374">
        <f t="shared" si="1818"/>
        <v>0</v>
      </c>
      <c r="AB1059" s="374">
        <f t="shared" si="1818"/>
        <v>0</v>
      </c>
      <c r="AC1059" s="374">
        <f t="shared" si="1818"/>
        <v>0</v>
      </c>
      <c r="AD1059" s="374">
        <f t="shared" si="1818"/>
        <v>0</v>
      </c>
      <c r="AE1059" s="374">
        <f t="shared" si="1818"/>
        <v>0</v>
      </c>
      <c r="AF1059" s="374">
        <f t="shared" si="1818"/>
        <v>0</v>
      </c>
      <c r="AG1059" s="374">
        <f t="shared" si="1818"/>
        <v>0</v>
      </c>
      <c r="AH1059" s="374">
        <f t="shared" si="1818"/>
        <v>0</v>
      </c>
      <c r="AI1059" s="374">
        <f t="shared" si="1818"/>
        <v>0</v>
      </c>
      <c r="AJ1059" s="374">
        <f t="shared" si="1818"/>
        <v>0</v>
      </c>
      <c r="AK1059" s="374">
        <f t="shared" si="1818"/>
        <v>0</v>
      </c>
      <c r="AL1059" s="374">
        <f t="shared" si="1818"/>
        <v>0</v>
      </c>
      <c r="AM1059" s="374">
        <f t="shared" si="1818"/>
        <v>0</v>
      </c>
      <c r="AN1059" s="374">
        <f t="shared" si="1818"/>
        <v>0</v>
      </c>
      <c r="AO1059" s="374">
        <f t="shared" si="1818"/>
        <v>0</v>
      </c>
      <c r="AP1059" s="374">
        <f t="shared" si="1818"/>
        <v>0</v>
      </c>
      <c r="AQ1059" s="374">
        <f t="shared" si="1818"/>
        <v>0</v>
      </c>
      <c r="AR1059" s="374">
        <f t="shared" si="1818"/>
        <v>0</v>
      </c>
      <c r="AS1059" s="374">
        <f t="shared" si="1818"/>
        <v>0</v>
      </c>
      <c r="AT1059" s="374">
        <f t="shared" si="1818"/>
        <v>0</v>
      </c>
      <c r="AU1059" s="374">
        <f t="shared" si="1818"/>
        <v>0</v>
      </c>
      <c r="AV1059" s="374">
        <f t="shared" si="1818"/>
        <v>0</v>
      </c>
      <c r="AW1059" s="374">
        <f t="shared" si="1818"/>
        <v>0</v>
      </c>
      <c r="AX1059" s="374">
        <f t="shared" si="1818"/>
        <v>0</v>
      </c>
      <c r="AY1059" s="374">
        <f t="shared" si="1818"/>
        <v>0</v>
      </c>
      <c r="AZ1059" s="374">
        <f t="shared" si="1818"/>
        <v>0</v>
      </c>
      <c r="BA1059" s="374">
        <f t="shared" si="1818"/>
        <v>0</v>
      </c>
      <c r="BB1059" s="374">
        <f t="shared" si="1818"/>
        <v>0</v>
      </c>
      <c r="BC1059" s="374">
        <f t="shared" si="1818"/>
        <v>0</v>
      </c>
      <c r="BD1059" s="374">
        <f t="shared" si="1818"/>
        <v>0</v>
      </c>
      <c r="BE1059" s="374">
        <f t="shared" si="1818"/>
        <v>0</v>
      </c>
      <c r="BF1059" s="374">
        <f t="shared" si="1818"/>
        <v>0</v>
      </c>
      <c r="BG1059" s="374">
        <f t="shared" si="1818"/>
        <v>0</v>
      </c>
      <c r="BH1059" s="374">
        <f t="shared" si="1818"/>
        <v>0</v>
      </c>
      <c r="BI1059" s="374">
        <f t="shared" si="1818"/>
        <v>0</v>
      </c>
      <c r="BJ1059" s="374">
        <f t="shared" si="1818"/>
        <v>0</v>
      </c>
      <c r="BK1059" s="374">
        <f t="shared" si="1818"/>
        <v>0</v>
      </c>
      <c r="BL1059" s="374">
        <f t="shared" si="1818"/>
        <v>0</v>
      </c>
      <c r="BM1059" s="374">
        <f t="shared" si="1818"/>
        <v>0</v>
      </c>
    </row>
    <row r="1060" spans="3:65" outlineLevel="1" x14ac:dyDescent="0.2">
      <c r="C1060" s="325">
        <f t="shared" si="1810"/>
        <v>7</v>
      </c>
      <c r="D1060" s="303" t="str">
        <f t="shared" si="1811"/>
        <v>item 7</v>
      </c>
      <c r="E1060" s="350" t="str">
        <f t="shared" si="1808"/>
        <v>Operating Expense</v>
      </c>
      <c r="F1060" s="320">
        <f t="shared" si="1808"/>
        <v>2</v>
      </c>
      <c r="G1060" s="320"/>
      <c r="H1060" s="362"/>
      <c r="K1060" s="341">
        <f t="shared" si="1812"/>
        <v>0</v>
      </c>
      <c r="L1060" s="342">
        <f t="shared" si="1813"/>
        <v>0</v>
      </c>
      <c r="O1060" s="374">
        <f t="shared" ref="O1060:BM1060" si="1819">O1002-O1031</f>
        <v>0</v>
      </c>
      <c r="P1060" s="374">
        <f t="shared" si="1819"/>
        <v>0</v>
      </c>
      <c r="Q1060" s="374">
        <f t="shared" si="1819"/>
        <v>0</v>
      </c>
      <c r="R1060" s="374">
        <f t="shared" si="1819"/>
        <v>0</v>
      </c>
      <c r="S1060" s="374">
        <f t="shared" si="1819"/>
        <v>0</v>
      </c>
      <c r="T1060" s="374">
        <f t="shared" si="1819"/>
        <v>0</v>
      </c>
      <c r="U1060" s="374">
        <f t="shared" si="1819"/>
        <v>0</v>
      </c>
      <c r="V1060" s="374">
        <f t="shared" si="1819"/>
        <v>0</v>
      </c>
      <c r="W1060" s="374">
        <f t="shared" si="1819"/>
        <v>0</v>
      </c>
      <c r="X1060" s="374">
        <f t="shared" si="1819"/>
        <v>0</v>
      </c>
      <c r="Y1060" s="374">
        <f t="shared" si="1819"/>
        <v>0</v>
      </c>
      <c r="Z1060" s="374">
        <f t="shared" si="1819"/>
        <v>0</v>
      </c>
      <c r="AA1060" s="374">
        <f t="shared" si="1819"/>
        <v>0</v>
      </c>
      <c r="AB1060" s="374">
        <f t="shared" si="1819"/>
        <v>0</v>
      </c>
      <c r="AC1060" s="374">
        <f t="shared" si="1819"/>
        <v>0</v>
      </c>
      <c r="AD1060" s="374">
        <f t="shared" si="1819"/>
        <v>0</v>
      </c>
      <c r="AE1060" s="374">
        <f t="shared" si="1819"/>
        <v>0</v>
      </c>
      <c r="AF1060" s="374">
        <f t="shared" si="1819"/>
        <v>0</v>
      </c>
      <c r="AG1060" s="374">
        <f t="shared" si="1819"/>
        <v>0</v>
      </c>
      <c r="AH1060" s="374">
        <f t="shared" si="1819"/>
        <v>0</v>
      </c>
      <c r="AI1060" s="374">
        <f t="shared" si="1819"/>
        <v>0</v>
      </c>
      <c r="AJ1060" s="374">
        <f t="shared" si="1819"/>
        <v>0</v>
      </c>
      <c r="AK1060" s="374">
        <f t="shared" si="1819"/>
        <v>0</v>
      </c>
      <c r="AL1060" s="374">
        <f t="shared" si="1819"/>
        <v>0</v>
      </c>
      <c r="AM1060" s="374">
        <f t="shared" si="1819"/>
        <v>0</v>
      </c>
      <c r="AN1060" s="374">
        <f t="shared" si="1819"/>
        <v>0</v>
      </c>
      <c r="AO1060" s="374">
        <f t="shared" si="1819"/>
        <v>0</v>
      </c>
      <c r="AP1060" s="374">
        <f t="shared" si="1819"/>
        <v>0</v>
      </c>
      <c r="AQ1060" s="374">
        <f t="shared" si="1819"/>
        <v>0</v>
      </c>
      <c r="AR1060" s="374">
        <f t="shared" si="1819"/>
        <v>0</v>
      </c>
      <c r="AS1060" s="374">
        <f t="shared" si="1819"/>
        <v>0</v>
      </c>
      <c r="AT1060" s="374">
        <f t="shared" si="1819"/>
        <v>0</v>
      </c>
      <c r="AU1060" s="374">
        <f t="shared" si="1819"/>
        <v>0</v>
      </c>
      <c r="AV1060" s="374">
        <f t="shared" si="1819"/>
        <v>0</v>
      </c>
      <c r="AW1060" s="374">
        <f t="shared" si="1819"/>
        <v>0</v>
      </c>
      <c r="AX1060" s="374">
        <f t="shared" si="1819"/>
        <v>0</v>
      </c>
      <c r="AY1060" s="374">
        <f t="shared" si="1819"/>
        <v>0</v>
      </c>
      <c r="AZ1060" s="374">
        <f t="shared" si="1819"/>
        <v>0</v>
      </c>
      <c r="BA1060" s="374">
        <f t="shared" si="1819"/>
        <v>0</v>
      </c>
      <c r="BB1060" s="374">
        <f t="shared" si="1819"/>
        <v>0</v>
      </c>
      <c r="BC1060" s="374">
        <f t="shared" si="1819"/>
        <v>0</v>
      </c>
      <c r="BD1060" s="374">
        <f t="shared" si="1819"/>
        <v>0</v>
      </c>
      <c r="BE1060" s="374">
        <f t="shared" si="1819"/>
        <v>0</v>
      </c>
      <c r="BF1060" s="374">
        <f t="shared" si="1819"/>
        <v>0</v>
      </c>
      <c r="BG1060" s="374">
        <f t="shared" si="1819"/>
        <v>0</v>
      </c>
      <c r="BH1060" s="374">
        <f t="shared" si="1819"/>
        <v>0</v>
      </c>
      <c r="BI1060" s="374">
        <f t="shared" si="1819"/>
        <v>0</v>
      </c>
      <c r="BJ1060" s="374">
        <f t="shared" si="1819"/>
        <v>0</v>
      </c>
      <c r="BK1060" s="374">
        <f t="shared" si="1819"/>
        <v>0</v>
      </c>
      <c r="BL1060" s="374">
        <f t="shared" si="1819"/>
        <v>0</v>
      </c>
      <c r="BM1060" s="374">
        <f t="shared" si="1819"/>
        <v>0</v>
      </c>
    </row>
    <row r="1061" spans="3:65" outlineLevel="1" x14ac:dyDescent="0.2">
      <c r="C1061" s="325">
        <f t="shared" si="1810"/>
        <v>8</v>
      </c>
      <c r="D1061" s="303" t="str">
        <f t="shared" si="1811"/>
        <v>item 8</v>
      </c>
      <c r="E1061" s="350" t="str">
        <f t="shared" si="1808"/>
        <v>Operating Expense</v>
      </c>
      <c r="F1061" s="320">
        <f t="shared" si="1808"/>
        <v>2</v>
      </c>
      <c r="G1061" s="320"/>
      <c r="H1061" s="362"/>
      <c r="K1061" s="341">
        <f t="shared" si="1812"/>
        <v>0</v>
      </c>
      <c r="L1061" s="342">
        <f t="shared" si="1813"/>
        <v>0</v>
      </c>
      <c r="O1061" s="374">
        <f t="shared" ref="O1061:BM1061" si="1820">O1003-O1032</f>
        <v>0</v>
      </c>
      <c r="P1061" s="374">
        <f t="shared" si="1820"/>
        <v>0</v>
      </c>
      <c r="Q1061" s="374">
        <f t="shared" si="1820"/>
        <v>0</v>
      </c>
      <c r="R1061" s="374">
        <f t="shared" si="1820"/>
        <v>0</v>
      </c>
      <c r="S1061" s="374">
        <f t="shared" si="1820"/>
        <v>0</v>
      </c>
      <c r="T1061" s="374">
        <f t="shared" si="1820"/>
        <v>0</v>
      </c>
      <c r="U1061" s="374">
        <f t="shared" si="1820"/>
        <v>0</v>
      </c>
      <c r="V1061" s="374">
        <f t="shared" si="1820"/>
        <v>0</v>
      </c>
      <c r="W1061" s="374">
        <f t="shared" si="1820"/>
        <v>0</v>
      </c>
      <c r="X1061" s="374">
        <f t="shared" si="1820"/>
        <v>0</v>
      </c>
      <c r="Y1061" s="374">
        <f t="shared" si="1820"/>
        <v>0</v>
      </c>
      <c r="Z1061" s="374">
        <f t="shared" si="1820"/>
        <v>0</v>
      </c>
      <c r="AA1061" s="374">
        <f t="shared" si="1820"/>
        <v>0</v>
      </c>
      <c r="AB1061" s="374">
        <f t="shared" si="1820"/>
        <v>0</v>
      </c>
      <c r="AC1061" s="374">
        <f t="shared" si="1820"/>
        <v>0</v>
      </c>
      <c r="AD1061" s="374">
        <f t="shared" si="1820"/>
        <v>0</v>
      </c>
      <c r="AE1061" s="374">
        <f t="shared" si="1820"/>
        <v>0</v>
      </c>
      <c r="AF1061" s="374">
        <f t="shared" si="1820"/>
        <v>0</v>
      </c>
      <c r="AG1061" s="374">
        <f t="shared" si="1820"/>
        <v>0</v>
      </c>
      <c r="AH1061" s="374">
        <f t="shared" si="1820"/>
        <v>0</v>
      </c>
      <c r="AI1061" s="374">
        <f t="shared" si="1820"/>
        <v>0</v>
      </c>
      <c r="AJ1061" s="374">
        <f t="shared" si="1820"/>
        <v>0</v>
      </c>
      <c r="AK1061" s="374">
        <f t="shared" si="1820"/>
        <v>0</v>
      </c>
      <c r="AL1061" s="374">
        <f t="shared" si="1820"/>
        <v>0</v>
      </c>
      <c r="AM1061" s="374">
        <f t="shared" si="1820"/>
        <v>0</v>
      </c>
      <c r="AN1061" s="374">
        <f t="shared" si="1820"/>
        <v>0</v>
      </c>
      <c r="AO1061" s="374">
        <f t="shared" si="1820"/>
        <v>0</v>
      </c>
      <c r="AP1061" s="374">
        <f t="shared" si="1820"/>
        <v>0</v>
      </c>
      <c r="AQ1061" s="374">
        <f t="shared" si="1820"/>
        <v>0</v>
      </c>
      <c r="AR1061" s="374">
        <f t="shared" si="1820"/>
        <v>0</v>
      </c>
      <c r="AS1061" s="374">
        <f t="shared" si="1820"/>
        <v>0</v>
      </c>
      <c r="AT1061" s="374">
        <f t="shared" si="1820"/>
        <v>0</v>
      </c>
      <c r="AU1061" s="374">
        <f t="shared" si="1820"/>
        <v>0</v>
      </c>
      <c r="AV1061" s="374">
        <f t="shared" si="1820"/>
        <v>0</v>
      </c>
      <c r="AW1061" s="374">
        <f t="shared" si="1820"/>
        <v>0</v>
      </c>
      <c r="AX1061" s="374">
        <f t="shared" si="1820"/>
        <v>0</v>
      </c>
      <c r="AY1061" s="374">
        <f t="shared" si="1820"/>
        <v>0</v>
      </c>
      <c r="AZ1061" s="374">
        <f t="shared" si="1820"/>
        <v>0</v>
      </c>
      <c r="BA1061" s="374">
        <f t="shared" si="1820"/>
        <v>0</v>
      </c>
      <c r="BB1061" s="374">
        <f t="shared" si="1820"/>
        <v>0</v>
      </c>
      <c r="BC1061" s="374">
        <f t="shared" si="1820"/>
        <v>0</v>
      </c>
      <c r="BD1061" s="374">
        <f t="shared" si="1820"/>
        <v>0</v>
      </c>
      <c r="BE1061" s="374">
        <f t="shared" si="1820"/>
        <v>0</v>
      </c>
      <c r="BF1061" s="374">
        <f t="shared" si="1820"/>
        <v>0</v>
      </c>
      <c r="BG1061" s="374">
        <f t="shared" si="1820"/>
        <v>0</v>
      </c>
      <c r="BH1061" s="374">
        <f t="shared" si="1820"/>
        <v>0</v>
      </c>
      <c r="BI1061" s="374">
        <f t="shared" si="1820"/>
        <v>0</v>
      </c>
      <c r="BJ1061" s="374">
        <f t="shared" si="1820"/>
        <v>0</v>
      </c>
      <c r="BK1061" s="374">
        <f t="shared" si="1820"/>
        <v>0</v>
      </c>
      <c r="BL1061" s="374">
        <f t="shared" si="1820"/>
        <v>0</v>
      </c>
      <c r="BM1061" s="374">
        <f t="shared" si="1820"/>
        <v>0</v>
      </c>
    </row>
    <row r="1062" spans="3:65" outlineLevel="1" x14ac:dyDescent="0.2">
      <c r="C1062" s="325">
        <f t="shared" si="1810"/>
        <v>9</v>
      </c>
      <c r="D1062" s="303" t="str">
        <f t="shared" si="1811"/>
        <v>item 9</v>
      </c>
      <c r="E1062" s="350" t="str">
        <f t="shared" si="1808"/>
        <v>Operating Expense</v>
      </c>
      <c r="F1062" s="320">
        <f t="shared" si="1808"/>
        <v>2</v>
      </c>
      <c r="G1062" s="320"/>
      <c r="H1062" s="362"/>
      <c r="K1062" s="341">
        <f t="shared" si="1812"/>
        <v>0</v>
      </c>
      <c r="L1062" s="342">
        <f t="shared" si="1813"/>
        <v>0</v>
      </c>
      <c r="O1062" s="374">
        <f t="shared" ref="O1062:BM1062" si="1821">O1004-O1033</f>
        <v>0</v>
      </c>
      <c r="P1062" s="374">
        <f t="shared" si="1821"/>
        <v>0</v>
      </c>
      <c r="Q1062" s="374">
        <f t="shared" si="1821"/>
        <v>0</v>
      </c>
      <c r="R1062" s="374">
        <f t="shared" si="1821"/>
        <v>0</v>
      </c>
      <c r="S1062" s="374">
        <f t="shared" si="1821"/>
        <v>0</v>
      </c>
      <c r="T1062" s="374">
        <f t="shared" si="1821"/>
        <v>0</v>
      </c>
      <c r="U1062" s="374">
        <f t="shared" si="1821"/>
        <v>0</v>
      </c>
      <c r="V1062" s="374">
        <f t="shared" si="1821"/>
        <v>0</v>
      </c>
      <c r="W1062" s="374">
        <f t="shared" si="1821"/>
        <v>0</v>
      </c>
      <c r="X1062" s="374">
        <f t="shared" si="1821"/>
        <v>0</v>
      </c>
      <c r="Y1062" s="374">
        <f t="shared" si="1821"/>
        <v>0</v>
      </c>
      <c r="Z1062" s="374">
        <f t="shared" si="1821"/>
        <v>0</v>
      </c>
      <c r="AA1062" s="374">
        <f t="shared" si="1821"/>
        <v>0</v>
      </c>
      <c r="AB1062" s="374">
        <f t="shared" si="1821"/>
        <v>0</v>
      </c>
      <c r="AC1062" s="374">
        <f t="shared" si="1821"/>
        <v>0</v>
      </c>
      <c r="AD1062" s="374">
        <f t="shared" si="1821"/>
        <v>0</v>
      </c>
      <c r="AE1062" s="374">
        <f t="shared" si="1821"/>
        <v>0</v>
      </c>
      <c r="AF1062" s="374">
        <f t="shared" si="1821"/>
        <v>0</v>
      </c>
      <c r="AG1062" s="374">
        <f t="shared" si="1821"/>
        <v>0</v>
      </c>
      <c r="AH1062" s="374">
        <f t="shared" si="1821"/>
        <v>0</v>
      </c>
      <c r="AI1062" s="374">
        <f t="shared" si="1821"/>
        <v>0</v>
      </c>
      <c r="AJ1062" s="374">
        <f t="shared" si="1821"/>
        <v>0</v>
      </c>
      <c r="AK1062" s="374">
        <f t="shared" si="1821"/>
        <v>0</v>
      </c>
      <c r="AL1062" s="374">
        <f t="shared" si="1821"/>
        <v>0</v>
      </c>
      <c r="AM1062" s="374">
        <f t="shared" si="1821"/>
        <v>0</v>
      </c>
      <c r="AN1062" s="374">
        <f t="shared" si="1821"/>
        <v>0</v>
      </c>
      <c r="AO1062" s="374">
        <f t="shared" si="1821"/>
        <v>0</v>
      </c>
      <c r="AP1062" s="374">
        <f t="shared" si="1821"/>
        <v>0</v>
      </c>
      <c r="AQ1062" s="374">
        <f t="shared" si="1821"/>
        <v>0</v>
      </c>
      <c r="AR1062" s="374">
        <f t="shared" si="1821"/>
        <v>0</v>
      </c>
      <c r="AS1062" s="374">
        <f t="shared" si="1821"/>
        <v>0</v>
      </c>
      <c r="AT1062" s="374">
        <f t="shared" si="1821"/>
        <v>0</v>
      </c>
      <c r="AU1062" s="374">
        <f t="shared" si="1821"/>
        <v>0</v>
      </c>
      <c r="AV1062" s="374">
        <f t="shared" si="1821"/>
        <v>0</v>
      </c>
      <c r="AW1062" s="374">
        <f t="shared" si="1821"/>
        <v>0</v>
      </c>
      <c r="AX1062" s="374">
        <f t="shared" si="1821"/>
        <v>0</v>
      </c>
      <c r="AY1062" s="374">
        <f t="shared" si="1821"/>
        <v>0</v>
      </c>
      <c r="AZ1062" s="374">
        <f t="shared" si="1821"/>
        <v>0</v>
      </c>
      <c r="BA1062" s="374">
        <f t="shared" si="1821"/>
        <v>0</v>
      </c>
      <c r="BB1062" s="374">
        <f t="shared" si="1821"/>
        <v>0</v>
      </c>
      <c r="BC1062" s="374">
        <f t="shared" si="1821"/>
        <v>0</v>
      </c>
      <c r="BD1062" s="374">
        <f t="shared" si="1821"/>
        <v>0</v>
      </c>
      <c r="BE1062" s="374">
        <f t="shared" si="1821"/>
        <v>0</v>
      </c>
      <c r="BF1062" s="374">
        <f t="shared" si="1821"/>
        <v>0</v>
      </c>
      <c r="BG1062" s="374">
        <f t="shared" si="1821"/>
        <v>0</v>
      </c>
      <c r="BH1062" s="374">
        <f t="shared" si="1821"/>
        <v>0</v>
      </c>
      <c r="BI1062" s="374">
        <f t="shared" si="1821"/>
        <v>0</v>
      </c>
      <c r="BJ1062" s="374">
        <f t="shared" si="1821"/>
        <v>0</v>
      </c>
      <c r="BK1062" s="374">
        <f t="shared" si="1821"/>
        <v>0</v>
      </c>
      <c r="BL1062" s="374">
        <f t="shared" si="1821"/>
        <v>0</v>
      </c>
      <c r="BM1062" s="374">
        <f t="shared" si="1821"/>
        <v>0</v>
      </c>
    </row>
    <row r="1063" spans="3:65" outlineLevel="1" x14ac:dyDescent="0.2">
      <c r="C1063" s="325">
        <f t="shared" si="1810"/>
        <v>10</v>
      </c>
      <c r="D1063" s="303" t="str">
        <f t="shared" si="1811"/>
        <v>item 10</v>
      </c>
      <c r="E1063" s="350" t="str">
        <f t="shared" si="1808"/>
        <v>Operating Expense</v>
      </c>
      <c r="F1063" s="320">
        <f t="shared" si="1808"/>
        <v>2</v>
      </c>
      <c r="G1063" s="320"/>
      <c r="H1063" s="362"/>
      <c r="K1063" s="341">
        <f t="shared" si="1812"/>
        <v>0</v>
      </c>
      <c r="L1063" s="342">
        <f t="shared" si="1813"/>
        <v>0</v>
      </c>
      <c r="O1063" s="374">
        <f t="shared" ref="O1063:BM1063" si="1822">O1005-O1034</f>
        <v>0</v>
      </c>
      <c r="P1063" s="374">
        <f t="shared" si="1822"/>
        <v>0</v>
      </c>
      <c r="Q1063" s="374">
        <f t="shared" si="1822"/>
        <v>0</v>
      </c>
      <c r="R1063" s="374">
        <f t="shared" si="1822"/>
        <v>0</v>
      </c>
      <c r="S1063" s="374">
        <f t="shared" si="1822"/>
        <v>0</v>
      </c>
      <c r="T1063" s="374">
        <f t="shared" si="1822"/>
        <v>0</v>
      </c>
      <c r="U1063" s="374">
        <f t="shared" si="1822"/>
        <v>0</v>
      </c>
      <c r="V1063" s="374">
        <f t="shared" si="1822"/>
        <v>0</v>
      </c>
      <c r="W1063" s="374">
        <f t="shared" si="1822"/>
        <v>0</v>
      </c>
      <c r="X1063" s="374">
        <f t="shared" si="1822"/>
        <v>0</v>
      </c>
      <c r="Y1063" s="374">
        <f t="shared" si="1822"/>
        <v>0</v>
      </c>
      <c r="Z1063" s="374">
        <f t="shared" si="1822"/>
        <v>0</v>
      </c>
      <c r="AA1063" s="374">
        <f t="shared" si="1822"/>
        <v>0</v>
      </c>
      <c r="AB1063" s="374">
        <f t="shared" si="1822"/>
        <v>0</v>
      </c>
      <c r="AC1063" s="374">
        <f t="shared" si="1822"/>
        <v>0</v>
      </c>
      <c r="AD1063" s="374">
        <f t="shared" si="1822"/>
        <v>0</v>
      </c>
      <c r="AE1063" s="374">
        <f t="shared" si="1822"/>
        <v>0</v>
      </c>
      <c r="AF1063" s="374">
        <f t="shared" si="1822"/>
        <v>0</v>
      </c>
      <c r="AG1063" s="374">
        <f t="shared" si="1822"/>
        <v>0</v>
      </c>
      <c r="AH1063" s="374">
        <f t="shared" si="1822"/>
        <v>0</v>
      </c>
      <c r="AI1063" s="374">
        <f t="shared" si="1822"/>
        <v>0</v>
      </c>
      <c r="AJ1063" s="374">
        <f t="shared" si="1822"/>
        <v>0</v>
      </c>
      <c r="AK1063" s="374">
        <f t="shared" si="1822"/>
        <v>0</v>
      </c>
      <c r="AL1063" s="374">
        <f t="shared" si="1822"/>
        <v>0</v>
      </c>
      <c r="AM1063" s="374">
        <f t="shared" si="1822"/>
        <v>0</v>
      </c>
      <c r="AN1063" s="374">
        <f t="shared" si="1822"/>
        <v>0</v>
      </c>
      <c r="AO1063" s="374">
        <f t="shared" si="1822"/>
        <v>0</v>
      </c>
      <c r="AP1063" s="374">
        <f t="shared" si="1822"/>
        <v>0</v>
      </c>
      <c r="AQ1063" s="374">
        <f t="shared" si="1822"/>
        <v>0</v>
      </c>
      <c r="AR1063" s="374">
        <f t="shared" si="1822"/>
        <v>0</v>
      </c>
      <c r="AS1063" s="374">
        <f t="shared" si="1822"/>
        <v>0</v>
      </c>
      <c r="AT1063" s="374">
        <f t="shared" si="1822"/>
        <v>0</v>
      </c>
      <c r="AU1063" s="374">
        <f t="shared" si="1822"/>
        <v>0</v>
      </c>
      <c r="AV1063" s="374">
        <f t="shared" si="1822"/>
        <v>0</v>
      </c>
      <c r="AW1063" s="374">
        <f t="shared" si="1822"/>
        <v>0</v>
      </c>
      <c r="AX1063" s="374">
        <f t="shared" si="1822"/>
        <v>0</v>
      </c>
      <c r="AY1063" s="374">
        <f t="shared" si="1822"/>
        <v>0</v>
      </c>
      <c r="AZ1063" s="374">
        <f t="shared" si="1822"/>
        <v>0</v>
      </c>
      <c r="BA1063" s="374">
        <f t="shared" si="1822"/>
        <v>0</v>
      </c>
      <c r="BB1063" s="374">
        <f t="shared" si="1822"/>
        <v>0</v>
      </c>
      <c r="BC1063" s="374">
        <f t="shared" si="1822"/>
        <v>0</v>
      </c>
      <c r="BD1063" s="374">
        <f t="shared" si="1822"/>
        <v>0</v>
      </c>
      <c r="BE1063" s="374">
        <f t="shared" si="1822"/>
        <v>0</v>
      </c>
      <c r="BF1063" s="374">
        <f t="shared" si="1822"/>
        <v>0</v>
      </c>
      <c r="BG1063" s="374">
        <f t="shared" si="1822"/>
        <v>0</v>
      </c>
      <c r="BH1063" s="374">
        <f t="shared" si="1822"/>
        <v>0</v>
      </c>
      <c r="BI1063" s="374">
        <f t="shared" si="1822"/>
        <v>0</v>
      </c>
      <c r="BJ1063" s="374">
        <f t="shared" si="1822"/>
        <v>0</v>
      </c>
      <c r="BK1063" s="374">
        <f t="shared" si="1822"/>
        <v>0</v>
      </c>
      <c r="BL1063" s="374">
        <f t="shared" si="1822"/>
        <v>0</v>
      </c>
      <c r="BM1063" s="374">
        <f t="shared" si="1822"/>
        <v>0</v>
      </c>
    </row>
    <row r="1064" spans="3:65" outlineLevel="1" x14ac:dyDescent="0.2">
      <c r="C1064" s="325">
        <f t="shared" si="1810"/>
        <v>11</v>
      </c>
      <c r="D1064" s="303" t="str">
        <f t="shared" si="1811"/>
        <v>item 11</v>
      </c>
      <c r="E1064" s="350" t="str">
        <f t="shared" si="1808"/>
        <v>Operating Expense</v>
      </c>
      <c r="F1064" s="320">
        <f t="shared" si="1808"/>
        <v>2</v>
      </c>
      <c r="G1064" s="320"/>
      <c r="H1064" s="362"/>
      <c r="K1064" s="341">
        <f t="shared" si="1812"/>
        <v>0</v>
      </c>
      <c r="L1064" s="342">
        <f t="shared" si="1813"/>
        <v>0</v>
      </c>
      <c r="O1064" s="374">
        <f t="shared" ref="O1064:BM1064" si="1823">O1006-O1035</f>
        <v>0</v>
      </c>
      <c r="P1064" s="374">
        <f t="shared" si="1823"/>
        <v>0</v>
      </c>
      <c r="Q1064" s="374">
        <f t="shared" si="1823"/>
        <v>0</v>
      </c>
      <c r="R1064" s="374">
        <f t="shared" si="1823"/>
        <v>0</v>
      </c>
      <c r="S1064" s="374">
        <f t="shared" si="1823"/>
        <v>0</v>
      </c>
      <c r="T1064" s="374">
        <f t="shared" si="1823"/>
        <v>0</v>
      </c>
      <c r="U1064" s="374">
        <f t="shared" si="1823"/>
        <v>0</v>
      </c>
      <c r="V1064" s="374">
        <f t="shared" si="1823"/>
        <v>0</v>
      </c>
      <c r="W1064" s="374">
        <f t="shared" si="1823"/>
        <v>0</v>
      </c>
      <c r="X1064" s="374">
        <f t="shared" si="1823"/>
        <v>0</v>
      </c>
      <c r="Y1064" s="374">
        <f t="shared" si="1823"/>
        <v>0</v>
      </c>
      <c r="Z1064" s="374">
        <f t="shared" si="1823"/>
        <v>0</v>
      </c>
      <c r="AA1064" s="374">
        <f t="shared" si="1823"/>
        <v>0</v>
      </c>
      <c r="AB1064" s="374">
        <f t="shared" si="1823"/>
        <v>0</v>
      </c>
      <c r="AC1064" s="374">
        <f t="shared" si="1823"/>
        <v>0</v>
      </c>
      <c r="AD1064" s="374">
        <f t="shared" si="1823"/>
        <v>0</v>
      </c>
      <c r="AE1064" s="374">
        <f t="shared" si="1823"/>
        <v>0</v>
      </c>
      <c r="AF1064" s="374">
        <f t="shared" si="1823"/>
        <v>0</v>
      </c>
      <c r="AG1064" s="374">
        <f t="shared" si="1823"/>
        <v>0</v>
      </c>
      <c r="AH1064" s="374">
        <f t="shared" si="1823"/>
        <v>0</v>
      </c>
      <c r="AI1064" s="374">
        <f t="shared" si="1823"/>
        <v>0</v>
      </c>
      <c r="AJ1064" s="374">
        <f t="shared" si="1823"/>
        <v>0</v>
      </c>
      <c r="AK1064" s="374">
        <f t="shared" si="1823"/>
        <v>0</v>
      </c>
      <c r="AL1064" s="374">
        <f t="shared" si="1823"/>
        <v>0</v>
      </c>
      <c r="AM1064" s="374">
        <f t="shared" si="1823"/>
        <v>0</v>
      </c>
      <c r="AN1064" s="374">
        <f t="shared" si="1823"/>
        <v>0</v>
      </c>
      <c r="AO1064" s="374">
        <f t="shared" si="1823"/>
        <v>0</v>
      </c>
      <c r="AP1064" s="374">
        <f t="shared" si="1823"/>
        <v>0</v>
      </c>
      <c r="AQ1064" s="374">
        <f t="shared" si="1823"/>
        <v>0</v>
      </c>
      <c r="AR1064" s="374">
        <f t="shared" si="1823"/>
        <v>0</v>
      </c>
      <c r="AS1064" s="374">
        <f t="shared" si="1823"/>
        <v>0</v>
      </c>
      <c r="AT1064" s="374">
        <f t="shared" si="1823"/>
        <v>0</v>
      </c>
      <c r="AU1064" s="374">
        <f t="shared" si="1823"/>
        <v>0</v>
      </c>
      <c r="AV1064" s="374">
        <f t="shared" si="1823"/>
        <v>0</v>
      </c>
      <c r="AW1064" s="374">
        <f t="shared" si="1823"/>
        <v>0</v>
      </c>
      <c r="AX1064" s="374">
        <f t="shared" si="1823"/>
        <v>0</v>
      </c>
      <c r="AY1064" s="374">
        <f t="shared" si="1823"/>
        <v>0</v>
      </c>
      <c r="AZ1064" s="374">
        <f t="shared" si="1823"/>
        <v>0</v>
      </c>
      <c r="BA1064" s="374">
        <f t="shared" si="1823"/>
        <v>0</v>
      </c>
      <c r="BB1064" s="374">
        <f t="shared" si="1823"/>
        <v>0</v>
      </c>
      <c r="BC1064" s="374">
        <f t="shared" si="1823"/>
        <v>0</v>
      </c>
      <c r="BD1064" s="374">
        <f t="shared" si="1823"/>
        <v>0</v>
      </c>
      <c r="BE1064" s="374">
        <f t="shared" si="1823"/>
        <v>0</v>
      </c>
      <c r="BF1064" s="374">
        <f t="shared" si="1823"/>
        <v>0</v>
      </c>
      <c r="BG1064" s="374">
        <f t="shared" si="1823"/>
        <v>0</v>
      </c>
      <c r="BH1064" s="374">
        <f t="shared" si="1823"/>
        <v>0</v>
      </c>
      <c r="BI1064" s="374">
        <f t="shared" si="1823"/>
        <v>0</v>
      </c>
      <c r="BJ1064" s="374">
        <f t="shared" si="1823"/>
        <v>0</v>
      </c>
      <c r="BK1064" s="374">
        <f t="shared" si="1823"/>
        <v>0</v>
      </c>
      <c r="BL1064" s="374">
        <f t="shared" si="1823"/>
        <v>0</v>
      </c>
      <c r="BM1064" s="374">
        <f t="shared" si="1823"/>
        <v>0</v>
      </c>
    </row>
    <row r="1065" spans="3:65" outlineLevel="1" x14ac:dyDescent="0.2">
      <c r="C1065" s="325">
        <f t="shared" si="1810"/>
        <v>12</v>
      </c>
      <c r="D1065" s="303" t="str">
        <f t="shared" si="1811"/>
        <v>item 12</v>
      </c>
      <c r="E1065" s="350" t="str">
        <f t="shared" si="1808"/>
        <v>Operating Expense</v>
      </c>
      <c r="F1065" s="320">
        <f t="shared" si="1808"/>
        <v>2</v>
      </c>
      <c r="G1065" s="320"/>
      <c r="H1065" s="362"/>
      <c r="K1065" s="341">
        <f t="shared" si="1812"/>
        <v>0</v>
      </c>
      <c r="L1065" s="342">
        <f t="shared" si="1813"/>
        <v>0</v>
      </c>
      <c r="O1065" s="374">
        <f t="shared" ref="O1065:BM1065" si="1824">O1007-O1036</f>
        <v>0</v>
      </c>
      <c r="P1065" s="374">
        <f t="shared" si="1824"/>
        <v>0</v>
      </c>
      <c r="Q1065" s="374">
        <f t="shared" si="1824"/>
        <v>0</v>
      </c>
      <c r="R1065" s="374">
        <f t="shared" si="1824"/>
        <v>0</v>
      </c>
      <c r="S1065" s="374">
        <f t="shared" si="1824"/>
        <v>0</v>
      </c>
      <c r="T1065" s="374">
        <f t="shared" si="1824"/>
        <v>0</v>
      </c>
      <c r="U1065" s="374">
        <f t="shared" si="1824"/>
        <v>0</v>
      </c>
      <c r="V1065" s="374">
        <f t="shared" si="1824"/>
        <v>0</v>
      </c>
      <c r="W1065" s="374">
        <f t="shared" si="1824"/>
        <v>0</v>
      </c>
      <c r="X1065" s="374">
        <f t="shared" si="1824"/>
        <v>0</v>
      </c>
      <c r="Y1065" s="374">
        <f t="shared" si="1824"/>
        <v>0</v>
      </c>
      <c r="Z1065" s="374">
        <f t="shared" si="1824"/>
        <v>0</v>
      </c>
      <c r="AA1065" s="374">
        <f t="shared" si="1824"/>
        <v>0</v>
      </c>
      <c r="AB1065" s="374">
        <f t="shared" si="1824"/>
        <v>0</v>
      </c>
      <c r="AC1065" s="374">
        <f t="shared" si="1824"/>
        <v>0</v>
      </c>
      <c r="AD1065" s="374">
        <f t="shared" si="1824"/>
        <v>0</v>
      </c>
      <c r="AE1065" s="374">
        <f t="shared" si="1824"/>
        <v>0</v>
      </c>
      <c r="AF1065" s="374">
        <f t="shared" si="1824"/>
        <v>0</v>
      </c>
      <c r="AG1065" s="374">
        <f t="shared" si="1824"/>
        <v>0</v>
      </c>
      <c r="AH1065" s="374">
        <f t="shared" si="1824"/>
        <v>0</v>
      </c>
      <c r="AI1065" s="374">
        <f t="shared" si="1824"/>
        <v>0</v>
      </c>
      <c r="AJ1065" s="374">
        <f t="shared" si="1824"/>
        <v>0</v>
      </c>
      <c r="AK1065" s="374">
        <f t="shared" si="1824"/>
        <v>0</v>
      </c>
      <c r="AL1065" s="374">
        <f t="shared" si="1824"/>
        <v>0</v>
      </c>
      <c r="AM1065" s="374">
        <f t="shared" si="1824"/>
        <v>0</v>
      </c>
      <c r="AN1065" s="374">
        <f t="shared" si="1824"/>
        <v>0</v>
      </c>
      <c r="AO1065" s="374">
        <f t="shared" si="1824"/>
        <v>0</v>
      </c>
      <c r="AP1065" s="374">
        <f t="shared" si="1824"/>
        <v>0</v>
      </c>
      <c r="AQ1065" s="374">
        <f t="shared" si="1824"/>
        <v>0</v>
      </c>
      <c r="AR1065" s="374">
        <f t="shared" si="1824"/>
        <v>0</v>
      </c>
      <c r="AS1065" s="374">
        <f t="shared" si="1824"/>
        <v>0</v>
      </c>
      <c r="AT1065" s="374">
        <f t="shared" si="1824"/>
        <v>0</v>
      </c>
      <c r="AU1065" s="374">
        <f t="shared" si="1824"/>
        <v>0</v>
      </c>
      <c r="AV1065" s="374">
        <f t="shared" si="1824"/>
        <v>0</v>
      </c>
      <c r="AW1065" s="374">
        <f t="shared" si="1824"/>
        <v>0</v>
      </c>
      <c r="AX1065" s="374">
        <f t="shared" si="1824"/>
        <v>0</v>
      </c>
      <c r="AY1065" s="374">
        <f t="shared" si="1824"/>
        <v>0</v>
      </c>
      <c r="AZ1065" s="374">
        <f t="shared" si="1824"/>
        <v>0</v>
      </c>
      <c r="BA1065" s="374">
        <f t="shared" si="1824"/>
        <v>0</v>
      </c>
      <c r="BB1065" s="374">
        <f t="shared" si="1824"/>
        <v>0</v>
      </c>
      <c r="BC1065" s="374">
        <f t="shared" si="1824"/>
        <v>0</v>
      </c>
      <c r="BD1065" s="374">
        <f t="shared" si="1824"/>
        <v>0</v>
      </c>
      <c r="BE1065" s="374">
        <f t="shared" si="1824"/>
        <v>0</v>
      </c>
      <c r="BF1065" s="374">
        <f t="shared" si="1824"/>
        <v>0</v>
      </c>
      <c r="BG1065" s="374">
        <f t="shared" si="1824"/>
        <v>0</v>
      </c>
      <c r="BH1065" s="374">
        <f t="shared" si="1824"/>
        <v>0</v>
      </c>
      <c r="BI1065" s="374">
        <f t="shared" si="1824"/>
        <v>0</v>
      </c>
      <c r="BJ1065" s="374">
        <f t="shared" si="1824"/>
        <v>0</v>
      </c>
      <c r="BK1065" s="374">
        <f t="shared" si="1824"/>
        <v>0</v>
      </c>
      <c r="BL1065" s="374">
        <f t="shared" si="1824"/>
        <v>0</v>
      </c>
      <c r="BM1065" s="374">
        <f t="shared" si="1824"/>
        <v>0</v>
      </c>
    </row>
    <row r="1066" spans="3:65" outlineLevel="1" x14ac:dyDescent="0.2">
      <c r="C1066" s="325">
        <f t="shared" si="1810"/>
        <v>13</v>
      </c>
      <c r="D1066" s="303" t="str">
        <f t="shared" si="1811"/>
        <v>item 13</v>
      </c>
      <c r="E1066" s="350" t="str">
        <f t="shared" si="1808"/>
        <v>Operating Expense</v>
      </c>
      <c r="F1066" s="320">
        <f t="shared" si="1808"/>
        <v>2</v>
      </c>
      <c r="G1066" s="320"/>
      <c r="H1066" s="362"/>
      <c r="K1066" s="341">
        <f t="shared" si="1812"/>
        <v>0</v>
      </c>
      <c r="L1066" s="342">
        <f t="shared" si="1813"/>
        <v>0</v>
      </c>
      <c r="O1066" s="374">
        <f t="shared" ref="O1066:BM1066" si="1825">O1008-O1037</f>
        <v>0</v>
      </c>
      <c r="P1066" s="374">
        <f t="shared" si="1825"/>
        <v>0</v>
      </c>
      <c r="Q1066" s="374">
        <f t="shared" si="1825"/>
        <v>0</v>
      </c>
      <c r="R1066" s="374">
        <f t="shared" si="1825"/>
        <v>0</v>
      </c>
      <c r="S1066" s="374">
        <f t="shared" si="1825"/>
        <v>0</v>
      </c>
      <c r="T1066" s="374">
        <f t="shared" si="1825"/>
        <v>0</v>
      </c>
      <c r="U1066" s="374">
        <f t="shared" si="1825"/>
        <v>0</v>
      </c>
      <c r="V1066" s="374">
        <f t="shared" si="1825"/>
        <v>0</v>
      </c>
      <c r="W1066" s="374">
        <f t="shared" si="1825"/>
        <v>0</v>
      </c>
      <c r="X1066" s="374">
        <f t="shared" si="1825"/>
        <v>0</v>
      </c>
      <c r="Y1066" s="374">
        <f t="shared" si="1825"/>
        <v>0</v>
      </c>
      <c r="Z1066" s="374">
        <f t="shared" si="1825"/>
        <v>0</v>
      </c>
      <c r="AA1066" s="374">
        <f t="shared" si="1825"/>
        <v>0</v>
      </c>
      <c r="AB1066" s="374">
        <f t="shared" si="1825"/>
        <v>0</v>
      </c>
      <c r="AC1066" s="374">
        <f t="shared" si="1825"/>
        <v>0</v>
      </c>
      <c r="AD1066" s="374">
        <f t="shared" si="1825"/>
        <v>0</v>
      </c>
      <c r="AE1066" s="374">
        <f t="shared" si="1825"/>
        <v>0</v>
      </c>
      <c r="AF1066" s="374">
        <f t="shared" si="1825"/>
        <v>0</v>
      </c>
      <c r="AG1066" s="374">
        <f t="shared" si="1825"/>
        <v>0</v>
      </c>
      <c r="AH1066" s="374">
        <f t="shared" si="1825"/>
        <v>0</v>
      </c>
      <c r="AI1066" s="374">
        <f t="shared" si="1825"/>
        <v>0</v>
      </c>
      <c r="AJ1066" s="374">
        <f t="shared" si="1825"/>
        <v>0</v>
      </c>
      <c r="AK1066" s="374">
        <f t="shared" si="1825"/>
        <v>0</v>
      </c>
      <c r="AL1066" s="374">
        <f t="shared" si="1825"/>
        <v>0</v>
      </c>
      <c r="AM1066" s="374">
        <f t="shared" si="1825"/>
        <v>0</v>
      </c>
      <c r="AN1066" s="374">
        <f t="shared" si="1825"/>
        <v>0</v>
      </c>
      <c r="AO1066" s="374">
        <f t="shared" si="1825"/>
        <v>0</v>
      </c>
      <c r="AP1066" s="374">
        <f t="shared" si="1825"/>
        <v>0</v>
      </c>
      <c r="AQ1066" s="374">
        <f t="shared" si="1825"/>
        <v>0</v>
      </c>
      <c r="AR1066" s="374">
        <f t="shared" si="1825"/>
        <v>0</v>
      </c>
      <c r="AS1066" s="374">
        <f t="shared" si="1825"/>
        <v>0</v>
      </c>
      <c r="AT1066" s="374">
        <f t="shared" si="1825"/>
        <v>0</v>
      </c>
      <c r="AU1066" s="374">
        <f t="shared" si="1825"/>
        <v>0</v>
      </c>
      <c r="AV1066" s="374">
        <f t="shared" si="1825"/>
        <v>0</v>
      </c>
      <c r="AW1066" s="374">
        <f t="shared" si="1825"/>
        <v>0</v>
      </c>
      <c r="AX1066" s="374">
        <f t="shared" si="1825"/>
        <v>0</v>
      </c>
      <c r="AY1066" s="374">
        <f t="shared" si="1825"/>
        <v>0</v>
      </c>
      <c r="AZ1066" s="374">
        <f t="shared" si="1825"/>
        <v>0</v>
      </c>
      <c r="BA1066" s="374">
        <f t="shared" si="1825"/>
        <v>0</v>
      </c>
      <c r="BB1066" s="374">
        <f t="shared" si="1825"/>
        <v>0</v>
      </c>
      <c r="BC1066" s="374">
        <f t="shared" si="1825"/>
        <v>0</v>
      </c>
      <c r="BD1066" s="374">
        <f t="shared" si="1825"/>
        <v>0</v>
      </c>
      <c r="BE1066" s="374">
        <f t="shared" si="1825"/>
        <v>0</v>
      </c>
      <c r="BF1066" s="374">
        <f t="shared" si="1825"/>
        <v>0</v>
      </c>
      <c r="BG1066" s="374">
        <f t="shared" si="1825"/>
        <v>0</v>
      </c>
      <c r="BH1066" s="374">
        <f t="shared" si="1825"/>
        <v>0</v>
      </c>
      <c r="BI1066" s="374">
        <f t="shared" si="1825"/>
        <v>0</v>
      </c>
      <c r="BJ1066" s="374">
        <f t="shared" si="1825"/>
        <v>0</v>
      </c>
      <c r="BK1066" s="374">
        <f t="shared" si="1825"/>
        <v>0</v>
      </c>
      <c r="BL1066" s="374">
        <f t="shared" si="1825"/>
        <v>0</v>
      </c>
      <c r="BM1066" s="374">
        <f t="shared" si="1825"/>
        <v>0</v>
      </c>
    </row>
    <row r="1067" spans="3:65" outlineLevel="1" x14ac:dyDescent="0.2">
      <c r="C1067" s="325">
        <f t="shared" si="1810"/>
        <v>14</v>
      </c>
      <c r="D1067" s="303" t="str">
        <f t="shared" si="1811"/>
        <v>item 14</v>
      </c>
      <c r="E1067" s="350" t="str">
        <f t="shared" si="1808"/>
        <v>Operating Expense</v>
      </c>
      <c r="F1067" s="320">
        <f t="shared" si="1808"/>
        <v>2</v>
      </c>
      <c r="G1067" s="320"/>
      <c r="H1067" s="362"/>
      <c r="K1067" s="341">
        <f t="shared" si="1812"/>
        <v>0</v>
      </c>
      <c r="L1067" s="342">
        <f t="shared" si="1813"/>
        <v>0</v>
      </c>
      <c r="O1067" s="374">
        <f t="shared" ref="O1067:BM1067" si="1826">O1009-O1038</f>
        <v>0</v>
      </c>
      <c r="P1067" s="374">
        <f t="shared" si="1826"/>
        <v>0</v>
      </c>
      <c r="Q1067" s="374">
        <f t="shared" si="1826"/>
        <v>0</v>
      </c>
      <c r="R1067" s="374">
        <f t="shared" si="1826"/>
        <v>0</v>
      </c>
      <c r="S1067" s="374">
        <f t="shared" si="1826"/>
        <v>0</v>
      </c>
      <c r="T1067" s="374">
        <f t="shared" si="1826"/>
        <v>0</v>
      </c>
      <c r="U1067" s="374">
        <f t="shared" si="1826"/>
        <v>0</v>
      </c>
      <c r="V1067" s="374">
        <f t="shared" si="1826"/>
        <v>0</v>
      </c>
      <c r="W1067" s="374">
        <f t="shared" si="1826"/>
        <v>0</v>
      </c>
      <c r="X1067" s="374">
        <f t="shared" si="1826"/>
        <v>0</v>
      </c>
      <c r="Y1067" s="374">
        <f t="shared" si="1826"/>
        <v>0</v>
      </c>
      <c r="Z1067" s="374">
        <f t="shared" si="1826"/>
        <v>0</v>
      </c>
      <c r="AA1067" s="374">
        <f t="shared" si="1826"/>
        <v>0</v>
      </c>
      <c r="AB1067" s="374">
        <f t="shared" si="1826"/>
        <v>0</v>
      </c>
      <c r="AC1067" s="374">
        <f t="shared" si="1826"/>
        <v>0</v>
      </c>
      <c r="AD1067" s="374">
        <f t="shared" si="1826"/>
        <v>0</v>
      </c>
      <c r="AE1067" s="374">
        <f t="shared" si="1826"/>
        <v>0</v>
      </c>
      <c r="AF1067" s="374">
        <f t="shared" si="1826"/>
        <v>0</v>
      </c>
      <c r="AG1067" s="374">
        <f t="shared" si="1826"/>
        <v>0</v>
      </c>
      <c r="AH1067" s="374">
        <f t="shared" si="1826"/>
        <v>0</v>
      </c>
      <c r="AI1067" s="374">
        <f t="shared" si="1826"/>
        <v>0</v>
      </c>
      <c r="AJ1067" s="374">
        <f t="shared" si="1826"/>
        <v>0</v>
      </c>
      <c r="AK1067" s="374">
        <f t="shared" si="1826"/>
        <v>0</v>
      </c>
      <c r="AL1067" s="374">
        <f t="shared" si="1826"/>
        <v>0</v>
      </c>
      <c r="AM1067" s="374">
        <f t="shared" si="1826"/>
        <v>0</v>
      </c>
      <c r="AN1067" s="374">
        <f t="shared" si="1826"/>
        <v>0</v>
      </c>
      <c r="AO1067" s="374">
        <f t="shared" si="1826"/>
        <v>0</v>
      </c>
      <c r="AP1067" s="374">
        <f t="shared" si="1826"/>
        <v>0</v>
      </c>
      <c r="AQ1067" s="374">
        <f t="shared" si="1826"/>
        <v>0</v>
      </c>
      <c r="AR1067" s="374">
        <f t="shared" si="1826"/>
        <v>0</v>
      </c>
      <c r="AS1067" s="374">
        <f t="shared" si="1826"/>
        <v>0</v>
      </c>
      <c r="AT1067" s="374">
        <f t="shared" si="1826"/>
        <v>0</v>
      </c>
      <c r="AU1067" s="374">
        <f t="shared" si="1826"/>
        <v>0</v>
      </c>
      <c r="AV1067" s="374">
        <f t="shared" si="1826"/>
        <v>0</v>
      </c>
      <c r="AW1067" s="374">
        <f t="shared" si="1826"/>
        <v>0</v>
      </c>
      <c r="AX1067" s="374">
        <f t="shared" si="1826"/>
        <v>0</v>
      </c>
      <c r="AY1067" s="374">
        <f t="shared" si="1826"/>
        <v>0</v>
      </c>
      <c r="AZ1067" s="374">
        <f t="shared" si="1826"/>
        <v>0</v>
      </c>
      <c r="BA1067" s="374">
        <f t="shared" si="1826"/>
        <v>0</v>
      </c>
      <c r="BB1067" s="374">
        <f t="shared" si="1826"/>
        <v>0</v>
      </c>
      <c r="BC1067" s="374">
        <f t="shared" si="1826"/>
        <v>0</v>
      </c>
      <c r="BD1067" s="374">
        <f t="shared" si="1826"/>
        <v>0</v>
      </c>
      <c r="BE1067" s="374">
        <f t="shared" si="1826"/>
        <v>0</v>
      </c>
      <c r="BF1067" s="374">
        <f t="shared" si="1826"/>
        <v>0</v>
      </c>
      <c r="BG1067" s="374">
        <f t="shared" si="1826"/>
        <v>0</v>
      </c>
      <c r="BH1067" s="374">
        <f t="shared" si="1826"/>
        <v>0</v>
      </c>
      <c r="BI1067" s="374">
        <f t="shared" si="1826"/>
        <v>0</v>
      </c>
      <c r="BJ1067" s="374">
        <f t="shared" si="1826"/>
        <v>0</v>
      </c>
      <c r="BK1067" s="374">
        <f t="shared" si="1826"/>
        <v>0</v>
      </c>
      <c r="BL1067" s="374">
        <f t="shared" si="1826"/>
        <v>0</v>
      </c>
      <c r="BM1067" s="374">
        <f t="shared" si="1826"/>
        <v>0</v>
      </c>
    </row>
    <row r="1068" spans="3:65" outlineLevel="1" x14ac:dyDescent="0.2">
      <c r="C1068" s="325">
        <f t="shared" si="1810"/>
        <v>15</v>
      </c>
      <c r="D1068" s="303" t="str">
        <f t="shared" si="1811"/>
        <v>item 15</v>
      </c>
      <c r="E1068" s="350" t="str">
        <f t="shared" si="1808"/>
        <v>Operating Expense</v>
      </c>
      <c r="F1068" s="320">
        <f t="shared" si="1808"/>
        <v>2</v>
      </c>
      <c r="G1068" s="320"/>
      <c r="H1068" s="362"/>
      <c r="K1068" s="341">
        <f t="shared" si="1812"/>
        <v>0</v>
      </c>
      <c r="L1068" s="342">
        <f t="shared" si="1813"/>
        <v>0</v>
      </c>
      <c r="O1068" s="374">
        <f t="shared" ref="O1068:BM1068" si="1827">O1010-O1039</f>
        <v>0</v>
      </c>
      <c r="P1068" s="374">
        <f t="shared" si="1827"/>
        <v>0</v>
      </c>
      <c r="Q1068" s="374">
        <f t="shared" si="1827"/>
        <v>0</v>
      </c>
      <c r="R1068" s="374">
        <f t="shared" si="1827"/>
        <v>0</v>
      </c>
      <c r="S1068" s="374">
        <f t="shared" si="1827"/>
        <v>0</v>
      </c>
      <c r="T1068" s="374">
        <f t="shared" si="1827"/>
        <v>0</v>
      </c>
      <c r="U1068" s="374">
        <f t="shared" si="1827"/>
        <v>0</v>
      </c>
      <c r="V1068" s="374">
        <f t="shared" si="1827"/>
        <v>0</v>
      </c>
      <c r="W1068" s="374">
        <f t="shared" si="1827"/>
        <v>0</v>
      </c>
      <c r="X1068" s="374">
        <f t="shared" si="1827"/>
        <v>0</v>
      </c>
      <c r="Y1068" s="374">
        <f t="shared" si="1827"/>
        <v>0</v>
      </c>
      <c r="Z1068" s="374">
        <f t="shared" si="1827"/>
        <v>0</v>
      </c>
      <c r="AA1068" s="374">
        <f t="shared" si="1827"/>
        <v>0</v>
      </c>
      <c r="AB1068" s="374">
        <f t="shared" si="1827"/>
        <v>0</v>
      </c>
      <c r="AC1068" s="374">
        <f t="shared" si="1827"/>
        <v>0</v>
      </c>
      <c r="AD1068" s="374">
        <f t="shared" si="1827"/>
        <v>0</v>
      </c>
      <c r="AE1068" s="374">
        <f t="shared" si="1827"/>
        <v>0</v>
      </c>
      <c r="AF1068" s="374">
        <f t="shared" si="1827"/>
        <v>0</v>
      </c>
      <c r="AG1068" s="374">
        <f t="shared" si="1827"/>
        <v>0</v>
      </c>
      <c r="AH1068" s="374">
        <f t="shared" si="1827"/>
        <v>0</v>
      </c>
      <c r="AI1068" s="374">
        <f t="shared" si="1827"/>
        <v>0</v>
      </c>
      <c r="AJ1068" s="374">
        <f t="shared" si="1827"/>
        <v>0</v>
      </c>
      <c r="AK1068" s="374">
        <f t="shared" si="1827"/>
        <v>0</v>
      </c>
      <c r="AL1068" s="374">
        <f t="shared" si="1827"/>
        <v>0</v>
      </c>
      <c r="AM1068" s="374">
        <f t="shared" si="1827"/>
        <v>0</v>
      </c>
      <c r="AN1068" s="374">
        <f t="shared" si="1827"/>
        <v>0</v>
      </c>
      <c r="AO1068" s="374">
        <f t="shared" si="1827"/>
        <v>0</v>
      </c>
      <c r="AP1068" s="374">
        <f t="shared" si="1827"/>
        <v>0</v>
      </c>
      <c r="AQ1068" s="374">
        <f t="shared" si="1827"/>
        <v>0</v>
      </c>
      <c r="AR1068" s="374">
        <f t="shared" si="1827"/>
        <v>0</v>
      </c>
      <c r="AS1068" s="374">
        <f t="shared" si="1827"/>
        <v>0</v>
      </c>
      <c r="AT1068" s="374">
        <f t="shared" si="1827"/>
        <v>0</v>
      </c>
      <c r="AU1068" s="374">
        <f t="shared" si="1827"/>
        <v>0</v>
      </c>
      <c r="AV1068" s="374">
        <f t="shared" si="1827"/>
        <v>0</v>
      </c>
      <c r="AW1068" s="374">
        <f t="shared" si="1827"/>
        <v>0</v>
      </c>
      <c r="AX1068" s="374">
        <f t="shared" si="1827"/>
        <v>0</v>
      </c>
      <c r="AY1068" s="374">
        <f t="shared" si="1827"/>
        <v>0</v>
      </c>
      <c r="AZ1068" s="374">
        <f t="shared" si="1827"/>
        <v>0</v>
      </c>
      <c r="BA1068" s="374">
        <f t="shared" si="1827"/>
        <v>0</v>
      </c>
      <c r="BB1068" s="374">
        <f t="shared" si="1827"/>
        <v>0</v>
      </c>
      <c r="BC1068" s="374">
        <f t="shared" si="1827"/>
        <v>0</v>
      </c>
      <c r="BD1068" s="374">
        <f t="shared" si="1827"/>
        <v>0</v>
      </c>
      <c r="BE1068" s="374">
        <f t="shared" si="1827"/>
        <v>0</v>
      </c>
      <c r="BF1068" s="374">
        <f t="shared" si="1827"/>
        <v>0</v>
      </c>
      <c r="BG1068" s="374">
        <f t="shared" si="1827"/>
        <v>0</v>
      </c>
      <c r="BH1068" s="374">
        <f t="shared" si="1827"/>
        <v>0</v>
      </c>
      <c r="BI1068" s="374">
        <f t="shared" si="1827"/>
        <v>0</v>
      </c>
      <c r="BJ1068" s="374">
        <f t="shared" si="1827"/>
        <v>0</v>
      </c>
      <c r="BK1068" s="374">
        <f t="shared" si="1827"/>
        <v>0</v>
      </c>
      <c r="BL1068" s="374">
        <f t="shared" si="1827"/>
        <v>0</v>
      </c>
      <c r="BM1068" s="374">
        <f t="shared" si="1827"/>
        <v>0</v>
      </c>
    </row>
    <row r="1069" spans="3:65" outlineLevel="1" x14ac:dyDescent="0.2">
      <c r="C1069" s="325">
        <f t="shared" si="1810"/>
        <v>16</v>
      </c>
      <c r="D1069" s="303" t="str">
        <f t="shared" si="1811"/>
        <v>item 16</v>
      </c>
      <c r="E1069" s="350" t="str">
        <f t="shared" si="1808"/>
        <v>Operating Expense</v>
      </c>
      <c r="F1069" s="320">
        <f t="shared" si="1808"/>
        <v>2</v>
      </c>
      <c r="G1069" s="320"/>
      <c r="H1069" s="362"/>
      <c r="K1069" s="341">
        <f t="shared" si="1812"/>
        <v>0</v>
      </c>
      <c r="L1069" s="342">
        <f t="shared" si="1813"/>
        <v>0</v>
      </c>
      <c r="O1069" s="374">
        <f t="shared" ref="O1069:BM1069" si="1828">O1011-O1040</f>
        <v>0</v>
      </c>
      <c r="P1069" s="374">
        <f t="shared" si="1828"/>
        <v>0</v>
      </c>
      <c r="Q1069" s="374">
        <f t="shared" si="1828"/>
        <v>0</v>
      </c>
      <c r="R1069" s="374">
        <f t="shared" si="1828"/>
        <v>0</v>
      </c>
      <c r="S1069" s="374">
        <f t="shared" si="1828"/>
        <v>0</v>
      </c>
      <c r="T1069" s="374">
        <f t="shared" si="1828"/>
        <v>0</v>
      </c>
      <c r="U1069" s="374">
        <f t="shared" si="1828"/>
        <v>0</v>
      </c>
      <c r="V1069" s="374">
        <f t="shared" si="1828"/>
        <v>0</v>
      </c>
      <c r="W1069" s="374">
        <f t="shared" si="1828"/>
        <v>0</v>
      </c>
      <c r="X1069" s="374">
        <f t="shared" si="1828"/>
        <v>0</v>
      </c>
      <c r="Y1069" s="374">
        <f t="shared" si="1828"/>
        <v>0</v>
      </c>
      <c r="Z1069" s="374">
        <f t="shared" si="1828"/>
        <v>0</v>
      </c>
      <c r="AA1069" s="374">
        <f t="shared" si="1828"/>
        <v>0</v>
      </c>
      <c r="AB1069" s="374">
        <f t="shared" si="1828"/>
        <v>0</v>
      </c>
      <c r="AC1069" s="374">
        <f t="shared" si="1828"/>
        <v>0</v>
      </c>
      <c r="AD1069" s="374">
        <f t="shared" si="1828"/>
        <v>0</v>
      </c>
      <c r="AE1069" s="374">
        <f t="shared" si="1828"/>
        <v>0</v>
      </c>
      <c r="AF1069" s="374">
        <f t="shared" si="1828"/>
        <v>0</v>
      </c>
      <c r="AG1069" s="374">
        <f t="shared" si="1828"/>
        <v>0</v>
      </c>
      <c r="AH1069" s="374">
        <f t="shared" si="1828"/>
        <v>0</v>
      </c>
      <c r="AI1069" s="374">
        <f t="shared" si="1828"/>
        <v>0</v>
      </c>
      <c r="AJ1069" s="374">
        <f t="shared" si="1828"/>
        <v>0</v>
      </c>
      <c r="AK1069" s="374">
        <f t="shared" si="1828"/>
        <v>0</v>
      </c>
      <c r="AL1069" s="374">
        <f t="shared" si="1828"/>
        <v>0</v>
      </c>
      <c r="AM1069" s="374">
        <f t="shared" si="1828"/>
        <v>0</v>
      </c>
      <c r="AN1069" s="374">
        <f t="shared" si="1828"/>
        <v>0</v>
      </c>
      <c r="AO1069" s="374">
        <f t="shared" si="1828"/>
        <v>0</v>
      </c>
      <c r="AP1069" s="374">
        <f t="shared" si="1828"/>
        <v>0</v>
      </c>
      <c r="AQ1069" s="374">
        <f t="shared" si="1828"/>
        <v>0</v>
      </c>
      <c r="AR1069" s="374">
        <f t="shared" si="1828"/>
        <v>0</v>
      </c>
      <c r="AS1069" s="374">
        <f t="shared" si="1828"/>
        <v>0</v>
      </c>
      <c r="AT1069" s="374">
        <f t="shared" si="1828"/>
        <v>0</v>
      </c>
      <c r="AU1069" s="374">
        <f t="shared" si="1828"/>
        <v>0</v>
      </c>
      <c r="AV1069" s="374">
        <f t="shared" si="1828"/>
        <v>0</v>
      </c>
      <c r="AW1069" s="374">
        <f t="shared" si="1828"/>
        <v>0</v>
      </c>
      <c r="AX1069" s="374">
        <f t="shared" si="1828"/>
        <v>0</v>
      </c>
      <c r="AY1069" s="374">
        <f t="shared" si="1828"/>
        <v>0</v>
      </c>
      <c r="AZ1069" s="374">
        <f t="shared" si="1828"/>
        <v>0</v>
      </c>
      <c r="BA1069" s="374">
        <f t="shared" si="1828"/>
        <v>0</v>
      </c>
      <c r="BB1069" s="374">
        <f t="shared" si="1828"/>
        <v>0</v>
      </c>
      <c r="BC1069" s="374">
        <f t="shared" si="1828"/>
        <v>0</v>
      </c>
      <c r="BD1069" s="374">
        <f t="shared" si="1828"/>
        <v>0</v>
      </c>
      <c r="BE1069" s="374">
        <f t="shared" si="1828"/>
        <v>0</v>
      </c>
      <c r="BF1069" s="374">
        <f t="shared" si="1828"/>
        <v>0</v>
      </c>
      <c r="BG1069" s="374">
        <f t="shared" si="1828"/>
        <v>0</v>
      </c>
      <c r="BH1069" s="374">
        <f t="shared" si="1828"/>
        <v>0</v>
      </c>
      <c r="BI1069" s="374">
        <f t="shared" si="1828"/>
        <v>0</v>
      </c>
      <c r="BJ1069" s="374">
        <f t="shared" si="1828"/>
        <v>0</v>
      </c>
      <c r="BK1069" s="374">
        <f t="shared" si="1828"/>
        <v>0</v>
      </c>
      <c r="BL1069" s="374">
        <f t="shared" si="1828"/>
        <v>0</v>
      </c>
      <c r="BM1069" s="374">
        <f t="shared" si="1828"/>
        <v>0</v>
      </c>
    </row>
    <row r="1070" spans="3:65" outlineLevel="1" x14ac:dyDescent="0.2">
      <c r="C1070" s="325">
        <f t="shared" si="1810"/>
        <v>17</v>
      </c>
      <c r="D1070" s="303" t="str">
        <f t="shared" si="1811"/>
        <v>item 17</v>
      </c>
      <c r="E1070" s="350" t="str">
        <f t="shared" si="1808"/>
        <v>Operating Expense</v>
      </c>
      <c r="F1070" s="320">
        <f t="shared" si="1808"/>
        <v>2</v>
      </c>
      <c r="G1070" s="320"/>
      <c r="H1070" s="362"/>
      <c r="K1070" s="341">
        <f t="shared" si="1812"/>
        <v>0</v>
      </c>
      <c r="L1070" s="342">
        <f t="shared" si="1813"/>
        <v>0</v>
      </c>
      <c r="O1070" s="374">
        <f t="shared" ref="O1070:BM1070" si="1829">O1012-O1041</f>
        <v>0</v>
      </c>
      <c r="P1070" s="374">
        <f t="shared" si="1829"/>
        <v>0</v>
      </c>
      <c r="Q1070" s="374">
        <f t="shared" si="1829"/>
        <v>0</v>
      </c>
      <c r="R1070" s="374">
        <f t="shared" si="1829"/>
        <v>0</v>
      </c>
      <c r="S1070" s="374">
        <f t="shared" si="1829"/>
        <v>0</v>
      </c>
      <c r="T1070" s="374">
        <f t="shared" si="1829"/>
        <v>0</v>
      </c>
      <c r="U1070" s="374">
        <f t="shared" si="1829"/>
        <v>0</v>
      </c>
      <c r="V1070" s="374">
        <f t="shared" si="1829"/>
        <v>0</v>
      </c>
      <c r="W1070" s="374">
        <f t="shared" si="1829"/>
        <v>0</v>
      </c>
      <c r="X1070" s="374">
        <f t="shared" si="1829"/>
        <v>0</v>
      </c>
      <c r="Y1070" s="374">
        <f t="shared" si="1829"/>
        <v>0</v>
      </c>
      <c r="Z1070" s="374">
        <f t="shared" si="1829"/>
        <v>0</v>
      </c>
      <c r="AA1070" s="374">
        <f t="shared" si="1829"/>
        <v>0</v>
      </c>
      <c r="AB1070" s="374">
        <f t="shared" si="1829"/>
        <v>0</v>
      </c>
      <c r="AC1070" s="374">
        <f t="shared" si="1829"/>
        <v>0</v>
      </c>
      <c r="AD1070" s="374">
        <f t="shared" si="1829"/>
        <v>0</v>
      </c>
      <c r="AE1070" s="374">
        <f t="shared" si="1829"/>
        <v>0</v>
      </c>
      <c r="AF1070" s="374">
        <f t="shared" si="1829"/>
        <v>0</v>
      </c>
      <c r="AG1070" s="374">
        <f t="shared" si="1829"/>
        <v>0</v>
      </c>
      <c r="AH1070" s="374">
        <f t="shared" si="1829"/>
        <v>0</v>
      </c>
      <c r="AI1070" s="374">
        <f t="shared" si="1829"/>
        <v>0</v>
      </c>
      <c r="AJ1070" s="374">
        <f t="shared" si="1829"/>
        <v>0</v>
      </c>
      <c r="AK1070" s="374">
        <f t="shared" si="1829"/>
        <v>0</v>
      </c>
      <c r="AL1070" s="374">
        <f t="shared" si="1829"/>
        <v>0</v>
      </c>
      <c r="AM1070" s="374">
        <f t="shared" si="1829"/>
        <v>0</v>
      </c>
      <c r="AN1070" s="374">
        <f t="shared" si="1829"/>
        <v>0</v>
      </c>
      <c r="AO1070" s="374">
        <f t="shared" si="1829"/>
        <v>0</v>
      </c>
      <c r="AP1070" s="374">
        <f t="shared" si="1829"/>
        <v>0</v>
      </c>
      <c r="AQ1070" s="374">
        <f t="shared" si="1829"/>
        <v>0</v>
      </c>
      <c r="AR1070" s="374">
        <f t="shared" si="1829"/>
        <v>0</v>
      </c>
      <c r="AS1070" s="374">
        <f t="shared" si="1829"/>
        <v>0</v>
      </c>
      <c r="AT1070" s="374">
        <f t="shared" si="1829"/>
        <v>0</v>
      </c>
      <c r="AU1070" s="374">
        <f t="shared" si="1829"/>
        <v>0</v>
      </c>
      <c r="AV1070" s="374">
        <f t="shared" si="1829"/>
        <v>0</v>
      </c>
      <c r="AW1070" s="374">
        <f t="shared" si="1829"/>
        <v>0</v>
      </c>
      <c r="AX1070" s="374">
        <f t="shared" si="1829"/>
        <v>0</v>
      </c>
      <c r="AY1070" s="374">
        <f t="shared" si="1829"/>
        <v>0</v>
      </c>
      <c r="AZ1070" s="374">
        <f t="shared" si="1829"/>
        <v>0</v>
      </c>
      <c r="BA1070" s="374">
        <f t="shared" si="1829"/>
        <v>0</v>
      </c>
      <c r="BB1070" s="374">
        <f t="shared" si="1829"/>
        <v>0</v>
      </c>
      <c r="BC1070" s="374">
        <f t="shared" si="1829"/>
        <v>0</v>
      </c>
      <c r="BD1070" s="374">
        <f t="shared" si="1829"/>
        <v>0</v>
      </c>
      <c r="BE1070" s="374">
        <f t="shared" si="1829"/>
        <v>0</v>
      </c>
      <c r="BF1070" s="374">
        <f t="shared" si="1829"/>
        <v>0</v>
      </c>
      <c r="BG1070" s="374">
        <f t="shared" si="1829"/>
        <v>0</v>
      </c>
      <c r="BH1070" s="374">
        <f t="shared" si="1829"/>
        <v>0</v>
      </c>
      <c r="BI1070" s="374">
        <f t="shared" si="1829"/>
        <v>0</v>
      </c>
      <c r="BJ1070" s="374">
        <f t="shared" si="1829"/>
        <v>0</v>
      </c>
      <c r="BK1070" s="374">
        <f t="shared" si="1829"/>
        <v>0</v>
      </c>
      <c r="BL1070" s="374">
        <f t="shared" si="1829"/>
        <v>0</v>
      </c>
      <c r="BM1070" s="374">
        <f t="shared" si="1829"/>
        <v>0</v>
      </c>
    </row>
    <row r="1071" spans="3:65" outlineLevel="1" x14ac:dyDescent="0.2">
      <c r="C1071" s="325">
        <f t="shared" si="1810"/>
        <v>18</v>
      </c>
      <c r="D1071" s="303" t="str">
        <f t="shared" si="1811"/>
        <v>item 18</v>
      </c>
      <c r="E1071" s="350" t="str">
        <f t="shared" si="1808"/>
        <v>Operating Expense</v>
      </c>
      <c r="F1071" s="320">
        <f t="shared" si="1808"/>
        <v>2</v>
      </c>
      <c r="G1071" s="320"/>
      <c r="H1071" s="362"/>
      <c r="K1071" s="341">
        <f t="shared" si="1812"/>
        <v>0</v>
      </c>
      <c r="L1071" s="342">
        <f t="shared" si="1813"/>
        <v>0</v>
      </c>
      <c r="O1071" s="374">
        <f t="shared" ref="O1071:BM1071" si="1830">O1013-O1042</f>
        <v>0</v>
      </c>
      <c r="P1071" s="374">
        <f t="shared" si="1830"/>
        <v>0</v>
      </c>
      <c r="Q1071" s="374">
        <f t="shared" si="1830"/>
        <v>0</v>
      </c>
      <c r="R1071" s="374">
        <f t="shared" si="1830"/>
        <v>0</v>
      </c>
      <c r="S1071" s="374">
        <f t="shared" si="1830"/>
        <v>0</v>
      </c>
      <c r="T1071" s="374">
        <f t="shared" si="1830"/>
        <v>0</v>
      </c>
      <c r="U1071" s="374">
        <f t="shared" si="1830"/>
        <v>0</v>
      </c>
      <c r="V1071" s="374">
        <f t="shared" si="1830"/>
        <v>0</v>
      </c>
      <c r="W1071" s="374">
        <f t="shared" si="1830"/>
        <v>0</v>
      </c>
      <c r="X1071" s="374">
        <f t="shared" si="1830"/>
        <v>0</v>
      </c>
      <c r="Y1071" s="374">
        <f t="shared" si="1830"/>
        <v>0</v>
      </c>
      <c r="Z1071" s="374">
        <f t="shared" si="1830"/>
        <v>0</v>
      </c>
      <c r="AA1071" s="374">
        <f t="shared" si="1830"/>
        <v>0</v>
      </c>
      <c r="AB1071" s="374">
        <f t="shared" si="1830"/>
        <v>0</v>
      </c>
      <c r="AC1071" s="374">
        <f t="shared" si="1830"/>
        <v>0</v>
      </c>
      <c r="AD1071" s="374">
        <f t="shared" si="1830"/>
        <v>0</v>
      </c>
      <c r="AE1071" s="374">
        <f t="shared" si="1830"/>
        <v>0</v>
      </c>
      <c r="AF1071" s="374">
        <f t="shared" si="1830"/>
        <v>0</v>
      </c>
      <c r="AG1071" s="374">
        <f t="shared" si="1830"/>
        <v>0</v>
      </c>
      <c r="AH1071" s="374">
        <f t="shared" si="1830"/>
        <v>0</v>
      </c>
      <c r="AI1071" s="374">
        <f t="shared" si="1830"/>
        <v>0</v>
      </c>
      <c r="AJ1071" s="374">
        <f t="shared" si="1830"/>
        <v>0</v>
      </c>
      <c r="AK1071" s="374">
        <f t="shared" si="1830"/>
        <v>0</v>
      </c>
      <c r="AL1071" s="374">
        <f t="shared" si="1830"/>
        <v>0</v>
      </c>
      <c r="AM1071" s="374">
        <f t="shared" si="1830"/>
        <v>0</v>
      </c>
      <c r="AN1071" s="374">
        <f t="shared" si="1830"/>
        <v>0</v>
      </c>
      <c r="AO1071" s="374">
        <f t="shared" si="1830"/>
        <v>0</v>
      </c>
      <c r="AP1071" s="374">
        <f t="shared" si="1830"/>
        <v>0</v>
      </c>
      <c r="AQ1071" s="374">
        <f t="shared" si="1830"/>
        <v>0</v>
      </c>
      <c r="AR1071" s="374">
        <f t="shared" si="1830"/>
        <v>0</v>
      </c>
      <c r="AS1071" s="374">
        <f t="shared" si="1830"/>
        <v>0</v>
      </c>
      <c r="AT1071" s="374">
        <f t="shared" si="1830"/>
        <v>0</v>
      </c>
      <c r="AU1071" s="374">
        <f t="shared" si="1830"/>
        <v>0</v>
      </c>
      <c r="AV1071" s="374">
        <f t="shared" si="1830"/>
        <v>0</v>
      </c>
      <c r="AW1071" s="374">
        <f t="shared" si="1830"/>
        <v>0</v>
      </c>
      <c r="AX1071" s="374">
        <f t="shared" si="1830"/>
        <v>0</v>
      </c>
      <c r="AY1071" s="374">
        <f t="shared" si="1830"/>
        <v>0</v>
      </c>
      <c r="AZ1071" s="374">
        <f t="shared" si="1830"/>
        <v>0</v>
      </c>
      <c r="BA1071" s="374">
        <f t="shared" si="1830"/>
        <v>0</v>
      </c>
      <c r="BB1071" s="374">
        <f t="shared" si="1830"/>
        <v>0</v>
      </c>
      <c r="BC1071" s="374">
        <f t="shared" si="1830"/>
        <v>0</v>
      </c>
      <c r="BD1071" s="374">
        <f t="shared" si="1830"/>
        <v>0</v>
      </c>
      <c r="BE1071" s="374">
        <f t="shared" si="1830"/>
        <v>0</v>
      </c>
      <c r="BF1071" s="374">
        <f t="shared" si="1830"/>
        <v>0</v>
      </c>
      <c r="BG1071" s="374">
        <f t="shared" si="1830"/>
        <v>0</v>
      </c>
      <c r="BH1071" s="374">
        <f t="shared" si="1830"/>
        <v>0</v>
      </c>
      <c r="BI1071" s="374">
        <f t="shared" si="1830"/>
        <v>0</v>
      </c>
      <c r="BJ1071" s="374">
        <f t="shared" si="1830"/>
        <v>0</v>
      </c>
      <c r="BK1071" s="374">
        <f t="shared" si="1830"/>
        <v>0</v>
      </c>
      <c r="BL1071" s="374">
        <f t="shared" si="1830"/>
        <v>0</v>
      </c>
      <c r="BM1071" s="374">
        <f t="shared" si="1830"/>
        <v>0</v>
      </c>
    </row>
    <row r="1072" spans="3:65" outlineLevel="1" x14ac:dyDescent="0.2">
      <c r="C1072" s="325">
        <f t="shared" si="1810"/>
        <v>19</v>
      </c>
      <c r="D1072" s="303" t="str">
        <f t="shared" si="1811"/>
        <v>item 19</v>
      </c>
      <c r="E1072" s="350" t="str">
        <f t="shared" si="1808"/>
        <v>Operating Expense</v>
      </c>
      <c r="F1072" s="320">
        <f t="shared" si="1808"/>
        <v>2</v>
      </c>
      <c r="G1072" s="320"/>
      <c r="H1072" s="362"/>
      <c r="K1072" s="341">
        <f t="shared" si="1812"/>
        <v>0</v>
      </c>
      <c r="L1072" s="342">
        <f t="shared" si="1813"/>
        <v>0</v>
      </c>
      <c r="O1072" s="374">
        <f t="shared" ref="O1072:BM1072" si="1831">O1014-O1043</f>
        <v>0</v>
      </c>
      <c r="P1072" s="374">
        <f t="shared" si="1831"/>
        <v>0</v>
      </c>
      <c r="Q1072" s="374">
        <f t="shared" si="1831"/>
        <v>0</v>
      </c>
      <c r="R1072" s="374">
        <f t="shared" si="1831"/>
        <v>0</v>
      </c>
      <c r="S1072" s="374">
        <f t="shared" si="1831"/>
        <v>0</v>
      </c>
      <c r="T1072" s="374">
        <f t="shared" si="1831"/>
        <v>0</v>
      </c>
      <c r="U1072" s="374">
        <f t="shared" si="1831"/>
        <v>0</v>
      </c>
      <c r="V1072" s="374">
        <f t="shared" si="1831"/>
        <v>0</v>
      </c>
      <c r="W1072" s="374">
        <f t="shared" si="1831"/>
        <v>0</v>
      </c>
      <c r="X1072" s="374">
        <f t="shared" si="1831"/>
        <v>0</v>
      </c>
      <c r="Y1072" s="374">
        <f t="shared" si="1831"/>
        <v>0</v>
      </c>
      <c r="Z1072" s="374">
        <f t="shared" si="1831"/>
        <v>0</v>
      </c>
      <c r="AA1072" s="374">
        <f t="shared" si="1831"/>
        <v>0</v>
      </c>
      <c r="AB1072" s="374">
        <f t="shared" si="1831"/>
        <v>0</v>
      </c>
      <c r="AC1072" s="374">
        <f t="shared" si="1831"/>
        <v>0</v>
      </c>
      <c r="AD1072" s="374">
        <f t="shared" si="1831"/>
        <v>0</v>
      </c>
      <c r="AE1072" s="374">
        <f t="shared" si="1831"/>
        <v>0</v>
      </c>
      <c r="AF1072" s="374">
        <f t="shared" si="1831"/>
        <v>0</v>
      </c>
      <c r="AG1072" s="374">
        <f t="shared" si="1831"/>
        <v>0</v>
      </c>
      <c r="AH1072" s="374">
        <f t="shared" si="1831"/>
        <v>0</v>
      </c>
      <c r="AI1072" s="374">
        <f t="shared" si="1831"/>
        <v>0</v>
      </c>
      <c r="AJ1072" s="374">
        <f t="shared" si="1831"/>
        <v>0</v>
      </c>
      <c r="AK1072" s="374">
        <f t="shared" si="1831"/>
        <v>0</v>
      </c>
      <c r="AL1072" s="374">
        <f t="shared" si="1831"/>
        <v>0</v>
      </c>
      <c r="AM1072" s="374">
        <f t="shared" si="1831"/>
        <v>0</v>
      </c>
      <c r="AN1072" s="374">
        <f t="shared" si="1831"/>
        <v>0</v>
      </c>
      <c r="AO1072" s="374">
        <f t="shared" si="1831"/>
        <v>0</v>
      </c>
      <c r="AP1072" s="374">
        <f t="shared" si="1831"/>
        <v>0</v>
      </c>
      <c r="AQ1072" s="374">
        <f t="shared" si="1831"/>
        <v>0</v>
      </c>
      <c r="AR1072" s="374">
        <f t="shared" si="1831"/>
        <v>0</v>
      </c>
      <c r="AS1072" s="374">
        <f t="shared" si="1831"/>
        <v>0</v>
      </c>
      <c r="AT1072" s="374">
        <f t="shared" si="1831"/>
        <v>0</v>
      </c>
      <c r="AU1072" s="374">
        <f t="shared" si="1831"/>
        <v>0</v>
      </c>
      <c r="AV1072" s="374">
        <f t="shared" si="1831"/>
        <v>0</v>
      </c>
      <c r="AW1072" s="374">
        <f t="shared" si="1831"/>
        <v>0</v>
      </c>
      <c r="AX1072" s="374">
        <f t="shared" si="1831"/>
        <v>0</v>
      </c>
      <c r="AY1072" s="374">
        <f t="shared" si="1831"/>
        <v>0</v>
      </c>
      <c r="AZ1072" s="374">
        <f t="shared" si="1831"/>
        <v>0</v>
      </c>
      <c r="BA1072" s="374">
        <f t="shared" si="1831"/>
        <v>0</v>
      </c>
      <c r="BB1072" s="374">
        <f t="shared" si="1831"/>
        <v>0</v>
      </c>
      <c r="BC1072" s="374">
        <f t="shared" si="1831"/>
        <v>0</v>
      </c>
      <c r="BD1072" s="374">
        <f t="shared" si="1831"/>
        <v>0</v>
      </c>
      <c r="BE1072" s="374">
        <f t="shared" si="1831"/>
        <v>0</v>
      </c>
      <c r="BF1072" s="374">
        <f t="shared" si="1831"/>
        <v>0</v>
      </c>
      <c r="BG1072" s="374">
        <f t="shared" si="1831"/>
        <v>0</v>
      </c>
      <c r="BH1072" s="374">
        <f t="shared" si="1831"/>
        <v>0</v>
      </c>
      <c r="BI1072" s="374">
        <f t="shared" si="1831"/>
        <v>0</v>
      </c>
      <c r="BJ1072" s="374">
        <f t="shared" si="1831"/>
        <v>0</v>
      </c>
      <c r="BK1072" s="374">
        <f t="shared" si="1831"/>
        <v>0</v>
      </c>
      <c r="BL1072" s="374">
        <f t="shared" si="1831"/>
        <v>0</v>
      </c>
      <c r="BM1072" s="374">
        <f t="shared" si="1831"/>
        <v>0</v>
      </c>
    </row>
    <row r="1073" spans="3:65" outlineLevel="1" x14ac:dyDescent="0.2">
      <c r="C1073" s="325">
        <f t="shared" si="1810"/>
        <v>20</v>
      </c>
      <c r="D1073" s="303" t="str">
        <f t="shared" si="1811"/>
        <v>item 20</v>
      </c>
      <c r="E1073" s="350" t="str">
        <f t="shared" si="1808"/>
        <v>Operating Expense</v>
      </c>
      <c r="F1073" s="320">
        <f t="shared" si="1808"/>
        <v>2</v>
      </c>
      <c r="G1073" s="320"/>
      <c r="H1073" s="362"/>
      <c r="K1073" s="341">
        <f t="shared" si="1812"/>
        <v>0</v>
      </c>
      <c r="L1073" s="342">
        <f t="shared" si="1813"/>
        <v>0</v>
      </c>
      <c r="O1073" s="374">
        <f t="shared" ref="O1073:BM1073" si="1832">O1015-O1044</f>
        <v>0</v>
      </c>
      <c r="P1073" s="374">
        <f t="shared" si="1832"/>
        <v>0</v>
      </c>
      <c r="Q1073" s="374">
        <f t="shared" si="1832"/>
        <v>0</v>
      </c>
      <c r="R1073" s="374">
        <f t="shared" si="1832"/>
        <v>0</v>
      </c>
      <c r="S1073" s="374">
        <f t="shared" si="1832"/>
        <v>0</v>
      </c>
      <c r="T1073" s="374">
        <f t="shared" si="1832"/>
        <v>0</v>
      </c>
      <c r="U1073" s="374">
        <f t="shared" si="1832"/>
        <v>0</v>
      </c>
      <c r="V1073" s="374">
        <f t="shared" si="1832"/>
        <v>0</v>
      </c>
      <c r="W1073" s="374">
        <f t="shared" si="1832"/>
        <v>0</v>
      </c>
      <c r="X1073" s="374">
        <f t="shared" si="1832"/>
        <v>0</v>
      </c>
      <c r="Y1073" s="374">
        <f t="shared" si="1832"/>
        <v>0</v>
      </c>
      <c r="Z1073" s="374">
        <f t="shared" si="1832"/>
        <v>0</v>
      </c>
      <c r="AA1073" s="374">
        <f t="shared" si="1832"/>
        <v>0</v>
      </c>
      <c r="AB1073" s="374">
        <f t="shared" si="1832"/>
        <v>0</v>
      </c>
      <c r="AC1073" s="374">
        <f t="shared" si="1832"/>
        <v>0</v>
      </c>
      <c r="AD1073" s="374">
        <f t="shared" si="1832"/>
        <v>0</v>
      </c>
      <c r="AE1073" s="374">
        <f t="shared" si="1832"/>
        <v>0</v>
      </c>
      <c r="AF1073" s="374">
        <f t="shared" si="1832"/>
        <v>0</v>
      </c>
      <c r="AG1073" s="374">
        <f t="shared" si="1832"/>
        <v>0</v>
      </c>
      <c r="AH1073" s="374">
        <f t="shared" si="1832"/>
        <v>0</v>
      </c>
      <c r="AI1073" s="374">
        <f t="shared" si="1832"/>
        <v>0</v>
      </c>
      <c r="AJ1073" s="374">
        <f t="shared" si="1832"/>
        <v>0</v>
      </c>
      <c r="AK1073" s="374">
        <f t="shared" si="1832"/>
        <v>0</v>
      </c>
      <c r="AL1073" s="374">
        <f t="shared" si="1832"/>
        <v>0</v>
      </c>
      <c r="AM1073" s="374">
        <f t="shared" si="1832"/>
        <v>0</v>
      </c>
      <c r="AN1073" s="374">
        <f t="shared" si="1832"/>
        <v>0</v>
      </c>
      <c r="AO1073" s="374">
        <f t="shared" si="1832"/>
        <v>0</v>
      </c>
      <c r="AP1073" s="374">
        <f t="shared" si="1832"/>
        <v>0</v>
      </c>
      <c r="AQ1073" s="374">
        <f t="shared" si="1832"/>
        <v>0</v>
      </c>
      <c r="AR1073" s="374">
        <f t="shared" si="1832"/>
        <v>0</v>
      </c>
      <c r="AS1073" s="374">
        <f t="shared" si="1832"/>
        <v>0</v>
      </c>
      <c r="AT1073" s="374">
        <f t="shared" si="1832"/>
        <v>0</v>
      </c>
      <c r="AU1073" s="374">
        <f t="shared" si="1832"/>
        <v>0</v>
      </c>
      <c r="AV1073" s="374">
        <f t="shared" si="1832"/>
        <v>0</v>
      </c>
      <c r="AW1073" s="374">
        <f t="shared" si="1832"/>
        <v>0</v>
      </c>
      <c r="AX1073" s="374">
        <f t="shared" si="1832"/>
        <v>0</v>
      </c>
      <c r="AY1073" s="374">
        <f t="shared" si="1832"/>
        <v>0</v>
      </c>
      <c r="AZ1073" s="374">
        <f t="shared" si="1832"/>
        <v>0</v>
      </c>
      <c r="BA1073" s="374">
        <f t="shared" si="1832"/>
        <v>0</v>
      </c>
      <c r="BB1073" s="374">
        <f t="shared" si="1832"/>
        <v>0</v>
      </c>
      <c r="BC1073" s="374">
        <f t="shared" si="1832"/>
        <v>0</v>
      </c>
      <c r="BD1073" s="374">
        <f t="shared" si="1832"/>
        <v>0</v>
      </c>
      <c r="BE1073" s="374">
        <f t="shared" si="1832"/>
        <v>0</v>
      </c>
      <c r="BF1073" s="374">
        <f t="shared" si="1832"/>
        <v>0</v>
      </c>
      <c r="BG1073" s="374">
        <f t="shared" si="1832"/>
        <v>0</v>
      </c>
      <c r="BH1073" s="374">
        <f t="shared" si="1832"/>
        <v>0</v>
      </c>
      <c r="BI1073" s="374">
        <f t="shared" si="1832"/>
        <v>0</v>
      </c>
      <c r="BJ1073" s="374">
        <f t="shared" si="1832"/>
        <v>0</v>
      </c>
      <c r="BK1073" s="374">
        <f t="shared" si="1832"/>
        <v>0</v>
      </c>
      <c r="BL1073" s="374">
        <f t="shared" si="1832"/>
        <v>0</v>
      </c>
      <c r="BM1073" s="374">
        <f t="shared" si="1832"/>
        <v>0</v>
      </c>
    </row>
    <row r="1074" spans="3:65" outlineLevel="1" x14ac:dyDescent="0.2">
      <c r="C1074" s="325">
        <f t="shared" si="1810"/>
        <v>21</v>
      </c>
      <c r="D1074" s="303" t="str">
        <f t="shared" si="1811"/>
        <v>item 21</v>
      </c>
      <c r="E1074" s="350" t="str">
        <f t="shared" si="1808"/>
        <v>Operating Expense</v>
      </c>
      <c r="F1074" s="320">
        <f t="shared" si="1808"/>
        <v>2</v>
      </c>
      <c r="G1074" s="320"/>
      <c r="H1074" s="362"/>
      <c r="K1074" s="341">
        <f t="shared" si="1812"/>
        <v>0</v>
      </c>
      <c r="L1074" s="342">
        <f t="shared" si="1813"/>
        <v>0</v>
      </c>
      <c r="O1074" s="374">
        <f t="shared" ref="O1074:BM1074" si="1833">O1016-O1045</f>
        <v>0</v>
      </c>
      <c r="P1074" s="374">
        <f t="shared" si="1833"/>
        <v>0</v>
      </c>
      <c r="Q1074" s="374">
        <f t="shared" si="1833"/>
        <v>0</v>
      </c>
      <c r="R1074" s="374">
        <f t="shared" si="1833"/>
        <v>0</v>
      </c>
      <c r="S1074" s="374">
        <f t="shared" si="1833"/>
        <v>0</v>
      </c>
      <c r="T1074" s="374">
        <f t="shared" si="1833"/>
        <v>0</v>
      </c>
      <c r="U1074" s="374">
        <f t="shared" si="1833"/>
        <v>0</v>
      </c>
      <c r="V1074" s="374">
        <f t="shared" si="1833"/>
        <v>0</v>
      </c>
      <c r="W1074" s="374">
        <f t="shared" si="1833"/>
        <v>0</v>
      </c>
      <c r="X1074" s="374">
        <f t="shared" si="1833"/>
        <v>0</v>
      </c>
      <c r="Y1074" s="374">
        <f t="shared" si="1833"/>
        <v>0</v>
      </c>
      <c r="Z1074" s="374">
        <f t="shared" si="1833"/>
        <v>0</v>
      </c>
      <c r="AA1074" s="374">
        <f t="shared" si="1833"/>
        <v>0</v>
      </c>
      <c r="AB1074" s="374">
        <f t="shared" si="1833"/>
        <v>0</v>
      </c>
      <c r="AC1074" s="374">
        <f t="shared" si="1833"/>
        <v>0</v>
      </c>
      <c r="AD1074" s="374">
        <f t="shared" si="1833"/>
        <v>0</v>
      </c>
      <c r="AE1074" s="374">
        <f t="shared" si="1833"/>
        <v>0</v>
      </c>
      <c r="AF1074" s="374">
        <f t="shared" si="1833"/>
        <v>0</v>
      </c>
      <c r="AG1074" s="374">
        <f t="shared" si="1833"/>
        <v>0</v>
      </c>
      <c r="AH1074" s="374">
        <f t="shared" si="1833"/>
        <v>0</v>
      </c>
      <c r="AI1074" s="374">
        <f t="shared" si="1833"/>
        <v>0</v>
      </c>
      <c r="AJ1074" s="374">
        <f t="shared" si="1833"/>
        <v>0</v>
      </c>
      <c r="AK1074" s="374">
        <f t="shared" si="1833"/>
        <v>0</v>
      </c>
      <c r="AL1074" s="374">
        <f t="shared" si="1833"/>
        <v>0</v>
      </c>
      <c r="AM1074" s="374">
        <f t="shared" si="1833"/>
        <v>0</v>
      </c>
      <c r="AN1074" s="374">
        <f t="shared" si="1833"/>
        <v>0</v>
      </c>
      <c r="AO1074" s="374">
        <f t="shared" si="1833"/>
        <v>0</v>
      </c>
      <c r="AP1074" s="374">
        <f t="shared" si="1833"/>
        <v>0</v>
      </c>
      <c r="AQ1074" s="374">
        <f t="shared" si="1833"/>
        <v>0</v>
      </c>
      <c r="AR1074" s="374">
        <f t="shared" si="1833"/>
        <v>0</v>
      </c>
      <c r="AS1074" s="374">
        <f t="shared" si="1833"/>
        <v>0</v>
      </c>
      <c r="AT1074" s="374">
        <f t="shared" si="1833"/>
        <v>0</v>
      </c>
      <c r="AU1074" s="374">
        <f t="shared" si="1833"/>
        <v>0</v>
      </c>
      <c r="AV1074" s="374">
        <f t="shared" si="1833"/>
        <v>0</v>
      </c>
      <c r="AW1074" s="374">
        <f t="shared" si="1833"/>
        <v>0</v>
      </c>
      <c r="AX1074" s="374">
        <f t="shared" si="1833"/>
        <v>0</v>
      </c>
      <c r="AY1074" s="374">
        <f t="shared" si="1833"/>
        <v>0</v>
      </c>
      <c r="AZ1074" s="374">
        <f t="shared" si="1833"/>
        <v>0</v>
      </c>
      <c r="BA1074" s="374">
        <f t="shared" si="1833"/>
        <v>0</v>
      </c>
      <c r="BB1074" s="374">
        <f t="shared" si="1833"/>
        <v>0</v>
      </c>
      <c r="BC1074" s="374">
        <f t="shared" si="1833"/>
        <v>0</v>
      </c>
      <c r="BD1074" s="374">
        <f t="shared" si="1833"/>
        <v>0</v>
      </c>
      <c r="BE1074" s="374">
        <f t="shared" si="1833"/>
        <v>0</v>
      </c>
      <c r="BF1074" s="374">
        <f t="shared" si="1833"/>
        <v>0</v>
      </c>
      <c r="BG1074" s="374">
        <f t="shared" si="1833"/>
        <v>0</v>
      </c>
      <c r="BH1074" s="374">
        <f t="shared" si="1833"/>
        <v>0</v>
      </c>
      <c r="BI1074" s="374">
        <f t="shared" si="1833"/>
        <v>0</v>
      </c>
      <c r="BJ1074" s="374">
        <f t="shared" si="1833"/>
        <v>0</v>
      </c>
      <c r="BK1074" s="374">
        <f t="shared" si="1833"/>
        <v>0</v>
      </c>
      <c r="BL1074" s="374">
        <f t="shared" si="1833"/>
        <v>0</v>
      </c>
      <c r="BM1074" s="374">
        <f t="shared" si="1833"/>
        <v>0</v>
      </c>
    </row>
    <row r="1075" spans="3:65" outlineLevel="1" x14ac:dyDescent="0.2">
      <c r="C1075" s="325">
        <f t="shared" si="1810"/>
        <v>22</v>
      </c>
      <c r="D1075" s="303" t="str">
        <f t="shared" si="1811"/>
        <v>item 22</v>
      </c>
      <c r="E1075" s="350" t="str">
        <f t="shared" si="1808"/>
        <v>Operating Expense</v>
      </c>
      <c r="F1075" s="320">
        <f t="shared" si="1808"/>
        <v>2</v>
      </c>
      <c r="G1075" s="320"/>
      <c r="H1075" s="362"/>
      <c r="K1075" s="341">
        <f t="shared" si="1812"/>
        <v>0</v>
      </c>
      <c r="L1075" s="342">
        <f t="shared" si="1813"/>
        <v>0</v>
      </c>
      <c r="O1075" s="374">
        <f t="shared" ref="O1075:BM1075" si="1834">O1017-O1046</f>
        <v>0</v>
      </c>
      <c r="P1075" s="374">
        <f t="shared" si="1834"/>
        <v>0</v>
      </c>
      <c r="Q1075" s="374">
        <f t="shared" si="1834"/>
        <v>0</v>
      </c>
      <c r="R1075" s="374">
        <f t="shared" si="1834"/>
        <v>0</v>
      </c>
      <c r="S1075" s="374">
        <f t="shared" si="1834"/>
        <v>0</v>
      </c>
      <c r="T1075" s="374">
        <f t="shared" si="1834"/>
        <v>0</v>
      </c>
      <c r="U1075" s="374">
        <f t="shared" si="1834"/>
        <v>0</v>
      </c>
      <c r="V1075" s="374">
        <f t="shared" si="1834"/>
        <v>0</v>
      </c>
      <c r="W1075" s="374">
        <f t="shared" si="1834"/>
        <v>0</v>
      </c>
      <c r="X1075" s="374">
        <f t="shared" si="1834"/>
        <v>0</v>
      </c>
      <c r="Y1075" s="374">
        <f t="shared" si="1834"/>
        <v>0</v>
      </c>
      <c r="Z1075" s="374">
        <f t="shared" si="1834"/>
        <v>0</v>
      </c>
      <c r="AA1075" s="374">
        <f t="shared" si="1834"/>
        <v>0</v>
      </c>
      <c r="AB1075" s="374">
        <f t="shared" si="1834"/>
        <v>0</v>
      </c>
      <c r="AC1075" s="374">
        <f t="shared" si="1834"/>
        <v>0</v>
      </c>
      <c r="AD1075" s="374">
        <f t="shared" si="1834"/>
        <v>0</v>
      </c>
      <c r="AE1075" s="374">
        <f t="shared" si="1834"/>
        <v>0</v>
      </c>
      <c r="AF1075" s="374">
        <f t="shared" si="1834"/>
        <v>0</v>
      </c>
      <c r="AG1075" s="374">
        <f t="shared" si="1834"/>
        <v>0</v>
      </c>
      <c r="AH1075" s="374">
        <f t="shared" si="1834"/>
        <v>0</v>
      </c>
      <c r="AI1075" s="374">
        <f t="shared" si="1834"/>
        <v>0</v>
      </c>
      <c r="AJ1075" s="374">
        <f t="shared" si="1834"/>
        <v>0</v>
      </c>
      <c r="AK1075" s="374">
        <f t="shared" si="1834"/>
        <v>0</v>
      </c>
      <c r="AL1075" s="374">
        <f t="shared" si="1834"/>
        <v>0</v>
      </c>
      <c r="AM1075" s="374">
        <f t="shared" si="1834"/>
        <v>0</v>
      </c>
      <c r="AN1075" s="374">
        <f t="shared" si="1834"/>
        <v>0</v>
      </c>
      <c r="AO1075" s="374">
        <f t="shared" si="1834"/>
        <v>0</v>
      </c>
      <c r="AP1075" s="374">
        <f t="shared" si="1834"/>
        <v>0</v>
      </c>
      <c r="AQ1075" s="374">
        <f t="shared" si="1834"/>
        <v>0</v>
      </c>
      <c r="AR1075" s="374">
        <f t="shared" si="1834"/>
        <v>0</v>
      </c>
      <c r="AS1075" s="374">
        <f t="shared" si="1834"/>
        <v>0</v>
      </c>
      <c r="AT1075" s="374">
        <f t="shared" si="1834"/>
        <v>0</v>
      </c>
      <c r="AU1075" s="374">
        <f t="shared" si="1834"/>
        <v>0</v>
      </c>
      <c r="AV1075" s="374">
        <f t="shared" si="1834"/>
        <v>0</v>
      </c>
      <c r="AW1075" s="374">
        <f t="shared" si="1834"/>
        <v>0</v>
      </c>
      <c r="AX1075" s="374">
        <f t="shared" si="1834"/>
        <v>0</v>
      </c>
      <c r="AY1075" s="374">
        <f t="shared" si="1834"/>
        <v>0</v>
      </c>
      <c r="AZ1075" s="374">
        <f t="shared" si="1834"/>
        <v>0</v>
      </c>
      <c r="BA1075" s="374">
        <f t="shared" si="1834"/>
        <v>0</v>
      </c>
      <c r="BB1075" s="374">
        <f t="shared" si="1834"/>
        <v>0</v>
      </c>
      <c r="BC1075" s="374">
        <f t="shared" si="1834"/>
        <v>0</v>
      </c>
      <c r="BD1075" s="374">
        <f t="shared" si="1834"/>
        <v>0</v>
      </c>
      <c r="BE1075" s="374">
        <f t="shared" si="1834"/>
        <v>0</v>
      </c>
      <c r="BF1075" s="374">
        <f t="shared" si="1834"/>
        <v>0</v>
      </c>
      <c r="BG1075" s="374">
        <f t="shared" si="1834"/>
        <v>0</v>
      </c>
      <c r="BH1075" s="374">
        <f t="shared" si="1834"/>
        <v>0</v>
      </c>
      <c r="BI1075" s="374">
        <f t="shared" si="1834"/>
        <v>0</v>
      </c>
      <c r="BJ1075" s="374">
        <f t="shared" si="1834"/>
        <v>0</v>
      </c>
      <c r="BK1075" s="374">
        <f t="shared" si="1834"/>
        <v>0</v>
      </c>
      <c r="BL1075" s="374">
        <f t="shared" si="1834"/>
        <v>0</v>
      </c>
      <c r="BM1075" s="374">
        <f t="shared" si="1834"/>
        <v>0</v>
      </c>
    </row>
    <row r="1076" spans="3:65" outlineLevel="1" x14ac:dyDescent="0.2">
      <c r="C1076" s="325">
        <f t="shared" si="1810"/>
        <v>23</v>
      </c>
      <c r="D1076" s="303" t="str">
        <f t="shared" si="1811"/>
        <v>item 23</v>
      </c>
      <c r="E1076" s="350" t="str">
        <f t="shared" si="1808"/>
        <v>Operating Expense</v>
      </c>
      <c r="F1076" s="320">
        <f t="shared" si="1808"/>
        <v>2</v>
      </c>
      <c r="G1076" s="320"/>
      <c r="H1076" s="362"/>
      <c r="K1076" s="341">
        <f t="shared" si="1812"/>
        <v>0</v>
      </c>
      <c r="L1076" s="342">
        <f t="shared" si="1813"/>
        <v>0</v>
      </c>
      <c r="O1076" s="374">
        <f t="shared" ref="O1076:BM1076" si="1835">O1018-O1047</f>
        <v>0</v>
      </c>
      <c r="P1076" s="374">
        <f t="shared" si="1835"/>
        <v>0</v>
      </c>
      <c r="Q1076" s="374">
        <f t="shared" si="1835"/>
        <v>0</v>
      </c>
      <c r="R1076" s="374">
        <f t="shared" si="1835"/>
        <v>0</v>
      </c>
      <c r="S1076" s="374">
        <f t="shared" si="1835"/>
        <v>0</v>
      </c>
      <c r="T1076" s="374">
        <f t="shared" si="1835"/>
        <v>0</v>
      </c>
      <c r="U1076" s="374">
        <f t="shared" si="1835"/>
        <v>0</v>
      </c>
      <c r="V1076" s="374">
        <f t="shared" si="1835"/>
        <v>0</v>
      </c>
      <c r="W1076" s="374">
        <f t="shared" si="1835"/>
        <v>0</v>
      </c>
      <c r="X1076" s="374">
        <f t="shared" si="1835"/>
        <v>0</v>
      </c>
      <c r="Y1076" s="374">
        <f t="shared" si="1835"/>
        <v>0</v>
      </c>
      <c r="Z1076" s="374">
        <f t="shared" si="1835"/>
        <v>0</v>
      </c>
      <c r="AA1076" s="374">
        <f t="shared" si="1835"/>
        <v>0</v>
      </c>
      <c r="AB1076" s="374">
        <f t="shared" si="1835"/>
        <v>0</v>
      </c>
      <c r="AC1076" s="374">
        <f t="shared" si="1835"/>
        <v>0</v>
      </c>
      <c r="AD1076" s="374">
        <f t="shared" si="1835"/>
        <v>0</v>
      </c>
      <c r="AE1076" s="374">
        <f t="shared" si="1835"/>
        <v>0</v>
      </c>
      <c r="AF1076" s="374">
        <f t="shared" si="1835"/>
        <v>0</v>
      </c>
      <c r="AG1076" s="374">
        <f t="shared" si="1835"/>
        <v>0</v>
      </c>
      <c r="AH1076" s="374">
        <f t="shared" si="1835"/>
        <v>0</v>
      </c>
      <c r="AI1076" s="374">
        <f t="shared" si="1835"/>
        <v>0</v>
      </c>
      <c r="AJ1076" s="374">
        <f t="shared" si="1835"/>
        <v>0</v>
      </c>
      <c r="AK1076" s="374">
        <f t="shared" si="1835"/>
        <v>0</v>
      </c>
      <c r="AL1076" s="374">
        <f t="shared" si="1835"/>
        <v>0</v>
      </c>
      <c r="AM1076" s="374">
        <f t="shared" si="1835"/>
        <v>0</v>
      </c>
      <c r="AN1076" s="374">
        <f t="shared" si="1835"/>
        <v>0</v>
      </c>
      <c r="AO1076" s="374">
        <f t="shared" si="1835"/>
        <v>0</v>
      </c>
      <c r="AP1076" s="374">
        <f t="shared" si="1835"/>
        <v>0</v>
      </c>
      <c r="AQ1076" s="374">
        <f t="shared" si="1835"/>
        <v>0</v>
      </c>
      <c r="AR1076" s="374">
        <f t="shared" si="1835"/>
        <v>0</v>
      </c>
      <c r="AS1076" s="374">
        <f t="shared" si="1835"/>
        <v>0</v>
      </c>
      <c r="AT1076" s="374">
        <f t="shared" si="1835"/>
        <v>0</v>
      </c>
      <c r="AU1076" s="374">
        <f t="shared" si="1835"/>
        <v>0</v>
      </c>
      <c r="AV1076" s="374">
        <f t="shared" si="1835"/>
        <v>0</v>
      </c>
      <c r="AW1076" s="374">
        <f t="shared" si="1835"/>
        <v>0</v>
      </c>
      <c r="AX1076" s="374">
        <f t="shared" si="1835"/>
        <v>0</v>
      </c>
      <c r="AY1076" s="374">
        <f t="shared" si="1835"/>
        <v>0</v>
      </c>
      <c r="AZ1076" s="374">
        <f t="shared" si="1835"/>
        <v>0</v>
      </c>
      <c r="BA1076" s="374">
        <f t="shared" si="1835"/>
        <v>0</v>
      </c>
      <c r="BB1076" s="374">
        <f t="shared" si="1835"/>
        <v>0</v>
      </c>
      <c r="BC1076" s="374">
        <f t="shared" si="1835"/>
        <v>0</v>
      </c>
      <c r="BD1076" s="374">
        <f t="shared" si="1835"/>
        <v>0</v>
      </c>
      <c r="BE1076" s="374">
        <f t="shared" si="1835"/>
        <v>0</v>
      </c>
      <c r="BF1076" s="374">
        <f t="shared" si="1835"/>
        <v>0</v>
      </c>
      <c r="BG1076" s="374">
        <f t="shared" si="1835"/>
        <v>0</v>
      </c>
      <c r="BH1076" s="374">
        <f t="shared" si="1835"/>
        <v>0</v>
      </c>
      <c r="BI1076" s="374">
        <f t="shared" si="1835"/>
        <v>0</v>
      </c>
      <c r="BJ1076" s="374">
        <f t="shared" si="1835"/>
        <v>0</v>
      </c>
      <c r="BK1076" s="374">
        <f t="shared" si="1835"/>
        <v>0</v>
      </c>
      <c r="BL1076" s="374">
        <f t="shared" si="1835"/>
        <v>0</v>
      </c>
      <c r="BM1076" s="374">
        <f t="shared" si="1835"/>
        <v>0</v>
      </c>
    </row>
    <row r="1077" spans="3:65" outlineLevel="1" x14ac:dyDescent="0.2">
      <c r="C1077" s="325">
        <f t="shared" si="1810"/>
        <v>24</v>
      </c>
      <c r="D1077" s="303" t="str">
        <f t="shared" si="1811"/>
        <v>item 24</v>
      </c>
      <c r="E1077" s="350" t="str">
        <f t="shared" si="1808"/>
        <v>Operating Expense</v>
      </c>
      <c r="F1077" s="320">
        <f t="shared" si="1808"/>
        <v>2</v>
      </c>
      <c r="G1077" s="320"/>
      <c r="H1077" s="362"/>
      <c r="K1077" s="341">
        <f t="shared" si="1812"/>
        <v>0</v>
      </c>
      <c r="L1077" s="342">
        <f t="shared" si="1813"/>
        <v>0</v>
      </c>
      <c r="O1077" s="374">
        <f t="shared" ref="O1077:BM1077" si="1836">O1019-O1048</f>
        <v>0</v>
      </c>
      <c r="P1077" s="374">
        <f t="shared" si="1836"/>
        <v>0</v>
      </c>
      <c r="Q1077" s="374">
        <f t="shared" si="1836"/>
        <v>0</v>
      </c>
      <c r="R1077" s="374">
        <f t="shared" si="1836"/>
        <v>0</v>
      </c>
      <c r="S1077" s="374">
        <f t="shared" si="1836"/>
        <v>0</v>
      </c>
      <c r="T1077" s="374">
        <f t="shared" si="1836"/>
        <v>0</v>
      </c>
      <c r="U1077" s="374">
        <f t="shared" si="1836"/>
        <v>0</v>
      </c>
      <c r="V1077" s="374">
        <f t="shared" si="1836"/>
        <v>0</v>
      </c>
      <c r="W1077" s="374">
        <f t="shared" si="1836"/>
        <v>0</v>
      </c>
      <c r="X1077" s="374">
        <f t="shared" si="1836"/>
        <v>0</v>
      </c>
      <c r="Y1077" s="374">
        <f t="shared" si="1836"/>
        <v>0</v>
      </c>
      <c r="Z1077" s="374">
        <f t="shared" si="1836"/>
        <v>0</v>
      </c>
      <c r="AA1077" s="374">
        <f t="shared" si="1836"/>
        <v>0</v>
      </c>
      <c r="AB1077" s="374">
        <f t="shared" si="1836"/>
        <v>0</v>
      </c>
      <c r="AC1077" s="374">
        <f t="shared" si="1836"/>
        <v>0</v>
      </c>
      <c r="AD1077" s="374">
        <f t="shared" si="1836"/>
        <v>0</v>
      </c>
      <c r="AE1077" s="374">
        <f t="shared" si="1836"/>
        <v>0</v>
      </c>
      <c r="AF1077" s="374">
        <f t="shared" si="1836"/>
        <v>0</v>
      </c>
      <c r="AG1077" s="374">
        <f t="shared" si="1836"/>
        <v>0</v>
      </c>
      <c r="AH1077" s="374">
        <f t="shared" si="1836"/>
        <v>0</v>
      </c>
      <c r="AI1077" s="374">
        <f t="shared" si="1836"/>
        <v>0</v>
      </c>
      <c r="AJ1077" s="374">
        <f t="shared" si="1836"/>
        <v>0</v>
      </c>
      <c r="AK1077" s="374">
        <f t="shared" si="1836"/>
        <v>0</v>
      </c>
      <c r="AL1077" s="374">
        <f t="shared" si="1836"/>
        <v>0</v>
      </c>
      <c r="AM1077" s="374">
        <f t="shared" si="1836"/>
        <v>0</v>
      </c>
      <c r="AN1077" s="374">
        <f t="shared" si="1836"/>
        <v>0</v>
      </c>
      <c r="AO1077" s="374">
        <f t="shared" si="1836"/>
        <v>0</v>
      </c>
      <c r="AP1077" s="374">
        <f t="shared" si="1836"/>
        <v>0</v>
      </c>
      <c r="AQ1077" s="374">
        <f t="shared" si="1836"/>
        <v>0</v>
      </c>
      <c r="AR1077" s="374">
        <f t="shared" si="1836"/>
        <v>0</v>
      </c>
      <c r="AS1077" s="374">
        <f t="shared" si="1836"/>
        <v>0</v>
      </c>
      <c r="AT1077" s="374">
        <f t="shared" si="1836"/>
        <v>0</v>
      </c>
      <c r="AU1077" s="374">
        <f t="shared" si="1836"/>
        <v>0</v>
      </c>
      <c r="AV1077" s="374">
        <f t="shared" si="1836"/>
        <v>0</v>
      </c>
      <c r="AW1077" s="374">
        <f t="shared" si="1836"/>
        <v>0</v>
      </c>
      <c r="AX1077" s="374">
        <f t="shared" si="1836"/>
        <v>0</v>
      </c>
      <c r="AY1077" s="374">
        <f t="shared" si="1836"/>
        <v>0</v>
      </c>
      <c r="AZ1077" s="374">
        <f t="shared" si="1836"/>
        <v>0</v>
      </c>
      <c r="BA1077" s="374">
        <f t="shared" si="1836"/>
        <v>0</v>
      </c>
      <c r="BB1077" s="374">
        <f t="shared" si="1836"/>
        <v>0</v>
      </c>
      <c r="BC1077" s="374">
        <f t="shared" si="1836"/>
        <v>0</v>
      </c>
      <c r="BD1077" s="374">
        <f t="shared" si="1836"/>
        <v>0</v>
      </c>
      <c r="BE1077" s="374">
        <f t="shared" si="1836"/>
        <v>0</v>
      </c>
      <c r="BF1077" s="374">
        <f t="shared" si="1836"/>
        <v>0</v>
      </c>
      <c r="BG1077" s="374">
        <f t="shared" si="1836"/>
        <v>0</v>
      </c>
      <c r="BH1077" s="374">
        <f t="shared" si="1836"/>
        <v>0</v>
      </c>
      <c r="BI1077" s="374">
        <f t="shared" si="1836"/>
        <v>0</v>
      </c>
      <c r="BJ1077" s="374">
        <f t="shared" si="1836"/>
        <v>0</v>
      </c>
      <c r="BK1077" s="374">
        <f t="shared" si="1836"/>
        <v>0</v>
      </c>
      <c r="BL1077" s="374">
        <f t="shared" si="1836"/>
        <v>0</v>
      </c>
      <c r="BM1077" s="374">
        <f t="shared" si="1836"/>
        <v>0</v>
      </c>
    </row>
    <row r="1078" spans="3:65" outlineLevel="1" x14ac:dyDescent="0.2">
      <c r="C1078" s="325">
        <f t="shared" si="1810"/>
        <v>25</v>
      </c>
      <c r="D1078" s="303" t="str">
        <f t="shared" si="1811"/>
        <v>item 25</v>
      </c>
      <c r="E1078" s="350" t="str">
        <f t="shared" si="1808"/>
        <v>Operating Expense</v>
      </c>
      <c r="F1078" s="320">
        <f t="shared" si="1808"/>
        <v>2</v>
      </c>
      <c r="G1078" s="320"/>
      <c r="H1078" s="362"/>
      <c r="K1078" s="344">
        <f t="shared" si="1812"/>
        <v>0</v>
      </c>
      <c r="L1078" s="345">
        <f t="shared" si="1813"/>
        <v>0</v>
      </c>
      <c r="O1078" s="374">
        <f t="shared" ref="O1078:BM1078" si="1837">O1020-O1049</f>
        <v>0</v>
      </c>
      <c r="P1078" s="374">
        <f t="shared" si="1837"/>
        <v>0</v>
      </c>
      <c r="Q1078" s="374">
        <f t="shared" si="1837"/>
        <v>0</v>
      </c>
      <c r="R1078" s="374">
        <f t="shared" si="1837"/>
        <v>0</v>
      </c>
      <c r="S1078" s="374">
        <f t="shared" si="1837"/>
        <v>0</v>
      </c>
      <c r="T1078" s="374">
        <f t="shared" si="1837"/>
        <v>0</v>
      </c>
      <c r="U1078" s="374">
        <f t="shared" si="1837"/>
        <v>0</v>
      </c>
      <c r="V1078" s="374">
        <f t="shared" si="1837"/>
        <v>0</v>
      </c>
      <c r="W1078" s="374">
        <f t="shared" si="1837"/>
        <v>0</v>
      </c>
      <c r="X1078" s="374">
        <f t="shared" si="1837"/>
        <v>0</v>
      </c>
      <c r="Y1078" s="374">
        <f t="shared" si="1837"/>
        <v>0</v>
      </c>
      <c r="Z1078" s="374">
        <f t="shared" si="1837"/>
        <v>0</v>
      </c>
      <c r="AA1078" s="374">
        <f t="shared" si="1837"/>
        <v>0</v>
      </c>
      <c r="AB1078" s="374">
        <f t="shared" si="1837"/>
        <v>0</v>
      </c>
      <c r="AC1078" s="374">
        <f t="shared" si="1837"/>
        <v>0</v>
      </c>
      <c r="AD1078" s="374">
        <f t="shared" si="1837"/>
        <v>0</v>
      </c>
      <c r="AE1078" s="374">
        <f t="shared" si="1837"/>
        <v>0</v>
      </c>
      <c r="AF1078" s="374">
        <f t="shared" si="1837"/>
        <v>0</v>
      </c>
      <c r="AG1078" s="374">
        <f t="shared" si="1837"/>
        <v>0</v>
      </c>
      <c r="AH1078" s="374">
        <f t="shared" si="1837"/>
        <v>0</v>
      </c>
      <c r="AI1078" s="374">
        <f t="shared" si="1837"/>
        <v>0</v>
      </c>
      <c r="AJ1078" s="374">
        <f t="shared" si="1837"/>
        <v>0</v>
      </c>
      <c r="AK1078" s="374">
        <f t="shared" si="1837"/>
        <v>0</v>
      </c>
      <c r="AL1078" s="374">
        <f t="shared" si="1837"/>
        <v>0</v>
      </c>
      <c r="AM1078" s="374">
        <f t="shared" si="1837"/>
        <v>0</v>
      </c>
      <c r="AN1078" s="374">
        <f t="shared" si="1837"/>
        <v>0</v>
      </c>
      <c r="AO1078" s="374">
        <f t="shared" si="1837"/>
        <v>0</v>
      </c>
      <c r="AP1078" s="374">
        <f t="shared" si="1837"/>
        <v>0</v>
      </c>
      <c r="AQ1078" s="374">
        <f t="shared" si="1837"/>
        <v>0</v>
      </c>
      <c r="AR1078" s="374">
        <f t="shared" si="1837"/>
        <v>0</v>
      </c>
      <c r="AS1078" s="374">
        <f t="shared" si="1837"/>
        <v>0</v>
      </c>
      <c r="AT1078" s="374">
        <f t="shared" si="1837"/>
        <v>0</v>
      </c>
      <c r="AU1078" s="374">
        <f t="shared" si="1837"/>
        <v>0</v>
      </c>
      <c r="AV1078" s="374">
        <f t="shared" si="1837"/>
        <v>0</v>
      </c>
      <c r="AW1078" s="374">
        <f t="shared" si="1837"/>
        <v>0</v>
      </c>
      <c r="AX1078" s="374">
        <f t="shared" si="1837"/>
        <v>0</v>
      </c>
      <c r="AY1078" s="374">
        <f t="shared" si="1837"/>
        <v>0</v>
      </c>
      <c r="AZ1078" s="374">
        <f t="shared" si="1837"/>
        <v>0</v>
      </c>
      <c r="BA1078" s="374">
        <f t="shared" si="1837"/>
        <v>0</v>
      </c>
      <c r="BB1078" s="374">
        <f t="shared" si="1837"/>
        <v>0</v>
      </c>
      <c r="BC1078" s="374">
        <f t="shared" si="1837"/>
        <v>0</v>
      </c>
      <c r="BD1078" s="374">
        <f t="shared" si="1837"/>
        <v>0</v>
      </c>
      <c r="BE1078" s="374">
        <f t="shared" si="1837"/>
        <v>0</v>
      </c>
      <c r="BF1078" s="374">
        <f t="shared" si="1837"/>
        <v>0</v>
      </c>
      <c r="BG1078" s="374">
        <f t="shared" si="1837"/>
        <v>0</v>
      </c>
      <c r="BH1078" s="374">
        <f t="shared" si="1837"/>
        <v>0</v>
      </c>
      <c r="BI1078" s="374">
        <f t="shared" si="1837"/>
        <v>0</v>
      </c>
      <c r="BJ1078" s="374">
        <f t="shared" si="1837"/>
        <v>0</v>
      </c>
      <c r="BK1078" s="374">
        <f t="shared" si="1837"/>
        <v>0</v>
      </c>
      <c r="BL1078" s="374">
        <f t="shared" si="1837"/>
        <v>0</v>
      </c>
      <c r="BM1078" s="374">
        <f t="shared" si="1837"/>
        <v>0</v>
      </c>
    </row>
    <row r="1079" spans="3:65" outlineLevel="1" x14ac:dyDescent="0.2">
      <c r="D1079" s="331" t="str">
        <f>"Total "&amp;D1053</f>
        <v>Total Equity AFUDC Accrued</v>
      </c>
      <c r="K1079" s="346">
        <f t="shared" si="1812"/>
        <v>0</v>
      </c>
      <c r="L1079" s="347">
        <f t="shared" si="1813"/>
        <v>0</v>
      </c>
      <c r="O1079" s="348">
        <f>SUM(O1054:O1078)</f>
        <v>0</v>
      </c>
      <c r="P1079" s="348">
        <f>SUM(P1054:P1078)</f>
        <v>0</v>
      </c>
      <c r="Q1079" s="348">
        <f t="shared" ref="Q1079:BM1079" si="1838">SUM(Q1054:Q1078)</f>
        <v>0</v>
      </c>
      <c r="R1079" s="348">
        <f t="shared" si="1838"/>
        <v>0</v>
      </c>
      <c r="S1079" s="348">
        <f t="shared" si="1838"/>
        <v>0</v>
      </c>
      <c r="T1079" s="348">
        <f t="shared" si="1838"/>
        <v>0</v>
      </c>
      <c r="U1079" s="348">
        <f t="shared" si="1838"/>
        <v>0</v>
      </c>
      <c r="V1079" s="348">
        <f t="shared" si="1838"/>
        <v>0</v>
      </c>
      <c r="W1079" s="348">
        <f t="shared" si="1838"/>
        <v>0</v>
      </c>
      <c r="X1079" s="348">
        <f t="shared" si="1838"/>
        <v>0</v>
      </c>
      <c r="Y1079" s="348">
        <f t="shared" si="1838"/>
        <v>0</v>
      </c>
      <c r="Z1079" s="348">
        <f t="shared" si="1838"/>
        <v>0</v>
      </c>
      <c r="AA1079" s="348">
        <f t="shared" si="1838"/>
        <v>0</v>
      </c>
      <c r="AB1079" s="348">
        <f t="shared" si="1838"/>
        <v>0</v>
      </c>
      <c r="AC1079" s="348">
        <f t="shared" si="1838"/>
        <v>0</v>
      </c>
      <c r="AD1079" s="348">
        <f t="shared" si="1838"/>
        <v>0</v>
      </c>
      <c r="AE1079" s="348">
        <f t="shared" si="1838"/>
        <v>0</v>
      </c>
      <c r="AF1079" s="348">
        <f t="shared" si="1838"/>
        <v>0</v>
      </c>
      <c r="AG1079" s="348">
        <f t="shared" si="1838"/>
        <v>0</v>
      </c>
      <c r="AH1079" s="348">
        <f t="shared" si="1838"/>
        <v>0</v>
      </c>
      <c r="AI1079" s="348">
        <f t="shared" si="1838"/>
        <v>0</v>
      </c>
      <c r="AJ1079" s="348">
        <f t="shared" si="1838"/>
        <v>0</v>
      </c>
      <c r="AK1079" s="348">
        <f t="shared" si="1838"/>
        <v>0</v>
      </c>
      <c r="AL1079" s="348">
        <f t="shared" si="1838"/>
        <v>0</v>
      </c>
      <c r="AM1079" s="348">
        <f t="shared" si="1838"/>
        <v>0</v>
      </c>
      <c r="AN1079" s="348">
        <f t="shared" si="1838"/>
        <v>0</v>
      </c>
      <c r="AO1079" s="348">
        <f t="shared" si="1838"/>
        <v>0</v>
      </c>
      <c r="AP1079" s="348">
        <f t="shared" si="1838"/>
        <v>0</v>
      </c>
      <c r="AQ1079" s="348">
        <f t="shared" si="1838"/>
        <v>0</v>
      </c>
      <c r="AR1079" s="348">
        <f t="shared" si="1838"/>
        <v>0</v>
      </c>
      <c r="AS1079" s="348">
        <f t="shared" si="1838"/>
        <v>0</v>
      </c>
      <c r="AT1079" s="348">
        <f t="shared" si="1838"/>
        <v>0</v>
      </c>
      <c r="AU1079" s="348">
        <f t="shared" si="1838"/>
        <v>0</v>
      </c>
      <c r="AV1079" s="348">
        <f t="shared" si="1838"/>
        <v>0</v>
      </c>
      <c r="AW1079" s="348">
        <f t="shared" si="1838"/>
        <v>0</v>
      </c>
      <c r="AX1079" s="348">
        <f t="shared" si="1838"/>
        <v>0</v>
      </c>
      <c r="AY1079" s="348">
        <f t="shared" si="1838"/>
        <v>0</v>
      </c>
      <c r="AZ1079" s="348">
        <f t="shared" si="1838"/>
        <v>0</v>
      </c>
      <c r="BA1079" s="348">
        <f t="shared" si="1838"/>
        <v>0</v>
      </c>
      <c r="BB1079" s="348">
        <f t="shared" si="1838"/>
        <v>0</v>
      </c>
      <c r="BC1079" s="348">
        <f t="shared" si="1838"/>
        <v>0</v>
      </c>
      <c r="BD1079" s="348">
        <f t="shared" si="1838"/>
        <v>0</v>
      </c>
      <c r="BE1079" s="348">
        <f t="shared" si="1838"/>
        <v>0</v>
      </c>
      <c r="BF1079" s="348">
        <f t="shared" si="1838"/>
        <v>0</v>
      </c>
      <c r="BG1079" s="348">
        <f t="shared" si="1838"/>
        <v>0</v>
      </c>
      <c r="BH1079" s="348">
        <f t="shared" si="1838"/>
        <v>0</v>
      </c>
      <c r="BI1079" s="348">
        <f t="shared" si="1838"/>
        <v>0</v>
      </c>
      <c r="BJ1079" s="348">
        <f t="shared" si="1838"/>
        <v>0</v>
      </c>
      <c r="BK1079" s="348">
        <f t="shared" si="1838"/>
        <v>0</v>
      </c>
      <c r="BL1079" s="348">
        <f t="shared" si="1838"/>
        <v>0</v>
      </c>
      <c r="BM1079" s="348">
        <f t="shared" si="1838"/>
        <v>0</v>
      </c>
    </row>
    <row r="1080" spans="3:65" s="326" customFormat="1" outlineLevel="1" x14ac:dyDescent="0.2">
      <c r="D1080" s="334"/>
      <c r="F1080" s="335"/>
      <c r="G1080" s="335"/>
    </row>
    <row r="1081" spans="3:65" s="326" customFormat="1" outlineLevel="1" x14ac:dyDescent="0.2">
      <c r="D1081" s="334"/>
      <c r="F1081" s="335"/>
      <c r="G1081" s="335"/>
    </row>
    <row r="1082" spans="3:65" outlineLevel="1" x14ac:dyDescent="0.2">
      <c r="D1082" s="323" t="s">
        <v>243</v>
      </c>
      <c r="E1082" s="318"/>
      <c r="F1082" s="291"/>
      <c r="G1082" s="291"/>
      <c r="H1082" s="356"/>
      <c r="K1082" s="321"/>
      <c r="L1082" s="321"/>
      <c r="M1082" s="321"/>
      <c r="O1082" s="321"/>
      <c r="P1082" s="321"/>
      <c r="Q1082" s="321"/>
      <c r="R1082" s="321"/>
      <c r="S1082" s="321"/>
      <c r="T1082" s="321"/>
      <c r="U1082" s="321"/>
      <c r="V1082" s="321"/>
      <c r="W1082" s="321"/>
      <c r="X1082" s="321"/>
      <c r="Y1082" s="321"/>
      <c r="Z1082" s="321"/>
      <c r="AA1082" s="321"/>
      <c r="AB1082" s="321"/>
      <c r="AC1082" s="321"/>
      <c r="AD1082" s="321"/>
      <c r="AE1082" s="321"/>
      <c r="AF1082" s="321"/>
      <c r="AG1082" s="321"/>
      <c r="AH1082" s="321"/>
      <c r="AI1082" s="321"/>
      <c r="AJ1082" s="321"/>
      <c r="AK1082" s="321"/>
      <c r="AL1082" s="321"/>
      <c r="AM1082" s="321"/>
      <c r="AN1082" s="321"/>
      <c r="AO1082" s="321"/>
      <c r="AP1082" s="321"/>
      <c r="AQ1082" s="321"/>
      <c r="AR1082" s="321"/>
      <c r="AS1082" s="321"/>
      <c r="AT1082" s="321"/>
      <c r="AU1082" s="321"/>
      <c r="AV1082" s="321"/>
      <c r="AW1082" s="321"/>
      <c r="AX1082" s="321"/>
      <c r="AY1082" s="321"/>
      <c r="AZ1082" s="321"/>
      <c r="BA1082" s="321"/>
      <c r="BB1082" s="321"/>
      <c r="BC1082" s="321"/>
      <c r="BD1082" s="321"/>
      <c r="BE1082" s="321"/>
      <c r="BF1082" s="321"/>
      <c r="BG1082" s="321"/>
      <c r="BH1082" s="321"/>
      <c r="BI1082" s="321"/>
      <c r="BJ1082" s="321"/>
      <c r="BK1082" s="321"/>
      <c r="BL1082" s="321"/>
      <c r="BM1082" s="321"/>
    </row>
    <row r="1083" spans="3:65" outlineLevel="1" x14ac:dyDescent="0.2">
      <c r="C1083" s="325">
        <f>C1082+1</f>
        <v>1</v>
      </c>
      <c r="D1083" s="303" t="str">
        <f>INDEX(D$59:D$83,$C1083,1)</f>
        <v>CR Factors</v>
      </c>
      <c r="E1083" s="350" t="str">
        <f t="shared" ref="E1083:F1107" si="1839">INDEX(E$59:E$83,$C1083,1)</f>
        <v>Capital</v>
      </c>
      <c r="F1083" s="320">
        <f t="shared" si="1839"/>
        <v>4</v>
      </c>
      <c r="G1083" s="320"/>
      <c r="H1083" s="362"/>
      <c r="K1083" s="341">
        <f>SUMPRODUCT(O1083:BM1083,$O$7:$BM$7)</f>
        <v>0</v>
      </c>
      <c r="L1083" s="342">
        <f>SUM(O1083:BM1083)</f>
        <v>0</v>
      </c>
      <c r="O1083" s="374">
        <f>(IFERROR(-FV(O$962,O967,O117/O967)-O117,0)+(SUM($N117:N117)+SUM($N1083:N1083))*O$962*O967)*($F1083=5)</f>
        <v>0</v>
      </c>
      <c r="P1083" s="374">
        <f>(IFERROR(-FV(P$962,P967,P117/P967)-P117,0)+(SUM($N117:O117)+SUM($N1083:O1083))*P$962*P967)*($F1083=5)</f>
        <v>0</v>
      </c>
      <c r="Q1083" s="374">
        <f>(IFERROR(-FV(Q$962,Q967,Q117/Q967)-Q117,0)+(SUM($N117:P117)+SUM($N1083:P1083))*Q$962*Q967)*($F1083=5)</f>
        <v>0</v>
      </c>
      <c r="R1083" s="374">
        <f>(IFERROR(-FV(R$962,R967,R117/R967)-R117,0)+(SUM($N117:Q117)+SUM($N1083:Q1083))*R$962*R967)*($F1083=5)</f>
        <v>0</v>
      </c>
      <c r="S1083" s="374">
        <f>(IFERROR(-FV(S$962,S967,S117/S967)-S117,0)+(SUM($N117:R117)+SUM($N1083:R1083))*S$962*S967)*($F1083=5)</f>
        <v>0</v>
      </c>
      <c r="T1083" s="374">
        <f>(IFERROR(-FV(T$962,T967,T117/T967)-T117,0)+(SUM($N117:S117)+SUM($N1083:S1083))*T$962*T967)*($F1083=5)</f>
        <v>0</v>
      </c>
      <c r="U1083" s="374">
        <f>(IFERROR(-FV(U$962,U967,U117/U967)-U117,0)+(SUM($N117:T117)+SUM($N1083:T1083))*U$962*U967)*($F1083=5)</f>
        <v>0</v>
      </c>
      <c r="V1083" s="374">
        <f>(IFERROR(-FV(V$962,V967,V117/V967)-V117,0)+(SUM($N117:U117)+SUM($N1083:U1083))*V$962*V967)*($F1083=5)</f>
        <v>0</v>
      </c>
      <c r="W1083" s="374">
        <f>(IFERROR(-FV(W$962,W967,W117/W967)-W117,0)+(SUM($N117:V117)+SUM($N1083:V1083))*W$962*W967)*($F1083=5)</f>
        <v>0</v>
      </c>
      <c r="X1083" s="374">
        <f>(IFERROR(-FV(X$962,X967,X117/X967)-X117,0)+(SUM($N117:W117)+SUM($N1083:W1083))*X$962*X967)*($F1083=5)</f>
        <v>0</v>
      </c>
      <c r="Y1083" s="374">
        <f>(IFERROR(-FV(Y$962,Y967,Y117/Y967)-Y117,0)+(SUM($N117:X117)+SUM($N1083:X1083))*Y$962*Y967)*($F1083=5)</f>
        <v>0</v>
      </c>
      <c r="Z1083" s="374">
        <f>(IFERROR(-FV(Z$962,Z967,Z117/Z967)-Z117,0)+(SUM($N117:Y117)+SUM($N1083:Y1083))*Z$962*Z967)*($F1083=5)</f>
        <v>0</v>
      </c>
      <c r="AA1083" s="374">
        <f>(IFERROR(-FV(AA$962,AA967,AA117/AA967)-AA117,0)+(SUM($N117:Z117)+SUM($N1083:Z1083))*AA$962*AA967)*($F1083=5)</f>
        <v>0</v>
      </c>
      <c r="AB1083" s="374">
        <f>(IFERROR(-FV(AB$962,AB967,AB117/AB967)-AB117,0)+(SUM($N117:AA117)+SUM($N1083:AA1083))*AB$962*AB967)*($F1083=5)</f>
        <v>0</v>
      </c>
      <c r="AC1083" s="374">
        <f>(IFERROR(-FV(AC$962,AC967,AC117/AC967)-AC117,0)+(SUM($N117:AB117)+SUM($N1083:AB1083))*AC$962*AC967)*($F1083=5)</f>
        <v>0</v>
      </c>
      <c r="AD1083" s="374">
        <f>(IFERROR(-FV(AD$962,AD967,AD117/AD967)-AD117,0)+(SUM($N117:AC117)+SUM($N1083:AC1083))*AD$962*AD967)*($F1083=5)</f>
        <v>0</v>
      </c>
      <c r="AE1083" s="374">
        <f>(IFERROR(-FV(AE$962,AE967,AE117/AE967)-AE117,0)+(SUM($N117:AD117)+SUM($N1083:AD1083))*AE$962*AE967)*($F1083=5)</f>
        <v>0</v>
      </c>
      <c r="AF1083" s="374">
        <f>(IFERROR(-FV(AF$962,AF967,AF117/AF967)-AF117,0)+(SUM($N117:AE117)+SUM($N1083:AE1083))*AF$962*AF967)*($F1083=5)</f>
        <v>0</v>
      </c>
      <c r="AG1083" s="374">
        <f>(IFERROR(-FV(AG$962,AG967,AG117/AG967)-AG117,0)+(SUM($N117:AF117)+SUM($N1083:AF1083))*AG$962*AG967)*($F1083=5)</f>
        <v>0</v>
      </c>
      <c r="AH1083" s="374">
        <f>(IFERROR(-FV(AH$962,AH967,AH117/AH967)-AH117,0)+(SUM($N117:AG117)+SUM($N1083:AG1083))*AH$962*AH967)*($F1083=5)</f>
        <v>0</v>
      </c>
      <c r="AI1083" s="374">
        <f>(IFERROR(-FV(AI$962,AI967,AI117/AI967)-AI117,0)+(SUM($N117:AH117)+SUM($N1083:AH1083))*AI$962*AI967)*($F1083=5)</f>
        <v>0</v>
      </c>
      <c r="AJ1083" s="374">
        <f>(IFERROR(-FV(AJ$962,AJ967,AJ117/AJ967)-AJ117,0)+(SUM($N117:AI117)+SUM($N1083:AI1083))*AJ$962*AJ967)*($F1083=5)</f>
        <v>0</v>
      </c>
      <c r="AK1083" s="374">
        <f>(IFERROR(-FV(AK$962,AK967,AK117/AK967)-AK117,0)+(SUM($N117:AJ117)+SUM($N1083:AJ1083))*AK$962*AK967)*($F1083=5)</f>
        <v>0</v>
      </c>
      <c r="AL1083" s="374">
        <f>(IFERROR(-FV(AL$962,AL967,AL117/AL967)-AL117,0)+(SUM($N117:AK117)+SUM($N1083:AK1083))*AL$962*AL967)*($F1083=5)</f>
        <v>0</v>
      </c>
      <c r="AM1083" s="374">
        <f>(IFERROR(-FV(AM$962,AM967,AM117/AM967)-AM117,0)+(SUM($N117:AL117)+SUM($N1083:AL1083))*AM$962*AM967)*($F1083=5)</f>
        <v>0</v>
      </c>
      <c r="AN1083" s="374">
        <f>(IFERROR(-FV(AN$962,AN967,AN117/AN967)-AN117,0)+(SUM($N117:AM117)+SUM($N1083:AM1083))*AN$962*AN967)*($F1083=5)</f>
        <v>0</v>
      </c>
      <c r="AO1083" s="374">
        <f>(IFERROR(-FV(AO$962,AO967,AO117/AO967)-AO117,0)+(SUM($N117:AN117)+SUM($N1083:AN1083))*AO$962*AO967)*($F1083=5)</f>
        <v>0</v>
      </c>
      <c r="AP1083" s="374">
        <f>(IFERROR(-FV(AP$962,AP967,AP117/AP967)-AP117,0)+(SUM($N117:AO117)+SUM($N1083:AO1083))*AP$962*AP967)*($F1083=5)</f>
        <v>0</v>
      </c>
      <c r="AQ1083" s="374">
        <f>(IFERROR(-FV(AQ$962,AQ967,AQ117/AQ967)-AQ117,0)+(SUM($N117:AP117)+SUM($N1083:AP1083))*AQ$962*AQ967)*($F1083=5)</f>
        <v>0</v>
      </c>
      <c r="AR1083" s="374">
        <f>(IFERROR(-FV(AR$962,AR967,AR117/AR967)-AR117,0)+(SUM($N117:AQ117)+SUM($N1083:AQ1083))*AR$962*AR967)*($F1083=5)</f>
        <v>0</v>
      </c>
      <c r="AS1083" s="374">
        <f>(IFERROR(-FV(AS$962,AS967,AS117/AS967)-AS117,0)+(SUM($N117:AR117)+SUM($N1083:AR1083))*AS$962*AS967)*($F1083=5)</f>
        <v>0</v>
      </c>
      <c r="AT1083" s="374">
        <f>(IFERROR(-FV(AT$962,AT967,AT117/AT967)-AT117,0)+(SUM($N117:AS117)+SUM($N1083:AS1083))*AT$962*AT967)*($F1083=5)</f>
        <v>0</v>
      </c>
      <c r="AU1083" s="374">
        <f>(IFERROR(-FV(AU$962,AU967,AU117/AU967)-AU117,0)+(SUM($N117:AT117)+SUM($N1083:AT1083))*AU$962*AU967)*($F1083=5)</f>
        <v>0</v>
      </c>
      <c r="AV1083" s="374">
        <f>(IFERROR(-FV(AV$962,AV967,AV117/AV967)-AV117,0)+(SUM($N117:AU117)+SUM($N1083:AU1083))*AV$962*AV967)*($F1083=5)</f>
        <v>0</v>
      </c>
      <c r="AW1083" s="374">
        <f>(IFERROR(-FV(AW$962,AW967,AW117/AW967)-AW117,0)+(SUM($N117:AV117)+SUM($N1083:AV1083))*AW$962*AW967)*($F1083=5)</f>
        <v>0</v>
      </c>
      <c r="AX1083" s="374">
        <f>(IFERROR(-FV(AX$962,AX967,AX117/AX967)-AX117,0)+(SUM($N117:AW117)+SUM($N1083:AW1083))*AX$962*AX967)*($F1083=5)</f>
        <v>0</v>
      </c>
      <c r="AY1083" s="374">
        <f>(IFERROR(-FV(AY$962,AY967,AY117/AY967)-AY117,0)+(SUM($N117:AX117)+SUM($N1083:AX1083))*AY$962*AY967)*($F1083=5)</f>
        <v>0</v>
      </c>
      <c r="AZ1083" s="374">
        <f>(IFERROR(-FV(AZ$962,AZ967,AZ117/AZ967)-AZ117,0)+(SUM($N117:AY117)+SUM($N1083:AY1083))*AZ$962*AZ967)*($F1083=5)</f>
        <v>0</v>
      </c>
      <c r="BA1083" s="374">
        <f>(IFERROR(-FV(BA$962,BA967,BA117/BA967)-BA117,0)+(SUM($N117:AZ117)+SUM($N1083:AZ1083))*BA$962*BA967)*($F1083=5)</f>
        <v>0</v>
      </c>
      <c r="BB1083" s="374">
        <f>(IFERROR(-FV(BB$962,BB967,BB117/BB967)-BB117,0)+(SUM($N117:BA117)+SUM($N1083:BA1083))*BB$962*BB967)*($F1083=5)</f>
        <v>0</v>
      </c>
      <c r="BC1083" s="374">
        <f>(IFERROR(-FV(BC$962,BC967,BC117/BC967)-BC117,0)+(SUM($N117:BB117)+SUM($N1083:BB1083))*BC$962*BC967)*($F1083=5)</f>
        <v>0</v>
      </c>
      <c r="BD1083" s="374">
        <f>(IFERROR(-FV(BD$962,BD967,BD117/BD967)-BD117,0)+(SUM($N117:BC117)+SUM($N1083:BC1083))*BD$962*BD967)*($F1083=5)</f>
        <v>0</v>
      </c>
      <c r="BE1083" s="374">
        <f>(IFERROR(-FV(BE$962,BE967,BE117/BE967)-BE117,0)+(SUM($N117:BD117)+SUM($N1083:BD1083))*BE$962*BE967)*($F1083=5)</f>
        <v>0</v>
      </c>
      <c r="BF1083" s="374">
        <f>(IFERROR(-FV(BF$962,BF967,BF117/BF967)-BF117,0)+(SUM($N117:BE117)+SUM($N1083:BE1083))*BF$962*BF967)*($F1083=5)</f>
        <v>0</v>
      </c>
      <c r="BG1083" s="374">
        <f>(IFERROR(-FV(BG$962,BG967,BG117/BG967)-BG117,0)+(SUM($N117:BF117)+SUM($N1083:BF1083))*BG$962*BG967)*($F1083=5)</f>
        <v>0</v>
      </c>
      <c r="BH1083" s="374">
        <f>(IFERROR(-FV(BH$962,BH967,BH117/BH967)-BH117,0)+(SUM($N117:BG117)+SUM($N1083:BG1083))*BH$962*BH967)*($F1083=5)</f>
        <v>0</v>
      </c>
      <c r="BI1083" s="374">
        <f>(IFERROR(-FV(BI$962,BI967,BI117/BI967)-BI117,0)+(SUM($N117:BH117)+SUM($N1083:BH1083))*BI$962*BI967)*($F1083=5)</f>
        <v>0</v>
      </c>
      <c r="BJ1083" s="374">
        <f>(IFERROR(-FV(BJ$962,BJ967,BJ117/BJ967)-BJ117,0)+(SUM($N117:BI117)+SUM($N1083:BI1083))*BJ$962*BJ967)*($F1083=5)</f>
        <v>0</v>
      </c>
      <c r="BK1083" s="374">
        <f>(IFERROR(-FV(BK$962,BK967,BK117/BK967)-BK117,0)+(SUM($N117:BJ117)+SUM($N1083:BJ1083))*BK$962*BK967)*($F1083=5)</f>
        <v>0</v>
      </c>
      <c r="BL1083" s="374">
        <f>(IFERROR(-FV(BL$962,BL967,BL117/BL967)-BL117,0)+(SUM($N117:BK117)+SUM($N1083:BK1083))*BL$962*BL967)*($F1083=5)</f>
        <v>0</v>
      </c>
      <c r="BM1083" s="374">
        <f>(IFERROR(-FV(BM$962,BM967,BM117/BM967)-BM117,0)+(SUM($N117:BL117)+SUM($N1083:BL1083))*BM$962*BM967)*($F1083=5)</f>
        <v>0</v>
      </c>
    </row>
    <row r="1084" spans="3:65" outlineLevel="1" x14ac:dyDescent="0.2">
      <c r="C1084" s="325">
        <f t="shared" ref="C1084:C1107" si="1840">C1083+1</f>
        <v>2</v>
      </c>
      <c r="D1084" s="303" t="str">
        <f t="shared" ref="D1084:D1107" si="1841">INDEX(D$59:D$83,$C1084,1)</f>
        <v>item 2</v>
      </c>
      <c r="E1084" s="350" t="str">
        <f t="shared" si="1839"/>
        <v>Operating Expense</v>
      </c>
      <c r="F1084" s="320">
        <f t="shared" si="1839"/>
        <v>2</v>
      </c>
      <c r="G1084" s="320"/>
      <c r="H1084" s="362"/>
      <c r="K1084" s="341">
        <f t="shared" ref="K1084:K1108" si="1842">SUMPRODUCT(O1084:BM1084,$O$7:$BM$7)</f>
        <v>0</v>
      </c>
      <c r="L1084" s="342">
        <f t="shared" ref="L1084:L1108" si="1843">SUM(O1084:BM1084)</f>
        <v>0</v>
      </c>
      <c r="O1084" s="374">
        <f>(IFERROR(-FV(O$962,O968,O118/O968)-O118,0)+(SUM($N118:N118)+SUM($N1084:N1084))*O$962*O968)*($F1084=5)</f>
        <v>0</v>
      </c>
      <c r="P1084" s="374">
        <f>(IFERROR(-FV(P$962,P968,P118/P968)-P118,0)+(SUM($N118:O118)+SUM($N1084:O1084))*P$962*P968)*($F1084=5)</f>
        <v>0</v>
      </c>
      <c r="Q1084" s="374">
        <f>(IFERROR(-FV(Q$962,Q968,Q118/Q968)-Q118,0)+(SUM($N118:P118)+SUM($N1084:P1084))*Q$962*Q968)*($F1084=5)</f>
        <v>0</v>
      </c>
      <c r="R1084" s="374">
        <f>(IFERROR(-FV(R$962,R968,R118/R968)-R118,0)+(SUM($N118:Q118)+SUM($N1084:Q1084))*R$962*R968)*($F1084=5)</f>
        <v>0</v>
      </c>
      <c r="S1084" s="374">
        <f>(IFERROR(-FV(S$962,S968,S118/S968)-S118,0)+(SUM($N118:R118)+SUM($N1084:R1084))*S$962*S968)*($F1084=5)</f>
        <v>0</v>
      </c>
      <c r="T1084" s="374">
        <f>(IFERROR(-FV(T$962,T968,T118/T968)-T118,0)+(SUM($N118:S118)+SUM($N1084:S1084))*T$962*T968)*($F1084=5)</f>
        <v>0</v>
      </c>
      <c r="U1084" s="374">
        <f>(IFERROR(-FV(U$962,U968,U118/U968)-U118,0)+(SUM($N118:T118)+SUM($N1084:T1084))*U$962*U968)*($F1084=5)</f>
        <v>0</v>
      </c>
      <c r="V1084" s="374">
        <f>(IFERROR(-FV(V$962,V968,V118/V968)-V118,0)+(SUM($N118:U118)+SUM($N1084:U1084))*V$962*V968)*($F1084=5)</f>
        <v>0</v>
      </c>
      <c r="W1084" s="374">
        <f>(IFERROR(-FV(W$962,W968,W118/W968)-W118,0)+(SUM($N118:V118)+SUM($N1084:V1084))*W$962*W968)*($F1084=5)</f>
        <v>0</v>
      </c>
      <c r="X1084" s="374">
        <f>(IFERROR(-FV(X$962,X968,X118/X968)-X118,0)+(SUM($N118:W118)+SUM($N1084:W1084))*X$962*X968)*($F1084=5)</f>
        <v>0</v>
      </c>
      <c r="Y1084" s="374">
        <f>(IFERROR(-FV(Y$962,Y968,Y118/Y968)-Y118,0)+(SUM($N118:X118)+SUM($N1084:X1084))*Y$962*Y968)*($F1084=5)</f>
        <v>0</v>
      </c>
      <c r="Z1084" s="374">
        <f>(IFERROR(-FV(Z$962,Z968,Z118/Z968)-Z118,0)+(SUM($N118:Y118)+SUM($N1084:Y1084))*Z$962*Z968)*($F1084=5)</f>
        <v>0</v>
      </c>
      <c r="AA1084" s="374">
        <f>(IFERROR(-FV(AA$962,AA968,AA118/AA968)-AA118,0)+(SUM($N118:Z118)+SUM($N1084:Z1084))*AA$962*AA968)*($F1084=5)</f>
        <v>0</v>
      </c>
      <c r="AB1084" s="374">
        <f>(IFERROR(-FV(AB$962,AB968,AB118/AB968)-AB118,0)+(SUM($N118:AA118)+SUM($N1084:AA1084))*AB$962*AB968)*($F1084=5)</f>
        <v>0</v>
      </c>
      <c r="AC1084" s="374">
        <f>(IFERROR(-FV(AC$962,AC968,AC118/AC968)-AC118,0)+(SUM($N118:AB118)+SUM($N1084:AB1084))*AC$962*AC968)*($F1084=5)</f>
        <v>0</v>
      </c>
      <c r="AD1084" s="374">
        <f>(IFERROR(-FV(AD$962,AD968,AD118/AD968)-AD118,0)+(SUM($N118:AC118)+SUM($N1084:AC1084))*AD$962*AD968)*($F1084=5)</f>
        <v>0</v>
      </c>
      <c r="AE1084" s="374">
        <f>(IFERROR(-FV(AE$962,AE968,AE118/AE968)-AE118,0)+(SUM($N118:AD118)+SUM($N1084:AD1084))*AE$962*AE968)*($F1084=5)</f>
        <v>0</v>
      </c>
      <c r="AF1084" s="374">
        <f>(IFERROR(-FV(AF$962,AF968,AF118/AF968)-AF118,0)+(SUM($N118:AE118)+SUM($N1084:AE1084))*AF$962*AF968)*($F1084=5)</f>
        <v>0</v>
      </c>
      <c r="AG1084" s="374">
        <f>(IFERROR(-FV(AG$962,AG968,AG118/AG968)-AG118,0)+(SUM($N118:AF118)+SUM($N1084:AF1084))*AG$962*AG968)*($F1084=5)</f>
        <v>0</v>
      </c>
      <c r="AH1084" s="374">
        <f>(IFERROR(-FV(AH$962,AH968,AH118/AH968)-AH118,0)+(SUM($N118:AG118)+SUM($N1084:AG1084))*AH$962*AH968)*($F1084=5)</f>
        <v>0</v>
      </c>
      <c r="AI1084" s="374">
        <f>(IFERROR(-FV(AI$962,AI968,AI118/AI968)-AI118,0)+(SUM($N118:AH118)+SUM($N1084:AH1084))*AI$962*AI968)*($F1084=5)</f>
        <v>0</v>
      </c>
      <c r="AJ1084" s="374">
        <f>(IFERROR(-FV(AJ$962,AJ968,AJ118/AJ968)-AJ118,0)+(SUM($N118:AI118)+SUM($N1084:AI1084))*AJ$962*AJ968)*($F1084=5)</f>
        <v>0</v>
      </c>
      <c r="AK1084" s="374">
        <f>(IFERROR(-FV(AK$962,AK968,AK118/AK968)-AK118,0)+(SUM($N118:AJ118)+SUM($N1084:AJ1084))*AK$962*AK968)*($F1084=5)</f>
        <v>0</v>
      </c>
      <c r="AL1084" s="374">
        <f>(IFERROR(-FV(AL$962,AL968,AL118/AL968)-AL118,0)+(SUM($N118:AK118)+SUM($N1084:AK1084))*AL$962*AL968)*($F1084=5)</f>
        <v>0</v>
      </c>
      <c r="AM1084" s="374">
        <f>(IFERROR(-FV(AM$962,AM968,AM118/AM968)-AM118,0)+(SUM($N118:AL118)+SUM($N1084:AL1084))*AM$962*AM968)*($F1084=5)</f>
        <v>0</v>
      </c>
      <c r="AN1084" s="374">
        <f>(IFERROR(-FV(AN$962,AN968,AN118/AN968)-AN118,0)+(SUM($N118:AM118)+SUM($N1084:AM1084))*AN$962*AN968)*($F1084=5)</f>
        <v>0</v>
      </c>
      <c r="AO1084" s="374">
        <f>(IFERROR(-FV(AO$962,AO968,AO118/AO968)-AO118,0)+(SUM($N118:AN118)+SUM($N1084:AN1084))*AO$962*AO968)*($F1084=5)</f>
        <v>0</v>
      </c>
      <c r="AP1084" s="374">
        <f>(IFERROR(-FV(AP$962,AP968,AP118/AP968)-AP118,0)+(SUM($N118:AO118)+SUM($N1084:AO1084))*AP$962*AP968)*($F1084=5)</f>
        <v>0</v>
      </c>
      <c r="AQ1084" s="374">
        <f>(IFERROR(-FV(AQ$962,AQ968,AQ118/AQ968)-AQ118,0)+(SUM($N118:AP118)+SUM($N1084:AP1084))*AQ$962*AQ968)*($F1084=5)</f>
        <v>0</v>
      </c>
      <c r="AR1084" s="374">
        <f>(IFERROR(-FV(AR$962,AR968,AR118/AR968)-AR118,0)+(SUM($N118:AQ118)+SUM($N1084:AQ1084))*AR$962*AR968)*($F1084=5)</f>
        <v>0</v>
      </c>
      <c r="AS1084" s="374">
        <f>(IFERROR(-FV(AS$962,AS968,AS118/AS968)-AS118,0)+(SUM($N118:AR118)+SUM($N1084:AR1084))*AS$962*AS968)*($F1084=5)</f>
        <v>0</v>
      </c>
      <c r="AT1084" s="374">
        <f>(IFERROR(-FV(AT$962,AT968,AT118/AT968)-AT118,0)+(SUM($N118:AS118)+SUM($N1084:AS1084))*AT$962*AT968)*($F1084=5)</f>
        <v>0</v>
      </c>
      <c r="AU1084" s="374">
        <f>(IFERROR(-FV(AU$962,AU968,AU118/AU968)-AU118,0)+(SUM($N118:AT118)+SUM($N1084:AT1084))*AU$962*AU968)*($F1084=5)</f>
        <v>0</v>
      </c>
      <c r="AV1084" s="374">
        <f>(IFERROR(-FV(AV$962,AV968,AV118/AV968)-AV118,0)+(SUM($N118:AU118)+SUM($N1084:AU1084))*AV$962*AV968)*($F1084=5)</f>
        <v>0</v>
      </c>
      <c r="AW1084" s="374">
        <f>(IFERROR(-FV(AW$962,AW968,AW118/AW968)-AW118,0)+(SUM($N118:AV118)+SUM($N1084:AV1084))*AW$962*AW968)*($F1084=5)</f>
        <v>0</v>
      </c>
      <c r="AX1084" s="374">
        <f>(IFERROR(-FV(AX$962,AX968,AX118/AX968)-AX118,0)+(SUM($N118:AW118)+SUM($N1084:AW1084))*AX$962*AX968)*($F1084=5)</f>
        <v>0</v>
      </c>
      <c r="AY1084" s="374">
        <f>(IFERROR(-FV(AY$962,AY968,AY118/AY968)-AY118,0)+(SUM($N118:AX118)+SUM($N1084:AX1084))*AY$962*AY968)*($F1084=5)</f>
        <v>0</v>
      </c>
      <c r="AZ1084" s="374">
        <f>(IFERROR(-FV(AZ$962,AZ968,AZ118/AZ968)-AZ118,0)+(SUM($N118:AY118)+SUM($N1084:AY1084))*AZ$962*AZ968)*($F1084=5)</f>
        <v>0</v>
      </c>
      <c r="BA1084" s="374">
        <f>(IFERROR(-FV(BA$962,BA968,BA118/BA968)-BA118,0)+(SUM($N118:AZ118)+SUM($N1084:AZ1084))*BA$962*BA968)*($F1084=5)</f>
        <v>0</v>
      </c>
      <c r="BB1084" s="374">
        <f>(IFERROR(-FV(BB$962,BB968,BB118/BB968)-BB118,0)+(SUM($N118:BA118)+SUM($N1084:BA1084))*BB$962*BB968)*($F1084=5)</f>
        <v>0</v>
      </c>
      <c r="BC1084" s="374">
        <f>(IFERROR(-FV(BC$962,BC968,BC118/BC968)-BC118,0)+(SUM($N118:BB118)+SUM($N1084:BB1084))*BC$962*BC968)*($F1084=5)</f>
        <v>0</v>
      </c>
      <c r="BD1084" s="374">
        <f>(IFERROR(-FV(BD$962,BD968,BD118/BD968)-BD118,0)+(SUM($N118:BC118)+SUM($N1084:BC1084))*BD$962*BD968)*($F1084=5)</f>
        <v>0</v>
      </c>
      <c r="BE1084" s="374">
        <f>(IFERROR(-FV(BE$962,BE968,BE118/BE968)-BE118,0)+(SUM($N118:BD118)+SUM($N1084:BD1084))*BE$962*BE968)*($F1084=5)</f>
        <v>0</v>
      </c>
      <c r="BF1084" s="374">
        <f>(IFERROR(-FV(BF$962,BF968,BF118/BF968)-BF118,0)+(SUM($N118:BE118)+SUM($N1084:BE1084))*BF$962*BF968)*($F1084=5)</f>
        <v>0</v>
      </c>
      <c r="BG1084" s="374">
        <f>(IFERROR(-FV(BG$962,BG968,BG118/BG968)-BG118,0)+(SUM($N118:BF118)+SUM($N1084:BF1084))*BG$962*BG968)*($F1084=5)</f>
        <v>0</v>
      </c>
      <c r="BH1084" s="374">
        <f>(IFERROR(-FV(BH$962,BH968,BH118/BH968)-BH118,0)+(SUM($N118:BG118)+SUM($N1084:BG1084))*BH$962*BH968)*($F1084=5)</f>
        <v>0</v>
      </c>
      <c r="BI1084" s="374">
        <f>(IFERROR(-FV(BI$962,BI968,BI118/BI968)-BI118,0)+(SUM($N118:BH118)+SUM($N1084:BH1084))*BI$962*BI968)*($F1084=5)</f>
        <v>0</v>
      </c>
      <c r="BJ1084" s="374">
        <f>(IFERROR(-FV(BJ$962,BJ968,BJ118/BJ968)-BJ118,0)+(SUM($N118:BI118)+SUM($N1084:BI1084))*BJ$962*BJ968)*($F1084=5)</f>
        <v>0</v>
      </c>
      <c r="BK1084" s="374">
        <f>(IFERROR(-FV(BK$962,BK968,BK118/BK968)-BK118,0)+(SUM($N118:BJ118)+SUM($N1084:BJ1084))*BK$962*BK968)*($F1084=5)</f>
        <v>0</v>
      </c>
      <c r="BL1084" s="374">
        <f>(IFERROR(-FV(BL$962,BL968,BL118/BL968)-BL118,0)+(SUM($N118:BK118)+SUM($N1084:BK1084))*BL$962*BL968)*($F1084=5)</f>
        <v>0</v>
      </c>
      <c r="BM1084" s="374">
        <f>(IFERROR(-FV(BM$962,BM968,BM118/BM968)-BM118,0)+(SUM($N118:BL118)+SUM($N1084:BL1084))*BM$962*BM968)*($F1084=5)</f>
        <v>0</v>
      </c>
    </row>
    <row r="1085" spans="3:65" outlineLevel="1" x14ac:dyDescent="0.2">
      <c r="C1085" s="325">
        <f t="shared" si="1840"/>
        <v>3</v>
      </c>
      <c r="D1085" s="303" t="str">
        <f t="shared" si="1841"/>
        <v>item 3</v>
      </c>
      <c r="E1085" s="350" t="str">
        <f t="shared" si="1839"/>
        <v>Operating Expense</v>
      </c>
      <c r="F1085" s="320">
        <f t="shared" si="1839"/>
        <v>2</v>
      </c>
      <c r="G1085" s="320"/>
      <c r="H1085" s="362"/>
      <c r="K1085" s="341">
        <f t="shared" si="1842"/>
        <v>0</v>
      </c>
      <c r="L1085" s="342">
        <f t="shared" si="1843"/>
        <v>0</v>
      </c>
      <c r="O1085" s="374">
        <f>(IFERROR(-FV(O$962,O969,O119/O969)-O119,0)+(SUM($N119:N119)+SUM($N1085:N1085))*O$962*O969)*($F1085=5)</f>
        <v>0</v>
      </c>
      <c r="P1085" s="374">
        <f>(IFERROR(-FV(P$962,P969,P119/P969)-P119,0)+(SUM($N119:O119)+SUM($N1085:O1085))*P$962*P969)*($F1085=5)</f>
        <v>0</v>
      </c>
      <c r="Q1085" s="374">
        <f>(IFERROR(-FV(Q$962,Q969,Q119/Q969)-Q119,0)+(SUM($N119:P119)+SUM($N1085:P1085))*Q$962*Q969)*($F1085=5)</f>
        <v>0</v>
      </c>
      <c r="R1085" s="374">
        <f>(IFERROR(-FV(R$962,R969,R119/R969)-R119,0)+(SUM($N119:Q119)+SUM($N1085:Q1085))*R$962*R969)*($F1085=5)</f>
        <v>0</v>
      </c>
      <c r="S1085" s="374">
        <f>(IFERROR(-FV(S$962,S969,S119/S969)-S119,0)+(SUM($N119:R119)+SUM($N1085:R1085))*S$962*S969)*($F1085=5)</f>
        <v>0</v>
      </c>
      <c r="T1085" s="374">
        <f>(IFERROR(-FV(T$962,T969,T119/T969)-T119,0)+(SUM($N119:S119)+SUM($N1085:S1085))*T$962*T969)*($F1085=5)</f>
        <v>0</v>
      </c>
      <c r="U1085" s="374">
        <f>(IFERROR(-FV(U$962,U969,U119/U969)-U119,0)+(SUM($N119:T119)+SUM($N1085:T1085))*U$962*U969)*($F1085=5)</f>
        <v>0</v>
      </c>
      <c r="V1085" s="374">
        <f>(IFERROR(-FV(V$962,V969,V119/V969)-V119,0)+(SUM($N119:U119)+SUM($N1085:U1085))*V$962*V969)*($F1085=5)</f>
        <v>0</v>
      </c>
      <c r="W1085" s="374">
        <f>(IFERROR(-FV(W$962,W969,W119/W969)-W119,0)+(SUM($N119:V119)+SUM($N1085:V1085))*W$962*W969)*($F1085=5)</f>
        <v>0</v>
      </c>
      <c r="X1085" s="374">
        <f>(IFERROR(-FV(X$962,X969,X119/X969)-X119,0)+(SUM($N119:W119)+SUM($N1085:W1085))*X$962*X969)*($F1085=5)</f>
        <v>0</v>
      </c>
      <c r="Y1085" s="374">
        <f>(IFERROR(-FV(Y$962,Y969,Y119/Y969)-Y119,0)+(SUM($N119:X119)+SUM($N1085:X1085))*Y$962*Y969)*($F1085=5)</f>
        <v>0</v>
      </c>
      <c r="Z1085" s="374">
        <f>(IFERROR(-FV(Z$962,Z969,Z119/Z969)-Z119,0)+(SUM($N119:Y119)+SUM($N1085:Y1085))*Z$962*Z969)*($F1085=5)</f>
        <v>0</v>
      </c>
      <c r="AA1085" s="374">
        <f>(IFERROR(-FV(AA$962,AA969,AA119/AA969)-AA119,0)+(SUM($N119:Z119)+SUM($N1085:Z1085))*AA$962*AA969)*($F1085=5)</f>
        <v>0</v>
      </c>
      <c r="AB1085" s="374">
        <f>(IFERROR(-FV(AB$962,AB969,AB119/AB969)-AB119,0)+(SUM($N119:AA119)+SUM($N1085:AA1085))*AB$962*AB969)*($F1085=5)</f>
        <v>0</v>
      </c>
      <c r="AC1085" s="374">
        <f>(IFERROR(-FV(AC$962,AC969,AC119/AC969)-AC119,0)+(SUM($N119:AB119)+SUM($N1085:AB1085))*AC$962*AC969)*($F1085=5)</f>
        <v>0</v>
      </c>
      <c r="AD1085" s="374">
        <f>(IFERROR(-FV(AD$962,AD969,AD119/AD969)-AD119,0)+(SUM($N119:AC119)+SUM($N1085:AC1085))*AD$962*AD969)*($F1085=5)</f>
        <v>0</v>
      </c>
      <c r="AE1085" s="374">
        <f>(IFERROR(-FV(AE$962,AE969,AE119/AE969)-AE119,0)+(SUM($N119:AD119)+SUM($N1085:AD1085))*AE$962*AE969)*($F1085=5)</f>
        <v>0</v>
      </c>
      <c r="AF1085" s="374">
        <f>(IFERROR(-FV(AF$962,AF969,AF119/AF969)-AF119,0)+(SUM($N119:AE119)+SUM($N1085:AE1085))*AF$962*AF969)*($F1085=5)</f>
        <v>0</v>
      </c>
      <c r="AG1085" s="374">
        <f>(IFERROR(-FV(AG$962,AG969,AG119/AG969)-AG119,0)+(SUM($N119:AF119)+SUM($N1085:AF1085))*AG$962*AG969)*($F1085=5)</f>
        <v>0</v>
      </c>
      <c r="AH1085" s="374">
        <f>(IFERROR(-FV(AH$962,AH969,AH119/AH969)-AH119,0)+(SUM($N119:AG119)+SUM($N1085:AG1085))*AH$962*AH969)*($F1085=5)</f>
        <v>0</v>
      </c>
      <c r="AI1085" s="374">
        <f>(IFERROR(-FV(AI$962,AI969,AI119/AI969)-AI119,0)+(SUM($N119:AH119)+SUM($N1085:AH1085))*AI$962*AI969)*($F1085=5)</f>
        <v>0</v>
      </c>
      <c r="AJ1085" s="374">
        <f>(IFERROR(-FV(AJ$962,AJ969,AJ119/AJ969)-AJ119,0)+(SUM($N119:AI119)+SUM($N1085:AI1085))*AJ$962*AJ969)*($F1085=5)</f>
        <v>0</v>
      </c>
      <c r="AK1085" s="374">
        <f>(IFERROR(-FV(AK$962,AK969,AK119/AK969)-AK119,0)+(SUM($N119:AJ119)+SUM($N1085:AJ1085))*AK$962*AK969)*($F1085=5)</f>
        <v>0</v>
      </c>
      <c r="AL1085" s="374">
        <f>(IFERROR(-FV(AL$962,AL969,AL119/AL969)-AL119,0)+(SUM($N119:AK119)+SUM($N1085:AK1085))*AL$962*AL969)*($F1085=5)</f>
        <v>0</v>
      </c>
      <c r="AM1085" s="374">
        <f>(IFERROR(-FV(AM$962,AM969,AM119/AM969)-AM119,0)+(SUM($N119:AL119)+SUM($N1085:AL1085))*AM$962*AM969)*($F1085=5)</f>
        <v>0</v>
      </c>
      <c r="AN1085" s="374">
        <f>(IFERROR(-FV(AN$962,AN969,AN119/AN969)-AN119,0)+(SUM($N119:AM119)+SUM($N1085:AM1085))*AN$962*AN969)*($F1085=5)</f>
        <v>0</v>
      </c>
      <c r="AO1085" s="374">
        <f>(IFERROR(-FV(AO$962,AO969,AO119/AO969)-AO119,0)+(SUM($N119:AN119)+SUM($N1085:AN1085))*AO$962*AO969)*($F1085=5)</f>
        <v>0</v>
      </c>
      <c r="AP1085" s="374">
        <f>(IFERROR(-FV(AP$962,AP969,AP119/AP969)-AP119,0)+(SUM($N119:AO119)+SUM($N1085:AO1085))*AP$962*AP969)*($F1085=5)</f>
        <v>0</v>
      </c>
      <c r="AQ1085" s="374">
        <f>(IFERROR(-FV(AQ$962,AQ969,AQ119/AQ969)-AQ119,0)+(SUM($N119:AP119)+SUM($N1085:AP1085))*AQ$962*AQ969)*($F1085=5)</f>
        <v>0</v>
      </c>
      <c r="AR1085" s="374">
        <f>(IFERROR(-FV(AR$962,AR969,AR119/AR969)-AR119,0)+(SUM($N119:AQ119)+SUM($N1085:AQ1085))*AR$962*AR969)*($F1085=5)</f>
        <v>0</v>
      </c>
      <c r="AS1085" s="374">
        <f>(IFERROR(-FV(AS$962,AS969,AS119/AS969)-AS119,0)+(SUM($N119:AR119)+SUM($N1085:AR1085))*AS$962*AS969)*($F1085=5)</f>
        <v>0</v>
      </c>
      <c r="AT1085" s="374">
        <f>(IFERROR(-FV(AT$962,AT969,AT119/AT969)-AT119,0)+(SUM($N119:AS119)+SUM($N1085:AS1085))*AT$962*AT969)*($F1085=5)</f>
        <v>0</v>
      </c>
      <c r="AU1085" s="374">
        <f>(IFERROR(-FV(AU$962,AU969,AU119/AU969)-AU119,0)+(SUM($N119:AT119)+SUM($N1085:AT1085))*AU$962*AU969)*($F1085=5)</f>
        <v>0</v>
      </c>
      <c r="AV1085" s="374">
        <f>(IFERROR(-FV(AV$962,AV969,AV119/AV969)-AV119,0)+(SUM($N119:AU119)+SUM($N1085:AU1085))*AV$962*AV969)*($F1085=5)</f>
        <v>0</v>
      </c>
      <c r="AW1085" s="374">
        <f>(IFERROR(-FV(AW$962,AW969,AW119/AW969)-AW119,0)+(SUM($N119:AV119)+SUM($N1085:AV1085))*AW$962*AW969)*($F1085=5)</f>
        <v>0</v>
      </c>
      <c r="AX1085" s="374">
        <f>(IFERROR(-FV(AX$962,AX969,AX119/AX969)-AX119,0)+(SUM($N119:AW119)+SUM($N1085:AW1085))*AX$962*AX969)*($F1085=5)</f>
        <v>0</v>
      </c>
      <c r="AY1085" s="374">
        <f>(IFERROR(-FV(AY$962,AY969,AY119/AY969)-AY119,0)+(SUM($N119:AX119)+SUM($N1085:AX1085))*AY$962*AY969)*($F1085=5)</f>
        <v>0</v>
      </c>
      <c r="AZ1085" s="374">
        <f>(IFERROR(-FV(AZ$962,AZ969,AZ119/AZ969)-AZ119,0)+(SUM($N119:AY119)+SUM($N1085:AY1085))*AZ$962*AZ969)*($F1085=5)</f>
        <v>0</v>
      </c>
      <c r="BA1085" s="374">
        <f>(IFERROR(-FV(BA$962,BA969,BA119/BA969)-BA119,0)+(SUM($N119:AZ119)+SUM($N1085:AZ1085))*BA$962*BA969)*($F1085=5)</f>
        <v>0</v>
      </c>
      <c r="BB1085" s="374">
        <f>(IFERROR(-FV(BB$962,BB969,BB119/BB969)-BB119,0)+(SUM($N119:BA119)+SUM($N1085:BA1085))*BB$962*BB969)*($F1085=5)</f>
        <v>0</v>
      </c>
      <c r="BC1085" s="374">
        <f>(IFERROR(-FV(BC$962,BC969,BC119/BC969)-BC119,0)+(SUM($N119:BB119)+SUM($N1085:BB1085))*BC$962*BC969)*($F1085=5)</f>
        <v>0</v>
      </c>
      <c r="BD1085" s="374">
        <f>(IFERROR(-FV(BD$962,BD969,BD119/BD969)-BD119,0)+(SUM($N119:BC119)+SUM($N1085:BC1085))*BD$962*BD969)*($F1085=5)</f>
        <v>0</v>
      </c>
      <c r="BE1085" s="374">
        <f>(IFERROR(-FV(BE$962,BE969,BE119/BE969)-BE119,0)+(SUM($N119:BD119)+SUM($N1085:BD1085))*BE$962*BE969)*($F1085=5)</f>
        <v>0</v>
      </c>
      <c r="BF1085" s="374">
        <f>(IFERROR(-FV(BF$962,BF969,BF119/BF969)-BF119,0)+(SUM($N119:BE119)+SUM($N1085:BE1085))*BF$962*BF969)*($F1085=5)</f>
        <v>0</v>
      </c>
      <c r="BG1085" s="374">
        <f>(IFERROR(-FV(BG$962,BG969,BG119/BG969)-BG119,0)+(SUM($N119:BF119)+SUM($N1085:BF1085))*BG$962*BG969)*($F1085=5)</f>
        <v>0</v>
      </c>
      <c r="BH1085" s="374">
        <f>(IFERROR(-FV(BH$962,BH969,BH119/BH969)-BH119,0)+(SUM($N119:BG119)+SUM($N1085:BG1085))*BH$962*BH969)*($F1085=5)</f>
        <v>0</v>
      </c>
      <c r="BI1085" s="374">
        <f>(IFERROR(-FV(BI$962,BI969,BI119/BI969)-BI119,0)+(SUM($N119:BH119)+SUM($N1085:BH1085))*BI$962*BI969)*($F1085=5)</f>
        <v>0</v>
      </c>
      <c r="BJ1085" s="374">
        <f>(IFERROR(-FV(BJ$962,BJ969,BJ119/BJ969)-BJ119,0)+(SUM($N119:BI119)+SUM($N1085:BI1085))*BJ$962*BJ969)*($F1085=5)</f>
        <v>0</v>
      </c>
      <c r="BK1085" s="374">
        <f>(IFERROR(-FV(BK$962,BK969,BK119/BK969)-BK119,0)+(SUM($N119:BJ119)+SUM($N1085:BJ1085))*BK$962*BK969)*($F1085=5)</f>
        <v>0</v>
      </c>
      <c r="BL1085" s="374">
        <f>(IFERROR(-FV(BL$962,BL969,BL119/BL969)-BL119,0)+(SUM($N119:BK119)+SUM($N1085:BK1085))*BL$962*BL969)*($F1085=5)</f>
        <v>0</v>
      </c>
      <c r="BM1085" s="374">
        <f>(IFERROR(-FV(BM$962,BM969,BM119/BM969)-BM119,0)+(SUM($N119:BL119)+SUM($N1085:BL1085))*BM$962*BM969)*($F1085=5)</f>
        <v>0</v>
      </c>
    </row>
    <row r="1086" spans="3:65" outlineLevel="1" x14ac:dyDescent="0.2">
      <c r="C1086" s="325">
        <f t="shared" si="1840"/>
        <v>4</v>
      </c>
      <c r="D1086" s="303" t="str">
        <f t="shared" si="1841"/>
        <v>item 4</v>
      </c>
      <c r="E1086" s="350" t="str">
        <f t="shared" si="1839"/>
        <v>Operating Expense</v>
      </c>
      <c r="F1086" s="320">
        <f t="shared" si="1839"/>
        <v>2</v>
      </c>
      <c r="G1086" s="320"/>
      <c r="H1086" s="362"/>
      <c r="K1086" s="341">
        <f t="shared" si="1842"/>
        <v>0</v>
      </c>
      <c r="L1086" s="342">
        <f t="shared" si="1843"/>
        <v>0</v>
      </c>
      <c r="O1086" s="374">
        <f>(IFERROR(-FV(O$962,O970,O120/O970)-O120,0)+(SUM($N120:N120)+SUM($N1086:N1086))*O$962*O970)*($F1086=5)</f>
        <v>0</v>
      </c>
      <c r="P1086" s="374">
        <f>(IFERROR(-FV(P$962,P970,P120/P970)-P120,0)+(SUM($N120:O120)+SUM($N1086:O1086))*P$962*P970)*($F1086=5)</f>
        <v>0</v>
      </c>
      <c r="Q1086" s="374">
        <f>(IFERROR(-FV(Q$962,Q970,Q120/Q970)-Q120,0)+(SUM($N120:P120)+SUM($N1086:P1086))*Q$962*Q970)*($F1086=5)</f>
        <v>0</v>
      </c>
      <c r="R1086" s="374">
        <f>(IFERROR(-FV(R$962,R970,R120/R970)-R120,0)+(SUM($N120:Q120)+SUM($N1086:Q1086))*R$962*R970)*($F1086=5)</f>
        <v>0</v>
      </c>
      <c r="S1086" s="374">
        <f>(IFERROR(-FV(S$962,S970,S120/S970)-S120,0)+(SUM($N120:R120)+SUM($N1086:R1086))*S$962*S970)*($F1086=5)</f>
        <v>0</v>
      </c>
      <c r="T1086" s="374">
        <f>(IFERROR(-FV(T$962,T970,T120/T970)-T120,0)+(SUM($N120:S120)+SUM($N1086:S1086))*T$962*T970)*($F1086=5)</f>
        <v>0</v>
      </c>
      <c r="U1086" s="374">
        <f>(IFERROR(-FV(U$962,U970,U120/U970)-U120,0)+(SUM($N120:T120)+SUM($N1086:T1086))*U$962*U970)*($F1086=5)</f>
        <v>0</v>
      </c>
      <c r="V1086" s="374">
        <f>(IFERROR(-FV(V$962,V970,V120/V970)-V120,0)+(SUM($N120:U120)+SUM($N1086:U1086))*V$962*V970)*($F1086=5)</f>
        <v>0</v>
      </c>
      <c r="W1086" s="374">
        <f>(IFERROR(-FV(W$962,W970,W120/W970)-W120,0)+(SUM($N120:V120)+SUM($N1086:V1086))*W$962*W970)*($F1086=5)</f>
        <v>0</v>
      </c>
      <c r="X1086" s="374">
        <f>(IFERROR(-FV(X$962,X970,X120/X970)-X120,0)+(SUM($N120:W120)+SUM($N1086:W1086))*X$962*X970)*($F1086=5)</f>
        <v>0</v>
      </c>
      <c r="Y1086" s="374">
        <f>(IFERROR(-FV(Y$962,Y970,Y120/Y970)-Y120,0)+(SUM($N120:X120)+SUM($N1086:X1086))*Y$962*Y970)*($F1086=5)</f>
        <v>0</v>
      </c>
      <c r="Z1086" s="374">
        <f>(IFERROR(-FV(Z$962,Z970,Z120/Z970)-Z120,0)+(SUM($N120:Y120)+SUM($N1086:Y1086))*Z$962*Z970)*($F1086=5)</f>
        <v>0</v>
      </c>
      <c r="AA1086" s="374">
        <f>(IFERROR(-FV(AA$962,AA970,AA120/AA970)-AA120,0)+(SUM($N120:Z120)+SUM($N1086:Z1086))*AA$962*AA970)*($F1086=5)</f>
        <v>0</v>
      </c>
      <c r="AB1086" s="374">
        <f>(IFERROR(-FV(AB$962,AB970,AB120/AB970)-AB120,0)+(SUM($N120:AA120)+SUM($N1086:AA1086))*AB$962*AB970)*($F1086=5)</f>
        <v>0</v>
      </c>
      <c r="AC1086" s="374">
        <f>(IFERROR(-FV(AC$962,AC970,AC120/AC970)-AC120,0)+(SUM($N120:AB120)+SUM($N1086:AB1086))*AC$962*AC970)*($F1086=5)</f>
        <v>0</v>
      </c>
      <c r="AD1086" s="374">
        <f>(IFERROR(-FV(AD$962,AD970,AD120/AD970)-AD120,0)+(SUM($N120:AC120)+SUM($N1086:AC1086))*AD$962*AD970)*($F1086=5)</f>
        <v>0</v>
      </c>
      <c r="AE1086" s="374">
        <f>(IFERROR(-FV(AE$962,AE970,AE120/AE970)-AE120,0)+(SUM($N120:AD120)+SUM($N1086:AD1086))*AE$962*AE970)*($F1086=5)</f>
        <v>0</v>
      </c>
      <c r="AF1086" s="374">
        <f>(IFERROR(-FV(AF$962,AF970,AF120/AF970)-AF120,0)+(SUM($N120:AE120)+SUM($N1086:AE1086))*AF$962*AF970)*($F1086=5)</f>
        <v>0</v>
      </c>
      <c r="AG1086" s="374">
        <f>(IFERROR(-FV(AG$962,AG970,AG120/AG970)-AG120,0)+(SUM($N120:AF120)+SUM($N1086:AF1086))*AG$962*AG970)*($F1086=5)</f>
        <v>0</v>
      </c>
      <c r="AH1086" s="374">
        <f>(IFERROR(-FV(AH$962,AH970,AH120/AH970)-AH120,0)+(SUM($N120:AG120)+SUM($N1086:AG1086))*AH$962*AH970)*($F1086=5)</f>
        <v>0</v>
      </c>
      <c r="AI1086" s="374">
        <f>(IFERROR(-FV(AI$962,AI970,AI120/AI970)-AI120,0)+(SUM($N120:AH120)+SUM($N1086:AH1086))*AI$962*AI970)*($F1086=5)</f>
        <v>0</v>
      </c>
      <c r="AJ1086" s="374">
        <f>(IFERROR(-FV(AJ$962,AJ970,AJ120/AJ970)-AJ120,0)+(SUM($N120:AI120)+SUM($N1086:AI1086))*AJ$962*AJ970)*($F1086=5)</f>
        <v>0</v>
      </c>
      <c r="AK1086" s="374">
        <f>(IFERROR(-FV(AK$962,AK970,AK120/AK970)-AK120,0)+(SUM($N120:AJ120)+SUM($N1086:AJ1086))*AK$962*AK970)*($F1086=5)</f>
        <v>0</v>
      </c>
      <c r="AL1086" s="374">
        <f>(IFERROR(-FV(AL$962,AL970,AL120/AL970)-AL120,0)+(SUM($N120:AK120)+SUM($N1086:AK1086))*AL$962*AL970)*($F1086=5)</f>
        <v>0</v>
      </c>
      <c r="AM1086" s="374">
        <f>(IFERROR(-FV(AM$962,AM970,AM120/AM970)-AM120,0)+(SUM($N120:AL120)+SUM($N1086:AL1086))*AM$962*AM970)*($F1086=5)</f>
        <v>0</v>
      </c>
      <c r="AN1086" s="374">
        <f>(IFERROR(-FV(AN$962,AN970,AN120/AN970)-AN120,0)+(SUM($N120:AM120)+SUM($N1086:AM1086))*AN$962*AN970)*($F1086=5)</f>
        <v>0</v>
      </c>
      <c r="AO1086" s="374">
        <f>(IFERROR(-FV(AO$962,AO970,AO120/AO970)-AO120,0)+(SUM($N120:AN120)+SUM($N1086:AN1086))*AO$962*AO970)*($F1086=5)</f>
        <v>0</v>
      </c>
      <c r="AP1086" s="374">
        <f>(IFERROR(-FV(AP$962,AP970,AP120/AP970)-AP120,0)+(SUM($N120:AO120)+SUM($N1086:AO1086))*AP$962*AP970)*($F1086=5)</f>
        <v>0</v>
      </c>
      <c r="AQ1086" s="374">
        <f>(IFERROR(-FV(AQ$962,AQ970,AQ120/AQ970)-AQ120,0)+(SUM($N120:AP120)+SUM($N1086:AP1086))*AQ$962*AQ970)*($F1086=5)</f>
        <v>0</v>
      </c>
      <c r="AR1086" s="374">
        <f>(IFERROR(-FV(AR$962,AR970,AR120/AR970)-AR120,0)+(SUM($N120:AQ120)+SUM($N1086:AQ1086))*AR$962*AR970)*($F1086=5)</f>
        <v>0</v>
      </c>
      <c r="AS1086" s="374">
        <f>(IFERROR(-FV(AS$962,AS970,AS120/AS970)-AS120,0)+(SUM($N120:AR120)+SUM($N1086:AR1086))*AS$962*AS970)*($F1086=5)</f>
        <v>0</v>
      </c>
      <c r="AT1086" s="374">
        <f>(IFERROR(-FV(AT$962,AT970,AT120/AT970)-AT120,0)+(SUM($N120:AS120)+SUM($N1086:AS1086))*AT$962*AT970)*($F1086=5)</f>
        <v>0</v>
      </c>
      <c r="AU1086" s="374">
        <f>(IFERROR(-FV(AU$962,AU970,AU120/AU970)-AU120,0)+(SUM($N120:AT120)+SUM($N1086:AT1086))*AU$962*AU970)*($F1086=5)</f>
        <v>0</v>
      </c>
      <c r="AV1086" s="374">
        <f>(IFERROR(-FV(AV$962,AV970,AV120/AV970)-AV120,0)+(SUM($N120:AU120)+SUM($N1086:AU1086))*AV$962*AV970)*($F1086=5)</f>
        <v>0</v>
      </c>
      <c r="AW1086" s="374">
        <f>(IFERROR(-FV(AW$962,AW970,AW120/AW970)-AW120,0)+(SUM($N120:AV120)+SUM($N1086:AV1086))*AW$962*AW970)*($F1086=5)</f>
        <v>0</v>
      </c>
      <c r="AX1086" s="374">
        <f>(IFERROR(-FV(AX$962,AX970,AX120/AX970)-AX120,0)+(SUM($N120:AW120)+SUM($N1086:AW1086))*AX$962*AX970)*($F1086=5)</f>
        <v>0</v>
      </c>
      <c r="AY1086" s="374">
        <f>(IFERROR(-FV(AY$962,AY970,AY120/AY970)-AY120,0)+(SUM($N120:AX120)+SUM($N1086:AX1086))*AY$962*AY970)*($F1086=5)</f>
        <v>0</v>
      </c>
      <c r="AZ1086" s="374">
        <f>(IFERROR(-FV(AZ$962,AZ970,AZ120/AZ970)-AZ120,0)+(SUM($N120:AY120)+SUM($N1086:AY1086))*AZ$962*AZ970)*($F1086=5)</f>
        <v>0</v>
      </c>
      <c r="BA1086" s="374">
        <f>(IFERROR(-FV(BA$962,BA970,BA120/BA970)-BA120,0)+(SUM($N120:AZ120)+SUM($N1086:AZ1086))*BA$962*BA970)*($F1086=5)</f>
        <v>0</v>
      </c>
      <c r="BB1086" s="374">
        <f>(IFERROR(-FV(BB$962,BB970,BB120/BB970)-BB120,0)+(SUM($N120:BA120)+SUM($N1086:BA1086))*BB$962*BB970)*($F1086=5)</f>
        <v>0</v>
      </c>
      <c r="BC1086" s="374">
        <f>(IFERROR(-FV(BC$962,BC970,BC120/BC970)-BC120,0)+(SUM($N120:BB120)+SUM($N1086:BB1086))*BC$962*BC970)*($F1086=5)</f>
        <v>0</v>
      </c>
      <c r="BD1086" s="374">
        <f>(IFERROR(-FV(BD$962,BD970,BD120/BD970)-BD120,0)+(SUM($N120:BC120)+SUM($N1086:BC1086))*BD$962*BD970)*($F1086=5)</f>
        <v>0</v>
      </c>
      <c r="BE1086" s="374">
        <f>(IFERROR(-FV(BE$962,BE970,BE120/BE970)-BE120,0)+(SUM($N120:BD120)+SUM($N1086:BD1086))*BE$962*BE970)*($F1086=5)</f>
        <v>0</v>
      </c>
      <c r="BF1086" s="374">
        <f>(IFERROR(-FV(BF$962,BF970,BF120/BF970)-BF120,0)+(SUM($N120:BE120)+SUM($N1086:BE1086))*BF$962*BF970)*($F1086=5)</f>
        <v>0</v>
      </c>
      <c r="BG1086" s="374">
        <f>(IFERROR(-FV(BG$962,BG970,BG120/BG970)-BG120,0)+(SUM($N120:BF120)+SUM($N1086:BF1086))*BG$962*BG970)*($F1086=5)</f>
        <v>0</v>
      </c>
      <c r="BH1086" s="374">
        <f>(IFERROR(-FV(BH$962,BH970,BH120/BH970)-BH120,0)+(SUM($N120:BG120)+SUM($N1086:BG1086))*BH$962*BH970)*($F1086=5)</f>
        <v>0</v>
      </c>
      <c r="BI1086" s="374">
        <f>(IFERROR(-FV(BI$962,BI970,BI120/BI970)-BI120,0)+(SUM($N120:BH120)+SUM($N1086:BH1086))*BI$962*BI970)*($F1086=5)</f>
        <v>0</v>
      </c>
      <c r="BJ1086" s="374">
        <f>(IFERROR(-FV(BJ$962,BJ970,BJ120/BJ970)-BJ120,0)+(SUM($N120:BI120)+SUM($N1086:BI1086))*BJ$962*BJ970)*($F1086=5)</f>
        <v>0</v>
      </c>
      <c r="BK1086" s="374">
        <f>(IFERROR(-FV(BK$962,BK970,BK120/BK970)-BK120,0)+(SUM($N120:BJ120)+SUM($N1086:BJ1086))*BK$962*BK970)*($F1086=5)</f>
        <v>0</v>
      </c>
      <c r="BL1086" s="374">
        <f>(IFERROR(-FV(BL$962,BL970,BL120/BL970)-BL120,0)+(SUM($N120:BK120)+SUM($N1086:BK1086))*BL$962*BL970)*($F1086=5)</f>
        <v>0</v>
      </c>
      <c r="BM1086" s="374">
        <f>(IFERROR(-FV(BM$962,BM970,BM120/BM970)-BM120,0)+(SUM($N120:BL120)+SUM($N1086:BL1086))*BM$962*BM970)*($F1086=5)</f>
        <v>0</v>
      </c>
    </row>
    <row r="1087" spans="3:65" outlineLevel="1" x14ac:dyDescent="0.2">
      <c r="C1087" s="325">
        <f t="shared" si="1840"/>
        <v>5</v>
      </c>
      <c r="D1087" s="303" t="str">
        <f t="shared" si="1841"/>
        <v>item 5</v>
      </c>
      <c r="E1087" s="350" t="str">
        <f t="shared" si="1839"/>
        <v>Operating Expense</v>
      </c>
      <c r="F1087" s="320">
        <f t="shared" si="1839"/>
        <v>2</v>
      </c>
      <c r="G1087" s="320"/>
      <c r="H1087" s="362"/>
      <c r="K1087" s="341">
        <f t="shared" si="1842"/>
        <v>0</v>
      </c>
      <c r="L1087" s="342">
        <f t="shared" si="1843"/>
        <v>0</v>
      </c>
      <c r="O1087" s="374">
        <f>(IFERROR(-FV(O$962,O971,O121/O971)-O121,0)+(SUM($N121:N121)+SUM($N1087:N1087))*O$962*O971)*($F1087=5)</f>
        <v>0</v>
      </c>
      <c r="P1087" s="374">
        <f>(IFERROR(-FV(P$962,P971,P121/P971)-P121,0)+(SUM($N121:O121)+SUM($N1087:O1087))*P$962*P971)*($F1087=5)</f>
        <v>0</v>
      </c>
      <c r="Q1087" s="374">
        <f>(IFERROR(-FV(Q$962,Q971,Q121/Q971)-Q121,0)+(SUM($N121:P121)+SUM($N1087:P1087))*Q$962*Q971)*($F1087=5)</f>
        <v>0</v>
      </c>
      <c r="R1087" s="374">
        <f>(IFERROR(-FV(R$962,R971,R121/R971)-R121,0)+(SUM($N121:Q121)+SUM($N1087:Q1087))*R$962*R971)*($F1087=5)</f>
        <v>0</v>
      </c>
      <c r="S1087" s="374">
        <f>(IFERROR(-FV(S$962,S971,S121/S971)-S121,0)+(SUM($N121:R121)+SUM($N1087:R1087))*S$962*S971)*($F1087=5)</f>
        <v>0</v>
      </c>
      <c r="T1087" s="374">
        <f>(IFERROR(-FV(T$962,T971,T121/T971)-T121,0)+(SUM($N121:S121)+SUM($N1087:S1087))*T$962*T971)*($F1087=5)</f>
        <v>0</v>
      </c>
      <c r="U1087" s="374">
        <f>(IFERROR(-FV(U$962,U971,U121/U971)-U121,0)+(SUM($N121:T121)+SUM($N1087:T1087))*U$962*U971)*($F1087=5)</f>
        <v>0</v>
      </c>
      <c r="V1087" s="374">
        <f>(IFERROR(-FV(V$962,V971,V121/V971)-V121,0)+(SUM($N121:U121)+SUM($N1087:U1087))*V$962*V971)*($F1087=5)</f>
        <v>0</v>
      </c>
      <c r="W1087" s="374">
        <f>(IFERROR(-FV(W$962,W971,W121/W971)-W121,0)+(SUM($N121:V121)+SUM($N1087:V1087))*W$962*W971)*($F1087=5)</f>
        <v>0</v>
      </c>
      <c r="X1087" s="374">
        <f>(IFERROR(-FV(X$962,X971,X121/X971)-X121,0)+(SUM($N121:W121)+SUM($N1087:W1087))*X$962*X971)*($F1087=5)</f>
        <v>0</v>
      </c>
      <c r="Y1087" s="374">
        <f>(IFERROR(-FV(Y$962,Y971,Y121/Y971)-Y121,0)+(SUM($N121:X121)+SUM($N1087:X1087))*Y$962*Y971)*($F1087=5)</f>
        <v>0</v>
      </c>
      <c r="Z1087" s="374">
        <f>(IFERROR(-FV(Z$962,Z971,Z121/Z971)-Z121,0)+(SUM($N121:Y121)+SUM($N1087:Y1087))*Z$962*Z971)*($F1087=5)</f>
        <v>0</v>
      </c>
      <c r="AA1087" s="374">
        <f>(IFERROR(-FV(AA$962,AA971,AA121/AA971)-AA121,0)+(SUM($N121:Z121)+SUM($N1087:Z1087))*AA$962*AA971)*($F1087=5)</f>
        <v>0</v>
      </c>
      <c r="AB1087" s="374">
        <f>(IFERROR(-FV(AB$962,AB971,AB121/AB971)-AB121,0)+(SUM($N121:AA121)+SUM($N1087:AA1087))*AB$962*AB971)*($F1087=5)</f>
        <v>0</v>
      </c>
      <c r="AC1087" s="374">
        <f>(IFERROR(-FV(AC$962,AC971,AC121/AC971)-AC121,0)+(SUM($N121:AB121)+SUM($N1087:AB1087))*AC$962*AC971)*($F1087=5)</f>
        <v>0</v>
      </c>
      <c r="AD1087" s="374">
        <f>(IFERROR(-FV(AD$962,AD971,AD121/AD971)-AD121,0)+(SUM($N121:AC121)+SUM($N1087:AC1087))*AD$962*AD971)*($F1087=5)</f>
        <v>0</v>
      </c>
      <c r="AE1087" s="374">
        <f>(IFERROR(-FV(AE$962,AE971,AE121/AE971)-AE121,0)+(SUM($N121:AD121)+SUM($N1087:AD1087))*AE$962*AE971)*($F1087=5)</f>
        <v>0</v>
      </c>
      <c r="AF1087" s="374">
        <f>(IFERROR(-FV(AF$962,AF971,AF121/AF971)-AF121,0)+(SUM($N121:AE121)+SUM($N1087:AE1087))*AF$962*AF971)*($F1087=5)</f>
        <v>0</v>
      </c>
      <c r="AG1087" s="374">
        <f>(IFERROR(-FV(AG$962,AG971,AG121/AG971)-AG121,0)+(SUM($N121:AF121)+SUM($N1087:AF1087))*AG$962*AG971)*($F1087=5)</f>
        <v>0</v>
      </c>
      <c r="AH1087" s="374">
        <f>(IFERROR(-FV(AH$962,AH971,AH121/AH971)-AH121,0)+(SUM($N121:AG121)+SUM($N1087:AG1087))*AH$962*AH971)*($F1087=5)</f>
        <v>0</v>
      </c>
      <c r="AI1087" s="374">
        <f>(IFERROR(-FV(AI$962,AI971,AI121/AI971)-AI121,0)+(SUM($N121:AH121)+SUM($N1087:AH1087))*AI$962*AI971)*($F1087=5)</f>
        <v>0</v>
      </c>
      <c r="AJ1087" s="374">
        <f>(IFERROR(-FV(AJ$962,AJ971,AJ121/AJ971)-AJ121,0)+(SUM($N121:AI121)+SUM($N1087:AI1087))*AJ$962*AJ971)*($F1087=5)</f>
        <v>0</v>
      </c>
      <c r="AK1087" s="374">
        <f>(IFERROR(-FV(AK$962,AK971,AK121/AK971)-AK121,0)+(SUM($N121:AJ121)+SUM($N1087:AJ1087))*AK$962*AK971)*($F1087=5)</f>
        <v>0</v>
      </c>
      <c r="AL1087" s="374">
        <f>(IFERROR(-FV(AL$962,AL971,AL121/AL971)-AL121,0)+(SUM($N121:AK121)+SUM($N1087:AK1087))*AL$962*AL971)*($F1087=5)</f>
        <v>0</v>
      </c>
      <c r="AM1087" s="374">
        <f>(IFERROR(-FV(AM$962,AM971,AM121/AM971)-AM121,0)+(SUM($N121:AL121)+SUM($N1087:AL1087))*AM$962*AM971)*($F1087=5)</f>
        <v>0</v>
      </c>
      <c r="AN1087" s="374">
        <f>(IFERROR(-FV(AN$962,AN971,AN121/AN971)-AN121,0)+(SUM($N121:AM121)+SUM($N1087:AM1087))*AN$962*AN971)*($F1087=5)</f>
        <v>0</v>
      </c>
      <c r="AO1087" s="374">
        <f>(IFERROR(-FV(AO$962,AO971,AO121/AO971)-AO121,0)+(SUM($N121:AN121)+SUM($N1087:AN1087))*AO$962*AO971)*($F1087=5)</f>
        <v>0</v>
      </c>
      <c r="AP1087" s="374">
        <f>(IFERROR(-FV(AP$962,AP971,AP121/AP971)-AP121,0)+(SUM($N121:AO121)+SUM($N1087:AO1087))*AP$962*AP971)*($F1087=5)</f>
        <v>0</v>
      </c>
      <c r="AQ1087" s="374">
        <f>(IFERROR(-FV(AQ$962,AQ971,AQ121/AQ971)-AQ121,0)+(SUM($N121:AP121)+SUM($N1087:AP1087))*AQ$962*AQ971)*($F1087=5)</f>
        <v>0</v>
      </c>
      <c r="AR1087" s="374">
        <f>(IFERROR(-FV(AR$962,AR971,AR121/AR971)-AR121,0)+(SUM($N121:AQ121)+SUM($N1087:AQ1087))*AR$962*AR971)*($F1087=5)</f>
        <v>0</v>
      </c>
      <c r="AS1087" s="374">
        <f>(IFERROR(-FV(AS$962,AS971,AS121/AS971)-AS121,0)+(SUM($N121:AR121)+SUM($N1087:AR1087))*AS$962*AS971)*($F1087=5)</f>
        <v>0</v>
      </c>
      <c r="AT1087" s="374">
        <f>(IFERROR(-FV(AT$962,AT971,AT121/AT971)-AT121,0)+(SUM($N121:AS121)+SUM($N1087:AS1087))*AT$962*AT971)*($F1087=5)</f>
        <v>0</v>
      </c>
      <c r="AU1087" s="374">
        <f>(IFERROR(-FV(AU$962,AU971,AU121/AU971)-AU121,0)+(SUM($N121:AT121)+SUM($N1087:AT1087))*AU$962*AU971)*($F1087=5)</f>
        <v>0</v>
      </c>
      <c r="AV1087" s="374">
        <f>(IFERROR(-FV(AV$962,AV971,AV121/AV971)-AV121,0)+(SUM($N121:AU121)+SUM($N1087:AU1087))*AV$962*AV971)*($F1087=5)</f>
        <v>0</v>
      </c>
      <c r="AW1087" s="374">
        <f>(IFERROR(-FV(AW$962,AW971,AW121/AW971)-AW121,0)+(SUM($N121:AV121)+SUM($N1087:AV1087))*AW$962*AW971)*($F1087=5)</f>
        <v>0</v>
      </c>
      <c r="AX1087" s="374">
        <f>(IFERROR(-FV(AX$962,AX971,AX121/AX971)-AX121,0)+(SUM($N121:AW121)+SUM($N1087:AW1087))*AX$962*AX971)*($F1087=5)</f>
        <v>0</v>
      </c>
      <c r="AY1087" s="374">
        <f>(IFERROR(-FV(AY$962,AY971,AY121/AY971)-AY121,0)+(SUM($N121:AX121)+SUM($N1087:AX1087))*AY$962*AY971)*($F1087=5)</f>
        <v>0</v>
      </c>
      <c r="AZ1087" s="374">
        <f>(IFERROR(-FV(AZ$962,AZ971,AZ121/AZ971)-AZ121,0)+(SUM($N121:AY121)+SUM($N1087:AY1087))*AZ$962*AZ971)*($F1087=5)</f>
        <v>0</v>
      </c>
      <c r="BA1087" s="374">
        <f>(IFERROR(-FV(BA$962,BA971,BA121/BA971)-BA121,0)+(SUM($N121:AZ121)+SUM($N1087:AZ1087))*BA$962*BA971)*($F1087=5)</f>
        <v>0</v>
      </c>
      <c r="BB1087" s="374">
        <f>(IFERROR(-FV(BB$962,BB971,BB121/BB971)-BB121,0)+(SUM($N121:BA121)+SUM($N1087:BA1087))*BB$962*BB971)*($F1087=5)</f>
        <v>0</v>
      </c>
      <c r="BC1087" s="374">
        <f>(IFERROR(-FV(BC$962,BC971,BC121/BC971)-BC121,0)+(SUM($N121:BB121)+SUM($N1087:BB1087))*BC$962*BC971)*($F1087=5)</f>
        <v>0</v>
      </c>
      <c r="BD1087" s="374">
        <f>(IFERROR(-FV(BD$962,BD971,BD121/BD971)-BD121,0)+(SUM($N121:BC121)+SUM($N1087:BC1087))*BD$962*BD971)*($F1087=5)</f>
        <v>0</v>
      </c>
      <c r="BE1087" s="374">
        <f>(IFERROR(-FV(BE$962,BE971,BE121/BE971)-BE121,0)+(SUM($N121:BD121)+SUM($N1087:BD1087))*BE$962*BE971)*($F1087=5)</f>
        <v>0</v>
      </c>
      <c r="BF1087" s="374">
        <f>(IFERROR(-FV(BF$962,BF971,BF121/BF971)-BF121,0)+(SUM($N121:BE121)+SUM($N1087:BE1087))*BF$962*BF971)*($F1087=5)</f>
        <v>0</v>
      </c>
      <c r="BG1087" s="374">
        <f>(IFERROR(-FV(BG$962,BG971,BG121/BG971)-BG121,0)+(SUM($N121:BF121)+SUM($N1087:BF1087))*BG$962*BG971)*($F1087=5)</f>
        <v>0</v>
      </c>
      <c r="BH1087" s="374">
        <f>(IFERROR(-FV(BH$962,BH971,BH121/BH971)-BH121,0)+(SUM($N121:BG121)+SUM($N1087:BG1087))*BH$962*BH971)*($F1087=5)</f>
        <v>0</v>
      </c>
      <c r="BI1087" s="374">
        <f>(IFERROR(-FV(BI$962,BI971,BI121/BI971)-BI121,0)+(SUM($N121:BH121)+SUM($N1087:BH1087))*BI$962*BI971)*($F1087=5)</f>
        <v>0</v>
      </c>
      <c r="BJ1087" s="374">
        <f>(IFERROR(-FV(BJ$962,BJ971,BJ121/BJ971)-BJ121,0)+(SUM($N121:BI121)+SUM($N1087:BI1087))*BJ$962*BJ971)*($F1087=5)</f>
        <v>0</v>
      </c>
      <c r="BK1087" s="374">
        <f>(IFERROR(-FV(BK$962,BK971,BK121/BK971)-BK121,0)+(SUM($N121:BJ121)+SUM($N1087:BJ1087))*BK$962*BK971)*($F1087=5)</f>
        <v>0</v>
      </c>
      <c r="BL1087" s="374">
        <f>(IFERROR(-FV(BL$962,BL971,BL121/BL971)-BL121,0)+(SUM($N121:BK121)+SUM($N1087:BK1087))*BL$962*BL971)*($F1087=5)</f>
        <v>0</v>
      </c>
      <c r="BM1087" s="374">
        <f>(IFERROR(-FV(BM$962,BM971,BM121/BM971)-BM121,0)+(SUM($N121:BL121)+SUM($N1087:BL1087))*BM$962*BM971)*($F1087=5)</f>
        <v>0</v>
      </c>
    </row>
    <row r="1088" spans="3:65" outlineLevel="1" x14ac:dyDescent="0.2">
      <c r="C1088" s="325">
        <f t="shared" si="1840"/>
        <v>6</v>
      </c>
      <c r="D1088" s="303" t="str">
        <f t="shared" si="1841"/>
        <v>item 6</v>
      </c>
      <c r="E1088" s="350" t="str">
        <f t="shared" si="1839"/>
        <v>Operating Expense</v>
      </c>
      <c r="F1088" s="320">
        <f t="shared" si="1839"/>
        <v>2</v>
      </c>
      <c r="G1088" s="320"/>
      <c r="H1088" s="362"/>
      <c r="K1088" s="341">
        <f t="shared" si="1842"/>
        <v>0</v>
      </c>
      <c r="L1088" s="342">
        <f t="shared" si="1843"/>
        <v>0</v>
      </c>
      <c r="O1088" s="374">
        <f>(IFERROR(-FV(O$962,O972,O122/O972)-O122,0)+(SUM($N122:N122)+SUM($N1088:N1088))*O$962*O972)*($F1088=5)</f>
        <v>0</v>
      </c>
      <c r="P1088" s="374">
        <f>(IFERROR(-FV(P$962,P972,P122/P972)-P122,0)+(SUM($N122:O122)+SUM($N1088:O1088))*P$962*P972)*($F1088=5)</f>
        <v>0</v>
      </c>
      <c r="Q1088" s="374">
        <f>(IFERROR(-FV(Q$962,Q972,Q122/Q972)-Q122,0)+(SUM($N122:P122)+SUM($N1088:P1088))*Q$962*Q972)*($F1088=5)</f>
        <v>0</v>
      </c>
      <c r="R1088" s="374">
        <f>(IFERROR(-FV(R$962,R972,R122/R972)-R122,0)+(SUM($N122:Q122)+SUM($N1088:Q1088))*R$962*R972)*($F1088=5)</f>
        <v>0</v>
      </c>
      <c r="S1088" s="374">
        <f>(IFERROR(-FV(S$962,S972,S122/S972)-S122,0)+(SUM($N122:R122)+SUM($N1088:R1088))*S$962*S972)*($F1088=5)</f>
        <v>0</v>
      </c>
      <c r="T1088" s="374">
        <f>(IFERROR(-FV(T$962,T972,T122/T972)-T122,0)+(SUM($N122:S122)+SUM($N1088:S1088))*T$962*T972)*($F1088=5)</f>
        <v>0</v>
      </c>
      <c r="U1088" s="374">
        <f>(IFERROR(-FV(U$962,U972,U122/U972)-U122,0)+(SUM($N122:T122)+SUM($N1088:T1088))*U$962*U972)*($F1088=5)</f>
        <v>0</v>
      </c>
      <c r="V1088" s="374">
        <f>(IFERROR(-FV(V$962,V972,V122/V972)-V122,0)+(SUM($N122:U122)+SUM($N1088:U1088))*V$962*V972)*($F1088=5)</f>
        <v>0</v>
      </c>
      <c r="W1088" s="374">
        <f>(IFERROR(-FV(W$962,W972,W122/W972)-W122,0)+(SUM($N122:V122)+SUM($N1088:V1088))*W$962*W972)*($F1088=5)</f>
        <v>0</v>
      </c>
      <c r="X1088" s="374">
        <f>(IFERROR(-FV(X$962,X972,X122/X972)-X122,0)+(SUM($N122:W122)+SUM($N1088:W1088))*X$962*X972)*($F1088=5)</f>
        <v>0</v>
      </c>
      <c r="Y1088" s="374">
        <f>(IFERROR(-FV(Y$962,Y972,Y122/Y972)-Y122,0)+(SUM($N122:X122)+SUM($N1088:X1088))*Y$962*Y972)*($F1088=5)</f>
        <v>0</v>
      </c>
      <c r="Z1088" s="374">
        <f>(IFERROR(-FV(Z$962,Z972,Z122/Z972)-Z122,0)+(SUM($N122:Y122)+SUM($N1088:Y1088))*Z$962*Z972)*($F1088=5)</f>
        <v>0</v>
      </c>
      <c r="AA1088" s="374">
        <f>(IFERROR(-FV(AA$962,AA972,AA122/AA972)-AA122,0)+(SUM($N122:Z122)+SUM($N1088:Z1088))*AA$962*AA972)*($F1088=5)</f>
        <v>0</v>
      </c>
      <c r="AB1088" s="374">
        <f>(IFERROR(-FV(AB$962,AB972,AB122/AB972)-AB122,0)+(SUM($N122:AA122)+SUM($N1088:AA1088))*AB$962*AB972)*($F1088=5)</f>
        <v>0</v>
      </c>
      <c r="AC1088" s="374">
        <f>(IFERROR(-FV(AC$962,AC972,AC122/AC972)-AC122,0)+(SUM($N122:AB122)+SUM($N1088:AB1088))*AC$962*AC972)*($F1088=5)</f>
        <v>0</v>
      </c>
      <c r="AD1088" s="374">
        <f>(IFERROR(-FV(AD$962,AD972,AD122/AD972)-AD122,0)+(SUM($N122:AC122)+SUM($N1088:AC1088))*AD$962*AD972)*($F1088=5)</f>
        <v>0</v>
      </c>
      <c r="AE1088" s="374">
        <f>(IFERROR(-FV(AE$962,AE972,AE122/AE972)-AE122,0)+(SUM($N122:AD122)+SUM($N1088:AD1088))*AE$962*AE972)*($F1088=5)</f>
        <v>0</v>
      </c>
      <c r="AF1088" s="374">
        <f>(IFERROR(-FV(AF$962,AF972,AF122/AF972)-AF122,0)+(SUM($N122:AE122)+SUM($N1088:AE1088))*AF$962*AF972)*($F1088=5)</f>
        <v>0</v>
      </c>
      <c r="AG1088" s="374">
        <f>(IFERROR(-FV(AG$962,AG972,AG122/AG972)-AG122,0)+(SUM($N122:AF122)+SUM($N1088:AF1088))*AG$962*AG972)*($F1088=5)</f>
        <v>0</v>
      </c>
      <c r="AH1088" s="374">
        <f>(IFERROR(-FV(AH$962,AH972,AH122/AH972)-AH122,0)+(SUM($N122:AG122)+SUM($N1088:AG1088))*AH$962*AH972)*($F1088=5)</f>
        <v>0</v>
      </c>
      <c r="AI1088" s="374">
        <f>(IFERROR(-FV(AI$962,AI972,AI122/AI972)-AI122,0)+(SUM($N122:AH122)+SUM($N1088:AH1088))*AI$962*AI972)*($F1088=5)</f>
        <v>0</v>
      </c>
      <c r="AJ1088" s="374">
        <f>(IFERROR(-FV(AJ$962,AJ972,AJ122/AJ972)-AJ122,0)+(SUM($N122:AI122)+SUM($N1088:AI1088))*AJ$962*AJ972)*($F1088=5)</f>
        <v>0</v>
      </c>
      <c r="AK1088" s="374">
        <f>(IFERROR(-FV(AK$962,AK972,AK122/AK972)-AK122,0)+(SUM($N122:AJ122)+SUM($N1088:AJ1088))*AK$962*AK972)*($F1088=5)</f>
        <v>0</v>
      </c>
      <c r="AL1088" s="374">
        <f>(IFERROR(-FV(AL$962,AL972,AL122/AL972)-AL122,0)+(SUM($N122:AK122)+SUM($N1088:AK1088))*AL$962*AL972)*($F1088=5)</f>
        <v>0</v>
      </c>
      <c r="AM1088" s="374">
        <f>(IFERROR(-FV(AM$962,AM972,AM122/AM972)-AM122,0)+(SUM($N122:AL122)+SUM($N1088:AL1088))*AM$962*AM972)*($F1088=5)</f>
        <v>0</v>
      </c>
      <c r="AN1088" s="374">
        <f>(IFERROR(-FV(AN$962,AN972,AN122/AN972)-AN122,0)+(SUM($N122:AM122)+SUM($N1088:AM1088))*AN$962*AN972)*($F1088=5)</f>
        <v>0</v>
      </c>
      <c r="AO1088" s="374">
        <f>(IFERROR(-FV(AO$962,AO972,AO122/AO972)-AO122,0)+(SUM($N122:AN122)+SUM($N1088:AN1088))*AO$962*AO972)*($F1088=5)</f>
        <v>0</v>
      </c>
      <c r="AP1088" s="374">
        <f>(IFERROR(-FV(AP$962,AP972,AP122/AP972)-AP122,0)+(SUM($N122:AO122)+SUM($N1088:AO1088))*AP$962*AP972)*($F1088=5)</f>
        <v>0</v>
      </c>
      <c r="AQ1088" s="374">
        <f>(IFERROR(-FV(AQ$962,AQ972,AQ122/AQ972)-AQ122,0)+(SUM($N122:AP122)+SUM($N1088:AP1088))*AQ$962*AQ972)*($F1088=5)</f>
        <v>0</v>
      </c>
      <c r="AR1088" s="374">
        <f>(IFERROR(-FV(AR$962,AR972,AR122/AR972)-AR122,0)+(SUM($N122:AQ122)+SUM($N1088:AQ1088))*AR$962*AR972)*($F1088=5)</f>
        <v>0</v>
      </c>
      <c r="AS1088" s="374">
        <f>(IFERROR(-FV(AS$962,AS972,AS122/AS972)-AS122,0)+(SUM($N122:AR122)+SUM($N1088:AR1088))*AS$962*AS972)*($F1088=5)</f>
        <v>0</v>
      </c>
      <c r="AT1088" s="374">
        <f>(IFERROR(-FV(AT$962,AT972,AT122/AT972)-AT122,0)+(SUM($N122:AS122)+SUM($N1088:AS1088))*AT$962*AT972)*($F1088=5)</f>
        <v>0</v>
      </c>
      <c r="AU1088" s="374">
        <f>(IFERROR(-FV(AU$962,AU972,AU122/AU972)-AU122,0)+(SUM($N122:AT122)+SUM($N1088:AT1088))*AU$962*AU972)*($F1088=5)</f>
        <v>0</v>
      </c>
      <c r="AV1088" s="374">
        <f>(IFERROR(-FV(AV$962,AV972,AV122/AV972)-AV122,0)+(SUM($N122:AU122)+SUM($N1088:AU1088))*AV$962*AV972)*($F1088=5)</f>
        <v>0</v>
      </c>
      <c r="AW1088" s="374">
        <f>(IFERROR(-FV(AW$962,AW972,AW122/AW972)-AW122,0)+(SUM($N122:AV122)+SUM($N1088:AV1088))*AW$962*AW972)*($F1088=5)</f>
        <v>0</v>
      </c>
      <c r="AX1088" s="374">
        <f>(IFERROR(-FV(AX$962,AX972,AX122/AX972)-AX122,0)+(SUM($N122:AW122)+SUM($N1088:AW1088))*AX$962*AX972)*($F1088=5)</f>
        <v>0</v>
      </c>
      <c r="AY1088" s="374">
        <f>(IFERROR(-FV(AY$962,AY972,AY122/AY972)-AY122,0)+(SUM($N122:AX122)+SUM($N1088:AX1088))*AY$962*AY972)*($F1088=5)</f>
        <v>0</v>
      </c>
      <c r="AZ1088" s="374">
        <f>(IFERROR(-FV(AZ$962,AZ972,AZ122/AZ972)-AZ122,0)+(SUM($N122:AY122)+SUM($N1088:AY1088))*AZ$962*AZ972)*($F1088=5)</f>
        <v>0</v>
      </c>
      <c r="BA1088" s="374">
        <f>(IFERROR(-FV(BA$962,BA972,BA122/BA972)-BA122,0)+(SUM($N122:AZ122)+SUM($N1088:AZ1088))*BA$962*BA972)*($F1088=5)</f>
        <v>0</v>
      </c>
      <c r="BB1088" s="374">
        <f>(IFERROR(-FV(BB$962,BB972,BB122/BB972)-BB122,0)+(SUM($N122:BA122)+SUM($N1088:BA1088))*BB$962*BB972)*($F1088=5)</f>
        <v>0</v>
      </c>
      <c r="BC1088" s="374">
        <f>(IFERROR(-FV(BC$962,BC972,BC122/BC972)-BC122,0)+(SUM($N122:BB122)+SUM($N1088:BB1088))*BC$962*BC972)*($F1088=5)</f>
        <v>0</v>
      </c>
      <c r="BD1088" s="374">
        <f>(IFERROR(-FV(BD$962,BD972,BD122/BD972)-BD122,0)+(SUM($N122:BC122)+SUM($N1088:BC1088))*BD$962*BD972)*($F1088=5)</f>
        <v>0</v>
      </c>
      <c r="BE1088" s="374">
        <f>(IFERROR(-FV(BE$962,BE972,BE122/BE972)-BE122,0)+(SUM($N122:BD122)+SUM($N1088:BD1088))*BE$962*BE972)*($F1088=5)</f>
        <v>0</v>
      </c>
      <c r="BF1088" s="374">
        <f>(IFERROR(-FV(BF$962,BF972,BF122/BF972)-BF122,0)+(SUM($N122:BE122)+SUM($N1088:BE1088))*BF$962*BF972)*($F1088=5)</f>
        <v>0</v>
      </c>
      <c r="BG1088" s="374">
        <f>(IFERROR(-FV(BG$962,BG972,BG122/BG972)-BG122,0)+(SUM($N122:BF122)+SUM($N1088:BF1088))*BG$962*BG972)*($F1088=5)</f>
        <v>0</v>
      </c>
      <c r="BH1088" s="374">
        <f>(IFERROR(-FV(BH$962,BH972,BH122/BH972)-BH122,0)+(SUM($N122:BG122)+SUM($N1088:BG1088))*BH$962*BH972)*($F1088=5)</f>
        <v>0</v>
      </c>
      <c r="BI1088" s="374">
        <f>(IFERROR(-FV(BI$962,BI972,BI122/BI972)-BI122,0)+(SUM($N122:BH122)+SUM($N1088:BH1088))*BI$962*BI972)*($F1088=5)</f>
        <v>0</v>
      </c>
      <c r="BJ1088" s="374">
        <f>(IFERROR(-FV(BJ$962,BJ972,BJ122/BJ972)-BJ122,0)+(SUM($N122:BI122)+SUM($N1088:BI1088))*BJ$962*BJ972)*($F1088=5)</f>
        <v>0</v>
      </c>
      <c r="BK1088" s="374">
        <f>(IFERROR(-FV(BK$962,BK972,BK122/BK972)-BK122,0)+(SUM($N122:BJ122)+SUM($N1088:BJ1088))*BK$962*BK972)*($F1088=5)</f>
        <v>0</v>
      </c>
      <c r="BL1088" s="374">
        <f>(IFERROR(-FV(BL$962,BL972,BL122/BL972)-BL122,0)+(SUM($N122:BK122)+SUM($N1088:BK1088))*BL$962*BL972)*($F1088=5)</f>
        <v>0</v>
      </c>
      <c r="BM1088" s="374">
        <f>(IFERROR(-FV(BM$962,BM972,BM122/BM972)-BM122,0)+(SUM($N122:BL122)+SUM($N1088:BL1088))*BM$962*BM972)*($F1088=5)</f>
        <v>0</v>
      </c>
    </row>
    <row r="1089" spans="3:65" outlineLevel="1" x14ac:dyDescent="0.2">
      <c r="C1089" s="325">
        <f t="shared" si="1840"/>
        <v>7</v>
      </c>
      <c r="D1089" s="303" t="str">
        <f t="shared" si="1841"/>
        <v>item 7</v>
      </c>
      <c r="E1089" s="350" t="str">
        <f t="shared" si="1839"/>
        <v>Operating Expense</v>
      </c>
      <c r="F1089" s="320">
        <f t="shared" si="1839"/>
        <v>2</v>
      </c>
      <c r="G1089" s="320"/>
      <c r="H1089" s="362"/>
      <c r="K1089" s="341">
        <f t="shared" si="1842"/>
        <v>0</v>
      </c>
      <c r="L1089" s="342">
        <f t="shared" si="1843"/>
        <v>0</v>
      </c>
      <c r="O1089" s="374">
        <f>(IFERROR(-FV(O$962,O973,O123/O973)-O123,0)+(SUM($N123:N123)+SUM($N1089:N1089))*O$962*O973)*($F1089=5)</f>
        <v>0</v>
      </c>
      <c r="P1089" s="374">
        <f>(IFERROR(-FV(P$962,P973,P123/P973)-P123,0)+(SUM($N123:O123)+SUM($N1089:O1089))*P$962*P973)*($F1089=5)</f>
        <v>0</v>
      </c>
      <c r="Q1089" s="374">
        <f>(IFERROR(-FV(Q$962,Q973,Q123/Q973)-Q123,0)+(SUM($N123:P123)+SUM($N1089:P1089))*Q$962*Q973)*($F1089=5)</f>
        <v>0</v>
      </c>
      <c r="R1089" s="374">
        <f>(IFERROR(-FV(R$962,R973,R123/R973)-R123,0)+(SUM($N123:Q123)+SUM($N1089:Q1089))*R$962*R973)*($F1089=5)</f>
        <v>0</v>
      </c>
      <c r="S1089" s="374">
        <f>(IFERROR(-FV(S$962,S973,S123/S973)-S123,0)+(SUM($N123:R123)+SUM($N1089:R1089))*S$962*S973)*($F1089=5)</f>
        <v>0</v>
      </c>
      <c r="T1089" s="374">
        <f>(IFERROR(-FV(T$962,T973,T123/T973)-T123,0)+(SUM($N123:S123)+SUM($N1089:S1089))*T$962*T973)*($F1089=5)</f>
        <v>0</v>
      </c>
      <c r="U1089" s="374">
        <f>(IFERROR(-FV(U$962,U973,U123/U973)-U123,0)+(SUM($N123:T123)+SUM($N1089:T1089))*U$962*U973)*($F1089=5)</f>
        <v>0</v>
      </c>
      <c r="V1089" s="374">
        <f>(IFERROR(-FV(V$962,V973,V123/V973)-V123,0)+(SUM($N123:U123)+SUM($N1089:U1089))*V$962*V973)*($F1089=5)</f>
        <v>0</v>
      </c>
      <c r="W1089" s="374">
        <f>(IFERROR(-FV(W$962,W973,W123/W973)-W123,0)+(SUM($N123:V123)+SUM($N1089:V1089))*W$962*W973)*($F1089=5)</f>
        <v>0</v>
      </c>
      <c r="X1089" s="374">
        <f>(IFERROR(-FV(X$962,X973,X123/X973)-X123,0)+(SUM($N123:W123)+SUM($N1089:W1089))*X$962*X973)*($F1089=5)</f>
        <v>0</v>
      </c>
      <c r="Y1089" s="374">
        <f>(IFERROR(-FV(Y$962,Y973,Y123/Y973)-Y123,0)+(SUM($N123:X123)+SUM($N1089:X1089))*Y$962*Y973)*($F1089=5)</f>
        <v>0</v>
      </c>
      <c r="Z1089" s="374">
        <f>(IFERROR(-FV(Z$962,Z973,Z123/Z973)-Z123,0)+(SUM($N123:Y123)+SUM($N1089:Y1089))*Z$962*Z973)*($F1089=5)</f>
        <v>0</v>
      </c>
      <c r="AA1089" s="374">
        <f>(IFERROR(-FV(AA$962,AA973,AA123/AA973)-AA123,0)+(SUM($N123:Z123)+SUM($N1089:Z1089))*AA$962*AA973)*($F1089=5)</f>
        <v>0</v>
      </c>
      <c r="AB1089" s="374">
        <f>(IFERROR(-FV(AB$962,AB973,AB123/AB973)-AB123,0)+(SUM($N123:AA123)+SUM($N1089:AA1089))*AB$962*AB973)*($F1089=5)</f>
        <v>0</v>
      </c>
      <c r="AC1089" s="374">
        <f>(IFERROR(-FV(AC$962,AC973,AC123/AC973)-AC123,0)+(SUM($N123:AB123)+SUM($N1089:AB1089))*AC$962*AC973)*($F1089=5)</f>
        <v>0</v>
      </c>
      <c r="AD1089" s="374">
        <f>(IFERROR(-FV(AD$962,AD973,AD123/AD973)-AD123,0)+(SUM($N123:AC123)+SUM($N1089:AC1089))*AD$962*AD973)*($F1089=5)</f>
        <v>0</v>
      </c>
      <c r="AE1089" s="374">
        <f>(IFERROR(-FV(AE$962,AE973,AE123/AE973)-AE123,0)+(SUM($N123:AD123)+SUM($N1089:AD1089))*AE$962*AE973)*($F1089=5)</f>
        <v>0</v>
      </c>
      <c r="AF1089" s="374">
        <f>(IFERROR(-FV(AF$962,AF973,AF123/AF973)-AF123,0)+(SUM($N123:AE123)+SUM($N1089:AE1089))*AF$962*AF973)*($F1089=5)</f>
        <v>0</v>
      </c>
      <c r="AG1089" s="374">
        <f>(IFERROR(-FV(AG$962,AG973,AG123/AG973)-AG123,0)+(SUM($N123:AF123)+SUM($N1089:AF1089))*AG$962*AG973)*($F1089=5)</f>
        <v>0</v>
      </c>
      <c r="AH1089" s="374">
        <f>(IFERROR(-FV(AH$962,AH973,AH123/AH973)-AH123,0)+(SUM($N123:AG123)+SUM($N1089:AG1089))*AH$962*AH973)*($F1089=5)</f>
        <v>0</v>
      </c>
      <c r="AI1089" s="374">
        <f>(IFERROR(-FV(AI$962,AI973,AI123/AI973)-AI123,0)+(SUM($N123:AH123)+SUM($N1089:AH1089))*AI$962*AI973)*($F1089=5)</f>
        <v>0</v>
      </c>
      <c r="AJ1089" s="374">
        <f>(IFERROR(-FV(AJ$962,AJ973,AJ123/AJ973)-AJ123,0)+(SUM($N123:AI123)+SUM($N1089:AI1089))*AJ$962*AJ973)*($F1089=5)</f>
        <v>0</v>
      </c>
      <c r="AK1089" s="374">
        <f>(IFERROR(-FV(AK$962,AK973,AK123/AK973)-AK123,0)+(SUM($N123:AJ123)+SUM($N1089:AJ1089))*AK$962*AK973)*($F1089=5)</f>
        <v>0</v>
      </c>
      <c r="AL1089" s="374">
        <f>(IFERROR(-FV(AL$962,AL973,AL123/AL973)-AL123,0)+(SUM($N123:AK123)+SUM($N1089:AK1089))*AL$962*AL973)*($F1089=5)</f>
        <v>0</v>
      </c>
      <c r="AM1089" s="374">
        <f>(IFERROR(-FV(AM$962,AM973,AM123/AM973)-AM123,0)+(SUM($N123:AL123)+SUM($N1089:AL1089))*AM$962*AM973)*($F1089=5)</f>
        <v>0</v>
      </c>
      <c r="AN1089" s="374">
        <f>(IFERROR(-FV(AN$962,AN973,AN123/AN973)-AN123,0)+(SUM($N123:AM123)+SUM($N1089:AM1089))*AN$962*AN973)*($F1089=5)</f>
        <v>0</v>
      </c>
      <c r="AO1089" s="374">
        <f>(IFERROR(-FV(AO$962,AO973,AO123/AO973)-AO123,0)+(SUM($N123:AN123)+SUM($N1089:AN1089))*AO$962*AO973)*($F1089=5)</f>
        <v>0</v>
      </c>
      <c r="AP1089" s="374">
        <f>(IFERROR(-FV(AP$962,AP973,AP123/AP973)-AP123,0)+(SUM($N123:AO123)+SUM($N1089:AO1089))*AP$962*AP973)*($F1089=5)</f>
        <v>0</v>
      </c>
      <c r="AQ1089" s="374">
        <f>(IFERROR(-FV(AQ$962,AQ973,AQ123/AQ973)-AQ123,0)+(SUM($N123:AP123)+SUM($N1089:AP1089))*AQ$962*AQ973)*($F1089=5)</f>
        <v>0</v>
      </c>
      <c r="AR1089" s="374">
        <f>(IFERROR(-FV(AR$962,AR973,AR123/AR973)-AR123,0)+(SUM($N123:AQ123)+SUM($N1089:AQ1089))*AR$962*AR973)*($F1089=5)</f>
        <v>0</v>
      </c>
      <c r="AS1089" s="374">
        <f>(IFERROR(-FV(AS$962,AS973,AS123/AS973)-AS123,0)+(SUM($N123:AR123)+SUM($N1089:AR1089))*AS$962*AS973)*($F1089=5)</f>
        <v>0</v>
      </c>
      <c r="AT1089" s="374">
        <f>(IFERROR(-FV(AT$962,AT973,AT123/AT973)-AT123,0)+(SUM($N123:AS123)+SUM($N1089:AS1089))*AT$962*AT973)*($F1089=5)</f>
        <v>0</v>
      </c>
      <c r="AU1089" s="374">
        <f>(IFERROR(-FV(AU$962,AU973,AU123/AU973)-AU123,0)+(SUM($N123:AT123)+SUM($N1089:AT1089))*AU$962*AU973)*($F1089=5)</f>
        <v>0</v>
      </c>
      <c r="AV1089" s="374">
        <f>(IFERROR(-FV(AV$962,AV973,AV123/AV973)-AV123,0)+(SUM($N123:AU123)+SUM($N1089:AU1089))*AV$962*AV973)*($F1089=5)</f>
        <v>0</v>
      </c>
      <c r="AW1089" s="374">
        <f>(IFERROR(-FV(AW$962,AW973,AW123/AW973)-AW123,0)+(SUM($N123:AV123)+SUM($N1089:AV1089))*AW$962*AW973)*($F1089=5)</f>
        <v>0</v>
      </c>
      <c r="AX1089" s="374">
        <f>(IFERROR(-FV(AX$962,AX973,AX123/AX973)-AX123,0)+(SUM($N123:AW123)+SUM($N1089:AW1089))*AX$962*AX973)*($F1089=5)</f>
        <v>0</v>
      </c>
      <c r="AY1089" s="374">
        <f>(IFERROR(-FV(AY$962,AY973,AY123/AY973)-AY123,0)+(SUM($N123:AX123)+SUM($N1089:AX1089))*AY$962*AY973)*($F1089=5)</f>
        <v>0</v>
      </c>
      <c r="AZ1089" s="374">
        <f>(IFERROR(-FV(AZ$962,AZ973,AZ123/AZ973)-AZ123,0)+(SUM($N123:AY123)+SUM($N1089:AY1089))*AZ$962*AZ973)*($F1089=5)</f>
        <v>0</v>
      </c>
      <c r="BA1089" s="374">
        <f>(IFERROR(-FV(BA$962,BA973,BA123/BA973)-BA123,0)+(SUM($N123:AZ123)+SUM($N1089:AZ1089))*BA$962*BA973)*($F1089=5)</f>
        <v>0</v>
      </c>
      <c r="BB1089" s="374">
        <f>(IFERROR(-FV(BB$962,BB973,BB123/BB973)-BB123,0)+(SUM($N123:BA123)+SUM($N1089:BA1089))*BB$962*BB973)*($F1089=5)</f>
        <v>0</v>
      </c>
      <c r="BC1089" s="374">
        <f>(IFERROR(-FV(BC$962,BC973,BC123/BC973)-BC123,0)+(SUM($N123:BB123)+SUM($N1089:BB1089))*BC$962*BC973)*($F1089=5)</f>
        <v>0</v>
      </c>
      <c r="BD1089" s="374">
        <f>(IFERROR(-FV(BD$962,BD973,BD123/BD973)-BD123,0)+(SUM($N123:BC123)+SUM($N1089:BC1089))*BD$962*BD973)*($F1089=5)</f>
        <v>0</v>
      </c>
      <c r="BE1089" s="374">
        <f>(IFERROR(-FV(BE$962,BE973,BE123/BE973)-BE123,0)+(SUM($N123:BD123)+SUM($N1089:BD1089))*BE$962*BE973)*($F1089=5)</f>
        <v>0</v>
      </c>
      <c r="BF1089" s="374">
        <f>(IFERROR(-FV(BF$962,BF973,BF123/BF973)-BF123,0)+(SUM($N123:BE123)+SUM($N1089:BE1089))*BF$962*BF973)*($F1089=5)</f>
        <v>0</v>
      </c>
      <c r="BG1089" s="374">
        <f>(IFERROR(-FV(BG$962,BG973,BG123/BG973)-BG123,0)+(SUM($N123:BF123)+SUM($N1089:BF1089))*BG$962*BG973)*($F1089=5)</f>
        <v>0</v>
      </c>
      <c r="BH1089" s="374">
        <f>(IFERROR(-FV(BH$962,BH973,BH123/BH973)-BH123,0)+(SUM($N123:BG123)+SUM($N1089:BG1089))*BH$962*BH973)*($F1089=5)</f>
        <v>0</v>
      </c>
      <c r="BI1089" s="374">
        <f>(IFERROR(-FV(BI$962,BI973,BI123/BI973)-BI123,0)+(SUM($N123:BH123)+SUM($N1089:BH1089))*BI$962*BI973)*($F1089=5)</f>
        <v>0</v>
      </c>
      <c r="BJ1089" s="374">
        <f>(IFERROR(-FV(BJ$962,BJ973,BJ123/BJ973)-BJ123,0)+(SUM($N123:BI123)+SUM($N1089:BI1089))*BJ$962*BJ973)*($F1089=5)</f>
        <v>0</v>
      </c>
      <c r="BK1089" s="374">
        <f>(IFERROR(-FV(BK$962,BK973,BK123/BK973)-BK123,0)+(SUM($N123:BJ123)+SUM($N1089:BJ1089))*BK$962*BK973)*($F1089=5)</f>
        <v>0</v>
      </c>
      <c r="BL1089" s="374">
        <f>(IFERROR(-FV(BL$962,BL973,BL123/BL973)-BL123,0)+(SUM($N123:BK123)+SUM($N1089:BK1089))*BL$962*BL973)*($F1089=5)</f>
        <v>0</v>
      </c>
      <c r="BM1089" s="374">
        <f>(IFERROR(-FV(BM$962,BM973,BM123/BM973)-BM123,0)+(SUM($N123:BL123)+SUM($N1089:BL1089))*BM$962*BM973)*($F1089=5)</f>
        <v>0</v>
      </c>
    </row>
    <row r="1090" spans="3:65" outlineLevel="1" x14ac:dyDescent="0.2">
      <c r="C1090" s="325">
        <f t="shared" si="1840"/>
        <v>8</v>
      </c>
      <c r="D1090" s="303" t="str">
        <f t="shared" si="1841"/>
        <v>item 8</v>
      </c>
      <c r="E1090" s="350" t="str">
        <f t="shared" si="1839"/>
        <v>Operating Expense</v>
      </c>
      <c r="F1090" s="320">
        <f t="shared" si="1839"/>
        <v>2</v>
      </c>
      <c r="G1090" s="320"/>
      <c r="H1090" s="362"/>
      <c r="K1090" s="341">
        <f t="shared" si="1842"/>
        <v>0</v>
      </c>
      <c r="L1090" s="342">
        <f t="shared" si="1843"/>
        <v>0</v>
      </c>
      <c r="O1090" s="374">
        <f>(IFERROR(-FV(O$962,O974,O124/O974)-O124,0)+(SUM($N124:N124)+SUM($N1090:N1090))*O$962*O974)*($F1090=5)</f>
        <v>0</v>
      </c>
      <c r="P1090" s="374">
        <f>(IFERROR(-FV(P$962,P974,P124/P974)-P124,0)+(SUM($N124:O124)+SUM($N1090:O1090))*P$962*P974)*($F1090=5)</f>
        <v>0</v>
      </c>
      <c r="Q1090" s="374">
        <f>(IFERROR(-FV(Q$962,Q974,Q124/Q974)-Q124,0)+(SUM($N124:P124)+SUM($N1090:P1090))*Q$962*Q974)*($F1090=5)</f>
        <v>0</v>
      </c>
      <c r="R1090" s="374">
        <f>(IFERROR(-FV(R$962,R974,R124/R974)-R124,0)+(SUM($N124:Q124)+SUM($N1090:Q1090))*R$962*R974)*($F1090=5)</f>
        <v>0</v>
      </c>
      <c r="S1090" s="374">
        <f>(IFERROR(-FV(S$962,S974,S124/S974)-S124,0)+(SUM($N124:R124)+SUM($N1090:R1090))*S$962*S974)*($F1090=5)</f>
        <v>0</v>
      </c>
      <c r="T1090" s="374">
        <f>(IFERROR(-FV(T$962,T974,T124/T974)-T124,0)+(SUM($N124:S124)+SUM($N1090:S1090))*T$962*T974)*($F1090=5)</f>
        <v>0</v>
      </c>
      <c r="U1090" s="374">
        <f>(IFERROR(-FV(U$962,U974,U124/U974)-U124,0)+(SUM($N124:T124)+SUM($N1090:T1090))*U$962*U974)*($F1090=5)</f>
        <v>0</v>
      </c>
      <c r="V1090" s="374">
        <f>(IFERROR(-FV(V$962,V974,V124/V974)-V124,0)+(SUM($N124:U124)+SUM($N1090:U1090))*V$962*V974)*($F1090=5)</f>
        <v>0</v>
      </c>
      <c r="W1090" s="374">
        <f>(IFERROR(-FV(W$962,W974,W124/W974)-W124,0)+(SUM($N124:V124)+SUM($N1090:V1090))*W$962*W974)*($F1090=5)</f>
        <v>0</v>
      </c>
      <c r="X1090" s="374">
        <f>(IFERROR(-FV(X$962,X974,X124/X974)-X124,0)+(SUM($N124:W124)+SUM($N1090:W1090))*X$962*X974)*($F1090=5)</f>
        <v>0</v>
      </c>
      <c r="Y1090" s="374">
        <f>(IFERROR(-FV(Y$962,Y974,Y124/Y974)-Y124,0)+(SUM($N124:X124)+SUM($N1090:X1090))*Y$962*Y974)*($F1090=5)</f>
        <v>0</v>
      </c>
      <c r="Z1090" s="374">
        <f>(IFERROR(-FV(Z$962,Z974,Z124/Z974)-Z124,0)+(SUM($N124:Y124)+SUM($N1090:Y1090))*Z$962*Z974)*($F1090=5)</f>
        <v>0</v>
      </c>
      <c r="AA1090" s="374">
        <f>(IFERROR(-FV(AA$962,AA974,AA124/AA974)-AA124,0)+(SUM($N124:Z124)+SUM($N1090:Z1090))*AA$962*AA974)*($F1090=5)</f>
        <v>0</v>
      </c>
      <c r="AB1090" s="374">
        <f>(IFERROR(-FV(AB$962,AB974,AB124/AB974)-AB124,0)+(SUM($N124:AA124)+SUM($N1090:AA1090))*AB$962*AB974)*($F1090=5)</f>
        <v>0</v>
      </c>
      <c r="AC1090" s="374">
        <f>(IFERROR(-FV(AC$962,AC974,AC124/AC974)-AC124,0)+(SUM($N124:AB124)+SUM($N1090:AB1090))*AC$962*AC974)*($F1090=5)</f>
        <v>0</v>
      </c>
      <c r="AD1090" s="374">
        <f>(IFERROR(-FV(AD$962,AD974,AD124/AD974)-AD124,0)+(SUM($N124:AC124)+SUM($N1090:AC1090))*AD$962*AD974)*($F1090=5)</f>
        <v>0</v>
      </c>
      <c r="AE1090" s="374">
        <f>(IFERROR(-FV(AE$962,AE974,AE124/AE974)-AE124,0)+(SUM($N124:AD124)+SUM($N1090:AD1090))*AE$962*AE974)*($F1090=5)</f>
        <v>0</v>
      </c>
      <c r="AF1090" s="374">
        <f>(IFERROR(-FV(AF$962,AF974,AF124/AF974)-AF124,0)+(SUM($N124:AE124)+SUM($N1090:AE1090))*AF$962*AF974)*($F1090=5)</f>
        <v>0</v>
      </c>
      <c r="AG1090" s="374">
        <f>(IFERROR(-FV(AG$962,AG974,AG124/AG974)-AG124,0)+(SUM($N124:AF124)+SUM($N1090:AF1090))*AG$962*AG974)*($F1090=5)</f>
        <v>0</v>
      </c>
      <c r="AH1090" s="374">
        <f>(IFERROR(-FV(AH$962,AH974,AH124/AH974)-AH124,0)+(SUM($N124:AG124)+SUM($N1090:AG1090))*AH$962*AH974)*($F1090=5)</f>
        <v>0</v>
      </c>
      <c r="AI1090" s="374">
        <f>(IFERROR(-FV(AI$962,AI974,AI124/AI974)-AI124,0)+(SUM($N124:AH124)+SUM($N1090:AH1090))*AI$962*AI974)*($F1090=5)</f>
        <v>0</v>
      </c>
      <c r="AJ1090" s="374">
        <f>(IFERROR(-FV(AJ$962,AJ974,AJ124/AJ974)-AJ124,0)+(SUM($N124:AI124)+SUM($N1090:AI1090))*AJ$962*AJ974)*($F1090=5)</f>
        <v>0</v>
      </c>
      <c r="AK1090" s="374">
        <f>(IFERROR(-FV(AK$962,AK974,AK124/AK974)-AK124,0)+(SUM($N124:AJ124)+SUM($N1090:AJ1090))*AK$962*AK974)*($F1090=5)</f>
        <v>0</v>
      </c>
      <c r="AL1090" s="374">
        <f>(IFERROR(-FV(AL$962,AL974,AL124/AL974)-AL124,0)+(SUM($N124:AK124)+SUM($N1090:AK1090))*AL$962*AL974)*($F1090=5)</f>
        <v>0</v>
      </c>
      <c r="AM1090" s="374">
        <f>(IFERROR(-FV(AM$962,AM974,AM124/AM974)-AM124,0)+(SUM($N124:AL124)+SUM($N1090:AL1090))*AM$962*AM974)*($F1090=5)</f>
        <v>0</v>
      </c>
      <c r="AN1090" s="374">
        <f>(IFERROR(-FV(AN$962,AN974,AN124/AN974)-AN124,0)+(SUM($N124:AM124)+SUM($N1090:AM1090))*AN$962*AN974)*($F1090=5)</f>
        <v>0</v>
      </c>
      <c r="AO1090" s="374">
        <f>(IFERROR(-FV(AO$962,AO974,AO124/AO974)-AO124,0)+(SUM($N124:AN124)+SUM($N1090:AN1090))*AO$962*AO974)*($F1090=5)</f>
        <v>0</v>
      </c>
      <c r="AP1090" s="374">
        <f>(IFERROR(-FV(AP$962,AP974,AP124/AP974)-AP124,0)+(SUM($N124:AO124)+SUM($N1090:AO1090))*AP$962*AP974)*($F1090=5)</f>
        <v>0</v>
      </c>
      <c r="AQ1090" s="374">
        <f>(IFERROR(-FV(AQ$962,AQ974,AQ124/AQ974)-AQ124,0)+(SUM($N124:AP124)+SUM($N1090:AP1090))*AQ$962*AQ974)*($F1090=5)</f>
        <v>0</v>
      </c>
      <c r="AR1090" s="374">
        <f>(IFERROR(-FV(AR$962,AR974,AR124/AR974)-AR124,0)+(SUM($N124:AQ124)+SUM($N1090:AQ1090))*AR$962*AR974)*($F1090=5)</f>
        <v>0</v>
      </c>
      <c r="AS1090" s="374">
        <f>(IFERROR(-FV(AS$962,AS974,AS124/AS974)-AS124,0)+(SUM($N124:AR124)+SUM($N1090:AR1090))*AS$962*AS974)*($F1090=5)</f>
        <v>0</v>
      </c>
      <c r="AT1090" s="374">
        <f>(IFERROR(-FV(AT$962,AT974,AT124/AT974)-AT124,0)+(SUM($N124:AS124)+SUM($N1090:AS1090))*AT$962*AT974)*($F1090=5)</f>
        <v>0</v>
      </c>
      <c r="AU1090" s="374">
        <f>(IFERROR(-FV(AU$962,AU974,AU124/AU974)-AU124,0)+(SUM($N124:AT124)+SUM($N1090:AT1090))*AU$962*AU974)*($F1090=5)</f>
        <v>0</v>
      </c>
      <c r="AV1090" s="374">
        <f>(IFERROR(-FV(AV$962,AV974,AV124/AV974)-AV124,0)+(SUM($N124:AU124)+SUM($N1090:AU1090))*AV$962*AV974)*($F1090=5)</f>
        <v>0</v>
      </c>
      <c r="AW1090" s="374">
        <f>(IFERROR(-FV(AW$962,AW974,AW124/AW974)-AW124,0)+(SUM($N124:AV124)+SUM($N1090:AV1090))*AW$962*AW974)*($F1090=5)</f>
        <v>0</v>
      </c>
      <c r="AX1090" s="374">
        <f>(IFERROR(-FV(AX$962,AX974,AX124/AX974)-AX124,0)+(SUM($N124:AW124)+SUM($N1090:AW1090))*AX$962*AX974)*($F1090=5)</f>
        <v>0</v>
      </c>
      <c r="AY1090" s="374">
        <f>(IFERROR(-FV(AY$962,AY974,AY124/AY974)-AY124,0)+(SUM($N124:AX124)+SUM($N1090:AX1090))*AY$962*AY974)*($F1090=5)</f>
        <v>0</v>
      </c>
      <c r="AZ1090" s="374">
        <f>(IFERROR(-FV(AZ$962,AZ974,AZ124/AZ974)-AZ124,0)+(SUM($N124:AY124)+SUM($N1090:AY1090))*AZ$962*AZ974)*($F1090=5)</f>
        <v>0</v>
      </c>
      <c r="BA1090" s="374">
        <f>(IFERROR(-FV(BA$962,BA974,BA124/BA974)-BA124,0)+(SUM($N124:AZ124)+SUM($N1090:AZ1090))*BA$962*BA974)*($F1090=5)</f>
        <v>0</v>
      </c>
      <c r="BB1090" s="374">
        <f>(IFERROR(-FV(BB$962,BB974,BB124/BB974)-BB124,0)+(SUM($N124:BA124)+SUM($N1090:BA1090))*BB$962*BB974)*($F1090=5)</f>
        <v>0</v>
      </c>
      <c r="BC1090" s="374">
        <f>(IFERROR(-FV(BC$962,BC974,BC124/BC974)-BC124,0)+(SUM($N124:BB124)+SUM($N1090:BB1090))*BC$962*BC974)*($F1090=5)</f>
        <v>0</v>
      </c>
      <c r="BD1090" s="374">
        <f>(IFERROR(-FV(BD$962,BD974,BD124/BD974)-BD124,0)+(SUM($N124:BC124)+SUM($N1090:BC1090))*BD$962*BD974)*($F1090=5)</f>
        <v>0</v>
      </c>
      <c r="BE1090" s="374">
        <f>(IFERROR(-FV(BE$962,BE974,BE124/BE974)-BE124,0)+(SUM($N124:BD124)+SUM($N1090:BD1090))*BE$962*BE974)*($F1090=5)</f>
        <v>0</v>
      </c>
      <c r="BF1090" s="374">
        <f>(IFERROR(-FV(BF$962,BF974,BF124/BF974)-BF124,0)+(SUM($N124:BE124)+SUM($N1090:BE1090))*BF$962*BF974)*($F1090=5)</f>
        <v>0</v>
      </c>
      <c r="BG1090" s="374">
        <f>(IFERROR(-FV(BG$962,BG974,BG124/BG974)-BG124,0)+(SUM($N124:BF124)+SUM($N1090:BF1090))*BG$962*BG974)*($F1090=5)</f>
        <v>0</v>
      </c>
      <c r="BH1090" s="374">
        <f>(IFERROR(-FV(BH$962,BH974,BH124/BH974)-BH124,0)+(SUM($N124:BG124)+SUM($N1090:BG1090))*BH$962*BH974)*($F1090=5)</f>
        <v>0</v>
      </c>
      <c r="BI1090" s="374">
        <f>(IFERROR(-FV(BI$962,BI974,BI124/BI974)-BI124,0)+(SUM($N124:BH124)+SUM($N1090:BH1090))*BI$962*BI974)*($F1090=5)</f>
        <v>0</v>
      </c>
      <c r="BJ1090" s="374">
        <f>(IFERROR(-FV(BJ$962,BJ974,BJ124/BJ974)-BJ124,0)+(SUM($N124:BI124)+SUM($N1090:BI1090))*BJ$962*BJ974)*($F1090=5)</f>
        <v>0</v>
      </c>
      <c r="BK1090" s="374">
        <f>(IFERROR(-FV(BK$962,BK974,BK124/BK974)-BK124,0)+(SUM($N124:BJ124)+SUM($N1090:BJ1090))*BK$962*BK974)*($F1090=5)</f>
        <v>0</v>
      </c>
      <c r="BL1090" s="374">
        <f>(IFERROR(-FV(BL$962,BL974,BL124/BL974)-BL124,0)+(SUM($N124:BK124)+SUM($N1090:BK1090))*BL$962*BL974)*($F1090=5)</f>
        <v>0</v>
      </c>
      <c r="BM1090" s="374">
        <f>(IFERROR(-FV(BM$962,BM974,BM124/BM974)-BM124,0)+(SUM($N124:BL124)+SUM($N1090:BL1090))*BM$962*BM974)*($F1090=5)</f>
        <v>0</v>
      </c>
    </row>
    <row r="1091" spans="3:65" outlineLevel="1" x14ac:dyDescent="0.2">
      <c r="C1091" s="325">
        <f t="shared" si="1840"/>
        <v>9</v>
      </c>
      <c r="D1091" s="303" t="str">
        <f t="shared" si="1841"/>
        <v>item 9</v>
      </c>
      <c r="E1091" s="350" t="str">
        <f t="shared" si="1839"/>
        <v>Operating Expense</v>
      </c>
      <c r="F1091" s="320">
        <f t="shared" si="1839"/>
        <v>2</v>
      </c>
      <c r="G1091" s="320"/>
      <c r="H1091" s="362"/>
      <c r="K1091" s="341">
        <f t="shared" si="1842"/>
        <v>0</v>
      </c>
      <c r="L1091" s="342">
        <f t="shared" si="1843"/>
        <v>0</v>
      </c>
      <c r="O1091" s="374">
        <f>(IFERROR(-FV(O$962,O975,O125/O975)-O125,0)+(SUM($N125:N125)+SUM($N1091:N1091))*O$962*O975)*($F1091=5)</f>
        <v>0</v>
      </c>
      <c r="P1091" s="374">
        <f>(IFERROR(-FV(P$962,P975,P125/P975)-P125,0)+(SUM($N125:O125)+SUM($N1091:O1091))*P$962*P975)*($F1091=5)</f>
        <v>0</v>
      </c>
      <c r="Q1091" s="374">
        <f>(IFERROR(-FV(Q$962,Q975,Q125/Q975)-Q125,0)+(SUM($N125:P125)+SUM($N1091:P1091))*Q$962*Q975)*($F1091=5)</f>
        <v>0</v>
      </c>
      <c r="R1091" s="374">
        <f>(IFERROR(-FV(R$962,R975,R125/R975)-R125,0)+(SUM($N125:Q125)+SUM($N1091:Q1091))*R$962*R975)*($F1091=5)</f>
        <v>0</v>
      </c>
      <c r="S1091" s="374">
        <f>(IFERROR(-FV(S$962,S975,S125/S975)-S125,0)+(SUM($N125:R125)+SUM($N1091:R1091))*S$962*S975)*($F1091=5)</f>
        <v>0</v>
      </c>
      <c r="T1091" s="374">
        <f>(IFERROR(-FV(T$962,T975,T125/T975)-T125,0)+(SUM($N125:S125)+SUM($N1091:S1091))*T$962*T975)*($F1091=5)</f>
        <v>0</v>
      </c>
      <c r="U1091" s="374">
        <f>(IFERROR(-FV(U$962,U975,U125/U975)-U125,0)+(SUM($N125:T125)+SUM($N1091:T1091))*U$962*U975)*($F1091=5)</f>
        <v>0</v>
      </c>
      <c r="V1091" s="374">
        <f>(IFERROR(-FV(V$962,V975,V125/V975)-V125,0)+(SUM($N125:U125)+SUM($N1091:U1091))*V$962*V975)*($F1091=5)</f>
        <v>0</v>
      </c>
      <c r="W1091" s="374">
        <f>(IFERROR(-FV(W$962,W975,W125/W975)-W125,0)+(SUM($N125:V125)+SUM($N1091:V1091))*W$962*W975)*($F1091=5)</f>
        <v>0</v>
      </c>
      <c r="X1091" s="374">
        <f>(IFERROR(-FV(X$962,X975,X125/X975)-X125,0)+(SUM($N125:W125)+SUM($N1091:W1091))*X$962*X975)*($F1091=5)</f>
        <v>0</v>
      </c>
      <c r="Y1091" s="374">
        <f>(IFERROR(-FV(Y$962,Y975,Y125/Y975)-Y125,0)+(SUM($N125:X125)+SUM($N1091:X1091))*Y$962*Y975)*($F1091=5)</f>
        <v>0</v>
      </c>
      <c r="Z1091" s="374">
        <f>(IFERROR(-FV(Z$962,Z975,Z125/Z975)-Z125,0)+(SUM($N125:Y125)+SUM($N1091:Y1091))*Z$962*Z975)*($F1091=5)</f>
        <v>0</v>
      </c>
      <c r="AA1091" s="374">
        <f>(IFERROR(-FV(AA$962,AA975,AA125/AA975)-AA125,0)+(SUM($N125:Z125)+SUM($N1091:Z1091))*AA$962*AA975)*($F1091=5)</f>
        <v>0</v>
      </c>
      <c r="AB1091" s="374">
        <f>(IFERROR(-FV(AB$962,AB975,AB125/AB975)-AB125,0)+(SUM($N125:AA125)+SUM($N1091:AA1091))*AB$962*AB975)*($F1091=5)</f>
        <v>0</v>
      </c>
      <c r="AC1091" s="374">
        <f>(IFERROR(-FV(AC$962,AC975,AC125/AC975)-AC125,0)+(SUM($N125:AB125)+SUM($N1091:AB1091))*AC$962*AC975)*($F1091=5)</f>
        <v>0</v>
      </c>
      <c r="AD1091" s="374">
        <f>(IFERROR(-FV(AD$962,AD975,AD125/AD975)-AD125,0)+(SUM($N125:AC125)+SUM($N1091:AC1091))*AD$962*AD975)*($F1091=5)</f>
        <v>0</v>
      </c>
      <c r="AE1091" s="374">
        <f>(IFERROR(-FV(AE$962,AE975,AE125/AE975)-AE125,0)+(SUM($N125:AD125)+SUM($N1091:AD1091))*AE$962*AE975)*($F1091=5)</f>
        <v>0</v>
      </c>
      <c r="AF1091" s="374">
        <f>(IFERROR(-FV(AF$962,AF975,AF125/AF975)-AF125,0)+(SUM($N125:AE125)+SUM($N1091:AE1091))*AF$962*AF975)*($F1091=5)</f>
        <v>0</v>
      </c>
      <c r="AG1091" s="374">
        <f>(IFERROR(-FV(AG$962,AG975,AG125/AG975)-AG125,0)+(SUM($N125:AF125)+SUM($N1091:AF1091))*AG$962*AG975)*($F1091=5)</f>
        <v>0</v>
      </c>
      <c r="AH1091" s="374">
        <f>(IFERROR(-FV(AH$962,AH975,AH125/AH975)-AH125,0)+(SUM($N125:AG125)+SUM($N1091:AG1091))*AH$962*AH975)*($F1091=5)</f>
        <v>0</v>
      </c>
      <c r="AI1091" s="374">
        <f>(IFERROR(-FV(AI$962,AI975,AI125/AI975)-AI125,0)+(SUM($N125:AH125)+SUM($N1091:AH1091))*AI$962*AI975)*($F1091=5)</f>
        <v>0</v>
      </c>
      <c r="AJ1091" s="374">
        <f>(IFERROR(-FV(AJ$962,AJ975,AJ125/AJ975)-AJ125,0)+(SUM($N125:AI125)+SUM($N1091:AI1091))*AJ$962*AJ975)*($F1091=5)</f>
        <v>0</v>
      </c>
      <c r="AK1091" s="374">
        <f>(IFERROR(-FV(AK$962,AK975,AK125/AK975)-AK125,0)+(SUM($N125:AJ125)+SUM($N1091:AJ1091))*AK$962*AK975)*($F1091=5)</f>
        <v>0</v>
      </c>
      <c r="AL1091" s="374">
        <f>(IFERROR(-FV(AL$962,AL975,AL125/AL975)-AL125,0)+(SUM($N125:AK125)+SUM($N1091:AK1091))*AL$962*AL975)*($F1091=5)</f>
        <v>0</v>
      </c>
      <c r="AM1091" s="374">
        <f>(IFERROR(-FV(AM$962,AM975,AM125/AM975)-AM125,0)+(SUM($N125:AL125)+SUM($N1091:AL1091))*AM$962*AM975)*($F1091=5)</f>
        <v>0</v>
      </c>
      <c r="AN1091" s="374">
        <f>(IFERROR(-FV(AN$962,AN975,AN125/AN975)-AN125,0)+(SUM($N125:AM125)+SUM($N1091:AM1091))*AN$962*AN975)*($F1091=5)</f>
        <v>0</v>
      </c>
      <c r="AO1091" s="374">
        <f>(IFERROR(-FV(AO$962,AO975,AO125/AO975)-AO125,0)+(SUM($N125:AN125)+SUM($N1091:AN1091))*AO$962*AO975)*($F1091=5)</f>
        <v>0</v>
      </c>
      <c r="AP1091" s="374">
        <f>(IFERROR(-FV(AP$962,AP975,AP125/AP975)-AP125,0)+(SUM($N125:AO125)+SUM($N1091:AO1091))*AP$962*AP975)*($F1091=5)</f>
        <v>0</v>
      </c>
      <c r="AQ1091" s="374">
        <f>(IFERROR(-FV(AQ$962,AQ975,AQ125/AQ975)-AQ125,0)+(SUM($N125:AP125)+SUM($N1091:AP1091))*AQ$962*AQ975)*($F1091=5)</f>
        <v>0</v>
      </c>
      <c r="AR1091" s="374">
        <f>(IFERROR(-FV(AR$962,AR975,AR125/AR975)-AR125,0)+(SUM($N125:AQ125)+SUM($N1091:AQ1091))*AR$962*AR975)*($F1091=5)</f>
        <v>0</v>
      </c>
      <c r="AS1091" s="374">
        <f>(IFERROR(-FV(AS$962,AS975,AS125/AS975)-AS125,0)+(SUM($N125:AR125)+SUM($N1091:AR1091))*AS$962*AS975)*($F1091=5)</f>
        <v>0</v>
      </c>
      <c r="AT1091" s="374">
        <f>(IFERROR(-FV(AT$962,AT975,AT125/AT975)-AT125,0)+(SUM($N125:AS125)+SUM($N1091:AS1091))*AT$962*AT975)*($F1091=5)</f>
        <v>0</v>
      </c>
      <c r="AU1091" s="374">
        <f>(IFERROR(-FV(AU$962,AU975,AU125/AU975)-AU125,0)+(SUM($N125:AT125)+SUM($N1091:AT1091))*AU$962*AU975)*($F1091=5)</f>
        <v>0</v>
      </c>
      <c r="AV1091" s="374">
        <f>(IFERROR(-FV(AV$962,AV975,AV125/AV975)-AV125,0)+(SUM($N125:AU125)+SUM($N1091:AU1091))*AV$962*AV975)*($F1091=5)</f>
        <v>0</v>
      </c>
      <c r="AW1091" s="374">
        <f>(IFERROR(-FV(AW$962,AW975,AW125/AW975)-AW125,0)+(SUM($N125:AV125)+SUM($N1091:AV1091))*AW$962*AW975)*($F1091=5)</f>
        <v>0</v>
      </c>
      <c r="AX1091" s="374">
        <f>(IFERROR(-FV(AX$962,AX975,AX125/AX975)-AX125,0)+(SUM($N125:AW125)+SUM($N1091:AW1091))*AX$962*AX975)*($F1091=5)</f>
        <v>0</v>
      </c>
      <c r="AY1091" s="374">
        <f>(IFERROR(-FV(AY$962,AY975,AY125/AY975)-AY125,0)+(SUM($N125:AX125)+SUM($N1091:AX1091))*AY$962*AY975)*($F1091=5)</f>
        <v>0</v>
      </c>
      <c r="AZ1091" s="374">
        <f>(IFERROR(-FV(AZ$962,AZ975,AZ125/AZ975)-AZ125,0)+(SUM($N125:AY125)+SUM($N1091:AY1091))*AZ$962*AZ975)*($F1091=5)</f>
        <v>0</v>
      </c>
      <c r="BA1091" s="374">
        <f>(IFERROR(-FV(BA$962,BA975,BA125/BA975)-BA125,0)+(SUM($N125:AZ125)+SUM($N1091:AZ1091))*BA$962*BA975)*($F1091=5)</f>
        <v>0</v>
      </c>
      <c r="BB1091" s="374">
        <f>(IFERROR(-FV(BB$962,BB975,BB125/BB975)-BB125,0)+(SUM($N125:BA125)+SUM($N1091:BA1091))*BB$962*BB975)*($F1091=5)</f>
        <v>0</v>
      </c>
      <c r="BC1091" s="374">
        <f>(IFERROR(-FV(BC$962,BC975,BC125/BC975)-BC125,0)+(SUM($N125:BB125)+SUM($N1091:BB1091))*BC$962*BC975)*($F1091=5)</f>
        <v>0</v>
      </c>
      <c r="BD1091" s="374">
        <f>(IFERROR(-FV(BD$962,BD975,BD125/BD975)-BD125,0)+(SUM($N125:BC125)+SUM($N1091:BC1091))*BD$962*BD975)*($F1091=5)</f>
        <v>0</v>
      </c>
      <c r="BE1091" s="374">
        <f>(IFERROR(-FV(BE$962,BE975,BE125/BE975)-BE125,0)+(SUM($N125:BD125)+SUM($N1091:BD1091))*BE$962*BE975)*($F1091=5)</f>
        <v>0</v>
      </c>
      <c r="BF1091" s="374">
        <f>(IFERROR(-FV(BF$962,BF975,BF125/BF975)-BF125,0)+(SUM($N125:BE125)+SUM($N1091:BE1091))*BF$962*BF975)*($F1091=5)</f>
        <v>0</v>
      </c>
      <c r="BG1091" s="374">
        <f>(IFERROR(-FV(BG$962,BG975,BG125/BG975)-BG125,0)+(SUM($N125:BF125)+SUM($N1091:BF1091))*BG$962*BG975)*($F1091=5)</f>
        <v>0</v>
      </c>
      <c r="BH1091" s="374">
        <f>(IFERROR(-FV(BH$962,BH975,BH125/BH975)-BH125,0)+(SUM($N125:BG125)+SUM($N1091:BG1091))*BH$962*BH975)*($F1091=5)</f>
        <v>0</v>
      </c>
      <c r="BI1091" s="374">
        <f>(IFERROR(-FV(BI$962,BI975,BI125/BI975)-BI125,0)+(SUM($N125:BH125)+SUM($N1091:BH1091))*BI$962*BI975)*($F1091=5)</f>
        <v>0</v>
      </c>
      <c r="BJ1091" s="374">
        <f>(IFERROR(-FV(BJ$962,BJ975,BJ125/BJ975)-BJ125,0)+(SUM($N125:BI125)+SUM($N1091:BI1091))*BJ$962*BJ975)*($F1091=5)</f>
        <v>0</v>
      </c>
      <c r="BK1091" s="374">
        <f>(IFERROR(-FV(BK$962,BK975,BK125/BK975)-BK125,0)+(SUM($N125:BJ125)+SUM($N1091:BJ1091))*BK$962*BK975)*($F1091=5)</f>
        <v>0</v>
      </c>
      <c r="BL1091" s="374">
        <f>(IFERROR(-FV(BL$962,BL975,BL125/BL975)-BL125,0)+(SUM($N125:BK125)+SUM($N1091:BK1091))*BL$962*BL975)*($F1091=5)</f>
        <v>0</v>
      </c>
      <c r="BM1091" s="374">
        <f>(IFERROR(-FV(BM$962,BM975,BM125/BM975)-BM125,0)+(SUM($N125:BL125)+SUM($N1091:BL1091))*BM$962*BM975)*($F1091=5)</f>
        <v>0</v>
      </c>
    </row>
    <row r="1092" spans="3:65" outlineLevel="1" x14ac:dyDescent="0.2">
      <c r="C1092" s="325">
        <f t="shared" si="1840"/>
        <v>10</v>
      </c>
      <c r="D1092" s="303" t="str">
        <f t="shared" si="1841"/>
        <v>item 10</v>
      </c>
      <c r="E1092" s="350" t="str">
        <f t="shared" si="1839"/>
        <v>Operating Expense</v>
      </c>
      <c r="F1092" s="320">
        <f t="shared" si="1839"/>
        <v>2</v>
      </c>
      <c r="G1092" s="320"/>
      <c r="H1092" s="362"/>
      <c r="K1092" s="341">
        <f t="shared" si="1842"/>
        <v>0</v>
      </c>
      <c r="L1092" s="342">
        <f t="shared" si="1843"/>
        <v>0</v>
      </c>
      <c r="O1092" s="374">
        <f>(IFERROR(-FV(O$962,O976,O126/O976)-O126,0)+(SUM($N126:N126)+SUM($N1092:N1092))*O$962*O976)*($F1092=5)</f>
        <v>0</v>
      </c>
      <c r="P1092" s="374">
        <f>(IFERROR(-FV(P$962,P976,P126/P976)-P126,0)+(SUM($N126:O126)+SUM($N1092:O1092))*P$962*P976)*($F1092=5)</f>
        <v>0</v>
      </c>
      <c r="Q1092" s="374">
        <f>(IFERROR(-FV(Q$962,Q976,Q126/Q976)-Q126,0)+(SUM($N126:P126)+SUM($N1092:P1092))*Q$962*Q976)*($F1092=5)</f>
        <v>0</v>
      </c>
      <c r="R1092" s="374">
        <f>(IFERROR(-FV(R$962,R976,R126/R976)-R126,0)+(SUM($N126:Q126)+SUM($N1092:Q1092))*R$962*R976)*($F1092=5)</f>
        <v>0</v>
      </c>
      <c r="S1092" s="374">
        <f>(IFERROR(-FV(S$962,S976,S126/S976)-S126,0)+(SUM($N126:R126)+SUM($N1092:R1092))*S$962*S976)*($F1092=5)</f>
        <v>0</v>
      </c>
      <c r="T1092" s="374">
        <f>(IFERROR(-FV(T$962,T976,T126/T976)-T126,0)+(SUM($N126:S126)+SUM($N1092:S1092))*T$962*T976)*($F1092=5)</f>
        <v>0</v>
      </c>
      <c r="U1092" s="374">
        <f>(IFERROR(-FV(U$962,U976,U126/U976)-U126,0)+(SUM($N126:T126)+SUM($N1092:T1092))*U$962*U976)*($F1092=5)</f>
        <v>0</v>
      </c>
      <c r="V1092" s="374">
        <f>(IFERROR(-FV(V$962,V976,V126/V976)-V126,0)+(SUM($N126:U126)+SUM($N1092:U1092))*V$962*V976)*($F1092=5)</f>
        <v>0</v>
      </c>
      <c r="W1092" s="374">
        <f>(IFERROR(-FV(W$962,W976,W126/W976)-W126,0)+(SUM($N126:V126)+SUM($N1092:V1092))*W$962*W976)*($F1092=5)</f>
        <v>0</v>
      </c>
      <c r="X1092" s="374">
        <f>(IFERROR(-FV(X$962,X976,X126/X976)-X126,0)+(SUM($N126:W126)+SUM($N1092:W1092))*X$962*X976)*($F1092=5)</f>
        <v>0</v>
      </c>
      <c r="Y1092" s="374">
        <f>(IFERROR(-FV(Y$962,Y976,Y126/Y976)-Y126,0)+(SUM($N126:X126)+SUM($N1092:X1092))*Y$962*Y976)*($F1092=5)</f>
        <v>0</v>
      </c>
      <c r="Z1092" s="374">
        <f>(IFERROR(-FV(Z$962,Z976,Z126/Z976)-Z126,0)+(SUM($N126:Y126)+SUM($N1092:Y1092))*Z$962*Z976)*($F1092=5)</f>
        <v>0</v>
      </c>
      <c r="AA1092" s="374">
        <f>(IFERROR(-FV(AA$962,AA976,AA126/AA976)-AA126,0)+(SUM($N126:Z126)+SUM($N1092:Z1092))*AA$962*AA976)*($F1092=5)</f>
        <v>0</v>
      </c>
      <c r="AB1092" s="374">
        <f>(IFERROR(-FV(AB$962,AB976,AB126/AB976)-AB126,0)+(SUM($N126:AA126)+SUM($N1092:AA1092))*AB$962*AB976)*($F1092=5)</f>
        <v>0</v>
      </c>
      <c r="AC1092" s="374">
        <f>(IFERROR(-FV(AC$962,AC976,AC126/AC976)-AC126,0)+(SUM($N126:AB126)+SUM($N1092:AB1092))*AC$962*AC976)*($F1092=5)</f>
        <v>0</v>
      </c>
      <c r="AD1092" s="374">
        <f>(IFERROR(-FV(AD$962,AD976,AD126/AD976)-AD126,0)+(SUM($N126:AC126)+SUM($N1092:AC1092))*AD$962*AD976)*($F1092=5)</f>
        <v>0</v>
      </c>
      <c r="AE1092" s="374">
        <f>(IFERROR(-FV(AE$962,AE976,AE126/AE976)-AE126,0)+(SUM($N126:AD126)+SUM($N1092:AD1092))*AE$962*AE976)*($F1092=5)</f>
        <v>0</v>
      </c>
      <c r="AF1092" s="374">
        <f>(IFERROR(-FV(AF$962,AF976,AF126/AF976)-AF126,0)+(SUM($N126:AE126)+SUM($N1092:AE1092))*AF$962*AF976)*($F1092=5)</f>
        <v>0</v>
      </c>
      <c r="AG1092" s="374">
        <f>(IFERROR(-FV(AG$962,AG976,AG126/AG976)-AG126,0)+(SUM($N126:AF126)+SUM($N1092:AF1092))*AG$962*AG976)*($F1092=5)</f>
        <v>0</v>
      </c>
      <c r="AH1092" s="374">
        <f>(IFERROR(-FV(AH$962,AH976,AH126/AH976)-AH126,0)+(SUM($N126:AG126)+SUM($N1092:AG1092))*AH$962*AH976)*($F1092=5)</f>
        <v>0</v>
      </c>
      <c r="AI1092" s="374">
        <f>(IFERROR(-FV(AI$962,AI976,AI126/AI976)-AI126,0)+(SUM($N126:AH126)+SUM($N1092:AH1092))*AI$962*AI976)*($F1092=5)</f>
        <v>0</v>
      </c>
      <c r="AJ1092" s="374">
        <f>(IFERROR(-FV(AJ$962,AJ976,AJ126/AJ976)-AJ126,0)+(SUM($N126:AI126)+SUM($N1092:AI1092))*AJ$962*AJ976)*($F1092=5)</f>
        <v>0</v>
      </c>
      <c r="AK1092" s="374">
        <f>(IFERROR(-FV(AK$962,AK976,AK126/AK976)-AK126,0)+(SUM($N126:AJ126)+SUM($N1092:AJ1092))*AK$962*AK976)*($F1092=5)</f>
        <v>0</v>
      </c>
      <c r="AL1092" s="374">
        <f>(IFERROR(-FV(AL$962,AL976,AL126/AL976)-AL126,0)+(SUM($N126:AK126)+SUM($N1092:AK1092))*AL$962*AL976)*($F1092=5)</f>
        <v>0</v>
      </c>
      <c r="AM1092" s="374">
        <f>(IFERROR(-FV(AM$962,AM976,AM126/AM976)-AM126,0)+(SUM($N126:AL126)+SUM($N1092:AL1092))*AM$962*AM976)*($F1092=5)</f>
        <v>0</v>
      </c>
      <c r="AN1092" s="374">
        <f>(IFERROR(-FV(AN$962,AN976,AN126/AN976)-AN126,0)+(SUM($N126:AM126)+SUM($N1092:AM1092))*AN$962*AN976)*($F1092=5)</f>
        <v>0</v>
      </c>
      <c r="AO1092" s="374">
        <f>(IFERROR(-FV(AO$962,AO976,AO126/AO976)-AO126,0)+(SUM($N126:AN126)+SUM($N1092:AN1092))*AO$962*AO976)*($F1092=5)</f>
        <v>0</v>
      </c>
      <c r="AP1092" s="374">
        <f>(IFERROR(-FV(AP$962,AP976,AP126/AP976)-AP126,0)+(SUM($N126:AO126)+SUM($N1092:AO1092))*AP$962*AP976)*($F1092=5)</f>
        <v>0</v>
      </c>
      <c r="AQ1092" s="374">
        <f>(IFERROR(-FV(AQ$962,AQ976,AQ126/AQ976)-AQ126,0)+(SUM($N126:AP126)+SUM($N1092:AP1092))*AQ$962*AQ976)*($F1092=5)</f>
        <v>0</v>
      </c>
      <c r="AR1092" s="374">
        <f>(IFERROR(-FV(AR$962,AR976,AR126/AR976)-AR126,0)+(SUM($N126:AQ126)+SUM($N1092:AQ1092))*AR$962*AR976)*($F1092=5)</f>
        <v>0</v>
      </c>
      <c r="AS1092" s="374">
        <f>(IFERROR(-FV(AS$962,AS976,AS126/AS976)-AS126,0)+(SUM($N126:AR126)+SUM($N1092:AR1092))*AS$962*AS976)*($F1092=5)</f>
        <v>0</v>
      </c>
      <c r="AT1092" s="374">
        <f>(IFERROR(-FV(AT$962,AT976,AT126/AT976)-AT126,0)+(SUM($N126:AS126)+SUM($N1092:AS1092))*AT$962*AT976)*($F1092=5)</f>
        <v>0</v>
      </c>
      <c r="AU1092" s="374">
        <f>(IFERROR(-FV(AU$962,AU976,AU126/AU976)-AU126,0)+(SUM($N126:AT126)+SUM($N1092:AT1092))*AU$962*AU976)*($F1092=5)</f>
        <v>0</v>
      </c>
      <c r="AV1092" s="374">
        <f>(IFERROR(-FV(AV$962,AV976,AV126/AV976)-AV126,0)+(SUM($N126:AU126)+SUM($N1092:AU1092))*AV$962*AV976)*($F1092=5)</f>
        <v>0</v>
      </c>
      <c r="AW1092" s="374">
        <f>(IFERROR(-FV(AW$962,AW976,AW126/AW976)-AW126,0)+(SUM($N126:AV126)+SUM($N1092:AV1092))*AW$962*AW976)*($F1092=5)</f>
        <v>0</v>
      </c>
      <c r="AX1092" s="374">
        <f>(IFERROR(-FV(AX$962,AX976,AX126/AX976)-AX126,0)+(SUM($N126:AW126)+SUM($N1092:AW1092))*AX$962*AX976)*($F1092=5)</f>
        <v>0</v>
      </c>
      <c r="AY1092" s="374">
        <f>(IFERROR(-FV(AY$962,AY976,AY126/AY976)-AY126,0)+(SUM($N126:AX126)+SUM($N1092:AX1092))*AY$962*AY976)*($F1092=5)</f>
        <v>0</v>
      </c>
      <c r="AZ1092" s="374">
        <f>(IFERROR(-FV(AZ$962,AZ976,AZ126/AZ976)-AZ126,0)+(SUM($N126:AY126)+SUM($N1092:AY1092))*AZ$962*AZ976)*($F1092=5)</f>
        <v>0</v>
      </c>
      <c r="BA1092" s="374">
        <f>(IFERROR(-FV(BA$962,BA976,BA126/BA976)-BA126,0)+(SUM($N126:AZ126)+SUM($N1092:AZ1092))*BA$962*BA976)*($F1092=5)</f>
        <v>0</v>
      </c>
      <c r="BB1092" s="374">
        <f>(IFERROR(-FV(BB$962,BB976,BB126/BB976)-BB126,0)+(SUM($N126:BA126)+SUM($N1092:BA1092))*BB$962*BB976)*($F1092=5)</f>
        <v>0</v>
      </c>
      <c r="BC1092" s="374">
        <f>(IFERROR(-FV(BC$962,BC976,BC126/BC976)-BC126,0)+(SUM($N126:BB126)+SUM($N1092:BB1092))*BC$962*BC976)*($F1092=5)</f>
        <v>0</v>
      </c>
      <c r="BD1092" s="374">
        <f>(IFERROR(-FV(BD$962,BD976,BD126/BD976)-BD126,0)+(SUM($N126:BC126)+SUM($N1092:BC1092))*BD$962*BD976)*($F1092=5)</f>
        <v>0</v>
      </c>
      <c r="BE1092" s="374">
        <f>(IFERROR(-FV(BE$962,BE976,BE126/BE976)-BE126,0)+(SUM($N126:BD126)+SUM($N1092:BD1092))*BE$962*BE976)*($F1092=5)</f>
        <v>0</v>
      </c>
      <c r="BF1092" s="374">
        <f>(IFERROR(-FV(BF$962,BF976,BF126/BF976)-BF126,0)+(SUM($N126:BE126)+SUM($N1092:BE1092))*BF$962*BF976)*($F1092=5)</f>
        <v>0</v>
      </c>
      <c r="BG1092" s="374">
        <f>(IFERROR(-FV(BG$962,BG976,BG126/BG976)-BG126,0)+(SUM($N126:BF126)+SUM($N1092:BF1092))*BG$962*BG976)*($F1092=5)</f>
        <v>0</v>
      </c>
      <c r="BH1092" s="374">
        <f>(IFERROR(-FV(BH$962,BH976,BH126/BH976)-BH126,0)+(SUM($N126:BG126)+SUM($N1092:BG1092))*BH$962*BH976)*($F1092=5)</f>
        <v>0</v>
      </c>
      <c r="BI1092" s="374">
        <f>(IFERROR(-FV(BI$962,BI976,BI126/BI976)-BI126,0)+(SUM($N126:BH126)+SUM($N1092:BH1092))*BI$962*BI976)*($F1092=5)</f>
        <v>0</v>
      </c>
      <c r="BJ1092" s="374">
        <f>(IFERROR(-FV(BJ$962,BJ976,BJ126/BJ976)-BJ126,0)+(SUM($N126:BI126)+SUM($N1092:BI1092))*BJ$962*BJ976)*($F1092=5)</f>
        <v>0</v>
      </c>
      <c r="BK1092" s="374">
        <f>(IFERROR(-FV(BK$962,BK976,BK126/BK976)-BK126,0)+(SUM($N126:BJ126)+SUM($N1092:BJ1092))*BK$962*BK976)*($F1092=5)</f>
        <v>0</v>
      </c>
      <c r="BL1092" s="374">
        <f>(IFERROR(-FV(BL$962,BL976,BL126/BL976)-BL126,0)+(SUM($N126:BK126)+SUM($N1092:BK1092))*BL$962*BL976)*($F1092=5)</f>
        <v>0</v>
      </c>
      <c r="BM1092" s="374">
        <f>(IFERROR(-FV(BM$962,BM976,BM126/BM976)-BM126,0)+(SUM($N126:BL126)+SUM($N1092:BL1092))*BM$962*BM976)*($F1092=5)</f>
        <v>0</v>
      </c>
    </row>
    <row r="1093" spans="3:65" outlineLevel="1" x14ac:dyDescent="0.2">
      <c r="C1093" s="325">
        <f t="shared" si="1840"/>
        <v>11</v>
      </c>
      <c r="D1093" s="303" t="str">
        <f t="shared" si="1841"/>
        <v>item 11</v>
      </c>
      <c r="E1093" s="350" t="str">
        <f t="shared" si="1839"/>
        <v>Operating Expense</v>
      </c>
      <c r="F1093" s="320">
        <f t="shared" si="1839"/>
        <v>2</v>
      </c>
      <c r="G1093" s="320"/>
      <c r="H1093" s="362"/>
      <c r="K1093" s="341">
        <f t="shared" si="1842"/>
        <v>0</v>
      </c>
      <c r="L1093" s="342">
        <f t="shared" si="1843"/>
        <v>0</v>
      </c>
      <c r="O1093" s="374">
        <f>(IFERROR(-FV(O$962,O977,O127/O977)-O127,0)+(SUM($N127:N127)+SUM($N1093:N1093))*O$962*O977)*($F1093=5)</f>
        <v>0</v>
      </c>
      <c r="P1093" s="374">
        <f>(IFERROR(-FV(P$962,P977,P127/P977)-P127,0)+(SUM($N127:O127)+SUM($N1093:O1093))*P$962*P977)*($F1093=5)</f>
        <v>0</v>
      </c>
      <c r="Q1093" s="374">
        <f>(IFERROR(-FV(Q$962,Q977,Q127/Q977)-Q127,0)+(SUM($N127:P127)+SUM($N1093:P1093))*Q$962*Q977)*($F1093=5)</f>
        <v>0</v>
      </c>
      <c r="R1093" s="374">
        <f>(IFERROR(-FV(R$962,R977,R127/R977)-R127,0)+(SUM($N127:Q127)+SUM($N1093:Q1093))*R$962*R977)*($F1093=5)</f>
        <v>0</v>
      </c>
      <c r="S1093" s="374">
        <f>(IFERROR(-FV(S$962,S977,S127/S977)-S127,0)+(SUM($N127:R127)+SUM($N1093:R1093))*S$962*S977)*($F1093=5)</f>
        <v>0</v>
      </c>
      <c r="T1093" s="374">
        <f>(IFERROR(-FV(T$962,T977,T127/T977)-T127,0)+(SUM($N127:S127)+SUM($N1093:S1093))*T$962*T977)*($F1093=5)</f>
        <v>0</v>
      </c>
      <c r="U1093" s="374">
        <f>(IFERROR(-FV(U$962,U977,U127/U977)-U127,0)+(SUM($N127:T127)+SUM($N1093:T1093))*U$962*U977)*($F1093=5)</f>
        <v>0</v>
      </c>
      <c r="V1093" s="374">
        <f>(IFERROR(-FV(V$962,V977,V127/V977)-V127,0)+(SUM($N127:U127)+SUM($N1093:U1093))*V$962*V977)*($F1093=5)</f>
        <v>0</v>
      </c>
      <c r="W1093" s="374">
        <f>(IFERROR(-FV(W$962,W977,W127/W977)-W127,0)+(SUM($N127:V127)+SUM($N1093:V1093))*W$962*W977)*($F1093=5)</f>
        <v>0</v>
      </c>
      <c r="X1093" s="374">
        <f>(IFERROR(-FV(X$962,X977,X127/X977)-X127,0)+(SUM($N127:W127)+SUM($N1093:W1093))*X$962*X977)*($F1093=5)</f>
        <v>0</v>
      </c>
      <c r="Y1093" s="374">
        <f>(IFERROR(-FV(Y$962,Y977,Y127/Y977)-Y127,0)+(SUM($N127:X127)+SUM($N1093:X1093))*Y$962*Y977)*($F1093=5)</f>
        <v>0</v>
      </c>
      <c r="Z1093" s="374">
        <f>(IFERROR(-FV(Z$962,Z977,Z127/Z977)-Z127,0)+(SUM($N127:Y127)+SUM($N1093:Y1093))*Z$962*Z977)*($F1093=5)</f>
        <v>0</v>
      </c>
      <c r="AA1093" s="374">
        <f>(IFERROR(-FV(AA$962,AA977,AA127/AA977)-AA127,0)+(SUM($N127:Z127)+SUM($N1093:Z1093))*AA$962*AA977)*($F1093=5)</f>
        <v>0</v>
      </c>
      <c r="AB1093" s="374">
        <f>(IFERROR(-FV(AB$962,AB977,AB127/AB977)-AB127,0)+(SUM($N127:AA127)+SUM($N1093:AA1093))*AB$962*AB977)*($F1093=5)</f>
        <v>0</v>
      </c>
      <c r="AC1093" s="374">
        <f>(IFERROR(-FV(AC$962,AC977,AC127/AC977)-AC127,0)+(SUM($N127:AB127)+SUM($N1093:AB1093))*AC$962*AC977)*($F1093=5)</f>
        <v>0</v>
      </c>
      <c r="AD1093" s="374">
        <f>(IFERROR(-FV(AD$962,AD977,AD127/AD977)-AD127,0)+(SUM($N127:AC127)+SUM($N1093:AC1093))*AD$962*AD977)*($F1093=5)</f>
        <v>0</v>
      </c>
      <c r="AE1093" s="374">
        <f>(IFERROR(-FV(AE$962,AE977,AE127/AE977)-AE127,0)+(SUM($N127:AD127)+SUM($N1093:AD1093))*AE$962*AE977)*($F1093=5)</f>
        <v>0</v>
      </c>
      <c r="AF1093" s="374">
        <f>(IFERROR(-FV(AF$962,AF977,AF127/AF977)-AF127,0)+(SUM($N127:AE127)+SUM($N1093:AE1093))*AF$962*AF977)*($F1093=5)</f>
        <v>0</v>
      </c>
      <c r="AG1093" s="374">
        <f>(IFERROR(-FV(AG$962,AG977,AG127/AG977)-AG127,0)+(SUM($N127:AF127)+SUM($N1093:AF1093))*AG$962*AG977)*($F1093=5)</f>
        <v>0</v>
      </c>
      <c r="AH1093" s="374">
        <f>(IFERROR(-FV(AH$962,AH977,AH127/AH977)-AH127,0)+(SUM($N127:AG127)+SUM($N1093:AG1093))*AH$962*AH977)*($F1093=5)</f>
        <v>0</v>
      </c>
      <c r="AI1093" s="374">
        <f>(IFERROR(-FV(AI$962,AI977,AI127/AI977)-AI127,0)+(SUM($N127:AH127)+SUM($N1093:AH1093))*AI$962*AI977)*($F1093=5)</f>
        <v>0</v>
      </c>
      <c r="AJ1093" s="374">
        <f>(IFERROR(-FV(AJ$962,AJ977,AJ127/AJ977)-AJ127,0)+(SUM($N127:AI127)+SUM($N1093:AI1093))*AJ$962*AJ977)*($F1093=5)</f>
        <v>0</v>
      </c>
      <c r="AK1093" s="374">
        <f>(IFERROR(-FV(AK$962,AK977,AK127/AK977)-AK127,0)+(SUM($N127:AJ127)+SUM($N1093:AJ1093))*AK$962*AK977)*($F1093=5)</f>
        <v>0</v>
      </c>
      <c r="AL1093" s="374">
        <f>(IFERROR(-FV(AL$962,AL977,AL127/AL977)-AL127,0)+(SUM($N127:AK127)+SUM($N1093:AK1093))*AL$962*AL977)*($F1093=5)</f>
        <v>0</v>
      </c>
      <c r="AM1093" s="374">
        <f>(IFERROR(-FV(AM$962,AM977,AM127/AM977)-AM127,0)+(SUM($N127:AL127)+SUM($N1093:AL1093))*AM$962*AM977)*($F1093=5)</f>
        <v>0</v>
      </c>
      <c r="AN1093" s="374">
        <f>(IFERROR(-FV(AN$962,AN977,AN127/AN977)-AN127,0)+(SUM($N127:AM127)+SUM($N1093:AM1093))*AN$962*AN977)*($F1093=5)</f>
        <v>0</v>
      </c>
      <c r="AO1093" s="374">
        <f>(IFERROR(-FV(AO$962,AO977,AO127/AO977)-AO127,0)+(SUM($N127:AN127)+SUM($N1093:AN1093))*AO$962*AO977)*($F1093=5)</f>
        <v>0</v>
      </c>
      <c r="AP1093" s="374">
        <f>(IFERROR(-FV(AP$962,AP977,AP127/AP977)-AP127,0)+(SUM($N127:AO127)+SUM($N1093:AO1093))*AP$962*AP977)*($F1093=5)</f>
        <v>0</v>
      </c>
      <c r="AQ1093" s="374">
        <f>(IFERROR(-FV(AQ$962,AQ977,AQ127/AQ977)-AQ127,0)+(SUM($N127:AP127)+SUM($N1093:AP1093))*AQ$962*AQ977)*($F1093=5)</f>
        <v>0</v>
      </c>
      <c r="AR1093" s="374">
        <f>(IFERROR(-FV(AR$962,AR977,AR127/AR977)-AR127,0)+(SUM($N127:AQ127)+SUM($N1093:AQ1093))*AR$962*AR977)*($F1093=5)</f>
        <v>0</v>
      </c>
      <c r="AS1093" s="374">
        <f>(IFERROR(-FV(AS$962,AS977,AS127/AS977)-AS127,0)+(SUM($N127:AR127)+SUM($N1093:AR1093))*AS$962*AS977)*($F1093=5)</f>
        <v>0</v>
      </c>
      <c r="AT1093" s="374">
        <f>(IFERROR(-FV(AT$962,AT977,AT127/AT977)-AT127,0)+(SUM($N127:AS127)+SUM($N1093:AS1093))*AT$962*AT977)*($F1093=5)</f>
        <v>0</v>
      </c>
      <c r="AU1093" s="374">
        <f>(IFERROR(-FV(AU$962,AU977,AU127/AU977)-AU127,0)+(SUM($N127:AT127)+SUM($N1093:AT1093))*AU$962*AU977)*($F1093=5)</f>
        <v>0</v>
      </c>
      <c r="AV1093" s="374">
        <f>(IFERROR(-FV(AV$962,AV977,AV127/AV977)-AV127,0)+(SUM($N127:AU127)+SUM($N1093:AU1093))*AV$962*AV977)*($F1093=5)</f>
        <v>0</v>
      </c>
      <c r="AW1093" s="374">
        <f>(IFERROR(-FV(AW$962,AW977,AW127/AW977)-AW127,0)+(SUM($N127:AV127)+SUM($N1093:AV1093))*AW$962*AW977)*($F1093=5)</f>
        <v>0</v>
      </c>
      <c r="AX1093" s="374">
        <f>(IFERROR(-FV(AX$962,AX977,AX127/AX977)-AX127,0)+(SUM($N127:AW127)+SUM($N1093:AW1093))*AX$962*AX977)*($F1093=5)</f>
        <v>0</v>
      </c>
      <c r="AY1093" s="374">
        <f>(IFERROR(-FV(AY$962,AY977,AY127/AY977)-AY127,0)+(SUM($N127:AX127)+SUM($N1093:AX1093))*AY$962*AY977)*($F1093=5)</f>
        <v>0</v>
      </c>
      <c r="AZ1093" s="374">
        <f>(IFERROR(-FV(AZ$962,AZ977,AZ127/AZ977)-AZ127,0)+(SUM($N127:AY127)+SUM($N1093:AY1093))*AZ$962*AZ977)*($F1093=5)</f>
        <v>0</v>
      </c>
      <c r="BA1093" s="374">
        <f>(IFERROR(-FV(BA$962,BA977,BA127/BA977)-BA127,0)+(SUM($N127:AZ127)+SUM($N1093:AZ1093))*BA$962*BA977)*($F1093=5)</f>
        <v>0</v>
      </c>
      <c r="BB1093" s="374">
        <f>(IFERROR(-FV(BB$962,BB977,BB127/BB977)-BB127,0)+(SUM($N127:BA127)+SUM($N1093:BA1093))*BB$962*BB977)*($F1093=5)</f>
        <v>0</v>
      </c>
      <c r="BC1093" s="374">
        <f>(IFERROR(-FV(BC$962,BC977,BC127/BC977)-BC127,0)+(SUM($N127:BB127)+SUM($N1093:BB1093))*BC$962*BC977)*($F1093=5)</f>
        <v>0</v>
      </c>
      <c r="BD1093" s="374">
        <f>(IFERROR(-FV(BD$962,BD977,BD127/BD977)-BD127,0)+(SUM($N127:BC127)+SUM($N1093:BC1093))*BD$962*BD977)*($F1093=5)</f>
        <v>0</v>
      </c>
      <c r="BE1093" s="374">
        <f>(IFERROR(-FV(BE$962,BE977,BE127/BE977)-BE127,0)+(SUM($N127:BD127)+SUM($N1093:BD1093))*BE$962*BE977)*($F1093=5)</f>
        <v>0</v>
      </c>
      <c r="BF1093" s="374">
        <f>(IFERROR(-FV(BF$962,BF977,BF127/BF977)-BF127,0)+(SUM($N127:BE127)+SUM($N1093:BE1093))*BF$962*BF977)*($F1093=5)</f>
        <v>0</v>
      </c>
      <c r="BG1093" s="374">
        <f>(IFERROR(-FV(BG$962,BG977,BG127/BG977)-BG127,0)+(SUM($N127:BF127)+SUM($N1093:BF1093))*BG$962*BG977)*($F1093=5)</f>
        <v>0</v>
      </c>
      <c r="BH1093" s="374">
        <f>(IFERROR(-FV(BH$962,BH977,BH127/BH977)-BH127,0)+(SUM($N127:BG127)+SUM($N1093:BG1093))*BH$962*BH977)*($F1093=5)</f>
        <v>0</v>
      </c>
      <c r="BI1093" s="374">
        <f>(IFERROR(-FV(BI$962,BI977,BI127/BI977)-BI127,0)+(SUM($N127:BH127)+SUM($N1093:BH1093))*BI$962*BI977)*($F1093=5)</f>
        <v>0</v>
      </c>
      <c r="BJ1093" s="374">
        <f>(IFERROR(-FV(BJ$962,BJ977,BJ127/BJ977)-BJ127,0)+(SUM($N127:BI127)+SUM($N1093:BI1093))*BJ$962*BJ977)*($F1093=5)</f>
        <v>0</v>
      </c>
      <c r="BK1093" s="374">
        <f>(IFERROR(-FV(BK$962,BK977,BK127/BK977)-BK127,0)+(SUM($N127:BJ127)+SUM($N1093:BJ1093))*BK$962*BK977)*($F1093=5)</f>
        <v>0</v>
      </c>
      <c r="BL1093" s="374">
        <f>(IFERROR(-FV(BL$962,BL977,BL127/BL977)-BL127,0)+(SUM($N127:BK127)+SUM($N1093:BK1093))*BL$962*BL977)*($F1093=5)</f>
        <v>0</v>
      </c>
      <c r="BM1093" s="374">
        <f>(IFERROR(-FV(BM$962,BM977,BM127/BM977)-BM127,0)+(SUM($N127:BL127)+SUM($N1093:BL1093))*BM$962*BM977)*($F1093=5)</f>
        <v>0</v>
      </c>
    </row>
    <row r="1094" spans="3:65" outlineLevel="1" x14ac:dyDescent="0.2">
      <c r="C1094" s="325">
        <f t="shared" si="1840"/>
        <v>12</v>
      </c>
      <c r="D1094" s="303" t="str">
        <f t="shared" si="1841"/>
        <v>item 12</v>
      </c>
      <c r="E1094" s="350" t="str">
        <f t="shared" si="1839"/>
        <v>Operating Expense</v>
      </c>
      <c r="F1094" s="320">
        <f t="shared" si="1839"/>
        <v>2</v>
      </c>
      <c r="G1094" s="320"/>
      <c r="H1094" s="362"/>
      <c r="K1094" s="341">
        <f t="shared" si="1842"/>
        <v>0</v>
      </c>
      <c r="L1094" s="342">
        <f t="shared" si="1843"/>
        <v>0</v>
      </c>
      <c r="O1094" s="374">
        <f>(IFERROR(-FV(O$962,O978,O128/O978)-O128,0)+(SUM($N128:N128)+SUM($N1094:N1094))*O$962*O978)*($F1094=5)</f>
        <v>0</v>
      </c>
      <c r="P1094" s="374">
        <f>(IFERROR(-FV(P$962,P978,P128/P978)-P128,0)+(SUM($N128:O128)+SUM($N1094:O1094))*P$962*P978)*($F1094=5)</f>
        <v>0</v>
      </c>
      <c r="Q1094" s="374">
        <f>(IFERROR(-FV(Q$962,Q978,Q128/Q978)-Q128,0)+(SUM($N128:P128)+SUM($N1094:P1094))*Q$962*Q978)*($F1094=5)</f>
        <v>0</v>
      </c>
      <c r="R1094" s="374">
        <f>(IFERROR(-FV(R$962,R978,R128/R978)-R128,0)+(SUM($N128:Q128)+SUM($N1094:Q1094))*R$962*R978)*($F1094=5)</f>
        <v>0</v>
      </c>
      <c r="S1094" s="374">
        <f>(IFERROR(-FV(S$962,S978,S128/S978)-S128,0)+(SUM($N128:R128)+SUM($N1094:R1094))*S$962*S978)*($F1094=5)</f>
        <v>0</v>
      </c>
      <c r="T1094" s="374">
        <f>(IFERROR(-FV(T$962,T978,T128/T978)-T128,0)+(SUM($N128:S128)+SUM($N1094:S1094))*T$962*T978)*($F1094=5)</f>
        <v>0</v>
      </c>
      <c r="U1094" s="374">
        <f>(IFERROR(-FV(U$962,U978,U128/U978)-U128,0)+(SUM($N128:T128)+SUM($N1094:T1094))*U$962*U978)*($F1094=5)</f>
        <v>0</v>
      </c>
      <c r="V1094" s="374">
        <f>(IFERROR(-FV(V$962,V978,V128/V978)-V128,0)+(SUM($N128:U128)+SUM($N1094:U1094))*V$962*V978)*($F1094=5)</f>
        <v>0</v>
      </c>
      <c r="W1094" s="374">
        <f>(IFERROR(-FV(W$962,W978,W128/W978)-W128,0)+(SUM($N128:V128)+SUM($N1094:V1094))*W$962*W978)*($F1094=5)</f>
        <v>0</v>
      </c>
      <c r="X1094" s="374">
        <f>(IFERROR(-FV(X$962,X978,X128/X978)-X128,0)+(SUM($N128:W128)+SUM($N1094:W1094))*X$962*X978)*($F1094=5)</f>
        <v>0</v>
      </c>
      <c r="Y1094" s="374">
        <f>(IFERROR(-FV(Y$962,Y978,Y128/Y978)-Y128,0)+(SUM($N128:X128)+SUM($N1094:X1094))*Y$962*Y978)*($F1094=5)</f>
        <v>0</v>
      </c>
      <c r="Z1094" s="374">
        <f>(IFERROR(-FV(Z$962,Z978,Z128/Z978)-Z128,0)+(SUM($N128:Y128)+SUM($N1094:Y1094))*Z$962*Z978)*($F1094=5)</f>
        <v>0</v>
      </c>
      <c r="AA1094" s="374">
        <f>(IFERROR(-FV(AA$962,AA978,AA128/AA978)-AA128,0)+(SUM($N128:Z128)+SUM($N1094:Z1094))*AA$962*AA978)*($F1094=5)</f>
        <v>0</v>
      </c>
      <c r="AB1094" s="374">
        <f>(IFERROR(-FV(AB$962,AB978,AB128/AB978)-AB128,0)+(SUM($N128:AA128)+SUM($N1094:AA1094))*AB$962*AB978)*($F1094=5)</f>
        <v>0</v>
      </c>
      <c r="AC1094" s="374">
        <f>(IFERROR(-FV(AC$962,AC978,AC128/AC978)-AC128,0)+(SUM($N128:AB128)+SUM($N1094:AB1094))*AC$962*AC978)*($F1094=5)</f>
        <v>0</v>
      </c>
      <c r="AD1094" s="374">
        <f>(IFERROR(-FV(AD$962,AD978,AD128/AD978)-AD128,0)+(SUM($N128:AC128)+SUM($N1094:AC1094))*AD$962*AD978)*($F1094=5)</f>
        <v>0</v>
      </c>
      <c r="AE1094" s="374">
        <f>(IFERROR(-FV(AE$962,AE978,AE128/AE978)-AE128,0)+(SUM($N128:AD128)+SUM($N1094:AD1094))*AE$962*AE978)*($F1094=5)</f>
        <v>0</v>
      </c>
      <c r="AF1094" s="374">
        <f>(IFERROR(-FV(AF$962,AF978,AF128/AF978)-AF128,0)+(SUM($N128:AE128)+SUM($N1094:AE1094))*AF$962*AF978)*($F1094=5)</f>
        <v>0</v>
      </c>
      <c r="AG1094" s="374">
        <f>(IFERROR(-FV(AG$962,AG978,AG128/AG978)-AG128,0)+(SUM($N128:AF128)+SUM($N1094:AF1094))*AG$962*AG978)*($F1094=5)</f>
        <v>0</v>
      </c>
      <c r="AH1094" s="374">
        <f>(IFERROR(-FV(AH$962,AH978,AH128/AH978)-AH128,0)+(SUM($N128:AG128)+SUM($N1094:AG1094))*AH$962*AH978)*($F1094=5)</f>
        <v>0</v>
      </c>
      <c r="AI1094" s="374">
        <f>(IFERROR(-FV(AI$962,AI978,AI128/AI978)-AI128,0)+(SUM($N128:AH128)+SUM($N1094:AH1094))*AI$962*AI978)*($F1094=5)</f>
        <v>0</v>
      </c>
      <c r="AJ1094" s="374">
        <f>(IFERROR(-FV(AJ$962,AJ978,AJ128/AJ978)-AJ128,0)+(SUM($N128:AI128)+SUM($N1094:AI1094))*AJ$962*AJ978)*($F1094=5)</f>
        <v>0</v>
      </c>
      <c r="AK1094" s="374">
        <f>(IFERROR(-FV(AK$962,AK978,AK128/AK978)-AK128,0)+(SUM($N128:AJ128)+SUM($N1094:AJ1094))*AK$962*AK978)*($F1094=5)</f>
        <v>0</v>
      </c>
      <c r="AL1094" s="374">
        <f>(IFERROR(-FV(AL$962,AL978,AL128/AL978)-AL128,0)+(SUM($N128:AK128)+SUM($N1094:AK1094))*AL$962*AL978)*($F1094=5)</f>
        <v>0</v>
      </c>
      <c r="AM1094" s="374">
        <f>(IFERROR(-FV(AM$962,AM978,AM128/AM978)-AM128,0)+(SUM($N128:AL128)+SUM($N1094:AL1094))*AM$962*AM978)*($F1094=5)</f>
        <v>0</v>
      </c>
      <c r="AN1094" s="374">
        <f>(IFERROR(-FV(AN$962,AN978,AN128/AN978)-AN128,0)+(SUM($N128:AM128)+SUM($N1094:AM1094))*AN$962*AN978)*($F1094=5)</f>
        <v>0</v>
      </c>
      <c r="AO1094" s="374">
        <f>(IFERROR(-FV(AO$962,AO978,AO128/AO978)-AO128,0)+(SUM($N128:AN128)+SUM($N1094:AN1094))*AO$962*AO978)*($F1094=5)</f>
        <v>0</v>
      </c>
      <c r="AP1094" s="374">
        <f>(IFERROR(-FV(AP$962,AP978,AP128/AP978)-AP128,0)+(SUM($N128:AO128)+SUM($N1094:AO1094))*AP$962*AP978)*($F1094=5)</f>
        <v>0</v>
      </c>
      <c r="AQ1094" s="374">
        <f>(IFERROR(-FV(AQ$962,AQ978,AQ128/AQ978)-AQ128,0)+(SUM($N128:AP128)+SUM($N1094:AP1094))*AQ$962*AQ978)*($F1094=5)</f>
        <v>0</v>
      </c>
      <c r="AR1094" s="374">
        <f>(IFERROR(-FV(AR$962,AR978,AR128/AR978)-AR128,0)+(SUM($N128:AQ128)+SUM($N1094:AQ1094))*AR$962*AR978)*($F1094=5)</f>
        <v>0</v>
      </c>
      <c r="AS1094" s="374">
        <f>(IFERROR(-FV(AS$962,AS978,AS128/AS978)-AS128,0)+(SUM($N128:AR128)+SUM($N1094:AR1094))*AS$962*AS978)*($F1094=5)</f>
        <v>0</v>
      </c>
      <c r="AT1094" s="374">
        <f>(IFERROR(-FV(AT$962,AT978,AT128/AT978)-AT128,0)+(SUM($N128:AS128)+SUM($N1094:AS1094))*AT$962*AT978)*($F1094=5)</f>
        <v>0</v>
      </c>
      <c r="AU1094" s="374">
        <f>(IFERROR(-FV(AU$962,AU978,AU128/AU978)-AU128,0)+(SUM($N128:AT128)+SUM($N1094:AT1094))*AU$962*AU978)*($F1094=5)</f>
        <v>0</v>
      </c>
      <c r="AV1094" s="374">
        <f>(IFERROR(-FV(AV$962,AV978,AV128/AV978)-AV128,0)+(SUM($N128:AU128)+SUM($N1094:AU1094))*AV$962*AV978)*($F1094=5)</f>
        <v>0</v>
      </c>
      <c r="AW1094" s="374">
        <f>(IFERROR(-FV(AW$962,AW978,AW128/AW978)-AW128,0)+(SUM($N128:AV128)+SUM($N1094:AV1094))*AW$962*AW978)*($F1094=5)</f>
        <v>0</v>
      </c>
      <c r="AX1094" s="374">
        <f>(IFERROR(-FV(AX$962,AX978,AX128/AX978)-AX128,0)+(SUM($N128:AW128)+SUM($N1094:AW1094))*AX$962*AX978)*($F1094=5)</f>
        <v>0</v>
      </c>
      <c r="AY1094" s="374">
        <f>(IFERROR(-FV(AY$962,AY978,AY128/AY978)-AY128,0)+(SUM($N128:AX128)+SUM($N1094:AX1094))*AY$962*AY978)*($F1094=5)</f>
        <v>0</v>
      </c>
      <c r="AZ1094" s="374">
        <f>(IFERROR(-FV(AZ$962,AZ978,AZ128/AZ978)-AZ128,0)+(SUM($N128:AY128)+SUM($N1094:AY1094))*AZ$962*AZ978)*($F1094=5)</f>
        <v>0</v>
      </c>
      <c r="BA1094" s="374">
        <f>(IFERROR(-FV(BA$962,BA978,BA128/BA978)-BA128,0)+(SUM($N128:AZ128)+SUM($N1094:AZ1094))*BA$962*BA978)*($F1094=5)</f>
        <v>0</v>
      </c>
      <c r="BB1094" s="374">
        <f>(IFERROR(-FV(BB$962,BB978,BB128/BB978)-BB128,0)+(SUM($N128:BA128)+SUM($N1094:BA1094))*BB$962*BB978)*($F1094=5)</f>
        <v>0</v>
      </c>
      <c r="BC1094" s="374">
        <f>(IFERROR(-FV(BC$962,BC978,BC128/BC978)-BC128,0)+(SUM($N128:BB128)+SUM($N1094:BB1094))*BC$962*BC978)*($F1094=5)</f>
        <v>0</v>
      </c>
      <c r="BD1094" s="374">
        <f>(IFERROR(-FV(BD$962,BD978,BD128/BD978)-BD128,0)+(SUM($N128:BC128)+SUM($N1094:BC1094))*BD$962*BD978)*($F1094=5)</f>
        <v>0</v>
      </c>
      <c r="BE1094" s="374">
        <f>(IFERROR(-FV(BE$962,BE978,BE128/BE978)-BE128,0)+(SUM($N128:BD128)+SUM($N1094:BD1094))*BE$962*BE978)*($F1094=5)</f>
        <v>0</v>
      </c>
      <c r="BF1094" s="374">
        <f>(IFERROR(-FV(BF$962,BF978,BF128/BF978)-BF128,0)+(SUM($N128:BE128)+SUM($N1094:BE1094))*BF$962*BF978)*($F1094=5)</f>
        <v>0</v>
      </c>
      <c r="BG1094" s="374">
        <f>(IFERROR(-FV(BG$962,BG978,BG128/BG978)-BG128,0)+(SUM($N128:BF128)+SUM($N1094:BF1094))*BG$962*BG978)*($F1094=5)</f>
        <v>0</v>
      </c>
      <c r="BH1094" s="374">
        <f>(IFERROR(-FV(BH$962,BH978,BH128/BH978)-BH128,0)+(SUM($N128:BG128)+SUM($N1094:BG1094))*BH$962*BH978)*($F1094=5)</f>
        <v>0</v>
      </c>
      <c r="BI1094" s="374">
        <f>(IFERROR(-FV(BI$962,BI978,BI128/BI978)-BI128,0)+(SUM($N128:BH128)+SUM($N1094:BH1094))*BI$962*BI978)*($F1094=5)</f>
        <v>0</v>
      </c>
      <c r="BJ1094" s="374">
        <f>(IFERROR(-FV(BJ$962,BJ978,BJ128/BJ978)-BJ128,0)+(SUM($N128:BI128)+SUM($N1094:BI1094))*BJ$962*BJ978)*($F1094=5)</f>
        <v>0</v>
      </c>
      <c r="BK1094" s="374">
        <f>(IFERROR(-FV(BK$962,BK978,BK128/BK978)-BK128,0)+(SUM($N128:BJ128)+SUM($N1094:BJ1094))*BK$962*BK978)*($F1094=5)</f>
        <v>0</v>
      </c>
      <c r="BL1094" s="374">
        <f>(IFERROR(-FV(BL$962,BL978,BL128/BL978)-BL128,0)+(SUM($N128:BK128)+SUM($N1094:BK1094))*BL$962*BL978)*($F1094=5)</f>
        <v>0</v>
      </c>
      <c r="BM1094" s="374">
        <f>(IFERROR(-FV(BM$962,BM978,BM128/BM978)-BM128,0)+(SUM($N128:BL128)+SUM($N1094:BL1094))*BM$962*BM978)*($F1094=5)</f>
        <v>0</v>
      </c>
    </row>
    <row r="1095" spans="3:65" outlineLevel="1" x14ac:dyDescent="0.2">
      <c r="C1095" s="325">
        <f t="shared" si="1840"/>
        <v>13</v>
      </c>
      <c r="D1095" s="303" t="str">
        <f t="shared" si="1841"/>
        <v>item 13</v>
      </c>
      <c r="E1095" s="350" t="str">
        <f t="shared" si="1839"/>
        <v>Operating Expense</v>
      </c>
      <c r="F1095" s="320">
        <f t="shared" si="1839"/>
        <v>2</v>
      </c>
      <c r="G1095" s="320"/>
      <c r="H1095" s="362"/>
      <c r="K1095" s="341">
        <f t="shared" si="1842"/>
        <v>0</v>
      </c>
      <c r="L1095" s="342">
        <f t="shared" si="1843"/>
        <v>0</v>
      </c>
      <c r="O1095" s="374">
        <f>(IFERROR(-FV(O$962,O979,O129/O979)-O129,0)+(SUM($N129:N129)+SUM($N1095:N1095))*O$962*O979)*($F1095=5)</f>
        <v>0</v>
      </c>
      <c r="P1095" s="374">
        <f>(IFERROR(-FV(P$962,P979,P129/P979)-P129,0)+(SUM($N129:O129)+SUM($N1095:O1095))*P$962*P979)*($F1095=5)</f>
        <v>0</v>
      </c>
      <c r="Q1095" s="374">
        <f>(IFERROR(-FV(Q$962,Q979,Q129/Q979)-Q129,0)+(SUM($N129:P129)+SUM($N1095:P1095))*Q$962*Q979)*($F1095=5)</f>
        <v>0</v>
      </c>
      <c r="R1095" s="374">
        <f>(IFERROR(-FV(R$962,R979,R129/R979)-R129,0)+(SUM($N129:Q129)+SUM($N1095:Q1095))*R$962*R979)*($F1095=5)</f>
        <v>0</v>
      </c>
      <c r="S1095" s="374">
        <f>(IFERROR(-FV(S$962,S979,S129/S979)-S129,0)+(SUM($N129:R129)+SUM($N1095:R1095))*S$962*S979)*($F1095=5)</f>
        <v>0</v>
      </c>
      <c r="T1095" s="374">
        <f>(IFERROR(-FV(T$962,T979,T129/T979)-T129,0)+(SUM($N129:S129)+SUM($N1095:S1095))*T$962*T979)*($F1095=5)</f>
        <v>0</v>
      </c>
      <c r="U1095" s="374">
        <f>(IFERROR(-FV(U$962,U979,U129/U979)-U129,0)+(SUM($N129:T129)+SUM($N1095:T1095))*U$962*U979)*($F1095=5)</f>
        <v>0</v>
      </c>
      <c r="V1095" s="374">
        <f>(IFERROR(-FV(V$962,V979,V129/V979)-V129,0)+(SUM($N129:U129)+SUM($N1095:U1095))*V$962*V979)*($F1095=5)</f>
        <v>0</v>
      </c>
      <c r="W1095" s="374">
        <f>(IFERROR(-FV(W$962,W979,W129/W979)-W129,0)+(SUM($N129:V129)+SUM($N1095:V1095))*W$962*W979)*($F1095=5)</f>
        <v>0</v>
      </c>
      <c r="X1095" s="374">
        <f>(IFERROR(-FV(X$962,X979,X129/X979)-X129,0)+(SUM($N129:W129)+SUM($N1095:W1095))*X$962*X979)*($F1095=5)</f>
        <v>0</v>
      </c>
      <c r="Y1095" s="374">
        <f>(IFERROR(-FV(Y$962,Y979,Y129/Y979)-Y129,0)+(SUM($N129:X129)+SUM($N1095:X1095))*Y$962*Y979)*($F1095=5)</f>
        <v>0</v>
      </c>
      <c r="Z1095" s="374">
        <f>(IFERROR(-FV(Z$962,Z979,Z129/Z979)-Z129,0)+(SUM($N129:Y129)+SUM($N1095:Y1095))*Z$962*Z979)*($F1095=5)</f>
        <v>0</v>
      </c>
      <c r="AA1095" s="374">
        <f>(IFERROR(-FV(AA$962,AA979,AA129/AA979)-AA129,0)+(SUM($N129:Z129)+SUM($N1095:Z1095))*AA$962*AA979)*($F1095=5)</f>
        <v>0</v>
      </c>
      <c r="AB1095" s="374">
        <f>(IFERROR(-FV(AB$962,AB979,AB129/AB979)-AB129,0)+(SUM($N129:AA129)+SUM($N1095:AA1095))*AB$962*AB979)*($F1095=5)</f>
        <v>0</v>
      </c>
      <c r="AC1095" s="374">
        <f>(IFERROR(-FV(AC$962,AC979,AC129/AC979)-AC129,0)+(SUM($N129:AB129)+SUM($N1095:AB1095))*AC$962*AC979)*($F1095=5)</f>
        <v>0</v>
      </c>
      <c r="AD1095" s="374">
        <f>(IFERROR(-FV(AD$962,AD979,AD129/AD979)-AD129,0)+(SUM($N129:AC129)+SUM($N1095:AC1095))*AD$962*AD979)*($F1095=5)</f>
        <v>0</v>
      </c>
      <c r="AE1095" s="374">
        <f>(IFERROR(-FV(AE$962,AE979,AE129/AE979)-AE129,0)+(SUM($N129:AD129)+SUM($N1095:AD1095))*AE$962*AE979)*($F1095=5)</f>
        <v>0</v>
      </c>
      <c r="AF1095" s="374">
        <f>(IFERROR(-FV(AF$962,AF979,AF129/AF979)-AF129,0)+(SUM($N129:AE129)+SUM($N1095:AE1095))*AF$962*AF979)*($F1095=5)</f>
        <v>0</v>
      </c>
      <c r="AG1095" s="374">
        <f>(IFERROR(-FV(AG$962,AG979,AG129/AG979)-AG129,0)+(SUM($N129:AF129)+SUM($N1095:AF1095))*AG$962*AG979)*($F1095=5)</f>
        <v>0</v>
      </c>
      <c r="AH1095" s="374">
        <f>(IFERROR(-FV(AH$962,AH979,AH129/AH979)-AH129,0)+(SUM($N129:AG129)+SUM($N1095:AG1095))*AH$962*AH979)*($F1095=5)</f>
        <v>0</v>
      </c>
      <c r="AI1095" s="374">
        <f>(IFERROR(-FV(AI$962,AI979,AI129/AI979)-AI129,0)+(SUM($N129:AH129)+SUM($N1095:AH1095))*AI$962*AI979)*($F1095=5)</f>
        <v>0</v>
      </c>
      <c r="AJ1095" s="374">
        <f>(IFERROR(-FV(AJ$962,AJ979,AJ129/AJ979)-AJ129,0)+(SUM($N129:AI129)+SUM($N1095:AI1095))*AJ$962*AJ979)*($F1095=5)</f>
        <v>0</v>
      </c>
      <c r="AK1095" s="374">
        <f>(IFERROR(-FV(AK$962,AK979,AK129/AK979)-AK129,0)+(SUM($N129:AJ129)+SUM($N1095:AJ1095))*AK$962*AK979)*($F1095=5)</f>
        <v>0</v>
      </c>
      <c r="AL1095" s="374">
        <f>(IFERROR(-FV(AL$962,AL979,AL129/AL979)-AL129,0)+(SUM($N129:AK129)+SUM($N1095:AK1095))*AL$962*AL979)*($F1095=5)</f>
        <v>0</v>
      </c>
      <c r="AM1095" s="374">
        <f>(IFERROR(-FV(AM$962,AM979,AM129/AM979)-AM129,0)+(SUM($N129:AL129)+SUM($N1095:AL1095))*AM$962*AM979)*($F1095=5)</f>
        <v>0</v>
      </c>
      <c r="AN1095" s="374">
        <f>(IFERROR(-FV(AN$962,AN979,AN129/AN979)-AN129,0)+(SUM($N129:AM129)+SUM($N1095:AM1095))*AN$962*AN979)*($F1095=5)</f>
        <v>0</v>
      </c>
      <c r="AO1095" s="374">
        <f>(IFERROR(-FV(AO$962,AO979,AO129/AO979)-AO129,0)+(SUM($N129:AN129)+SUM($N1095:AN1095))*AO$962*AO979)*($F1095=5)</f>
        <v>0</v>
      </c>
      <c r="AP1095" s="374">
        <f>(IFERROR(-FV(AP$962,AP979,AP129/AP979)-AP129,0)+(SUM($N129:AO129)+SUM($N1095:AO1095))*AP$962*AP979)*($F1095=5)</f>
        <v>0</v>
      </c>
      <c r="AQ1095" s="374">
        <f>(IFERROR(-FV(AQ$962,AQ979,AQ129/AQ979)-AQ129,0)+(SUM($N129:AP129)+SUM($N1095:AP1095))*AQ$962*AQ979)*($F1095=5)</f>
        <v>0</v>
      </c>
      <c r="AR1095" s="374">
        <f>(IFERROR(-FV(AR$962,AR979,AR129/AR979)-AR129,0)+(SUM($N129:AQ129)+SUM($N1095:AQ1095))*AR$962*AR979)*($F1095=5)</f>
        <v>0</v>
      </c>
      <c r="AS1095" s="374">
        <f>(IFERROR(-FV(AS$962,AS979,AS129/AS979)-AS129,0)+(SUM($N129:AR129)+SUM($N1095:AR1095))*AS$962*AS979)*($F1095=5)</f>
        <v>0</v>
      </c>
      <c r="AT1095" s="374">
        <f>(IFERROR(-FV(AT$962,AT979,AT129/AT979)-AT129,0)+(SUM($N129:AS129)+SUM($N1095:AS1095))*AT$962*AT979)*($F1095=5)</f>
        <v>0</v>
      </c>
      <c r="AU1095" s="374">
        <f>(IFERROR(-FV(AU$962,AU979,AU129/AU979)-AU129,0)+(SUM($N129:AT129)+SUM($N1095:AT1095))*AU$962*AU979)*($F1095=5)</f>
        <v>0</v>
      </c>
      <c r="AV1095" s="374">
        <f>(IFERROR(-FV(AV$962,AV979,AV129/AV979)-AV129,0)+(SUM($N129:AU129)+SUM($N1095:AU1095))*AV$962*AV979)*($F1095=5)</f>
        <v>0</v>
      </c>
      <c r="AW1095" s="374">
        <f>(IFERROR(-FV(AW$962,AW979,AW129/AW979)-AW129,0)+(SUM($N129:AV129)+SUM($N1095:AV1095))*AW$962*AW979)*($F1095=5)</f>
        <v>0</v>
      </c>
      <c r="AX1095" s="374">
        <f>(IFERROR(-FV(AX$962,AX979,AX129/AX979)-AX129,0)+(SUM($N129:AW129)+SUM($N1095:AW1095))*AX$962*AX979)*($F1095=5)</f>
        <v>0</v>
      </c>
      <c r="AY1095" s="374">
        <f>(IFERROR(-FV(AY$962,AY979,AY129/AY979)-AY129,0)+(SUM($N129:AX129)+SUM($N1095:AX1095))*AY$962*AY979)*($F1095=5)</f>
        <v>0</v>
      </c>
      <c r="AZ1095" s="374">
        <f>(IFERROR(-FV(AZ$962,AZ979,AZ129/AZ979)-AZ129,0)+(SUM($N129:AY129)+SUM($N1095:AY1095))*AZ$962*AZ979)*($F1095=5)</f>
        <v>0</v>
      </c>
      <c r="BA1095" s="374">
        <f>(IFERROR(-FV(BA$962,BA979,BA129/BA979)-BA129,0)+(SUM($N129:AZ129)+SUM($N1095:AZ1095))*BA$962*BA979)*($F1095=5)</f>
        <v>0</v>
      </c>
      <c r="BB1095" s="374">
        <f>(IFERROR(-FV(BB$962,BB979,BB129/BB979)-BB129,0)+(SUM($N129:BA129)+SUM($N1095:BA1095))*BB$962*BB979)*($F1095=5)</f>
        <v>0</v>
      </c>
      <c r="BC1095" s="374">
        <f>(IFERROR(-FV(BC$962,BC979,BC129/BC979)-BC129,0)+(SUM($N129:BB129)+SUM($N1095:BB1095))*BC$962*BC979)*($F1095=5)</f>
        <v>0</v>
      </c>
      <c r="BD1095" s="374">
        <f>(IFERROR(-FV(BD$962,BD979,BD129/BD979)-BD129,0)+(SUM($N129:BC129)+SUM($N1095:BC1095))*BD$962*BD979)*($F1095=5)</f>
        <v>0</v>
      </c>
      <c r="BE1095" s="374">
        <f>(IFERROR(-FV(BE$962,BE979,BE129/BE979)-BE129,0)+(SUM($N129:BD129)+SUM($N1095:BD1095))*BE$962*BE979)*($F1095=5)</f>
        <v>0</v>
      </c>
      <c r="BF1095" s="374">
        <f>(IFERROR(-FV(BF$962,BF979,BF129/BF979)-BF129,0)+(SUM($N129:BE129)+SUM($N1095:BE1095))*BF$962*BF979)*($F1095=5)</f>
        <v>0</v>
      </c>
      <c r="BG1095" s="374">
        <f>(IFERROR(-FV(BG$962,BG979,BG129/BG979)-BG129,0)+(SUM($N129:BF129)+SUM($N1095:BF1095))*BG$962*BG979)*($F1095=5)</f>
        <v>0</v>
      </c>
      <c r="BH1095" s="374">
        <f>(IFERROR(-FV(BH$962,BH979,BH129/BH979)-BH129,0)+(SUM($N129:BG129)+SUM($N1095:BG1095))*BH$962*BH979)*($F1095=5)</f>
        <v>0</v>
      </c>
      <c r="BI1095" s="374">
        <f>(IFERROR(-FV(BI$962,BI979,BI129/BI979)-BI129,0)+(SUM($N129:BH129)+SUM($N1095:BH1095))*BI$962*BI979)*($F1095=5)</f>
        <v>0</v>
      </c>
      <c r="BJ1095" s="374">
        <f>(IFERROR(-FV(BJ$962,BJ979,BJ129/BJ979)-BJ129,0)+(SUM($N129:BI129)+SUM($N1095:BI1095))*BJ$962*BJ979)*($F1095=5)</f>
        <v>0</v>
      </c>
      <c r="BK1095" s="374">
        <f>(IFERROR(-FV(BK$962,BK979,BK129/BK979)-BK129,0)+(SUM($N129:BJ129)+SUM($N1095:BJ1095))*BK$962*BK979)*($F1095=5)</f>
        <v>0</v>
      </c>
      <c r="BL1095" s="374">
        <f>(IFERROR(-FV(BL$962,BL979,BL129/BL979)-BL129,0)+(SUM($N129:BK129)+SUM($N1095:BK1095))*BL$962*BL979)*($F1095=5)</f>
        <v>0</v>
      </c>
      <c r="BM1095" s="374">
        <f>(IFERROR(-FV(BM$962,BM979,BM129/BM979)-BM129,0)+(SUM($N129:BL129)+SUM($N1095:BL1095))*BM$962*BM979)*($F1095=5)</f>
        <v>0</v>
      </c>
    </row>
    <row r="1096" spans="3:65" outlineLevel="1" x14ac:dyDescent="0.2">
      <c r="C1096" s="325">
        <f t="shared" si="1840"/>
        <v>14</v>
      </c>
      <c r="D1096" s="303" t="str">
        <f t="shared" si="1841"/>
        <v>item 14</v>
      </c>
      <c r="E1096" s="350" t="str">
        <f t="shared" si="1839"/>
        <v>Operating Expense</v>
      </c>
      <c r="F1096" s="320">
        <f t="shared" si="1839"/>
        <v>2</v>
      </c>
      <c r="G1096" s="320"/>
      <c r="H1096" s="362"/>
      <c r="K1096" s="341">
        <f t="shared" si="1842"/>
        <v>0</v>
      </c>
      <c r="L1096" s="342">
        <f t="shared" si="1843"/>
        <v>0</v>
      </c>
      <c r="O1096" s="374">
        <f>(IFERROR(-FV(O$962,O980,O130/O980)-O130,0)+(SUM($N130:N130)+SUM($N1096:N1096))*O$962*O980)*($F1096=5)</f>
        <v>0</v>
      </c>
      <c r="P1096" s="374">
        <f>(IFERROR(-FV(P$962,P980,P130/P980)-P130,0)+(SUM($N130:O130)+SUM($N1096:O1096))*P$962*P980)*($F1096=5)</f>
        <v>0</v>
      </c>
      <c r="Q1096" s="374">
        <f>(IFERROR(-FV(Q$962,Q980,Q130/Q980)-Q130,0)+(SUM($N130:P130)+SUM($N1096:P1096))*Q$962*Q980)*($F1096=5)</f>
        <v>0</v>
      </c>
      <c r="R1096" s="374">
        <f>(IFERROR(-FV(R$962,R980,R130/R980)-R130,0)+(SUM($N130:Q130)+SUM($N1096:Q1096))*R$962*R980)*($F1096=5)</f>
        <v>0</v>
      </c>
      <c r="S1096" s="374">
        <f>(IFERROR(-FV(S$962,S980,S130/S980)-S130,0)+(SUM($N130:R130)+SUM($N1096:R1096))*S$962*S980)*($F1096=5)</f>
        <v>0</v>
      </c>
      <c r="T1096" s="374">
        <f>(IFERROR(-FV(T$962,T980,T130/T980)-T130,0)+(SUM($N130:S130)+SUM($N1096:S1096))*T$962*T980)*($F1096=5)</f>
        <v>0</v>
      </c>
      <c r="U1096" s="374">
        <f>(IFERROR(-FV(U$962,U980,U130/U980)-U130,0)+(SUM($N130:T130)+SUM($N1096:T1096))*U$962*U980)*($F1096=5)</f>
        <v>0</v>
      </c>
      <c r="V1096" s="374">
        <f>(IFERROR(-FV(V$962,V980,V130/V980)-V130,0)+(SUM($N130:U130)+SUM($N1096:U1096))*V$962*V980)*($F1096=5)</f>
        <v>0</v>
      </c>
      <c r="W1096" s="374">
        <f>(IFERROR(-FV(W$962,W980,W130/W980)-W130,0)+(SUM($N130:V130)+SUM($N1096:V1096))*W$962*W980)*($F1096=5)</f>
        <v>0</v>
      </c>
      <c r="X1096" s="374">
        <f>(IFERROR(-FV(X$962,X980,X130/X980)-X130,0)+(SUM($N130:W130)+SUM($N1096:W1096))*X$962*X980)*($F1096=5)</f>
        <v>0</v>
      </c>
      <c r="Y1096" s="374">
        <f>(IFERROR(-FV(Y$962,Y980,Y130/Y980)-Y130,0)+(SUM($N130:X130)+SUM($N1096:X1096))*Y$962*Y980)*($F1096=5)</f>
        <v>0</v>
      </c>
      <c r="Z1096" s="374">
        <f>(IFERROR(-FV(Z$962,Z980,Z130/Z980)-Z130,0)+(SUM($N130:Y130)+SUM($N1096:Y1096))*Z$962*Z980)*($F1096=5)</f>
        <v>0</v>
      </c>
      <c r="AA1096" s="374">
        <f>(IFERROR(-FV(AA$962,AA980,AA130/AA980)-AA130,0)+(SUM($N130:Z130)+SUM($N1096:Z1096))*AA$962*AA980)*($F1096=5)</f>
        <v>0</v>
      </c>
      <c r="AB1096" s="374">
        <f>(IFERROR(-FV(AB$962,AB980,AB130/AB980)-AB130,0)+(SUM($N130:AA130)+SUM($N1096:AA1096))*AB$962*AB980)*($F1096=5)</f>
        <v>0</v>
      </c>
      <c r="AC1096" s="374">
        <f>(IFERROR(-FV(AC$962,AC980,AC130/AC980)-AC130,0)+(SUM($N130:AB130)+SUM($N1096:AB1096))*AC$962*AC980)*($F1096=5)</f>
        <v>0</v>
      </c>
      <c r="AD1096" s="374">
        <f>(IFERROR(-FV(AD$962,AD980,AD130/AD980)-AD130,0)+(SUM($N130:AC130)+SUM($N1096:AC1096))*AD$962*AD980)*($F1096=5)</f>
        <v>0</v>
      </c>
      <c r="AE1096" s="374">
        <f>(IFERROR(-FV(AE$962,AE980,AE130/AE980)-AE130,0)+(SUM($N130:AD130)+SUM($N1096:AD1096))*AE$962*AE980)*($F1096=5)</f>
        <v>0</v>
      </c>
      <c r="AF1096" s="374">
        <f>(IFERROR(-FV(AF$962,AF980,AF130/AF980)-AF130,0)+(SUM($N130:AE130)+SUM($N1096:AE1096))*AF$962*AF980)*($F1096=5)</f>
        <v>0</v>
      </c>
      <c r="AG1096" s="374">
        <f>(IFERROR(-FV(AG$962,AG980,AG130/AG980)-AG130,0)+(SUM($N130:AF130)+SUM($N1096:AF1096))*AG$962*AG980)*($F1096=5)</f>
        <v>0</v>
      </c>
      <c r="AH1096" s="374">
        <f>(IFERROR(-FV(AH$962,AH980,AH130/AH980)-AH130,0)+(SUM($N130:AG130)+SUM($N1096:AG1096))*AH$962*AH980)*($F1096=5)</f>
        <v>0</v>
      </c>
      <c r="AI1096" s="374">
        <f>(IFERROR(-FV(AI$962,AI980,AI130/AI980)-AI130,0)+(SUM($N130:AH130)+SUM($N1096:AH1096))*AI$962*AI980)*($F1096=5)</f>
        <v>0</v>
      </c>
      <c r="AJ1096" s="374">
        <f>(IFERROR(-FV(AJ$962,AJ980,AJ130/AJ980)-AJ130,0)+(SUM($N130:AI130)+SUM($N1096:AI1096))*AJ$962*AJ980)*($F1096=5)</f>
        <v>0</v>
      </c>
      <c r="AK1096" s="374">
        <f>(IFERROR(-FV(AK$962,AK980,AK130/AK980)-AK130,0)+(SUM($N130:AJ130)+SUM($N1096:AJ1096))*AK$962*AK980)*($F1096=5)</f>
        <v>0</v>
      </c>
      <c r="AL1096" s="374">
        <f>(IFERROR(-FV(AL$962,AL980,AL130/AL980)-AL130,0)+(SUM($N130:AK130)+SUM($N1096:AK1096))*AL$962*AL980)*($F1096=5)</f>
        <v>0</v>
      </c>
      <c r="AM1096" s="374">
        <f>(IFERROR(-FV(AM$962,AM980,AM130/AM980)-AM130,0)+(SUM($N130:AL130)+SUM($N1096:AL1096))*AM$962*AM980)*($F1096=5)</f>
        <v>0</v>
      </c>
      <c r="AN1096" s="374">
        <f>(IFERROR(-FV(AN$962,AN980,AN130/AN980)-AN130,0)+(SUM($N130:AM130)+SUM($N1096:AM1096))*AN$962*AN980)*($F1096=5)</f>
        <v>0</v>
      </c>
      <c r="AO1096" s="374">
        <f>(IFERROR(-FV(AO$962,AO980,AO130/AO980)-AO130,0)+(SUM($N130:AN130)+SUM($N1096:AN1096))*AO$962*AO980)*($F1096=5)</f>
        <v>0</v>
      </c>
      <c r="AP1096" s="374">
        <f>(IFERROR(-FV(AP$962,AP980,AP130/AP980)-AP130,0)+(SUM($N130:AO130)+SUM($N1096:AO1096))*AP$962*AP980)*($F1096=5)</f>
        <v>0</v>
      </c>
      <c r="AQ1096" s="374">
        <f>(IFERROR(-FV(AQ$962,AQ980,AQ130/AQ980)-AQ130,0)+(SUM($N130:AP130)+SUM($N1096:AP1096))*AQ$962*AQ980)*($F1096=5)</f>
        <v>0</v>
      </c>
      <c r="AR1096" s="374">
        <f>(IFERROR(-FV(AR$962,AR980,AR130/AR980)-AR130,0)+(SUM($N130:AQ130)+SUM($N1096:AQ1096))*AR$962*AR980)*($F1096=5)</f>
        <v>0</v>
      </c>
      <c r="AS1096" s="374">
        <f>(IFERROR(-FV(AS$962,AS980,AS130/AS980)-AS130,0)+(SUM($N130:AR130)+SUM($N1096:AR1096))*AS$962*AS980)*($F1096=5)</f>
        <v>0</v>
      </c>
      <c r="AT1096" s="374">
        <f>(IFERROR(-FV(AT$962,AT980,AT130/AT980)-AT130,0)+(SUM($N130:AS130)+SUM($N1096:AS1096))*AT$962*AT980)*($F1096=5)</f>
        <v>0</v>
      </c>
      <c r="AU1096" s="374">
        <f>(IFERROR(-FV(AU$962,AU980,AU130/AU980)-AU130,0)+(SUM($N130:AT130)+SUM($N1096:AT1096))*AU$962*AU980)*($F1096=5)</f>
        <v>0</v>
      </c>
      <c r="AV1096" s="374">
        <f>(IFERROR(-FV(AV$962,AV980,AV130/AV980)-AV130,0)+(SUM($N130:AU130)+SUM($N1096:AU1096))*AV$962*AV980)*($F1096=5)</f>
        <v>0</v>
      </c>
      <c r="AW1096" s="374">
        <f>(IFERROR(-FV(AW$962,AW980,AW130/AW980)-AW130,0)+(SUM($N130:AV130)+SUM($N1096:AV1096))*AW$962*AW980)*($F1096=5)</f>
        <v>0</v>
      </c>
      <c r="AX1096" s="374">
        <f>(IFERROR(-FV(AX$962,AX980,AX130/AX980)-AX130,0)+(SUM($N130:AW130)+SUM($N1096:AW1096))*AX$962*AX980)*($F1096=5)</f>
        <v>0</v>
      </c>
      <c r="AY1096" s="374">
        <f>(IFERROR(-FV(AY$962,AY980,AY130/AY980)-AY130,0)+(SUM($N130:AX130)+SUM($N1096:AX1096))*AY$962*AY980)*($F1096=5)</f>
        <v>0</v>
      </c>
      <c r="AZ1096" s="374">
        <f>(IFERROR(-FV(AZ$962,AZ980,AZ130/AZ980)-AZ130,0)+(SUM($N130:AY130)+SUM($N1096:AY1096))*AZ$962*AZ980)*($F1096=5)</f>
        <v>0</v>
      </c>
      <c r="BA1096" s="374">
        <f>(IFERROR(-FV(BA$962,BA980,BA130/BA980)-BA130,0)+(SUM($N130:AZ130)+SUM($N1096:AZ1096))*BA$962*BA980)*($F1096=5)</f>
        <v>0</v>
      </c>
      <c r="BB1096" s="374">
        <f>(IFERROR(-FV(BB$962,BB980,BB130/BB980)-BB130,0)+(SUM($N130:BA130)+SUM($N1096:BA1096))*BB$962*BB980)*($F1096=5)</f>
        <v>0</v>
      </c>
      <c r="BC1096" s="374">
        <f>(IFERROR(-FV(BC$962,BC980,BC130/BC980)-BC130,0)+(SUM($N130:BB130)+SUM($N1096:BB1096))*BC$962*BC980)*($F1096=5)</f>
        <v>0</v>
      </c>
      <c r="BD1096" s="374">
        <f>(IFERROR(-FV(BD$962,BD980,BD130/BD980)-BD130,0)+(SUM($N130:BC130)+SUM($N1096:BC1096))*BD$962*BD980)*($F1096=5)</f>
        <v>0</v>
      </c>
      <c r="BE1096" s="374">
        <f>(IFERROR(-FV(BE$962,BE980,BE130/BE980)-BE130,0)+(SUM($N130:BD130)+SUM($N1096:BD1096))*BE$962*BE980)*($F1096=5)</f>
        <v>0</v>
      </c>
      <c r="BF1096" s="374">
        <f>(IFERROR(-FV(BF$962,BF980,BF130/BF980)-BF130,0)+(SUM($N130:BE130)+SUM($N1096:BE1096))*BF$962*BF980)*($F1096=5)</f>
        <v>0</v>
      </c>
      <c r="BG1096" s="374">
        <f>(IFERROR(-FV(BG$962,BG980,BG130/BG980)-BG130,0)+(SUM($N130:BF130)+SUM($N1096:BF1096))*BG$962*BG980)*($F1096=5)</f>
        <v>0</v>
      </c>
      <c r="BH1096" s="374">
        <f>(IFERROR(-FV(BH$962,BH980,BH130/BH980)-BH130,0)+(SUM($N130:BG130)+SUM($N1096:BG1096))*BH$962*BH980)*($F1096=5)</f>
        <v>0</v>
      </c>
      <c r="BI1096" s="374">
        <f>(IFERROR(-FV(BI$962,BI980,BI130/BI980)-BI130,0)+(SUM($N130:BH130)+SUM($N1096:BH1096))*BI$962*BI980)*($F1096=5)</f>
        <v>0</v>
      </c>
      <c r="BJ1096" s="374">
        <f>(IFERROR(-FV(BJ$962,BJ980,BJ130/BJ980)-BJ130,0)+(SUM($N130:BI130)+SUM($N1096:BI1096))*BJ$962*BJ980)*($F1096=5)</f>
        <v>0</v>
      </c>
      <c r="BK1096" s="374">
        <f>(IFERROR(-FV(BK$962,BK980,BK130/BK980)-BK130,0)+(SUM($N130:BJ130)+SUM($N1096:BJ1096))*BK$962*BK980)*($F1096=5)</f>
        <v>0</v>
      </c>
      <c r="BL1096" s="374">
        <f>(IFERROR(-FV(BL$962,BL980,BL130/BL980)-BL130,0)+(SUM($N130:BK130)+SUM($N1096:BK1096))*BL$962*BL980)*($F1096=5)</f>
        <v>0</v>
      </c>
      <c r="BM1096" s="374">
        <f>(IFERROR(-FV(BM$962,BM980,BM130/BM980)-BM130,0)+(SUM($N130:BL130)+SUM($N1096:BL1096))*BM$962*BM980)*($F1096=5)</f>
        <v>0</v>
      </c>
    </row>
    <row r="1097" spans="3:65" outlineLevel="1" x14ac:dyDescent="0.2">
      <c r="C1097" s="325">
        <f t="shared" si="1840"/>
        <v>15</v>
      </c>
      <c r="D1097" s="303" t="str">
        <f t="shared" si="1841"/>
        <v>item 15</v>
      </c>
      <c r="E1097" s="350" t="str">
        <f t="shared" si="1839"/>
        <v>Operating Expense</v>
      </c>
      <c r="F1097" s="320">
        <f t="shared" si="1839"/>
        <v>2</v>
      </c>
      <c r="G1097" s="320"/>
      <c r="H1097" s="362"/>
      <c r="K1097" s="341">
        <f t="shared" si="1842"/>
        <v>0</v>
      </c>
      <c r="L1097" s="342">
        <f t="shared" si="1843"/>
        <v>0</v>
      </c>
      <c r="O1097" s="374">
        <f>(IFERROR(-FV(O$962,O981,O131/O981)-O131,0)+(SUM($N131:N131)+SUM($N1097:N1097))*O$962*O981)*($F1097=5)</f>
        <v>0</v>
      </c>
      <c r="P1097" s="374">
        <f>(IFERROR(-FV(P$962,P981,P131/P981)-P131,0)+(SUM($N131:O131)+SUM($N1097:O1097))*P$962*P981)*($F1097=5)</f>
        <v>0</v>
      </c>
      <c r="Q1097" s="374">
        <f>(IFERROR(-FV(Q$962,Q981,Q131/Q981)-Q131,0)+(SUM($N131:P131)+SUM($N1097:P1097))*Q$962*Q981)*($F1097=5)</f>
        <v>0</v>
      </c>
      <c r="R1097" s="374">
        <f>(IFERROR(-FV(R$962,R981,R131/R981)-R131,0)+(SUM($N131:Q131)+SUM($N1097:Q1097))*R$962*R981)*($F1097=5)</f>
        <v>0</v>
      </c>
      <c r="S1097" s="374">
        <f>(IFERROR(-FV(S$962,S981,S131/S981)-S131,0)+(SUM($N131:R131)+SUM($N1097:R1097))*S$962*S981)*($F1097=5)</f>
        <v>0</v>
      </c>
      <c r="T1097" s="374">
        <f>(IFERROR(-FV(T$962,T981,T131/T981)-T131,0)+(SUM($N131:S131)+SUM($N1097:S1097))*T$962*T981)*($F1097=5)</f>
        <v>0</v>
      </c>
      <c r="U1097" s="374">
        <f>(IFERROR(-FV(U$962,U981,U131/U981)-U131,0)+(SUM($N131:T131)+SUM($N1097:T1097))*U$962*U981)*($F1097=5)</f>
        <v>0</v>
      </c>
      <c r="V1097" s="374">
        <f>(IFERROR(-FV(V$962,V981,V131/V981)-V131,0)+(SUM($N131:U131)+SUM($N1097:U1097))*V$962*V981)*($F1097=5)</f>
        <v>0</v>
      </c>
      <c r="W1097" s="374">
        <f>(IFERROR(-FV(W$962,W981,W131/W981)-W131,0)+(SUM($N131:V131)+SUM($N1097:V1097))*W$962*W981)*($F1097=5)</f>
        <v>0</v>
      </c>
      <c r="X1097" s="374">
        <f>(IFERROR(-FV(X$962,X981,X131/X981)-X131,0)+(SUM($N131:W131)+SUM($N1097:W1097))*X$962*X981)*($F1097=5)</f>
        <v>0</v>
      </c>
      <c r="Y1097" s="374">
        <f>(IFERROR(-FV(Y$962,Y981,Y131/Y981)-Y131,0)+(SUM($N131:X131)+SUM($N1097:X1097))*Y$962*Y981)*($F1097=5)</f>
        <v>0</v>
      </c>
      <c r="Z1097" s="374">
        <f>(IFERROR(-FV(Z$962,Z981,Z131/Z981)-Z131,0)+(SUM($N131:Y131)+SUM($N1097:Y1097))*Z$962*Z981)*($F1097=5)</f>
        <v>0</v>
      </c>
      <c r="AA1097" s="374">
        <f>(IFERROR(-FV(AA$962,AA981,AA131/AA981)-AA131,0)+(SUM($N131:Z131)+SUM($N1097:Z1097))*AA$962*AA981)*($F1097=5)</f>
        <v>0</v>
      </c>
      <c r="AB1097" s="374">
        <f>(IFERROR(-FV(AB$962,AB981,AB131/AB981)-AB131,0)+(SUM($N131:AA131)+SUM($N1097:AA1097))*AB$962*AB981)*($F1097=5)</f>
        <v>0</v>
      </c>
      <c r="AC1097" s="374">
        <f>(IFERROR(-FV(AC$962,AC981,AC131/AC981)-AC131,0)+(SUM($N131:AB131)+SUM($N1097:AB1097))*AC$962*AC981)*($F1097=5)</f>
        <v>0</v>
      </c>
      <c r="AD1097" s="374">
        <f>(IFERROR(-FV(AD$962,AD981,AD131/AD981)-AD131,0)+(SUM($N131:AC131)+SUM($N1097:AC1097))*AD$962*AD981)*($F1097=5)</f>
        <v>0</v>
      </c>
      <c r="AE1097" s="374">
        <f>(IFERROR(-FV(AE$962,AE981,AE131/AE981)-AE131,0)+(SUM($N131:AD131)+SUM($N1097:AD1097))*AE$962*AE981)*($F1097=5)</f>
        <v>0</v>
      </c>
      <c r="AF1097" s="374">
        <f>(IFERROR(-FV(AF$962,AF981,AF131/AF981)-AF131,0)+(SUM($N131:AE131)+SUM($N1097:AE1097))*AF$962*AF981)*($F1097=5)</f>
        <v>0</v>
      </c>
      <c r="AG1097" s="374">
        <f>(IFERROR(-FV(AG$962,AG981,AG131/AG981)-AG131,0)+(SUM($N131:AF131)+SUM($N1097:AF1097))*AG$962*AG981)*($F1097=5)</f>
        <v>0</v>
      </c>
      <c r="AH1097" s="374">
        <f>(IFERROR(-FV(AH$962,AH981,AH131/AH981)-AH131,0)+(SUM($N131:AG131)+SUM($N1097:AG1097))*AH$962*AH981)*($F1097=5)</f>
        <v>0</v>
      </c>
      <c r="AI1097" s="374">
        <f>(IFERROR(-FV(AI$962,AI981,AI131/AI981)-AI131,0)+(SUM($N131:AH131)+SUM($N1097:AH1097))*AI$962*AI981)*($F1097=5)</f>
        <v>0</v>
      </c>
      <c r="AJ1097" s="374">
        <f>(IFERROR(-FV(AJ$962,AJ981,AJ131/AJ981)-AJ131,0)+(SUM($N131:AI131)+SUM($N1097:AI1097))*AJ$962*AJ981)*($F1097=5)</f>
        <v>0</v>
      </c>
      <c r="AK1097" s="374">
        <f>(IFERROR(-FV(AK$962,AK981,AK131/AK981)-AK131,0)+(SUM($N131:AJ131)+SUM($N1097:AJ1097))*AK$962*AK981)*($F1097=5)</f>
        <v>0</v>
      </c>
      <c r="AL1097" s="374">
        <f>(IFERROR(-FV(AL$962,AL981,AL131/AL981)-AL131,0)+(SUM($N131:AK131)+SUM($N1097:AK1097))*AL$962*AL981)*($F1097=5)</f>
        <v>0</v>
      </c>
      <c r="AM1097" s="374">
        <f>(IFERROR(-FV(AM$962,AM981,AM131/AM981)-AM131,0)+(SUM($N131:AL131)+SUM($N1097:AL1097))*AM$962*AM981)*($F1097=5)</f>
        <v>0</v>
      </c>
      <c r="AN1097" s="374">
        <f>(IFERROR(-FV(AN$962,AN981,AN131/AN981)-AN131,0)+(SUM($N131:AM131)+SUM($N1097:AM1097))*AN$962*AN981)*($F1097=5)</f>
        <v>0</v>
      </c>
      <c r="AO1097" s="374">
        <f>(IFERROR(-FV(AO$962,AO981,AO131/AO981)-AO131,0)+(SUM($N131:AN131)+SUM($N1097:AN1097))*AO$962*AO981)*($F1097=5)</f>
        <v>0</v>
      </c>
      <c r="AP1097" s="374">
        <f>(IFERROR(-FV(AP$962,AP981,AP131/AP981)-AP131,0)+(SUM($N131:AO131)+SUM($N1097:AO1097))*AP$962*AP981)*($F1097=5)</f>
        <v>0</v>
      </c>
      <c r="AQ1097" s="374">
        <f>(IFERROR(-FV(AQ$962,AQ981,AQ131/AQ981)-AQ131,0)+(SUM($N131:AP131)+SUM($N1097:AP1097))*AQ$962*AQ981)*($F1097=5)</f>
        <v>0</v>
      </c>
      <c r="AR1097" s="374">
        <f>(IFERROR(-FV(AR$962,AR981,AR131/AR981)-AR131,0)+(SUM($N131:AQ131)+SUM($N1097:AQ1097))*AR$962*AR981)*($F1097=5)</f>
        <v>0</v>
      </c>
      <c r="AS1097" s="374">
        <f>(IFERROR(-FV(AS$962,AS981,AS131/AS981)-AS131,0)+(SUM($N131:AR131)+SUM($N1097:AR1097))*AS$962*AS981)*($F1097=5)</f>
        <v>0</v>
      </c>
      <c r="AT1097" s="374">
        <f>(IFERROR(-FV(AT$962,AT981,AT131/AT981)-AT131,0)+(SUM($N131:AS131)+SUM($N1097:AS1097))*AT$962*AT981)*($F1097=5)</f>
        <v>0</v>
      </c>
      <c r="AU1097" s="374">
        <f>(IFERROR(-FV(AU$962,AU981,AU131/AU981)-AU131,0)+(SUM($N131:AT131)+SUM($N1097:AT1097))*AU$962*AU981)*($F1097=5)</f>
        <v>0</v>
      </c>
      <c r="AV1097" s="374">
        <f>(IFERROR(-FV(AV$962,AV981,AV131/AV981)-AV131,0)+(SUM($N131:AU131)+SUM($N1097:AU1097))*AV$962*AV981)*($F1097=5)</f>
        <v>0</v>
      </c>
      <c r="AW1097" s="374">
        <f>(IFERROR(-FV(AW$962,AW981,AW131/AW981)-AW131,0)+(SUM($N131:AV131)+SUM($N1097:AV1097))*AW$962*AW981)*($F1097=5)</f>
        <v>0</v>
      </c>
      <c r="AX1097" s="374">
        <f>(IFERROR(-FV(AX$962,AX981,AX131/AX981)-AX131,0)+(SUM($N131:AW131)+SUM($N1097:AW1097))*AX$962*AX981)*($F1097=5)</f>
        <v>0</v>
      </c>
      <c r="AY1097" s="374">
        <f>(IFERROR(-FV(AY$962,AY981,AY131/AY981)-AY131,0)+(SUM($N131:AX131)+SUM($N1097:AX1097))*AY$962*AY981)*($F1097=5)</f>
        <v>0</v>
      </c>
      <c r="AZ1097" s="374">
        <f>(IFERROR(-FV(AZ$962,AZ981,AZ131/AZ981)-AZ131,0)+(SUM($N131:AY131)+SUM($N1097:AY1097))*AZ$962*AZ981)*($F1097=5)</f>
        <v>0</v>
      </c>
      <c r="BA1097" s="374">
        <f>(IFERROR(-FV(BA$962,BA981,BA131/BA981)-BA131,0)+(SUM($N131:AZ131)+SUM($N1097:AZ1097))*BA$962*BA981)*($F1097=5)</f>
        <v>0</v>
      </c>
      <c r="BB1097" s="374">
        <f>(IFERROR(-FV(BB$962,BB981,BB131/BB981)-BB131,0)+(SUM($N131:BA131)+SUM($N1097:BA1097))*BB$962*BB981)*($F1097=5)</f>
        <v>0</v>
      </c>
      <c r="BC1097" s="374">
        <f>(IFERROR(-FV(BC$962,BC981,BC131/BC981)-BC131,0)+(SUM($N131:BB131)+SUM($N1097:BB1097))*BC$962*BC981)*($F1097=5)</f>
        <v>0</v>
      </c>
      <c r="BD1097" s="374">
        <f>(IFERROR(-FV(BD$962,BD981,BD131/BD981)-BD131,0)+(SUM($N131:BC131)+SUM($N1097:BC1097))*BD$962*BD981)*($F1097=5)</f>
        <v>0</v>
      </c>
      <c r="BE1097" s="374">
        <f>(IFERROR(-FV(BE$962,BE981,BE131/BE981)-BE131,0)+(SUM($N131:BD131)+SUM($N1097:BD1097))*BE$962*BE981)*($F1097=5)</f>
        <v>0</v>
      </c>
      <c r="BF1097" s="374">
        <f>(IFERROR(-FV(BF$962,BF981,BF131/BF981)-BF131,0)+(SUM($N131:BE131)+SUM($N1097:BE1097))*BF$962*BF981)*($F1097=5)</f>
        <v>0</v>
      </c>
      <c r="BG1097" s="374">
        <f>(IFERROR(-FV(BG$962,BG981,BG131/BG981)-BG131,0)+(SUM($N131:BF131)+SUM($N1097:BF1097))*BG$962*BG981)*($F1097=5)</f>
        <v>0</v>
      </c>
      <c r="BH1097" s="374">
        <f>(IFERROR(-FV(BH$962,BH981,BH131/BH981)-BH131,0)+(SUM($N131:BG131)+SUM($N1097:BG1097))*BH$962*BH981)*($F1097=5)</f>
        <v>0</v>
      </c>
      <c r="BI1097" s="374">
        <f>(IFERROR(-FV(BI$962,BI981,BI131/BI981)-BI131,0)+(SUM($N131:BH131)+SUM($N1097:BH1097))*BI$962*BI981)*($F1097=5)</f>
        <v>0</v>
      </c>
      <c r="BJ1097" s="374">
        <f>(IFERROR(-FV(BJ$962,BJ981,BJ131/BJ981)-BJ131,0)+(SUM($N131:BI131)+SUM($N1097:BI1097))*BJ$962*BJ981)*($F1097=5)</f>
        <v>0</v>
      </c>
      <c r="BK1097" s="374">
        <f>(IFERROR(-FV(BK$962,BK981,BK131/BK981)-BK131,0)+(SUM($N131:BJ131)+SUM($N1097:BJ1097))*BK$962*BK981)*($F1097=5)</f>
        <v>0</v>
      </c>
      <c r="BL1097" s="374">
        <f>(IFERROR(-FV(BL$962,BL981,BL131/BL981)-BL131,0)+(SUM($N131:BK131)+SUM($N1097:BK1097))*BL$962*BL981)*($F1097=5)</f>
        <v>0</v>
      </c>
      <c r="BM1097" s="374">
        <f>(IFERROR(-FV(BM$962,BM981,BM131/BM981)-BM131,0)+(SUM($N131:BL131)+SUM($N1097:BL1097))*BM$962*BM981)*($F1097=5)</f>
        <v>0</v>
      </c>
    </row>
    <row r="1098" spans="3:65" outlineLevel="1" x14ac:dyDescent="0.2">
      <c r="C1098" s="325">
        <f t="shared" si="1840"/>
        <v>16</v>
      </c>
      <c r="D1098" s="303" t="str">
        <f t="shared" si="1841"/>
        <v>item 16</v>
      </c>
      <c r="E1098" s="350" t="str">
        <f t="shared" si="1839"/>
        <v>Operating Expense</v>
      </c>
      <c r="F1098" s="320">
        <f t="shared" si="1839"/>
        <v>2</v>
      </c>
      <c r="G1098" s="320"/>
      <c r="H1098" s="362"/>
      <c r="K1098" s="341">
        <f t="shared" si="1842"/>
        <v>0</v>
      </c>
      <c r="L1098" s="342">
        <f t="shared" si="1843"/>
        <v>0</v>
      </c>
      <c r="O1098" s="374">
        <f>(IFERROR(-FV(O$962,O982,O132/O982)-O132,0)+(SUM($N132:N132)+SUM($N1098:N1098))*O$962*O982)*($F1098=5)</f>
        <v>0</v>
      </c>
      <c r="P1098" s="374">
        <f>(IFERROR(-FV(P$962,P982,P132/P982)-P132,0)+(SUM($N132:O132)+SUM($N1098:O1098))*P$962*P982)*($F1098=5)</f>
        <v>0</v>
      </c>
      <c r="Q1098" s="374">
        <f>(IFERROR(-FV(Q$962,Q982,Q132/Q982)-Q132,0)+(SUM($N132:P132)+SUM($N1098:P1098))*Q$962*Q982)*($F1098=5)</f>
        <v>0</v>
      </c>
      <c r="R1098" s="374">
        <f>(IFERROR(-FV(R$962,R982,R132/R982)-R132,0)+(SUM($N132:Q132)+SUM($N1098:Q1098))*R$962*R982)*($F1098=5)</f>
        <v>0</v>
      </c>
      <c r="S1098" s="374">
        <f>(IFERROR(-FV(S$962,S982,S132/S982)-S132,0)+(SUM($N132:R132)+SUM($N1098:R1098))*S$962*S982)*($F1098=5)</f>
        <v>0</v>
      </c>
      <c r="T1098" s="374">
        <f>(IFERROR(-FV(T$962,T982,T132/T982)-T132,0)+(SUM($N132:S132)+SUM($N1098:S1098))*T$962*T982)*($F1098=5)</f>
        <v>0</v>
      </c>
      <c r="U1098" s="374">
        <f>(IFERROR(-FV(U$962,U982,U132/U982)-U132,0)+(SUM($N132:T132)+SUM($N1098:T1098))*U$962*U982)*($F1098=5)</f>
        <v>0</v>
      </c>
      <c r="V1098" s="374">
        <f>(IFERROR(-FV(V$962,V982,V132/V982)-V132,0)+(SUM($N132:U132)+SUM($N1098:U1098))*V$962*V982)*($F1098=5)</f>
        <v>0</v>
      </c>
      <c r="W1098" s="374">
        <f>(IFERROR(-FV(W$962,W982,W132/W982)-W132,0)+(SUM($N132:V132)+SUM($N1098:V1098))*W$962*W982)*($F1098=5)</f>
        <v>0</v>
      </c>
      <c r="X1098" s="374">
        <f>(IFERROR(-FV(X$962,X982,X132/X982)-X132,0)+(SUM($N132:W132)+SUM($N1098:W1098))*X$962*X982)*($F1098=5)</f>
        <v>0</v>
      </c>
      <c r="Y1098" s="374">
        <f>(IFERROR(-FV(Y$962,Y982,Y132/Y982)-Y132,0)+(SUM($N132:X132)+SUM($N1098:X1098))*Y$962*Y982)*($F1098=5)</f>
        <v>0</v>
      </c>
      <c r="Z1098" s="374">
        <f>(IFERROR(-FV(Z$962,Z982,Z132/Z982)-Z132,0)+(SUM($N132:Y132)+SUM($N1098:Y1098))*Z$962*Z982)*($F1098=5)</f>
        <v>0</v>
      </c>
      <c r="AA1098" s="374">
        <f>(IFERROR(-FV(AA$962,AA982,AA132/AA982)-AA132,0)+(SUM($N132:Z132)+SUM($N1098:Z1098))*AA$962*AA982)*($F1098=5)</f>
        <v>0</v>
      </c>
      <c r="AB1098" s="374">
        <f>(IFERROR(-FV(AB$962,AB982,AB132/AB982)-AB132,0)+(SUM($N132:AA132)+SUM($N1098:AA1098))*AB$962*AB982)*($F1098=5)</f>
        <v>0</v>
      </c>
      <c r="AC1098" s="374">
        <f>(IFERROR(-FV(AC$962,AC982,AC132/AC982)-AC132,0)+(SUM($N132:AB132)+SUM($N1098:AB1098))*AC$962*AC982)*($F1098=5)</f>
        <v>0</v>
      </c>
      <c r="AD1098" s="374">
        <f>(IFERROR(-FV(AD$962,AD982,AD132/AD982)-AD132,0)+(SUM($N132:AC132)+SUM($N1098:AC1098))*AD$962*AD982)*($F1098=5)</f>
        <v>0</v>
      </c>
      <c r="AE1098" s="374">
        <f>(IFERROR(-FV(AE$962,AE982,AE132/AE982)-AE132,0)+(SUM($N132:AD132)+SUM($N1098:AD1098))*AE$962*AE982)*($F1098=5)</f>
        <v>0</v>
      </c>
      <c r="AF1098" s="374">
        <f>(IFERROR(-FV(AF$962,AF982,AF132/AF982)-AF132,0)+(SUM($N132:AE132)+SUM($N1098:AE1098))*AF$962*AF982)*($F1098=5)</f>
        <v>0</v>
      </c>
      <c r="AG1098" s="374">
        <f>(IFERROR(-FV(AG$962,AG982,AG132/AG982)-AG132,0)+(SUM($N132:AF132)+SUM($N1098:AF1098))*AG$962*AG982)*($F1098=5)</f>
        <v>0</v>
      </c>
      <c r="AH1098" s="374">
        <f>(IFERROR(-FV(AH$962,AH982,AH132/AH982)-AH132,0)+(SUM($N132:AG132)+SUM($N1098:AG1098))*AH$962*AH982)*($F1098=5)</f>
        <v>0</v>
      </c>
      <c r="AI1098" s="374">
        <f>(IFERROR(-FV(AI$962,AI982,AI132/AI982)-AI132,0)+(SUM($N132:AH132)+SUM($N1098:AH1098))*AI$962*AI982)*($F1098=5)</f>
        <v>0</v>
      </c>
      <c r="AJ1098" s="374">
        <f>(IFERROR(-FV(AJ$962,AJ982,AJ132/AJ982)-AJ132,0)+(SUM($N132:AI132)+SUM($N1098:AI1098))*AJ$962*AJ982)*($F1098=5)</f>
        <v>0</v>
      </c>
      <c r="AK1098" s="374">
        <f>(IFERROR(-FV(AK$962,AK982,AK132/AK982)-AK132,0)+(SUM($N132:AJ132)+SUM($N1098:AJ1098))*AK$962*AK982)*($F1098=5)</f>
        <v>0</v>
      </c>
      <c r="AL1098" s="374">
        <f>(IFERROR(-FV(AL$962,AL982,AL132/AL982)-AL132,0)+(SUM($N132:AK132)+SUM($N1098:AK1098))*AL$962*AL982)*($F1098=5)</f>
        <v>0</v>
      </c>
      <c r="AM1098" s="374">
        <f>(IFERROR(-FV(AM$962,AM982,AM132/AM982)-AM132,0)+(SUM($N132:AL132)+SUM($N1098:AL1098))*AM$962*AM982)*($F1098=5)</f>
        <v>0</v>
      </c>
      <c r="AN1098" s="374">
        <f>(IFERROR(-FV(AN$962,AN982,AN132/AN982)-AN132,0)+(SUM($N132:AM132)+SUM($N1098:AM1098))*AN$962*AN982)*($F1098=5)</f>
        <v>0</v>
      </c>
      <c r="AO1098" s="374">
        <f>(IFERROR(-FV(AO$962,AO982,AO132/AO982)-AO132,0)+(SUM($N132:AN132)+SUM($N1098:AN1098))*AO$962*AO982)*($F1098=5)</f>
        <v>0</v>
      </c>
      <c r="AP1098" s="374">
        <f>(IFERROR(-FV(AP$962,AP982,AP132/AP982)-AP132,0)+(SUM($N132:AO132)+SUM($N1098:AO1098))*AP$962*AP982)*($F1098=5)</f>
        <v>0</v>
      </c>
      <c r="AQ1098" s="374">
        <f>(IFERROR(-FV(AQ$962,AQ982,AQ132/AQ982)-AQ132,0)+(SUM($N132:AP132)+SUM($N1098:AP1098))*AQ$962*AQ982)*($F1098=5)</f>
        <v>0</v>
      </c>
      <c r="AR1098" s="374">
        <f>(IFERROR(-FV(AR$962,AR982,AR132/AR982)-AR132,0)+(SUM($N132:AQ132)+SUM($N1098:AQ1098))*AR$962*AR982)*($F1098=5)</f>
        <v>0</v>
      </c>
      <c r="AS1098" s="374">
        <f>(IFERROR(-FV(AS$962,AS982,AS132/AS982)-AS132,0)+(SUM($N132:AR132)+SUM($N1098:AR1098))*AS$962*AS982)*($F1098=5)</f>
        <v>0</v>
      </c>
      <c r="AT1098" s="374">
        <f>(IFERROR(-FV(AT$962,AT982,AT132/AT982)-AT132,0)+(SUM($N132:AS132)+SUM($N1098:AS1098))*AT$962*AT982)*($F1098=5)</f>
        <v>0</v>
      </c>
      <c r="AU1098" s="374">
        <f>(IFERROR(-FV(AU$962,AU982,AU132/AU982)-AU132,0)+(SUM($N132:AT132)+SUM($N1098:AT1098))*AU$962*AU982)*($F1098=5)</f>
        <v>0</v>
      </c>
      <c r="AV1098" s="374">
        <f>(IFERROR(-FV(AV$962,AV982,AV132/AV982)-AV132,0)+(SUM($N132:AU132)+SUM($N1098:AU1098))*AV$962*AV982)*($F1098=5)</f>
        <v>0</v>
      </c>
      <c r="AW1098" s="374">
        <f>(IFERROR(-FV(AW$962,AW982,AW132/AW982)-AW132,0)+(SUM($N132:AV132)+SUM($N1098:AV1098))*AW$962*AW982)*($F1098=5)</f>
        <v>0</v>
      </c>
      <c r="AX1098" s="374">
        <f>(IFERROR(-FV(AX$962,AX982,AX132/AX982)-AX132,0)+(SUM($N132:AW132)+SUM($N1098:AW1098))*AX$962*AX982)*($F1098=5)</f>
        <v>0</v>
      </c>
      <c r="AY1098" s="374">
        <f>(IFERROR(-FV(AY$962,AY982,AY132/AY982)-AY132,0)+(SUM($N132:AX132)+SUM($N1098:AX1098))*AY$962*AY982)*($F1098=5)</f>
        <v>0</v>
      </c>
      <c r="AZ1098" s="374">
        <f>(IFERROR(-FV(AZ$962,AZ982,AZ132/AZ982)-AZ132,0)+(SUM($N132:AY132)+SUM($N1098:AY1098))*AZ$962*AZ982)*($F1098=5)</f>
        <v>0</v>
      </c>
      <c r="BA1098" s="374">
        <f>(IFERROR(-FV(BA$962,BA982,BA132/BA982)-BA132,0)+(SUM($N132:AZ132)+SUM($N1098:AZ1098))*BA$962*BA982)*($F1098=5)</f>
        <v>0</v>
      </c>
      <c r="BB1098" s="374">
        <f>(IFERROR(-FV(BB$962,BB982,BB132/BB982)-BB132,0)+(SUM($N132:BA132)+SUM($N1098:BA1098))*BB$962*BB982)*($F1098=5)</f>
        <v>0</v>
      </c>
      <c r="BC1098" s="374">
        <f>(IFERROR(-FV(BC$962,BC982,BC132/BC982)-BC132,0)+(SUM($N132:BB132)+SUM($N1098:BB1098))*BC$962*BC982)*($F1098=5)</f>
        <v>0</v>
      </c>
      <c r="BD1098" s="374">
        <f>(IFERROR(-FV(BD$962,BD982,BD132/BD982)-BD132,0)+(SUM($N132:BC132)+SUM($N1098:BC1098))*BD$962*BD982)*($F1098=5)</f>
        <v>0</v>
      </c>
      <c r="BE1098" s="374">
        <f>(IFERROR(-FV(BE$962,BE982,BE132/BE982)-BE132,0)+(SUM($N132:BD132)+SUM($N1098:BD1098))*BE$962*BE982)*($F1098=5)</f>
        <v>0</v>
      </c>
      <c r="BF1098" s="374">
        <f>(IFERROR(-FV(BF$962,BF982,BF132/BF982)-BF132,0)+(SUM($N132:BE132)+SUM($N1098:BE1098))*BF$962*BF982)*($F1098=5)</f>
        <v>0</v>
      </c>
      <c r="BG1098" s="374">
        <f>(IFERROR(-FV(BG$962,BG982,BG132/BG982)-BG132,0)+(SUM($N132:BF132)+SUM($N1098:BF1098))*BG$962*BG982)*($F1098=5)</f>
        <v>0</v>
      </c>
      <c r="BH1098" s="374">
        <f>(IFERROR(-FV(BH$962,BH982,BH132/BH982)-BH132,0)+(SUM($N132:BG132)+SUM($N1098:BG1098))*BH$962*BH982)*($F1098=5)</f>
        <v>0</v>
      </c>
      <c r="BI1098" s="374">
        <f>(IFERROR(-FV(BI$962,BI982,BI132/BI982)-BI132,0)+(SUM($N132:BH132)+SUM($N1098:BH1098))*BI$962*BI982)*($F1098=5)</f>
        <v>0</v>
      </c>
      <c r="BJ1098" s="374">
        <f>(IFERROR(-FV(BJ$962,BJ982,BJ132/BJ982)-BJ132,0)+(SUM($N132:BI132)+SUM($N1098:BI1098))*BJ$962*BJ982)*($F1098=5)</f>
        <v>0</v>
      </c>
      <c r="BK1098" s="374">
        <f>(IFERROR(-FV(BK$962,BK982,BK132/BK982)-BK132,0)+(SUM($N132:BJ132)+SUM($N1098:BJ1098))*BK$962*BK982)*($F1098=5)</f>
        <v>0</v>
      </c>
      <c r="BL1098" s="374">
        <f>(IFERROR(-FV(BL$962,BL982,BL132/BL982)-BL132,0)+(SUM($N132:BK132)+SUM($N1098:BK1098))*BL$962*BL982)*($F1098=5)</f>
        <v>0</v>
      </c>
      <c r="BM1098" s="374">
        <f>(IFERROR(-FV(BM$962,BM982,BM132/BM982)-BM132,0)+(SUM($N132:BL132)+SUM($N1098:BL1098))*BM$962*BM982)*($F1098=5)</f>
        <v>0</v>
      </c>
    </row>
    <row r="1099" spans="3:65" outlineLevel="1" x14ac:dyDescent="0.2">
      <c r="C1099" s="325">
        <f t="shared" si="1840"/>
        <v>17</v>
      </c>
      <c r="D1099" s="303" t="str">
        <f t="shared" si="1841"/>
        <v>item 17</v>
      </c>
      <c r="E1099" s="350" t="str">
        <f t="shared" si="1839"/>
        <v>Operating Expense</v>
      </c>
      <c r="F1099" s="320">
        <f t="shared" si="1839"/>
        <v>2</v>
      </c>
      <c r="G1099" s="320"/>
      <c r="H1099" s="362"/>
      <c r="K1099" s="341">
        <f t="shared" si="1842"/>
        <v>0</v>
      </c>
      <c r="L1099" s="342">
        <f t="shared" si="1843"/>
        <v>0</v>
      </c>
      <c r="O1099" s="374">
        <f>(IFERROR(-FV(O$962,O983,O133/O983)-O133,0)+(SUM($N133:N133)+SUM($N1099:N1099))*O$962*O983)*($F1099=5)</f>
        <v>0</v>
      </c>
      <c r="P1099" s="374">
        <f>(IFERROR(-FV(P$962,P983,P133/P983)-P133,0)+(SUM($N133:O133)+SUM($N1099:O1099))*P$962*P983)*($F1099=5)</f>
        <v>0</v>
      </c>
      <c r="Q1099" s="374">
        <f>(IFERROR(-FV(Q$962,Q983,Q133/Q983)-Q133,0)+(SUM($N133:P133)+SUM($N1099:P1099))*Q$962*Q983)*($F1099=5)</f>
        <v>0</v>
      </c>
      <c r="R1099" s="374">
        <f>(IFERROR(-FV(R$962,R983,R133/R983)-R133,0)+(SUM($N133:Q133)+SUM($N1099:Q1099))*R$962*R983)*($F1099=5)</f>
        <v>0</v>
      </c>
      <c r="S1099" s="374">
        <f>(IFERROR(-FV(S$962,S983,S133/S983)-S133,0)+(SUM($N133:R133)+SUM($N1099:R1099))*S$962*S983)*($F1099=5)</f>
        <v>0</v>
      </c>
      <c r="T1099" s="374">
        <f>(IFERROR(-FV(T$962,T983,T133/T983)-T133,0)+(SUM($N133:S133)+SUM($N1099:S1099))*T$962*T983)*($F1099=5)</f>
        <v>0</v>
      </c>
      <c r="U1099" s="374">
        <f>(IFERROR(-FV(U$962,U983,U133/U983)-U133,0)+(SUM($N133:T133)+SUM($N1099:T1099))*U$962*U983)*($F1099=5)</f>
        <v>0</v>
      </c>
      <c r="V1099" s="374">
        <f>(IFERROR(-FV(V$962,V983,V133/V983)-V133,0)+(SUM($N133:U133)+SUM($N1099:U1099))*V$962*V983)*($F1099=5)</f>
        <v>0</v>
      </c>
      <c r="W1099" s="374">
        <f>(IFERROR(-FV(W$962,W983,W133/W983)-W133,0)+(SUM($N133:V133)+SUM($N1099:V1099))*W$962*W983)*($F1099=5)</f>
        <v>0</v>
      </c>
      <c r="X1099" s="374">
        <f>(IFERROR(-FV(X$962,X983,X133/X983)-X133,0)+(SUM($N133:W133)+SUM($N1099:W1099))*X$962*X983)*($F1099=5)</f>
        <v>0</v>
      </c>
      <c r="Y1099" s="374">
        <f>(IFERROR(-FV(Y$962,Y983,Y133/Y983)-Y133,0)+(SUM($N133:X133)+SUM($N1099:X1099))*Y$962*Y983)*($F1099=5)</f>
        <v>0</v>
      </c>
      <c r="Z1099" s="374">
        <f>(IFERROR(-FV(Z$962,Z983,Z133/Z983)-Z133,0)+(SUM($N133:Y133)+SUM($N1099:Y1099))*Z$962*Z983)*($F1099=5)</f>
        <v>0</v>
      </c>
      <c r="AA1099" s="374">
        <f>(IFERROR(-FV(AA$962,AA983,AA133/AA983)-AA133,0)+(SUM($N133:Z133)+SUM($N1099:Z1099))*AA$962*AA983)*($F1099=5)</f>
        <v>0</v>
      </c>
      <c r="AB1099" s="374">
        <f>(IFERROR(-FV(AB$962,AB983,AB133/AB983)-AB133,0)+(SUM($N133:AA133)+SUM($N1099:AA1099))*AB$962*AB983)*($F1099=5)</f>
        <v>0</v>
      </c>
      <c r="AC1099" s="374">
        <f>(IFERROR(-FV(AC$962,AC983,AC133/AC983)-AC133,0)+(SUM($N133:AB133)+SUM($N1099:AB1099))*AC$962*AC983)*($F1099=5)</f>
        <v>0</v>
      </c>
      <c r="AD1099" s="374">
        <f>(IFERROR(-FV(AD$962,AD983,AD133/AD983)-AD133,0)+(SUM($N133:AC133)+SUM($N1099:AC1099))*AD$962*AD983)*($F1099=5)</f>
        <v>0</v>
      </c>
      <c r="AE1099" s="374">
        <f>(IFERROR(-FV(AE$962,AE983,AE133/AE983)-AE133,0)+(SUM($N133:AD133)+SUM($N1099:AD1099))*AE$962*AE983)*($F1099=5)</f>
        <v>0</v>
      </c>
      <c r="AF1099" s="374">
        <f>(IFERROR(-FV(AF$962,AF983,AF133/AF983)-AF133,0)+(SUM($N133:AE133)+SUM($N1099:AE1099))*AF$962*AF983)*($F1099=5)</f>
        <v>0</v>
      </c>
      <c r="AG1099" s="374">
        <f>(IFERROR(-FV(AG$962,AG983,AG133/AG983)-AG133,0)+(SUM($N133:AF133)+SUM($N1099:AF1099))*AG$962*AG983)*($F1099=5)</f>
        <v>0</v>
      </c>
      <c r="AH1099" s="374">
        <f>(IFERROR(-FV(AH$962,AH983,AH133/AH983)-AH133,0)+(SUM($N133:AG133)+SUM($N1099:AG1099))*AH$962*AH983)*($F1099=5)</f>
        <v>0</v>
      </c>
      <c r="AI1099" s="374">
        <f>(IFERROR(-FV(AI$962,AI983,AI133/AI983)-AI133,0)+(SUM($N133:AH133)+SUM($N1099:AH1099))*AI$962*AI983)*($F1099=5)</f>
        <v>0</v>
      </c>
      <c r="AJ1099" s="374">
        <f>(IFERROR(-FV(AJ$962,AJ983,AJ133/AJ983)-AJ133,0)+(SUM($N133:AI133)+SUM($N1099:AI1099))*AJ$962*AJ983)*($F1099=5)</f>
        <v>0</v>
      </c>
      <c r="AK1099" s="374">
        <f>(IFERROR(-FV(AK$962,AK983,AK133/AK983)-AK133,0)+(SUM($N133:AJ133)+SUM($N1099:AJ1099))*AK$962*AK983)*($F1099=5)</f>
        <v>0</v>
      </c>
      <c r="AL1099" s="374">
        <f>(IFERROR(-FV(AL$962,AL983,AL133/AL983)-AL133,0)+(SUM($N133:AK133)+SUM($N1099:AK1099))*AL$962*AL983)*($F1099=5)</f>
        <v>0</v>
      </c>
      <c r="AM1099" s="374">
        <f>(IFERROR(-FV(AM$962,AM983,AM133/AM983)-AM133,0)+(SUM($N133:AL133)+SUM($N1099:AL1099))*AM$962*AM983)*($F1099=5)</f>
        <v>0</v>
      </c>
      <c r="AN1099" s="374">
        <f>(IFERROR(-FV(AN$962,AN983,AN133/AN983)-AN133,0)+(SUM($N133:AM133)+SUM($N1099:AM1099))*AN$962*AN983)*($F1099=5)</f>
        <v>0</v>
      </c>
      <c r="AO1099" s="374">
        <f>(IFERROR(-FV(AO$962,AO983,AO133/AO983)-AO133,0)+(SUM($N133:AN133)+SUM($N1099:AN1099))*AO$962*AO983)*($F1099=5)</f>
        <v>0</v>
      </c>
      <c r="AP1099" s="374">
        <f>(IFERROR(-FV(AP$962,AP983,AP133/AP983)-AP133,0)+(SUM($N133:AO133)+SUM($N1099:AO1099))*AP$962*AP983)*($F1099=5)</f>
        <v>0</v>
      </c>
      <c r="AQ1099" s="374">
        <f>(IFERROR(-FV(AQ$962,AQ983,AQ133/AQ983)-AQ133,0)+(SUM($N133:AP133)+SUM($N1099:AP1099))*AQ$962*AQ983)*($F1099=5)</f>
        <v>0</v>
      </c>
      <c r="AR1099" s="374">
        <f>(IFERROR(-FV(AR$962,AR983,AR133/AR983)-AR133,0)+(SUM($N133:AQ133)+SUM($N1099:AQ1099))*AR$962*AR983)*($F1099=5)</f>
        <v>0</v>
      </c>
      <c r="AS1099" s="374">
        <f>(IFERROR(-FV(AS$962,AS983,AS133/AS983)-AS133,0)+(SUM($N133:AR133)+SUM($N1099:AR1099))*AS$962*AS983)*($F1099=5)</f>
        <v>0</v>
      </c>
      <c r="AT1099" s="374">
        <f>(IFERROR(-FV(AT$962,AT983,AT133/AT983)-AT133,0)+(SUM($N133:AS133)+SUM($N1099:AS1099))*AT$962*AT983)*($F1099=5)</f>
        <v>0</v>
      </c>
      <c r="AU1099" s="374">
        <f>(IFERROR(-FV(AU$962,AU983,AU133/AU983)-AU133,0)+(SUM($N133:AT133)+SUM($N1099:AT1099))*AU$962*AU983)*($F1099=5)</f>
        <v>0</v>
      </c>
      <c r="AV1099" s="374">
        <f>(IFERROR(-FV(AV$962,AV983,AV133/AV983)-AV133,0)+(SUM($N133:AU133)+SUM($N1099:AU1099))*AV$962*AV983)*($F1099=5)</f>
        <v>0</v>
      </c>
      <c r="AW1099" s="374">
        <f>(IFERROR(-FV(AW$962,AW983,AW133/AW983)-AW133,0)+(SUM($N133:AV133)+SUM($N1099:AV1099))*AW$962*AW983)*($F1099=5)</f>
        <v>0</v>
      </c>
      <c r="AX1099" s="374">
        <f>(IFERROR(-FV(AX$962,AX983,AX133/AX983)-AX133,0)+(SUM($N133:AW133)+SUM($N1099:AW1099))*AX$962*AX983)*($F1099=5)</f>
        <v>0</v>
      </c>
      <c r="AY1099" s="374">
        <f>(IFERROR(-FV(AY$962,AY983,AY133/AY983)-AY133,0)+(SUM($N133:AX133)+SUM($N1099:AX1099))*AY$962*AY983)*($F1099=5)</f>
        <v>0</v>
      </c>
      <c r="AZ1099" s="374">
        <f>(IFERROR(-FV(AZ$962,AZ983,AZ133/AZ983)-AZ133,0)+(SUM($N133:AY133)+SUM($N1099:AY1099))*AZ$962*AZ983)*($F1099=5)</f>
        <v>0</v>
      </c>
      <c r="BA1099" s="374">
        <f>(IFERROR(-FV(BA$962,BA983,BA133/BA983)-BA133,0)+(SUM($N133:AZ133)+SUM($N1099:AZ1099))*BA$962*BA983)*($F1099=5)</f>
        <v>0</v>
      </c>
      <c r="BB1099" s="374">
        <f>(IFERROR(-FV(BB$962,BB983,BB133/BB983)-BB133,0)+(SUM($N133:BA133)+SUM($N1099:BA1099))*BB$962*BB983)*($F1099=5)</f>
        <v>0</v>
      </c>
      <c r="BC1099" s="374">
        <f>(IFERROR(-FV(BC$962,BC983,BC133/BC983)-BC133,0)+(SUM($N133:BB133)+SUM($N1099:BB1099))*BC$962*BC983)*($F1099=5)</f>
        <v>0</v>
      </c>
      <c r="BD1099" s="374">
        <f>(IFERROR(-FV(BD$962,BD983,BD133/BD983)-BD133,0)+(SUM($N133:BC133)+SUM($N1099:BC1099))*BD$962*BD983)*($F1099=5)</f>
        <v>0</v>
      </c>
      <c r="BE1099" s="374">
        <f>(IFERROR(-FV(BE$962,BE983,BE133/BE983)-BE133,0)+(SUM($N133:BD133)+SUM($N1099:BD1099))*BE$962*BE983)*($F1099=5)</f>
        <v>0</v>
      </c>
      <c r="BF1099" s="374">
        <f>(IFERROR(-FV(BF$962,BF983,BF133/BF983)-BF133,0)+(SUM($N133:BE133)+SUM($N1099:BE1099))*BF$962*BF983)*($F1099=5)</f>
        <v>0</v>
      </c>
      <c r="BG1099" s="374">
        <f>(IFERROR(-FV(BG$962,BG983,BG133/BG983)-BG133,0)+(SUM($N133:BF133)+SUM($N1099:BF1099))*BG$962*BG983)*($F1099=5)</f>
        <v>0</v>
      </c>
      <c r="BH1099" s="374">
        <f>(IFERROR(-FV(BH$962,BH983,BH133/BH983)-BH133,0)+(SUM($N133:BG133)+SUM($N1099:BG1099))*BH$962*BH983)*($F1099=5)</f>
        <v>0</v>
      </c>
      <c r="BI1099" s="374">
        <f>(IFERROR(-FV(BI$962,BI983,BI133/BI983)-BI133,0)+(SUM($N133:BH133)+SUM($N1099:BH1099))*BI$962*BI983)*($F1099=5)</f>
        <v>0</v>
      </c>
      <c r="BJ1099" s="374">
        <f>(IFERROR(-FV(BJ$962,BJ983,BJ133/BJ983)-BJ133,0)+(SUM($N133:BI133)+SUM($N1099:BI1099))*BJ$962*BJ983)*($F1099=5)</f>
        <v>0</v>
      </c>
      <c r="BK1099" s="374">
        <f>(IFERROR(-FV(BK$962,BK983,BK133/BK983)-BK133,0)+(SUM($N133:BJ133)+SUM($N1099:BJ1099))*BK$962*BK983)*($F1099=5)</f>
        <v>0</v>
      </c>
      <c r="BL1099" s="374">
        <f>(IFERROR(-FV(BL$962,BL983,BL133/BL983)-BL133,0)+(SUM($N133:BK133)+SUM($N1099:BK1099))*BL$962*BL983)*($F1099=5)</f>
        <v>0</v>
      </c>
      <c r="BM1099" s="374">
        <f>(IFERROR(-FV(BM$962,BM983,BM133/BM983)-BM133,0)+(SUM($N133:BL133)+SUM($N1099:BL1099))*BM$962*BM983)*($F1099=5)</f>
        <v>0</v>
      </c>
    </row>
    <row r="1100" spans="3:65" outlineLevel="1" x14ac:dyDescent="0.2">
      <c r="C1100" s="325">
        <f t="shared" si="1840"/>
        <v>18</v>
      </c>
      <c r="D1100" s="303" t="str">
        <f t="shared" si="1841"/>
        <v>item 18</v>
      </c>
      <c r="E1100" s="350" t="str">
        <f t="shared" si="1839"/>
        <v>Operating Expense</v>
      </c>
      <c r="F1100" s="320">
        <f t="shared" si="1839"/>
        <v>2</v>
      </c>
      <c r="G1100" s="320"/>
      <c r="H1100" s="362"/>
      <c r="K1100" s="341">
        <f t="shared" si="1842"/>
        <v>0</v>
      </c>
      <c r="L1100" s="342">
        <f t="shared" si="1843"/>
        <v>0</v>
      </c>
      <c r="O1100" s="374">
        <f>(IFERROR(-FV(O$962,O984,O134/O984)-O134,0)+(SUM($N134:N134)+SUM($N1100:N1100))*O$962*O984)*($F1100=5)</f>
        <v>0</v>
      </c>
      <c r="P1100" s="374">
        <f>(IFERROR(-FV(P$962,P984,P134/P984)-P134,0)+(SUM($N134:O134)+SUM($N1100:O1100))*P$962*P984)*($F1100=5)</f>
        <v>0</v>
      </c>
      <c r="Q1100" s="374">
        <f>(IFERROR(-FV(Q$962,Q984,Q134/Q984)-Q134,0)+(SUM($N134:P134)+SUM($N1100:P1100))*Q$962*Q984)*($F1100=5)</f>
        <v>0</v>
      </c>
      <c r="R1100" s="374">
        <f>(IFERROR(-FV(R$962,R984,R134/R984)-R134,0)+(SUM($N134:Q134)+SUM($N1100:Q1100))*R$962*R984)*($F1100=5)</f>
        <v>0</v>
      </c>
      <c r="S1100" s="374">
        <f>(IFERROR(-FV(S$962,S984,S134/S984)-S134,0)+(SUM($N134:R134)+SUM($N1100:R1100))*S$962*S984)*($F1100=5)</f>
        <v>0</v>
      </c>
      <c r="T1100" s="374">
        <f>(IFERROR(-FV(T$962,T984,T134/T984)-T134,0)+(SUM($N134:S134)+SUM($N1100:S1100))*T$962*T984)*($F1100=5)</f>
        <v>0</v>
      </c>
      <c r="U1100" s="374">
        <f>(IFERROR(-FV(U$962,U984,U134/U984)-U134,0)+(SUM($N134:T134)+SUM($N1100:T1100))*U$962*U984)*($F1100=5)</f>
        <v>0</v>
      </c>
      <c r="V1100" s="374">
        <f>(IFERROR(-FV(V$962,V984,V134/V984)-V134,0)+(SUM($N134:U134)+SUM($N1100:U1100))*V$962*V984)*($F1100=5)</f>
        <v>0</v>
      </c>
      <c r="W1100" s="374">
        <f>(IFERROR(-FV(W$962,W984,W134/W984)-W134,0)+(SUM($N134:V134)+SUM($N1100:V1100))*W$962*W984)*($F1100=5)</f>
        <v>0</v>
      </c>
      <c r="X1100" s="374">
        <f>(IFERROR(-FV(X$962,X984,X134/X984)-X134,0)+(SUM($N134:W134)+SUM($N1100:W1100))*X$962*X984)*($F1100=5)</f>
        <v>0</v>
      </c>
      <c r="Y1100" s="374">
        <f>(IFERROR(-FV(Y$962,Y984,Y134/Y984)-Y134,0)+(SUM($N134:X134)+SUM($N1100:X1100))*Y$962*Y984)*($F1100=5)</f>
        <v>0</v>
      </c>
      <c r="Z1100" s="374">
        <f>(IFERROR(-FV(Z$962,Z984,Z134/Z984)-Z134,0)+(SUM($N134:Y134)+SUM($N1100:Y1100))*Z$962*Z984)*($F1100=5)</f>
        <v>0</v>
      </c>
      <c r="AA1100" s="374">
        <f>(IFERROR(-FV(AA$962,AA984,AA134/AA984)-AA134,0)+(SUM($N134:Z134)+SUM($N1100:Z1100))*AA$962*AA984)*($F1100=5)</f>
        <v>0</v>
      </c>
      <c r="AB1100" s="374">
        <f>(IFERROR(-FV(AB$962,AB984,AB134/AB984)-AB134,0)+(SUM($N134:AA134)+SUM($N1100:AA1100))*AB$962*AB984)*($F1100=5)</f>
        <v>0</v>
      </c>
      <c r="AC1100" s="374">
        <f>(IFERROR(-FV(AC$962,AC984,AC134/AC984)-AC134,0)+(SUM($N134:AB134)+SUM($N1100:AB1100))*AC$962*AC984)*($F1100=5)</f>
        <v>0</v>
      </c>
      <c r="AD1100" s="374">
        <f>(IFERROR(-FV(AD$962,AD984,AD134/AD984)-AD134,0)+(SUM($N134:AC134)+SUM($N1100:AC1100))*AD$962*AD984)*($F1100=5)</f>
        <v>0</v>
      </c>
      <c r="AE1100" s="374">
        <f>(IFERROR(-FV(AE$962,AE984,AE134/AE984)-AE134,0)+(SUM($N134:AD134)+SUM($N1100:AD1100))*AE$962*AE984)*($F1100=5)</f>
        <v>0</v>
      </c>
      <c r="AF1100" s="374">
        <f>(IFERROR(-FV(AF$962,AF984,AF134/AF984)-AF134,0)+(SUM($N134:AE134)+SUM($N1100:AE1100))*AF$962*AF984)*($F1100=5)</f>
        <v>0</v>
      </c>
      <c r="AG1100" s="374">
        <f>(IFERROR(-FV(AG$962,AG984,AG134/AG984)-AG134,0)+(SUM($N134:AF134)+SUM($N1100:AF1100))*AG$962*AG984)*($F1100=5)</f>
        <v>0</v>
      </c>
      <c r="AH1100" s="374">
        <f>(IFERROR(-FV(AH$962,AH984,AH134/AH984)-AH134,0)+(SUM($N134:AG134)+SUM($N1100:AG1100))*AH$962*AH984)*($F1100=5)</f>
        <v>0</v>
      </c>
      <c r="AI1100" s="374">
        <f>(IFERROR(-FV(AI$962,AI984,AI134/AI984)-AI134,0)+(SUM($N134:AH134)+SUM($N1100:AH1100))*AI$962*AI984)*($F1100=5)</f>
        <v>0</v>
      </c>
      <c r="AJ1100" s="374">
        <f>(IFERROR(-FV(AJ$962,AJ984,AJ134/AJ984)-AJ134,0)+(SUM($N134:AI134)+SUM($N1100:AI1100))*AJ$962*AJ984)*($F1100=5)</f>
        <v>0</v>
      </c>
      <c r="AK1100" s="374">
        <f>(IFERROR(-FV(AK$962,AK984,AK134/AK984)-AK134,0)+(SUM($N134:AJ134)+SUM($N1100:AJ1100))*AK$962*AK984)*($F1100=5)</f>
        <v>0</v>
      </c>
      <c r="AL1100" s="374">
        <f>(IFERROR(-FV(AL$962,AL984,AL134/AL984)-AL134,0)+(SUM($N134:AK134)+SUM($N1100:AK1100))*AL$962*AL984)*($F1100=5)</f>
        <v>0</v>
      </c>
      <c r="AM1100" s="374">
        <f>(IFERROR(-FV(AM$962,AM984,AM134/AM984)-AM134,0)+(SUM($N134:AL134)+SUM($N1100:AL1100))*AM$962*AM984)*($F1100=5)</f>
        <v>0</v>
      </c>
      <c r="AN1100" s="374">
        <f>(IFERROR(-FV(AN$962,AN984,AN134/AN984)-AN134,0)+(SUM($N134:AM134)+SUM($N1100:AM1100))*AN$962*AN984)*($F1100=5)</f>
        <v>0</v>
      </c>
      <c r="AO1100" s="374">
        <f>(IFERROR(-FV(AO$962,AO984,AO134/AO984)-AO134,0)+(SUM($N134:AN134)+SUM($N1100:AN1100))*AO$962*AO984)*($F1100=5)</f>
        <v>0</v>
      </c>
      <c r="AP1100" s="374">
        <f>(IFERROR(-FV(AP$962,AP984,AP134/AP984)-AP134,0)+(SUM($N134:AO134)+SUM($N1100:AO1100))*AP$962*AP984)*($F1100=5)</f>
        <v>0</v>
      </c>
      <c r="AQ1100" s="374">
        <f>(IFERROR(-FV(AQ$962,AQ984,AQ134/AQ984)-AQ134,0)+(SUM($N134:AP134)+SUM($N1100:AP1100))*AQ$962*AQ984)*($F1100=5)</f>
        <v>0</v>
      </c>
      <c r="AR1100" s="374">
        <f>(IFERROR(-FV(AR$962,AR984,AR134/AR984)-AR134,0)+(SUM($N134:AQ134)+SUM($N1100:AQ1100))*AR$962*AR984)*($F1100=5)</f>
        <v>0</v>
      </c>
      <c r="AS1100" s="374">
        <f>(IFERROR(-FV(AS$962,AS984,AS134/AS984)-AS134,0)+(SUM($N134:AR134)+SUM($N1100:AR1100))*AS$962*AS984)*($F1100=5)</f>
        <v>0</v>
      </c>
      <c r="AT1100" s="374">
        <f>(IFERROR(-FV(AT$962,AT984,AT134/AT984)-AT134,0)+(SUM($N134:AS134)+SUM($N1100:AS1100))*AT$962*AT984)*($F1100=5)</f>
        <v>0</v>
      </c>
      <c r="AU1100" s="374">
        <f>(IFERROR(-FV(AU$962,AU984,AU134/AU984)-AU134,0)+(SUM($N134:AT134)+SUM($N1100:AT1100))*AU$962*AU984)*($F1100=5)</f>
        <v>0</v>
      </c>
      <c r="AV1100" s="374">
        <f>(IFERROR(-FV(AV$962,AV984,AV134/AV984)-AV134,0)+(SUM($N134:AU134)+SUM($N1100:AU1100))*AV$962*AV984)*($F1100=5)</f>
        <v>0</v>
      </c>
      <c r="AW1100" s="374">
        <f>(IFERROR(-FV(AW$962,AW984,AW134/AW984)-AW134,0)+(SUM($N134:AV134)+SUM($N1100:AV1100))*AW$962*AW984)*($F1100=5)</f>
        <v>0</v>
      </c>
      <c r="AX1100" s="374">
        <f>(IFERROR(-FV(AX$962,AX984,AX134/AX984)-AX134,0)+(SUM($N134:AW134)+SUM($N1100:AW1100))*AX$962*AX984)*($F1100=5)</f>
        <v>0</v>
      </c>
      <c r="AY1100" s="374">
        <f>(IFERROR(-FV(AY$962,AY984,AY134/AY984)-AY134,0)+(SUM($N134:AX134)+SUM($N1100:AX1100))*AY$962*AY984)*($F1100=5)</f>
        <v>0</v>
      </c>
      <c r="AZ1100" s="374">
        <f>(IFERROR(-FV(AZ$962,AZ984,AZ134/AZ984)-AZ134,0)+(SUM($N134:AY134)+SUM($N1100:AY1100))*AZ$962*AZ984)*($F1100=5)</f>
        <v>0</v>
      </c>
      <c r="BA1100" s="374">
        <f>(IFERROR(-FV(BA$962,BA984,BA134/BA984)-BA134,0)+(SUM($N134:AZ134)+SUM($N1100:AZ1100))*BA$962*BA984)*($F1100=5)</f>
        <v>0</v>
      </c>
      <c r="BB1100" s="374">
        <f>(IFERROR(-FV(BB$962,BB984,BB134/BB984)-BB134,0)+(SUM($N134:BA134)+SUM($N1100:BA1100))*BB$962*BB984)*($F1100=5)</f>
        <v>0</v>
      </c>
      <c r="BC1100" s="374">
        <f>(IFERROR(-FV(BC$962,BC984,BC134/BC984)-BC134,0)+(SUM($N134:BB134)+SUM($N1100:BB1100))*BC$962*BC984)*($F1100=5)</f>
        <v>0</v>
      </c>
      <c r="BD1100" s="374">
        <f>(IFERROR(-FV(BD$962,BD984,BD134/BD984)-BD134,0)+(SUM($N134:BC134)+SUM($N1100:BC1100))*BD$962*BD984)*($F1100=5)</f>
        <v>0</v>
      </c>
      <c r="BE1100" s="374">
        <f>(IFERROR(-FV(BE$962,BE984,BE134/BE984)-BE134,0)+(SUM($N134:BD134)+SUM($N1100:BD1100))*BE$962*BE984)*($F1100=5)</f>
        <v>0</v>
      </c>
      <c r="BF1100" s="374">
        <f>(IFERROR(-FV(BF$962,BF984,BF134/BF984)-BF134,0)+(SUM($N134:BE134)+SUM($N1100:BE1100))*BF$962*BF984)*($F1100=5)</f>
        <v>0</v>
      </c>
      <c r="BG1100" s="374">
        <f>(IFERROR(-FV(BG$962,BG984,BG134/BG984)-BG134,0)+(SUM($N134:BF134)+SUM($N1100:BF1100))*BG$962*BG984)*($F1100=5)</f>
        <v>0</v>
      </c>
      <c r="BH1100" s="374">
        <f>(IFERROR(-FV(BH$962,BH984,BH134/BH984)-BH134,0)+(SUM($N134:BG134)+SUM($N1100:BG1100))*BH$962*BH984)*($F1100=5)</f>
        <v>0</v>
      </c>
      <c r="BI1100" s="374">
        <f>(IFERROR(-FV(BI$962,BI984,BI134/BI984)-BI134,0)+(SUM($N134:BH134)+SUM($N1100:BH1100))*BI$962*BI984)*($F1100=5)</f>
        <v>0</v>
      </c>
      <c r="BJ1100" s="374">
        <f>(IFERROR(-FV(BJ$962,BJ984,BJ134/BJ984)-BJ134,0)+(SUM($N134:BI134)+SUM($N1100:BI1100))*BJ$962*BJ984)*($F1100=5)</f>
        <v>0</v>
      </c>
      <c r="BK1100" s="374">
        <f>(IFERROR(-FV(BK$962,BK984,BK134/BK984)-BK134,0)+(SUM($N134:BJ134)+SUM($N1100:BJ1100))*BK$962*BK984)*($F1100=5)</f>
        <v>0</v>
      </c>
      <c r="BL1100" s="374">
        <f>(IFERROR(-FV(BL$962,BL984,BL134/BL984)-BL134,0)+(SUM($N134:BK134)+SUM($N1100:BK1100))*BL$962*BL984)*($F1100=5)</f>
        <v>0</v>
      </c>
      <c r="BM1100" s="374">
        <f>(IFERROR(-FV(BM$962,BM984,BM134/BM984)-BM134,0)+(SUM($N134:BL134)+SUM($N1100:BL1100))*BM$962*BM984)*($F1100=5)</f>
        <v>0</v>
      </c>
    </row>
    <row r="1101" spans="3:65" outlineLevel="1" x14ac:dyDescent="0.2">
      <c r="C1101" s="325">
        <f t="shared" si="1840"/>
        <v>19</v>
      </c>
      <c r="D1101" s="303" t="str">
        <f t="shared" si="1841"/>
        <v>item 19</v>
      </c>
      <c r="E1101" s="350" t="str">
        <f t="shared" si="1839"/>
        <v>Operating Expense</v>
      </c>
      <c r="F1101" s="320">
        <f t="shared" si="1839"/>
        <v>2</v>
      </c>
      <c r="G1101" s="320"/>
      <c r="H1101" s="362"/>
      <c r="K1101" s="341">
        <f t="shared" si="1842"/>
        <v>0</v>
      </c>
      <c r="L1101" s="342">
        <f t="shared" si="1843"/>
        <v>0</v>
      </c>
      <c r="O1101" s="374">
        <f>(IFERROR(-FV(O$962,O985,O135/O985)-O135,0)+(SUM($N135:N135)+SUM($N1101:N1101))*O$962*O985)*($F1101=5)</f>
        <v>0</v>
      </c>
      <c r="P1101" s="374">
        <f>(IFERROR(-FV(P$962,P985,P135/P985)-P135,0)+(SUM($N135:O135)+SUM($N1101:O1101))*P$962*P985)*($F1101=5)</f>
        <v>0</v>
      </c>
      <c r="Q1101" s="374">
        <f>(IFERROR(-FV(Q$962,Q985,Q135/Q985)-Q135,0)+(SUM($N135:P135)+SUM($N1101:P1101))*Q$962*Q985)*($F1101=5)</f>
        <v>0</v>
      </c>
      <c r="R1101" s="374">
        <f>(IFERROR(-FV(R$962,R985,R135/R985)-R135,0)+(SUM($N135:Q135)+SUM($N1101:Q1101))*R$962*R985)*($F1101=5)</f>
        <v>0</v>
      </c>
      <c r="S1101" s="374">
        <f>(IFERROR(-FV(S$962,S985,S135/S985)-S135,0)+(SUM($N135:R135)+SUM($N1101:R1101))*S$962*S985)*($F1101=5)</f>
        <v>0</v>
      </c>
      <c r="T1101" s="374">
        <f>(IFERROR(-FV(T$962,T985,T135/T985)-T135,0)+(SUM($N135:S135)+SUM($N1101:S1101))*T$962*T985)*($F1101=5)</f>
        <v>0</v>
      </c>
      <c r="U1101" s="374">
        <f>(IFERROR(-FV(U$962,U985,U135/U985)-U135,0)+(SUM($N135:T135)+SUM($N1101:T1101))*U$962*U985)*($F1101=5)</f>
        <v>0</v>
      </c>
      <c r="V1101" s="374">
        <f>(IFERROR(-FV(V$962,V985,V135/V985)-V135,0)+(SUM($N135:U135)+SUM($N1101:U1101))*V$962*V985)*($F1101=5)</f>
        <v>0</v>
      </c>
      <c r="W1101" s="374">
        <f>(IFERROR(-FV(W$962,W985,W135/W985)-W135,0)+(SUM($N135:V135)+SUM($N1101:V1101))*W$962*W985)*($F1101=5)</f>
        <v>0</v>
      </c>
      <c r="X1101" s="374">
        <f>(IFERROR(-FV(X$962,X985,X135/X985)-X135,0)+(SUM($N135:W135)+SUM($N1101:W1101))*X$962*X985)*($F1101=5)</f>
        <v>0</v>
      </c>
      <c r="Y1101" s="374">
        <f>(IFERROR(-FV(Y$962,Y985,Y135/Y985)-Y135,0)+(SUM($N135:X135)+SUM($N1101:X1101))*Y$962*Y985)*($F1101=5)</f>
        <v>0</v>
      </c>
      <c r="Z1101" s="374">
        <f>(IFERROR(-FV(Z$962,Z985,Z135/Z985)-Z135,0)+(SUM($N135:Y135)+SUM($N1101:Y1101))*Z$962*Z985)*($F1101=5)</f>
        <v>0</v>
      </c>
      <c r="AA1101" s="374">
        <f>(IFERROR(-FV(AA$962,AA985,AA135/AA985)-AA135,0)+(SUM($N135:Z135)+SUM($N1101:Z1101))*AA$962*AA985)*($F1101=5)</f>
        <v>0</v>
      </c>
      <c r="AB1101" s="374">
        <f>(IFERROR(-FV(AB$962,AB985,AB135/AB985)-AB135,0)+(SUM($N135:AA135)+SUM($N1101:AA1101))*AB$962*AB985)*($F1101=5)</f>
        <v>0</v>
      </c>
      <c r="AC1101" s="374">
        <f>(IFERROR(-FV(AC$962,AC985,AC135/AC985)-AC135,0)+(SUM($N135:AB135)+SUM($N1101:AB1101))*AC$962*AC985)*($F1101=5)</f>
        <v>0</v>
      </c>
      <c r="AD1101" s="374">
        <f>(IFERROR(-FV(AD$962,AD985,AD135/AD985)-AD135,0)+(SUM($N135:AC135)+SUM($N1101:AC1101))*AD$962*AD985)*($F1101=5)</f>
        <v>0</v>
      </c>
      <c r="AE1101" s="374">
        <f>(IFERROR(-FV(AE$962,AE985,AE135/AE985)-AE135,0)+(SUM($N135:AD135)+SUM($N1101:AD1101))*AE$962*AE985)*($F1101=5)</f>
        <v>0</v>
      </c>
      <c r="AF1101" s="374">
        <f>(IFERROR(-FV(AF$962,AF985,AF135/AF985)-AF135,0)+(SUM($N135:AE135)+SUM($N1101:AE1101))*AF$962*AF985)*($F1101=5)</f>
        <v>0</v>
      </c>
      <c r="AG1101" s="374">
        <f>(IFERROR(-FV(AG$962,AG985,AG135/AG985)-AG135,0)+(SUM($N135:AF135)+SUM($N1101:AF1101))*AG$962*AG985)*($F1101=5)</f>
        <v>0</v>
      </c>
      <c r="AH1101" s="374">
        <f>(IFERROR(-FV(AH$962,AH985,AH135/AH985)-AH135,0)+(SUM($N135:AG135)+SUM($N1101:AG1101))*AH$962*AH985)*($F1101=5)</f>
        <v>0</v>
      </c>
      <c r="AI1101" s="374">
        <f>(IFERROR(-FV(AI$962,AI985,AI135/AI985)-AI135,0)+(SUM($N135:AH135)+SUM($N1101:AH1101))*AI$962*AI985)*($F1101=5)</f>
        <v>0</v>
      </c>
      <c r="AJ1101" s="374">
        <f>(IFERROR(-FV(AJ$962,AJ985,AJ135/AJ985)-AJ135,0)+(SUM($N135:AI135)+SUM($N1101:AI1101))*AJ$962*AJ985)*($F1101=5)</f>
        <v>0</v>
      </c>
      <c r="AK1101" s="374">
        <f>(IFERROR(-FV(AK$962,AK985,AK135/AK985)-AK135,0)+(SUM($N135:AJ135)+SUM($N1101:AJ1101))*AK$962*AK985)*($F1101=5)</f>
        <v>0</v>
      </c>
      <c r="AL1101" s="374">
        <f>(IFERROR(-FV(AL$962,AL985,AL135/AL985)-AL135,0)+(SUM($N135:AK135)+SUM($N1101:AK1101))*AL$962*AL985)*($F1101=5)</f>
        <v>0</v>
      </c>
      <c r="AM1101" s="374">
        <f>(IFERROR(-FV(AM$962,AM985,AM135/AM985)-AM135,0)+(SUM($N135:AL135)+SUM($N1101:AL1101))*AM$962*AM985)*($F1101=5)</f>
        <v>0</v>
      </c>
      <c r="AN1101" s="374">
        <f>(IFERROR(-FV(AN$962,AN985,AN135/AN985)-AN135,0)+(SUM($N135:AM135)+SUM($N1101:AM1101))*AN$962*AN985)*($F1101=5)</f>
        <v>0</v>
      </c>
      <c r="AO1101" s="374">
        <f>(IFERROR(-FV(AO$962,AO985,AO135/AO985)-AO135,0)+(SUM($N135:AN135)+SUM($N1101:AN1101))*AO$962*AO985)*($F1101=5)</f>
        <v>0</v>
      </c>
      <c r="AP1101" s="374">
        <f>(IFERROR(-FV(AP$962,AP985,AP135/AP985)-AP135,0)+(SUM($N135:AO135)+SUM($N1101:AO1101))*AP$962*AP985)*($F1101=5)</f>
        <v>0</v>
      </c>
      <c r="AQ1101" s="374">
        <f>(IFERROR(-FV(AQ$962,AQ985,AQ135/AQ985)-AQ135,0)+(SUM($N135:AP135)+SUM($N1101:AP1101))*AQ$962*AQ985)*($F1101=5)</f>
        <v>0</v>
      </c>
      <c r="AR1101" s="374">
        <f>(IFERROR(-FV(AR$962,AR985,AR135/AR985)-AR135,0)+(SUM($N135:AQ135)+SUM($N1101:AQ1101))*AR$962*AR985)*($F1101=5)</f>
        <v>0</v>
      </c>
      <c r="AS1101" s="374">
        <f>(IFERROR(-FV(AS$962,AS985,AS135/AS985)-AS135,0)+(SUM($N135:AR135)+SUM($N1101:AR1101))*AS$962*AS985)*($F1101=5)</f>
        <v>0</v>
      </c>
      <c r="AT1101" s="374">
        <f>(IFERROR(-FV(AT$962,AT985,AT135/AT985)-AT135,0)+(SUM($N135:AS135)+SUM($N1101:AS1101))*AT$962*AT985)*($F1101=5)</f>
        <v>0</v>
      </c>
      <c r="AU1101" s="374">
        <f>(IFERROR(-FV(AU$962,AU985,AU135/AU985)-AU135,0)+(SUM($N135:AT135)+SUM($N1101:AT1101))*AU$962*AU985)*($F1101=5)</f>
        <v>0</v>
      </c>
      <c r="AV1101" s="374">
        <f>(IFERROR(-FV(AV$962,AV985,AV135/AV985)-AV135,0)+(SUM($N135:AU135)+SUM($N1101:AU1101))*AV$962*AV985)*($F1101=5)</f>
        <v>0</v>
      </c>
      <c r="AW1101" s="374">
        <f>(IFERROR(-FV(AW$962,AW985,AW135/AW985)-AW135,0)+(SUM($N135:AV135)+SUM($N1101:AV1101))*AW$962*AW985)*($F1101=5)</f>
        <v>0</v>
      </c>
      <c r="AX1101" s="374">
        <f>(IFERROR(-FV(AX$962,AX985,AX135/AX985)-AX135,0)+(SUM($N135:AW135)+SUM($N1101:AW1101))*AX$962*AX985)*($F1101=5)</f>
        <v>0</v>
      </c>
      <c r="AY1101" s="374">
        <f>(IFERROR(-FV(AY$962,AY985,AY135/AY985)-AY135,0)+(SUM($N135:AX135)+SUM($N1101:AX1101))*AY$962*AY985)*($F1101=5)</f>
        <v>0</v>
      </c>
      <c r="AZ1101" s="374">
        <f>(IFERROR(-FV(AZ$962,AZ985,AZ135/AZ985)-AZ135,0)+(SUM($N135:AY135)+SUM($N1101:AY1101))*AZ$962*AZ985)*($F1101=5)</f>
        <v>0</v>
      </c>
      <c r="BA1101" s="374">
        <f>(IFERROR(-FV(BA$962,BA985,BA135/BA985)-BA135,0)+(SUM($N135:AZ135)+SUM($N1101:AZ1101))*BA$962*BA985)*($F1101=5)</f>
        <v>0</v>
      </c>
      <c r="BB1101" s="374">
        <f>(IFERROR(-FV(BB$962,BB985,BB135/BB985)-BB135,0)+(SUM($N135:BA135)+SUM($N1101:BA1101))*BB$962*BB985)*($F1101=5)</f>
        <v>0</v>
      </c>
      <c r="BC1101" s="374">
        <f>(IFERROR(-FV(BC$962,BC985,BC135/BC985)-BC135,0)+(SUM($N135:BB135)+SUM($N1101:BB1101))*BC$962*BC985)*($F1101=5)</f>
        <v>0</v>
      </c>
      <c r="BD1101" s="374">
        <f>(IFERROR(-FV(BD$962,BD985,BD135/BD985)-BD135,0)+(SUM($N135:BC135)+SUM($N1101:BC1101))*BD$962*BD985)*($F1101=5)</f>
        <v>0</v>
      </c>
      <c r="BE1101" s="374">
        <f>(IFERROR(-FV(BE$962,BE985,BE135/BE985)-BE135,0)+(SUM($N135:BD135)+SUM($N1101:BD1101))*BE$962*BE985)*($F1101=5)</f>
        <v>0</v>
      </c>
      <c r="BF1101" s="374">
        <f>(IFERROR(-FV(BF$962,BF985,BF135/BF985)-BF135,0)+(SUM($N135:BE135)+SUM($N1101:BE1101))*BF$962*BF985)*($F1101=5)</f>
        <v>0</v>
      </c>
      <c r="BG1101" s="374">
        <f>(IFERROR(-FV(BG$962,BG985,BG135/BG985)-BG135,0)+(SUM($N135:BF135)+SUM($N1101:BF1101))*BG$962*BG985)*($F1101=5)</f>
        <v>0</v>
      </c>
      <c r="BH1101" s="374">
        <f>(IFERROR(-FV(BH$962,BH985,BH135/BH985)-BH135,0)+(SUM($N135:BG135)+SUM($N1101:BG1101))*BH$962*BH985)*($F1101=5)</f>
        <v>0</v>
      </c>
      <c r="BI1101" s="374">
        <f>(IFERROR(-FV(BI$962,BI985,BI135/BI985)-BI135,0)+(SUM($N135:BH135)+SUM($N1101:BH1101))*BI$962*BI985)*($F1101=5)</f>
        <v>0</v>
      </c>
      <c r="BJ1101" s="374">
        <f>(IFERROR(-FV(BJ$962,BJ985,BJ135/BJ985)-BJ135,0)+(SUM($N135:BI135)+SUM($N1101:BI1101))*BJ$962*BJ985)*($F1101=5)</f>
        <v>0</v>
      </c>
      <c r="BK1101" s="374">
        <f>(IFERROR(-FV(BK$962,BK985,BK135/BK985)-BK135,0)+(SUM($N135:BJ135)+SUM($N1101:BJ1101))*BK$962*BK985)*($F1101=5)</f>
        <v>0</v>
      </c>
      <c r="BL1101" s="374">
        <f>(IFERROR(-FV(BL$962,BL985,BL135/BL985)-BL135,0)+(SUM($N135:BK135)+SUM($N1101:BK1101))*BL$962*BL985)*($F1101=5)</f>
        <v>0</v>
      </c>
      <c r="BM1101" s="374">
        <f>(IFERROR(-FV(BM$962,BM985,BM135/BM985)-BM135,0)+(SUM($N135:BL135)+SUM($N1101:BL1101))*BM$962*BM985)*($F1101=5)</f>
        <v>0</v>
      </c>
    </row>
    <row r="1102" spans="3:65" outlineLevel="1" x14ac:dyDescent="0.2">
      <c r="C1102" s="325">
        <f t="shared" si="1840"/>
        <v>20</v>
      </c>
      <c r="D1102" s="303" t="str">
        <f t="shared" si="1841"/>
        <v>item 20</v>
      </c>
      <c r="E1102" s="350" t="str">
        <f t="shared" si="1839"/>
        <v>Operating Expense</v>
      </c>
      <c r="F1102" s="320">
        <f t="shared" si="1839"/>
        <v>2</v>
      </c>
      <c r="G1102" s="320"/>
      <c r="H1102" s="362"/>
      <c r="K1102" s="341">
        <f t="shared" si="1842"/>
        <v>0</v>
      </c>
      <c r="L1102" s="342">
        <f t="shared" si="1843"/>
        <v>0</v>
      </c>
      <c r="O1102" s="374">
        <f>(IFERROR(-FV(O$962,O986,O136/O986)-O136,0)+(SUM($N136:N136)+SUM($N1102:N1102))*O$962*O986)*($F1102=5)</f>
        <v>0</v>
      </c>
      <c r="P1102" s="374">
        <f>(IFERROR(-FV(P$962,P986,P136/P986)-P136,0)+(SUM($N136:O136)+SUM($N1102:O1102))*P$962*P986)*($F1102=5)</f>
        <v>0</v>
      </c>
      <c r="Q1102" s="374">
        <f>(IFERROR(-FV(Q$962,Q986,Q136/Q986)-Q136,0)+(SUM($N136:P136)+SUM($N1102:P1102))*Q$962*Q986)*($F1102=5)</f>
        <v>0</v>
      </c>
      <c r="R1102" s="374">
        <f>(IFERROR(-FV(R$962,R986,R136/R986)-R136,0)+(SUM($N136:Q136)+SUM($N1102:Q1102))*R$962*R986)*($F1102=5)</f>
        <v>0</v>
      </c>
      <c r="S1102" s="374">
        <f>(IFERROR(-FV(S$962,S986,S136/S986)-S136,0)+(SUM($N136:R136)+SUM($N1102:R1102))*S$962*S986)*($F1102=5)</f>
        <v>0</v>
      </c>
      <c r="T1102" s="374">
        <f>(IFERROR(-FV(T$962,T986,T136/T986)-T136,0)+(SUM($N136:S136)+SUM($N1102:S1102))*T$962*T986)*($F1102=5)</f>
        <v>0</v>
      </c>
      <c r="U1102" s="374">
        <f>(IFERROR(-FV(U$962,U986,U136/U986)-U136,0)+(SUM($N136:T136)+SUM($N1102:T1102))*U$962*U986)*($F1102=5)</f>
        <v>0</v>
      </c>
      <c r="V1102" s="374">
        <f>(IFERROR(-FV(V$962,V986,V136/V986)-V136,0)+(SUM($N136:U136)+SUM($N1102:U1102))*V$962*V986)*($F1102=5)</f>
        <v>0</v>
      </c>
      <c r="W1102" s="374">
        <f>(IFERROR(-FV(W$962,W986,W136/W986)-W136,0)+(SUM($N136:V136)+SUM($N1102:V1102))*W$962*W986)*($F1102=5)</f>
        <v>0</v>
      </c>
      <c r="X1102" s="374">
        <f>(IFERROR(-FV(X$962,X986,X136/X986)-X136,0)+(SUM($N136:W136)+SUM($N1102:W1102))*X$962*X986)*($F1102=5)</f>
        <v>0</v>
      </c>
      <c r="Y1102" s="374">
        <f>(IFERROR(-FV(Y$962,Y986,Y136/Y986)-Y136,0)+(SUM($N136:X136)+SUM($N1102:X1102))*Y$962*Y986)*($F1102=5)</f>
        <v>0</v>
      </c>
      <c r="Z1102" s="374">
        <f>(IFERROR(-FV(Z$962,Z986,Z136/Z986)-Z136,0)+(SUM($N136:Y136)+SUM($N1102:Y1102))*Z$962*Z986)*($F1102=5)</f>
        <v>0</v>
      </c>
      <c r="AA1102" s="374">
        <f>(IFERROR(-FV(AA$962,AA986,AA136/AA986)-AA136,0)+(SUM($N136:Z136)+SUM($N1102:Z1102))*AA$962*AA986)*($F1102=5)</f>
        <v>0</v>
      </c>
      <c r="AB1102" s="374">
        <f>(IFERROR(-FV(AB$962,AB986,AB136/AB986)-AB136,0)+(SUM($N136:AA136)+SUM($N1102:AA1102))*AB$962*AB986)*($F1102=5)</f>
        <v>0</v>
      </c>
      <c r="AC1102" s="374">
        <f>(IFERROR(-FV(AC$962,AC986,AC136/AC986)-AC136,0)+(SUM($N136:AB136)+SUM($N1102:AB1102))*AC$962*AC986)*($F1102=5)</f>
        <v>0</v>
      </c>
      <c r="AD1102" s="374">
        <f>(IFERROR(-FV(AD$962,AD986,AD136/AD986)-AD136,0)+(SUM($N136:AC136)+SUM($N1102:AC1102))*AD$962*AD986)*($F1102=5)</f>
        <v>0</v>
      </c>
      <c r="AE1102" s="374">
        <f>(IFERROR(-FV(AE$962,AE986,AE136/AE986)-AE136,0)+(SUM($N136:AD136)+SUM($N1102:AD1102))*AE$962*AE986)*($F1102=5)</f>
        <v>0</v>
      </c>
      <c r="AF1102" s="374">
        <f>(IFERROR(-FV(AF$962,AF986,AF136/AF986)-AF136,0)+(SUM($N136:AE136)+SUM($N1102:AE1102))*AF$962*AF986)*($F1102=5)</f>
        <v>0</v>
      </c>
      <c r="AG1102" s="374">
        <f>(IFERROR(-FV(AG$962,AG986,AG136/AG986)-AG136,0)+(SUM($N136:AF136)+SUM($N1102:AF1102))*AG$962*AG986)*($F1102=5)</f>
        <v>0</v>
      </c>
      <c r="AH1102" s="374">
        <f>(IFERROR(-FV(AH$962,AH986,AH136/AH986)-AH136,0)+(SUM($N136:AG136)+SUM($N1102:AG1102))*AH$962*AH986)*($F1102=5)</f>
        <v>0</v>
      </c>
      <c r="AI1102" s="374">
        <f>(IFERROR(-FV(AI$962,AI986,AI136/AI986)-AI136,0)+(SUM($N136:AH136)+SUM($N1102:AH1102))*AI$962*AI986)*($F1102=5)</f>
        <v>0</v>
      </c>
      <c r="AJ1102" s="374">
        <f>(IFERROR(-FV(AJ$962,AJ986,AJ136/AJ986)-AJ136,0)+(SUM($N136:AI136)+SUM($N1102:AI1102))*AJ$962*AJ986)*($F1102=5)</f>
        <v>0</v>
      </c>
      <c r="AK1102" s="374">
        <f>(IFERROR(-FV(AK$962,AK986,AK136/AK986)-AK136,0)+(SUM($N136:AJ136)+SUM($N1102:AJ1102))*AK$962*AK986)*($F1102=5)</f>
        <v>0</v>
      </c>
      <c r="AL1102" s="374">
        <f>(IFERROR(-FV(AL$962,AL986,AL136/AL986)-AL136,0)+(SUM($N136:AK136)+SUM($N1102:AK1102))*AL$962*AL986)*($F1102=5)</f>
        <v>0</v>
      </c>
      <c r="AM1102" s="374">
        <f>(IFERROR(-FV(AM$962,AM986,AM136/AM986)-AM136,0)+(SUM($N136:AL136)+SUM($N1102:AL1102))*AM$962*AM986)*($F1102=5)</f>
        <v>0</v>
      </c>
      <c r="AN1102" s="374">
        <f>(IFERROR(-FV(AN$962,AN986,AN136/AN986)-AN136,0)+(SUM($N136:AM136)+SUM($N1102:AM1102))*AN$962*AN986)*($F1102=5)</f>
        <v>0</v>
      </c>
      <c r="AO1102" s="374">
        <f>(IFERROR(-FV(AO$962,AO986,AO136/AO986)-AO136,0)+(SUM($N136:AN136)+SUM($N1102:AN1102))*AO$962*AO986)*($F1102=5)</f>
        <v>0</v>
      </c>
      <c r="AP1102" s="374">
        <f>(IFERROR(-FV(AP$962,AP986,AP136/AP986)-AP136,0)+(SUM($N136:AO136)+SUM($N1102:AO1102))*AP$962*AP986)*($F1102=5)</f>
        <v>0</v>
      </c>
      <c r="AQ1102" s="374">
        <f>(IFERROR(-FV(AQ$962,AQ986,AQ136/AQ986)-AQ136,0)+(SUM($N136:AP136)+SUM($N1102:AP1102))*AQ$962*AQ986)*($F1102=5)</f>
        <v>0</v>
      </c>
      <c r="AR1102" s="374">
        <f>(IFERROR(-FV(AR$962,AR986,AR136/AR986)-AR136,0)+(SUM($N136:AQ136)+SUM($N1102:AQ1102))*AR$962*AR986)*($F1102=5)</f>
        <v>0</v>
      </c>
      <c r="AS1102" s="374">
        <f>(IFERROR(-FV(AS$962,AS986,AS136/AS986)-AS136,0)+(SUM($N136:AR136)+SUM($N1102:AR1102))*AS$962*AS986)*($F1102=5)</f>
        <v>0</v>
      </c>
      <c r="AT1102" s="374">
        <f>(IFERROR(-FV(AT$962,AT986,AT136/AT986)-AT136,0)+(SUM($N136:AS136)+SUM($N1102:AS1102))*AT$962*AT986)*($F1102=5)</f>
        <v>0</v>
      </c>
      <c r="AU1102" s="374">
        <f>(IFERROR(-FV(AU$962,AU986,AU136/AU986)-AU136,0)+(SUM($N136:AT136)+SUM($N1102:AT1102))*AU$962*AU986)*($F1102=5)</f>
        <v>0</v>
      </c>
      <c r="AV1102" s="374">
        <f>(IFERROR(-FV(AV$962,AV986,AV136/AV986)-AV136,0)+(SUM($N136:AU136)+SUM($N1102:AU1102))*AV$962*AV986)*($F1102=5)</f>
        <v>0</v>
      </c>
      <c r="AW1102" s="374">
        <f>(IFERROR(-FV(AW$962,AW986,AW136/AW986)-AW136,0)+(SUM($N136:AV136)+SUM($N1102:AV1102))*AW$962*AW986)*($F1102=5)</f>
        <v>0</v>
      </c>
      <c r="AX1102" s="374">
        <f>(IFERROR(-FV(AX$962,AX986,AX136/AX986)-AX136,0)+(SUM($N136:AW136)+SUM($N1102:AW1102))*AX$962*AX986)*($F1102=5)</f>
        <v>0</v>
      </c>
      <c r="AY1102" s="374">
        <f>(IFERROR(-FV(AY$962,AY986,AY136/AY986)-AY136,0)+(SUM($N136:AX136)+SUM($N1102:AX1102))*AY$962*AY986)*($F1102=5)</f>
        <v>0</v>
      </c>
      <c r="AZ1102" s="374">
        <f>(IFERROR(-FV(AZ$962,AZ986,AZ136/AZ986)-AZ136,0)+(SUM($N136:AY136)+SUM($N1102:AY1102))*AZ$962*AZ986)*($F1102=5)</f>
        <v>0</v>
      </c>
      <c r="BA1102" s="374">
        <f>(IFERROR(-FV(BA$962,BA986,BA136/BA986)-BA136,0)+(SUM($N136:AZ136)+SUM($N1102:AZ1102))*BA$962*BA986)*($F1102=5)</f>
        <v>0</v>
      </c>
      <c r="BB1102" s="374">
        <f>(IFERROR(-FV(BB$962,BB986,BB136/BB986)-BB136,0)+(SUM($N136:BA136)+SUM($N1102:BA1102))*BB$962*BB986)*($F1102=5)</f>
        <v>0</v>
      </c>
      <c r="BC1102" s="374">
        <f>(IFERROR(-FV(BC$962,BC986,BC136/BC986)-BC136,0)+(SUM($N136:BB136)+SUM($N1102:BB1102))*BC$962*BC986)*($F1102=5)</f>
        <v>0</v>
      </c>
      <c r="BD1102" s="374">
        <f>(IFERROR(-FV(BD$962,BD986,BD136/BD986)-BD136,0)+(SUM($N136:BC136)+SUM($N1102:BC1102))*BD$962*BD986)*($F1102=5)</f>
        <v>0</v>
      </c>
      <c r="BE1102" s="374">
        <f>(IFERROR(-FV(BE$962,BE986,BE136/BE986)-BE136,0)+(SUM($N136:BD136)+SUM($N1102:BD1102))*BE$962*BE986)*($F1102=5)</f>
        <v>0</v>
      </c>
      <c r="BF1102" s="374">
        <f>(IFERROR(-FV(BF$962,BF986,BF136/BF986)-BF136,0)+(SUM($N136:BE136)+SUM($N1102:BE1102))*BF$962*BF986)*($F1102=5)</f>
        <v>0</v>
      </c>
      <c r="BG1102" s="374">
        <f>(IFERROR(-FV(BG$962,BG986,BG136/BG986)-BG136,0)+(SUM($N136:BF136)+SUM($N1102:BF1102))*BG$962*BG986)*($F1102=5)</f>
        <v>0</v>
      </c>
      <c r="BH1102" s="374">
        <f>(IFERROR(-FV(BH$962,BH986,BH136/BH986)-BH136,0)+(SUM($N136:BG136)+SUM($N1102:BG1102))*BH$962*BH986)*($F1102=5)</f>
        <v>0</v>
      </c>
      <c r="BI1102" s="374">
        <f>(IFERROR(-FV(BI$962,BI986,BI136/BI986)-BI136,0)+(SUM($N136:BH136)+SUM($N1102:BH1102))*BI$962*BI986)*($F1102=5)</f>
        <v>0</v>
      </c>
      <c r="BJ1102" s="374">
        <f>(IFERROR(-FV(BJ$962,BJ986,BJ136/BJ986)-BJ136,0)+(SUM($N136:BI136)+SUM($N1102:BI1102))*BJ$962*BJ986)*($F1102=5)</f>
        <v>0</v>
      </c>
      <c r="BK1102" s="374">
        <f>(IFERROR(-FV(BK$962,BK986,BK136/BK986)-BK136,0)+(SUM($N136:BJ136)+SUM($N1102:BJ1102))*BK$962*BK986)*($F1102=5)</f>
        <v>0</v>
      </c>
      <c r="BL1102" s="374">
        <f>(IFERROR(-FV(BL$962,BL986,BL136/BL986)-BL136,0)+(SUM($N136:BK136)+SUM($N1102:BK1102))*BL$962*BL986)*($F1102=5)</f>
        <v>0</v>
      </c>
      <c r="BM1102" s="374">
        <f>(IFERROR(-FV(BM$962,BM986,BM136/BM986)-BM136,0)+(SUM($N136:BL136)+SUM($N1102:BL1102))*BM$962*BM986)*($F1102=5)</f>
        <v>0</v>
      </c>
    </row>
    <row r="1103" spans="3:65" outlineLevel="1" x14ac:dyDescent="0.2">
      <c r="C1103" s="325">
        <f t="shared" si="1840"/>
        <v>21</v>
      </c>
      <c r="D1103" s="303" t="str">
        <f t="shared" si="1841"/>
        <v>item 21</v>
      </c>
      <c r="E1103" s="350" t="str">
        <f t="shared" si="1839"/>
        <v>Operating Expense</v>
      </c>
      <c r="F1103" s="320">
        <f t="shared" si="1839"/>
        <v>2</v>
      </c>
      <c r="G1103" s="320"/>
      <c r="H1103" s="362"/>
      <c r="K1103" s="341">
        <f t="shared" si="1842"/>
        <v>0</v>
      </c>
      <c r="L1103" s="342">
        <f t="shared" si="1843"/>
        <v>0</v>
      </c>
      <c r="O1103" s="374">
        <f>(IFERROR(-FV(O$962,O987,O137/O987)-O137,0)+(SUM($N137:N137)+SUM($N1103:N1103))*O$962*O987)*($F1103=5)</f>
        <v>0</v>
      </c>
      <c r="P1103" s="374">
        <f>(IFERROR(-FV(P$962,P987,P137/P987)-P137,0)+(SUM($N137:O137)+SUM($N1103:O1103))*P$962*P987)*($F1103=5)</f>
        <v>0</v>
      </c>
      <c r="Q1103" s="374">
        <f>(IFERROR(-FV(Q$962,Q987,Q137/Q987)-Q137,0)+(SUM($N137:P137)+SUM($N1103:P1103))*Q$962*Q987)*($F1103=5)</f>
        <v>0</v>
      </c>
      <c r="R1103" s="374">
        <f>(IFERROR(-FV(R$962,R987,R137/R987)-R137,0)+(SUM($N137:Q137)+SUM($N1103:Q1103))*R$962*R987)*($F1103=5)</f>
        <v>0</v>
      </c>
      <c r="S1103" s="374">
        <f>(IFERROR(-FV(S$962,S987,S137/S987)-S137,0)+(SUM($N137:R137)+SUM($N1103:R1103))*S$962*S987)*($F1103=5)</f>
        <v>0</v>
      </c>
      <c r="T1103" s="374">
        <f>(IFERROR(-FV(T$962,T987,T137/T987)-T137,0)+(SUM($N137:S137)+SUM($N1103:S1103))*T$962*T987)*($F1103=5)</f>
        <v>0</v>
      </c>
      <c r="U1103" s="374">
        <f>(IFERROR(-FV(U$962,U987,U137/U987)-U137,0)+(SUM($N137:T137)+SUM($N1103:T1103))*U$962*U987)*($F1103=5)</f>
        <v>0</v>
      </c>
      <c r="V1103" s="374">
        <f>(IFERROR(-FV(V$962,V987,V137/V987)-V137,0)+(SUM($N137:U137)+SUM($N1103:U1103))*V$962*V987)*($F1103=5)</f>
        <v>0</v>
      </c>
      <c r="W1103" s="374">
        <f>(IFERROR(-FV(W$962,W987,W137/W987)-W137,0)+(SUM($N137:V137)+SUM($N1103:V1103))*W$962*W987)*($F1103=5)</f>
        <v>0</v>
      </c>
      <c r="X1103" s="374">
        <f>(IFERROR(-FV(X$962,X987,X137/X987)-X137,0)+(SUM($N137:W137)+SUM($N1103:W1103))*X$962*X987)*($F1103=5)</f>
        <v>0</v>
      </c>
      <c r="Y1103" s="374">
        <f>(IFERROR(-FV(Y$962,Y987,Y137/Y987)-Y137,0)+(SUM($N137:X137)+SUM($N1103:X1103))*Y$962*Y987)*($F1103=5)</f>
        <v>0</v>
      </c>
      <c r="Z1103" s="374">
        <f>(IFERROR(-FV(Z$962,Z987,Z137/Z987)-Z137,0)+(SUM($N137:Y137)+SUM($N1103:Y1103))*Z$962*Z987)*($F1103=5)</f>
        <v>0</v>
      </c>
      <c r="AA1103" s="374">
        <f>(IFERROR(-FV(AA$962,AA987,AA137/AA987)-AA137,0)+(SUM($N137:Z137)+SUM($N1103:Z1103))*AA$962*AA987)*($F1103=5)</f>
        <v>0</v>
      </c>
      <c r="AB1103" s="374">
        <f>(IFERROR(-FV(AB$962,AB987,AB137/AB987)-AB137,0)+(SUM($N137:AA137)+SUM($N1103:AA1103))*AB$962*AB987)*($F1103=5)</f>
        <v>0</v>
      </c>
      <c r="AC1103" s="374">
        <f>(IFERROR(-FV(AC$962,AC987,AC137/AC987)-AC137,0)+(SUM($N137:AB137)+SUM($N1103:AB1103))*AC$962*AC987)*($F1103=5)</f>
        <v>0</v>
      </c>
      <c r="AD1103" s="374">
        <f>(IFERROR(-FV(AD$962,AD987,AD137/AD987)-AD137,0)+(SUM($N137:AC137)+SUM($N1103:AC1103))*AD$962*AD987)*($F1103=5)</f>
        <v>0</v>
      </c>
      <c r="AE1103" s="374">
        <f>(IFERROR(-FV(AE$962,AE987,AE137/AE987)-AE137,0)+(SUM($N137:AD137)+SUM($N1103:AD1103))*AE$962*AE987)*($F1103=5)</f>
        <v>0</v>
      </c>
      <c r="AF1103" s="374">
        <f>(IFERROR(-FV(AF$962,AF987,AF137/AF987)-AF137,0)+(SUM($N137:AE137)+SUM($N1103:AE1103))*AF$962*AF987)*($F1103=5)</f>
        <v>0</v>
      </c>
      <c r="AG1103" s="374">
        <f>(IFERROR(-FV(AG$962,AG987,AG137/AG987)-AG137,0)+(SUM($N137:AF137)+SUM($N1103:AF1103))*AG$962*AG987)*($F1103=5)</f>
        <v>0</v>
      </c>
      <c r="AH1103" s="374">
        <f>(IFERROR(-FV(AH$962,AH987,AH137/AH987)-AH137,0)+(SUM($N137:AG137)+SUM($N1103:AG1103))*AH$962*AH987)*($F1103=5)</f>
        <v>0</v>
      </c>
      <c r="AI1103" s="374">
        <f>(IFERROR(-FV(AI$962,AI987,AI137/AI987)-AI137,0)+(SUM($N137:AH137)+SUM($N1103:AH1103))*AI$962*AI987)*($F1103=5)</f>
        <v>0</v>
      </c>
      <c r="AJ1103" s="374">
        <f>(IFERROR(-FV(AJ$962,AJ987,AJ137/AJ987)-AJ137,0)+(SUM($N137:AI137)+SUM($N1103:AI1103))*AJ$962*AJ987)*($F1103=5)</f>
        <v>0</v>
      </c>
      <c r="AK1103" s="374">
        <f>(IFERROR(-FV(AK$962,AK987,AK137/AK987)-AK137,0)+(SUM($N137:AJ137)+SUM($N1103:AJ1103))*AK$962*AK987)*($F1103=5)</f>
        <v>0</v>
      </c>
      <c r="AL1103" s="374">
        <f>(IFERROR(-FV(AL$962,AL987,AL137/AL987)-AL137,0)+(SUM($N137:AK137)+SUM($N1103:AK1103))*AL$962*AL987)*($F1103=5)</f>
        <v>0</v>
      </c>
      <c r="AM1103" s="374">
        <f>(IFERROR(-FV(AM$962,AM987,AM137/AM987)-AM137,0)+(SUM($N137:AL137)+SUM($N1103:AL1103))*AM$962*AM987)*($F1103=5)</f>
        <v>0</v>
      </c>
      <c r="AN1103" s="374">
        <f>(IFERROR(-FV(AN$962,AN987,AN137/AN987)-AN137,0)+(SUM($N137:AM137)+SUM($N1103:AM1103))*AN$962*AN987)*($F1103=5)</f>
        <v>0</v>
      </c>
      <c r="AO1103" s="374">
        <f>(IFERROR(-FV(AO$962,AO987,AO137/AO987)-AO137,0)+(SUM($N137:AN137)+SUM($N1103:AN1103))*AO$962*AO987)*($F1103=5)</f>
        <v>0</v>
      </c>
      <c r="AP1103" s="374">
        <f>(IFERROR(-FV(AP$962,AP987,AP137/AP987)-AP137,0)+(SUM($N137:AO137)+SUM($N1103:AO1103))*AP$962*AP987)*($F1103=5)</f>
        <v>0</v>
      </c>
      <c r="AQ1103" s="374">
        <f>(IFERROR(-FV(AQ$962,AQ987,AQ137/AQ987)-AQ137,0)+(SUM($N137:AP137)+SUM($N1103:AP1103))*AQ$962*AQ987)*($F1103=5)</f>
        <v>0</v>
      </c>
      <c r="AR1103" s="374">
        <f>(IFERROR(-FV(AR$962,AR987,AR137/AR987)-AR137,0)+(SUM($N137:AQ137)+SUM($N1103:AQ1103))*AR$962*AR987)*($F1103=5)</f>
        <v>0</v>
      </c>
      <c r="AS1103" s="374">
        <f>(IFERROR(-FV(AS$962,AS987,AS137/AS987)-AS137,0)+(SUM($N137:AR137)+SUM($N1103:AR1103))*AS$962*AS987)*($F1103=5)</f>
        <v>0</v>
      </c>
      <c r="AT1103" s="374">
        <f>(IFERROR(-FV(AT$962,AT987,AT137/AT987)-AT137,0)+(SUM($N137:AS137)+SUM($N1103:AS1103))*AT$962*AT987)*($F1103=5)</f>
        <v>0</v>
      </c>
      <c r="AU1103" s="374">
        <f>(IFERROR(-FV(AU$962,AU987,AU137/AU987)-AU137,0)+(SUM($N137:AT137)+SUM($N1103:AT1103))*AU$962*AU987)*($F1103=5)</f>
        <v>0</v>
      </c>
      <c r="AV1103" s="374">
        <f>(IFERROR(-FV(AV$962,AV987,AV137/AV987)-AV137,0)+(SUM($N137:AU137)+SUM($N1103:AU1103))*AV$962*AV987)*($F1103=5)</f>
        <v>0</v>
      </c>
      <c r="AW1103" s="374">
        <f>(IFERROR(-FV(AW$962,AW987,AW137/AW987)-AW137,0)+(SUM($N137:AV137)+SUM($N1103:AV1103))*AW$962*AW987)*($F1103=5)</f>
        <v>0</v>
      </c>
      <c r="AX1103" s="374">
        <f>(IFERROR(-FV(AX$962,AX987,AX137/AX987)-AX137,0)+(SUM($N137:AW137)+SUM($N1103:AW1103))*AX$962*AX987)*($F1103=5)</f>
        <v>0</v>
      </c>
      <c r="AY1103" s="374">
        <f>(IFERROR(-FV(AY$962,AY987,AY137/AY987)-AY137,0)+(SUM($N137:AX137)+SUM($N1103:AX1103))*AY$962*AY987)*($F1103=5)</f>
        <v>0</v>
      </c>
      <c r="AZ1103" s="374">
        <f>(IFERROR(-FV(AZ$962,AZ987,AZ137/AZ987)-AZ137,0)+(SUM($N137:AY137)+SUM($N1103:AY1103))*AZ$962*AZ987)*($F1103=5)</f>
        <v>0</v>
      </c>
      <c r="BA1103" s="374">
        <f>(IFERROR(-FV(BA$962,BA987,BA137/BA987)-BA137,0)+(SUM($N137:AZ137)+SUM($N1103:AZ1103))*BA$962*BA987)*($F1103=5)</f>
        <v>0</v>
      </c>
      <c r="BB1103" s="374">
        <f>(IFERROR(-FV(BB$962,BB987,BB137/BB987)-BB137,0)+(SUM($N137:BA137)+SUM($N1103:BA1103))*BB$962*BB987)*($F1103=5)</f>
        <v>0</v>
      </c>
      <c r="BC1103" s="374">
        <f>(IFERROR(-FV(BC$962,BC987,BC137/BC987)-BC137,0)+(SUM($N137:BB137)+SUM($N1103:BB1103))*BC$962*BC987)*($F1103=5)</f>
        <v>0</v>
      </c>
      <c r="BD1103" s="374">
        <f>(IFERROR(-FV(BD$962,BD987,BD137/BD987)-BD137,0)+(SUM($N137:BC137)+SUM($N1103:BC1103))*BD$962*BD987)*($F1103=5)</f>
        <v>0</v>
      </c>
      <c r="BE1103" s="374">
        <f>(IFERROR(-FV(BE$962,BE987,BE137/BE987)-BE137,0)+(SUM($N137:BD137)+SUM($N1103:BD1103))*BE$962*BE987)*($F1103=5)</f>
        <v>0</v>
      </c>
      <c r="BF1103" s="374">
        <f>(IFERROR(-FV(BF$962,BF987,BF137/BF987)-BF137,0)+(SUM($N137:BE137)+SUM($N1103:BE1103))*BF$962*BF987)*($F1103=5)</f>
        <v>0</v>
      </c>
      <c r="BG1103" s="374">
        <f>(IFERROR(-FV(BG$962,BG987,BG137/BG987)-BG137,0)+(SUM($N137:BF137)+SUM($N1103:BF1103))*BG$962*BG987)*($F1103=5)</f>
        <v>0</v>
      </c>
      <c r="BH1103" s="374">
        <f>(IFERROR(-FV(BH$962,BH987,BH137/BH987)-BH137,0)+(SUM($N137:BG137)+SUM($N1103:BG1103))*BH$962*BH987)*($F1103=5)</f>
        <v>0</v>
      </c>
      <c r="BI1103" s="374">
        <f>(IFERROR(-FV(BI$962,BI987,BI137/BI987)-BI137,0)+(SUM($N137:BH137)+SUM($N1103:BH1103))*BI$962*BI987)*($F1103=5)</f>
        <v>0</v>
      </c>
      <c r="BJ1103" s="374">
        <f>(IFERROR(-FV(BJ$962,BJ987,BJ137/BJ987)-BJ137,0)+(SUM($N137:BI137)+SUM($N1103:BI1103))*BJ$962*BJ987)*($F1103=5)</f>
        <v>0</v>
      </c>
      <c r="BK1103" s="374">
        <f>(IFERROR(-FV(BK$962,BK987,BK137/BK987)-BK137,0)+(SUM($N137:BJ137)+SUM($N1103:BJ1103))*BK$962*BK987)*($F1103=5)</f>
        <v>0</v>
      </c>
      <c r="BL1103" s="374">
        <f>(IFERROR(-FV(BL$962,BL987,BL137/BL987)-BL137,0)+(SUM($N137:BK137)+SUM($N1103:BK1103))*BL$962*BL987)*($F1103=5)</f>
        <v>0</v>
      </c>
      <c r="BM1103" s="374">
        <f>(IFERROR(-FV(BM$962,BM987,BM137/BM987)-BM137,0)+(SUM($N137:BL137)+SUM($N1103:BL1103))*BM$962*BM987)*($F1103=5)</f>
        <v>0</v>
      </c>
    </row>
    <row r="1104" spans="3:65" outlineLevel="1" x14ac:dyDescent="0.2">
      <c r="C1104" s="325">
        <f t="shared" si="1840"/>
        <v>22</v>
      </c>
      <c r="D1104" s="303" t="str">
        <f t="shared" si="1841"/>
        <v>item 22</v>
      </c>
      <c r="E1104" s="350" t="str">
        <f t="shared" si="1839"/>
        <v>Operating Expense</v>
      </c>
      <c r="F1104" s="320">
        <f t="shared" si="1839"/>
        <v>2</v>
      </c>
      <c r="G1104" s="320"/>
      <c r="H1104" s="362"/>
      <c r="K1104" s="341">
        <f t="shared" si="1842"/>
        <v>0</v>
      </c>
      <c r="L1104" s="342">
        <f t="shared" si="1843"/>
        <v>0</v>
      </c>
      <c r="O1104" s="374">
        <f>(IFERROR(-FV(O$962,O988,O138/O988)-O138,0)+(SUM($N138:N138)+SUM($N1104:N1104))*O$962*O988)*($F1104=5)</f>
        <v>0</v>
      </c>
      <c r="P1104" s="374">
        <f>(IFERROR(-FV(P$962,P988,P138/P988)-P138,0)+(SUM($N138:O138)+SUM($N1104:O1104))*P$962*P988)*($F1104=5)</f>
        <v>0</v>
      </c>
      <c r="Q1104" s="374">
        <f>(IFERROR(-FV(Q$962,Q988,Q138/Q988)-Q138,0)+(SUM($N138:P138)+SUM($N1104:P1104))*Q$962*Q988)*($F1104=5)</f>
        <v>0</v>
      </c>
      <c r="R1104" s="374">
        <f>(IFERROR(-FV(R$962,R988,R138/R988)-R138,0)+(SUM($N138:Q138)+SUM($N1104:Q1104))*R$962*R988)*($F1104=5)</f>
        <v>0</v>
      </c>
      <c r="S1104" s="374">
        <f>(IFERROR(-FV(S$962,S988,S138/S988)-S138,0)+(SUM($N138:R138)+SUM($N1104:R1104))*S$962*S988)*($F1104=5)</f>
        <v>0</v>
      </c>
      <c r="T1104" s="374">
        <f>(IFERROR(-FV(T$962,T988,T138/T988)-T138,0)+(SUM($N138:S138)+SUM($N1104:S1104))*T$962*T988)*($F1104=5)</f>
        <v>0</v>
      </c>
      <c r="U1104" s="374">
        <f>(IFERROR(-FV(U$962,U988,U138/U988)-U138,0)+(SUM($N138:T138)+SUM($N1104:T1104))*U$962*U988)*($F1104=5)</f>
        <v>0</v>
      </c>
      <c r="V1104" s="374">
        <f>(IFERROR(-FV(V$962,V988,V138/V988)-V138,0)+(SUM($N138:U138)+SUM($N1104:U1104))*V$962*V988)*($F1104=5)</f>
        <v>0</v>
      </c>
      <c r="W1104" s="374">
        <f>(IFERROR(-FV(W$962,W988,W138/W988)-W138,0)+(SUM($N138:V138)+SUM($N1104:V1104))*W$962*W988)*($F1104=5)</f>
        <v>0</v>
      </c>
      <c r="X1104" s="374">
        <f>(IFERROR(-FV(X$962,X988,X138/X988)-X138,0)+(SUM($N138:W138)+SUM($N1104:W1104))*X$962*X988)*($F1104=5)</f>
        <v>0</v>
      </c>
      <c r="Y1104" s="374">
        <f>(IFERROR(-FV(Y$962,Y988,Y138/Y988)-Y138,0)+(SUM($N138:X138)+SUM($N1104:X1104))*Y$962*Y988)*($F1104=5)</f>
        <v>0</v>
      </c>
      <c r="Z1104" s="374">
        <f>(IFERROR(-FV(Z$962,Z988,Z138/Z988)-Z138,0)+(SUM($N138:Y138)+SUM($N1104:Y1104))*Z$962*Z988)*($F1104=5)</f>
        <v>0</v>
      </c>
      <c r="AA1104" s="374">
        <f>(IFERROR(-FV(AA$962,AA988,AA138/AA988)-AA138,0)+(SUM($N138:Z138)+SUM($N1104:Z1104))*AA$962*AA988)*($F1104=5)</f>
        <v>0</v>
      </c>
      <c r="AB1104" s="374">
        <f>(IFERROR(-FV(AB$962,AB988,AB138/AB988)-AB138,0)+(SUM($N138:AA138)+SUM($N1104:AA1104))*AB$962*AB988)*($F1104=5)</f>
        <v>0</v>
      </c>
      <c r="AC1104" s="374">
        <f>(IFERROR(-FV(AC$962,AC988,AC138/AC988)-AC138,0)+(SUM($N138:AB138)+SUM($N1104:AB1104))*AC$962*AC988)*($F1104=5)</f>
        <v>0</v>
      </c>
      <c r="AD1104" s="374">
        <f>(IFERROR(-FV(AD$962,AD988,AD138/AD988)-AD138,0)+(SUM($N138:AC138)+SUM($N1104:AC1104))*AD$962*AD988)*($F1104=5)</f>
        <v>0</v>
      </c>
      <c r="AE1104" s="374">
        <f>(IFERROR(-FV(AE$962,AE988,AE138/AE988)-AE138,0)+(SUM($N138:AD138)+SUM($N1104:AD1104))*AE$962*AE988)*($F1104=5)</f>
        <v>0</v>
      </c>
      <c r="AF1104" s="374">
        <f>(IFERROR(-FV(AF$962,AF988,AF138/AF988)-AF138,0)+(SUM($N138:AE138)+SUM($N1104:AE1104))*AF$962*AF988)*($F1104=5)</f>
        <v>0</v>
      </c>
      <c r="AG1104" s="374">
        <f>(IFERROR(-FV(AG$962,AG988,AG138/AG988)-AG138,0)+(SUM($N138:AF138)+SUM($N1104:AF1104))*AG$962*AG988)*($F1104=5)</f>
        <v>0</v>
      </c>
      <c r="AH1104" s="374">
        <f>(IFERROR(-FV(AH$962,AH988,AH138/AH988)-AH138,0)+(SUM($N138:AG138)+SUM($N1104:AG1104))*AH$962*AH988)*($F1104=5)</f>
        <v>0</v>
      </c>
      <c r="AI1104" s="374">
        <f>(IFERROR(-FV(AI$962,AI988,AI138/AI988)-AI138,0)+(SUM($N138:AH138)+SUM($N1104:AH1104))*AI$962*AI988)*($F1104=5)</f>
        <v>0</v>
      </c>
      <c r="AJ1104" s="374">
        <f>(IFERROR(-FV(AJ$962,AJ988,AJ138/AJ988)-AJ138,0)+(SUM($N138:AI138)+SUM($N1104:AI1104))*AJ$962*AJ988)*($F1104=5)</f>
        <v>0</v>
      </c>
      <c r="AK1104" s="374">
        <f>(IFERROR(-FV(AK$962,AK988,AK138/AK988)-AK138,0)+(SUM($N138:AJ138)+SUM($N1104:AJ1104))*AK$962*AK988)*($F1104=5)</f>
        <v>0</v>
      </c>
      <c r="AL1104" s="374">
        <f>(IFERROR(-FV(AL$962,AL988,AL138/AL988)-AL138,0)+(SUM($N138:AK138)+SUM($N1104:AK1104))*AL$962*AL988)*($F1104=5)</f>
        <v>0</v>
      </c>
      <c r="AM1104" s="374">
        <f>(IFERROR(-FV(AM$962,AM988,AM138/AM988)-AM138,0)+(SUM($N138:AL138)+SUM($N1104:AL1104))*AM$962*AM988)*($F1104=5)</f>
        <v>0</v>
      </c>
      <c r="AN1104" s="374">
        <f>(IFERROR(-FV(AN$962,AN988,AN138/AN988)-AN138,0)+(SUM($N138:AM138)+SUM($N1104:AM1104))*AN$962*AN988)*($F1104=5)</f>
        <v>0</v>
      </c>
      <c r="AO1104" s="374">
        <f>(IFERROR(-FV(AO$962,AO988,AO138/AO988)-AO138,0)+(SUM($N138:AN138)+SUM($N1104:AN1104))*AO$962*AO988)*($F1104=5)</f>
        <v>0</v>
      </c>
      <c r="AP1104" s="374">
        <f>(IFERROR(-FV(AP$962,AP988,AP138/AP988)-AP138,0)+(SUM($N138:AO138)+SUM($N1104:AO1104))*AP$962*AP988)*($F1104=5)</f>
        <v>0</v>
      </c>
      <c r="AQ1104" s="374">
        <f>(IFERROR(-FV(AQ$962,AQ988,AQ138/AQ988)-AQ138,0)+(SUM($N138:AP138)+SUM($N1104:AP1104))*AQ$962*AQ988)*($F1104=5)</f>
        <v>0</v>
      </c>
      <c r="AR1104" s="374">
        <f>(IFERROR(-FV(AR$962,AR988,AR138/AR988)-AR138,0)+(SUM($N138:AQ138)+SUM($N1104:AQ1104))*AR$962*AR988)*($F1104=5)</f>
        <v>0</v>
      </c>
      <c r="AS1104" s="374">
        <f>(IFERROR(-FV(AS$962,AS988,AS138/AS988)-AS138,0)+(SUM($N138:AR138)+SUM($N1104:AR1104))*AS$962*AS988)*($F1104=5)</f>
        <v>0</v>
      </c>
      <c r="AT1104" s="374">
        <f>(IFERROR(-FV(AT$962,AT988,AT138/AT988)-AT138,0)+(SUM($N138:AS138)+SUM($N1104:AS1104))*AT$962*AT988)*($F1104=5)</f>
        <v>0</v>
      </c>
      <c r="AU1104" s="374">
        <f>(IFERROR(-FV(AU$962,AU988,AU138/AU988)-AU138,0)+(SUM($N138:AT138)+SUM($N1104:AT1104))*AU$962*AU988)*($F1104=5)</f>
        <v>0</v>
      </c>
      <c r="AV1104" s="374">
        <f>(IFERROR(-FV(AV$962,AV988,AV138/AV988)-AV138,0)+(SUM($N138:AU138)+SUM($N1104:AU1104))*AV$962*AV988)*($F1104=5)</f>
        <v>0</v>
      </c>
      <c r="AW1104" s="374">
        <f>(IFERROR(-FV(AW$962,AW988,AW138/AW988)-AW138,0)+(SUM($N138:AV138)+SUM($N1104:AV1104))*AW$962*AW988)*($F1104=5)</f>
        <v>0</v>
      </c>
      <c r="AX1104" s="374">
        <f>(IFERROR(-FV(AX$962,AX988,AX138/AX988)-AX138,0)+(SUM($N138:AW138)+SUM($N1104:AW1104))*AX$962*AX988)*($F1104=5)</f>
        <v>0</v>
      </c>
      <c r="AY1104" s="374">
        <f>(IFERROR(-FV(AY$962,AY988,AY138/AY988)-AY138,0)+(SUM($N138:AX138)+SUM($N1104:AX1104))*AY$962*AY988)*($F1104=5)</f>
        <v>0</v>
      </c>
      <c r="AZ1104" s="374">
        <f>(IFERROR(-FV(AZ$962,AZ988,AZ138/AZ988)-AZ138,0)+(SUM($N138:AY138)+SUM($N1104:AY1104))*AZ$962*AZ988)*($F1104=5)</f>
        <v>0</v>
      </c>
      <c r="BA1104" s="374">
        <f>(IFERROR(-FV(BA$962,BA988,BA138/BA988)-BA138,0)+(SUM($N138:AZ138)+SUM($N1104:AZ1104))*BA$962*BA988)*($F1104=5)</f>
        <v>0</v>
      </c>
      <c r="BB1104" s="374">
        <f>(IFERROR(-FV(BB$962,BB988,BB138/BB988)-BB138,0)+(SUM($N138:BA138)+SUM($N1104:BA1104))*BB$962*BB988)*($F1104=5)</f>
        <v>0</v>
      </c>
      <c r="BC1104" s="374">
        <f>(IFERROR(-FV(BC$962,BC988,BC138/BC988)-BC138,0)+(SUM($N138:BB138)+SUM($N1104:BB1104))*BC$962*BC988)*($F1104=5)</f>
        <v>0</v>
      </c>
      <c r="BD1104" s="374">
        <f>(IFERROR(-FV(BD$962,BD988,BD138/BD988)-BD138,0)+(SUM($N138:BC138)+SUM($N1104:BC1104))*BD$962*BD988)*($F1104=5)</f>
        <v>0</v>
      </c>
      <c r="BE1104" s="374">
        <f>(IFERROR(-FV(BE$962,BE988,BE138/BE988)-BE138,0)+(SUM($N138:BD138)+SUM($N1104:BD1104))*BE$962*BE988)*($F1104=5)</f>
        <v>0</v>
      </c>
      <c r="BF1104" s="374">
        <f>(IFERROR(-FV(BF$962,BF988,BF138/BF988)-BF138,0)+(SUM($N138:BE138)+SUM($N1104:BE1104))*BF$962*BF988)*($F1104=5)</f>
        <v>0</v>
      </c>
      <c r="BG1104" s="374">
        <f>(IFERROR(-FV(BG$962,BG988,BG138/BG988)-BG138,0)+(SUM($N138:BF138)+SUM($N1104:BF1104))*BG$962*BG988)*($F1104=5)</f>
        <v>0</v>
      </c>
      <c r="BH1104" s="374">
        <f>(IFERROR(-FV(BH$962,BH988,BH138/BH988)-BH138,0)+(SUM($N138:BG138)+SUM($N1104:BG1104))*BH$962*BH988)*($F1104=5)</f>
        <v>0</v>
      </c>
      <c r="BI1104" s="374">
        <f>(IFERROR(-FV(BI$962,BI988,BI138/BI988)-BI138,0)+(SUM($N138:BH138)+SUM($N1104:BH1104))*BI$962*BI988)*($F1104=5)</f>
        <v>0</v>
      </c>
      <c r="BJ1104" s="374">
        <f>(IFERROR(-FV(BJ$962,BJ988,BJ138/BJ988)-BJ138,0)+(SUM($N138:BI138)+SUM($N1104:BI1104))*BJ$962*BJ988)*($F1104=5)</f>
        <v>0</v>
      </c>
      <c r="BK1104" s="374">
        <f>(IFERROR(-FV(BK$962,BK988,BK138/BK988)-BK138,0)+(SUM($N138:BJ138)+SUM($N1104:BJ1104))*BK$962*BK988)*($F1104=5)</f>
        <v>0</v>
      </c>
      <c r="BL1104" s="374">
        <f>(IFERROR(-FV(BL$962,BL988,BL138/BL988)-BL138,0)+(SUM($N138:BK138)+SUM($N1104:BK1104))*BL$962*BL988)*($F1104=5)</f>
        <v>0</v>
      </c>
      <c r="BM1104" s="374">
        <f>(IFERROR(-FV(BM$962,BM988,BM138/BM988)-BM138,0)+(SUM($N138:BL138)+SUM($N1104:BL1104))*BM$962*BM988)*($F1104=5)</f>
        <v>0</v>
      </c>
    </row>
    <row r="1105" spans="3:65" outlineLevel="1" x14ac:dyDescent="0.2">
      <c r="C1105" s="325">
        <f t="shared" si="1840"/>
        <v>23</v>
      </c>
      <c r="D1105" s="303" t="str">
        <f t="shared" si="1841"/>
        <v>item 23</v>
      </c>
      <c r="E1105" s="350" t="str">
        <f t="shared" si="1839"/>
        <v>Operating Expense</v>
      </c>
      <c r="F1105" s="320">
        <f t="shared" si="1839"/>
        <v>2</v>
      </c>
      <c r="G1105" s="320"/>
      <c r="H1105" s="362"/>
      <c r="K1105" s="341">
        <f t="shared" si="1842"/>
        <v>0</v>
      </c>
      <c r="L1105" s="342">
        <f t="shared" si="1843"/>
        <v>0</v>
      </c>
      <c r="O1105" s="374">
        <f>(IFERROR(-FV(O$962,O989,O139/O989)-O139,0)+(SUM($N139:N139)+SUM($N1105:N1105))*O$962*O989)*($F1105=5)</f>
        <v>0</v>
      </c>
      <c r="P1105" s="374">
        <f>(IFERROR(-FV(P$962,P989,P139/P989)-P139,0)+(SUM($N139:O139)+SUM($N1105:O1105))*P$962*P989)*($F1105=5)</f>
        <v>0</v>
      </c>
      <c r="Q1105" s="374">
        <f>(IFERROR(-FV(Q$962,Q989,Q139/Q989)-Q139,0)+(SUM($N139:P139)+SUM($N1105:P1105))*Q$962*Q989)*($F1105=5)</f>
        <v>0</v>
      </c>
      <c r="R1105" s="374">
        <f>(IFERROR(-FV(R$962,R989,R139/R989)-R139,0)+(SUM($N139:Q139)+SUM($N1105:Q1105))*R$962*R989)*($F1105=5)</f>
        <v>0</v>
      </c>
      <c r="S1105" s="374">
        <f>(IFERROR(-FV(S$962,S989,S139/S989)-S139,0)+(SUM($N139:R139)+SUM($N1105:R1105))*S$962*S989)*($F1105=5)</f>
        <v>0</v>
      </c>
      <c r="T1105" s="374">
        <f>(IFERROR(-FV(T$962,T989,T139/T989)-T139,0)+(SUM($N139:S139)+SUM($N1105:S1105))*T$962*T989)*($F1105=5)</f>
        <v>0</v>
      </c>
      <c r="U1105" s="374">
        <f>(IFERROR(-FV(U$962,U989,U139/U989)-U139,0)+(SUM($N139:T139)+SUM($N1105:T1105))*U$962*U989)*($F1105=5)</f>
        <v>0</v>
      </c>
      <c r="V1105" s="374">
        <f>(IFERROR(-FV(V$962,V989,V139/V989)-V139,0)+(SUM($N139:U139)+SUM($N1105:U1105))*V$962*V989)*($F1105=5)</f>
        <v>0</v>
      </c>
      <c r="W1105" s="374">
        <f>(IFERROR(-FV(W$962,W989,W139/W989)-W139,0)+(SUM($N139:V139)+SUM($N1105:V1105))*W$962*W989)*($F1105=5)</f>
        <v>0</v>
      </c>
      <c r="X1105" s="374">
        <f>(IFERROR(-FV(X$962,X989,X139/X989)-X139,0)+(SUM($N139:W139)+SUM($N1105:W1105))*X$962*X989)*($F1105=5)</f>
        <v>0</v>
      </c>
      <c r="Y1105" s="374">
        <f>(IFERROR(-FV(Y$962,Y989,Y139/Y989)-Y139,0)+(SUM($N139:X139)+SUM($N1105:X1105))*Y$962*Y989)*($F1105=5)</f>
        <v>0</v>
      </c>
      <c r="Z1105" s="374">
        <f>(IFERROR(-FV(Z$962,Z989,Z139/Z989)-Z139,0)+(SUM($N139:Y139)+SUM($N1105:Y1105))*Z$962*Z989)*($F1105=5)</f>
        <v>0</v>
      </c>
      <c r="AA1105" s="374">
        <f>(IFERROR(-FV(AA$962,AA989,AA139/AA989)-AA139,0)+(SUM($N139:Z139)+SUM($N1105:Z1105))*AA$962*AA989)*($F1105=5)</f>
        <v>0</v>
      </c>
      <c r="AB1105" s="374">
        <f>(IFERROR(-FV(AB$962,AB989,AB139/AB989)-AB139,0)+(SUM($N139:AA139)+SUM($N1105:AA1105))*AB$962*AB989)*($F1105=5)</f>
        <v>0</v>
      </c>
      <c r="AC1105" s="374">
        <f>(IFERROR(-FV(AC$962,AC989,AC139/AC989)-AC139,0)+(SUM($N139:AB139)+SUM($N1105:AB1105))*AC$962*AC989)*($F1105=5)</f>
        <v>0</v>
      </c>
      <c r="AD1105" s="374">
        <f>(IFERROR(-FV(AD$962,AD989,AD139/AD989)-AD139,0)+(SUM($N139:AC139)+SUM($N1105:AC1105))*AD$962*AD989)*($F1105=5)</f>
        <v>0</v>
      </c>
      <c r="AE1105" s="374">
        <f>(IFERROR(-FV(AE$962,AE989,AE139/AE989)-AE139,0)+(SUM($N139:AD139)+SUM($N1105:AD1105))*AE$962*AE989)*($F1105=5)</f>
        <v>0</v>
      </c>
      <c r="AF1105" s="374">
        <f>(IFERROR(-FV(AF$962,AF989,AF139/AF989)-AF139,0)+(SUM($N139:AE139)+SUM($N1105:AE1105))*AF$962*AF989)*($F1105=5)</f>
        <v>0</v>
      </c>
      <c r="AG1105" s="374">
        <f>(IFERROR(-FV(AG$962,AG989,AG139/AG989)-AG139,0)+(SUM($N139:AF139)+SUM($N1105:AF1105))*AG$962*AG989)*($F1105=5)</f>
        <v>0</v>
      </c>
      <c r="AH1105" s="374">
        <f>(IFERROR(-FV(AH$962,AH989,AH139/AH989)-AH139,0)+(SUM($N139:AG139)+SUM($N1105:AG1105))*AH$962*AH989)*($F1105=5)</f>
        <v>0</v>
      </c>
      <c r="AI1105" s="374">
        <f>(IFERROR(-FV(AI$962,AI989,AI139/AI989)-AI139,0)+(SUM($N139:AH139)+SUM($N1105:AH1105))*AI$962*AI989)*($F1105=5)</f>
        <v>0</v>
      </c>
      <c r="AJ1105" s="374">
        <f>(IFERROR(-FV(AJ$962,AJ989,AJ139/AJ989)-AJ139,0)+(SUM($N139:AI139)+SUM($N1105:AI1105))*AJ$962*AJ989)*($F1105=5)</f>
        <v>0</v>
      </c>
      <c r="AK1105" s="374">
        <f>(IFERROR(-FV(AK$962,AK989,AK139/AK989)-AK139,0)+(SUM($N139:AJ139)+SUM($N1105:AJ1105))*AK$962*AK989)*($F1105=5)</f>
        <v>0</v>
      </c>
      <c r="AL1105" s="374">
        <f>(IFERROR(-FV(AL$962,AL989,AL139/AL989)-AL139,0)+(SUM($N139:AK139)+SUM($N1105:AK1105))*AL$962*AL989)*($F1105=5)</f>
        <v>0</v>
      </c>
      <c r="AM1105" s="374">
        <f>(IFERROR(-FV(AM$962,AM989,AM139/AM989)-AM139,0)+(SUM($N139:AL139)+SUM($N1105:AL1105))*AM$962*AM989)*($F1105=5)</f>
        <v>0</v>
      </c>
      <c r="AN1105" s="374">
        <f>(IFERROR(-FV(AN$962,AN989,AN139/AN989)-AN139,0)+(SUM($N139:AM139)+SUM($N1105:AM1105))*AN$962*AN989)*($F1105=5)</f>
        <v>0</v>
      </c>
      <c r="AO1105" s="374">
        <f>(IFERROR(-FV(AO$962,AO989,AO139/AO989)-AO139,0)+(SUM($N139:AN139)+SUM($N1105:AN1105))*AO$962*AO989)*($F1105=5)</f>
        <v>0</v>
      </c>
      <c r="AP1105" s="374">
        <f>(IFERROR(-FV(AP$962,AP989,AP139/AP989)-AP139,0)+(SUM($N139:AO139)+SUM($N1105:AO1105))*AP$962*AP989)*($F1105=5)</f>
        <v>0</v>
      </c>
      <c r="AQ1105" s="374">
        <f>(IFERROR(-FV(AQ$962,AQ989,AQ139/AQ989)-AQ139,0)+(SUM($N139:AP139)+SUM($N1105:AP1105))*AQ$962*AQ989)*($F1105=5)</f>
        <v>0</v>
      </c>
      <c r="AR1105" s="374">
        <f>(IFERROR(-FV(AR$962,AR989,AR139/AR989)-AR139,0)+(SUM($N139:AQ139)+SUM($N1105:AQ1105))*AR$962*AR989)*($F1105=5)</f>
        <v>0</v>
      </c>
      <c r="AS1105" s="374">
        <f>(IFERROR(-FV(AS$962,AS989,AS139/AS989)-AS139,0)+(SUM($N139:AR139)+SUM($N1105:AR1105))*AS$962*AS989)*($F1105=5)</f>
        <v>0</v>
      </c>
      <c r="AT1105" s="374">
        <f>(IFERROR(-FV(AT$962,AT989,AT139/AT989)-AT139,0)+(SUM($N139:AS139)+SUM($N1105:AS1105))*AT$962*AT989)*($F1105=5)</f>
        <v>0</v>
      </c>
      <c r="AU1105" s="374">
        <f>(IFERROR(-FV(AU$962,AU989,AU139/AU989)-AU139,0)+(SUM($N139:AT139)+SUM($N1105:AT1105))*AU$962*AU989)*($F1105=5)</f>
        <v>0</v>
      </c>
      <c r="AV1105" s="374">
        <f>(IFERROR(-FV(AV$962,AV989,AV139/AV989)-AV139,0)+(SUM($N139:AU139)+SUM($N1105:AU1105))*AV$962*AV989)*($F1105=5)</f>
        <v>0</v>
      </c>
      <c r="AW1105" s="374">
        <f>(IFERROR(-FV(AW$962,AW989,AW139/AW989)-AW139,0)+(SUM($N139:AV139)+SUM($N1105:AV1105))*AW$962*AW989)*($F1105=5)</f>
        <v>0</v>
      </c>
      <c r="AX1105" s="374">
        <f>(IFERROR(-FV(AX$962,AX989,AX139/AX989)-AX139,0)+(SUM($N139:AW139)+SUM($N1105:AW1105))*AX$962*AX989)*($F1105=5)</f>
        <v>0</v>
      </c>
      <c r="AY1105" s="374">
        <f>(IFERROR(-FV(AY$962,AY989,AY139/AY989)-AY139,0)+(SUM($N139:AX139)+SUM($N1105:AX1105))*AY$962*AY989)*($F1105=5)</f>
        <v>0</v>
      </c>
      <c r="AZ1105" s="374">
        <f>(IFERROR(-FV(AZ$962,AZ989,AZ139/AZ989)-AZ139,0)+(SUM($N139:AY139)+SUM($N1105:AY1105))*AZ$962*AZ989)*($F1105=5)</f>
        <v>0</v>
      </c>
      <c r="BA1105" s="374">
        <f>(IFERROR(-FV(BA$962,BA989,BA139/BA989)-BA139,0)+(SUM($N139:AZ139)+SUM($N1105:AZ1105))*BA$962*BA989)*($F1105=5)</f>
        <v>0</v>
      </c>
      <c r="BB1105" s="374">
        <f>(IFERROR(-FV(BB$962,BB989,BB139/BB989)-BB139,0)+(SUM($N139:BA139)+SUM($N1105:BA1105))*BB$962*BB989)*($F1105=5)</f>
        <v>0</v>
      </c>
      <c r="BC1105" s="374">
        <f>(IFERROR(-FV(BC$962,BC989,BC139/BC989)-BC139,0)+(SUM($N139:BB139)+SUM($N1105:BB1105))*BC$962*BC989)*($F1105=5)</f>
        <v>0</v>
      </c>
      <c r="BD1105" s="374">
        <f>(IFERROR(-FV(BD$962,BD989,BD139/BD989)-BD139,0)+(SUM($N139:BC139)+SUM($N1105:BC1105))*BD$962*BD989)*($F1105=5)</f>
        <v>0</v>
      </c>
      <c r="BE1105" s="374">
        <f>(IFERROR(-FV(BE$962,BE989,BE139/BE989)-BE139,0)+(SUM($N139:BD139)+SUM($N1105:BD1105))*BE$962*BE989)*($F1105=5)</f>
        <v>0</v>
      </c>
      <c r="BF1105" s="374">
        <f>(IFERROR(-FV(BF$962,BF989,BF139/BF989)-BF139,0)+(SUM($N139:BE139)+SUM($N1105:BE1105))*BF$962*BF989)*($F1105=5)</f>
        <v>0</v>
      </c>
      <c r="BG1105" s="374">
        <f>(IFERROR(-FV(BG$962,BG989,BG139/BG989)-BG139,0)+(SUM($N139:BF139)+SUM($N1105:BF1105))*BG$962*BG989)*($F1105=5)</f>
        <v>0</v>
      </c>
      <c r="BH1105" s="374">
        <f>(IFERROR(-FV(BH$962,BH989,BH139/BH989)-BH139,0)+(SUM($N139:BG139)+SUM($N1105:BG1105))*BH$962*BH989)*($F1105=5)</f>
        <v>0</v>
      </c>
      <c r="BI1105" s="374">
        <f>(IFERROR(-FV(BI$962,BI989,BI139/BI989)-BI139,0)+(SUM($N139:BH139)+SUM($N1105:BH1105))*BI$962*BI989)*($F1105=5)</f>
        <v>0</v>
      </c>
      <c r="BJ1105" s="374">
        <f>(IFERROR(-FV(BJ$962,BJ989,BJ139/BJ989)-BJ139,0)+(SUM($N139:BI139)+SUM($N1105:BI1105))*BJ$962*BJ989)*($F1105=5)</f>
        <v>0</v>
      </c>
      <c r="BK1105" s="374">
        <f>(IFERROR(-FV(BK$962,BK989,BK139/BK989)-BK139,0)+(SUM($N139:BJ139)+SUM($N1105:BJ1105))*BK$962*BK989)*($F1105=5)</f>
        <v>0</v>
      </c>
      <c r="BL1105" s="374">
        <f>(IFERROR(-FV(BL$962,BL989,BL139/BL989)-BL139,0)+(SUM($N139:BK139)+SUM($N1105:BK1105))*BL$962*BL989)*($F1105=5)</f>
        <v>0</v>
      </c>
      <c r="BM1105" s="374">
        <f>(IFERROR(-FV(BM$962,BM989,BM139/BM989)-BM139,0)+(SUM($N139:BL139)+SUM($N1105:BL1105))*BM$962*BM989)*($F1105=5)</f>
        <v>0</v>
      </c>
    </row>
    <row r="1106" spans="3:65" outlineLevel="1" x14ac:dyDescent="0.2">
      <c r="C1106" s="325">
        <f t="shared" si="1840"/>
        <v>24</v>
      </c>
      <c r="D1106" s="303" t="str">
        <f t="shared" si="1841"/>
        <v>item 24</v>
      </c>
      <c r="E1106" s="350" t="str">
        <f t="shared" si="1839"/>
        <v>Operating Expense</v>
      </c>
      <c r="F1106" s="320">
        <f t="shared" si="1839"/>
        <v>2</v>
      </c>
      <c r="G1106" s="320"/>
      <c r="H1106" s="362"/>
      <c r="K1106" s="341">
        <f t="shared" si="1842"/>
        <v>0</v>
      </c>
      <c r="L1106" s="342">
        <f t="shared" si="1843"/>
        <v>0</v>
      </c>
      <c r="O1106" s="374">
        <f>(IFERROR(-FV(O$962,O990,O140/O990)-O140,0)+(SUM($N140:N140)+SUM($N1106:N1106))*O$962*O990)*($F1106=5)</f>
        <v>0</v>
      </c>
      <c r="P1106" s="374">
        <f>(IFERROR(-FV(P$962,P990,P140/P990)-P140,0)+(SUM($N140:O140)+SUM($N1106:O1106))*P$962*P990)*($F1106=5)</f>
        <v>0</v>
      </c>
      <c r="Q1106" s="374">
        <f>(IFERROR(-FV(Q$962,Q990,Q140/Q990)-Q140,0)+(SUM($N140:P140)+SUM($N1106:P1106))*Q$962*Q990)*($F1106=5)</f>
        <v>0</v>
      </c>
      <c r="R1106" s="374">
        <f>(IFERROR(-FV(R$962,R990,R140/R990)-R140,0)+(SUM($N140:Q140)+SUM($N1106:Q1106))*R$962*R990)*($F1106=5)</f>
        <v>0</v>
      </c>
      <c r="S1106" s="374">
        <f>(IFERROR(-FV(S$962,S990,S140/S990)-S140,0)+(SUM($N140:R140)+SUM($N1106:R1106))*S$962*S990)*($F1106=5)</f>
        <v>0</v>
      </c>
      <c r="T1106" s="374">
        <f>(IFERROR(-FV(T$962,T990,T140/T990)-T140,0)+(SUM($N140:S140)+SUM($N1106:S1106))*T$962*T990)*($F1106=5)</f>
        <v>0</v>
      </c>
      <c r="U1106" s="374">
        <f>(IFERROR(-FV(U$962,U990,U140/U990)-U140,0)+(SUM($N140:T140)+SUM($N1106:T1106))*U$962*U990)*($F1106=5)</f>
        <v>0</v>
      </c>
      <c r="V1106" s="374">
        <f>(IFERROR(-FV(V$962,V990,V140/V990)-V140,0)+(SUM($N140:U140)+SUM($N1106:U1106))*V$962*V990)*($F1106=5)</f>
        <v>0</v>
      </c>
      <c r="W1106" s="374">
        <f>(IFERROR(-FV(W$962,W990,W140/W990)-W140,0)+(SUM($N140:V140)+SUM($N1106:V1106))*W$962*W990)*($F1106=5)</f>
        <v>0</v>
      </c>
      <c r="X1106" s="374">
        <f>(IFERROR(-FV(X$962,X990,X140/X990)-X140,0)+(SUM($N140:W140)+SUM($N1106:W1106))*X$962*X990)*($F1106=5)</f>
        <v>0</v>
      </c>
      <c r="Y1106" s="374">
        <f>(IFERROR(-FV(Y$962,Y990,Y140/Y990)-Y140,0)+(SUM($N140:X140)+SUM($N1106:X1106))*Y$962*Y990)*($F1106=5)</f>
        <v>0</v>
      </c>
      <c r="Z1106" s="374">
        <f>(IFERROR(-FV(Z$962,Z990,Z140/Z990)-Z140,0)+(SUM($N140:Y140)+SUM($N1106:Y1106))*Z$962*Z990)*($F1106=5)</f>
        <v>0</v>
      </c>
      <c r="AA1106" s="374">
        <f>(IFERROR(-FV(AA$962,AA990,AA140/AA990)-AA140,0)+(SUM($N140:Z140)+SUM($N1106:Z1106))*AA$962*AA990)*($F1106=5)</f>
        <v>0</v>
      </c>
      <c r="AB1106" s="374">
        <f>(IFERROR(-FV(AB$962,AB990,AB140/AB990)-AB140,0)+(SUM($N140:AA140)+SUM($N1106:AA1106))*AB$962*AB990)*($F1106=5)</f>
        <v>0</v>
      </c>
      <c r="AC1106" s="374">
        <f>(IFERROR(-FV(AC$962,AC990,AC140/AC990)-AC140,0)+(SUM($N140:AB140)+SUM($N1106:AB1106))*AC$962*AC990)*($F1106=5)</f>
        <v>0</v>
      </c>
      <c r="AD1106" s="374">
        <f>(IFERROR(-FV(AD$962,AD990,AD140/AD990)-AD140,0)+(SUM($N140:AC140)+SUM($N1106:AC1106))*AD$962*AD990)*($F1106=5)</f>
        <v>0</v>
      </c>
      <c r="AE1106" s="374">
        <f>(IFERROR(-FV(AE$962,AE990,AE140/AE990)-AE140,0)+(SUM($N140:AD140)+SUM($N1106:AD1106))*AE$962*AE990)*($F1106=5)</f>
        <v>0</v>
      </c>
      <c r="AF1106" s="374">
        <f>(IFERROR(-FV(AF$962,AF990,AF140/AF990)-AF140,0)+(SUM($N140:AE140)+SUM($N1106:AE1106))*AF$962*AF990)*($F1106=5)</f>
        <v>0</v>
      </c>
      <c r="AG1106" s="374">
        <f>(IFERROR(-FV(AG$962,AG990,AG140/AG990)-AG140,0)+(SUM($N140:AF140)+SUM($N1106:AF1106))*AG$962*AG990)*($F1106=5)</f>
        <v>0</v>
      </c>
      <c r="AH1106" s="374">
        <f>(IFERROR(-FV(AH$962,AH990,AH140/AH990)-AH140,0)+(SUM($N140:AG140)+SUM($N1106:AG1106))*AH$962*AH990)*($F1106=5)</f>
        <v>0</v>
      </c>
      <c r="AI1106" s="374">
        <f>(IFERROR(-FV(AI$962,AI990,AI140/AI990)-AI140,0)+(SUM($N140:AH140)+SUM($N1106:AH1106))*AI$962*AI990)*($F1106=5)</f>
        <v>0</v>
      </c>
      <c r="AJ1106" s="374">
        <f>(IFERROR(-FV(AJ$962,AJ990,AJ140/AJ990)-AJ140,0)+(SUM($N140:AI140)+SUM($N1106:AI1106))*AJ$962*AJ990)*($F1106=5)</f>
        <v>0</v>
      </c>
      <c r="AK1106" s="374">
        <f>(IFERROR(-FV(AK$962,AK990,AK140/AK990)-AK140,0)+(SUM($N140:AJ140)+SUM($N1106:AJ1106))*AK$962*AK990)*($F1106=5)</f>
        <v>0</v>
      </c>
      <c r="AL1106" s="374">
        <f>(IFERROR(-FV(AL$962,AL990,AL140/AL990)-AL140,0)+(SUM($N140:AK140)+SUM($N1106:AK1106))*AL$962*AL990)*($F1106=5)</f>
        <v>0</v>
      </c>
      <c r="AM1106" s="374">
        <f>(IFERROR(-FV(AM$962,AM990,AM140/AM990)-AM140,0)+(SUM($N140:AL140)+SUM($N1106:AL1106))*AM$962*AM990)*($F1106=5)</f>
        <v>0</v>
      </c>
      <c r="AN1106" s="374">
        <f>(IFERROR(-FV(AN$962,AN990,AN140/AN990)-AN140,0)+(SUM($N140:AM140)+SUM($N1106:AM1106))*AN$962*AN990)*($F1106=5)</f>
        <v>0</v>
      </c>
      <c r="AO1106" s="374">
        <f>(IFERROR(-FV(AO$962,AO990,AO140/AO990)-AO140,0)+(SUM($N140:AN140)+SUM($N1106:AN1106))*AO$962*AO990)*($F1106=5)</f>
        <v>0</v>
      </c>
      <c r="AP1106" s="374">
        <f>(IFERROR(-FV(AP$962,AP990,AP140/AP990)-AP140,0)+(SUM($N140:AO140)+SUM($N1106:AO1106))*AP$962*AP990)*($F1106=5)</f>
        <v>0</v>
      </c>
      <c r="AQ1106" s="374">
        <f>(IFERROR(-FV(AQ$962,AQ990,AQ140/AQ990)-AQ140,0)+(SUM($N140:AP140)+SUM($N1106:AP1106))*AQ$962*AQ990)*($F1106=5)</f>
        <v>0</v>
      </c>
      <c r="AR1106" s="374">
        <f>(IFERROR(-FV(AR$962,AR990,AR140/AR990)-AR140,0)+(SUM($N140:AQ140)+SUM($N1106:AQ1106))*AR$962*AR990)*($F1106=5)</f>
        <v>0</v>
      </c>
      <c r="AS1106" s="374">
        <f>(IFERROR(-FV(AS$962,AS990,AS140/AS990)-AS140,0)+(SUM($N140:AR140)+SUM($N1106:AR1106))*AS$962*AS990)*($F1106=5)</f>
        <v>0</v>
      </c>
      <c r="AT1106" s="374">
        <f>(IFERROR(-FV(AT$962,AT990,AT140/AT990)-AT140,0)+(SUM($N140:AS140)+SUM($N1106:AS1106))*AT$962*AT990)*($F1106=5)</f>
        <v>0</v>
      </c>
      <c r="AU1106" s="374">
        <f>(IFERROR(-FV(AU$962,AU990,AU140/AU990)-AU140,0)+(SUM($N140:AT140)+SUM($N1106:AT1106))*AU$962*AU990)*($F1106=5)</f>
        <v>0</v>
      </c>
      <c r="AV1106" s="374">
        <f>(IFERROR(-FV(AV$962,AV990,AV140/AV990)-AV140,0)+(SUM($N140:AU140)+SUM($N1106:AU1106))*AV$962*AV990)*($F1106=5)</f>
        <v>0</v>
      </c>
      <c r="AW1106" s="374">
        <f>(IFERROR(-FV(AW$962,AW990,AW140/AW990)-AW140,0)+(SUM($N140:AV140)+SUM($N1106:AV1106))*AW$962*AW990)*($F1106=5)</f>
        <v>0</v>
      </c>
      <c r="AX1106" s="374">
        <f>(IFERROR(-FV(AX$962,AX990,AX140/AX990)-AX140,0)+(SUM($N140:AW140)+SUM($N1106:AW1106))*AX$962*AX990)*($F1106=5)</f>
        <v>0</v>
      </c>
      <c r="AY1106" s="374">
        <f>(IFERROR(-FV(AY$962,AY990,AY140/AY990)-AY140,0)+(SUM($N140:AX140)+SUM($N1106:AX1106))*AY$962*AY990)*($F1106=5)</f>
        <v>0</v>
      </c>
      <c r="AZ1106" s="374">
        <f>(IFERROR(-FV(AZ$962,AZ990,AZ140/AZ990)-AZ140,0)+(SUM($N140:AY140)+SUM($N1106:AY1106))*AZ$962*AZ990)*($F1106=5)</f>
        <v>0</v>
      </c>
      <c r="BA1106" s="374">
        <f>(IFERROR(-FV(BA$962,BA990,BA140/BA990)-BA140,0)+(SUM($N140:AZ140)+SUM($N1106:AZ1106))*BA$962*BA990)*($F1106=5)</f>
        <v>0</v>
      </c>
      <c r="BB1106" s="374">
        <f>(IFERROR(-FV(BB$962,BB990,BB140/BB990)-BB140,0)+(SUM($N140:BA140)+SUM($N1106:BA1106))*BB$962*BB990)*($F1106=5)</f>
        <v>0</v>
      </c>
      <c r="BC1106" s="374">
        <f>(IFERROR(-FV(BC$962,BC990,BC140/BC990)-BC140,0)+(SUM($N140:BB140)+SUM($N1106:BB1106))*BC$962*BC990)*($F1106=5)</f>
        <v>0</v>
      </c>
      <c r="BD1106" s="374">
        <f>(IFERROR(-FV(BD$962,BD990,BD140/BD990)-BD140,0)+(SUM($N140:BC140)+SUM($N1106:BC1106))*BD$962*BD990)*($F1106=5)</f>
        <v>0</v>
      </c>
      <c r="BE1106" s="374">
        <f>(IFERROR(-FV(BE$962,BE990,BE140/BE990)-BE140,0)+(SUM($N140:BD140)+SUM($N1106:BD1106))*BE$962*BE990)*($F1106=5)</f>
        <v>0</v>
      </c>
      <c r="BF1106" s="374">
        <f>(IFERROR(-FV(BF$962,BF990,BF140/BF990)-BF140,0)+(SUM($N140:BE140)+SUM($N1106:BE1106))*BF$962*BF990)*($F1106=5)</f>
        <v>0</v>
      </c>
      <c r="BG1106" s="374">
        <f>(IFERROR(-FV(BG$962,BG990,BG140/BG990)-BG140,0)+(SUM($N140:BF140)+SUM($N1106:BF1106))*BG$962*BG990)*($F1106=5)</f>
        <v>0</v>
      </c>
      <c r="BH1106" s="374">
        <f>(IFERROR(-FV(BH$962,BH990,BH140/BH990)-BH140,0)+(SUM($N140:BG140)+SUM($N1106:BG1106))*BH$962*BH990)*($F1106=5)</f>
        <v>0</v>
      </c>
      <c r="BI1106" s="374">
        <f>(IFERROR(-FV(BI$962,BI990,BI140/BI990)-BI140,0)+(SUM($N140:BH140)+SUM($N1106:BH1106))*BI$962*BI990)*($F1106=5)</f>
        <v>0</v>
      </c>
      <c r="BJ1106" s="374">
        <f>(IFERROR(-FV(BJ$962,BJ990,BJ140/BJ990)-BJ140,0)+(SUM($N140:BI140)+SUM($N1106:BI1106))*BJ$962*BJ990)*($F1106=5)</f>
        <v>0</v>
      </c>
      <c r="BK1106" s="374">
        <f>(IFERROR(-FV(BK$962,BK990,BK140/BK990)-BK140,0)+(SUM($N140:BJ140)+SUM($N1106:BJ1106))*BK$962*BK990)*($F1106=5)</f>
        <v>0</v>
      </c>
      <c r="BL1106" s="374">
        <f>(IFERROR(-FV(BL$962,BL990,BL140/BL990)-BL140,0)+(SUM($N140:BK140)+SUM($N1106:BK1106))*BL$962*BL990)*($F1106=5)</f>
        <v>0</v>
      </c>
      <c r="BM1106" s="374">
        <f>(IFERROR(-FV(BM$962,BM990,BM140/BM990)-BM140,0)+(SUM($N140:BL140)+SUM($N1106:BL1106))*BM$962*BM990)*($F1106=5)</f>
        <v>0</v>
      </c>
    </row>
    <row r="1107" spans="3:65" outlineLevel="1" x14ac:dyDescent="0.2">
      <c r="C1107" s="325">
        <f t="shared" si="1840"/>
        <v>25</v>
      </c>
      <c r="D1107" s="303" t="str">
        <f t="shared" si="1841"/>
        <v>item 25</v>
      </c>
      <c r="E1107" s="350" t="str">
        <f t="shared" si="1839"/>
        <v>Operating Expense</v>
      </c>
      <c r="F1107" s="320">
        <f t="shared" si="1839"/>
        <v>2</v>
      </c>
      <c r="G1107" s="320"/>
      <c r="H1107" s="362"/>
      <c r="K1107" s="344">
        <f t="shared" si="1842"/>
        <v>0</v>
      </c>
      <c r="L1107" s="345">
        <f t="shared" si="1843"/>
        <v>0</v>
      </c>
      <c r="O1107" s="374">
        <f>(IFERROR(-FV(O$962,O991,O141/O991)-O141,0)+(SUM($N141:N141)+SUM($N1107:N1107))*O$962*O991)*($F1107=5)</f>
        <v>0</v>
      </c>
      <c r="P1107" s="374">
        <f>(IFERROR(-FV(P$962,P991,P141/P991)-P141,0)+(SUM($N141:O141)+SUM($N1107:O1107))*P$962*P991)*($F1107=5)</f>
        <v>0</v>
      </c>
      <c r="Q1107" s="374">
        <f>(IFERROR(-FV(Q$962,Q991,Q141/Q991)-Q141,0)+(SUM($N141:P141)+SUM($N1107:P1107))*Q$962*Q991)*($F1107=5)</f>
        <v>0</v>
      </c>
      <c r="R1107" s="374">
        <f>(IFERROR(-FV(R$962,R991,R141/R991)-R141,0)+(SUM($N141:Q141)+SUM($N1107:Q1107))*R$962*R991)*($F1107=5)</f>
        <v>0</v>
      </c>
      <c r="S1107" s="374">
        <f>(IFERROR(-FV(S$962,S991,S141/S991)-S141,0)+(SUM($N141:R141)+SUM($N1107:R1107))*S$962*S991)*($F1107=5)</f>
        <v>0</v>
      </c>
      <c r="T1107" s="374">
        <f>(IFERROR(-FV(T$962,T991,T141/T991)-T141,0)+(SUM($N141:S141)+SUM($N1107:S1107))*T$962*T991)*($F1107=5)</f>
        <v>0</v>
      </c>
      <c r="U1107" s="374">
        <f>(IFERROR(-FV(U$962,U991,U141/U991)-U141,0)+(SUM($N141:T141)+SUM($N1107:T1107))*U$962*U991)*($F1107=5)</f>
        <v>0</v>
      </c>
      <c r="V1107" s="374">
        <f>(IFERROR(-FV(V$962,V991,V141/V991)-V141,0)+(SUM($N141:U141)+SUM($N1107:U1107))*V$962*V991)*($F1107=5)</f>
        <v>0</v>
      </c>
      <c r="W1107" s="374">
        <f>(IFERROR(-FV(W$962,W991,W141/W991)-W141,0)+(SUM($N141:V141)+SUM($N1107:V1107))*W$962*W991)*($F1107=5)</f>
        <v>0</v>
      </c>
      <c r="X1107" s="374">
        <f>(IFERROR(-FV(X$962,X991,X141/X991)-X141,0)+(SUM($N141:W141)+SUM($N1107:W1107))*X$962*X991)*($F1107=5)</f>
        <v>0</v>
      </c>
      <c r="Y1107" s="374">
        <f>(IFERROR(-FV(Y$962,Y991,Y141/Y991)-Y141,0)+(SUM($N141:X141)+SUM($N1107:X1107))*Y$962*Y991)*($F1107=5)</f>
        <v>0</v>
      </c>
      <c r="Z1107" s="374">
        <f>(IFERROR(-FV(Z$962,Z991,Z141/Z991)-Z141,0)+(SUM($N141:Y141)+SUM($N1107:Y1107))*Z$962*Z991)*($F1107=5)</f>
        <v>0</v>
      </c>
      <c r="AA1107" s="374">
        <f>(IFERROR(-FV(AA$962,AA991,AA141/AA991)-AA141,0)+(SUM($N141:Z141)+SUM($N1107:Z1107))*AA$962*AA991)*($F1107=5)</f>
        <v>0</v>
      </c>
      <c r="AB1107" s="374">
        <f>(IFERROR(-FV(AB$962,AB991,AB141/AB991)-AB141,0)+(SUM($N141:AA141)+SUM($N1107:AA1107))*AB$962*AB991)*($F1107=5)</f>
        <v>0</v>
      </c>
      <c r="AC1107" s="374">
        <f>(IFERROR(-FV(AC$962,AC991,AC141/AC991)-AC141,0)+(SUM($N141:AB141)+SUM($N1107:AB1107))*AC$962*AC991)*($F1107=5)</f>
        <v>0</v>
      </c>
      <c r="AD1107" s="374">
        <f>(IFERROR(-FV(AD$962,AD991,AD141/AD991)-AD141,0)+(SUM($N141:AC141)+SUM($N1107:AC1107))*AD$962*AD991)*($F1107=5)</f>
        <v>0</v>
      </c>
      <c r="AE1107" s="374">
        <f>(IFERROR(-FV(AE$962,AE991,AE141/AE991)-AE141,0)+(SUM($N141:AD141)+SUM($N1107:AD1107))*AE$962*AE991)*($F1107=5)</f>
        <v>0</v>
      </c>
      <c r="AF1107" s="374">
        <f>(IFERROR(-FV(AF$962,AF991,AF141/AF991)-AF141,0)+(SUM($N141:AE141)+SUM($N1107:AE1107))*AF$962*AF991)*($F1107=5)</f>
        <v>0</v>
      </c>
      <c r="AG1107" s="374">
        <f>(IFERROR(-FV(AG$962,AG991,AG141/AG991)-AG141,0)+(SUM($N141:AF141)+SUM($N1107:AF1107))*AG$962*AG991)*($F1107=5)</f>
        <v>0</v>
      </c>
      <c r="AH1107" s="374">
        <f>(IFERROR(-FV(AH$962,AH991,AH141/AH991)-AH141,0)+(SUM($N141:AG141)+SUM($N1107:AG1107))*AH$962*AH991)*($F1107=5)</f>
        <v>0</v>
      </c>
      <c r="AI1107" s="374">
        <f>(IFERROR(-FV(AI$962,AI991,AI141/AI991)-AI141,0)+(SUM($N141:AH141)+SUM($N1107:AH1107))*AI$962*AI991)*($F1107=5)</f>
        <v>0</v>
      </c>
      <c r="AJ1107" s="374">
        <f>(IFERROR(-FV(AJ$962,AJ991,AJ141/AJ991)-AJ141,0)+(SUM($N141:AI141)+SUM($N1107:AI1107))*AJ$962*AJ991)*($F1107=5)</f>
        <v>0</v>
      </c>
      <c r="AK1107" s="374">
        <f>(IFERROR(-FV(AK$962,AK991,AK141/AK991)-AK141,0)+(SUM($N141:AJ141)+SUM($N1107:AJ1107))*AK$962*AK991)*($F1107=5)</f>
        <v>0</v>
      </c>
      <c r="AL1107" s="374">
        <f>(IFERROR(-FV(AL$962,AL991,AL141/AL991)-AL141,0)+(SUM($N141:AK141)+SUM($N1107:AK1107))*AL$962*AL991)*($F1107=5)</f>
        <v>0</v>
      </c>
      <c r="AM1107" s="374">
        <f>(IFERROR(-FV(AM$962,AM991,AM141/AM991)-AM141,0)+(SUM($N141:AL141)+SUM($N1107:AL1107))*AM$962*AM991)*($F1107=5)</f>
        <v>0</v>
      </c>
      <c r="AN1107" s="374">
        <f>(IFERROR(-FV(AN$962,AN991,AN141/AN991)-AN141,0)+(SUM($N141:AM141)+SUM($N1107:AM1107))*AN$962*AN991)*($F1107=5)</f>
        <v>0</v>
      </c>
      <c r="AO1107" s="374">
        <f>(IFERROR(-FV(AO$962,AO991,AO141/AO991)-AO141,0)+(SUM($N141:AN141)+SUM($N1107:AN1107))*AO$962*AO991)*($F1107=5)</f>
        <v>0</v>
      </c>
      <c r="AP1107" s="374">
        <f>(IFERROR(-FV(AP$962,AP991,AP141/AP991)-AP141,0)+(SUM($N141:AO141)+SUM($N1107:AO1107))*AP$962*AP991)*($F1107=5)</f>
        <v>0</v>
      </c>
      <c r="AQ1107" s="374">
        <f>(IFERROR(-FV(AQ$962,AQ991,AQ141/AQ991)-AQ141,0)+(SUM($N141:AP141)+SUM($N1107:AP1107))*AQ$962*AQ991)*($F1107=5)</f>
        <v>0</v>
      </c>
      <c r="AR1107" s="374">
        <f>(IFERROR(-FV(AR$962,AR991,AR141/AR991)-AR141,0)+(SUM($N141:AQ141)+SUM($N1107:AQ1107))*AR$962*AR991)*($F1107=5)</f>
        <v>0</v>
      </c>
      <c r="AS1107" s="374">
        <f>(IFERROR(-FV(AS$962,AS991,AS141/AS991)-AS141,0)+(SUM($N141:AR141)+SUM($N1107:AR1107))*AS$962*AS991)*($F1107=5)</f>
        <v>0</v>
      </c>
      <c r="AT1107" s="374">
        <f>(IFERROR(-FV(AT$962,AT991,AT141/AT991)-AT141,0)+(SUM($N141:AS141)+SUM($N1107:AS1107))*AT$962*AT991)*($F1107=5)</f>
        <v>0</v>
      </c>
      <c r="AU1107" s="374">
        <f>(IFERROR(-FV(AU$962,AU991,AU141/AU991)-AU141,0)+(SUM($N141:AT141)+SUM($N1107:AT1107))*AU$962*AU991)*($F1107=5)</f>
        <v>0</v>
      </c>
      <c r="AV1107" s="374">
        <f>(IFERROR(-FV(AV$962,AV991,AV141/AV991)-AV141,0)+(SUM($N141:AU141)+SUM($N1107:AU1107))*AV$962*AV991)*($F1107=5)</f>
        <v>0</v>
      </c>
      <c r="AW1107" s="374">
        <f>(IFERROR(-FV(AW$962,AW991,AW141/AW991)-AW141,0)+(SUM($N141:AV141)+SUM($N1107:AV1107))*AW$962*AW991)*($F1107=5)</f>
        <v>0</v>
      </c>
      <c r="AX1107" s="374">
        <f>(IFERROR(-FV(AX$962,AX991,AX141/AX991)-AX141,0)+(SUM($N141:AW141)+SUM($N1107:AW1107))*AX$962*AX991)*($F1107=5)</f>
        <v>0</v>
      </c>
      <c r="AY1107" s="374">
        <f>(IFERROR(-FV(AY$962,AY991,AY141/AY991)-AY141,0)+(SUM($N141:AX141)+SUM($N1107:AX1107))*AY$962*AY991)*($F1107=5)</f>
        <v>0</v>
      </c>
      <c r="AZ1107" s="374">
        <f>(IFERROR(-FV(AZ$962,AZ991,AZ141/AZ991)-AZ141,0)+(SUM($N141:AY141)+SUM($N1107:AY1107))*AZ$962*AZ991)*($F1107=5)</f>
        <v>0</v>
      </c>
      <c r="BA1107" s="374">
        <f>(IFERROR(-FV(BA$962,BA991,BA141/BA991)-BA141,0)+(SUM($N141:AZ141)+SUM($N1107:AZ1107))*BA$962*BA991)*($F1107=5)</f>
        <v>0</v>
      </c>
      <c r="BB1107" s="374">
        <f>(IFERROR(-FV(BB$962,BB991,BB141/BB991)-BB141,0)+(SUM($N141:BA141)+SUM($N1107:BA1107))*BB$962*BB991)*($F1107=5)</f>
        <v>0</v>
      </c>
      <c r="BC1107" s="374">
        <f>(IFERROR(-FV(BC$962,BC991,BC141/BC991)-BC141,0)+(SUM($N141:BB141)+SUM($N1107:BB1107))*BC$962*BC991)*($F1107=5)</f>
        <v>0</v>
      </c>
      <c r="BD1107" s="374">
        <f>(IFERROR(-FV(BD$962,BD991,BD141/BD991)-BD141,0)+(SUM($N141:BC141)+SUM($N1107:BC1107))*BD$962*BD991)*($F1107=5)</f>
        <v>0</v>
      </c>
      <c r="BE1107" s="374">
        <f>(IFERROR(-FV(BE$962,BE991,BE141/BE991)-BE141,0)+(SUM($N141:BD141)+SUM($N1107:BD1107))*BE$962*BE991)*($F1107=5)</f>
        <v>0</v>
      </c>
      <c r="BF1107" s="374">
        <f>(IFERROR(-FV(BF$962,BF991,BF141/BF991)-BF141,0)+(SUM($N141:BE141)+SUM($N1107:BE1107))*BF$962*BF991)*($F1107=5)</f>
        <v>0</v>
      </c>
      <c r="BG1107" s="374">
        <f>(IFERROR(-FV(BG$962,BG991,BG141/BG991)-BG141,0)+(SUM($N141:BF141)+SUM($N1107:BF1107))*BG$962*BG991)*($F1107=5)</f>
        <v>0</v>
      </c>
      <c r="BH1107" s="374">
        <f>(IFERROR(-FV(BH$962,BH991,BH141/BH991)-BH141,0)+(SUM($N141:BG141)+SUM($N1107:BG1107))*BH$962*BH991)*($F1107=5)</f>
        <v>0</v>
      </c>
      <c r="BI1107" s="374">
        <f>(IFERROR(-FV(BI$962,BI991,BI141/BI991)-BI141,0)+(SUM($N141:BH141)+SUM($N1107:BH1107))*BI$962*BI991)*($F1107=5)</f>
        <v>0</v>
      </c>
      <c r="BJ1107" s="374">
        <f>(IFERROR(-FV(BJ$962,BJ991,BJ141/BJ991)-BJ141,0)+(SUM($N141:BI141)+SUM($N1107:BI1107))*BJ$962*BJ991)*($F1107=5)</f>
        <v>0</v>
      </c>
      <c r="BK1107" s="374">
        <f>(IFERROR(-FV(BK$962,BK991,BK141/BK991)-BK141,0)+(SUM($N141:BJ141)+SUM($N1107:BJ1107))*BK$962*BK991)*($F1107=5)</f>
        <v>0</v>
      </c>
      <c r="BL1107" s="374">
        <f>(IFERROR(-FV(BL$962,BL991,BL141/BL991)-BL141,0)+(SUM($N141:BK141)+SUM($N1107:BK1107))*BL$962*BL991)*($F1107=5)</f>
        <v>0</v>
      </c>
      <c r="BM1107" s="374">
        <f>(IFERROR(-FV(BM$962,BM991,BM141/BM991)-BM141,0)+(SUM($N141:BL141)+SUM($N1107:BL1107))*BM$962*BM991)*($F1107=5)</f>
        <v>0</v>
      </c>
    </row>
    <row r="1108" spans="3:65" outlineLevel="1" x14ac:dyDescent="0.2">
      <c r="D1108" s="331" t="str">
        <f>"Total "&amp;D1082</f>
        <v>Total Capitalized Interest</v>
      </c>
      <c r="K1108" s="346">
        <f t="shared" si="1842"/>
        <v>0</v>
      </c>
      <c r="L1108" s="347">
        <f t="shared" si="1843"/>
        <v>0</v>
      </c>
      <c r="O1108" s="348">
        <f>SUM(O1083:O1107)</f>
        <v>0</v>
      </c>
      <c r="P1108" s="348">
        <f>SUM(P1083:P1107)</f>
        <v>0</v>
      </c>
      <c r="Q1108" s="348">
        <f t="shared" ref="Q1108:BM1108" si="1844">SUM(Q1083:Q1107)</f>
        <v>0</v>
      </c>
      <c r="R1108" s="348">
        <f t="shared" si="1844"/>
        <v>0</v>
      </c>
      <c r="S1108" s="348">
        <f t="shared" si="1844"/>
        <v>0</v>
      </c>
      <c r="T1108" s="348">
        <f t="shared" si="1844"/>
        <v>0</v>
      </c>
      <c r="U1108" s="348">
        <f t="shared" si="1844"/>
        <v>0</v>
      </c>
      <c r="V1108" s="348">
        <f t="shared" si="1844"/>
        <v>0</v>
      </c>
      <c r="W1108" s="348">
        <f t="shared" si="1844"/>
        <v>0</v>
      </c>
      <c r="X1108" s="348">
        <f t="shared" si="1844"/>
        <v>0</v>
      </c>
      <c r="Y1108" s="348">
        <f t="shared" si="1844"/>
        <v>0</v>
      </c>
      <c r="Z1108" s="348">
        <f t="shared" si="1844"/>
        <v>0</v>
      </c>
      <c r="AA1108" s="348">
        <f t="shared" si="1844"/>
        <v>0</v>
      </c>
      <c r="AB1108" s="348">
        <f t="shared" si="1844"/>
        <v>0</v>
      </c>
      <c r="AC1108" s="348">
        <f t="shared" si="1844"/>
        <v>0</v>
      </c>
      <c r="AD1108" s="348">
        <f t="shared" si="1844"/>
        <v>0</v>
      </c>
      <c r="AE1108" s="348">
        <f t="shared" si="1844"/>
        <v>0</v>
      </c>
      <c r="AF1108" s="348">
        <f t="shared" si="1844"/>
        <v>0</v>
      </c>
      <c r="AG1108" s="348">
        <f t="shared" si="1844"/>
        <v>0</v>
      </c>
      <c r="AH1108" s="348">
        <f t="shared" si="1844"/>
        <v>0</v>
      </c>
      <c r="AI1108" s="348">
        <f t="shared" si="1844"/>
        <v>0</v>
      </c>
      <c r="AJ1108" s="348">
        <f t="shared" si="1844"/>
        <v>0</v>
      </c>
      <c r="AK1108" s="348">
        <f t="shared" si="1844"/>
        <v>0</v>
      </c>
      <c r="AL1108" s="348">
        <f t="shared" si="1844"/>
        <v>0</v>
      </c>
      <c r="AM1108" s="348">
        <f t="shared" si="1844"/>
        <v>0</v>
      </c>
      <c r="AN1108" s="348">
        <f t="shared" si="1844"/>
        <v>0</v>
      </c>
      <c r="AO1108" s="348">
        <f t="shared" si="1844"/>
        <v>0</v>
      </c>
      <c r="AP1108" s="348">
        <f t="shared" si="1844"/>
        <v>0</v>
      </c>
      <c r="AQ1108" s="348">
        <f t="shared" si="1844"/>
        <v>0</v>
      </c>
      <c r="AR1108" s="348">
        <f t="shared" si="1844"/>
        <v>0</v>
      </c>
      <c r="AS1108" s="348">
        <f t="shared" si="1844"/>
        <v>0</v>
      </c>
      <c r="AT1108" s="348">
        <f t="shared" si="1844"/>
        <v>0</v>
      </c>
      <c r="AU1108" s="348">
        <f t="shared" si="1844"/>
        <v>0</v>
      </c>
      <c r="AV1108" s="348">
        <f t="shared" si="1844"/>
        <v>0</v>
      </c>
      <c r="AW1108" s="348">
        <f t="shared" si="1844"/>
        <v>0</v>
      </c>
      <c r="AX1108" s="348">
        <f t="shared" si="1844"/>
        <v>0</v>
      </c>
      <c r="AY1108" s="348">
        <f t="shared" si="1844"/>
        <v>0</v>
      </c>
      <c r="AZ1108" s="348">
        <f t="shared" si="1844"/>
        <v>0</v>
      </c>
      <c r="BA1108" s="348">
        <f t="shared" si="1844"/>
        <v>0</v>
      </c>
      <c r="BB1108" s="348">
        <f t="shared" si="1844"/>
        <v>0</v>
      </c>
      <c r="BC1108" s="348">
        <f t="shared" si="1844"/>
        <v>0</v>
      </c>
      <c r="BD1108" s="348">
        <f t="shared" si="1844"/>
        <v>0</v>
      </c>
      <c r="BE1108" s="348">
        <f t="shared" si="1844"/>
        <v>0</v>
      </c>
      <c r="BF1108" s="348">
        <f t="shared" si="1844"/>
        <v>0</v>
      </c>
      <c r="BG1108" s="348">
        <f t="shared" si="1844"/>
        <v>0</v>
      </c>
      <c r="BH1108" s="348">
        <f t="shared" si="1844"/>
        <v>0</v>
      </c>
      <c r="BI1108" s="348">
        <f t="shared" si="1844"/>
        <v>0</v>
      </c>
      <c r="BJ1108" s="348">
        <f t="shared" si="1844"/>
        <v>0</v>
      </c>
      <c r="BK1108" s="348">
        <f t="shared" si="1844"/>
        <v>0</v>
      </c>
      <c r="BL1108" s="348">
        <f t="shared" si="1844"/>
        <v>0</v>
      </c>
      <c r="BM1108" s="348">
        <f t="shared" si="1844"/>
        <v>0</v>
      </c>
    </row>
    <row r="1109" spans="3:65" s="326" customFormat="1" outlineLevel="1" x14ac:dyDescent="0.2">
      <c r="D1109" s="334"/>
      <c r="F1109" s="335"/>
      <c r="G1109" s="335"/>
    </row>
    <row r="1110" spans="3:65" s="326" customFormat="1" outlineLevel="1" x14ac:dyDescent="0.2">
      <c r="D1110" s="334"/>
      <c r="F1110" s="335"/>
      <c r="G1110" s="335"/>
    </row>
    <row r="1111" spans="3:65" outlineLevel="1" x14ac:dyDescent="0.2">
      <c r="D1111" s="323" t="s">
        <v>244</v>
      </c>
      <c r="E1111" s="318"/>
      <c r="F1111" s="291"/>
      <c r="G1111" s="291"/>
      <c r="H1111" s="356"/>
      <c r="K1111" s="321"/>
      <c r="L1111" s="321"/>
      <c r="M1111" s="321"/>
      <c r="O1111" s="321"/>
      <c r="P1111" s="321"/>
      <c r="Q1111" s="321"/>
      <c r="R1111" s="321"/>
      <c r="S1111" s="321"/>
      <c r="T1111" s="321"/>
      <c r="U1111" s="321"/>
      <c r="V1111" s="321"/>
      <c r="W1111" s="321"/>
      <c r="X1111" s="321"/>
      <c r="Y1111" s="321"/>
      <c r="Z1111" s="321"/>
      <c r="AA1111" s="321"/>
      <c r="AB1111" s="321"/>
      <c r="AC1111" s="321"/>
      <c r="AD1111" s="321"/>
      <c r="AE1111" s="321"/>
      <c r="AF1111" s="321"/>
      <c r="AG1111" s="321"/>
      <c r="AH1111" s="321"/>
      <c r="AI1111" s="321"/>
      <c r="AJ1111" s="321"/>
      <c r="AK1111" s="321"/>
      <c r="AL1111" s="321"/>
      <c r="AM1111" s="321"/>
      <c r="AN1111" s="321"/>
      <c r="AO1111" s="321"/>
      <c r="AP1111" s="321"/>
      <c r="AQ1111" s="321"/>
      <c r="AR1111" s="321"/>
      <c r="AS1111" s="321"/>
      <c r="AT1111" s="321"/>
      <c r="AU1111" s="321"/>
      <c r="AV1111" s="321"/>
      <c r="AW1111" s="321"/>
      <c r="AX1111" s="321"/>
      <c r="AY1111" s="321"/>
      <c r="AZ1111" s="321"/>
      <c r="BA1111" s="321"/>
      <c r="BB1111" s="321"/>
      <c r="BC1111" s="321"/>
      <c r="BD1111" s="321"/>
      <c r="BE1111" s="321"/>
      <c r="BF1111" s="321"/>
      <c r="BG1111" s="321"/>
      <c r="BH1111" s="321"/>
      <c r="BI1111" s="321"/>
      <c r="BJ1111" s="321"/>
      <c r="BK1111" s="321"/>
      <c r="BL1111" s="321"/>
      <c r="BM1111" s="321"/>
    </row>
    <row r="1112" spans="3:65" outlineLevel="1" x14ac:dyDescent="0.2">
      <c r="C1112" s="325">
        <f>C1111+1</f>
        <v>1</v>
      </c>
      <c r="D1112" s="303" t="str">
        <f>INDEX(D$59:D$83,$C1112,1)</f>
        <v>CR Factors</v>
      </c>
      <c r="E1112" s="350" t="str">
        <f t="shared" ref="E1112:F1136" si="1845">INDEX(E$59:E$83,$C1112,1)</f>
        <v>Capital</v>
      </c>
      <c r="F1112" s="320">
        <f t="shared" si="1845"/>
        <v>4</v>
      </c>
      <c r="G1112" s="320"/>
      <c r="H1112" s="415">
        <f>L1054</f>
        <v>0</v>
      </c>
      <c r="I1112" s="416">
        <f>I967</f>
        <v>43466</v>
      </c>
      <c r="K1112" s="341">
        <f>SUMPRODUCT(O1112:BM1112,$O$7:$BM$7)</f>
        <v>0</v>
      </c>
      <c r="L1112" s="342">
        <f>SUM(O1112:BM1112)</f>
        <v>0</v>
      </c>
      <c r="O1112" s="374">
        <f>IF(O$5=YEAR($I1112),$H1112,0)</f>
        <v>0</v>
      </c>
      <c r="P1112" s="374">
        <f t="shared" ref="P1112:AE1127" si="1846">IF(P$5=YEAR($I1112),$H1112,0)</f>
        <v>0</v>
      </c>
      <c r="Q1112" s="374">
        <f t="shared" si="1846"/>
        <v>0</v>
      </c>
      <c r="R1112" s="374">
        <f t="shared" si="1846"/>
        <v>0</v>
      </c>
      <c r="S1112" s="374">
        <f t="shared" si="1846"/>
        <v>0</v>
      </c>
      <c r="T1112" s="374">
        <f t="shared" si="1846"/>
        <v>0</v>
      </c>
      <c r="U1112" s="374">
        <f t="shared" si="1846"/>
        <v>0</v>
      </c>
      <c r="V1112" s="374">
        <f t="shared" si="1846"/>
        <v>0</v>
      </c>
      <c r="W1112" s="374">
        <f t="shared" si="1846"/>
        <v>0</v>
      </c>
      <c r="X1112" s="374">
        <f t="shared" si="1846"/>
        <v>0</v>
      </c>
      <c r="Y1112" s="374">
        <f t="shared" si="1846"/>
        <v>0</v>
      </c>
      <c r="Z1112" s="374">
        <f t="shared" si="1846"/>
        <v>0</v>
      </c>
      <c r="AA1112" s="374">
        <f t="shared" si="1846"/>
        <v>0</v>
      </c>
      <c r="AB1112" s="374">
        <f t="shared" si="1846"/>
        <v>0</v>
      </c>
      <c r="AC1112" s="374">
        <f t="shared" si="1846"/>
        <v>0</v>
      </c>
      <c r="AD1112" s="374">
        <f t="shared" si="1846"/>
        <v>0</v>
      </c>
      <c r="AE1112" s="374">
        <f t="shared" si="1846"/>
        <v>0</v>
      </c>
      <c r="AF1112" s="374">
        <f t="shared" ref="AF1112:AU1127" si="1847">IF(AF$5=YEAR($I1112),$H1112,0)</f>
        <v>0</v>
      </c>
      <c r="AG1112" s="374">
        <f t="shared" si="1847"/>
        <v>0</v>
      </c>
      <c r="AH1112" s="374">
        <f t="shared" si="1847"/>
        <v>0</v>
      </c>
      <c r="AI1112" s="374">
        <f t="shared" si="1847"/>
        <v>0</v>
      </c>
      <c r="AJ1112" s="374">
        <f t="shared" si="1847"/>
        <v>0</v>
      </c>
      <c r="AK1112" s="374">
        <f t="shared" si="1847"/>
        <v>0</v>
      </c>
      <c r="AL1112" s="374">
        <f t="shared" si="1847"/>
        <v>0</v>
      </c>
      <c r="AM1112" s="374">
        <f t="shared" si="1847"/>
        <v>0</v>
      </c>
      <c r="AN1112" s="374">
        <f t="shared" si="1847"/>
        <v>0</v>
      </c>
      <c r="AO1112" s="374">
        <f t="shared" si="1847"/>
        <v>0</v>
      </c>
      <c r="AP1112" s="374">
        <f t="shared" si="1847"/>
        <v>0</v>
      </c>
      <c r="AQ1112" s="374">
        <f t="shared" si="1847"/>
        <v>0</v>
      </c>
      <c r="AR1112" s="374">
        <f t="shared" si="1847"/>
        <v>0</v>
      </c>
      <c r="AS1112" s="374">
        <f t="shared" si="1847"/>
        <v>0</v>
      </c>
      <c r="AT1112" s="374">
        <f t="shared" si="1847"/>
        <v>0</v>
      </c>
      <c r="AU1112" s="374">
        <f t="shared" si="1847"/>
        <v>0</v>
      </c>
      <c r="AV1112" s="374">
        <f t="shared" ref="AV1112:BK1127" si="1848">IF(AV$5=YEAR($I1112),$H1112,0)</f>
        <v>0</v>
      </c>
      <c r="AW1112" s="374">
        <f t="shared" si="1848"/>
        <v>0</v>
      </c>
      <c r="AX1112" s="374">
        <f t="shared" si="1848"/>
        <v>0</v>
      </c>
      <c r="AY1112" s="374">
        <f t="shared" si="1848"/>
        <v>0</v>
      </c>
      <c r="AZ1112" s="374">
        <f t="shared" si="1848"/>
        <v>0</v>
      </c>
      <c r="BA1112" s="374">
        <f t="shared" si="1848"/>
        <v>0</v>
      </c>
      <c r="BB1112" s="374">
        <f t="shared" si="1848"/>
        <v>0</v>
      </c>
      <c r="BC1112" s="374">
        <f t="shared" si="1848"/>
        <v>0</v>
      </c>
      <c r="BD1112" s="374">
        <f t="shared" si="1848"/>
        <v>0</v>
      </c>
      <c r="BE1112" s="374">
        <f t="shared" si="1848"/>
        <v>0</v>
      </c>
      <c r="BF1112" s="374">
        <f t="shared" si="1848"/>
        <v>0</v>
      </c>
      <c r="BG1112" s="374">
        <f t="shared" si="1848"/>
        <v>0</v>
      </c>
      <c r="BH1112" s="374">
        <f t="shared" si="1848"/>
        <v>0</v>
      </c>
      <c r="BI1112" s="374">
        <f t="shared" si="1848"/>
        <v>0</v>
      </c>
      <c r="BJ1112" s="374">
        <f t="shared" si="1848"/>
        <v>0</v>
      </c>
      <c r="BK1112" s="374">
        <f t="shared" si="1848"/>
        <v>0</v>
      </c>
      <c r="BL1112" s="374">
        <f t="shared" ref="BL1112:BM1136" si="1849">IF(BL$5=YEAR($I1112),$H1112,0)</f>
        <v>0</v>
      </c>
      <c r="BM1112" s="374">
        <f t="shared" si="1849"/>
        <v>0</v>
      </c>
    </row>
    <row r="1113" spans="3:65" outlineLevel="1" x14ac:dyDescent="0.2">
      <c r="C1113" s="325">
        <f t="shared" ref="C1113:C1136" si="1850">C1112+1</f>
        <v>2</v>
      </c>
      <c r="D1113" s="303" t="str">
        <f t="shared" ref="D1113:D1136" si="1851">INDEX(D$59:D$83,$C1113,1)</f>
        <v>item 2</v>
      </c>
      <c r="E1113" s="350" t="str">
        <f t="shared" si="1845"/>
        <v>Operating Expense</v>
      </c>
      <c r="F1113" s="320">
        <f t="shared" si="1845"/>
        <v>2</v>
      </c>
      <c r="G1113" s="320"/>
      <c r="H1113" s="415">
        <f t="shared" ref="H1113:H1136" si="1852">L1055</f>
        <v>0</v>
      </c>
      <c r="I1113" s="416">
        <f t="shared" ref="I1113:I1136" si="1853">I968</f>
        <v>43100</v>
      </c>
      <c r="K1113" s="341">
        <f t="shared" ref="K1113:K1137" si="1854">SUMPRODUCT(O1113:BM1113,$O$7:$BM$7)</f>
        <v>0</v>
      </c>
      <c r="L1113" s="342">
        <f t="shared" ref="L1113:L1137" si="1855">SUM(O1113:BM1113)</f>
        <v>0</v>
      </c>
      <c r="O1113" s="374">
        <f t="shared" ref="O1113:AD1128" si="1856">IF(O$5=YEAR($I1113),$H1113,0)</f>
        <v>0</v>
      </c>
      <c r="P1113" s="374">
        <f t="shared" si="1846"/>
        <v>0</v>
      </c>
      <c r="Q1113" s="374">
        <f t="shared" si="1846"/>
        <v>0</v>
      </c>
      <c r="R1113" s="374">
        <f t="shared" si="1846"/>
        <v>0</v>
      </c>
      <c r="S1113" s="374">
        <f t="shared" si="1846"/>
        <v>0</v>
      </c>
      <c r="T1113" s="374">
        <f t="shared" si="1846"/>
        <v>0</v>
      </c>
      <c r="U1113" s="374">
        <f t="shared" si="1846"/>
        <v>0</v>
      </c>
      <c r="V1113" s="374">
        <f t="shared" si="1846"/>
        <v>0</v>
      </c>
      <c r="W1113" s="374">
        <f t="shared" si="1846"/>
        <v>0</v>
      </c>
      <c r="X1113" s="374">
        <f t="shared" si="1846"/>
        <v>0</v>
      </c>
      <c r="Y1113" s="374">
        <f t="shared" si="1846"/>
        <v>0</v>
      </c>
      <c r="Z1113" s="374">
        <f t="shared" si="1846"/>
        <v>0</v>
      </c>
      <c r="AA1113" s="374">
        <f t="shared" si="1846"/>
        <v>0</v>
      </c>
      <c r="AB1113" s="374">
        <f t="shared" si="1846"/>
        <v>0</v>
      </c>
      <c r="AC1113" s="374">
        <f t="shared" si="1846"/>
        <v>0</v>
      </c>
      <c r="AD1113" s="374">
        <f t="shared" si="1846"/>
        <v>0</v>
      </c>
      <c r="AE1113" s="374">
        <f t="shared" si="1846"/>
        <v>0</v>
      </c>
      <c r="AF1113" s="374">
        <f t="shared" si="1847"/>
        <v>0</v>
      </c>
      <c r="AG1113" s="374">
        <f t="shared" si="1847"/>
        <v>0</v>
      </c>
      <c r="AH1113" s="374">
        <f t="shared" si="1847"/>
        <v>0</v>
      </c>
      <c r="AI1113" s="374">
        <f t="shared" si="1847"/>
        <v>0</v>
      </c>
      <c r="AJ1113" s="374">
        <f t="shared" si="1847"/>
        <v>0</v>
      </c>
      <c r="AK1113" s="374">
        <f t="shared" si="1847"/>
        <v>0</v>
      </c>
      <c r="AL1113" s="374">
        <f t="shared" si="1847"/>
        <v>0</v>
      </c>
      <c r="AM1113" s="374">
        <f t="shared" si="1847"/>
        <v>0</v>
      </c>
      <c r="AN1113" s="374">
        <f t="shared" si="1847"/>
        <v>0</v>
      </c>
      <c r="AO1113" s="374">
        <f t="shared" si="1847"/>
        <v>0</v>
      </c>
      <c r="AP1113" s="374">
        <f t="shared" si="1847"/>
        <v>0</v>
      </c>
      <c r="AQ1113" s="374">
        <f t="shared" si="1847"/>
        <v>0</v>
      </c>
      <c r="AR1113" s="374">
        <f t="shared" si="1847"/>
        <v>0</v>
      </c>
      <c r="AS1113" s="374">
        <f t="shared" si="1847"/>
        <v>0</v>
      </c>
      <c r="AT1113" s="374">
        <f t="shared" si="1847"/>
        <v>0</v>
      </c>
      <c r="AU1113" s="374">
        <f t="shared" si="1847"/>
        <v>0</v>
      </c>
      <c r="AV1113" s="374">
        <f t="shared" si="1848"/>
        <v>0</v>
      </c>
      <c r="AW1113" s="374">
        <f t="shared" si="1848"/>
        <v>0</v>
      </c>
      <c r="AX1113" s="374">
        <f t="shared" si="1848"/>
        <v>0</v>
      </c>
      <c r="AY1113" s="374">
        <f t="shared" si="1848"/>
        <v>0</v>
      </c>
      <c r="AZ1113" s="374">
        <f t="shared" si="1848"/>
        <v>0</v>
      </c>
      <c r="BA1113" s="374">
        <f t="shared" si="1848"/>
        <v>0</v>
      </c>
      <c r="BB1113" s="374">
        <f t="shared" si="1848"/>
        <v>0</v>
      </c>
      <c r="BC1113" s="374">
        <f t="shared" si="1848"/>
        <v>0</v>
      </c>
      <c r="BD1113" s="374">
        <f t="shared" si="1848"/>
        <v>0</v>
      </c>
      <c r="BE1113" s="374">
        <f t="shared" si="1848"/>
        <v>0</v>
      </c>
      <c r="BF1113" s="374">
        <f t="shared" si="1848"/>
        <v>0</v>
      </c>
      <c r="BG1113" s="374">
        <f t="shared" si="1848"/>
        <v>0</v>
      </c>
      <c r="BH1113" s="374">
        <f t="shared" si="1848"/>
        <v>0</v>
      </c>
      <c r="BI1113" s="374">
        <f t="shared" si="1848"/>
        <v>0</v>
      </c>
      <c r="BJ1113" s="374">
        <f t="shared" si="1848"/>
        <v>0</v>
      </c>
      <c r="BK1113" s="374">
        <f t="shared" si="1848"/>
        <v>0</v>
      </c>
      <c r="BL1113" s="374">
        <f t="shared" si="1849"/>
        <v>0</v>
      </c>
      <c r="BM1113" s="374">
        <f t="shared" si="1849"/>
        <v>0</v>
      </c>
    </row>
    <row r="1114" spans="3:65" outlineLevel="1" x14ac:dyDescent="0.2">
      <c r="C1114" s="325">
        <f t="shared" si="1850"/>
        <v>3</v>
      </c>
      <c r="D1114" s="303" t="str">
        <f t="shared" si="1851"/>
        <v>item 3</v>
      </c>
      <c r="E1114" s="350" t="str">
        <f t="shared" si="1845"/>
        <v>Operating Expense</v>
      </c>
      <c r="F1114" s="320">
        <f t="shared" si="1845"/>
        <v>2</v>
      </c>
      <c r="G1114" s="320"/>
      <c r="H1114" s="415">
        <f t="shared" si="1852"/>
        <v>0</v>
      </c>
      <c r="I1114" s="416">
        <f t="shared" si="1853"/>
        <v>43100</v>
      </c>
      <c r="K1114" s="341">
        <f t="shared" si="1854"/>
        <v>0</v>
      </c>
      <c r="L1114" s="342">
        <f t="shared" si="1855"/>
        <v>0</v>
      </c>
      <c r="O1114" s="374">
        <f t="shared" si="1856"/>
        <v>0</v>
      </c>
      <c r="P1114" s="374">
        <f t="shared" si="1846"/>
        <v>0</v>
      </c>
      <c r="Q1114" s="374">
        <f t="shared" si="1846"/>
        <v>0</v>
      </c>
      <c r="R1114" s="374">
        <f t="shared" si="1846"/>
        <v>0</v>
      </c>
      <c r="S1114" s="374">
        <f t="shared" si="1846"/>
        <v>0</v>
      </c>
      <c r="T1114" s="374">
        <f t="shared" si="1846"/>
        <v>0</v>
      </c>
      <c r="U1114" s="374">
        <f t="shared" si="1846"/>
        <v>0</v>
      </c>
      <c r="V1114" s="374">
        <f t="shared" si="1846"/>
        <v>0</v>
      </c>
      <c r="W1114" s="374">
        <f t="shared" si="1846"/>
        <v>0</v>
      </c>
      <c r="X1114" s="374">
        <f t="shared" si="1846"/>
        <v>0</v>
      </c>
      <c r="Y1114" s="374">
        <f t="shared" si="1846"/>
        <v>0</v>
      </c>
      <c r="Z1114" s="374">
        <f t="shared" si="1846"/>
        <v>0</v>
      </c>
      <c r="AA1114" s="374">
        <f t="shared" si="1846"/>
        <v>0</v>
      </c>
      <c r="AB1114" s="374">
        <f t="shared" si="1846"/>
        <v>0</v>
      </c>
      <c r="AC1114" s="374">
        <f t="shared" si="1846"/>
        <v>0</v>
      </c>
      <c r="AD1114" s="374">
        <f t="shared" si="1846"/>
        <v>0</v>
      </c>
      <c r="AE1114" s="374">
        <f t="shared" si="1846"/>
        <v>0</v>
      </c>
      <c r="AF1114" s="374">
        <f t="shared" si="1847"/>
        <v>0</v>
      </c>
      <c r="AG1114" s="374">
        <f t="shared" si="1847"/>
        <v>0</v>
      </c>
      <c r="AH1114" s="374">
        <f t="shared" si="1847"/>
        <v>0</v>
      </c>
      <c r="AI1114" s="374">
        <f t="shared" si="1847"/>
        <v>0</v>
      </c>
      <c r="AJ1114" s="374">
        <f t="shared" si="1847"/>
        <v>0</v>
      </c>
      <c r="AK1114" s="374">
        <f t="shared" si="1847"/>
        <v>0</v>
      </c>
      <c r="AL1114" s="374">
        <f t="shared" si="1847"/>
        <v>0</v>
      </c>
      <c r="AM1114" s="374">
        <f t="shared" si="1847"/>
        <v>0</v>
      </c>
      <c r="AN1114" s="374">
        <f t="shared" si="1847"/>
        <v>0</v>
      </c>
      <c r="AO1114" s="374">
        <f t="shared" si="1847"/>
        <v>0</v>
      </c>
      <c r="AP1114" s="374">
        <f t="shared" si="1847"/>
        <v>0</v>
      </c>
      <c r="AQ1114" s="374">
        <f t="shared" si="1847"/>
        <v>0</v>
      </c>
      <c r="AR1114" s="374">
        <f t="shared" si="1847"/>
        <v>0</v>
      </c>
      <c r="AS1114" s="374">
        <f t="shared" si="1847"/>
        <v>0</v>
      </c>
      <c r="AT1114" s="374">
        <f t="shared" si="1847"/>
        <v>0</v>
      </c>
      <c r="AU1114" s="374">
        <f t="shared" si="1847"/>
        <v>0</v>
      </c>
      <c r="AV1114" s="374">
        <f t="shared" si="1848"/>
        <v>0</v>
      </c>
      <c r="AW1114" s="374">
        <f t="shared" si="1848"/>
        <v>0</v>
      </c>
      <c r="AX1114" s="374">
        <f t="shared" si="1848"/>
        <v>0</v>
      </c>
      <c r="AY1114" s="374">
        <f t="shared" si="1848"/>
        <v>0</v>
      </c>
      <c r="AZ1114" s="374">
        <f t="shared" si="1848"/>
        <v>0</v>
      </c>
      <c r="BA1114" s="374">
        <f t="shared" si="1848"/>
        <v>0</v>
      </c>
      <c r="BB1114" s="374">
        <f t="shared" si="1848"/>
        <v>0</v>
      </c>
      <c r="BC1114" s="374">
        <f t="shared" si="1848"/>
        <v>0</v>
      </c>
      <c r="BD1114" s="374">
        <f t="shared" si="1848"/>
        <v>0</v>
      </c>
      <c r="BE1114" s="374">
        <f t="shared" si="1848"/>
        <v>0</v>
      </c>
      <c r="BF1114" s="374">
        <f t="shared" si="1848"/>
        <v>0</v>
      </c>
      <c r="BG1114" s="374">
        <f t="shared" si="1848"/>
        <v>0</v>
      </c>
      <c r="BH1114" s="374">
        <f t="shared" si="1848"/>
        <v>0</v>
      </c>
      <c r="BI1114" s="374">
        <f t="shared" si="1848"/>
        <v>0</v>
      </c>
      <c r="BJ1114" s="374">
        <f t="shared" si="1848"/>
        <v>0</v>
      </c>
      <c r="BK1114" s="374">
        <f t="shared" si="1848"/>
        <v>0</v>
      </c>
      <c r="BL1114" s="374">
        <f t="shared" si="1849"/>
        <v>0</v>
      </c>
      <c r="BM1114" s="374">
        <f t="shared" si="1849"/>
        <v>0</v>
      </c>
    </row>
    <row r="1115" spans="3:65" outlineLevel="1" x14ac:dyDescent="0.2">
      <c r="C1115" s="325">
        <f t="shared" si="1850"/>
        <v>4</v>
      </c>
      <c r="D1115" s="303" t="str">
        <f t="shared" si="1851"/>
        <v>item 4</v>
      </c>
      <c r="E1115" s="350" t="str">
        <f t="shared" si="1845"/>
        <v>Operating Expense</v>
      </c>
      <c r="F1115" s="320">
        <f t="shared" si="1845"/>
        <v>2</v>
      </c>
      <c r="G1115" s="320"/>
      <c r="H1115" s="415">
        <f t="shared" si="1852"/>
        <v>0</v>
      </c>
      <c r="I1115" s="416">
        <f t="shared" si="1853"/>
        <v>43100</v>
      </c>
      <c r="K1115" s="341">
        <f t="shared" si="1854"/>
        <v>0</v>
      </c>
      <c r="L1115" s="342">
        <f t="shared" si="1855"/>
        <v>0</v>
      </c>
      <c r="O1115" s="374">
        <f t="shared" si="1856"/>
        <v>0</v>
      </c>
      <c r="P1115" s="374">
        <f t="shared" si="1846"/>
        <v>0</v>
      </c>
      <c r="Q1115" s="374">
        <f t="shared" si="1846"/>
        <v>0</v>
      </c>
      <c r="R1115" s="374">
        <f t="shared" si="1846"/>
        <v>0</v>
      </c>
      <c r="S1115" s="374">
        <f t="shared" si="1846"/>
        <v>0</v>
      </c>
      <c r="T1115" s="374">
        <f t="shared" si="1846"/>
        <v>0</v>
      </c>
      <c r="U1115" s="374">
        <f t="shared" si="1846"/>
        <v>0</v>
      </c>
      <c r="V1115" s="374">
        <f t="shared" si="1846"/>
        <v>0</v>
      </c>
      <c r="W1115" s="374">
        <f t="shared" si="1846"/>
        <v>0</v>
      </c>
      <c r="X1115" s="374">
        <f t="shared" si="1846"/>
        <v>0</v>
      </c>
      <c r="Y1115" s="374">
        <f t="shared" si="1846"/>
        <v>0</v>
      </c>
      <c r="Z1115" s="374">
        <f t="shared" si="1846"/>
        <v>0</v>
      </c>
      <c r="AA1115" s="374">
        <f t="shared" si="1846"/>
        <v>0</v>
      </c>
      <c r="AB1115" s="374">
        <f t="shared" si="1846"/>
        <v>0</v>
      </c>
      <c r="AC1115" s="374">
        <f t="shared" si="1846"/>
        <v>0</v>
      </c>
      <c r="AD1115" s="374">
        <f t="shared" si="1846"/>
        <v>0</v>
      </c>
      <c r="AE1115" s="374">
        <f t="shared" si="1846"/>
        <v>0</v>
      </c>
      <c r="AF1115" s="374">
        <f t="shared" si="1847"/>
        <v>0</v>
      </c>
      <c r="AG1115" s="374">
        <f t="shared" si="1847"/>
        <v>0</v>
      </c>
      <c r="AH1115" s="374">
        <f t="shared" si="1847"/>
        <v>0</v>
      </c>
      <c r="AI1115" s="374">
        <f t="shared" si="1847"/>
        <v>0</v>
      </c>
      <c r="AJ1115" s="374">
        <f t="shared" si="1847"/>
        <v>0</v>
      </c>
      <c r="AK1115" s="374">
        <f t="shared" si="1847"/>
        <v>0</v>
      </c>
      <c r="AL1115" s="374">
        <f t="shared" si="1847"/>
        <v>0</v>
      </c>
      <c r="AM1115" s="374">
        <f t="shared" si="1847"/>
        <v>0</v>
      </c>
      <c r="AN1115" s="374">
        <f t="shared" si="1847"/>
        <v>0</v>
      </c>
      <c r="AO1115" s="374">
        <f t="shared" si="1847"/>
        <v>0</v>
      </c>
      <c r="AP1115" s="374">
        <f t="shared" si="1847"/>
        <v>0</v>
      </c>
      <c r="AQ1115" s="374">
        <f t="shared" si="1847"/>
        <v>0</v>
      </c>
      <c r="AR1115" s="374">
        <f t="shared" si="1847"/>
        <v>0</v>
      </c>
      <c r="AS1115" s="374">
        <f t="shared" si="1847"/>
        <v>0</v>
      </c>
      <c r="AT1115" s="374">
        <f t="shared" si="1847"/>
        <v>0</v>
      </c>
      <c r="AU1115" s="374">
        <f t="shared" si="1847"/>
        <v>0</v>
      </c>
      <c r="AV1115" s="374">
        <f t="shared" si="1848"/>
        <v>0</v>
      </c>
      <c r="AW1115" s="374">
        <f t="shared" si="1848"/>
        <v>0</v>
      </c>
      <c r="AX1115" s="374">
        <f t="shared" si="1848"/>
        <v>0</v>
      </c>
      <c r="AY1115" s="374">
        <f t="shared" si="1848"/>
        <v>0</v>
      </c>
      <c r="AZ1115" s="374">
        <f t="shared" si="1848"/>
        <v>0</v>
      </c>
      <c r="BA1115" s="374">
        <f t="shared" si="1848"/>
        <v>0</v>
      </c>
      <c r="BB1115" s="374">
        <f t="shared" si="1848"/>
        <v>0</v>
      </c>
      <c r="BC1115" s="374">
        <f t="shared" si="1848"/>
        <v>0</v>
      </c>
      <c r="BD1115" s="374">
        <f t="shared" si="1848"/>
        <v>0</v>
      </c>
      <c r="BE1115" s="374">
        <f t="shared" si="1848"/>
        <v>0</v>
      </c>
      <c r="BF1115" s="374">
        <f t="shared" si="1848"/>
        <v>0</v>
      </c>
      <c r="BG1115" s="374">
        <f t="shared" si="1848"/>
        <v>0</v>
      </c>
      <c r="BH1115" s="374">
        <f t="shared" si="1848"/>
        <v>0</v>
      </c>
      <c r="BI1115" s="374">
        <f t="shared" si="1848"/>
        <v>0</v>
      </c>
      <c r="BJ1115" s="374">
        <f t="shared" si="1848"/>
        <v>0</v>
      </c>
      <c r="BK1115" s="374">
        <f t="shared" si="1848"/>
        <v>0</v>
      </c>
      <c r="BL1115" s="374">
        <f t="shared" si="1849"/>
        <v>0</v>
      </c>
      <c r="BM1115" s="374">
        <f t="shared" si="1849"/>
        <v>0</v>
      </c>
    </row>
    <row r="1116" spans="3:65" outlineLevel="1" x14ac:dyDescent="0.2">
      <c r="C1116" s="325">
        <f t="shared" si="1850"/>
        <v>5</v>
      </c>
      <c r="D1116" s="303" t="str">
        <f t="shared" si="1851"/>
        <v>item 5</v>
      </c>
      <c r="E1116" s="350" t="str">
        <f t="shared" si="1845"/>
        <v>Operating Expense</v>
      </c>
      <c r="F1116" s="320">
        <f t="shared" si="1845"/>
        <v>2</v>
      </c>
      <c r="G1116" s="320"/>
      <c r="H1116" s="415">
        <f t="shared" si="1852"/>
        <v>0</v>
      </c>
      <c r="I1116" s="416">
        <f t="shared" si="1853"/>
        <v>43100</v>
      </c>
      <c r="K1116" s="341">
        <f t="shared" si="1854"/>
        <v>0</v>
      </c>
      <c r="L1116" s="342">
        <f t="shared" si="1855"/>
        <v>0</v>
      </c>
      <c r="O1116" s="374">
        <f t="shared" si="1856"/>
        <v>0</v>
      </c>
      <c r="P1116" s="374">
        <f t="shared" si="1846"/>
        <v>0</v>
      </c>
      <c r="Q1116" s="374">
        <f t="shared" si="1846"/>
        <v>0</v>
      </c>
      <c r="R1116" s="374">
        <f t="shared" si="1846"/>
        <v>0</v>
      </c>
      <c r="S1116" s="374">
        <f t="shared" si="1846"/>
        <v>0</v>
      </c>
      <c r="T1116" s="374">
        <f t="shared" si="1846"/>
        <v>0</v>
      </c>
      <c r="U1116" s="374">
        <f t="shared" si="1846"/>
        <v>0</v>
      </c>
      <c r="V1116" s="374">
        <f t="shared" si="1846"/>
        <v>0</v>
      </c>
      <c r="W1116" s="374">
        <f t="shared" si="1846"/>
        <v>0</v>
      </c>
      <c r="X1116" s="374">
        <f t="shared" si="1846"/>
        <v>0</v>
      </c>
      <c r="Y1116" s="374">
        <f t="shared" si="1846"/>
        <v>0</v>
      </c>
      <c r="Z1116" s="374">
        <f t="shared" si="1846"/>
        <v>0</v>
      </c>
      <c r="AA1116" s="374">
        <f t="shared" si="1846"/>
        <v>0</v>
      </c>
      <c r="AB1116" s="374">
        <f t="shared" si="1846"/>
        <v>0</v>
      </c>
      <c r="AC1116" s="374">
        <f t="shared" si="1846"/>
        <v>0</v>
      </c>
      <c r="AD1116" s="374">
        <f t="shared" si="1846"/>
        <v>0</v>
      </c>
      <c r="AE1116" s="374">
        <f t="shared" si="1846"/>
        <v>0</v>
      </c>
      <c r="AF1116" s="374">
        <f t="shared" si="1847"/>
        <v>0</v>
      </c>
      <c r="AG1116" s="374">
        <f t="shared" si="1847"/>
        <v>0</v>
      </c>
      <c r="AH1116" s="374">
        <f t="shared" si="1847"/>
        <v>0</v>
      </c>
      <c r="AI1116" s="374">
        <f t="shared" si="1847"/>
        <v>0</v>
      </c>
      <c r="AJ1116" s="374">
        <f t="shared" si="1847"/>
        <v>0</v>
      </c>
      <c r="AK1116" s="374">
        <f t="shared" si="1847"/>
        <v>0</v>
      </c>
      <c r="AL1116" s="374">
        <f t="shared" si="1847"/>
        <v>0</v>
      </c>
      <c r="AM1116" s="374">
        <f t="shared" si="1847"/>
        <v>0</v>
      </c>
      <c r="AN1116" s="374">
        <f t="shared" si="1847"/>
        <v>0</v>
      </c>
      <c r="AO1116" s="374">
        <f t="shared" si="1847"/>
        <v>0</v>
      </c>
      <c r="AP1116" s="374">
        <f t="shared" si="1847"/>
        <v>0</v>
      </c>
      <c r="AQ1116" s="374">
        <f t="shared" si="1847"/>
        <v>0</v>
      </c>
      <c r="AR1116" s="374">
        <f t="shared" si="1847"/>
        <v>0</v>
      </c>
      <c r="AS1116" s="374">
        <f t="shared" si="1847"/>
        <v>0</v>
      </c>
      <c r="AT1116" s="374">
        <f t="shared" si="1847"/>
        <v>0</v>
      </c>
      <c r="AU1116" s="374">
        <f t="shared" si="1847"/>
        <v>0</v>
      </c>
      <c r="AV1116" s="374">
        <f t="shared" si="1848"/>
        <v>0</v>
      </c>
      <c r="AW1116" s="374">
        <f t="shared" si="1848"/>
        <v>0</v>
      </c>
      <c r="AX1116" s="374">
        <f t="shared" si="1848"/>
        <v>0</v>
      </c>
      <c r="AY1116" s="374">
        <f t="shared" si="1848"/>
        <v>0</v>
      </c>
      <c r="AZ1116" s="374">
        <f t="shared" si="1848"/>
        <v>0</v>
      </c>
      <c r="BA1116" s="374">
        <f t="shared" si="1848"/>
        <v>0</v>
      </c>
      <c r="BB1116" s="374">
        <f t="shared" si="1848"/>
        <v>0</v>
      </c>
      <c r="BC1116" s="374">
        <f t="shared" si="1848"/>
        <v>0</v>
      </c>
      <c r="BD1116" s="374">
        <f t="shared" si="1848"/>
        <v>0</v>
      </c>
      <c r="BE1116" s="374">
        <f t="shared" si="1848"/>
        <v>0</v>
      </c>
      <c r="BF1116" s="374">
        <f t="shared" si="1848"/>
        <v>0</v>
      </c>
      <c r="BG1116" s="374">
        <f t="shared" si="1848"/>
        <v>0</v>
      </c>
      <c r="BH1116" s="374">
        <f t="shared" si="1848"/>
        <v>0</v>
      </c>
      <c r="BI1116" s="374">
        <f t="shared" si="1848"/>
        <v>0</v>
      </c>
      <c r="BJ1116" s="374">
        <f t="shared" si="1848"/>
        <v>0</v>
      </c>
      <c r="BK1116" s="374">
        <f t="shared" si="1848"/>
        <v>0</v>
      </c>
      <c r="BL1116" s="374">
        <f t="shared" si="1849"/>
        <v>0</v>
      </c>
      <c r="BM1116" s="374">
        <f t="shared" si="1849"/>
        <v>0</v>
      </c>
    </row>
    <row r="1117" spans="3:65" outlineLevel="1" x14ac:dyDescent="0.2">
      <c r="C1117" s="325">
        <f t="shared" si="1850"/>
        <v>6</v>
      </c>
      <c r="D1117" s="303" t="str">
        <f t="shared" si="1851"/>
        <v>item 6</v>
      </c>
      <c r="E1117" s="350" t="str">
        <f t="shared" si="1845"/>
        <v>Operating Expense</v>
      </c>
      <c r="F1117" s="320">
        <f t="shared" si="1845"/>
        <v>2</v>
      </c>
      <c r="G1117" s="320"/>
      <c r="H1117" s="415">
        <f t="shared" si="1852"/>
        <v>0</v>
      </c>
      <c r="I1117" s="416">
        <f t="shared" si="1853"/>
        <v>43100</v>
      </c>
      <c r="K1117" s="341">
        <f t="shared" si="1854"/>
        <v>0</v>
      </c>
      <c r="L1117" s="342">
        <f t="shared" si="1855"/>
        <v>0</v>
      </c>
      <c r="O1117" s="374">
        <f t="shared" si="1856"/>
        <v>0</v>
      </c>
      <c r="P1117" s="374">
        <f t="shared" si="1846"/>
        <v>0</v>
      </c>
      <c r="Q1117" s="374">
        <f t="shared" si="1846"/>
        <v>0</v>
      </c>
      <c r="R1117" s="374">
        <f t="shared" si="1846"/>
        <v>0</v>
      </c>
      <c r="S1117" s="374">
        <f t="shared" si="1846"/>
        <v>0</v>
      </c>
      <c r="T1117" s="374">
        <f t="shared" si="1846"/>
        <v>0</v>
      </c>
      <c r="U1117" s="374">
        <f t="shared" si="1846"/>
        <v>0</v>
      </c>
      <c r="V1117" s="374">
        <f t="shared" si="1846"/>
        <v>0</v>
      </c>
      <c r="W1117" s="374">
        <f t="shared" si="1846"/>
        <v>0</v>
      </c>
      <c r="X1117" s="374">
        <f t="shared" si="1846"/>
        <v>0</v>
      </c>
      <c r="Y1117" s="374">
        <f t="shared" si="1846"/>
        <v>0</v>
      </c>
      <c r="Z1117" s="374">
        <f t="shared" si="1846"/>
        <v>0</v>
      </c>
      <c r="AA1117" s="374">
        <f t="shared" si="1846"/>
        <v>0</v>
      </c>
      <c r="AB1117" s="374">
        <f t="shared" si="1846"/>
        <v>0</v>
      </c>
      <c r="AC1117" s="374">
        <f t="shared" si="1846"/>
        <v>0</v>
      </c>
      <c r="AD1117" s="374">
        <f t="shared" si="1846"/>
        <v>0</v>
      </c>
      <c r="AE1117" s="374">
        <f t="shared" si="1846"/>
        <v>0</v>
      </c>
      <c r="AF1117" s="374">
        <f t="shared" si="1847"/>
        <v>0</v>
      </c>
      <c r="AG1117" s="374">
        <f t="shared" si="1847"/>
        <v>0</v>
      </c>
      <c r="AH1117" s="374">
        <f t="shared" si="1847"/>
        <v>0</v>
      </c>
      <c r="AI1117" s="374">
        <f t="shared" si="1847"/>
        <v>0</v>
      </c>
      <c r="AJ1117" s="374">
        <f t="shared" si="1847"/>
        <v>0</v>
      </c>
      <c r="AK1117" s="374">
        <f t="shared" si="1847"/>
        <v>0</v>
      </c>
      <c r="AL1117" s="374">
        <f t="shared" si="1847"/>
        <v>0</v>
      </c>
      <c r="AM1117" s="374">
        <f t="shared" si="1847"/>
        <v>0</v>
      </c>
      <c r="AN1117" s="374">
        <f t="shared" si="1847"/>
        <v>0</v>
      </c>
      <c r="AO1117" s="374">
        <f t="shared" si="1847"/>
        <v>0</v>
      </c>
      <c r="AP1117" s="374">
        <f t="shared" si="1847"/>
        <v>0</v>
      </c>
      <c r="AQ1117" s="374">
        <f t="shared" si="1847"/>
        <v>0</v>
      </c>
      <c r="AR1117" s="374">
        <f t="shared" si="1847"/>
        <v>0</v>
      </c>
      <c r="AS1117" s="374">
        <f t="shared" si="1847"/>
        <v>0</v>
      </c>
      <c r="AT1117" s="374">
        <f t="shared" si="1847"/>
        <v>0</v>
      </c>
      <c r="AU1117" s="374">
        <f t="shared" si="1847"/>
        <v>0</v>
      </c>
      <c r="AV1117" s="374">
        <f t="shared" si="1848"/>
        <v>0</v>
      </c>
      <c r="AW1117" s="374">
        <f t="shared" si="1848"/>
        <v>0</v>
      </c>
      <c r="AX1117" s="374">
        <f t="shared" si="1848"/>
        <v>0</v>
      </c>
      <c r="AY1117" s="374">
        <f t="shared" si="1848"/>
        <v>0</v>
      </c>
      <c r="AZ1117" s="374">
        <f t="shared" si="1848"/>
        <v>0</v>
      </c>
      <c r="BA1117" s="374">
        <f t="shared" si="1848"/>
        <v>0</v>
      </c>
      <c r="BB1117" s="374">
        <f t="shared" si="1848"/>
        <v>0</v>
      </c>
      <c r="BC1117" s="374">
        <f t="shared" si="1848"/>
        <v>0</v>
      </c>
      <c r="BD1117" s="374">
        <f t="shared" si="1848"/>
        <v>0</v>
      </c>
      <c r="BE1117" s="374">
        <f t="shared" si="1848"/>
        <v>0</v>
      </c>
      <c r="BF1117" s="374">
        <f t="shared" si="1848"/>
        <v>0</v>
      </c>
      <c r="BG1117" s="374">
        <f t="shared" si="1848"/>
        <v>0</v>
      </c>
      <c r="BH1117" s="374">
        <f t="shared" si="1848"/>
        <v>0</v>
      </c>
      <c r="BI1117" s="374">
        <f t="shared" si="1848"/>
        <v>0</v>
      </c>
      <c r="BJ1117" s="374">
        <f t="shared" si="1848"/>
        <v>0</v>
      </c>
      <c r="BK1117" s="374">
        <f t="shared" si="1848"/>
        <v>0</v>
      </c>
      <c r="BL1117" s="374">
        <f t="shared" si="1849"/>
        <v>0</v>
      </c>
      <c r="BM1117" s="374">
        <f t="shared" si="1849"/>
        <v>0</v>
      </c>
    </row>
    <row r="1118" spans="3:65" outlineLevel="1" x14ac:dyDescent="0.2">
      <c r="C1118" s="325">
        <f t="shared" si="1850"/>
        <v>7</v>
      </c>
      <c r="D1118" s="303" t="str">
        <f t="shared" si="1851"/>
        <v>item 7</v>
      </c>
      <c r="E1118" s="350" t="str">
        <f t="shared" si="1845"/>
        <v>Operating Expense</v>
      </c>
      <c r="F1118" s="320">
        <f t="shared" si="1845"/>
        <v>2</v>
      </c>
      <c r="G1118" s="320"/>
      <c r="H1118" s="415">
        <f t="shared" si="1852"/>
        <v>0</v>
      </c>
      <c r="I1118" s="416">
        <f t="shared" si="1853"/>
        <v>43100</v>
      </c>
      <c r="K1118" s="341">
        <f t="shared" si="1854"/>
        <v>0</v>
      </c>
      <c r="L1118" s="342">
        <f t="shared" si="1855"/>
        <v>0</v>
      </c>
      <c r="O1118" s="374">
        <f t="shared" si="1856"/>
        <v>0</v>
      </c>
      <c r="P1118" s="374">
        <f t="shared" si="1846"/>
        <v>0</v>
      </c>
      <c r="Q1118" s="374">
        <f t="shared" si="1846"/>
        <v>0</v>
      </c>
      <c r="R1118" s="374">
        <f t="shared" si="1846"/>
        <v>0</v>
      </c>
      <c r="S1118" s="374">
        <f t="shared" si="1846"/>
        <v>0</v>
      </c>
      <c r="T1118" s="374">
        <f t="shared" si="1846"/>
        <v>0</v>
      </c>
      <c r="U1118" s="374">
        <f t="shared" si="1846"/>
        <v>0</v>
      </c>
      <c r="V1118" s="374">
        <f t="shared" si="1846"/>
        <v>0</v>
      </c>
      <c r="W1118" s="374">
        <f t="shared" si="1846"/>
        <v>0</v>
      </c>
      <c r="X1118" s="374">
        <f t="shared" si="1846"/>
        <v>0</v>
      </c>
      <c r="Y1118" s="374">
        <f t="shared" si="1846"/>
        <v>0</v>
      </c>
      <c r="Z1118" s="374">
        <f t="shared" si="1846"/>
        <v>0</v>
      </c>
      <c r="AA1118" s="374">
        <f t="shared" si="1846"/>
        <v>0</v>
      </c>
      <c r="AB1118" s="374">
        <f t="shared" si="1846"/>
        <v>0</v>
      </c>
      <c r="AC1118" s="374">
        <f t="shared" si="1846"/>
        <v>0</v>
      </c>
      <c r="AD1118" s="374">
        <f t="shared" si="1846"/>
        <v>0</v>
      </c>
      <c r="AE1118" s="374">
        <f t="shared" si="1846"/>
        <v>0</v>
      </c>
      <c r="AF1118" s="374">
        <f t="shared" si="1847"/>
        <v>0</v>
      </c>
      <c r="AG1118" s="374">
        <f t="shared" si="1847"/>
        <v>0</v>
      </c>
      <c r="AH1118" s="374">
        <f t="shared" si="1847"/>
        <v>0</v>
      </c>
      <c r="AI1118" s="374">
        <f t="shared" si="1847"/>
        <v>0</v>
      </c>
      <c r="AJ1118" s="374">
        <f t="shared" si="1847"/>
        <v>0</v>
      </c>
      <c r="AK1118" s="374">
        <f t="shared" si="1847"/>
        <v>0</v>
      </c>
      <c r="AL1118" s="374">
        <f t="shared" si="1847"/>
        <v>0</v>
      </c>
      <c r="AM1118" s="374">
        <f t="shared" si="1847"/>
        <v>0</v>
      </c>
      <c r="AN1118" s="374">
        <f t="shared" si="1847"/>
        <v>0</v>
      </c>
      <c r="AO1118" s="374">
        <f t="shared" si="1847"/>
        <v>0</v>
      </c>
      <c r="AP1118" s="374">
        <f t="shared" si="1847"/>
        <v>0</v>
      </c>
      <c r="AQ1118" s="374">
        <f t="shared" si="1847"/>
        <v>0</v>
      </c>
      <c r="AR1118" s="374">
        <f t="shared" si="1847"/>
        <v>0</v>
      </c>
      <c r="AS1118" s="374">
        <f t="shared" si="1847"/>
        <v>0</v>
      </c>
      <c r="AT1118" s="374">
        <f t="shared" si="1847"/>
        <v>0</v>
      </c>
      <c r="AU1118" s="374">
        <f t="shared" si="1847"/>
        <v>0</v>
      </c>
      <c r="AV1118" s="374">
        <f t="shared" si="1848"/>
        <v>0</v>
      </c>
      <c r="AW1118" s="374">
        <f t="shared" si="1848"/>
        <v>0</v>
      </c>
      <c r="AX1118" s="374">
        <f t="shared" si="1848"/>
        <v>0</v>
      </c>
      <c r="AY1118" s="374">
        <f t="shared" si="1848"/>
        <v>0</v>
      </c>
      <c r="AZ1118" s="374">
        <f t="shared" si="1848"/>
        <v>0</v>
      </c>
      <c r="BA1118" s="374">
        <f t="shared" si="1848"/>
        <v>0</v>
      </c>
      <c r="BB1118" s="374">
        <f t="shared" si="1848"/>
        <v>0</v>
      </c>
      <c r="BC1118" s="374">
        <f t="shared" si="1848"/>
        <v>0</v>
      </c>
      <c r="BD1118" s="374">
        <f t="shared" si="1848"/>
        <v>0</v>
      </c>
      <c r="BE1118" s="374">
        <f t="shared" si="1848"/>
        <v>0</v>
      </c>
      <c r="BF1118" s="374">
        <f t="shared" si="1848"/>
        <v>0</v>
      </c>
      <c r="BG1118" s="374">
        <f t="shared" si="1848"/>
        <v>0</v>
      </c>
      <c r="BH1118" s="374">
        <f t="shared" si="1848"/>
        <v>0</v>
      </c>
      <c r="BI1118" s="374">
        <f t="shared" si="1848"/>
        <v>0</v>
      </c>
      <c r="BJ1118" s="374">
        <f t="shared" si="1848"/>
        <v>0</v>
      </c>
      <c r="BK1118" s="374">
        <f t="shared" si="1848"/>
        <v>0</v>
      </c>
      <c r="BL1118" s="374">
        <f t="shared" si="1849"/>
        <v>0</v>
      </c>
      <c r="BM1118" s="374">
        <f t="shared" si="1849"/>
        <v>0</v>
      </c>
    </row>
    <row r="1119" spans="3:65" outlineLevel="1" x14ac:dyDescent="0.2">
      <c r="C1119" s="325">
        <f t="shared" si="1850"/>
        <v>8</v>
      </c>
      <c r="D1119" s="303" t="str">
        <f t="shared" si="1851"/>
        <v>item 8</v>
      </c>
      <c r="E1119" s="350" t="str">
        <f t="shared" si="1845"/>
        <v>Operating Expense</v>
      </c>
      <c r="F1119" s="320">
        <f t="shared" si="1845"/>
        <v>2</v>
      </c>
      <c r="G1119" s="320"/>
      <c r="H1119" s="415">
        <f t="shared" si="1852"/>
        <v>0</v>
      </c>
      <c r="I1119" s="416">
        <f t="shared" si="1853"/>
        <v>43100</v>
      </c>
      <c r="K1119" s="341">
        <f t="shared" si="1854"/>
        <v>0</v>
      </c>
      <c r="L1119" s="342">
        <f t="shared" si="1855"/>
        <v>0</v>
      </c>
      <c r="O1119" s="374">
        <f t="shared" si="1856"/>
        <v>0</v>
      </c>
      <c r="P1119" s="374">
        <f t="shared" si="1846"/>
        <v>0</v>
      </c>
      <c r="Q1119" s="374">
        <f t="shared" si="1846"/>
        <v>0</v>
      </c>
      <c r="R1119" s="374">
        <f t="shared" si="1846"/>
        <v>0</v>
      </c>
      <c r="S1119" s="374">
        <f t="shared" si="1846"/>
        <v>0</v>
      </c>
      <c r="T1119" s="374">
        <f t="shared" si="1846"/>
        <v>0</v>
      </c>
      <c r="U1119" s="374">
        <f t="shared" si="1846"/>
        <v>0</v>
      </c>
      <c r="V1119" s="374">
        <f t="shared" si="1846"/>
        <v>0</v>
      </c>
      <c r="W1119" s="374">
        <f t="shared" si="1846"/>
        <v>0</v>
      </c>
      <c r="X1119" s="374">
        <f t="shared" si="1846"/>
        <v>0</v>
      </c>
      <c r="Y1119" s="374">
        <f t="shared" si="1846"/>
        <v>0</v>
      </c>
      <c r="Z1119" s="374">
        <f t="shared" si="1846"/>
        <v>0</v>
      </c>
      <c r="AA1119" s="374">
        <f t="shared" si="1846"/>
        <v>0</v>
      </c>
      <c r="AB1119" s="374">
        <f t="shared" si="1846"/>
        <v>0</v>
      </c>
      <c r="AC1119" s="374">
        <f t="shared" si="1846"/>
        <v>0</v>
      </c>
      <c r="AD1119" s="374">
        <f t="shared" si="1846"/>
        <v>0</v>
      </c>
      <c r="AE1119" s="374">
        <f t="shared" si="1846"/>
        <v>0</v>
      </c>
      <c r="AF1119" s="374">
        <f t="shared" si="1847"/>
        <v>0</v>
      </c>
      <c r="AG1119" s="374">
        <f t="shared" si="1847"/>
        <v>0</v>
      </c>
      <c r="AH1119" s="374">
        <f t="shared" si="1847"/>
        <v>0</v>
      </c>
      <c r="AI1119" s="374">
        <f t="shared" si="1847"/>
        <v>0</v>
      </c>
      <c r="AJ1119" s="374">
        <f t="shared" si="1847"/>
        <v>0</v>
      </c>
      <c r="AK1119" s="374">
        <f t="shared" si="1847"/>
        <v>0</v>
      </c>
      <c r="AL1119" s="374">
        <f t="shared" si="1847"/>
        <v>0</v>
      </c>
      <c r="AM1119" s="374">
        <f t="shared" si="1847"/>
        <v>0</v>
      </c>
      <c r="AN1119" s="374">
        <f t="shared" si="1847"/>
        <v>0</v>
      </c>
      <c r="AO1119" s="374">
        <f t="shared" si="1847"/>
        <v>0</v>
      </c>
      <c r="AP1119" s="374">
        <f t="shared" si="1847"/>
        <v>0</v>
      </c>
      <c r="AQ1119" s="374">
        <f t="shared" si="1847"/>
        <v>0</v>
      </c>
      <c r="AR1119" s="374">
        <f t="shared" si="1847"/>
        <v>0</v>
      </c>
      <c r="AS1119" s="374">
        <f t="shared" si="1847"/>
        <v>0</v>
      </c>
      <c r="AT1119" s="374">
        <f t="shared" si="1847"/>
        <v>0</v>
      </c>
      <c r="AU1119" s="374">
        <f t="shared" si="1847"/>
        <v>0</v>
      </c>
      <c r="AV1119" s="374">
        <f t="shared" si="1848"/>
        <v>0</v>
      </c>
      <c r="AW1119" s="374">
        <f t="shared" si="1848"/>
        <v>0</v>
      </c>
      <c r="AX1119" s="374">
        <f t="shared" si="1848"/>
        <v>0</v>
      </c>
      <c r="AY1119" s="374">
        <f t="shared" si="1848"/>
        <v>0</v>
      </c>
      <c r="AZ1119" s="374">
        <f t="shared" si="1848"/>
        <v>0</v>
      </c>
      <c r="BA1119" s="374">
        <f t="shared" si="1848"/>
        <v>0</v>
      </c>
      <c r="BB1119" s="374">
        <f t="shared" si="1848"/>
        <v>0</v>
      </c>
      <c r="BC1119" s="374">
        <f t="shared" si="1848"/>
        <v>0</v>
      </c>
      <c r="BD1119" s="374">
        <f t="shared" si="1848"/>
        <v>0</v>
      </c>
      <c r="BE1119" s="374">
        <f t="shared" si="1848"/>
        <v>0</v>
      </c>
      <c r="BF1119" s="374">
        <f t="shared" si="1848"/>
        <v>0</v>
      </c>
      <c r="BG1119" s="374">
        <f t="shared" si="1848"/>
        <v>0</v>
      </c>
      <c r="BH1119" s="374">
        <f t="shared" si="1848"/>
        <v>0</v>
      </c>
      <c r="BI1119" s="374">
        <f t="shared" si="1848"/>
        <v>0</v>
      </c>
      <c r="BJ1119" s="374">
        <f t="shared" si="1848"/>
        <v>0</v>
      </c>
      <c r="BK1119" s="374">
        <f t="shared" si="1848"/>
        <v>0</v>
      </c>
      <c r="BL1119" s="374">
        <f t="shared" si="1849"/>
        <v>0</v>
      </c>
      <c r="BM1119" s="374">
        <f t="shared" si="1849"/>
        <v>0</v>
      </c>
    </row>
    <row r="1120" spans="3:65" outlineLevel="1" x14ac:dyDescent="0.2">
      <c r="C1120" s="325">
        <f t="shared" si="1850"/>
        <v>9</v>
      </c>
      <c r="D1120" s="303" t="str">
        <f t="shared" si="1851"/>
        <v>item 9</v>
      </c>
      <c r="E1120" s="350" t="str">
        <f t="shared" si="1845"/>
        <v>Operating Expense</v>
      </c>
      <c r="F1120" s="320">
        <f t="shared" si="1845"/>
        <v>2</v>
      </c>
      <c r="G1120" s="320"/>
      <c r="H1120" s="415">
        <f t="shared" si="1852"/>
        <v>0</v>
      </c>
      <c r="I1120" s="416">
        <f t="shared" si="1853"/>
        <v>43100</v>
      </c>
      <c r="K1120" s="341">
        <f t="shared" si="1854"/>
        <v>0</v>
      </c>
      <c r="L1120" s="342">
        <f t="shared" si="1855"/>
        <v>0</v>
      </c>
      <c r="O1120" s="374">
        <f t="shared" si="1856"/>
        <v>0</v>
      </c>
      <c r="P1120" s="374">
        <f t="shared" si="1846"/>
        <v>0</v>
      </c>
      <c r="Q1120" s="374">
        <f t="shared" si="1846"/>
        <v>0</v>
      </c>
      <c r="R1120" s="374">
        <f t="shared" si="1846"/>
        <v>0</v>
      </c>
      <c r="S1120" s="374">
        <f t="shared" si="1846"/>
        <v>0</v>
      </c>
      <c r="T1120" s="374">
        <f t="shared" si="1846"/>
        <v>0</v>
      </c>
      <c r="U1120" s="374">
        <f t="shared" si="1846"/>
        <v>0</v>
      </c>
      <c r="V1120" s="374">
        <f t="shared" si="1846"/>
        <v>0</v>
      </c>
      <c r="W1120" s="374">
        <f t="shared" si="1846"/>
        <v>0</v>
      </c>
      <c r="X1120" s="374">
        <f t="shared" si="1846"/>
        <v>0</v>
      </c>
      <c r="Y1120" s="374">
        <f t="shared" si="1846"/>
        <v>0</v>
      </c>
      <c r="Z1120" s="374">
        <f t="shared" si="1846"/>
        <v>0</v>
      </c>
      <c r="AA1120" s="374">
        <f t="shared" si="1846"/>
        <v>0</v>
      </c>
      <c r="AB1120" s="374">
        <f t="shared" si="1846"/>
        <v>0</v>
      </c>
      <c r="AC1120" s="374">
        <f t="shared" si="1846"/>
        <v>0</v>
      </c>
      <c r="AD1120" s="374">
        <f t="shared" si="1846"/>
        <v>0</v>
      </c>
      <c r="AE1120" s="374">
        <f t="shared" si="1846"/>
        <v>0</v>
      </c>
      <c r="AF1120" s="374">
        <f t="shared" si="1847"/>
        <v>0</v>
      </c>
      <c r="AG1120" s="374">
        <f t="shared" si="1847"/>
        <v>0</v>
      </c>
      <c r="AH1120" s="374">
        <f t="shared" si="1847"/>
        <v>0</v>
      </c>
      <c r="AI1120" s="374">
        <f t="shared" si="1847"/>
        <v>0</v>
      </c>
      <c r="AJ1120" s="374">
        <f t="shared" si="1847"/>
        <v>0</v>
      </c>
      <c r="AK1120" s="374">
        <f t="shared" si="1847"/>
        <v>0</v>
      </c>
      <c r="AL1120" s="374">
        <f t="shared" si="1847"/>
        <v>0</v>
      </c>
      <c r="AM1120" s="374">
        <f t="shared" si="1847"/>
        <v>0</v>
      </c>
      <c r="AN1120" s="374">
        <f t="shared" si="1847"/>
        <v>0</v>
      </c>
      <c r="AO1120" s="374">
        <f t="shared" si="1847"/>
        <v>0</v>
      </c>
      <c r="AP1120" s="374">
        <f t="shared" si="1847"/>
        <v>0</v>
      </c>
      <c r="AQ1120" s="374">
        <f t="shared" si="1847"/>
        <v>0</v>
      </c>
      <c r="AR1120" s="374">
        <f t="shared" si="1847"/>
        <v>0</v>
      </c>
      <c r="AS1120" s="374">
        <f t="shared" si="1847"/>
        <v>0</v>
      </c>
      <c r="AT1120" s="374">
        <f t="shared" si="1847"/>
        <v>0</v>
      </c>
      <c r="AU1120" s="374">
        <f t="shared" si="1847"/>
        <v>0</v>
      </c>
      <c r="AV1120" s="374">
        <f t="shared" si="1848"/>
        <v>0</v>
      </c>
      <c r="AW1120" s="374">
        <f t="shared" si="1848"/>
        <v>0</v>
      </c>
      <c r="AX1120" s="374">
        <f t="shared" si="1848"/>
        <v>0</v>
      </c>
      <c r="AY1120" s="374">
        <f t="shared" si="1848"/>
        <v>0</v>
      </c>
      <c r="AZ1120" s="374">
        <f t="shared" si="1848"/>
        <v>0</v>
      </c>
      <c r="BA1120" s="374">
        <f t="shared" si="1848"/>
        <v>0</v>
      </c>
      <c r="BB1120" s="374">
        <f t="shared" si="1848"/>
        <v>0</v>
      </c>
      <c r="BC1120" s="374">
        <f t="shared" si="1848"/>
        <v>0</v>
      </c>
      <c r="BD1120" s="374">
        <f t="shared" si="1848"/>
        <v>0</v>
      </c>
      <c r="BE1120" s="374">
        <f t="shared" si="1848"/>
        <v>0</v>
      </c>
      <c r="BF1120" s="374">
        <f t="shared" si="1848"/>
        <v>0</v>
      </c>
      <c r="BG1120" s="374">
        <f t="shared" si="1848"/>
        <v>0</v>
      </c>
      <c r="BH1120" s="374">
        <f t="shared" si="1848"/>
        <v>0</v>
      </c>
      <c r="BI1120" s="374">
        <f t="shared" si="1848"/>
        <v>0</v>
      </c>
      <c r="BJ1120" s="374">
        <f t="shared" si="1848"/>
        <v>0</v>
      </c>
      <c r="BK1120" s="374">
        <f t="shared" si="1848"/>
        <v>0</v>
      </c>
      <c r="BL1120" s="374">
        <f t="shared" si="1849"/>
        <v>0</v>
      </c>
      <c r="BM1120" s="374">
        <f t="shared" si="1849"/>
        <v>0</v>
      </c>
    </row>
    <row r="1121" spans="3:65" outlineLevel="1" x14ac:dyDescent="0.2">
      <c r="C1121" s="325">
        <f t="shared" si="1850"/>
        <v>10</v>
      </c>
      <c r="D1121" s="303" t="str">
        <f t="shared" si="1851"/>
        <v>item 10</v>
      </c>
      <c r="E1121" s="350" t="str">
        <f t="shared" si="1845"/>
        <v>Operating Expense</v>
      </c>
      <c r="F1121" s="320">
        <f t="shared" si="1845"/>
        <v>2</v>
      </c>
      <c r="G1121" s="320"/>
      <c r="H1121" s="415">
        <f t="shared" si="1852"/>
        <v>0</v>
      </c>
      <c r="I1121" s="416">
        <f t="shared" si="1853"/>
        <v>43100</v>
      </c>
      <c r="K1121" s="341">
        <f t="shared" si="1854"/>
        <v>0</v>
      </c>
      <c r="L1121" s="342">
        <f t="shared" si="1855"/>
        <v>0</v>
      </c>
      <c r="O1121" s="374">
        <f t="shared" si="1856"/>
        <v>0</v>
      </c>
      <c r="P1121" s="374">
        <f t="shared" si="1846"/>
        <v>0</v>
      </c>
      <c r="Q1121" s="374">
        <f t="shared" si="1846"/>
        <v>0</v>
      </c>
      <c r="R1121" s="374">
        <f t="shared" si="1846"/>
        <v>0</v>
      </c>
      <c r="S1121" s="374">
        <f t="shared" si="1846"/>
        <v>0</v>
      </c>
      <c r="T1121" s="374">
        <f t="shared" si="1846"/>
        <v>0</v>
      </c>
      <c r="U1121" s="374">
        <f t="shared" si="1846"/>
        <v>0</v>
      </c>
      <c r="V1121" s="374">
        <f t="shared" si="1846"/>
        <v>0</v>
      </c>
      <c r="W1121" s="374">
        <f t="shared" si="1846"/>
        <v>0</v>
      </c>
      <c r="X1121" s="374">
        <f t="shared" si="1846"/>
        <v>0</v>
      </c>
      <c r="Y1121" s="374">
        <f t="shared" si="1846"/>
        <v>0</v>
      </c>
      <c r="Z1121" s="374">
        <f t="shared" si="1846"/>
        <v>0</v>
      </c>
      <c r="AA1121" s="374">
        <f t="shared" si="1846"/>
        <v>0</v>
      </c>
      <c r="AB1121" s="374">
        <f t="shared" si="1846"/>
        <v>0</v>
      </c>
      <c r="AC1121" s="374">
        <f t="shared" si="1846"/>
        <v>0</v>
      </c>
      <c r="AD1121" s="374">
        <f t="shared" si="1846"/>
        <v>0</v>
      </c>
      <c r="AE1121" s="374">
        <f t="shared" si="1846"/>
        <v>0</v>
      </c>
      <c r="AF1121" s="374">
        <f t="shared" si="1847"/>
        <v>0</v>
      </c>
      <c r="AG1121" s="374">
        <f t="shared" si="1847"/>
        <v>0</v>
      </c>
      <c r="AH1121" s="374">
        <f t="shared" si="1847"/>
        <v>0</v>
      </c>
      <c r="AI1121" s="374">
        <f t="shared" si="1847"/>
        <v>0</v>
      </c>
      <c r="AJ1121" s="374">
        <f t="shared" si="1847"/>
        <v>0</v>
      </c>
      <c r="AK1121" s="374">
        <f t="shared" si="1847"/>
        <v>0</v>
      </c>
      <c r="AL1121" s="374">
        <f t="shared" si="1847"/>
        <v>0</v>
      </c>
      <c r="AM1121" s="374">
        <f t="shared" si="1847"/>
        <v>0</v>
      </c>
      <c r="AN1121" s="374">
        <f t="shared" si="1847"/>
        <v>0</v>
      </c>
      <c r="AO1121" s="374">
        <f t="shared" si="1847"/>
        <v>0</v>
      </c>
      <c r="AP1121" s="374">
        <f t="shared" si="1847"/>
        <v>0</v>
      </c>
      <c r="AQ1121" s="374">
        <f t="shared" si="1847"/>
        <v>0</v>
      </c>
      <c r="AR1121" s="374">
        <f t="shared" si="1847"/>
        <v>0</v>
      </c>
      <c r="AS1121" s="374">
        <f t="shared" si="1847"/>
        <v>0</v>
      </c>
      <c r="AT1121" s="374">
        <f t="shared" si="1847"/>
        <v>0</v>
      </c>
      <c r="AU1121" s="374">
        <f t="shared" si="1847"/>
        <v>0</v>
      </c>
      <c r="AV1121" s="374">
        <f t="shared" si="1848"/>
        <v>0</v>
      </c>
      <c r="AW1121" s="374">
        <f t="shared" si="1848"/>
        <v>0</v>
      </c>
      <c r="AX1121" s="374">
        <f t="shared" si="1848"/>
        <v>0</v>
      </c>
      <c r="AY1121" s="374">
        <f t="shared" si="1848"/>
        <v>0</v>
      </c>
      <c r="AZ1121" s="374">
        <f t="shared" si="1848"/>
        <v>0</v>
      </c>
      <c r="BA1121" s="374">
        <f t="shared" si="1848"/>
        <v>0</v>
      </c>
      <c r="BB1121" s="374">
        <f t="shared" si="1848"/>
        <v>0</v>
      </c>
      <c r="BC1121" s="374">
        <f t="shared" si="1848"/>
        <v>0</v>
      </c>
      <c r="BD1121" s="374">
        <f t="shared" si="1848"/>
        <v>0</v>
      </c>
      <c r="BE1121" s="374">
        <f t="shared" si="1848"/>
        <v>0</v>
      </c>
      <c r="BF1121" s="374">
        <f t="shared" si="1848"/>
        <v>0</v>
      </c>
      <c r="BG1121" s="374">
        <f t="shared" si="1848"/>
        <v>0</v>
      </c>
      <c r="BH1121" s="374">
        <f t="shared" si="1848"/>
        <v>0</v>
      </c>
      <c r="BI1121" s="374">
        <f t="shared" si="1848"/>
        <v>0</v>
      </c>
      <c r="BJ1121" s="374">
        <f t="shared" si="1848"/>
        <v>0</v>
      </c>
      <c r="BK1121" s="374">
        <f t="shared" si="1848"/>
        <v>0</v>
      </c>
      <c r="BL1121" s="374">
        <f t="shared" si="1849"/>
        <v>0</v>
      </c>
      <c r="BM1121" s="374">
        <f t="shared" si="1849"/>
        <v>0</v>
      </c>
    </row>
    <row r="1122" spans="3:65" outlineLevel="1" x14ac:dyDescent="0.2">
      <c r="C1122" s="325">
        <f t="shared" si="1850"/>
        <v>11</v>
      </c>
      <c r="D1122" s="303" t="str">
        <f t="shared" si="1851"/>
        <v>item 11</v>
      </c>
      <c r="E1122" s="350" t="str">
        <f t="shared" si="1845"/>
        <v>Operating Expense</v>
      </c>
      <c r="F1122" s="320">
        <f t="shared" si="1845"/>
        <v>2</v>
      </c>
      <c r="G1122" s="320"/>
      <c r="H1122" s="415">
        <f t="shared" si="1852"/>
        <v>0</v>
      </c>
      <c r="I1122" s="416">
        <f t="shared" si="1853"/>
        <v>43100</v>
      </c>
      <c r="K1122" s="341">
        <f t="shared" si="1854"/>
        <v>0</v>
      </c>
      <c r="L1122" s="342">
        <f t="shared" si="1855"/>
        <v>0</v>
      </c>
      <c r="O1122" s="374">
        <f t="shared" si="1856"/>
        <v>0</v>
      </c>
      <c r="P1122" s="374">
        <f t="shared" si="1846"/>
        <v>0</v>
      </c>
      <c r="Q1122" s="374">
        <f t="shared" si="1846"/>
        <v>0</v>
      </c>
      <c r="R1122" s="374">
        <f t="shared" si="1846"/>
        <v>0</v>
      </c>
      <c r="S1122" s="374">
        <f t="shared" si="1846"/>
        <v>0</v>
      </c>
      <c r="T1122" s="374">
        <f t="shared" si="1846"/>
        <v>0</v>
      </c>
      <c r="U1122" s="374">
        <f t="shared" si="1846"/>
        <v>0</v>
      </c>
      <c r="V1122" s="374">
        <f t="shared" si="1846"/>
        <v>0</v>
      </c>
      <c r="W1122" s="374">
        <f t="shared" si="1846"/>
        <v>0</v>
      </c>
      <c r="X1122" s="374">
        <f t="shared" si="1846"/>
        <v>0</v>
      </c>
      <c r="Y1122" s="374">
        <f t="shared" si="1846"/>
        <v>0</v>
      </c>
      <c r="Z1122" s="374">
        <f t="shared" si="1846"/>
        <v>0</v>
      </c>
      <c r="AA1122" s="374">
        <f t="shared" si="1846"/>
        <v>0</v>
      </c>
      <c r="AB1122" s="374">
        <f t="shared" si="1846"/>
        <v>0</v>
      </c>
      <c r="AC1122" s="374">
        <f t="shared" si="1846"/>
        <v>0</v>
      </c>
      <c r="AD1122" s="374">
        <f t="shared" si="1846"/>
        <v>0</v>
      </c>
      <c r="AE1122" s="374">
        <f t="shared" si="1846"/>
        <v>0</v>
      </c>
      <c r="AF1122" s="374">
        <f t="shared" si="1847"/>
        <v>0</v>
      </c>
      <c r="AG1122" s="374">
        <f t="shared" si="1847"/>
        <v>0</v>
      </c>
      <c r="AH1122" s="374">
        <f t="shared" si="1847"/>
        <v>0</v>
      </c>
      <c r="AI1122" s="374">
        <f t="shared" si="1847"/>
        <v>0</v>
      </c>
      <c r="AJ1122" s="374">
        <f t="shared" si="1847"/>
        <v>0</v>
      </c>
      <c r="AK1122" s="374">
        <f t="shared" si="1847"/>
        <v>0</v>
      </c>
      <c r="AL1122" s="374">
        <f t="shared" si="1847"/>
        <v>0</v>
      </c>
      <c r="AM1122" s="374">
        <f t="shared" si="1847"/>
        <v>0</v>
      </c>
      <c r="AN1122" s="374">
        <f t="shared" si="1847"/>
        <v>0</v>
      </c>
      <c r="AO1122" s="374">
        <f t="shared" si="1847"/>
        <v>0</v>
      </c>
      <c r="AP1122" s="374">
        <f t="shared" si="1847"/>
        <v>0</v>
      </c>
      <c r="AQ1122" s="374">
        <f t="shared" si="1847"/>
        <v>0</v>
      </c>
      <c r="AR1122" s="374">
        <f t="shared" si="1847"/>
        <v>0</v>
      </c>
      <c r="AS1122" s="374">
        <f t="shared" si="1847"/>
        <v>0</v>
      </c>
      <c r="AT1122" s="374">
        <f t="shared" si="1847"/>
        <v>0</v>
      </c>
      <c r="AU1122" s="374">
        <f t="shared" si="1847"/>
        <v>0</v>
      </c>
      <c r="AV1122" s="374">
        <f t="shared" si="1848"/>
        <v>0</v>
      </c>
      <c r="AW1122" s="374">
        <f t="shared" si="1848"/>
        <v>0</v>
      </c>
      <c r="AX1122" s="374">
        <f t="shared" si="1848"/>
        <v>0</v>
      </c>
      <c r="AY1122" s="374">
        <f t="shared" si="1848"/>
        <v>0</v>
      </c>
      <c r="AZ1122" s="374">
        <f t="shared" si="1848"/>
        <v>0</v>
      </c>
      <c r="BA1122" s="374">
        <f t="shared" si="1848"/>
        <v>0</v>
      </c>
      <c r="BB1122" s="374">
        <f t="shared" si="1848"/>
        <v>0</v>
      </c>
      <c r="BC1122" s="374">
        <f t="shared" si="1848"/>
        <v>0</v>
      </c>
      <c r="BD1122" s="374">
        <f t="shared" si="1848"/>
        <v>0</v>
      </c>
      <c r="BE1122" s="374">
        <f t="shared" si="1848"/>
        <v>0</v>
      </c>
      <c r="BF1122" s="374">
        <f t="shared" si="1848"/>
        <v>0</v>
      </c>
      <c r="BG1122" s="374">
        <f t="shared" si="1848"/>
        <v>0</v>
      </c>
      <c r="BH1122" s="374">
        <f t="shared" si="1848"/>
        <v>0</v>
      </c>
      <c r="BI1122" s="374">
        <f t="shared" si="1848"/>
        <v>0</v>
      </c>
      <c r="BJ1122" s="374">
        <f t="shared" si="1848"/>
        <v>0</v>
      </c>
      <c r="BK1122" s="374">
        <f t="shared" si="1848"/>
        <v>0</v>
      </c>
      <c r="BL1122" s="374">
        <f t="shared" si="1849"/>
        <v>0</v>
      </c>
      <c r="BM1122" s="374">
        <f t="shared" si="1849"/>
        <v>0</v>
      </c>
    </row>
    <row r="1123" spans="3:65" outlineLevel="1" x14ac:dyDescent="0.2">
      <c r="C1123" s="325">
        <f t="shared" si="1850"/>
        <v>12</v>
      </c>
      <c r="D1123" s="303" t="str">
        <f t="shared" si="1851"/>
        <v>item 12</v>
      </c>
      <c r="E1123" s="350" t="str">
        <f t="shared" si="1845"/>
        <v>Operating Expense</v>
      </c>
      <c r="F1123" s="320">
        <f t="shared" si="1845"/>
        <v>2</v>
      </c>
      <c r="G1123" s="320"/>
      <c r="H1123" s="415">
        <f t="shared" si="1852"/>
        <v>0</v>
      </c>
      <c r="I1123" s="416">
        <f t="shared" si="1853"/>
        <v>43100</v>
      </c>
      <c r="K1123" s="341">
        <f t="shared" si="1854"/>
        <v>0</v>
      </c>
      <c r="L1123" s="342">
        <f t="shared" si="1855"/>
        <v>0</v>
      </c>
      <c r="O1123" s="374">
        <f t="shared" si="1856"/>
        <v>0</v>
      </c>
      <c r="P1123" s="374">
        <f t="shared" si="1846"/>
        <v>0</v>
      </c>
      <c r="Q1123" s="374">
        <f t="shared" si="1846"/>
        <v>0</v>
      </c>
      <c r="R1123" s="374">
        <f t="shared" si="1846"/>
        <v>0</v>
      </c>
      <c r="S1123" s="374">
        <f t="shared" si="1846"/>
        <v>0</v>
      </c>
      <c r="T1123" s="374">
        <f t="shared" si="1846"/>
        <v>0</v>
      </c>
      <c r="U1123" s="374">
        <f t="shared" si="1846"/>
        <v>0</v>
      </c>
      <c r="V1123" s="374">
        <f t="shared" si="1846"/>
        <v>0</v>
      </c>
      <c r="W1123" s="374">
        <f t="shared" si="1846"/>
        <v>0</v>
      </c>
      <c r="X1123" s="374">
        <f t="shared" si="1846"/>
        <v>0</v>
      </c>
      <c r="Y1123" s="374">
        <f t="shared" si="1846"/>
        <v>0</v>
      </c>
      <c r="Z1123" s="374">
        <f t="shared" si="1846"/>
        <v>0</v>
      </c>
      <c r="AA1123" s="374">
        <f t="shared" si="1846"/>
        <v>0</v>
      </c>
      <c r="AB1123" s="374">
        <f t="shared" si="1846"/>
        <v>0</v>
      </c>
      <c r="AC1123" s="374">
        <f t="shared" si="1846"/>
        <v>0</v>
      </c>
      <c r="AD1123" s="374">
        <f t="shared" si="1846"/>
        <v>0</v>
      </c>
      <c r="AE1123" s="374">
        <f t="shared" si="1846"/>
        <v>0</v>
      </c>
      <c r="AF1123" s="374">
        <f t="shared" si="1847"/>
        <v>0</v>
      </c>
      <c r="AG1123" s="374">
        <f t="shared" si="1847"/>
        <v>0</v>
      </c>
      <c r="AH1123" s="374">
        <f t="shared" si="1847"/>
        <v>0</v>
      </c>
      <c r="AI1123" s="374">
        <f t="shared" si="1847"/>
        <v>0</v>
      </c>
      <c r="AJ1123" s="374">
        <f t="shared" si="1847"/>
        <v>0</v>
      </c>
      <c r="AK1123" s="374">
        <f t="shared" si="1847"/>
        <v>0</v>
      </c>
      <c r="AL1123" s="374">
        <f t="shared" si="1847"/>
        <v>0</v>
      </c>
      <c r="AM1123" s="374">
        <f t="shared" si="1847"/>
        <v>0</v>
      </c>
      <c r="AN1123" s="374">
        <f t="shared" si="1847"/>
        <v>0</v>
      </c>
      <c r="AO1123" s="374">
        <f t="shared" si="1847"/>
        <v>0</v>
      </c>
      <c r="AP1123" s="374">
        <f t="shared" si="1847"/>
        <v>0</v>
      </c>
      <c r="AQ1123" s="374">
        <f t="shared" si="1847"/>
        <v>0</v>
      </c>
      <c r="AR1123" s="374">
        <f t="shared" si="1847"/>
        <v>0</v>
      </c>
      <c r="AS1123" s="374">
        <f t="shared" si="1847"/>
        <v>0</v>
      </c>
      <c r="AT1123" s="374">
        <f t="shared" si="1847"/>
        <v>0</v>
      </c>
      <c r="AU1123" s="374">
        <f t="shared" si="1847"/>
        <v>0</v>
      </c>
      <c r="AV1123" s="374">
        <f t="shared" si="1848"/>
        <v>0</v>
      </c>
      <c r="AW1123" s="374">
        <f t="shared" si="1848"/>
        <v>0</v>
      </c>
      <c r="AX1123" s="374">
        <f t="shared" si="1848"/>
        <v>0</v>
      </c>
      <c r="AY1123" s="374">
        <f t="shared" si="1848"/>
        <v>0</v>
      </c>
      <c r="AZ1123" s="374">
        <f t="shared" si="1848"/>
        <v>0</v>
      </c>
      <c r="BA1123" s="374">
        <f t="shared" si="1848"/>
        <v>0</v>
      </c>
      <c r="BB1123" s="374">
        <f t="shared" si="1848"/>
        <v>0</v>
      </c>
      <c r="BC1123" s="374">
        <f t="shared" si="1848"/>
        <v>0</v>
      </c>
      <c r="BD1123" s="374">
        <f t="shared" si="1848"/>
        <v>0</v>
      </c>
      <c r="BE1123" s="374">
        <f t="shared" si="1848"/>
        <v>0</v>
      </c>
      <c r="BF1123" s="374">
        <f t="shared" si="1848"/>
        <v>0</v>
      </c>
      <c r="BG1123" s="374">
        <f t="shared" si="1848"/>
        <v>0</v>
      </c>
      <c r="BH1123" s="374">
        <f t="shared" si="1848"/>
        <v>0</v>
      </c>
      <c r="BI1123" s="374">
        <f t="shared" si="1848"/>
        <v>0</v>
      </c>
      <c r="BJ1123" s="374">
        <f t="shared" si="1848"/>
        <v>0</v>
      </c>
      <c r="BK1123" s="374">
        <f t="shared" si="1848"/>
        <v>0</v>
      </c>
      <c r="BL1123" s="374">
        <f t="shared" si="1849"/>
        <v>0</v>
      </c>
      <c r="BM1123" s="374">
        <f t="shared" si="1849"/>
        <v>0</v>
      </c>
    </row>
    <row r="1124" spans="3:65" outlineLevel="1" x14ac:dyDescent="0.2">
      <c r="C1124" s="325">
        <f t="shared" si="1850"/>
        <v>13</v>
      </c>
      <c r="D1124" s="303" t="str">
        <f t="shared" si="1851"/>
        <v>item 13</v>
      </c>
      <c r="E1124" s="350" t="str">
        <f t="shared" si="1845"/>
        <v>Operating Expense</v>
      </c>
      <c r="F1124" s="320">
        <f t="shared" si="1845"/>
        <v>2</v>
      </c>
      <c r="G1124" s="320"/>
      <c r="H1124" s="415">
        <f t="shared" si="1852"/>
        <v>0</v>
      </c>
      <c r="I1124" s="416">
        <f t="shared" si="1853"/>
        <v>43100</v>
      </c>
      <c r="K1124" s="341">
        <f t="shared" si="1854"/>
        <v>0</v>
      </c>
      <c r="L1124" s="342">
        <f t="shared" si="1855"/>
        <v>0</v>
      </c>
      <c r="O1124" s="374">
        <f t="shared" si="1856"/>
        <v>0</v>
      </c>
      <c r="P1124" s="374">
        <f t="shared" si="1846"/>
        <v>0</v>
      </c>
      <c r="Q1124" s="374">
        <f t="shared" si="1846"/>
        <v>0</v>
      </c>
      <c r="R1124" s="374">
        <f t="shared" si="1846"/>
        <v>0</v>
      </c>
      <c r="S1124" s="374">
        <f t="shared" si="1846"/>
        <v>0</v>
      </c>
      <c r="T1124" s="374">
        <f t="shared" si="1846"/>
        <v>0</v>
      </c>
      <c r="U1124" s="374">
        <f t="shared" si="1846"/>
        <v>0</v>
      </c>
      <c r="V1124" s="374">
        <f t="shared" si="1846"/>
        <v>0</v>
      </c>
      <c r="W1124" s="374">
        <f t="shared" si="1846"/>
        <v>0</v>
      </c>
      <c r="X1124" s="374">
        <f t="shared" si="1846"/>
        <v>0</v>
      </c>
      <c r="Y1124" s="374">
        <f t="shared" si="1846"/>
        <v>0</v>
      </c>
      <c r="Z1124" s="374">
        <f t="shared" si="1846"/>
        <v>0</v>
      </c>
      <c r="AA1124" s="374">
        <f t="shared" si="1846"/>
        <v>0</v>
      </c>
      <c r="AB1124" s="374">
        <f t="shared" si="1846"/>
        <v>0</v>
      </c>
      <c r="AC1124" s="374">
        <f t="shared" si="1846"/>
        <v>0</v>
      </c>
      <c r="AD1124" s="374">
        <f t="shared" si="1846"/>
        <v>0</v>
      </c>
      <c r="AE1124" s="374">
        <f t="shared" si="1846"/>
        <v>0</v>
      </c>
      <c r="AF1124" s="374">
        <f t="shared" si="1847"/>
        <v>0</v>
      </c>
      <c r="AG1124" s="374">
        <f t="shared" si="1847"/>
        <v>0</v>
      </c>
      <c r="AH1124" s="374">
        <f t="shared" si="1847"/>
        <v>0</v>
      </c>
      <c r="AI1124" s="374">
        <f t="shared" si="1847"/>
        <v>0</v>
      </c>
      <c r="AJ1124" s="374">
        <f t="shared" si="1847"/>
        <v>0</v>
      </c>
      <c r="AK1124" s="374">
        <f t="shared" si="1847"/>
        <v>0</v>
      </c>
      <c r="AL1124" s="374">
        <f t="shared" si="1847"/>
        <v>0</v>
      </c>
      <c r="AM1124" s="374">
        <f t="shared" si="1847"/>
        <v>0</v>
      </c>
      <c r="AN1124" s="374">
        <f t="shared" si="1847"/>
        <v>0</v>
      </c>
      <c r="AO1124" s="374">
        <f t="shared" si="1847"/>
        <v>0</v>
      </c>
      <c r="AP1124" s="374">
        <f t="shared" si="1847"/>
        <v>0</v>
      </c>
      <c r="AQ1124" s="374">
        <f t="shared" si="1847"/>
        <v>0</v>
      </c>
      <c r="AR1124" s="374">
        <f t="shared" si="1847"/>
        <v>0</v>
      </c>
      <c r="AS1124" s="374">
        <f t="shared" si="1847"/>
        <v>0</v>
      </c>
      <c r="AT1124" s="374">
        <f t="shared" si="1847"/>
        <v>0</v>
      </c>
      <c r="AU1124" s="374">
        <f t="shared" si="1847"/>
        <v>0</v>
      </c>
      <c r="AV1124" s="374">
        <f t="shared" si="1848"/>
        <v>0</v>
      </c>
      <c r="AW1124" s="374">
        <f t="shared" si="1848"/>
        <v>0</v>
      </c>
      <c r="AX1124" s="374">
        <f t="shared" si="1848"/>
        <v>0</v>
      </c>
      <c r="AY1124" s="374">
        <f t="shared" si="1848"/>
        <v>0</v>
      </c>
      <c r="AZ1124" s="374">
        <f t="shared" si="1848"/>
        <v>0</v>
      </c>
      <c r="BA1124" s="374">
        <f t="shared" si="1848"/>
        <v>0</v>
      </c>
      <c r="BB1124" s="374">
        <f t="shared" si="1848"/>
        <v>0</v>
      </c>
      <c r="BC1124" s="374">
        <f t="shared" si="1848"/>
        <v>0</v>
      </c>
      <c r="BD1124" s="374">
        <f t="shared" si="1848"/>
        <v>0</v>
      </c>
      <c r="BE1124" s="374">
        <f t="shared" si="1848"/>
        <v>0</v>
      </c>
      <c r="BF1124" s="374">
        <f t="shared" si="1848"/>
        <v>0</v>
      </c>
      <c r="BG1124" s="374">
        <f t="shared" si="1848"/>
        <v>0</v>
      </c>
      <c r="BH1124" s="374">
        <f t="shared" si="1848"/>
        <v>0</v>
      </c>
      <c r="BI1124" s="374">
        <f t="shared" si="1848"/>
        <v>0</v>
      </c>
      <c r="BJ1124" s="374">
        <f t="shared" si="1848"/>
        <v>0</v>
      </c>
      <c r="BK1124" s="374">
        <f t="shared" si="1848"/>
        <v>0</v>
      </c>
      <c r="BL1124" s="374">
        <f t="shared" si="1849"/>
        <v>0</v>
      </c>
      <c r="BM1124" s="374">
        <f t="shared" si="1849"/>
        <v>0</v>
      </c>
    </row>
    <row r="1125" spans="3:65" outlineLevel="1" x14ac:dyDescent="0.2">
      <c r="C1125" s="325">
        <f t="shared" si="1850"/>
        <v>14</v>
      </c>
      <c r="D1125" s="303" t="str">
        <f t="shared" si="1851"/>
        <v>item 14</v>
      </c>
      <c r="E1125" s="350" t="str">
        <f t="shared" si="1845"/>
        <v>Operating Expense</v>
      </c>
      <c r="F1125" s="320">
        <f t="shared" si="1845"/>
        <v>2</v>
      </c>
      <c r="G1125" s="320"/>
      <c r="H1125" s="415">
        <f t="shared" si="1852"/>
        <v>0</v>
      </c>
      <c r="I1125" s="416">
        <f t="shared" si="1853"/>
        <v>43100</v>
      </c>
      <c r="K1125" s="341">
        <f t="shared" si="1854"/>
        <v>0</v>
      </c>
      <c r="L1125" s="342">
        <f t="shared" si="1855"/>
        <v>0</v>
      </c>
      <c r="O1125" s="374">
        <f t="shared" si="1856"/>
        <v>0</v>
      </c>
      <c r="P1125" s="374">
        <f t="shared" si="1846"/>
        <v>0</v>
      </c>
      <c r="Q1125" s="374">
        <f t="shared" si="1846"/>
        <v>0</v>
      </c>
      <c r="R1125" s="374">
        <f t="shared" si="1846"/>
        <v>0</v>
      </c>
      <c r="S1125" s="374">
        <f t="shared" si="1846"/>
        <v>0</v>
      </c>
      <c r="T1125" s="374">
        <f t="shared" si="1846"/>
        <v>0</v>
      </c>
      <c r="U1125" s="374">
        <f t="shared" si="1846"/>
        <v>0</v>
      </c>
      <c r="V1125" s="374">
        <f t="shared" si="1846"/>
        <v>0</v>
      </c>
      <c r="W1125" s="374">
        <f t="shared" si="1846"/>
        <v>0</v>
      </c>
      <c r="X1125" s="374">
        <f t="shared" si="1846"/>
        <v>0</v>
      </c>
      <c r="Y1125" s="374">
        <f t="shared" si="1846"/>
        <v>0</v>
      </c>
      <c r="Z1125" s="374">
        <f t="shared" si="1846"/>
        <v>0</v>
      </c>
      <c r="AA1125" s="374">
        <f t="shared" si="1846"/>
        <v>0</v>
      </c>
      <c r="AB1125" s="374">
        <f t="shared" si="1846"/>
        <v>0</v>
      </c>
      <c r="AC1125" s="374">
        <f t="shared" si="1846"/>
        <v>0</v>
      </c>
      <c r="AD1125" s="374">
        <f t="shared" si="1846"/>
        <v>0</v>
      </c>
      <c r="AE1125" s="374">
        <f t="shared" si="1846"/>
        <v>0</v>
      </c>
      <c r="AF1125" s="374">
        <f t="shared" si="1847"/>
        <v>0</v>
      </c>
      <c r="AG1125" s="374">
        <f t="shared" si="1847"/>
        <v>0</v>
      </c>
      <c r="AH1125" s="374">
        <f t="shared" si="1847"/>
        <v>0</v>
      </c>
      <c r="AI1125" s="374">
        <f t="shared" si="1847"/>
        <v>0</v>
      </c>
      <c r="AJ1125" s="374">
        <f t="shared" si="1847"/>
        <v>0</v>
      </c>
      <c r="AK1125" s="374">
        <f t="shared" si="1847"/>
        <v>0</v>
      </c>
      <c r="AL1125" s="374">
        <f t="shared" si="1847"/>
        <v>0</v>
      </c>
      <c r="AM1125" s="374">
        <f t="shared" si="1847"/>
        <v>0</v>
      </c>
      <c r="AN1125" s="374">
        <f t="shared" si="1847"/>
        <v>0</v>
      </c>
      <c r="AO1125" s="374">
        <f t="shared" si="1847"/>
        <v>0</v>
      </c>
      <c r="AP1125" s="374">
        <f t="shared" si="1847"/>
        <v>0</v>
      </c>
      <c r="AQ1125" s="374">
        <f t="shared" si="1847"/>
        <v>0</v>
      </c>
      <c r="AR1125" s="374">
        <f t="shared" si="1847"/>
        <v>0</v>
      </c>
      <c r="AS1125" s="374">
        <f t="shared" si="1847"/>
        <v>0</v>
      </c>
      <c r="AT1125" s="374">
        <f t="shared" si="1847"/>
        <v>0</v>
      </c>
      <c r="AU1125" s="374">
        <f t="shared" si="1847"/>
        <v>0</v>
      </c>
      <c r="AV1125" s="374">
        <f t="shared" si="1848"/>
        <v>0</v>
      </c>
      <c r="AW1125" s="374">
        <f t="shared" si="1848"/>
        <v>0</v>
      </c>
      <c r="AX1125" s="374">
        <f t="shared" si="1848"/>
        <v>0</v>
      </c>
      <c r="AY1125" s="374">
        <f t="shared" si="1848"/>
        <v>0</v>
      </c>
      <c r="AZ1125" s="374">
        <f t="shared" si="1848"/>
        <v>0</v>
      </c>
      <c r="BA1125" s="374">
        <f t="shared" si="1848"/>
        <v>0</v>
      </c>
      <c r="BB1125" s="374">
        <f t="shared" si="1848"/>
        <v>0</v>
      </c>
      <c r="BC1125" s="374">
        <f t="shared" si="1848"/>
        <v>0</v>
      </c>
      <c r="BD1125" s="374">
        <f t="shared" si="1848"/>
        <v>0</v>
      </c>
      <c r="BE1125" s="374">
        <f t="shared" si="1848"/>
        <v>0</v>
      </c>
      <c r="BF1125" s="374">
        <f t="shared" si="1848"/>
        <v>0</v>
      </c>
      <c r="BG1125" s="374">
        <f t="shared" si="1848"/>
        <v>0</v>
      </c>
      <c r="BH1125" s="374">
        <f t="shared" si="1848"/>
        <v>0</v>
      </c>
      <c r="BI1125" s="374">
        <f t="shared" si="1848"/>
        <v>0</v>
      </c>
      <c r="BJ1125" s="374">
        <f t="shared" si="1848"/>
        <v>0</v>
      </c>
      <c r="BK1125" s="374">
        <f t="shared" si="1848"/>
        <v>0</v>
      </c>
      <c r="BL1125" s="374">
        <f t="shared" si="1849"/>
        <v>0</v>
      </c>
      <c r="BM1125" s="374">
        <f t="shared" si="1849"/>
        <v>0</v>
      </c>
    </row>
    <row r="1126" spans="3:65" outlineLevel="1" x14ac:dyDescent="0.2">
      <c r="C1126" s="325">
        <f t="shared" si="1850"/>
        <v>15</v>
      </c>
      <c r="D1126" s="303" t="str">
        <f t="shared" si="1851"/>
        <v>item 15</v>
      </c>
      <c r="E1126" s="350" t="str">
        <f t="shared" si="1845"/>
        <v>Operating Expense</v>
      </c>
      <c r="F1126" s="320">
        <f t="shared" si="1845"/>
        <v>2</v>
      </c>
      <c r="G1126" s="320"/>
      <c r="H1126" s="415">
        <f t="shared" si="1852"/>
        <v>0</v>
      </c>
      <c r="I1126" s="416">
        <f t="shared" si="1853"/>
        <v>43100</v>
      </c>
      <c r="K1126" s="341">
        <f t="shared" si="1854"/>
        <v>0</v>
      </c>
      <c r="L1126" s="342">
        <f t="shared" si="1855"/>
        <v>0</v>
      </c>
      <c r="O1126" s="374">
        <f t="shared" si="1856"/>
        <v>0</v>
      </c>
      <c r="P1126" s="374">
        <f t="shared" si="1846"/>
        <v>0</v>
      </c>
      <c r="Q1126" s="374">
        <f t="shared" si="1846"/>
        <v>0</v>
      </c>
      <c r="R1126" s="374">
        <f t="shared" si="1846"/>
        <v>0</v>
      </c>
      <c r="S1126" s="374">
        <f t="shared" si="1846"/>
        <v>0</v>
      </c>
      <c r="T1126" s="374">
        <f t="shared" si="1846"/>
        <v>0</v>
      </c>
      <c r="U1126" s="374">
        <f t="shared" si="1846"/>
        <v>0</v>
      </c>
      <c r="V1126" s="374">
        <f t="shared" si="1846"/>
        <v>0</v>
      </c>
      <c r="W1126" s="374">
        <f t="shared" si="1846"/>
        <v>0</v>
      </c>
      <c r="X1126" s="374">
        <f t="shared" si="1846"/>
        <v>0</v>
      </c>
      <c r="Y1126" s="374">
        <f t="shared" si="1846"/>
        <v>0</v>
      </c>
      <c r="Z1126" s="374">
        <f t="shared" si="1846"/>
        <v>0</v>
      </c>
      <c r="AA1126" s="374">
        <f t="shared" si="1846"/>
        <v>0</v>
      </c>
      <c r="AB1126" s="374">
        <f t="shared" si="1846"/>
        <v>0</v>
      </c>
      <c r="AC1126" s="374">
        <f t="shared" si="1846"/>
        <v>0</v>
      </c>
      <c r="AD1126" s="374">
        <f t="shared" si="1846"/>
        <v>0</v>
      </c>
      <c r="AE1126" s="374">
        <f t="shared" si="1846"/>
        <v>0</v>
      </c>
      <c r="AF1126" s="374">
        <f t="shared" si="1847"/>
        <v>0</v>
      </c>
      <c r="AG1126" s="374">
        <f t="shared" si="1847"/>
        <v>0</v>
      </c>
      <c r="AH1126" s="374">
        <f t="shared" si="1847"/>
        <v>0</v>
      </c>
      <c r="AI1126" s="374">
        <f t="shared" si="1847"/>
        <v>0</v>
      </c>
      <c r="AJ1126" s="374">
        <f t="shared" si="1847"/>
        <v>0</v>
      </c>
      <c r="AK1126" s="374">
        <f t="shared" si="1847"/>
        <v>0</v>
      </c>
      <c r="AL1126" s="374">
        <f t="shared" si="1847"/>
        <v>0</v>
      </c>
      <c r="AM1126" s="374">
        <f t="shared" si="1847"/>
        <v>0</v>
      </c>
      <c r="AN1126" s="374">
        <f t="shared" si="1847"/>
        <v>0</v>
      </c>
      <c r="AO1126" s="374">
        <f t="shared" si="1847"/>
        <v>0</v>
      </c>
      <c r="AP1126" s="374">
        <f t="shared" si="1847"/>
        <v>0</v>
      </c>
      <c r="AQ1126" s="374">
        <f t="shared" si="1847"/>
        <v>0</v>
      </c>
      <c r="AR1126" s="374">
        <f t="shared" si="1847"/>
        <v>0</v>
      </c>
      <c r="AS1126" s="374">
        <f t="shared" si="1847"/>
        <v>0</v>
      </c>
      <c r="AT1126" s="374">
        <f t="shared" si="1847"/>
        <v>0</v>
      </c>
      <c r="AU1126" s="374">
        <f t="shared" si="1847"/>
        <v>0</v>
      </c>
      <c r="AV1126" s="374">
        <f t="shared" si="1848"/>
        <v>0</v>
      </c>
      <c r="AW1126" s="374">
        <f t="shared" si="1848"/>
        <v>0</v>
      </c>
      <c r="AX1126" s="374">
        <f t="shared" si="1848"/>
        <v>0</v>
      </c>
      <c r="AY1126" s="374">
        <f t="shared" si="1848"/>
        <v>0</v>
      </c>
      <c r="AZ1126" s="374">
        <f t="shared" si="1848"/>
        <v>0</v>
      </c>
      <c r="BA1126" s="374">
        <f t="shared" si="1848"/>
        <v>0</v>
      </c>
      <c r="BB1126" s="374">
        <f t="shared" si="1848"/>
        <v>0</v>
      </c>
      <c r="BC1126" s="374">
        <f t="shared" si="1848"/>
        <v>0</v>
      </c>
      <c r="BD1126" s="374">
        <f t="shared" si="1848"/>
        <v>0</v>
      </c>
      <c r="BE1126" s="374">
        <f t="shared" si="1848"/>
        <v>0</v>
      </c>
      <c r="BF1126" s="374">
        <f t="shared" si="1848"/>
        <v>0</v>
      </c>
      <c r="BG1126" s="374">
        <f t="shared" si="1848"/>
        <v>0</v>
      </c>
      <c r="BH1126" s="374">
        <f t="shared" si="1848"/>
        <v>0</v>
      </c>
      <c r="BI1126" s="374">
        <f t="shared" si="1848"/>
        <v>0</v>
      </c>
      <c r="BJ1126" s="374">
        <f t="shared" si="1848"/>
        <v>0</v>
      </c>
      <c r="BK1126" s="374">
        <f t="shared" si="1848"/>
        <v>0</v>
      </c>
      <c r="BL1126" s="374">
        <f t="shared" si="1849"/>
        <v>0</v>
      </c>
      <c r="BM1126" s="374">
        <f t="shared" si="1849"/>
        <v>0</v>
      </c>
    </row>
    <row r="1127" spans="3:65" outlineLevel="1" x14ac:dyDescent="0.2">
      <c r="C1127" s="325">
        <f t="shared" si="1850"/>
        <v>16</v>
      </c>
      <c r="D1127" s="303" t="str">
        <f t="shared" si="1851"/>
        <v>item 16</v>
      </c>
      <c r="E1127" s="350" t="str">
        <f t="shared" si="1845"/>
        <v>Operating Expense</v>
      </c>
      <c r="F1127" s="320">
        <f t="shared" si="1845"/>
        <v>2</v>
      </c>
      <c r="G1127" s="320"/>
      <c r="H1127" s="415">
        <f t="shared" si="1852"/>
        <v>0</v>
      </c>
      <c r="I1127" s="416">
        <f t="shared" si="1853"/>
        <v>43100</v>
      </c>
      <c r="K1127" s="341">
        <f t="shared" si="1854"/>
        <v>0</v>
      </c>
      <c r="L1127" s="342">
        <f t="shared" si="1855"/>
        <v>0</v>
      </c>
      <c r="O1127" s="374">
        <f t="shared" si="1856"/>
        <v>0</v>
      </c>
      <c r="P1127" s="374">
        <f t="shared" si="1846"/>
        <v>0</v>
      </c>
      <c r="Q1127" s="374">
        <f t="shared" si="1846"/>
        <v>0</v>
      </c>
      <c r="R1127" s="374">
        <f t="shared" si="1846"/>
        <v>0</v>
      </c>
      <c r="S1127" s="374">
        <f t="shared" si="1846"/>
        <v>0</v>
      </c>
      <c r="T1127" s="374">
        <f t="shared" si="1846"/>
        <v>0</v>
      </c>
      <c r="U1127" s="374">
        <f t="shared" si="1846"/>
        <v>0</v>
      </c>
      <c r="V1127" s="374">
        <f t="shared" si="1846"/>
        <v>0</v>
      </c>
      <c r="W1127" s="374">
        <f t="shared" si="1846"/>
        <v>0</v>
      </c>
      <c r="X1127" s="374">
        <f t="shared" si="1846"/>
        <v>0</v>
      </c>
      <c r="Y1127" s="374">
        <f t="shared" si="1846"/>
        <v>0</v>
      </c>
      <c r="Z1127" s="374">
        <f t="shared" si="1846"/>
        <v>0</v>
      </c>
      <c r="AA1127" s="374">
        <f t="shared" si="1846"/>
        <v>0</v>
      </c>
      <c r="AB1127" s="374">
        <f t="shared" si="1846"/>
        <v>0</v>
      </c>
      <c r="AC1127" s="374">
        <f t="shared" si="1846"/>
        <v>0</v>
      </c>
      <c r="AD1127" s="374">
        <f t="shared" si="1846"/>
        <v>0</v>
      </c>
      <c r="AE1127" s="374">
        <f t="shared" ref="AE1127:AT1136" si="1857">IF(AE$5=YEAR($I1127),$H1127,0)</f>
        <v>0</v>
      </c>
      <c r="AF1127" s="374">
        <f t="shared" si="1847"/>
        <v>0</v>
      </c>
      <c r="AG1127" s="374">
        <f t="shared" si="1847"/>
        <v>0</v>
      </c>
      <c r="AH1127" s="374">
        <f t="shared" si="1847"/>
        <v>0</v>
      </c>
      <c r="AI1127" s="374">
        <f t="shared" si="1847"/>
        <v>0</v>
      </c>
      <c r="AJ1127" s="374">
        <f t="shared" si="1847"/>
        <v>0</v>
      </c>
      <c r="AK1127" s="374">
        <f t="shared" si="1847"/>
        <v>0</v>
      </c>
      <c r="AL1127" s="374">
        <f t="shared" si="1847"/>
        <v>0</v>
      </c>
      <c r="AM1127" s="374">
        <f t="shared" si="1847"/>
        <v>0</v>
      </c>
      <c r="AN1127" s="374">
        <f t="shared" si="1847"/>
        <v>0</v>
      </c>
      <c r="AO1127" s="374">
        <f t="shared" si="1847"/>
        <v>0</v>
      </c>
      <c r="AP1127" s="374">
        <f t="shared" si="1847"/>
        <v>0</v>
      </c>
      <c r="AQ1127" s="374">
        <f t="shared" si="1847"/>
        <v>0</v>
      </c>
      <c r="AR1127" s="374">
        <f t="shared" si="1847"/>
        <v>0</v>
      </c>
      <c r="AS1127" s="374">
        <f t="shared" si="1847"/>
        <v>0</v>
      </c>
      <c r="AT1127" s="374">
        <f t="shared" si="1847"/>
        <v>0</v>
      </c>
      <c r="AU1127" s="374">
        <f t="shared" ref="AU1127:BJ1136" si="1858">IF(AU$5=YEAR($I1127),$H1127,0)</f>
        <v>0</v>
      </c>
      <c r="AV1127" s="374">
        <f t="shared" si="1848"/>
        <v>0</v>
      </c>
      <c r="AW1127" s="374">
        <f t="shared" si="1848"/>
        <v>0</v>
      </c>
      <c r="AX1127" s="374">
        <f t="shared" si="1848"/>
        <v>0</v>
      </c>
      <c r="AY1127" s="374">
        <f t="shared" si="1848"/>
        <v>0</v>
      </c>
      <c r="AZ1127" s="374">
        <f t="shared" si="1848"/>
        <v>0</v>
      </c>
      <c r="BA1127" s="374">
        <f t="shared" si="1848"/>
        <v>0</v>
      </c>
      <c r="BB1127" s="374">
        <f t="shared" si="1848"/>
        <v>0</v>
      </c>
      <c r="BC1127" s="374">
        <f t="shared" si="1848"/>
        <v>0</v>
      </c>
      <c r="BD1127" s="374">
        <f t="shared" si="1848"/>
        <v>0</v>
      </c>
      <c r="BE1127" s="374">
        <f t="shared" si="1848"/>
        <v>0</v>
      </c>
      <c r="BF1127" s="374">
        <f t="shared" si="1848"/>
        <v>0</v>
      </c>
      <c r="BG1127" s="374">
        <f t="shared" si="1848"/>
        <v>0</v>
      </c>
      <c r="BH1127" s="374">
        <f t="shared" si="1848"/>
        <v>0</v>
      </c>
      <c r="BI1127" s="374">
        <f t="shared" si="1848"/>
        <v>0</v>
      </c>
      <c r="BJ1127" s="374">
        <f t="shared" si="1848"/>
        <v>0</v>
      </c>
      <c r="BK1127" s="374">
        <f t="shared" ref="BK1127:BK1136" si="1859">IF(BK$5=YEAR($I1127),$H1127,0)</f>
        <v>0</v>
      </c>
      <c r="BL1127" s="374">
        <f t="shared" si="1849"/>
        <v>0</v>
      </c>
      <c r="BM1127" s="374">
        <f t="shared" si="1849"/>
        <v>0</v>
      </c>
    </row>
    <row r="1128" spans="3:65" outlineLevel="1" x14ac:dyDescent="0.2">
      <c r="C1128" s="325">
        <f t="shared" si="1850"/>
        <v>17</v>
      </c>
      <c r="D1128" s="303" t="str">
        <f t="shared" si="1851"/>
        <v>item 17</v>
      </c>
      <c r="E1128" s="350" t="str">
        <f t="shared" si="1845"/>
        <v>Operating Expense</v>
      </c>
      <c r="F1128" s="320">
        <f t="shared" si="1845"/>
        <v>2</v>
      </c>
      <c r="G1128" s="320"/>
      <c r="H1128" s="415">
        <f t="shared" si="1852"/>
        <v>0</v>
      </c>
      <c r="I1128" s="416">
        <f t="shared" si="1853"/>
        <v>43100</v>
      </c>
      <c r="K1128" s="341">
        <f t="shared" si="1854"/>
        <v>0</v>
      </c>
      <c r="L1128" s="342">
        <f t="shared" si="1855"/>
        <v>0</v>
      </c>
      <c r="O1128" s="374">
        <f t="shared" si="1856"/>
        <v>0</v>
      </c>
      <c r="P1128" s="374">
        <f t="shared" si="1856"/>
        <v>0</v>
      </c>
      <c r="Q1128" s="374">
        <f t="shared" si="1856"/>
        <v>0</v>
      </c>
      <c r="R1128" s="374">
        <f t="shared" si="1856"/>
        <v>0</v>
      </c>
      <c r="S1128" s="374">
        <f t="shared" si="1856"/>
        <v>0</v>
      </c>
      <c r="T1128" s="374">
        <f t="shared" si="1856"/>
        <v>0</v>
      </c>
      <c r="U1128" s="374">
        <f t="shared" si="1856"/>
        <v>0</v>
      </c>
      <c r="V1128" s="374">
        <f t="shared" si="1856"/>
        <v>0</v>
      </c>
      <c r="W1128" s="374">
        <f t="shared" si="1856"/>
        <v>0</v>
      </c>
      <c r="X1128" s="374">
        <f t="shared" si="1856"/>
        <v>0</v>
      </c>
      <c r="Y1128" s="374">
        <f t="shared" si="1856"/>
        <v>0</v>
      </c>
      <c r="Z1128" s="374">
        <f t="shared" si="1856"/>
        <v>0</v>
      </c>
      <c r="AA1128" s="374">
        <f t="shared" si="1856"/>
        <v>0</v>
      </c>
      <c r="AB1128" s="374">
        <f t="shared" si="1856"/>
        <v>0</v>
      </c>
      <c r="AC1128" s="374">
        <f t="shared" si="1856"/>
        <v>0</v>
      </c>
      <c r="AD1128" s="374">
        <f t="shared" si="1856"/>
        <v>0</v>
      </c>
      <c r="AE1128" s="374">
        <f t="shared" si="1857"/>
        <v>0</v>
      </c>
      <c r="AF1128" s="374">
        <f t="shared" si="1857"/>
        <v>0</v>
      </c>
      <c r="AG1128" s="374">
        <f t="shared" si="1857"/>
        <v>0</v>
      </c>
      <c r="AH1128" s="374">
        <f t="shared" si="1857"/>
        <v>0</v>
      </c>
      <c r="AI1128" s="374">
        <f t="shared" si="1857"/>
        <v>0</v>
      </c>
      <c r="AJ1128" s="374">
        <f t="shared" si="1857"/>
        <v>0</v>
      </c>
      <c r="AK1128" s="374">
        <f t="shared" si="1857"/>
        <v>0</v>
      </c>
      <c r="AL1128" s="374">
        <f t="shared" si="1857"/>
        <v>0</v>
      </c>
      <c r="AM1128" s="374">
        <f t="shared" si="1857"/>
        <v>0</v>
      </c>
      <c r="AN1128" s="374">
        <f t="shared" si="1857"/>
        <v>0</v>
      </c>
      <c r="AO1128" s="374">
        <f t="shared" si="1857"/>
        <v>0</v>
      </c>
      <c r="AP1128" s="374">
        <f t="shared" si="1857"/>
        <v>0</v>
      </c>
      <c r="AQ1128" s="374">
        <f t="shared" si="1857"/>
        <v>0</v>
      </c>
      <c r="AR1128" s="374">
        <f t="shared" si="1857"/>
        <v>0</v>
      </c>
      <c r="AS1128" s="374">
        <f t="shared" si="1857"/>
        <v>0</v>
      </c>
      <c r="AT1128" s="374">
        <f t="shared" si="1857"/>
        <v>0</v>
      </c>
      <c r="AU1128" s="374">
        <f t="shared" si="1858"/>
        <v>0</v>
      </c>
      <c r="AV1128" s="374">
        <f t="shared" si="1858"/>
        <v>0</v>
      </c>
      <c r="AW1128" s="374">
        <f t="shared" si="1858"/>
        <v>0</v>
      </c>
      <c r="AX1128" s="374">
        <f t="shared" si="1858"/>
        <v>0</v>
      </c>
      <c r="AY1128" s="374">
        <f t="shared" si="1858"/>
        <v>0</v>
      </c>
      <c r="AZ1128" s="374">
        <f t="shared" si="1858"/>
        <v>0</v>
      </c>
      <c r="BA1128" s="374">
        <f t="shared" si="1858"/>
        <v>0</v>
      </c>
      <c r="BB1128" s="374">
        <f t="shared" si="1858"/>
        <v>0</v>
      </c>
      <c r="BC1128" s="374">
        <f t="shared" si="1858"/>
        <v>0</v>
      </c>
      <c r="BD1128" s="374">
        <f t="shared" si="1858"/>
        <v>0</v>
      </c>
      <c r="BE1128" s="374">
        <f t="shared" si="1858"/>
        <v>0</v>
      </c>
      <c r="BF1128" s="374">
        <f t="shared" si="1858"/>
        <v>0</v>
      </c>
      <c r="BG1128" s="374">
        <f t="shared" si="1858"/>
        <v>0</v>
      </c>
      <c r="BH1128" s="374">
        <f t="shared" si="1858"/>
        <v>0</v>
      </c>
      <c r="BI1128" s="374">
        <f t="shared" si="1858"/>
        <v>0</v>
      </c>
      <c r="BJ1128" s="374">
        <f t="shared" si="1858"/>
        <v>0</v>
      </c>
      <c r="BK1128" s="374">
        <f t="shared" si="1859"/>
        <v>0</v>
      </c>
      <c r="BL1128" s="374">
        <f t="shared" si="1849"/>
        <v>0</v>
      </c>
      <c r="BM1128" s="374">
        <f t="shared" si="1849"/>
        <v>0</v>
      </c>
    </row>
    <row r="1129" spans="3:65" outlineLevel="1" x14ac:dyDescent="0.2">
      <c r="C1129" s="325">
        <f t="shared" si="1850"/>
        <v>18</v>
      </c>
      <c r="D1129" s="303" t="str">
        <f t="shared" si="1851"/>
        <v>item 18</v>
      </c>
      <c r="E1129" s="350" t="str">
        <f t="shared" si="1845"/>
        <v>Operating Expense</v>
      </c>
      <c r="F1129" s="320">
        <f t="shared" si="1845"/>
        <v>2</v>
      </c>
      <c r="G1129" s="320"/>
      <c r="H1129" s="415">
        <f t="shared" si="1852"/>
        <v>0</v>
      </c>
      <c r="I1129" s="416">
        <f t="shared" si="1853"/>
        <v>43100</v>
      </c>
      <c r="K1129" s="341">
        <f t="shared" si="1854"/>
        <v>0</v>
      </c>
      <c r="L1129" s="342">
        <f t="shared" si="1855"/>
        <v>0</v>
      </c>
      <c r="O1129" s="374">
        <f t="shared" ref="O1129:AD1136" si="1860">IF(O$5=YEAR($I1129),$H1129,0)</f>
        <v>0</v>
      </c>
      <c r="P1129" s="374">
        <f t="shared" si="1860"/>
        <v>0</v>
      </c>
      <c r="Q1129" s="374">
        <f t="shared" si="1860"/>
        <v>0</v>
      </c>
      <c r="R1129" s="374">
        <f t="shared" si="1860"/>
        <v>0</v>
      </c>
      <c r="S1129" s="374">
        <f t="shared" si="1860"/>
        <v>0</v>
      </c>
      <c r="T1129" s="374">
        <f t="shared" si="1860"/>
        <v>0</v>
      </c>
      <c r="U1129" s="374">
        <f t="shared" si="1860"/>
        <v>0</v>
      </c>
      <c r="V1129" s="374">
        <f t="shared" si="1860"/>
        <v>0</v>
      </c>
      <c r="W1129" s="374">
        <f t="shared" si="1860"/>
        <v>0</v>
      </c>
      <c r="X1129" s="374">
        <f t="shared" si="1860"/>
        <v>0</v>
      </c>
      <c r="Y1129" s="374">
        <f t="shared" si="1860"/>
        <v>0</v>
      </c>
      <c r="Z1129" s="374">
        <f t="shared" si="1860"/>
        <v>0</v>
      </c>
      <c r="AA1129" s="374">
        <f t="shared" si="1860"/>
        <v>0</v>
      </c>
      <c r="AB1129" s="374">
        <f t="shared" si="1860"/>
        <v>0</v>
      </c>
      <c r="AC1129" s="374">
        <f t="shared" si="1860"/>
        <v>0</v>
      </c>
      <c r="AD1129" s="374">
        <f t="shared" si="1860"/>
        <v>0</v>
      </c>
      <c r="AE1129" s="374">
        <f t="shared" si="1857"/>
        <v>0</v>
      </c>
      <c r="AF1129" s="374">
        <f t="shared" si="1857"/>
        <v>0</v>
      </c>
      <c r="AG1129" s="374">
        <f t="shared" si="1857"/>
        <v>0</v>
      </c>
      <c r="AH1129" s="374">
        <f t="shared" si="1857"/>
        <v>0</v>
      </c>
      <c r="AI1129" s="374">
        <f t="shared" si="1857"/>
        <v>0</v>
      </c>
      <c r="AJ1129" s="374">
        <f t="shared" si="1857"/>
        <v>0</v>
      </c>
      <c r="AK1129" s="374">
        <f t="shared" si="1857"/>
        <v>0</v>
      </c>
      <c r="AL1129" s="374">
        <f t="shared" si="1857"/>
        <v>0</v>
      </c>
      <c r="AM1129" s="374">
        <f t="shared" si="1857"/>
        <v>0</v>
      </c>
      <c r="AN1129" s="374">
        <f t="shared" si="1857"/>
        <v>0</v>
      </c>
      <c r="AO1129" s="374">
        <f t="shared" si="1857"/>
        <v>0</v>
      </c>
      <c r="AP1129" s="374">
        <f t="shared" si="1857"/>
        <v>0</v>
      </c>
      <c r="AQ1129" s="374">
        <f t="shared" si="1857"/>
        <v>0</v>
      </c>
      <c r="AR1129" s="374">
        <f t="shared" si="1857"/>
        <v>0</v>
      </c>
      <c r="AS1129" s="374">
        <f t="shared" si="1857"/>
        <v>0</v>
      </c>
      <c r="AT1129" s="374">
        <f t="shared" si="1857"/>
        <v>0</v>
      </c>
      <c r="AU1129" s="374">
        <f t="shared" si="1858"/>
        <v>0</v>
      </c>
      <c r="AV1129" s="374">
        <f t="shared" si="1858"/>
        <v>0</v>
      </c>
      <c r="AW1129" s="374">
        <f t="shared" si="1858"/>
        <v>0</v>
      </c>
      <c r="AX1129" s="374">
        <f t="shared" si="1858"/>
        <v>0</v>
      </c>
      <c r="AY1129" s="374">
        <f t="shared" si="1858"/>
        <v>0</v>
      </c>
      <c r="AZ1129" s="374">
        <f t="shared" si="1858"/>
        <v>0</v>
      </c>
      <c r="BA1129" s="374">
        <f t="shared" si="1858"/>
        <v>0</v>
      </c>
      <c r="BB1129" s="374">
        <f t="shared" si="1858"/>
        <v>0</v>
      </c>
      <c r="BC1129" s="374">
        <f t="shared" si="1858"/>
        <v>0</v>
      </c>
      <c r="BD1129" s="374">
        <f t="shared" si="1858"/>
        <v>0</v>
      </c>
      <c r="BE1129" s="374">
        <f t="shared" si="1858"/>
        <v>0</v>
      </c>
      <c r="BF1129" s="374">
        <f t="shared" si="1858"/>
        <v>0</v>
      </c>
      <c r="BG1129" s="374">
        <f t="shared" si="1858"/>
        <v>0</v>
      </c>
      <c r="BH1129" s="374">
        <f t="shared" si="1858"/>
        <v>0</v>
      </c>
      <c r="BI1129" s="374">
        <f t="shared" si="1858"/>
        <v>0</v>
      </c>
      <c r="BJ1129" s="374">
        <f t="shared" si="1858"/>
        <v>0</v>
      </c>
      <c r="BK1129" s="374">
        <f t="shared" si="1859"/>
        <v>0</v>
      </c>
      <c r="BL1129" s="374">
        <f t="shared" si="1849"/>
        <v>0</v>
      </c>
      <c r="BM1129" s="374">
        <f t="shared" si="1849"/>
        <v>0</v>
      </c>
    </row>
    <row r="1130" spans="3:65" outlineLevel="1" x14ac:dyDescent="0.2">
      <c r="C1130" s="325">
        <f t="shared" si="1850"/>
        <v>19</v>
      </c>
      <c r="D1130" s="303" t="str">
        <f t="shared" si="1851"/>
        <v>item 19</v>
      </c>
      <c r="E1130" s="350" t="str">
        <f t="shared" si="1845"/>
        <v>Operating Expense</v>
      </c>
      <c r="F1130" s="320">
        <f t="shared" si="1845"/>
        <v>2</v>
      </c>
      <c r="G1130" s="320"/>
      <c r="H1130" s="415">
        <f t="shared" si="1852"/>
        <v>0</v>
      </c>
      <c r="I1130" s="416">
        <f t="shared" si="1853"/>
        <v>43100</v>
      </c>
      <c r="K1130" s="341">
        <f t="shared" si="1854"/>
        <v>0</v>
      </c>
      <c r="L1130" s="342">
        <f t="shared" si="1855"/>
        <v>0</v>
      </c>
      <c r="O1130" s="374">
        <f t="shared" si="1860"/>
        <v>0</v>
      </c>
      <c r="P1130" s="374">
        <f t="shared" si="1860"/>
        <v>0</v>
      </c>
      <c r="Q1130" s="374">
        <f t="shared" si="1860"/>
        <v>0</v>
      </c>
      <c r="R1130" s="374">
        <f t="shared" si="1860"/>
        <v>0</v>
      </c>
      <c r="S1130" s="374">
        <f t="shared" si="1860"/>
        <v>0</v>
      </c>
      <c r="T1130" s="374">
        <f t="shared" si="1860"/>
        <v>0</v>
      </c>
      <c r="U1130" s="374">
        <f t="shared" si="1860"/>
        <v>0</v>
      </c>
      <c r="V1130" s="374">
        <f t="shared" si="1860"/>
        <v>0</v>
      </c>
      <c r="W1130" s="374">
        <f t="shared" si="1860"/>
        <v>0</v>
      </c>
      <c r="X1130" s="374">
        <f t="shared" si="1860"/>
        <v>0</v>
      </c>
      <c r="Y1130" s="374">
        <f t="shared" si="1860"/>
        <v>0</v>
      </c>
      <c r="Z1130" s="374">
        <f t="shared" si="1860"/>
        <v>0</v>
      </c>
      <c r="AA1130" s="374">
        <f t="shared" si="1860"/>
        <v>0</v>
      </c>
      <c r="AB1130" s="374">
        <f t="shared" si="1860"/>
        <v>0</v>
      </c>
      <c r="AC1130" s="374">
        <f t="shared" si="1860"/>
        <v>0</v>
      </c>
      <c r="AD1130" s="374">
        <f t="shared" si="1860"/>
        <v>0</v>
      </c>
      <c r="AE1130" s="374">
        <f t="shared" si="1857"/>
        <v>0</v>
      </c>
      <c r="AF1130" s="374">
        <f t="shared" si="1857"/>
        <v>0</v>
      </c>
      <c r="AG1130" s="374">
        <f t="shared" si="1857"/>
        <v>0</v>
      </c>
      <c r="AH1130" s="374">
        <f t="shared" si="1857"/>
        <v>0</v>
      </c>
      <c r="AI1130" s="374">
        <f t="shared" si="1857"/>
        <v>0</v>
      </c>
      <c r="AJ1130" s="374">
        <f t="shared" si="1857"/>
        <v>0</v>
      </c>
      <c r="AK1130" s="374">
        <f t="shared" si="1857"/>
        <v>0</v>
      </c>
      <c r="AL1130" s="374">
        <f t="shared" si="1857"/>
        <v>0</v>
      </c>
      <c r="AM1130" s="374">
        <f t="shared" si="1857"/>
        <v>0</v>
      </c>
      <c r="AN1130" s="374">
        <f t="shared" si="1857"/>
        <v>0</v>
      </c>
      <c r="AO1130" s="374">
        <f t="shared" si="1857"/>
        <v>0</v>
      </c>
      <c r="AP1130" s="374">
        <f t="shared" si="1857"/>
        <v>0</v>
      </c>
      <c r="AQ1130" s="374">
        <f t="shared" si="1857"/>
        <v>0</v>
      </c>
      <c r="AR1130" s="374">
        <f t="shared" si="1857"/>
        <v>0</v>
      </c>
      <c r="AS1130" s="374">
        <f t="shared" si="1857"/>
        <v>0</v>
      </c>
      <c r="AT1130" s="374">
        <f t="shared" si="1857"/>
        <v>0</v>
      </c>
      <c r="AU1130" s="374">
        <f t="shared" si="1858"/>
        <v>0</v>
      </c>
      <c r="AV1130" s="374">
        <f t="shared" si="1858"/>
        <v>0</v>
      </c>
      <c r="AW1130" s="374">
        <f t="shared" si="1858"/>
        <v>0</v>
      </c>
      <c r="AX1130" s="374">
        <f t="shared" si="1858"/>
        <v>0</v>
      </c>
      <c r="AY1130" s="374">
        <f t="shared" si="1858"/>
        <v>0</v>
      </c>
      <c r="AZ1130" s="374">
        <f t="shared" si="1858"/>
        <v>0</v>
      </c>
      <c r="BA1130" s="374">
        <f t="shared" si="1858"/>
        <v>0</v>
      </c>
      <c r="BB1130" s="374">
        <f t="shared" si="1858"/>
        <v>0</v>
      </c>
      <c r="BC1130" s="374">
        <f t="shared" si="1858"/>
        <v>0</v>
      </c>
      <c r="BD1130" s="374">
        <f t="shared" si="1858"/>
        <v>0</v>
      </c>
      <c r="BE1130" s="374">
        <f t="shared" si="1858"/>
        <v>0</v>
      </c>
      <c r="BF1130" s="374">
        <f t="shared" si="1858"/>
        <v>0</v>
      </c>
      <c r="BG1130" s="374">
        <f t="shared" si="1858"/>
        <v>0</v>
      </c>
      <c r="BH1130" s="374">
        <f t="shared" si="1858"/>
        <v>0</v>
      </c>
      <c r="BI1130" s="374">
        <f t="shared" si="1858"/>
        <v>0</v>
      </c>
      <c r="BJ1130" s="374">
        <f t="shared" si="1858"/>
        <v>0</v>
      </c>
      <c r="BK1130" s="374">
        <f t="shared" si="1859"/>
        <v>0</v>
      </c>
      <c r="BL1130" s="374">
        <f t="shared" si="1849"/>
        <v>0</v>
      </c>
      <c r="BM1130" s="374">
        <f t="shared" si="1849"/>
        <v>0</v>
      </c>
    </row>
    <row r="1131" spans="3:65" outlineLevel="1" x14ac:dyDescent="0.2">
      <c r="C1131" s="325">
        <f t="shared" si="1850"/>
        <v>20</v>
      </c>
      <c r="D1131" s="303" t="str">
        <f t="shared" si="1851"/>
        <v>item 20</v>
      </c>
      <c r="E1131" s="350" t="str">
        <f t="shared" si="1845"/>
        <v>Operating Expense</v>
      </c>
      <c r="F1131" s="320">
        <f t="shared" si="1845"/>
        <v>2</v>
      </c>
      <c r="G1131" s="320"/>
      <c r="H1131" s="415">
        <f t="shared" si="1852"/>
        <v>0</v>
      </c>
      <c r="I1131" s="416">
        <f t="shared" si="1853"/>
        <v>43100</v>
      </c>
      <c r="K1131" s="341">
        <f t="shared" si="1854"/>
        <v>0</v>
      </c>
      <c r="L1131" s="342">
        <f t="shared" si="1855"/>
        <v>0</v>
      </c>
      <c r="O1131" s="374">
        <f t="shared" si="1860"/>
        <v>0</v>
      </c>
      <c r="P1131" s="374">
        <f t="shared" si="1860"/>
        <v>0</v>
      </c>
      <c r="Q1131" s="374">
        <f t="shared" si="1860"/>
        <v>0</v>
      </c>
      <c r="R1131" s="374">
        <f t="shared" si="1860"/>
        <v>0</v>
      </c>
      <c r="S1131" s="374">
        <f t="shared" si="1860"/>
        <v>0</v>
      </c>
      <c r="T1131" s="374">
        <f t="shared" si="1860"/>
        <v>0</v>
      </c>
      <c r="U1131" s="374">
        <f t="shared" si="1860"/>
        <v>0</v>
      </c>
      <c r="V1131" s="374">
        <f t="shared" si="1860"/>
        <v>0</v>
      </c>
      <c r="W1131" s="374">
        <f t="shared" si="1860"/>
        <v>0</v>
      </c>
      <c r="X1131" s="374">
        <f t="shared" si="1860"/>
        <v>0</v>
      </c>
      <c r="Y1131" s="374">
        <f t="shared" si="1860"/>
        <v>0</v>
      </c>
      <c r="Z1131" s="374">
        <f t="shared" si="1860"/>
        <v>0</v>
      </c>
      <c r="AA1131" s="374">
        <f t="shared" si="1860"/>
        <v>0</v>
      </c>
      <c r="AB1131" s="374">
        <f t="shared" si="1860"/>
        <v>0</v>
      </c>
      <c r="AC1131" s="374">
        <f t="shared" si="1860"/>
        <v>0</v>
      </c>
      <c r="AD1131" s="374">
        <f t="shared" si="1860"/>
        <v>0</v>
      </c>
      <c r="AE1131" s="374">
        <f t="shared" si="1857"/>
        <v>0</v>
      </c>
      <c r="AF1131" s="374">
        <f t="shared" si="1857"/>
        <v>0</v>
      </c>
      <c r="AG1131" s="374">
        <f t="shared" si="1857"/>
        <v>0</v>
      </c>
      <c r="AH1131" s="374">
        <f t="shared" si="1857"/>
        <v>0</v>
      </c>
      <c r="AI1131" s="374">
        <f t="shared" si="1857"/>
        <v>0</v>
      </c>
      <c r="AJ1131" s="374">
        <f t="shared" si="1857"/>
        <v>0</v>
      </c>
      <c r="AK1131" s="374">
        <f t="shared" si="1857"/>
        <v>0</v>
      </c>
      <c r="AL1131" s="374">
        <f t="shared" si="1857"/>
        <v>0</v>
      </c>
      <c r="AM1131" s="374">
        <f t="shared" si="1857"/>
        <v>0</v>
      </c>
      <c r="AN1131" s="374">
        <f t="shared" si="1857"/>
        <v>0</v>
      </c>
      <c r="AO1131" s="374">
        <f t="shared" si="1857"/>
        <v>0</v>
      </c>
      <c r="AP1131" s="374">
        <f t="shared" si="1857"/>
        <v>0</v>
      </c>
      <c r="AQ1131" s="374">
        <f t="shared" si="1857"/>
        <v>0</v>
      </c>
      <c r="AR1131" s="374">
        <f t="shared" si="1857"/>
        <v>0</v>
      </c>
      <c r="AS1131" s="374">
        <f t="shared" si="1857"/>
        <v>0</v>
      </c>
      <c r="AT1131" s="374">
        <f t="shared" si="1857"/>
        <v>0</v>
      </c>
      <c r="AU1131" s="374">
        <f t="shared" si="1858"/>
        <v>0</v>
      </c>
      <c r="AV1131" s="374">
        <f t="shared" si="1858"/>
        <v>0</v>
      </c>
      <c r="AW1131" s="374">
        <f t="shared" si="1858"/>
        <v>0</v>
      </c>
      <c r="AX1131" s="374">
        <f t="shared" si="1858"/>
        <v>0</v>
      </c>
      <c r="AY1131" s="374">
        <f t="shared" si="1858"/>
        <v>0</v>
      </c>
      <c r="AZ1131" s="374">
        <f t="shared" si="1858"/>
        <v>0</v>
      </c>
      <c r="BA1131" s="374">
        <f t="shared" si="1858"/>
        <v>0</v>
      </c>
      <c r="BB1131" s="374">
        <f t="shared" si="1858"/>
        <v>0</v>
      </c>
      <c r="BC1131" s="374">
        <f t="shared" si="1858"/>
        <v>0</v>
      </c>
      <c r="BD1131" s="374">
        <f t="shared" si="1858"/>
        <v>0</v>
      </c>
      <c r="BE1131" s="374">
        <f t="shared" si="1858"/>
        <v>0</v>
      </c>
      <c r="BF1131" s="374">
        <f t="shared" si="1858"/>
        <v>0</v>
      </c>
      <c r="BG1131" s="374">
        <f t="shared" si="1858"/>
        <v>0</v>
      </c>
      <c r="BH1131" s="374">
        <f t="shared" si="1858"/>
        <v>0</v>
      </c>
      <c r="BI1131" s="374">
        <f t="shared" si="1858"/>
        <v>0</v>
      </c>
      <c r="BJ1131" s="374">
        <f t="shared" si="1858"/>
        <v>0</v>
      </c>
      <c r="BK1131" s="374">
        <f t="shared" si="1859"/>
        <v>0</v>
      </c>
      <c r="BL1131" s="374">
        <f t="shared" si="1849"/>
        <v>0</v>
      </c>
      <c r="BM1131" s="374">
        <f t="shared" si="1849"/>
        <v>0</v>
      </c>
    </row>
    <row r="1132" spans="3:65" outlineLevel="1" x14ac:dyDescent="0.2">
      <c r="C1132" s="325">
        <f t="shared" si="1850"/>
        <v>21</v>
      </c>
      <c r="D1132" s="303" t="str">
        <f t="shared" si="1851"/>
        <v>item 21</v>
      </c>
      <c r="E1132" s="350" t="str">
        <f t="shared" si="1845"/>
        <v>Operating Expense</v>
      </c>
      <c r="F1132" s="320">
        <f t="shared" si="1845"/>
        <v>2</v>
      </c>
      <c r="G1132" s="320"/>
      <c r="H1132" s="415">
        <f t="shared" si="1852"/>
        <v>0</v>
      </c>
      <c r="I1132" s="416">
        <f t="shared" si="1853"/>
        <v>43100</v>
      </c>
      <c r="K1132" s="341">
        <f t="shared" si="1854"/>
        <v>0</v>
      </c>
      <c r="L1132" s="342">
        <f t="shared" si="1855"/>
        <v>0</v>
      </c>
      <c r="O1132" s="374">
        <f t="shared" si="1860"/>
        <v>0</v>
      </c>
      <c r="P1132" s="374">
        <f t="shared" si="1860"/>
        <v>0</v>
      </c>
      <c r="Q1132" s="374">
        <f t="shared" si="1860"/>
        <v>0</v>
      </c>
      <c r="R1132" s="374">
        <f t="shared" si="1860"/>
        <v>0</v>
      </c>
      <c r="S1132" s="374">
        <f t="shared" si="1860"/>
        <v>0</v>
      </c>
      <c r="T1132" s="374">
        <f t="shared" si="1860"/>
        <v>0</v>
      </c>
      <c r="U1132" s="374">
        <f t="shared" si="1860"/>
        <v>0</v>
      </c>
      <c r="V1132" s="374">
        <f t="shared" si="1860"/>
        <v>0</v>
      </c>
      <c r="W1132" s="374">
        <f t="shared" si="1860"/>
        <v>0</v>
      </c>
      <c r="X1132" s="374">
        <f t="shared" si="1860"/>
        <v>0</v>
      </c>
      <c r="Y1132" s="374">
        <f t="shared" si="1860"/>
        <v>0</v>
      </c>
      <c r="Z1132" s="374">
        <f t="shared" si="1860"/>
        <v>0</v>
      </c>
      <c r="AA1132" s="374">
        <f t="shared" si="1860"/>
        <v>0</v>
      </c>
      <c r="AB1132" s="374">
        <f t="shared" si="1860"/>
        <v>0</v>
      </c>
      <c r="AC1132" s="374">
        <f t="shared" si="1860"/>
        <v>0</v>
      </c>
      <c r="AD1132" s="374">
        <f t="shared" si="1860"/>
        <v>0</v>
      </c>
      <c r="AE1132" s="374">
        <f t="shared" si="1857"/>
        <v>0</v>
      </c>
      <c r="AF1132" s="374">
        <f t="shared" si="1857"/>
        <v>0</v>
      </c>
      <c r="AG1132" s="374">
        <f t="shared" si="1857"/>
        <v>0</v>
      </c>
      <c r="AH1132" s="374">
        <f t="shared" si="1857"/>
        <v>0</v>
      </c>
      <c r="AI1132" s="374">
        <f t="shared" si="1857"/>
        <v>0</v>
      </c>
      <c r="AJ1132" s="374">
        <f t="shared" si="1857"/>
        <v>0</v>
      </c>
      <c r="AK1132" s="374">
        <f t="shared" si="1857"/>
        <v>0</v>
      </c>
      <c r="AL1132" s="374">
        <f t="shared" si="1857"/>
        <v>0</v>
      </c>
      <c r="AM1132" s="374">
        <f t="shared" si="1857"/>
        <v>0</v>
      </c>
      <c r="AN1132" s="374">
        <f t="shared" si="1857"/>
        <v>0</v>
      </c>
      <c r="AO1132" s="374">
        <f t="shared" si="1857"/>
        <v>0</v>
      </c>
      <c r="AP1132" s="374">
        <f t="shared" si="1857"/>
        <v>0</v>
      </c>
      <c r="AQ1132" s="374">
        <f t="shared" si="1857"/>
        <v>0</v>
      </c>
      <c r="AR1132" s="374">
        <f t="shared" si="1857"/>
        <v>0</v>
      </c>
      <c r="AS1132" s="374">
        <f t="shared" si="1857"/>
        <v>0</v>
      </c>
      <c r="AT1132" s="374">
        <f t="shared" si="1857"/>
        <v>0</v>
      </c>
      <c r="AU1132" s="374">
        <f t="shared" si="1858"/>
        <v>0</v>
      </c>
      <c r="AV1132" s="374">
        <f t="shared" si="1858"/>
        <v>0</v>
      </c>
      <c r="AW1132" s="374">
        <f t="shared" si="1858"/>
        <v>0</v>
      </c>
      <c r="AX1132" s="374">
        <f t="shared" si="1858"/>
        <v>0</v>
      </c>
      <c r="AY1132" s="374">
        <f t="shared" si="1858"/>
        <v>0</v>
      </c>
      <c r="AZ1132" s="374">
        <f t="shared" si="1858"/>
        <v>0</v>
      </c>
      <c r="BA1132" s="374">
        <f t="shared" si="1858"/>
        <v>0</v>
      </c>
      <c r="BB1132" s="374">
        <f t="shared" si="1858"/>
        <v>0</v>
      </c>
      <c r="BC1132" s="374">
        <f t="shared" si="1858"/>
        <v>0</v>
      </c>
      <c r="BD1132" s="374">
        <f t="shared" si="1858"/>
        <v>0</v>
      </c>
      <c r="BE1132" s="374">
        <f t="shared" si="1858"/>
        <v>0</v>
      </c>
      <c r="BF1132" s="374">
        <f t="shared" si="1858"/>
        <v>0</v>
      </c>
      <c r="BG1132" s="374">
        <f t="shared" si="1858"/>
        <v>0</v>
      </c>
      <c r="BH1132" s="374">
        <f t="shared" si="1858"/>
        <v>0</v>
      </c>
      <c r="BI1132" s="374">
        <f t="shared" si="1858"/>
        <v>0</v>
      </c>
      <c r="BJ1132" s="374">
        <f t="shared" si="1858"/>
        <v>0</v>
      </c>
      <c r="BK1132" s="374">
        <f t="shared" si="1859"/>
        <v>0</v>
      </c>
      <c r="BL1132" s="374">
        <f t="shared" si="1849"/>
        <v>0</v>
      </c>
      <c r="BM1132" s="374">
        <f t="shared" si="1849"/>
        <v>0</v>
      </c>
    </row>
    <row r="1133" spans="3:65" outlineLevel="1" x14ac:dyDescent="0.2">
      <c r="C1133" s="325">
        <f t="shared" si="1850"/>
        <v>22</v>
      </c>
      <c r="D1133" s="303" t="str">
        <f t="shared" si="1851"/>
        <v>item 22</v>
      </c>
      <c r="E1133" s="350" t="str">
        <f t="shared" si="1845"/>
        <v>Operating Expense</v>
      </c>
      <c r="F1133" s="320">
        <f t="shared" si="1845"/>
        <v>2</v>
      </c>
      <c r="G1133" s="320"/>
      <c r="H1133" s="415">
        <f t="shared" si="1852"/>
        <v>0</v>
      </c>
      <c r="I1133" s="416">
        <f t="shared" si="1853"/>
        <v>43100</v>
      </c>
      <c r="K1133" s="341">
        <f t="shared" si="1854"/>
        <v>0</v>
      </c>
      <c r="L1133" s="342">
        <f t="shared" si="1855"/>
        <v>0</v>
      </c>
      <c r="O1133" s="374">
        <f t="shared" si="1860"/>
        <v>0</v>
      </c>
      <c r="P1133" s="374">
        <f t="shared" si="1860"/>
        <v>0</v>
      </c>
      <c r="Q1133" s="374">
        <f t="shared" si="1860"/>
        <v>0</v>
      </c>
      <c r="R1133" s="374">
        <f t="shared" si="1860"/>
        <v>0</v>
      </c>
      <c r="S1133" s="374">
        <f t="shared" si="1860"/>
        <v>0</v>
      </c>
      <c r="T1133" s="374">
        <f t="shared" si="1860"/>
        <v>0</v>
      </c>
      <c r="U1133" s="374">
        <f t="shared" si="1860"/>
        <v>0</v>
      </c>
      <c r="V1133" s="374">
        <f t="shared" si="1860"/>
        <v>0</v>
      </c>
      <c r="W1133" s="374">
        <f t="shared" si="1860"/>
        <v>0</v>
      </c>
      <c r="X1133" s="374">
        <f t="shared" si="1860"/>
        <v>0</v>
      </c>
      <c r="Y1133" s="374">
        <f t="shared" si="1860"/>
        <v>0</v>
      </c>
      <c r="Z1133" s="374">
        <f t="shared" si="1860"/>
        <v>0</v>
      </c>
      <c r="AA1133" s="374">
        <f t="shared" si="1860"/>
        <v>0</v>
      </c>
      <c r="AB1133" s="374">
        <f t="shared" si="1860"/>
        <v>0</v>
      </c>
      <c r="AC1133" s="374">
        <f t="shared" si="1860"/>
        <v>0</v>
      </c>
      <c r="AD1133" s="374">
        <f t="shared" si="1860"/>
        <v>0</v>
      </c>
      <c r="AE1133" s="374">
        <f t="shared" si="1857"/>
        <v>0</v>
      </c>
      <c r="AF1133" s="374">
        <f t="shared" si="1857"/>
        <v>0</v>
      </c>
      <c r="AG1133" s="374">
        <f t="shared" si="1857"/>
        <v>0</v>
      </c>
      <c r="AH1133" s="374">
        <f t="shared" si="1857"/>
        <v>0</v>
      </c>
      <c r="AI1133" s="374">
        <f t="shared" si="1857"/>
        <v>0</v>
      </c>
      <c r="AJ1133" s="374">
        <f t="shared" si="1857"/>
        <v>0</v>
      </c>
      <c r="AK1133" s="374">
        <f t="shared" si="1857"/>
        <v>0</v>
      </c>
      <c r="AL1133" s="374">
        <f t="shared" si="1857"/>
        <v>0</v>
      </c>
      <c r="AM1133" s="374">
        <f t="shared" si="1857"/>
        <v>0</v>
      </c>
      <c r="AN1133" s="374">
        <f t="shared" si="1857"/>
        <v>0</v>
      </c>
      <c r="AO1133" s="374">
        <f t="shared" si="1857"/>
        <v>0</v>
      </c>
      <c r="AP1133" s="374">
        <f t="shared" si="1857"/>
        <v>0</v>
      </c>
      <c r="AQ1133" s="374">
        <f t="shared" si="1857"/>
        <v>0</v>
      </c>
      <c r="AR1133" s="374">
        <f t="shared" si="1857"/>
        <v>0</v>
      </c>
      <c r="AS1133" s="374">
        <f t="shared" si="1857"/>
        <v>0</v>
      </c>
      <c r="AT1133" s="374">
        <f t="shared" si="1857"/>
        <v>0</v>
      </c>
      <c r="AU1133" s="374">
        <f t="shared" si="1858"/>
        <v>0</v>
      </c>
      <c r="AV1133" s="374">
        <f t="shared" si="1858"/>
        <v>0</v>
      </c>
      <c r="AW1133" s="374">
        <f t="shared" si="1858"/>
        <v>0</v>
      </c>
      <c r="AX1133" s="374">
        <f t="shared" si="1858"/>
        <v>0</v>
      </c>
      <c r="AY1133" s="374">
        <f t="shared" si="1858"/>
        <v>0</v>
      </c>
      <c r="AZ1133" s="374">
        <f t="shared" si="1858"/>
        <v>0</v>
      </c>
      <c r="BA1133" s="374">
        <f t="shared" si="1858"/>
        <v>0</v>
      </c>
      <c r="BB1133" s="374">
        <f t="shared" si="1858"/>
        <v>0</v>
      </c>
      <c r="BC1133" s="374">
        <f t="shared" si="1858"/>
        <v>0</v>
      </c>
      <c r="BD1133" s="374">
        <f t="shared" si="1858"/>
        <v>0</v>
      </c>
      <c r="BE1133" s="374">
        <f t="shared" si="1858"/>
        <v>0</v>
      </c>
      <c r="BF1133" s="374">
        <f t="shared" si="1858"/>
        <v>0</v>
      </c>
      <c r="BG1133" s="374">
        <f t="shared" si="1858"/>
        <v>0</v>
      </c>
      <c r="BH1133" s="374">
        <f t="shared" si="1858"/>
        <v>0</v>
      </c>
      <c r="BI1133" s="374">
        <f t="shared" si="1858"/>
        <v>0</v>
      </c>
      <c r="BJ1133" s="374">
        <f t="shared" si="1858"/>
        <v>0</v>
      </c>
      <c r="BK1133" s="374">
        <f t="shared" si="1859"/>
        <v>0</v>
      </c>
      <c r="BL1133" s="374">
        <f t="shared" si="1849"/>
        <v>0</v>
      </c>
      <c r="BM1133" s="374">
        <f t="shared" si="1849"/>
        <v>0</v>
      </c>
    </row>
    <row r="1134" spans="3:65" outlineLevel="1" x14ac:dyDescent="0.2">
      <c r="C1134" s="325">
        <f t="shared" si="1850"/>
        <v>23</v>
      </c>
      <c r="D1134" s="303" t="str">
        <f t="shared" si="1851"/>
        <v>item 23</v>
      </c>
      <c r="E1134" s="350" t="str">
        <f t="shared" si="1845"/>
        <v>Operating Expense</v>
      </c>
      <c r="F1134" s="320">
        <f t="shared" si="1845"/>
        <v>2</v>
      </c>
      <c r="G1134" s="320"/>
      <c r="H1134" s="415">
        <f t="shared" si="1852"/>
        <v>0</v>
      </c>
      <c r="I1134" s="416">
        <f t="shared" si="1853"/>
        <v>43100</v>
      </c>
      <c r="K1134" s="341">
        <f t="shared" si="1854"/>
        <v>0</v>
      </c>
      <c r="L1134" s="342">
        <f t="shared" si="1855"/>
        <v>0</v>
      </c>
      <c r="O1134" s="374">
        <f t="shared" si="1860"/>
        <v>0</v>
      </c>
      <c r="P1134" s="374">
        <f t="shared" si="1860"/>
        <v>0</v>
      </c>
      <c r="Q1134" s="374">
        <f t="shared" si="1860"/>
        <v>0</v>
      </c>
      <c r="R1134" s="374">
        <f t="shared" si="1860"/>
        <v>0</v>
      </c>
      <c r="S1134" s="374">
        <f t="shared" si="1860"/>
        <v>0</v>
      </c>
      <c r="T1134" s="374">
        <f t="shared" si="1860"/>
        <v>0</v>
      </c>
      <c r="U1134" s="374">
        <f t="shared" si="1860"/>
        <v>0</v>
      </c>
      <c r="V1134" s="374">
        <f t="shared" si="1860"/>
        <v>0</v>
      </c>
      <c r="W1134" s="374">
        <f t="shared" si="1860"/>
        <v>0</v>
      </c>
      <c r="X1134" s="374">
        <f t="shared" si="1860"/>
        <v>0</v>
      </c>
      <c r="Y1134" s="374">
        <f t="shared" si="1860"/>
        <v>0</v>
      </c>
      <c r="Z1134" s="374">
        <f t="shared" si="1860"/>
        <v>0</v>
      </c>
      <c r="AA1134" s="374">
        <f t="shared" si="1860"/>
        <v>0</v>
      </c>
      <c r="AB1134" s="374">
        <f t="shared" si="1860"/>
        <v>0</v>
      </c>
      <c r="AC1134" s="374">
        <f t="shared" si="1860"/>
        <v>0</v>
      </c>
      <c r="AD1134" s="374">
        <f t="shared" si="1860"/>
        <v>0</v>
      </c>
      <c r="AE1134" s="374">
        <f t="shared" si="1857"/>
        <v>0</v>
      </c>
      <c r="AF1134" s="374">
        <f t="shared" si="1857"/>
        <v>0</v>
      </c>
      <c r="AG1134" s="374">
        <f t="shared" si="1857"/>
        <v>0</v>
      </c>
      <c r="AH1134" s="374">
        <f t="shared" si="1857"/>
        <v>0</v>
      </c>
      <c r="AI1134" s="374">
        <f t="shared" si="1857"/>
        <v>0</v>
      </c>
      <c r="AJ1134" s="374">
        <f t="shared" si="1857"/>
        <v>0</v>
      </c>
      <c r="AK1134" s="374">
        <f t="shared" si="1857"/>
        <v>0</v>
      </c>
      <c r="AL1134" s="374">
        <f t="shared" si="1857"/>
        <v>0</v>
      </c>
      <c r="AM1134" s="374">
        <f t="shared" si="1857"/>
        <v>0</v>
      </c>
      <c r="AN1134" s="374">
        <f t="shared" si="1857"/>
        <v>0</v>
      </c>
      <c r="AO1134" s="374">
        <f t="shared" si="1857"/>
        <v>0</v>
      </c>
      <c r="AP1134" s="374">
        <f t="shared" si="1857"/>
        <v>0</v>
      </c>
      <c r="AQ1134" s="374">
        <f t="shared" si="1857"/>
        <v>0</v>
      </c>
      <c r="AR1134" s="374">
        <f t="shared" si="1857"/>
        <v>0</v>
      </c>
      <c r="AS1134" s="374">
        <f t="shared" si="1857"/>
        <v>0</v>
      </c>
      <c r="AT1134" s="374">
        <f t="shared" si="1857"/>
        <v>0</v>
      </c>
      <c r="AU1134" s="374">
        <f t="shared" si="1858"/>
        <v>0</v>
      </c>
      <c r="AV1134" s="374">
        <f t="shared" si="1858"/>
        <v>0</v>
      </c>
      <c r="AW1134" s="374">
        <f t="shared" si="1858"/>
        <v>0</v>
      </c>
      <c r="AX1134" s="374">
        <f t="shared" si="1858"/>
        <v>0</v>
      </c>
      <c r="AY1134" s="374">
        <f t="shared" si="1858"/>
        <v>0</v>
      </c>
      <c r="AZ1134" s="374">
        <f t="shared" si="1858"/>
        <v>0</v>
      </c>
      <c r="BA1134" s="374">
        <f t="shared" si="1858"/>
        <v>0</v>
      </c>
      <c r="BB1134" s="374">
        <f t="shared" si="1858"/>
        <v>0</v>
      </c>
      <c r="BC1134" s="374">
        <f t="shared" si="1858"/>
        <v>0</v>
      </c>
      <c r="BD1134" s="374">
        <f t="shared" si="1858"/>
        <v>0</v>
      </c>
      <c r="BE1134" s="374">
        <f t="shared" si="1858"/>
        <v>0</v>
      </c>
      <c r="BF1134" s="374">
        <f t="shared" si="1858"/>
        <v>0</v>
      </c>
      <c r="BG1134" s="374">
        <f t="shared" si="1858"/>
        <v>0</v>
      </c>
      <c r="BH1134" s="374">
        <f t="shared" si="1858"/>
        <v>0</v>
      </c>
      <c r="BI1134" s="374">
        <f t="shared" si="1858"/>
        <v>0</v>
      </c>
      <c r="BJ1134" s="374">
        <f t="shared" si="1858"/>
        <v>0</v>
      </c>
      <c r="BK1134" s="374">
        <f t="shared" si="1859"/>
        <v>0</v>
      </c>
      <c r="BL1134" s="374">
        <f t="shared" si="1849"/>
        <v>0</v>
      </c>
      <c r="BM1134" s="374">
        <f t="shared" si="1849"/>
        <v>0</v>
      </c>
    </row>
    <row r="1135" spans="3:65" outlineLevel="1" x14ac:dyDescent="0.2">
      <c r="C1135" s="325">
        <f t="shared" si="1850"/>
        <v>24</v>
      </c>
      <c r="D1135" s="303" t="str">
        <f t="shared" si="1851"/>
        <v>item 24</v>
      </c>
      <c r="E1135" s="350" t="str">
        <f t="shared" si="1845"/>
        <v>Operating Expense</v>
      </c>
      <c r="F1135" s="320">
        <f t="shared" si="1845"/>
        <v>2</v>
      </c>
      <c r="G1135" s="320"/>
      <c r="H1135" s="415">
        <f t="shared" si="1852"/>
        <v>0</v>
      </c>
      <c r="I1135" s="416">
        <f t="shared" si="1853"/>
        <v>43100</v>
      </c>
      <c r="K1135" s="341">
        <f t="shared" si="1854"/>
        <v>0</v>
      </c>
      <c r="L1135" s="342">
        <f t="shared" si="1855"/>
        <v>0</v>
      </c>
      <c r="O1135" s="374">
        <f t="shared" si="1860"/>
        <v>0</v>
      </c>
      <c r="P1135" s="374">
        <f t="shared" si="1860"/>
        <v>0</v>
      </c>
      <c r="Q1135" s="374">
        <f t="shared" si="1860"/>
        <v>0</v>
      </c>
      <c r="R1135" s="374">
        <f t="shared" si="1860"/>
        <v>0</v>
      </c>
      <c r="S1135" s="374">
        <f t="shared" si="1860"/>
        <v>0</v>
      </c>
      <c r="T1135" s="374">
        <f t="shared" si="1860"/>
        <v>0</v>
      </c>
      <c r="U1135" s="374">
        <f t="shared" si="1860"/>
        <v>0</v>
      </c>
      <c r="V1135" s="374">
        <f t="shared" si="1860"/>
        <v>0</v>
      </c>
      <c r="W1135" s="374">
        <f t="shared" si="1860"/>
        <v>0</v>
      </c>
      <c r="X1135" s="374">
        <f t="shared" si="1860"/>
        <v>0</v>
      </c>
      <c r="Y1135" s="374">
        <f t="shared" si="1860"/>
        <v>0</v>
      </c>
      <c r="Z1135" s="374">
        <f t="shared" si="1860"/>
        <v>0</v>
      </c>
      <c r="AA1135" s="374">
        <f t="shared" si="1860"/>
        <v>0</v>
      </c>
      <c r="AB1135" s="374">
        <f t="shared" si="1860"/>
        <v>0</v>
      </c>
      <c r="AC1135" s="374">
        <f t="shared" si="1860"/>
        <v>0</v>
      </c>
      <c r="AD1135" s="374">
        <f t="shared" si="1860"/>
        <v>0</v>
      </c>
      <c r="AE1135" s="374">
        <f t="shared" si="1857"/>
        <v>0</v>
      </c>
      <c r="AF1135" s="374">
        <f t="shared" si="1857"/>
        <v>0</v>
      </c>
      <c r="AG1135" s="374">
        <f t="shared" si="1857"/>
        <v>0</v>
      </c>
      <c r="AH1135" s="374">
        <f t="shared" si="1857"/>
        <v>0</v>
      </c>
      <c r="AI1135" s="374">
        <f t="shared" si="1857"/>
        <v>0</v>
      </c>
      <c r="AJ1135" s="374">
        <f t="shared" si="1857"/>
        <v>0</v>
      </c>
      <c r="AK1135" s="374">
        <f t="shared" si="1857"/>
        <v>0</v>
      </c>
      <c r="AL1135" s="374">
        <f t="shared" si="1857"/>
        <v>0</v>
      </c>
      <c r="AM1135" s="374">
        <f t="shared" si="1857"/>
        <v>0</v>
      </c>
      <c r="AN1135" s="374">
        <f t="shared" si="1857"/>
        <v>0</v>
      </c>
      <c r="AO1135" s="374">
        <f t="shared" si="1857"/>
        <v>0</v>
      </c>
      <c r="AP1135" s="374">
        <f t="shared" si="1857"/>
        <v>0</v>
      </c>
      <c r="AQ1135" s="374">
        <f t="shared" si="1857"/>
        <v>0</v>
      </c>
      <c r="AR1135" s="374">
        <f t="shared" si="1857"/>
        <v>0</v>
      </c>
      <c r="AS1135" s="374">
        <f t="shared" si="1857"/>
        <v>0</v>
      </c>
      <c r="AT1135" s="374">
        <f t="shared" si="1857"/>
        <v>0</v>
      </c>
      <c r="AU1135" s="374">
        <f t="shared" si="1858"/>
        <v>0</v>
      </c>
      <c r="AV1135" s="374">
        <f t="shared" si="1858"/>
        <v>0</v>
      </c>
      <c r="AW1135" s="374">
        <f t="shared" si="1858"/>
        <v>0</v>
      </c>
      <c r="AX1135" s="374">
        <f t="shared" si="1858"/>
        <v>0</v>
      </c>
      <c r="AY1135" s="374">
        <f t="shared" si="1858"/>
        <v>0</v>
      </c>
      <c r="AZ1135" s="374">
        <f t="shared" si="1858"/>
        <v>0</v>
      </c>
      <c r="BA1135" s="374">
        <f t="shared" si="1858"/>
        <v>0</v>
      </c>
      <c r="BB1135" s="374">
        <f t="shared" si="1858"/>
        <v>0</v>
      </c>
      <c r="BC1135" s="374">
        <f t="shared" si="1858"/>
        <v>0</v>
      </c>
      <c r="BD1135" s="374">
        <f t="shared" si="1858"/>
        <v>0</v>
      </c>
      <c r="BE1135" s="374">
        <f t="shared" si="1858"/>
        <v>0</v>
      </c>
      <c r="BF1135" s="374">
        <f t="shared" si="1858"/>
        <v>0</v>
      </c>
      <c r="BG1135" s="374">
        <f t="shared" si="1858"/>
        <v>0</v>
      </c>
      <c r="BH1135" s="374">
        <f t="shared" si="1858"/>
        <v>0</v>
      </c>
      <c r="BI1135" s="374">
        <f t="shared" si="1858"/>
        <v>0</v>
      </c>
      <c r="BJ1135" s="374">
        <f t="shared" si="1858"/>
        <v>0</v>
      </c>
      <c r="BK1135" s="374">
        <f t="shared" si="1859"/>
        <v>0</v>
      </c>
      <c r="BL1135" s="374">
        <f t="shared" si="1849"/>
        <v>0</v>
      </c>
      <c r="BM1135" s="374">
        <f t="shared" si="1849"/>
        <v>0</v>
      </c>
    </row>
    <row r="1136" spans="3:65" outlineLevel="1" x14ac:dyDescent="0.2">
      <c r="C1136" s="325">
        <f t="shared" si="1850"/>
        <v>25</v>
      </c>
      <c r="D1136" s="303" t="str">
        <f t="shared" si="1851"/>
        <v>item 25</v>
      </c>
      <c r="E1136" s="350" t="str">
        <f t="shared" si="1845"/>
        <v>Operating Expense</v>
      </c>
      <c r="F1136" s="320">
        <f t="shared" si="1845"/>
        <v>2</v>
      </c>
      <c r="G1136" s="320"/>
      <c r="H1136" s="415">
        <f t="shared" si="1852"/>
        <v>0</v>
      </c>
      <c r="I1136" s="416">
        <f t="shared" si="1853"/>
        <v>43100</v>
      </c>
      <c r="K1136" s="344">
        <f t="shared" si="1854"/>
        <v>0</v>
      </c>
      <c r="L1136" s="345">
        <f t="shared" si="1855"/>
        <v>0</v>
      </c>
      <c r="O1136" s="374">
        <f t="shared" si="1860"/>
        <v>0</v>
      </c>
      <c r="P1136" s="374">
        <f t="shared" si="1860"/>
        <v>0</v>
      </c>
      <c r="Q1136" s="374">
        <f t="shared" si="1860"/>
        <v>0</v>
      </c>
      <c r="R1136" s="374">
        <f t="shared" si="1860"/>
        <v>0</v>
      </c>
      <c r="S1136" s="374">
        <f t="shared" si="1860"/>
        <v>0</v>
      </c>
      <c r="T1136" s="374">
        <f t="shared" si="1860"/>
        <v>0</v>
      </c>
      <c r="U1136" s="374">
        <f t="shared" si="1860"/>
        <v>0</v>
      </c>
      <c r="V1136" s="374">
        <f t="shared" si="1860"/>
        <v>0</v>
      </c>
      <c r="W1136" s="374">
        <f t="shared" si="1860"/>
        <v>0</v>
      </c>
      <c r="X1136" s="374">
        <f t="shared" si="1860"/>
        <v>0</v>
      </c>
      <c r="Y1136" s="374">
        <f t="shared" si="1860"/>
        <v>0</v>
      </c>
      <c r="Z1136" s="374">
        <f t="shared" si="1860"/>
        <v>0</v>
      </c>
      <c r="AA1136" s="374">
        <f t="shared" si="1860"/>
        <v>0</v>
      </c>
      <c r="AB1136" s="374">
        <f t="shared" si="1860"/>
        <v>0</v>
      </c>
      <c r="AC1136" s="374">
        <f t="shared" si="1860"/>
        <v>0</v>
      </c>
      <c r="AD1136" s="374">
        <f t="shared" si="1860"/>
        <v>0</v>
      </c>
      <c r="AE1136" s="374">
        <f t="shared" si="1857"/>
        <v>0</v>
      </c>
      <c r="AF1136" s="374">
        <f t="shared" si="1857"/>
        <v>0</v>
      </c>
      <c r="AG1136" s="374">
        <f t="shared" si="1857"/>
        <v>0</v>
      </c>
      <c r="AH1136" s="374">
        <f t="shared" si="1857"/>
        <v>0</v>
      </c>
      <c r="AI1136" s="374">
        <f t="shared" si="1857"/>
        <v>0</v>
      </c>
      <c r="AJ1136" s="374">
        <f t="shared" si="1857"/>
        <v>0</v>
      </c>
      <c r="AK1136" s="374">
        <f t="shared" si="1857"/>
        <v>0</v>
      </c>
      <c r="AL1136" s="374">
        <f t="shared" si="1857"/>
        <v>0</v>
      </c>
      <c r="AM1136" s="374">
        <f t="shared" si="1857"/>
        <v>0</v>
      </c>
      <c r="AN1136" s="374">
        <f t="shared" si="1857"/>
        <v>0</v>
      </c>
      <c r="AO1136" s="374">
        <f t="shared" si="1857"/>
        <v>0</v>
      </c>
      <c r="AP1136" s="374">
        <f t="shared" si="1857"/>
        <v>0</v>
      </c>
      <c r="AQ1136" s="374">
        <f t="shared" si="1857"/>
        <v>0</v>
      </c>
      <c r="AR1136" s="374">
        <f t="shared" si="1857"/>
        <v>0</v>
      </c>
      <c r="AS1136" s="374">
        <f t="shared" si="1857"/>
        <v>0</v>
      </c>
      <c r="AT1136" s="374">
        <f t="shared" si="1857"/>
        <v>0</v>
      </c>
      <c r="AU1136" s="374">
        <f t="shared" si="1858"/>
        <v>0</v>
      </c>
      <c r="AV1136" s="374">
        <f t="shared" si="1858"/>
        <v>0</v>
      </c>
      <c r="AW1136" s="374">
        <f t="shared" si="1858"/>
        <v>0</v>
      </c>
      <c r="AX1136" s="374">
        <f t="shared" si="1858"/>
        <v>0</v>
      </c>
      <c r="AY1136" s="374">
        <f t="shared" si="1858"/>
        <v>0</v>
      </c>
      <c r="AZ1136" s="374">
        <f t="shared" si="1858"/>
        <v>0</v>
      </c>
      <c r="BA1136" s="374">
        <f t="shared" si="1858"/>
        <v>0</v>
      </c>
      <c r="BB1136" s="374">
        <f t="shared" si="1858"/>
        <v>0</v>
      </c>
      <c r="BC1136" s="374">
        <f t="shared" si="1858"/>
        <v>0</v>
      </c>
      <c r="BD1136" s="374">
        <f t="shared" si="1858"/>
        <v>0</v>
      </c>
      <c r="BE1136" s="374">
        <f t="shared" si="1858"/>
        <v>0</v>
      </c>
      <c r="BF1136" s="374">
        <f t="shared" si="1858"/>
        <v>0</v>
      </c>
      <c r="BG1136" s="374">
        <f t="shared" si="1858"/>
        <v>0</v>
      </c>
      <c r="BH1136" s="374">
        <f t="shared" si="1858"/>
        <v>0</v>
      </c>
      <c r="BI1136" s="374">
        <f t="shared" si="1858"/>
        <v>0</v>
      </c>
      <c r="BJ1136" s="374">
        <f t="shared" si="1858"/>
        <v>0</v>
      </c>
      <c r="BK1136" s="374">
        <f t="shared" si="1859"/>
        <v>0</v>
      </c>
      <c r="BL1136" s="374">
        <f t="shared" si="1849"/>
        <v>0</v>
      </c>
      <c r="BM1136" s="374">
        <f t="shared" si="1849"/>
        <v>0</v>
      </c>
    </row>
    <row r="1137" spans="3:65" outlineLevel="1" x14ac:dyDescent="0.2">
      <c r="D1137" s="331" t="str">
        <f>"Total "&amp;D1111</f>
        <v>Total AFUDC Equity Placed in Service</v>
      </c>
      <c r="K1137" s="346">
        <f t="shared" si="1854"/>
        <v>0</v>
      </c>
      <c r="L1137" s="347">
        <f t="shared" si="1855"/>
        <v>0</v>
      </c>
      <c r="O1137" s="348">
        <f>SUM(O1112:O1136)</f>
        <v>0</v>
      </c>
      <c r="P1137" s="348">
        <f>SUM(P1112:P1136)</f>
        <v>0</v>
      </c>
      <c r="Q1137" s="348">
        <f t="shared" ref="Q1137:BM1137" si="1861">SUM(Q1112:Q1136)</f>
        <v>0</v>
      </c>
      <c r="R1137" s="348">
        <f t="shared" si="1861"/>
        <v>0</v>
      </c>
      <c r="S1137" s="348">
        <f t="shared" si="1861"/>
        <v>0</v>
      </c>
      <c r="T1137" s="348">
        <f t="shared" si="1861"/>
        <v>0</v>
      </c>
      <c r="U1137" s="348">
        <f t="shared" si="1861"/>
        <v>0</v>
      </c>
      <c r="V1137" s="348">
        <f t="shared" si="1861"/>
        <v>0</v>
      </c>
      <c r="W1137" s="348">
        <f t="shared" si="1861"/>
        <v>0</v>
      </c>
      <c r="X1137" s="348">
        <f t="shared" si="1861"/>
        <v>0</v>
      </c>
      <c r="Y1137" s="348">
        <f t="shared" si="1861"/>
        <v>0</v>
      </c>
      <c r="Z1137" s="348">
        <f t="shared" si="1861"/>
        <v>0</v>
      </c>
      <c r="AA1137" s="348">
        <f t="shared" si="1861"/>
        <v>0</v>
      </c>
      <c r="AB1137" s="348">
        <f t="shared" si="1861"/>
        <v>0</v>
      </c>
      <c r="AC1137" s="348">
        <f t="shared" si="1861"/>
        <v>0</v>
      </c>
      <c r="AD1137" s="348">
        <f t="shared" si="1861"/>
        <v>0</v>
      </c>
      <c r="AE1137" s="348">
        <f t="shared" si="1861"/>
        <v>0</v>
      </c>
      <c r="AF1137" s="348">
        <f t="shared" si="1861"/>
        <v>0</v>
      </c>
      <c r="AG1137" s="348">
        <f t="shared" si="1861"/>
        <v>0</v>
      </c>
      <c r="AH1137" s="348">
        <f t="shared" si="1861"/>
        <v>0</v>
      </c>
      <c r="AI1137" s="348">
        <f t="shared" si="1861"/>
        <v>0</v>
      </c>
      <c r="AJ1137" s="348">
        <f t="shared" si="1861"/>
        <v>0</v>
      </c>
      <c r="AK1137" s="348">
        <f t="shared" si="1861"/>
        <v>0</v>
      </c>
      <c r="AL1137" s="348">
        <f t="shared" si="1861"/>
        <v>0</v>
      </c>
      <c r="AM1137" s="348">
        <f t="shared" si="1861"/>
        <v>0</v>
      </c>
      <c r="AN1137" s="348">
        <f t="shared" si="1861"/>
        <v>0</v>
      </c>
      <c r="AO1137" s="348">
        <f t="shared" si="1861"/>
        <v>0</v>
      </c>
      <c r="AP1137" s="348">
        <f t="shared" si="1861"/>
        <v>0</v>
      </c>
      <c r="AQ1137" s="348">
        <f t="shared" si="1861"/>
        <v>0</v>
      </c>
      <c r="AR1137" s="348">
        <f t="shared" si="1861"/>
        <v>0</v>
      </c>
      <c r="AS1137" s="348">
        <f t="shared" si="1861"/>
        <v>0</v>
      </c>
      <c r="AT1137" s="348">
        <f t="shared" si="1861"/>
        <v>0</v>
      </c>
      <c r="AU1137" s="348">
        <f t="shared" si="1861"/>
        <v>0</v>
      </c>
      <c r="AV1137" s="348">
        <f t="shared" si="1861"/>
        <v>0</v>
      </c>
      <c r="AW1137" s="348">
        <f t="shared" si="1861"/>
        <v>0</v>
      </c>
      <c r="AX1137" s="348">
        <f t="shared" si="1861"/>
        <v>0</v>
      </c>
      <c r="AY1137" s="348">
        <f t="shared" si="1861"/>
        <v>0</v>
      </c>
      <c r="AZ1137" s="348">
        <f t="shared" si="1861"/>
        <v>0</v>
      </c>
      <c r="BA1137" s="348">
        <f t="shared" si="1861"/>
        <v>0</v>
      </c>
      <c r="BB1137" s="348">
        <f t="shared" si="1861"/>
        <v>0</v>
      </c>
      <c r="BC1137" s="348">
        <f t="shared" si="1861"/>
        <v>0</v>
      </c>
      <c r="BD1137" s="348">
        <f t="shared" si="1861"/>
        <v>0</v>
      </c>
      <c r="BE1137" s="348">
        <f t="shared" si="1861"/>
        <v>0</v>
      </c>
      <c r="BF1137" s="348">
        <f t="shared" si="1861"/>
        <v>0</v>
      </c>
      <c r="BG1137" s="348">
        <f t="shared" si="1861"/>
        <v>0</v>
      </c>
      <c r="BH1137" s="348">
        <f t="shared" si="1861"/>
        <v>0</v>
      </c>
      <c r="BI1137" s="348">
        <f t="shared" si="1861"/>
        <v>0</v>
      </c>
      <c r="BJ1137" s="348">
        <f t="shared" si="1861"/>
        <v>0</v>
      </c>
      <c r="BK1137" s="348">
        <f t="shared" si="1861"/>
        <v>0</v>
      </c>
      <c r="BL1137" s="348">
        <f t="shared" si="1861"/>
        <v>0</v>
      </c>
      <c r="BM1137" s="348">
        <f t="shared" si="1861"/>
        <v>0</v>
      </c>
    </row>
    <row r="1138" spans="3:65" s="326" customFormat="1" outlineLevel="1" x14ac:dyDescent="0.2">
      <c r="D1138" s="334"/>
      <c r="F1138" s="335"/>
      <c r="G1138" s="335"/>
    </row>
    <row r="1139" spans="3:65" s="326" customFormat="1" outlineLevel="1" x14ac:dyDescent="0.2">
      <c r="D1139" s="334"/>
      <c r="F1139" s="335"/>
      <c r="G1139" s="335"/>
    </row>
    <row r="1140" spans="3:65" outlineLevel="1" x14ac:dyDescent="0.2">
      <c r="D1140" s="323" t="s">
        <v>245</v>
      </c>
      <c r="E1140" s="318"/>
      <c r="F1140" s="291"/>
      <c r="G1140" s="291"/>
      <c r="H1140" s="356"/>
      <c r="K1140" s="321"/>
      <c r="L1140" s="321"/>
      <c r="M1140" s="321"/>
      <c r="O1140" s="321"/>
      <c r="P1140" s="321"/>
      <c r="Q1140" s="321"/>
      <c r="R1140" s="321"/>
      <c r="S1140" s="321"/>
      <c r="T1140" s="321"/>
      <c r="U1140" s="321"/>
      <c r="V1140" s="321"/>
      <c r="W1140" s="321"/>
      <c r="X1140" s="321"/>
      <c r="Y1140" s="321"/>
      <c r="Z1140" s="321"/>
      <c r="AA1140" s="321"/>
      <c r="AB1140" s="321"/>
      <c r="AC1140" s="321"/>
      <c r="AD1140" s="321"/>
      <c r="AE1140" s="321"/>
      <c r="AF1140" s="321"/>
      <c r="AG1140" s="321"/>
      <c r="AH1140" s="321"/>
      <c r="AI1140" s="321"/>
      <c r="AJ1140" s="321"/>
      <c r="AK1140" s="321"/>
      <c r="AL1140" s="321"/>
      <c r="AM1140" s="321"/>
      <c r="AN1140" s="321"/>
      <c r="AO1140" s="321"/>
      <c r="AP1140" s="321"/>
      <c r="AQ1140" s="321"/>
      <c r="AR1140" s="321"/>
      <c r="AS1140" s="321"/>
      <c r="AT1140" s="321"/>
      <c r="AU1140" s="321"/>
      <c r="AV1140" s="321"/>
      <c r="AW1140" s="321"/>
      <c r="AX1140" s="321"/>
      <c r="AY1140" s="321"/>
      <c r="AZ1140" s="321"/>
      <c r="BA1140" s="321"/>
      <c r="BB1140" s="321"/>
      <c r="BC1140" s="321"/>
      <c r="BD1140" s="321"/>
      <c r="BE1140" s="321"/>
      <c r="BF1140" s="321"/>
      <c r="BG1140" s="321"/>
      <c r="BH1140" s="321"/>
      <c r="BI1140" s="321"/>
      <c r="BJ1140" s="321"/>
      <c r="BK1140" s="321"/>
      <c r="BL1140" s="321"/>
      <c r="BM1140" s="321"/>
    </row>
    <row r="1141" spans="3:65" outlineLevel="1" x14ac:dyDescent="0.2">
      <c r="C1141" s="325">
        <f>C1140+1</f>
        <v>1</v>
      </c>
      <c r="D1141" s="303" t="str">
        <f>INDEX(D$59:D$83,$C1141,1)</f>
        <v>CR Factors</v>
      </c>
      <c r="E1141" s="350" t="str">
        <f t="shared" ref="E1141:F1165" si="1862">INDEX(E$59:E$83,$C1141,1)</f>
        <v>Capital</v>
      </c>
      <c r="F1141" s="320">
        <f t="shared" si="1862"/>
        <v>4</v>
      </c>
      <c r="G1141" s="320"/>
      <c r="H1141" s="362"/>
      <c r="K1141" s="341">
        <f ca="1">SUMPRODUCT(O1141:BM1141,$O$7:$BM$7)</f>
        <v>0</v>
      </c>
      <c r="L1141" s="342">
        <f ca="1">SUM(O1141:BM1141)</f>
        <v>0</v>
      </c>
      <c r="O1141" s="361">
        <f ca="1">SUMPRODUCT($O1112:O1112,N(OFFSET($O207:O207,0,MAX(COLUMN($O207:O207))-COLUMN($O207:O207),1,1)))</f>
        <v>0</v>
      </c>
      <c r="P1141" s="361">
        <f ca="1">SUMPRODUCT($O1112:P1112,N(OFFSET($O207:P207,0,MAX(COLUMN($O207:P207))-COLUMN($O207:P207),1,1)))</f>
        <v>0</v>
      </c>
      <c r="Q1141" s="361">
        <f ca="1">SUMPRODUCT($O1112:Q1112,N(OFFSET($O207:Q207,0,MAX(COLUMN($O207:Q207))-COLUMN($O207:Q207),1,1)))</f>
        <v>0</v>
      </c>
      <c r="R1141" s="361">
        <f ca="1">SUMPRODUCT($O1112:R1112,N(OFFSET($O207:R207,0,MAX(COLUMN($O207:R207))-COLUMN($O207:R207),1,1)))</f>
        <v>0</v>
      </c>
      <c r="S1141" s="361">
        <f ca="1">SUMPRODUCT($O1112:S1112,N(OFFSET($O207:S207,0,MAX(COLUMN($O207:S207))-COLUMN($O207:S207),1,1)))</f>
        <v>0</v>
      </c>
      <c r="T1141" s="361">
        <f ca="1">SUMPRODUCT($O1112:T1112,N(OFFSET($O207:T207,0,MAX(COLUMN($O207:T207))-COLUMN($O207:T207),1,1)))</f>
        <v>0</v>
      </c>
      <c r="U1141" s="361">
        <f ca="1">SUMPRODUCT($O1112:U1112,N(OFFSET($O207:U207,0,MAX(COLUMN($O207:U207))-COLUMN($O207:U207),1,1)))</f>
        <v>0</v>
      </c>
      <c r="V1141" s="361">
        <f ca="1">SUMPRODUCT($O1112:V1112,N(OFFSET($O207:V207,0,MAX(COLUMN($O207:V207))-COLUMN($O207:V207),1,1)))</f>
        <v>0</v>
      </c>
      <c r="W1141" s="361">
        <f ca="1">SUMPRODUCT($O1112:W1112,N(OFFSET($O207:W207,0,MAX(COLUMN($O207:W207))-COLUMN($O207:W207),1,1)))</f>
        <v>0</v>
      </c>
      <c r="X1141" s="361">
        <f ca="1">SUMPRODUCT($O1112:X1112,N(OFFSET($O207:X207,0,MAX(COLUMN($O207:X207))-COLUMN($O207:X207),1,1)))</f>
        <v>0</v>
      </c>
      <c r="Y1141" s="361">
        <f ca="1">SUMPRODUCT($O1112:Y1112,N(OFFSET($O207:Y207,0,MAX(COLUMN($O207:Y207))-COLUMN($O207:Y207),1,1)))</f>
        <v>0</v>
      </c>
      <c r="Z1141" s="361">
        <f ca="1">SUMPRODUCT($O1112:Z1112,N(OFFSET($O207:Z207,0,MAX(COLUMN($O207:Z207))-COLUMN($O207:Z207),1,1)))</f>
        <v>0</v>
      </c>
      <c r="AA1141" s="361">
        <f ca="1">SUMPRODUCT($O1112:AA1112,N(OFFSET($O207:AA207,0,MAX(COLUMN($O207:AA207))-COLUMN($O207:AA207),1,1)))</f>
        <v>0</v>
      </c>
      <c r="AB1141" s="361">
        <f ca="1">SUMPRODUCT($O1112:AB1112,N(OFFSET($O207:AB207,0,MAX(COLUMN($O207:AB207))-COLUMN($O207:AB207),1,1)))</f>
        <v>0</v>
      </c>
      <c r="AC1141" s="361">
        <f ca="1">SUMPRODUCT($O1112:AC1112,N(OFFSET($O207:AC207,0,MAX(COLUMN($O207:AC207))-COLUMN($O207:AC207),1,1)))</f>
        <v>0</v>
      </c>
      <c r="AD1141" s="361">
        <f ca="1">SUMPRODUCT($O1112:AD1112,N(OFFSET($O207:AD207,0,MAX(COLUMN($O207:AD207))-COLUMN($O207:AD207),1,1)))</f>
        <v>0</v>
      </c>
      <c r="AE1141" s="361">
        <f ca="1">SUMPRODUCT($O1112:AE1112,N(OFFSET($O207:AE207,0,MAX(COLUMN($O207:AE207))-COLUMN($O207:AE207),1,1)))</f>
        <v>0</v>
      </c>
      <c r="AF1141" s="361">
        <f ca="1">SUMPRODUCT($O1112:AF1112,N(OFFSET($O207:AF207,0,MAX(COLUMN($O207:AF207))-COLUMN($O207:AF207),1,1)))</f>
        <v>0</v>
      </c>
      <c r="AG1141" s="361">
        <f ca="1">SUMPRODUCT($O1112:AG1112,N(OFFSET($O207:AG207,0,MAX(COLUMN($O207:AG207))-COLUMN($O207:AG207),1,1)))</f>
        <v>0</v>
      </c>
      <c r="AH1141" s="361">
        <f ca="1">SUMPRODUCT($O1112:AH1112,N(OFFSET($O207:AH207,0,MAX(COLUMN($O207:AH207))-COLUMN($O207:AH207),1,1)))</f>
        <v>0</v>
      </c>
      <c r="AI1141" s="361">
        <f ca="1">SUMPRODUCT($O1112:AI1112,N(OFFSET($O207:AI207,0,MAX(COLUMN($O207:AI207))-COLUMN($O207:AI207),1,1)))</f>
        <v>0</v>
      </c>
      <c r="AJ1141" s="361">
        <f ca="1">SUMPRODUCT($O1112:AJ1112,N(OFFSET($O207:AJ207,0,MAX(COLUMN($O207:AJ207))-COLUMN($O207:AJ207),1,1)))</f>
        <v>0</v>
      </c>
      <c r="AK1141" s="361">
        <f ca="1">SUMPRODUCT($O1112:AK1112,N(OFFSET($O207:AK207,0,MAX(COLUMN($O207:AK207))-COLUMN($O207:AK207),1,1)))</f>
        <v>0</v>
      </c>
      <c r="AL1141" s="361">
        <f ca="1">SUMPRODUCT($O1112:AL1112,N(OFFSET($O207:AL207,0,MAX(COLUMN($O207:AL207))-COLUMN($O207:AL207),1,1)))</f>
        <v>0</v>
      </c>
      <c r="AM1141" s="361">
        <f ca="1">SUMPRODUCT($O1112:AM1112,N(OFFSET($O207:AM207,0,MAX(COLUMN($O207:AM207))-COLUMN($O207:AM207),1,1)))</f>
        <v>0</v>
      </c>
      <c r="AN1141" s="361">
        <f ca="1">SUMPRODUCT($O1112:AN1112,N(OFFSET($O207:AN207,0,MAX(COLUMN($O207:AN207))-COLUMN($O207:AN207),1,1)))</f>
        <v>0</v>
      </c>
      <c r="AO1141" s="361">
        <f ca="1">SUMPRODUCT($O1112:AO1112,N(OFFSET($O207:AO207,0,MAX(COLUMN($O207:AO207))-COLUMN($O207:AO207),1,1)))</f>
        <v>0</v>
      </c>
      <c r="AP1141" s="361">
        <f ca="1">SUMPRODUCT($O1112:AP1112,N(OFFSET($O207:AP207,0,MAX(COLUMN($O207:AP207))-COLUMN($O207:AP207),1,1)))</f>
        <v>0</v>
      </c>
      <c r="AQ1141" s="361">
        <f ca="1">SUMPRODUCT($O1112:AQ1112,N(OFFSET($O207:AQ207,0,MAX(COLUMN($O207:AQ207))-COLUMN($O207:AQ207),1,1)))</f>
        <v>0</v>
      </c>
      <c r="AR1141" s="361">
        <f ca="1">SUMPRODUCT($O1112:AR1112,N(OFFSET($O207:AR207,0,MAX(COLUMN($O207:AR207))-COLUMN($O207:AR207),1,1)))</f>
        <v>0</v>
      </c>
      <c r="AS1141" s="361">
        <f ca="1">SUMPRODUCT($O1112:AS1112,N(OFFSET($O207:AS207,0,MAX(COLUMN($O207:AS207))-COLUMN($O207:AS207),1,1)))</f>
        <v>0</v>
      </c>
      <c r="AT1141" s="361">
        <f ca="1">SUMPRODUCT($O1112:AT1112,N(OFFSET($O207:AT207,0,MAX(COLUMN($O207:AT207))-COLUMN($O207:AT207),1,1)))</f>
        <v>0</v>
      </c>
      <c r="AU1141" s="361">
        <f ca="1">SUMPRODUCT($O1112:AU1112,N(OFFSET($O207:AU207,0,MAX(COLUMN($O207:AU207))-COLUMN($O207:AU207),1,1)))</f>
        <v>0</v>
      </c>
      <c r="AV1141" s="361">
        <f ca="1">SUMPRODUCT($O1112:AV1112,N(OFFSET($O207:AV207,0,MAX(COLUMN($O207:AV207))-COLUMN($O207:AV207),1,1)))</f>
        <v>0</v>
      </c>
      <c r="AW1141" s="361">
        <f ca="1">SUMPRODUCT($O1112:AW1112,N(OFFSET($O207:AW207,0,MAX(COLUMN($O207:AW207))-COLUMN($O207:AW207),1,1)))</f>
        <v>0</v>
      </c>
      <c r="AX1141" s="361">
        <f ca="1">SUMPRODUCT($O1112:AX1112,N(OFFSET($O207:AX207,0,MAX(COLUMN($O207:AX207))-COLUMN($O207:AX207),1,1)))</f>
        <v>0</v>
      </c>
      <c r="AY1141" s="361">
        <f ca="1">SUMPRODUCT($O1112:AY1112,N(OFFSET($O207:AY207,0,MAX(COLUMN($O207:AY207))-COLUMN($O207:AY207),1,1)))</f>
        <v>0</v>
      </c>
      <c r="AZ1141" s="361">
        <f ca="1">SUMPRODUCT($O1112:AZ1112,N(OFFSET($O207:AZ207,0,MAX(COLUMN($O207:AZ207))-COLUMN($O207:AZ207),1,1)))</f>
        <v>0</v>
      </c>
      <c r="BA1141" s="361">
        <f ca="1">SUMPRODUCT($O1112:BA1112,N(OFFSET($O207:BA207,0,MAX(COLUMN($O207:BA207))-COLUMN($O207:BA207),1,1)))</f>
        <v>0</v>
      </c>
      <c r="BB1141" s="361">
        <f ca="1">SUMPRODUCT($O1112:BB1112,N(OFFSET($O207:BB207,0,MAX(COLUMN($O207:BB207))-COLUMN($O207:BB207),1,1)))</f>
        <v>0</v>
      </c>
      <c r="BC1141" s="361">
        <f ca="1">SUMPRODUCT($O1112:BC1112,N(OFFSET($O207:BC207,0,MAX(COLUMN($O207:BC207))-COLUMN($O207:BC207),1,1)))</f>
        <v>0</v>
      </c>
      <c r="BD1141" s="361">
        <f ca="1">SUMPRODUCT($O1112:BD1112,N(OFFSET($O207:BD207,0,MAX(COLUMN($O207:BD207))-COLUMN($O207:BD207),1,1)))</f>
        <v>0</v>
      </c>
      <c r="BE1141" s="361">
        <f ca="1">SUMPRODUCT($O1112:BE1112,N(OFFSET($O207:BE207,0,MAX(COLUMN($O207:BE207))-COLUMN($O207:BE207),1,1)))</f>
        <v>0</v>
      </c>
      <c r="BF1141" s="361">
        <f ca="1">SUMPRODUCT($O1112:BF1112,N(OFFSET($O207:BF207,0,MAX(COLUMN($O207:BF207))-COLUMN($O207:BF207),1,1)))</f>
        <v>0</v>
      </c>
      <c r="BG1141" s="361">
        <f ca="1">SUMPRODUCT($O1112:BG1112,N(OFFSET($O207:BG207,0,MAX(COLUMN($O207:BG207))-COLUMN($O207:BG207),1,1)))</f>
        <v>0</v>
      </c>
      <c r="BH1141" s="361">
        <f ca="1">SUMPRODUCT($O1112:BH1112,N(OFFSET($O207:BH207,0,MAX(COLUMN($O207:BH207))-COLUMN($O207:BH207),1,1)))</f>
        <v>0</v>
      </c>
      <c r="BI1141" s="361">
        <f ca="1">SUMPRODUCT($O1112:BI1112,N(OFFSET($O207:BI207,0,MAX(COLUMN($O207:BI207))-COLUMN($O207:BI207),1,1)))</f>
        <v>0</v>
      </c>
      <c r="BJ1141" s="361">
        <f ca="1">SUMPRODUCT($O1112:BJ1112,N(OFFSET($O207:BJ207,0,MAX(COLUMN($O207:BJ207))-COLUMN($O207:BJ207),1,1)))</f>
        <v>0</v>
      </c>
      <c r="BK1141" s="361">
        <f ca="1">SUMPRODUCT($O1112:BK1112,N(OFFSET($O207:BK207,0,MAX(COLUMN($O207:BK207))-COLUMN($O207:BK207),1,1)))</f>
        <v>0</v>
      </c>
      <c r="BL1141" s="361">
        <f ca="1">SUMPRODUCT($O1112:BL1112,N(OFFSET($O207:BL207,0,MAX(COLUMN($O207:BL207))-COLUMN($O207:BL207),1,1)))</f>
        <v>0</v>
      </c>
      <c r="BM1141" s="361">
        <f ca="1">SUMPRODUCT($O1112:BM1112,N(OFFSET($O207:BM207,0,MAX(COLUMN($O207:BM207))-COLUMN($O207:BM207),1,1)))</f>
        <v>0</v>
      </c>
    </row>
    <row r="1142" spans="3:65" outlineLevel="1" x14ac:dyDescent="0.2">
      <c r="C1142" s="325">
        <f t="shared" ref="C1142:C1165" si="1863">C1141+1</f>
        <v>2</v>
      </c>
      <c r="D1142" s="303" t="str">
        <f t="shared" ref="D1142:D1165" si="1864">INDEX(D$59:D$83,$C1142,1)</f>
        <v>item 2</v>
      </c>
      <c r="E1142" s="350" t="str">
        <f t="shared" si="1862"/>
        <v>Operating Expense</v>
      </c>
      <c r="F1142" s="320">
        <f t="shared" si="1862"/>
        <v>2</v>
      </c>
      <c r="G1142" s="320"/>
      <c r="H1142" s="362"/>
      <c r="K1142" s="341">
        <f t="shared" ref="K1142:K1166" ca="1" si="1865">SUMPRODUCT(O1142:BM1142,$O$7:$BM$7)</f>
        <v>0</v>
      </c>
      <c r="L1142" s="342">
        <f t="shared" ref="L1142:L1166" ca="1" si="1866">SUM(O1142:BM1142)</f>
        <v>0</v>
      </c>
      <c r="O1142" s="361">
        <f ca="1">SUMPRODUCT($O1113:O1113,N(OFFSET($O208:O208,0,MAX(COLUMN($O208:O208))-COLUMN($O208:O208),1,1)))</f>
        <v>0</v>
      </c>
      <c r="P1142" s="361">
        <f ca="1">SUMPRODUCT($O1113:P1113,N(OFFSET($O208:P208,0,MAX(COLUMN($O208:P208))-COLUMN($O208:P208),1,1)))</f>
        <v>0</v>
      </c>
      <c r="Q1142" s="361">
        <f ca="1">SUMPRODUCT($O1113:Q1113,N(OFFSET($O208:Q208,0,MAX(COLUMN($O208:Q208))-COLUMN($O208:Q208),1,1)))</f>
        <v>0</v>
      </c>
      <c r="R1142" s="361">
        <f ca="1">SUMPRODUCT($O1113:R1113,N(OFFSET($O208:R208,0,MAX(COLUMN($O208:R208))-COLUMN($O208:R208),1,1)))</f>
        <v>0</v>
      </c>
      <c r="S1142" s="361">
        <f ca="1">SUMPRODUCT($O1113:S1113,N(OFFSET($O208:S208,0,MAX(COLUMN($O208:S208))-COLUMN($O208:S208),1,1)))</f>
        <v>0</v>
      </c>
      <c r="T1142" s="361">
        <f ca="1">SUMPRODUCT($O1113:T1113,N(OFFSET($O208:T208,0,MAX(COLUMN($O208:T208))-COLUMN($O208:T208),1,1)))</f>
        <v>0</v>
      </c>
      <c r="U1142" s="361">
        <f ca="1">SUMPRODUCT($O1113:U1113,N(OFFSET($O208:U208,0,MAX(COLUMN($O208:U208))-COLUMN($O208:U208),1,1)))</f>
        <v>0</v>
      </c>
      <c r="V1142" s="361">
        <f ca="1">SUMPRODUCT($O1113:V1113,N(OFFSET($O208:V208,0,MAX(COLUMN($O208:V208))-COLUMN($O208:V208),1,1)))</f>
        <v>0</v>
      </c>
      <c r="W1142" s="361">
        <f ca="1">SUMPRODUCT($O1113:W1113,N(OFFSET($O208:W208,0,MAX(COLUMN($O208:W208))-COLUMN($O208:W208),1,1)))</f>
        <v>0</v>
      </c>
      <c r="X1142" s="361">
        <f ca="1">SUMPRODUCT($O1113:X1113,N(OFFSET($O208:X208,0,MAX(COLUMN($O208:X208))-COLUMN($O208:X208),1,1)))</f>
        <v>0</v>
      </c>
      <c r="Y1142" s="361">
        <f ca="1">SUMPRODUCT($O1113:Y1113,N(OFFSET($O208:Y208,0,MAX(COLUMN($O208:Y208))-COLUMN($O208:Y208),1,1)))</f>
        <v>0</v>
      </c>
      <c r="Z1142" s="361">
        <f ca="1">SUMPRODUCT($O1113:Z1113,N(OFFSET($O208:Z208,0,MAX(COLUMN($O208:Z208))-COLUMN($O208:Z208),1,1)))</f>
        <v>0</v>
      </c>
      <c r="AA1142" s="361">
        <f ca="1">SUMPRODUCT($O1113:AA1113,N(OFFSET($O208:AA208,0,MAX(COLUMN($O208:AA208))-COLUMN($O208:AA208),1,1)))</f>
        <v>0</v>
      </c>
      <c r="AB1142" s="361">
        <f ca="1">SUMPRODUCT($O1113:AB1113,N(OFFSET($O208:AB208,0,MAX(COLUMN($O208:AB208))-COLUMN($O208:AB208),1,1)))</f>
        <v>0</v>
      </c>
      <c r="AC1142" s="361">
        <f ca="1">SUMPRODUCT($O1113:AC1113,N(OFFSET($O208:AC208,0,MAX(COLUMN($O208:AC208))-COLUMN($O208:AC208),1,1)))</f>
        <v>0</v>
      </c>
      <c r="AD1142" s="361">
        <f ca="1">SUMPRODUCT($O1113:AD1113,N(OFFSET($O208:AD208,0,MAX(COLUMN($O208:AD208))-COLUMN($O208:AD208),1,1)))</f>
        <v>0</v>
      </c>
      <c r="AE1142" s="361">
        <f ca="1">SUMPRODUCT($O1113:AE1113,N(OFFSET($O208:AE208,0,MAX(COLUMN($O208:AE208))-COLUMN($O208:AE208),1,1)))</f>
        <v>0</v>
      </c>
      <c r="AF1142" s="361">
        <f ca="1">SUMPRODUCT($O1113:AF1113,N(OFFSET($O208:AF208,0,MAX(COLUMN($O208:AF208))-COLUMN($O208:AF208),1,1)))</f>
        <v>0</v>
      </c>
      <c r="AG1142" s="361">
        <f ca="1">SUMPRODUCT($O1113:AG1113,N(OFFSET($O208:AG208,0,MAX(COLUMN($O208:AG208))-COLUMN($O208:AG208),1,1)))</f>
        <v>0</v>
      </c>
      <c r="AH1142" s="361">
        <f ca="1">SUMPRODUCT($O1113:AH1113,N(OFFSET($O208:AH208,0,MAX(COLUMN($O208:AH208))-COLUMN($O208:AH208),1,1)))</f>
        <v>0</v>
      </c>
      <c r="AI1142" s="361">
        <f ca="1">SUMPRODUCT($O1113:AI1113,N(OFFSET($O208:AI208,0,MAX(COLUMN($O208:AI208))-COLUMN($O208:AI208),1,1)))</f>
        <v>0</v>
      </c>
      <c r="AJ1142" s="361">
        <f ca="1">SUMPRODUCT($O1113:AJ1113,N(OFFSET($O208:AJ208,0,MAX(COLUMN($O208:AJ208))-COLUMN($O208:AJ208),1,1)))</f>
        <v>0</v>
      </c>
      <c r="AK1142" s="361">
        <f ca="1">SUMPRODUCT($O1113:AK1113,N(OFFSET($O208:AK208,0,MAX(COLUMN($O208:AK208))-COLUMN($O208:AK208),1,1)))</f>
        <v>0</v>
      </c>
      <c r="AL1142" s="361">
        <f ca="1">SUMPRODUCT($O1113:AL1113,N(OFFSET($O208:AL208,0,MAX(COLUMN($O208:AL208))-COLUMN($O208:AL208),1,1)))</f>
        <v>0</v>
      </c>
      <c r="AM1142" s="361">
        <f ca="1">SUMPRODUCT($O1113:AM1113,N(OFFSET($O208:AM208,0,MAX(COLUMN($O208:AM208))-COLUMN($O208:AM208),1,1)))</f>
        <v>0</v>
      </c>
      <c r="AN1142" s="361">
        <f ca="1">SUMPRODUCT($O1113:AN1113,N(OFFSET($O208:AN208,0,MAX(COLUMN($O208:AN208))-COLUMN($O208:AN208),1,1)))</f>
        <v>0</v>
      </c>
      <c r="AO1142" s="361">
        <f ca="1">SUMPRODUCT($O1113:AO1113,N(OFFSET($O208:AO208,0,MAX(COLUMN($O208:AO208))-COLUMN($O208:AO208),1,1)))</f>
        <v>0</v>
      </c>
      <c r="AP1142" s="361">
        <f ca="1">SUMPRODUCT($O1113:AP1113,N(OFFSET($O208:AP208,0,MAX(COLUMN($O208:AP208))-COLUMN($O208:AP208),1,1)))</f>
        <v>0</v>
      </c>
      <c r="AQ1142" s="361">
        <f ca="1">SUMPRODUCT($O1113:AQ1113,N(OFFSET($O208:AQ208,0,MAX(COLUMN($O208:AQ208))-COLUMN($O208:AQ208),1,1)))</f>
        <v>0</v>
      </c>
      <c r="AR1142" s="361">
        <f ca="1">SUMPRODUCT($O1113:AR1113,N(OFFSET($O208:AR208,0,MAX(COLUMN($O208:AR208))-COLUMN($O208:AR208),1,1)))</f>
        <v>0</v>
      </c>
      <c r="AS1142" s="361">
        <f ca="1">SUMPRODUCT($O1113:AS1113,N(OFFSET($O208:AS208,0,MAX(COLUMN($O208:AS208))-COLUMN($O208:AS208),1,1)))</f>
        <v>0</v>
      </c>
      <c r="AT1142" s="361">
        <f ca="1">SUMPRODUCT($O1113:AT1113,N(OFFSET($O208:AT208,0,MAX(COLUMN($O208:AT208))-COLUMN($O208:AT208),1,1)))</f>
        <v>0</v>
      </c>
      <c r="AU1142" s="361">
        <f ca="1">SUMPRODUCT($O1113:AU1113,N(OFFSET($O208:AU208,0,MAX(COLUMN($O208:AU208))-COLUMN($O208:AU208),1,1)))</f>
        <v>0</v>
      </c>
      <c r="AV1142" s="361">
        <f ca="1">SUMPRODUCT($O1113:AV1113,N(OFFSET($O208:AV208,0,MAX(COLUMN($O208:AV208))-COLUMN($O208:AV208),1,1)))</f>
        <v>0</v>
      </c>
      <c r="AW1142" s="361">
        <f ca="1">SUMPRODUCT($O1113:AW1113,N(OFFSET($O208:AW208,0,MAX(COLUMN($O208:AW208))-COLUMN($O208:AW208),1,1)))</f>
        <v>0</v>
      </c>
      <c r="AX1142" s="361">
        <f ca="1">SUMPRODUCT($O1113:AX1113,N(OFFSET($O208:AX208,0,MAX(COLUMN($O208:AX208))-COLUMN($O208:AX208),1,1)))</f>
        <v>0</v>
      </c>
      <c r="AY1142" s="361">
        <f ca="1">SUMPRODUCT($O1113:AY1113,N(OFFSET($O208:AY208,0,MAX(COLUMN($O208:AY208))-COLUMN($O208:AY208),1,1)))</f>
        <v>0</v>
      </c>
      <c r="AZ1142" s="361">
        <f ca="1">SUMPRODUCT($O1113:AZ1113,N(OFFSET($O208:AZ208,0,MAX(COLUMN($O208:AZ208))-COLUMN($O208:AZ208),1,1)))</f>
        <v>0</v>
      </c>
      <c r="BA1142" s="361">
        <f ca="1">SUMPRODUCT($O1113:BA1113,N(OFFSET($O208:BA208,0,MAX(COLUMN($O208:BA208))-COLUMN($O208:BA208),1,1)))</f>
        <v>0</v>
      </c>
      <c r="BB1142" s="361">
        <f ca="1">SUMPRODUCT($O1113:BB1113,N(OFFSET($O208:BB208,0,MAX(COLUMN($O208:BB208))-COLUMN($O208:BB208),1,1)))</f>
        <v>0</v>
      </c>
      <c r="BC1142" s="361">
        <f ca="1">SUMPRODUCT($O1113:BC1113,N(OFFSET($O208:BC208,0,MAX(COLUMN($O208:BC208))-COLUMN($O208:BC208),1,1)))</f>
        <v>0</v>
      </c>
      <c r="BD1142" s="361">
        <f ca="1">SUMPRODUCT($O1113:BD1113,N(OFFSET($O208:BD208,0,MAX(COLUMN($O208:BD208))-COLUMN($O208:BD208),1,1)))</f>
        <v>0</v>
      </c>
      <c r="BE1142" s="361">
        <f ca="1">SUMPRODUCT($O1113:BE1113,N(OFFSET($O208:BE208,0,MAX(COLUMN($O208:BE208))-COLUMN($O208:BE208),1,1)))</f>
        <v>0</v>
      </c>
      <c r="BF1142" s="361">
        <f ca="1">SUMPRODUCT($O1113:BF1113,N(OFFSET($O208:BF208,0,MAX(COLUMN($O208:BF208))-COLUMN($O208:BF208),1,1)))</f>
        <v>0</v>
      </c>
      <c r="BG1142" s="361">
        <f ca="1">SUMPRODUCT($O1113:BG1113,N(OFFSET($O208:BG208,0,MAX(COLUMN($O208:BG208))-COLUMN($O208:BG208),1,1)))</f>
        <v>0</v>
      </c>
      <c r="BH1142" s="361">
        <f ca="1">SUMPRODUCT($O1113:BH1113,N(OFFSET($O208:BH208,0,MAX(COLUMN($O208:BH208))-COLUMN($O208:BH208),1,1)))</f>
        <v>0</v>
      </c>
      <c r="BI1142" s="361">
        <f ca="1">SUMPRODUCT($O1113:BI1113,N(OFFSET($O208:BI208,0,MAX(COLUMN($O208:BI208))-COLUMN($O208:BI208),1,1)))</f>
        <v>0</v>
      </c>
      <c r="BJ1142" s="361">
        <f ca="1">SUMPRODUCT($O1113:BJ1113,N(OFFSET($O208:BJ208,0,MAX(COLUMN($O208:BJ208))-COLUMN($O208:BJ208),1,1)))</f>
        <v>0</v>
      </c>
      <c r="BK1142" s="361">
        <f ca="1">SUMPRODUCT($O1113:BK1113,N(OFFSET($O208:BK208,0,MAX(COLUMN($O208:BK208))-COLUMN($O208:BK208),1,1)))</f>
        <v>0</v>
      </c>
      <c r="BL1142" s="361">
        <f ca="1">SUMPRODUCT($O1113:BL1113,N(OFFSET($O208:BL208,0,MAX(COLUMN($O208:BL208))-COLUMN($O208:BL208),1,1)))</f>
        <v>0</v>
      </c>
      <c r="BM1142" s="361">
        <f ca="1">SUMPRODUCT($O1113:BM1113,N(OFFSET($O208:BM208,0,MAX(COLUMN($O208:BM208))-COLUMN($O208:BM208),1,1)))</f>
        <v>0</v>
      </c>
    </row>
    <row r="1143" spans="3:65" outlineLevel="1" x14ac:dyDescent="0.2">
      <c r="C1143" s="325">
        <f t="shared" si="1863"/>
        <v>3</v>
      </c>
      <c r="D1143" s="303" t="str">
        <f t="shared" si="1864"/>
        <v>item 3</v>
      </c>
      <c r="E1143" s="350" t="str">
        <f t="shared" si="1862"/>
        <v>Operating Expense</v>
      </c>
      <c r="F1143" s="320">
        <f t="shared" si="1862"/>
        <v>2</v>
      </c>
      <c r="G1143" s="320"/>
      <c r="H1143" s="362"/>
      <c r="K1143" s="341">
        <f t="shared" ca="1" si="1865"/>
        <v>0</v>
      </c>
      <c r="L1143" s="342">
        <f t="shared" ca="1" si="1866"/>
        <v>0</v>
      </c>
      <c r="O1143" s="361">
        <f ca="1">SUMPRODUCT($O1114:O1114,N(OFFSET($O209:O209,0,MAX(COLUMN($O209:O209))-COLUMN($O209:O209),1,1)))</f>
        <v>0</v>
      </c>
      <c r="P1143" s="361">
        <f ca="1">SUMPRODUCT($O1114:P1114,N(OFFSET($O209:P209,0,MAX(COLUMN($O209:P209))-COLUMN($O209:P209),1,1)))</f>
        <v>0</v>
      </c>
      <c r="Q1143" s="361">
        <f ca="1">SUMPRODUCT($O1114:Q1114,N(OFFSET($O209:Q209,0,MAX(COLUMN($O209:Q209))-COLUMN($O209:Q209),1,1)))</f>
        <v>0</v>
      </c>
      <c r="R1143" s="361">
        <f ca="1">SUMPRODUCT($O1114:R1114,N(OFFSET($O209:R209,0,MAX(COLUMN($O209:R209))-COLUMN($O209:R209),1,1)))</f>
        <v>0</v>
      </c>
      <c r="S1143" s="361">
        <f ca="1">SUMPRODUCT($O1114:S1114,N(OFFSET($O209:S209,0,MAX(COLUMN($O209:S209))-COLUMN($O209:S209),1,1)))</f>
        <v>0</v>
      </c>
      <c r="T1143" s="361">
        <f ca="1">SUMPRODUCT($O1114:T1114,N(OFFSET($O209:T209,0,MAX(COLUMN($O209:T209))-COLUMN($O209:T209),1,1)))</f>
        <v>0</v>
      </c>
      <c r="U1143" s="361">
        <f ca="1">SUMPRODUCT($O1114:U1114,N(OFFSET($O209:U209,0,MAX(COLUMN($O209:U209))-COLUMN($O209:U209),1,1)))</f>
        <v>0</v>
      </c>
      <c r="V1143" s="361">
        <f ca="1">SUMPRODUCT($O1114:V1114,N(OFFSET($O209:V209,0,MAX(COLUMN($O209:V209))-COLUMN($O209:V209),1,1)))</f>
        <v>0</v>
      </c>
      <c r="W1143" s="361">
        <f ca="1">SUMPRODUCT($O1114:W1114,N(OFFSET($O209:W209,0,MAX(COLUMN($O209:W209))-COLUMN($O209:W209),1,1)))</f>
        <v>0</v>
      </c>
      <c r="X1143" s="361">
        <f ca="1">SUMPRODUCT($O1114:X1114,N(OFFSET($O209:X209,0,MAX(COLUMN($O209:X209))-COLUMN($O209:X209),1,1)))</f>
        <v>0</v>
      </c>
      <c r="Y1143" s="361">
        <f ca="1">SUMPRODUCT($O1114:Y1114,N(OFFSET($O209:Y209,0,MAX(COLUMN($O209:Y209))-COLUMN($O209:Y209),1,1)))</f>
        <v>0</v>
      </c>
      <c r="Z1143" s="361">
        <f ca="1">SUMPRODUCT($O1114:Z1114,N(OFFSET($O209:Z209,0,MAX(COLUMN($O209:Z209))-COLUMN($O209:Z209),1,1)))</f>
        <v>0</v>
      </c>
      <c r="AA1143" s="361">
        <f ca="1">SUMPRODUCT($O1114:AA1114,N(OFFSET($O209:AA209,0,MAX(COLUMN($O209:AA209))-COLUMN($O209:AA209),1,1)))</f>
        <v>0</v>
      </c>
      <c r="AB1143" s="361">
        <f ca="1">SUMPRODUCT($O1114:AB1114,N(OFFSET($O209:AB209,0,MAX(COLUMN($O209:AB209))-COLUMN($O209:AB209),1,1)))</f>
        <v>0</v>
      </c>
      <c r="AC1143" s="361">
        <f ca="1">SUMPRODUCT($O1114:AC1114,N(OFFSET($O209:AC209,0,MAX(COLUMN($O209:AC209))-COLUMN($O209:AC209),1,1)))</f>
        <v>0</v>
      </c>
      <c r="AD1143" s="361">
        <f ca="1">SUMPRODUCT($O1114:AD1114,N(OFFSET($O209:AD209,0,MAX(COLUMN($O209:AD209))-COLUMN($O209:AD209),1,1)))</f>
        <v>0</v>
      </c>
      <c r="AE1143" s="361">
        <f ca="1">SUMPRODUCT($O1114:AE1114,N(OFFSET($O209:AE209,0,MAX(COLUMN($O209:AE209))-COLUMN($O209:AE209),1,1)))</f>
        <v>0</v>
      </c>
      <c r="AF1143" s="361">
        <f ca="1">SUMPRODUCT($O1114:AF1114,N(OFFSET($O209:AF209,0,MAX(COLUMN($O209:AF209))-COLUMN($O209:AF209),1,1)))</f>
        <v>0</v>
      </c>
      <c r="AG1143" s="361">
        <f ca="1">SUMPRODUCT($O1114:AG1114,N(OFFSET($O209:AG209,0,MAX(COLUMN($O209:AG209))-COLUMN($O209:AG209),1,1)))</f>
        <v>0</v>
      </c>
      <c r="AH1143" s="361">
        <f ca="1">SUMPRODUCT($O1114:AH1114,N(OFFSET($O209:AH209,0,MAX(COLUMN($O209:AH209))-COLUMN($O209:AH209),1,1)))</f>
        <v>0</v>
      </c>
      <c r="AI1143" s="361">
        <f ca="1">SUMPRODUCT($O1114:AI1114,N(OFFSET($O209:AI209,0,MAX(COLUMN($O209:AI209))-COLUMN($O209:AI209),1,1)))</f>
        <v>0</v>
      </c>
      <c r="AJ1143" s="361">
        <f ca="1">SUMPRODUCT($O1114:AJ1114,N(OFFSET($O209:AJ209,0,MAX(COLUMN($O209:AJ209))-COLUMN($O209:AJ209),1,1)))</f>
        <v>0</v>
      </c>
      <c r="AK1143" s="361">
        <f ca="1">SUMPRODUCT($O1114:AK1114,N(OFFSET($O209:AK209,0,MAX(COLUMN($O209:AK209))-COLUMN($O209:AK209),1,1)))</f>
        <v>0</v>
      </c>
      <c r="AL1143" s="361">
        <f ca="1">SUMPRODUCT($O1114:AL1114,N(OFFSET($O209:AL209,0,MAX(COLUMN($O209:AL209))-COLUMN($O209:AL209),1,1)))</f>
        <v>0</v>
      </c>
      <c r="AM1143" s="361">
        <f ca="1">SUMPRODUCT($O1114:AM1114,N(OFFSET($O209:AM209,0,MAX(COLUMN($O209:AM209))-COLUMN($O209:AM209),1,1)))</f>
        <v>0</v>
      </c>
      <c r="AN1143" s="361">
        <f ca="1">SUMPRODUCT($O1114:AN1114,N(OFFSET($O209:AN209,0,MAX(COLUMN($O209:AN209))-COLUMN($O209:AN209),1,1)))</f>
        <v>0</v>
      </c>
      <c r="AO1143" s="361">
        <f ca="1">SUMPRODUCT($O1114:AO1114,N(OFFSET($O209:AO209,0,MAX(COLUMN($O209:AO209))-COLUMN($O209:AO209),1,1)))</f>
        <v>0</v>
      </c>
      <c r="AP1143" s="361">
        <f ca="1">SUMPRODUCT($O1114:AP1114,N(OFFSET($O209:AP209,0,MAX(COLUMN($O209:AP209))-COLUMN($O209:AP209),1,1)))</f>
        <v>0</v>
      </c>
      <c r="AQ1143" s="361">
        <f ca="1">SUMPRODUCT($O1114:AQ1114,N(OFFSET($O209:AQ209,0,MAX(COLUMN($O209:AQ209))-COLUMN($O209:AQ209),1,1)))</f>
        <v>0</v>
      </c>
      <c r="AR1143" s="361">
        <f ca="1">SUMPRODUCT($O1114:AR1114,N(OFFSET($O209:AR209,0,MAX(COLUMN($O209:AR209))-COLUMN($O209:AR209),1,1)))</f>
        <v>0</v>
      </c>
      <c r="AS1143" s="361">
        <f ca="1">SUMPRODUCT($O1114:AS1114,N(OFFSET($O209:AS209,0,MAX(COLUMN($O209:AS209))-COLUMN($O209:AS209),1,1)))</f>
        <v>0</v>
      </c>
      <c r="AT1143" s="361">
        <f ca="1">SUMPRODUCT($O1114:AT1114,N(OFFSET($O209:AT209,0,MAX(COLUMN($O209:AT209))-COLUMN($O209:AT209),1,1)))</f>
        <v>0</v>
      </c>
      <c r="AU1143" s="361">
        <f ca="1">SUMPRODUCT($O1114:AU1114,N(OFFSET($O209:AU209,0,MAX(COLUMN($O209:AU209))-COLUMN($O209:AU209),1,1)))</f>
        <v>0</v>
      </c>
      <c r="AV1143" s="361">
        <f ca="1">SUMPRODUCT($O1114:AV1114,N(OFFSET($O209:AV209,0,MAX(COLUMN($O209:AV209))-COLUMN($O209:AV209),1,1)))</f>
        <v>0</v>
      </c>
      <c r="AW1143" s="361">
        <f ca="1">SUMPRODUCT($O1114:AW1114,N(OFFSET($O209:AW209,0,MAX(COLUMN($O209:AW209))-COLUMN($O209:AW209),1,1)))</f>
        <v>0</v>
      </c>
      <c r="AX1143" s="361">
        <f ca="1">SUMPRODUCT($O1114:AX1114,N(OFFSET($O209:AX209,0,MAX(COLUMN($O209:AX209))-COLUMN($O209:AX209),1,1)))</f>
        <v>0</v>
      </c>
      <c r="AY1143" s="361">
        <f ca="1">SUMPRODUCT($O1114:AY1114,N(OFFSET($O209:AY209,0,MAX(COLUMN($O209:AY209))-COLUMN($O209:AY209),1,1)))</f>
        <v>0</v>
      </c>
      <c r="AZ1143" s="361">
        <f ca="1">SUMPRODUCT($O1114:AZ1114,N(OFFSET($O209:AZ209,0,MAX(COLUMN($O209:AZ209))-COLUMN($O209:AZ209),1,1)))</f>
        <v>0</v>
      </c>
      <c r="BA1143" s="361">
        <f ca="1">SUMPRODUCT($O1114:BA1114,N(OFFSET($O209:BA209,0,MAX(COLUMN($O209:BA209))-COLUMN($O209:BA209),1,1)))</f>
        <v>0</v>
      </c>
      <c r="BB1143" s="361">
        <f ca="1">SUMPRODUCT($O1114:BB1114,N(OFFSET($O209:BB209,0,MAX(COLUMN($O209:BB209))-COLUMN($O209:BB209),1,1)))</f>
        <v>0</v>
      </c>
      <c r="BC1143" s="361">
        <f ca="1">SUMPRODUCT($O1114:BC1114,N(OFFSET($O209:BC209,0,MAX(COLUMN($O209:BC209))-COLUMN($O209:BC209),1,1)))</f>
        <v>0</v>
      </c>
      <c r="BD1143" s="361">
        <f ca="1">SUMPRODUCT($O1114:BD1114,N(OFFSET($O209:BD209,0,MAX(COLUMN($O209:BD209))-COLUMN($O209:BD209),1,1)))</f>
        <v>0</v>
      </c>
      <c r="BE1143" s="361">
        <f ca="1">SUMPRODUCT($O1114:BE1114,N(OFFSET($O209:BE209,0,MAX(COLUMN($O209:BE209))-COLUMN($O209:BE209),1,1)))</f>
        <v>0</v>
      </c>
      <c r="BF1143" s="361">
        <f ca="1">SUMPRODUCT($O1114:BF1114,N(OFFSET($O209:BF209,0,MAX(COLUMN($O209:BF209))-COLUMN($O209:BF209),1,1)))</f>
        <v>0</v>
      </c>
      <c r="BG1143" s="361">
        <f ca="1">SUMPRODUCT($O1114:BG1114,N(OFFSET($O209:BG209,0,MAX(COLUMN($O209:BG209))-COLUMN($O209:BG209),1,1)))</f>
        <v>0</v>
      </c>
      <c r="BH1143" s="361">
        <f ca="1">SUMPRODUCT($O1114:BH1114,N(OFFSET($O209:BH209,0,MAX(COLUMN($O209:BH209))-COLUMN($O209:BH209),1,1)))</f>
        <v>0</v>
      </c>
      <c r="BI1143" s="361">
        <f ca="1">SUMPRODUCT($O1114:BI1114,N(OFFSET($O209:BI209,0,MAX(COLUMN($O209:BI209))-COLUMN($O209:BI209),1,1)))</f>
        <v>0</v>
      </c>
      <c r="BJ1143" s="361">
        <f ca="1">SUMPRODUCT($O1114:BJ1114,N(OFFSET($O209:BJ209,0,MAX(COLUMN($O209:BJ209))-COLUMN($O209:BJ209),1,1)))</f>
        <v>0</v>
      </c>
      <c r="BK1143" s="361">
        <f ca="1">SUMPRODUCT($O1114:BK1114,N(OFFSET($O209:BK209,0,MAX(COLUMN($O209:BK209))-COLUMN($O209:BK209),1,1)))</f>
        <v>0</v>
      </c>
      <c r="BL1143" s="361">
        <f ca="1">SUMPRODUCT($O1114:BL1114,N(OFFSET($O209:BL209,0,MAX(COLUMN($O209:BL209))-COLUMN($O209:BL209),1,1)))</f>
        <v>0</v>
      </c>
      <c r="BM1143" s="361">
        <f ca="1">SUMPRODUCT($O1114:BM1114,N(OFFSET($O209:BM209,0,MAX(COLUMN($O209:BM209))-COLUMN($O209:BM209),1,1)))</f>
        <v>0</v>
      </c>
    </row>
    <row r="1144" spans="3:65" outlineLevel="1" x14ac:dyDescent="0.2">
      <c r="C1144" s="325">
        <f t="shared" si="1863"/>
        <v>4</v>
      </c>
      <c r="D1144" s="303" t="str">
        <f t="shared" si="1864"/>
        <v>item 4</v>
      </c>
      <c r="E1144" s="350" t="str">
        <f t="shared" si="1862"/>
        <v>Operating Expense</v>
      </c>
      <c r="F1144" s="320">
        <f t="shared" si="1862"/>
        <v>2</v>
      </c>
      <c r="G1144" s="320"/>
      <c r="H1144" s="362"/>
      <c r="K1144" s="341">
        <f t="shared" ca="1" si="1865"/>
        <v>0</v>
      </c>
      <c r="L1144" s="342">
        <f t="shared" ca="1" si="1866"/>
        <v>0</v>
      </c>
      <c r="O1144" s="361">
        <f ca="1">SUMPRODUCT($O1115:O1115,N(OFFSET($O210:O210,0,MAX(COLUMN($O210:O210))-COLUMN($O210:O210),1,1)))</f>
        <v>0</v>
      </c>
      <c r="P1144" s="361">
        <f ca="1">SUMPRODUCT($O1115:P1115,N(OFFSET($O210:P210,0,MAX(COLUMN($O210:P210))-COLUMN($O210:P210),1,1)))</f>
        <v>0</v>
      </c>
      <c r="Q1144" s="361">
        <f ca="1">SUMPRODUCT($O1115:Q1115,N(OFFSET($O210:Q210,0,MAX(COLUMN($O210:Q210))-COLUMN($O210:Q210),1,1)))</f>
        <v>0</v>
      </c>
      <c r="R1144" s="361">
        <f ca="1">SUMPRODUCT($O1115:R1115,N(OFFSET($O210:R210,0,MAX(COLUMN($O210:R210))-COLUMN($O210:R210),1,1)))</f>
        <v>0</v>
      </c>
      <c r="S1144" s="361">
        <f ca="1">SUMPRODUCT($O1115:S1115,N(OFFSET($O210:S210,0,MAX(COLUMN($O210:S210))-COLUMN($O210:S210),1,1)))</f>
        <v>0</v>
      </c>
      <c r="T1144" s="361">
        <f ca="1">SUMPRODUCT($O1115:T1115,N(OFFSET($O210:T210,0,MAX(COLUMN($O210:T210))-COLUMN($O210:T210),1,1)))</f>
        <v>0</v>
      </c>
      <c r="U1144" s="361">
        <f ca="1">SUMPRODUCT($O1115:U1115,N(OFFSET($O210:U210,0,MAX(COLUMN($O210:U210))-COLUMN($O210:U210),1,1)))</f>
        <v>0</v>
      </c>
      <c r="V1144" s="361">
        <f ca="1">SUMPRODUCT($O1115:V1115,N(OFFSET($O210:V210,0,MAX(COLUMN($O210:V210))-COLUMN($O210:V210),1,1)))</f>
        <v>0</v>
      </c>
      <c r="W1144" s="361">
        <f ca="1">SUMPRODUCT($O1115:W1115,N(OFFSET($O210:W210,0,MAX(COLUMN($O210:W210))-COLUMN($O210:W210),1,1)))</f>
        <v>0</v>
      </c>
      <c r="X1144" s="361">
        <f ca="1">SUMPRODUCT($O1115:X1115,N(OFFSET($O210:X210,0,MAX(COLUMN($O210:X210))-COLUMN($O210:X210),1,1)))</f>
        <v>0</v>
      </c>
      <c r="Y1144" s="361">
        <f ca="1">SUMPRODUCT($O1115:Y1115,N(OFFSET($O210:Y210,0,MAX(COLUMN($O210:Y210))-COLUMN($O210:Y210),1,1)))</f>
        <v>0</v>
      </c>
      <c r="Z1144" s="361">
        <f ca="1">SUMPRODUCT($O1115:Z1115,N(OFFSET($O210:Z210,0,MAX(COLUMN($O210:Z210))-COLUMN($O210:Z210),1,1)))</f>
        <v>0</v>
      </c>
      <c r="AA1144" s="361">
        <f ca="1">SUMPRODUCT($O1115:AA1115,N(OFFSET($O210:AA210,0,MAX(COLUMN($O210:AA210))-COLUMN($O210:AA210),1,1)))</f>
        <v>0</v>
      </c>
      <c r="AB1144" s="361">
        <f ca="1">SUMPRODUCT($O1115:AB1115,N(OFFSET($O210:AB210,0,MAX(COLUMN($O210:AB210))-COLUMN($O210:AB210),1,1)))</f>
        <v>0</v>
      </c>
      <c r="AC1144" s="361">
        <f ca="1">SUMPRODUCT($O1115:AC1115,N(OFFSET($O210:AC210,0,MAX(COLUMN($O210:AC210))-COLUMN($O210:AC210),1,1)))</f>
        <v>0</v>
      </c>
      <c r="AD1144" s="361">
        <f ca="1">SUMPRODUCT($O1115:AD1115,N(OFFSET($O210:AD210,0,MAX(COLUMN($O210:AD210))-COLUMN($O210:AD210),1,1)))</f>
        <v>0</v>
      </c>
      <c r="AE1144" s="361">
        <f ca="1">SUMPRODUCT($O1115:AE1115,N(OFFSET($O210:AE210,0,MAX(COLUMN($O210:AE210))-COLUMN($O210:AE210),1,1)))</f>
        <v>0</v>
      </c>
      <c r="AF1144" s="361">
        <f ca="1">SUMPRODUCT($O1115:AF1115,N(OFFSET($O210:AF210,0,MAX(COLUMN($O210:AF210))-COLUMN($O210:AF210),1,1)))</f>
        <v>0</v>
      </c>
      <c r="AG1144" s="361">
        <f ca="1">SUMPRODUCT($O1115:AG1115,N(OFFSET($O210:AG210,0,MAX(COLUMN($O210:AG210))-COLUMN($O210:AG210),1,1)))</f>
        <v>0</v>
      </c>
      <c r="AH1144" s="361">
        <f ca="1">SUMPRODUCT($O1115:AH1115,N(OFFSET($O210:AH210,0,MAX(COLUMN($O210:AH210))-COLUMN($O210:AH210),1,1)))</f>
        <v>0</v>
      </c>
      <c r="AI1144" s="361">
        <f ca="1">SUMPRODUCT($O1115:AI1115,N(OFFSET($O210:AI210,0,MAX(COLUMN($O210:AI210))-COLUMN($O210:AI210),1,1)))</f>
        <v>0</v>
      </c>
      <c r="AJ1144" s="361">
        <f ca="1">SUMPRODUCT($O1115:AJ1115,N(OFFSET($O210:AJ210,0,MAX(COLUMN($O210:AJ210))-COLUMN($O210:AJ210),1,1)))</f>
        <v>0</v>
      </c>
      <c r="AK1144" s="361">
        <f ca="1">SUMPRODUCT($O1115:AK1115,N(OFFSET($O210:AK210,0,MAX(COLUMN($O210:AK210))-COLUMN($O210:AK210),1,1)))</f>
        <v>0</v>
      </c>
      <c r="AL1144" s="361">
        <f ca="1">SUMPRODUCT($O1115:AL1115,N(OFFSET($O210:AL210,0,MAX(COLUMN($O210:AL210))-COLUMN($O210:AL210),1,1)))</f>
        <v>0</v>
      </c>
      <c r="AM1144" s="361">
        <f ca="1">SUMPRODUCT($O1115:AM1115,N(OFFSET($O210:AM210,0,MAX(COLUMN($O210:AM210))-COLUMN($O210:AM210),1,1)))</f>
        <v>0</v>
      </c>
      <c r="AN1144" s="361">
        <f ca="1">SUMPRODUCT($O1115:AN1115,N(OFFSET($O210:AN210,0,MAX(COLUMN($O210:AN210))-COLUMN($O210:AN210),1,1)))</f>
        <v>0</v>
      </c>
      <c r="AO1144" s="361">
        <f ca="1">SUMPRODUCT($O1115:AO1115,N(OFFSET($O210:AO210,0,MAX(COLUMN($O210:AO210))-COLUMN($O210:AO210),1,1)))</f>
        <v>0</v>
      </c>
      <c r="AP1144" s="361">
        <f ca="1">SUMPRODUCT($O1115:AP1115,N(OFFSET($O210:AP210,0,MAX(COLUMN($O210:AP210))-COLUMN($O210:AP210),1,1)))</f>
        <v>0</v>
      </c>
      <c r="AQ1144" s="361">
        <f ca="1">SUMPRODUCT($O1115:AQ1115,N(OFFSET($O210:AQ210,0,MAX(COLUMN($O210:AQ210))-COLUMN($O210:AQ210),1,1)))</f>
        <v>0</v>
      </c>
      <c r="AR1144" s="361">
        <f ca="1">SUMPRODUCT($O1115:AR1115,N(OFFSET($O210:AR210,0,MAX(COLUMN($O210:AR210))-COLUMN($O210:AR210),1,1)))</f>
        <v>0</v>
      </c>
      <c r="AS1144" s="361">
        <f ca="1">SUMPRODUCT($O1115:AS1115,N(OFFSET($O210:AS210,0,MAX(COLUMN($O210:AS210))-COLUMN($O210:AS210),1,1)))</f>
        <v>0</v>
      </c>
      <c r="AT1144" s="361">
        <f ca="1">SUMPRODUCT($O1115:AT1115,N(OFFSET($O210:AT210,0,MAX(COLUMN($O210:AT210))-COLUMN($O210:AT210),1,1)))</f>
        <v>0</v>
      </c>
      <c r="AU1144" s="361">
        <f ca="1">SUMPRODUCT($O1115:AU1115,N(OFFSET($O210:AU210,0,MAX(COLUMN($O210:AU210))-COLUMN($O210:AU210),1,1)))</f>
        <v>0</v>
      </c>
      <c r="AV1144" s="361">
        <f ca="1">SUMPRODUCT($O1115:AV1115,N(OFFSET($O210:AV210,0,MAX(COLUMN($O210:AV210))-COLUMN($O210:AV210),1,1)))</f>
        <v>0</v>
      </c>
      <c r="AW1144" s="361">
        <f ca="1">SUMPRODUCT($O1115:AW1115,N(OFFSET($O210:AW210,0,MAX(COLUMN($O210:AW210))-COLUMN($O210:AW210),1,1)))</f>
        <v>0</v>
      </c>
      <c r="AX1144" s="361">
        <f ca="1">SUMPRODUCT($O1115:AX1115,N(OFFSET($O210:AX210,0,MAX(COLUMN($O210:AX210))-COLUMN($O210:AX210),1,1)))</f>
        <v>0</v>
      </c>
      <c r="AY1144" s="361">
        <f ca="1">SUMPRODUCT($O1115:AY1115,N(OFFSET($O210:AY210,0,MAX(COLUMN($O210:AY210))-COLUMN($O210:AY210),1,1)))</f>
        <v>0</v>
      </c>
      <c r="AZ1144" s="361">
        <f ca="1">SUMPRODUCT($O1115:AZ1115,N(OFFSET($O210:AZ210,0,MAX(COLUMN($O210:AZ210))-COLUMN($O210:AZ210),1,1)))</f>
        <v>0</v>
      </c>
      <c r="BA1144" s="361">
        <f ca="1">SUMPRODUCT($O1115:BA1115,N(OFFSET($O210:BA210,0,MAX(COLUMN($O210:BA210))-COLUMN($O210:BA210),1,1)))</f>
        <v>0</v>
      </c>
      <c r="BB1144" s="361">
        <f ca="1">SUMPRODUCT($O1115:BB1115,N(OFFSET($O210:BB210,0,MAX(COLUMN($O210:BB210))-COLUMN($O210:BB210),1,1)))</f>
        <v>0</v>
      </c>
      <c r="BC1144" s="361">
        <f ca="1">SUMPRODUCT($O1115:BC1115,N(OFFSET($O210:BC210,0,MAX(COLUMN($O210:BC210))-COLUMN($O210:BC210),1,1)))</f>
        <v>0</v>
      </c>
      <c r="BD1144" s="361">
        <f ca="1">SUMPRODUCT($O1115:BD1115,N(OFFSET($O210:BD210,0,MAX(COLUMN($O210:BD210))-COLUMN($O210:BD210),1,1)))</f>
        <v>0</v>
      </c>
      <c r="BE1144" s="361">
        <f ca="1">SUMPRODUCT($O1115:BE1115,N(OFFSET($O210:BE210,0,MAX(COLUMN($O210:BE210))-COLUMN($O210:BE210),1,1)))</f>
        <v>0</v>
      </c>
      <c r="BF1144" s="361">
        <f ca="1">SUMPRODUCT($O1115:BF1115,N(OFFSET($O210:BF210,0,MAX(COLUMN($O210:BF210))-COLUMN($O210:BF210),1,1)))</f>
        <v>0</v>
      </c>
      <c r="BG1144" s="361">
        <f ca="1">SUMPRODUCT($O1115:BG1115,N(OFFSET($O210:BG210,0,MAX(COLUMN($O210:BG210))-COLUMN($O210:BG210),1,1)))</f>
        <v>0</v>
      </c>
      <c r="BH1144" s="361">
        <f ca="1">SUMPRODUCT($O1115:BH1115,N(OFFSET($O210:BH210,0,MAX(COLUMN($O210:BH210))-COLUMN($O210:BH210),1,1)))</f>
        <v>0</v>
      </c>
      <c r="BI1144" s="361">
        <f ca="1">SUMPRODUCT($O1115:BI1115,N(OFFSET($O210:BI210,0,MAX(COLUMN($O210:BI210))-COLUMN($O210:BI210),1,1)))</f>
        <v>0</v>
      </c>
      <c r="BJ1144" s="361">
        <f ca="1">SUMPRODUCT($O1115:BJ1115,N(OFFSET($O210:BJ210,0,MAX(COLUMN($O210:BJ210))-COLUMN($O210:BJ210),1,1)))</f>
        <v>0</v>
      </c>
      <c r="BK1144" s="361">
        <f ca="1">SUMPRODUCT($O1115:BK1115,N(OFFSET($O210:BK210,0,MAX(COLUMN($O210:BK210))-COLUMN($O210:BK210),1,1)))</f>
        <v>0</v>
      </c>
      <c r="BL1144" s="361">
        <f ca="1">SUMPRODUCT($O1115:BL1115,N(OFFSET($O210:BL210,0,MAX(COLUMN($O210:BL210))-COLUMN($O210:BL210),1,1)))</f>
        <v>0</v>
      </c>
      <c r="BM1144" s="361">
        <f ca="1">SUMPRODUCT($O1115:BM1115,N(OFFSET($O210:BM210,0,MAX(COLUMN($O210:BM210))-COLUMN($O210:BM210),1,1)))</f>
        <v>0</v>
      </c>
    </row>
    <row r="1145" spans="3:65" outlineLevel="1" x14ac:dyDescent="0.2">
      <c r="C1145" s="325">
        <f t="shared" si="1863"/>
        <v>5</v>
      </c>
      <c r="D1145" s="303" t="str">
        <f t="shared" si="1864"/>
        <v>item 5</v>
      </c>
      <c r="E1145" s="350" t="str">
        <f t="shared" si="1862"/>
        <v>Operating Expense</v>
      </c>
      <c r="F1145" s="320">
        <f t="shared" si="1862"/>
        <v>2</v>
      </c>
      <c r="G1145" s="320"/>
      <c r="H1145" s="362"/>
      <c r="K1145" s="341">
        <f t="shared" ca="1" si="1865"/>
        <v>0</v>
      </c>
      <c r="L1145" s="342">
        <f t="shared" ca="1" si="1866"/>
        <v>0</v>
      </c>
      <c r="O1145" s="361">
        <f ca="1">SUMPRODUCT($O1116:O1116,N(OFFSET($O211:O211,0,MAX(COLUMN($O211:O211))-COLUMN($O211:O211),1,1)))</f>
        <v>0</v>
      </c>
      <c r="P1145" s="361">
        <f ca="1">SUMPRODUCT($O1116:P1116,N(OFFSET($O211:P211,0,MAX(COLUMN($O211:P211))-COLUMN($O211:P211),1,1)))</f>
        <v>0</v>
      </c>
      <c r="Q1145" s="361">
        <f ca="1">SUMPRODUCT($O1116:Q1116,N(OFFSET($O211:Q211,0,MAX(COLUMN($O211:Q211))-COLUMN($O211:Q211),1,1)))</f>
        <v>0</v>
      </c>
      <c r="R1145" s="361">
        <f ca="1">SUMPRODUCT($O1116:R1116,N(OFFSET($O211:R211,0,MAX(COLUMN($O211:R211))-COLUMN($O211:R211),1,1)))</f>
        <v>0</v>
      </c>
      <c r="S1145" s="361">
        <f ca="1">SUMPRODUCT($O1116:S1116,N(OFFSET($O211:S211,0,MAX(COLUMN($O211:S211))-COLUMN($O211:S211),1,1)))</f>
        <v>0</v>
      </c>
      <c r="T1145" s="361">
        <f ca="1">SUMPRODUCT($O1116:T1116,N(OFFSET($O211:T211,0,MAX(COLUMN($O211:T211))-COLUMN($O211:T211),1,1)))</f>
        <v>0</v>
      </c>
      <c r="U1145" s="361">
        <f ca="1">SUMPRODUCT($O1116:U1116,N(OFFSET($O211:U211,0,MAX(COLUMN($O211:U211))-COLUMN($O211:U211),1,1)))</f>
        <v>0</v>
      </c>
      <c r="V1145" s="361">
        <f ca="1">SUMPRODUCT($O1116:V1116,N(OFFSET($O211:V211,0,MAX(COLUMN($O211:V211))-COLUMN($O211:V211),1,1)))</f>
        <v>0</v>
      </c>
      <c r="W1145" s="361">
        <f ca="1">SUMPRODUCT($O1116:W1116,N(OFFSET($O211:W211,0,MAX(COLUMN($O211:W211))-COLUMN($O211:W211),1,1)))</f>
        <v>0</v>
      </c>
      <c r="X1145" s="361">
        <f ca="1">SUMPRODUCT($O1116:X1116,N(OFFSET($O211:X211,0,MAX(COLUMN($O211:X211))-COLUMN($O211:X211),1,1)))</f>
        <v>0</v>
      </c>
      <c r="Y1145" s="361">
        <f ca="1">SUMPRODUCT($O1116:Y1116,N(OFFSET($O211:Y211,0,MAX(COLUMN($O211:Y211))-COLUMN($O211:Y211),1,1)))</f>
        <v>0</v>
      </c>
      <c r="Z1145" s="361">
        <f ca="1">SUMPRODUCT($O1116:Z1116,N(OFFSET($O211:Z211,0,MAX(COLUMN($O211:Z211))-COLUMN($O211:Z211),1,1)))</f>
        <v>0</v>
      </c>
      <c r="AA1145" s="361">
        <f ca="1">SUMPRODUCT($O1116:AA1116,N(OFFSET($O211:AA211,0,MAX(COLUMN($O211:AA211))-COLUMN($O211:AA211),1,1)))</f>
        <v>0</v>
      </c>
      <c r="AB1145" s="361">
        <f ca="1">SUMPRODUCT($O1116:AB1116,N(OFFSET($O211:AB211,0,MAX(COLUMN($O211:AB211))-COLUMN($O211:AB211),1,1)))</f>
        <v>0</v>
      </c>
      <c r="AC1145" s="361">
        <f ca="1">SUMPRODUCT($O1116:AC1116,N(OFFSET($O211:AC211,0,MAX(COLUMN($O211:AC211))-COLUMN($O211:AC211),1,1)))</f>
        <v>0</v>
      </c>
      <c r="AD1145" s="361">
        <f ca="1">SUMPRODUCT($O1116:AD1116,N(OFFSET($O211:AD211,0,MAX(COLUMN($O211:AD211))-COLUMN($O211:AD211),1,1)))</f>
        <v>0</v>
      </c>
      <c r="AE1145" s="361">
        <f ca="1">SUMPRODUCT($O1116:AE1116,N(OFFSET($O211:AE211,0,MAX(COLUMN($O211:AE211))-COLUMN($O211:AE211),1,1)))</f>
        <v>0</v>
      </c>
      <c r="AF1145" s="361">
        <f ca="1">SUMPRODUCT($O1116:AF1116,N(OFFSET($O211:AF211,0,MAX(COLUMN($O211:AF211))-COLUMN($O211:AF211),1,1)))</f>
        <v>0</v>
      </c>
      <c r="AG1145" s="361">
        <f ca="1">SUMPRODUCT($O1116:AG1116,N(OFFSET($O211:AG211,0,MAX(COLUMN($O211:AG211))-COLUMN($O211:AG211),1,1)))</f>
        <v>0</v>
      </c>
      <c r="AH1145" s="361">
        <f ca="1">SUMPRODUCT($O1116:AH1116,N(OFFSET($O211:AH211,0,MAX(COLUMN($O211:AH211))-COLUMN($O211:AH211),1,1)))</f>
        <v>0</v>
      </c>
      <c r="AI1145" s="361">
        <f ca="1">SUMPRODUCT($O1116:AI1116,N(OFFSET($O211:AI211,0,MAX(COLUMN($O211:AI211))-COLUMN($O211:AI211),1,1)))</f>
        <v>0</v>
      </c>
      <c r="AJ1145" s="361">
        <f ca="1">SUMPRODUCT($O1116:AJ1116,N(OFFSET($O211:AJ211,0,MAX(COLUMN($O211:AJ211))-COLUMN($O211:AJ211),1,1)))</f>
        <v>0</v>
      </c>
      <c r="AK1145" s="361">
        <f ca="1">SUMPRODUCT($O1116:AK1116,N(OFFSET($O211:AK211,0,MAX(COLUMN($O211:AK211))-COLUMN($O211:AK211),1,1)))</f>
        <v>0</v>
      </c>
      <c r="AL1145" s="361">
        <f ca="1">SUMPRODUCT($O1116:AL1116,N(OFFSET($O211:AL211,0,MAX(COLUMN($O211:AL211))-COLUMN($O211:AL211),1,1)))</f>
        <v>0</v>
      </c>
      <c r="AM1145" s="361">
        <f ca="1">SUMPRODUCT($O1116:AM1116,N(OFFSET($O211:AM211,0,MAX(COLUMN($O211:AM211))-COLUMN($O211:AM211),1,1)))</f>
        <v>0</v>
      </c>
      <c r="AN1145" s="361">
        <f ca="1">SUMPRODUCT($O1116:AN1116,N(OFFSET($O211:AN211,0,MAX(COLUMN($O211:AN211))-COLUMN($O211:AN211),1,1)))</f>
        <v>0</v>
      </c>
      <c r="AO1145" s="361">
        <f ca="1">SUMPRODUCT($O1116:AO1116,N(OFFSET($O211:AO211,0,MAX(COLUMN($O211:AO211))-COLUMN($O211:AO211),1,1)))</f>
        <v>0</v>
      </c>
      <c r="AP1145" s="361">
        <f ca="1">SUMPRODUCT($O1116:AP1116,N(OFFSET($O211:AP211,0,MAX(COLUMN($O211:AP211))-COLUMN($O211:AP211),1,1)))</f>
        <v>0</v>
      </c>
      <c r="AQ1145" s="361">
        <f ca="1">SUMPRODUCT($O1116:AQ1116,N(OFFSET($O211:AQ211,0,MAX(COLUMN($O211:AQ211))-COLUMN($O211:AQ211),1,1)))</f>
        <v>0</v>
      </c>
      <c r="AR1145" s="361">
        <f ca="1">SUMPRODUCT($O1116:AR1116,N(OFFSET($O211:AR211,0,MAX(COLUMN($O211:AR211))-COLUMN($O211:AR211),1,1)))</f>
        <v>0</v>
      </c>
      <c r="AS1145" s="361">
        <f ca="1">SUMPRODUCT($O1116:AS1116,N(OFFSET($O211:AS211,0,MAX(COLUMN($O211:AS211))-COLUMN($O211:AS211),1,1)))</f>
        <v>0</v>
      </c>
      <c r="AT1145" s="361">
        <f ca="1">SUMPRODUCT($O1116:AT1116,N(OFFSET($O211:AT211,0,MAX(COLUMN($O211:AT211))-COLUMN($O211:AT211),1,1)))</f>
        <v>0</v>
      </c>
      <c r="AU1145" s="361">
        <f ca="1">SUMPRODUCT($O1116:AU1116,N(OFFSET($O211:AU211,0,MAX(COLUMN($O211:AU211))-COLUMN($O211:AU211),1,1)))</f>
        <v>0</v>
      </c>
      <c r="AV1145" s="361">
        <f ca="1">SUMPRODUCT($O1116:AV1116,N(OFFSET($O211:AV211,0,MAX(COLUMN($O211:AV211))-COLUMN($O211:AV211),1,1)))</f>
        <v>0</v>
      </c>
      <c r="AW1145" s="361">
        <f ca="1">SUMPRODUCT($O1116:AW1116,N(OFFSET($O211:AW211,0,MAX(COLUMN($O211:AW211))-COLUMN($O211:AW211),1,1)))</f>
        <v>0</v>
      </c>
      <c r="AX1145" s="361">
        <f ca="1">SUMPRODUCT($O1116:AX1116,N(OFFSET($O211:AX211,0,MAX(COLUMN($O211:AX211))-COLUMN($O211:AX211),1,1)))</f>
        <v>0</v>
      </c>
      <c r="AY1145" s="361">
        <f ca="1">SUMPRODUCT($O1116:AY1116,N(OFFSET($O211:AY211,0,MAX(COLUMN($O211:AY211))-COLUMN($O211:AY211),1,1)))</f>
        <v>0</v>
      </c>
      <c r="AZ1145" s="361">
        <f ca="1">SUMPRODUCT($O1116:AZ1116,N(OFFSET($O211:AZ211,0,MAX(COLUMN($O211:AZ211))-COLUMN($O211:AZ211),1,1)))</f>
        <v>0</v>
      </c>
      <c r="BA1145" s="361">
        <f ca="1">SUMPRODUCT($O1116:BA1116,N(OFFSET($O211:BA211,0,MAX(COLUMN($O211:BA211))-COLUMN($O211:BA211),1,1)))</f>
        <v>0</v>
      </c>
      <c r="BB1145" s="361">
        <f ca="1">SUMPRODUCT($O1116:BB1116,N(OFFSET($O211:BB211,0,MAX(COLUMN($O211:BB211))-COLUMN($O211:BB211),1,1)))</f>
        <v>0</v>
      </c>
      <c r="BC1145" s="361">
        <f ca="1">SUMPRODUCT($O1116:BC1116,N(OFFSET($O211:BC211,0,MAX(COLUMN($O211:BC211))-COLUMN($O211:BC211),1,1)))</f>
        <v>0</v>
      </c>
      <c r="BD1145" s="361">
        <f ca="1">SUMPRODUCT($O1116:BD1116,N(OFFSET($O211:BD211,0,MAX(COLUMN($O211:BD211))-COLUMN($O211:BD211),1,1)))</f>
        <v>0</v>
      </c>
      <c r="BE1145" s="361">
        <f ca="1">SUMPRODUCT($O1116:BE1116,N(OFFSET($O211:BE211,0,MAX(COLUMN($O211:BE211))-COLUMN($O211:BE211),1,1)))</f>
        <v>0</v>
      </c>
      <c r="BF1145" s="361">
        <f ca="1">SUMPRODUCT($O1116:BF1116,N(OFFSET($O211:BF211,0,MAX(COLUMN($O211:BF211))-COLUMN($O211:BF211),1,1)))</f>
        <v>0</v>
      </c>
      <c r="BG1145" s="361">
        <f ca="1">SUMPRODUCT($O1116:BG1116,N(OFFSET($O211:BG211,0,MAX(COLUMN($O211:BG211))-COLUMN($O211:BG211),1,1)))</f>
        <v>0</v>
      </c>
      <c r="BH1145" s="361">
        <f ca="1">SUMPRODUCT($O1116:BH1116,N(OFFSET($O211:BH211,0,MAX(COLUMN($O211:BH211))-COLUMN($O211:BH211),1,1)))</f>
        <v>0</v>
      </c>
      <c r="BI1145" s="361">
        <f ca="1">SUMPRODUCT($O1116:BI1116,N(OFFSET($O211:BI211,0,MAX(COLUMN($O211:BI211))-COLUMN($O211:BI211),1,1)))</f>
        <v>0</v>
      </c>
      <c r="BJ1145" s="361">
        <f ca="1">SUMPRODUCT($O1116:BJ1116,N(OFFSET($O211:BJ211,0,MAX(COLUMN($O211:BJ211))-COLUMN($O211:BJ211),1,1)))</f>
        <v>0</v>
      </c>
      <c r="BK1145" s="361">
        <f ca="1">SUMPRODUCT($O1116:BK1116,N(OFFSET($O211:BK211,0,MAX(COLUMN($O211:BK211))-COLUMN($O211:BK211),1,1)))</f>
        <v>0</v>
      </c>
      <c r="BL1145" s="361">
        <f ca="1">SUMPRODUCT($O1116:BL1116,N(OFFSET($O211:BL211,0,MAX(COLUMN($O211:BL211))-COLUMN($O211:BL211),1,1)))</f>
        <v>0</v>
      </c>
      <c r="BM1145" s="361">
        <f ca="1">SUMPRODUCT($O1116:BM1116,N(OFFSET($O211:BM211,0,MAX(COLUMN($O211:BM211))-COLUMN($O211:BM211),1,1)))</f>
        <v>0</v>
      </c>
    </row>
    <row r="1146" spans="3:65" outlineLevel="1" x14ac:dyDescent="0.2">
      <c r="C1146" s="325">
        <f t="shared" si="1863"/>
        <v>6</v>
      </c>
      <c r="D1146" s="303" t="str">
        <f t="shared" si="1864"/>
        <v>item 6</v>
      </c>
      <c r="E1146" s="350" t="str">
        <f t="shared" si="1862"/>
        <v>Operating Expense</v>
      </c>
      <c r="F1146" s="320">
        <f t="shared" si="1862"/>
        <v>2</v>
      </c>
      <c r="G1146" s="320"/>
      <c r="H1146" s="362"/>
      <c r="K1146" s="341">
        <f t="shared" ca="1" si="1865"/>
        <v>0</v>
      </c>
      <c r="L1146" s="342">
        <f t="shared" ca="1" si="1866"/>
        <v>0</v>
      </c>
      <c r="O1146" s="361">
        <f ca="1">SUMPRODUCT($O1117:O1117,N(OFFSET($O212:O212,0,MAX(COLUMN($O212:O212))-COLUMN($O212:O212),1,1)))</f>
        <v>0</v>
      </c>
      <c r="P1146" s="361">
        <f ca="1">SUMPRODUCT($O1117:P1117,N(OFFSET($O212:P212,0,MAX(COLUMN($O212:P212))-COLUMN($O212:P212),1,1)))</f>
        <v>0</v>
      </c>
      <c r="Q1146" s="361">
        <f ca="1">SUMPRODUCT($O1117:Q1117,N(OFFSET($O212:Q212,0,MAX(COLUMN($O212:Q212))-COLUMN($O212:Q212),1,1)))</f>
        <v>0</v>
      </c>
      <c r="R1146" s="361">
        <f ca="1">SUMPRODUCT($O1117:R1117,N(OFFSET($O212:R212,0,MAX(COLUMN($O212:R212))-COLUMN($O212:R212),1,1)))</f>
        <v>0</v>
      </c>
      <c r="S1146" s="361">
        <f ca="1">SUMPRODUCT($O1117:S1117,N(OFFSET($O212:S212,0,MAX(COLUMN($O212:S212))-COLUMN($O212:S212),1,1)))</f>
        <v>0</v>
      </c>
      <c r="T1146" s="361">
        <f ca="1">SUMPRODUCT($O1117:T1117,N(OFFSET($O212:T212,0,MAX(COLUMN($O212:T212))-COLUMN($O212:T212),1,1)))</f>
        <v>0</v>
      </c>
      <c r="U1146" s="361">
        <f ca="1">SUMPRODUCT($O1117:U1117,N(OFFSET($O212:U212,0,MAX(COLUMN($O212:U212))-COLUMN($O212:U212),1,1)))</f>
        <v>0</v>
      </c>
      <c r="V1146" s="361">
        <f ca="1">SUMPRODUCT($O1117:V1117,N(OFFSET($O212:V212,0,MAX(COLUMN($O212:V212))-COLUMN($O212:V212),1,1)))</f>
        <v>0</v>
      </c>
      <c r="W1146" s="361">
        <f ca="1">SUMPRODUCT($O1117:W1117,N(OFFSET($O212:W212,0,MAX(COLUMN($O212:W212))-COLUMN($O212:W212),1,1)))</f>
        <v>0</v>
      </c>
      <c r="X1146" s="361">
        <f ca="1">SUMPRODUCT($O1117:X1117,N(OFFSET($O212:X212,0,MAX(COLUMN($O212:X212))-COLUMN($O212:X212),1,1)))</f>
        <v>0</v>
      </c>
      <c r="Y1146" s="361">
        <f ca="1">SUMPRODUCT($O1117:Y1117,N(OFFSET($O212:Y212,0,MAX(COLUMN($O212:Y212))-COLUMN($O212:Y212),1,1)))</f>
        <v>0</v>
      </c>
      <c r="Z1146" s="361">
        <f ca="1">SUMPRODUCT($O1117:Z1117,N(OFFSET($O212:Z212,0,MAX(COLUMN($O212:Z212))-COLUMN($O212:Z212),1,1)))</f>
        <v>0</v>
      </c>
      <c r="AA1146" s="361">
        <f ca="1">SUMPRODUCT($O1117:AA1117,N(OFFSET($O212:AA212,0,MAX(COLUMN($O212:AA212))-COLUMN($O212:AA212),1,1)))</f>
        <v>0</v>
      </c>
      <c r="AB1146" s="361">
        <f ca="1">SUMPRODUCT($O1117:AB1117,N(OFFSET($O212:AB212,0,MAX(COLUMN($O212:AB212))-COLUMN($O212:AB212),1,1)))</f>
        <v>0</v>
      </c>
      <c r="AC1146" s="361">
        <f ca="1">SUMPRODUCT($O1117:AC1117,N(OFFSET($O212:AC212,0,MAX(COLUMN($O212:AC212))-COLUMN($O212:AC212),1,1)))</f>
        <v>0</v>
      </c>
      <c r="AD1146" s="361">
        <f ca="1">SUMPRODUCT($O1117:AD1117,N(OFFSET($O212:AD212,0,MAX(COLUMN($O212:AD212))-COLUMN($O212:AD212),1,1)))</f>
        <v>0</v>
      </c>
      <c r="AE1146" s="361">
        <f ca="1">SUMPRODUCT($O1117:AE1117,N(OFFSET($O212:AE212,0,MAX(COLUMN($O212:AE212))-COLUMN($O212:AE212),1,1)))</f>
        <v>0</v>
      </c>
      <c r="AF1146" s="361">
        <f ca="1">SUMPRODUCT($O1117:AF1117,N(OFFSET($O212:AF212,0,MAX(COLUMN($O212:AF212))-COLUMN($O212:AF212),1,1)))</f>
        <v>0</v>
      </c>
      <c r="AG1146" s="361">
        <f ca="1">SUMPRODUCT($O1117:AG1117,N(OFFSET($O212:AG212,0,MAX(COLUMN($O212:AG212))-COLUMN($O212:AG212),1,1)))</f>
        <v>0</v>
      </c>
      <c r="AH1146" s="361">
        <f ca="1">SUMPRODUCT($O1117:AH1117,N(OFFSET($O212:AH212,0,MAX(COLUMN($O212:AH212))-COLUMN($O212:AH212),1,1)))</f>
        <v>0</v>
      </c>
      <c r="AI1146" s="361">
        <f ca="1">SUMPRODUCT($O1117:AI1117,N(OFFSET($O212:AI212,0,MAX(COLUMN($O212:AI212))-COLUMN($O212:AI212),1,1)))</f>
        <v>0</v>
      </c>
      <c r="AJ1146" s="361">
        <f ca="1">SUMPRODUCT($O1117:AJ1117,N(OFFSET($O212:AJ212,0,MAX(COLUMN($O212:AJ212))-COLUMN($O212:AJ212),1,1)))</f>
        <v>0</v>
      </c>
      <c r="AK1146" s="361">
        <f ca="1">SUMPRODUCT($O1117:AK1117,N(OFFSET($O212:AK212,0,MAX(COLUMN($O212:AK212))-COLUMN($O212:AK212),1,1)))</f>
        <v>0</v>
      </c>
      <c r="AL1146" s="361">
        <f ca="1">SUMPRODUCT($O1117:AL1117,N(OFFSET($O212:AL212,0,MAX(COLUMN($O212:AL212))-COLUMN($O212:AL212),1,1)))</f>
        <v>0</v>
      </c>
      <c r="AM1146" s="361">
        <f ca="1">SUMPRODUCT($O1117:AM1117,N(OFFSET($O212:AM212,0,MAX(COLUMN($O212:AM212))-COLUMN($O212:AM212),1,1)))</f>
        <v>0</v>
      </c>
      <c r="AN1146" s="361">
        <f ca="1">SUMPRODUCT($O1117:AN1117,N(OFFSET($O212:AN212,0,MAX(COLUMN($O212:AN212))-COLUMN($O212:AN212),1,1)))</f>
        <v>0</v>
      </c>
      <c r="AO1146" s="361">
        <f ca="1">SUMPRODUCT($O1117:AO1117,N(OFFSET($O212:AO212,0,MAX(COLUMN($O212:AO212))-COLUMN($O212:AO212),1,1)))</f>
        <v>0</v>
      </c>
      <c r="AP1146" s="361">
        <f ca="1">SUMPRODUCT($O1117:AP1117,N(OFFSET($O212:AP212,0,MAX(COLUMN($O212:AP212))-COLUMN($O212:AP212),1,1)))</f>
        <v>0</v>
      </c>
      <c r="AQ1146" s="361">
        <f ca="1">SUMPRODUCT($O1117:AQ1117,N(OFFSET($O212:AQ212,0,MAX(COLUMN($O212:AQ212))-COLUMN($O212:AQ212),1,1)))</f>
        <v>0</v>
      </c>
      <c r="AR1146" s="361">
        <f ca="1">SUMPRODUCT($O1117:AR1117,N(OFFSET($O212:AR212,0,MAX(COLUMN($O212:AR212))-COLUMN($O212:AR212),1,1)))</f>
        <v>0</v>
      </c>
      <c r="AS1146" s="361">
        <f ca="1">SUMPRODUCT($O1117:AS1117,N(OFFSET($O212:AS212,0,MAX(COLUMN($O212:AS212))-COLUMN($O212:AS212),1,1)))</f>
        <v>0</v>
      </c>
      <c r="AT1146" s="361">
        <f ca="1">SUMPRODUCT($O1117:AT1117,N(OFFSET($O212:AT212,0,MAX(COLUMN($O212:AT212))-COLUMN($O212:AT212),1,1)))</f>
        <v>0</v>
      </c>
      <c r="AU1146" s="361">
        <f ca="1">SUMPRODUCT($O1117:AU1117,N(OFFSET($O212:AU212,0,MAX(COLUMN($O212:AU212))-COLUMN($O212:AU212),1,1)))</f>
        <v>0</v>
      </c>
      <c r="AV1146" s="361">
        <f ca="1">SUMPRODUCT($O1117:AV1117,N(OFFSET($O212:AV212,0,MAX(COLUMN($O212:AV212))-COLUMN($O212:AV212),1,1)))</f>
        <v>0</v>
      </c>
      <c r="AW1146" s="361">
        <f ca="1">SUMPRODUCT($O1117:AW1117,N(OFFSET($O212:AW212,0,MAX(COLUMN($O212:AW212))-COLUMN($O212:AW212),1,1)))</f>
        <v>0</v>
      </c>
      <c r="AX1146" s="361">
        <f ca="1">SUMPRODUCT($O1117:AX1117,N(OFFSET($O212:AX212,0,MAX(COLUMN($O212:AX212))-COLUMN($O212:AX212),1,1)))</f>
        <v>0</v>
      </c>
      <c r="AY1146" s="361">
        <f ca="1">SUMPRODUCT($O1117:AY1117,N(OFFSET($O212:AY212,0,MAX(COLUMN($O212:AY212))-COLUMN($O212:AY212),1,1)))</f>
        <v>0</v>
      </c>
      <c r="AZ1146" s="361">
        <f ca="1">SUMPRODUCT($O1117:AZ1117,N(OFFSET($O212:AZ212,0,MAX(COLUMN($O212:AZ212))-COLUMN($O212:AZ212),1,1)))</f>
        <v>0</v>
      </c>
      <c r="BA1146" s="361">
        <f ca="1">SUMPRODUCT($O1117:BA1117,N(OFFSET($O212:BA212,0,MAX(COLUMN($O212:BA212))-COLUMN($O212:BA212),1,1)))</f>
        <v>0</v>
      </c>
      <c r="BB1146" s="361">
        <f ca="1">SUMPRODUCT($O1117:BB1117,N(OFFSET($O212:BB212,0,MAX(COLUMN($O212:BB212))-COLUMN($O212:BB212),1,1)))</f>
        <v>0</v>
      </c>
      <c r="BC1146" s="361">
        <f ca="1">SUMPRODUCT($O1117:BC1117,N(OFFSET($O212:BC212,0,MAX(COLUMN($O212:BC212))-COLUMN($O212:BC212),1,1)))</f>
        <v>0</v>
      </c>
      <c r="BD1146" s="361">
        <f ca="1">SUMPRODUCT($O1117:BD1117,N(OFFSET($O212:BD212,0,MAX(COLUMN($O212:BD212))-COLUMN($O212:BD212),1,1)))</f>
        <v>0</v>
      </c>
      <c r="BE1146" s="361">
        <f ca="1">SUMPRODUCT($O1117:BE1117,N(OFFSET($O212:BE212,0,MAX(COLUMN($O212:BE212))-COLUMN($O212:BE212),1,1)))</f>
        <v>0</v>
      </c>
      <c r="BF1146" s="361">
        <f ca="1">SUMPRODUCT($O1117:BF1117,N(OFFSET($O212:BF212,0,MAX(COLUMN($O212:BF212))-COLUMN($O212:BF212),1,1)))</f>
        <v>0</v>
      </c>
      <c r="BG1146" s="361">
        <f ca="1">SUMPRODUCT($O1117:BG1117,N(OFFSET($O212:BG212,0,MAX(COLUMN($O212:BG212))-COLUMN($O212:BG212),1,1)))</f>
        <v>0</v>
      </c>
      <c r="BH1146" s="361">
        <f ca="1">SUMPRODUCT($O1117:BH1117,N(OFFSET($O212:BH212,0,MAX(COLUMN($O212:BH212))-COLUMN($O212:BH212),1,1)))</f>
        <v>0</v>
      </c>
      <c r="BI1146" s="361">
        <f ca="1">SUMPRODUCT($O1117:BI1117,N(OFFSET($O212:BI212,0,MAX(COLUMN($O212:BI212))-COLUMN($O212:BI212),1,1)))</f>
        <v>0</v>
      </c>
      <c r="BJ1146" s="361">
        <f ca="1">SUMPRODUCT($O1117:BJ1117,N(OFFSET($O212:BJ212,0,MAX(COLUMN($O212:BJ212))-COLUMN($O212:BJ212),1,1)))</f>
        <v>0</v>
      </c>
      <c r="BK1146" s="361">
        <f ca="1">SUMPRODUCT($O1117:BK1117,N(OFFSET($O212:BK212,0,MAX(COLUMN($O212:BK212))-COLUMN($O212:BK212),1,1)))</f>
        <v>0</v>
      </c>
      <c r="BL1146" s="361">
        <f ca="1">SUMPRODUCT($O1117:BL1117,N(OFFSET($O212:BL212,0,MAX(COLUMN($O212:BL212))-COLUMN($O212:BL212),1,1)))</f>
        <v>0</v>
      </c>
      <c r="BM1146" s="361">
        <f ca="1">SUMPRODUCT($O1117:BM1117,N(OFFSET($O212:BM212,0,MAX(COLUMN($O212:BM212))-COLUMN($O212:BM212),1,1)))</f>
        <v>0</v>
      </c>
    </row>
    <row r="1147" spans="3:65" outlineLevel="1" x14ac:dyDescent="0.2">
      <c r="C1147" s="325">
        <f t="shared" si="1863"/>
        <v>7</v>
      </c>
      <c r="D1147" s="303" t="str">
        <f t="shared" si="1864"/>
        <v>item 7</v>
      </c>
      <c r="E1147" s="350" t="str">
        <f t="shared" si="1862"/>
        <v>Operating Expense</v>
      </c>
      <c r="F1147" s="320">
        <f t="shared" si="1862"/>
        <v>2</v>
      </c>
      <c r="G1147" s="320"/>
      <c r="H1147" s="362"/>
      <c r="K1147" s="341">
        <f t="shared" ca="1" si="1865"/>
        <v>0</v>
      </c>
      <c r="L1147" s="342">
        <f t="shared" ca="1" si="1866"/>
        <v>0</v>
      </c>
      <c r="O1147" s="361">
        <f ca="1">SUMPRODUCT($O1118:O1118,N(OFFSET($O213:O213,0,MAX(COLUMN($O213:O213))-COLUMN($O213:O213),1,1)))</f>
        <v>0</v>
      </c>
      <c r="P1147" s="361">
        <f ca="1">SUMPRODUCT($O1118:P1118,N(OFFSET($O213:P213,0,MAX(COLUMN($O213:P213))-COLUMN($O213:P213),1,1)))</f>
        <v>0</v>
      </c>
      <c r="Q1147" s="361">
        <f ca="1">SUMPRODUCT($O1118:Q1118,N(OFFSET($O213:Q213,0,MAX(COLUMN($O213:Q213))-COLUMN($O213:Q213),1,1)))</f>
        <v>0</v>
      </c>
      <c r="R1147" s="361">
        <f ca="1">SUMPRODUCT($O1118:R1118,N(OFFSET($O213:R213,0,MAX(COLUMN($O213:R213))-COLUMN($O213:R213),1,1)))</f>
        <v>0</v>
      </c>
      <c r="S1147" s="361">
        <f ca="1">SUMPRODUCT($O1118:S1118,N(OFFSET($O213:S213,0,MAX(COLUMN($O213:S213))-COLUMN($O213:S213),1,1)))</f>
        <v>0</v>
      </c>
      <c r="T1147" s="361">
        <f ca="1">SUMPRODUCT($O1118:T1118,N(OFFSET($O213:T213,0,MAX(COLUMN($O213:T213))-COLUMN($O213:T213),1,1)))</f>
        <v>0</v>
      </c>
      <c r="U1147" s="361">
        <f ca="1">SUMPRODUCT($O1118:U1118,N(OFFSET($O213:U213,0,MAX(COLUMN($O213:U213))-COLUMN($O213:U213),1,1)))</f>
        <v>0</v>
      </c>
      <c r="V1147" s="361">
        <f ca="1">SUMPRODUCT($O1118:V1118,N(OFFSET($O213:V213,0,MAX(COLUMN($O213:V213))-COLUMN($O213:V213),1,1)))</f>
        <v>0</v>
      </c>
      <c r="W1147" s="361">
        <f ca="1">SUMPRODUCT($O1118:W1118,N(OFFSET($O213:W213,0,MAX(COLUMN($O213:W213))-COLUMN($O213:W213),1,1)))</f>
        <v>0</v>
      </c>
      <c r="X1147" s="361">
        <f ca="1">SUMPRODUCT($O1118:X1118,N(OFFSET($O213:X213,0,MAX(COLUMN($O213:X213))-COLUMN($O213:X213),1,1)))</f>
        <v>0</v>
      </c>
      <c r="Y1147" s="361">
        <f ca="1">SUMPRODUCT($O1118:Y1118,N(OFFSET($O213:Y213,0,MAX(COLUMN($O213:Y213))-COLUMN($O213:Y213),1,1)))</f>
        <v>0</v>
      </c>
      <c r="Z1147" s="361">
        <f ca="1">SUMPRODUCT($O1118:Z1118,N(OFFSET($O213:Z213,0,MAX(COLUMN($O213:Z213))-COLUMN($O213:Z213),1,1)))</f>
        <v>0</v>
      </c>
      <c r="AA1147" s="361">
        <f ca="1">SUMPRODUCT($O1118:AA1118,N(OFFSET($O213:AA213,0,MAX(COLUMN($O213:AA213))-COLUMN($O213:AA213),1,1)))</f>
        <v>0</v>
      </c>
      <c r="AB1147" s="361">
        <f ca="1">SUMPRODUCT($O1118:AB1118,N(OFFSET($O213:AB213,0,MAX(COLUMN($O213:AB213))-COLUMN($O213:AB213),1,1)))</f>
        <v>0</v>
      </c>
      <c r="AC1147" s="361">
        <f ca="1">SUMPRODUCT($O1118:AC1118,N(OFFSET($O213:AC213,0,MAX(COLUMN($O213:AC213))-COLUMN($O213:AC213),1,1)))</f>
        <v>0</v>
      </c>
      <c r="AD1147" s="361">
        <f ca="1">SUMPRODUCT($O1118:AD1118,N(OFFSET($O213:AD213,0,MAX(COLUMN($O213:AD213))-COLUMN($O213:AD213),1,1)))</f>
        <v>0</v>
      </c>
      <c r="AE1147" s="361">
        <f ca="1">SUMPRODUCT($O1118:AE1118,N(OFFSET($O213:AE213,0,MAX(COLUMN($O213:AE213))-COLUMN($O213:AE213),1,1)))</f>
        <v>0</v>
      </c>
      <c r="AF1147" s="361">
        <f ca="1">SUMPRODUCT($O1118:AF1118,N(OFFSET($O213:AF213,0,MAX(COLUMN($O213:AF213))-COLUMN($O213:AF213),1,1)))</f>
        <v>0</v>
      </c>
      <c r="AG1147" s="361">
        <f ca="1">SUMPRODUCT($O1118:AG1118,N(OFFSET($O213:AG213,0,MAX(COLUMN($O213:AG213))-COLUMN($O213:AG213),1,1)))</f>
        <v>0</v>
      </c>
      <c r="AH1147" s="361">
        <f ca="1">SUMPRODUCT($O1118:AH1118,N(OFFSET($O213:AH213,0,MAX(COLUMN($O213:AH213))-COLUMN($O213:AH213),1,1)))</f>
        <v>0</v>
      </c>
      <c r="AI1147" s="361">
        <f ca="1">SUMPRODUCT($O1118:AI1118,N(OFFSET($O213:AI213,0,MAX(COLUMN($O213:AI213))-COLUMN($O213:AI213),1,1)))</f>
        <v>0</v>
      </c>
      <c r="AJ1147" s="361">
        <f ca="1">SUMPRODUCT($O1118:AJ1118,N(OFFSET($O213:AJ213,0,MAX(COLUMN($O213:AJ213))-COLUMN($O213:AJ213),1,1)))</f>
        <v>0</v>
      </c>
      <c r="AK1147" s="361">
        <f ca="1">SUMPRODUCT($O1118:AK1118,N(OFFSET($O213:AK213,0,MAX(COLUMN($O213:AK213))-COLUMN($O213:AK213),1,1)))</f>
        <v>0</v>
      </c>
      <c r="AL1147" s="361">
        <f ca="1">SUMPRODUCT($O1118:AL1118,N(OFFSET($O213:AL213,0,MAX(COLUMN($O213:AL213))-COLUMN($O213:AL213),1,1)))</f>
        <v>0</v>
      </c>
      <c r="AM1147" s="361">
        <f ca="1">SUMPRODUCT($O1118:AM1118,N(OFFSET($O213:AM213,0,MAX(COLUMN($O213:AM213))-COLUMN($O213:AM213),1,1)))</f>
        <v>0</v>
      </c>
      <c r="AN1147" s="361">
        <f ca="1">SUMPRODUCT($O1118:AN1118,N(OFFSET($O213:AN213,0,MAX(COLUMN($O213:AN213))-COLUMN($O213:AN213),1,1)))</f>
        <v>0</v>
      </c>
      <c r="AO1147" s="361">
        <f ca="1">SUMPRODUCT($O1118:AO1118,N(OFFSET($O213:AO213,0,MAX(COLUMN($O213:AO213))-COLUMN($O213:AO213),1,1)))</f>
        <v>0</v>
      </c>
      <c r="AP1147" s="361">
        <f ca="1">SUMPRODUCT($O1118:AP1118,N(OFFSET($O213:AP213,0,MAX(COLUMN($O213:AP213))-COLUMN($O213:AP213),1,1)))</f>
        <v>0</v>
      </c>
      <c r="AQ1147" s="361">
        <f ca="1">SUMPRODUCT($O1118:AQ1118,N(OFFSET($O213:AQ213,0,MAX(COLUMN($O213:AQ213))-COLUMN($O213:AQ213),1,1)))</f>
        <v>0</v>
      </c>
      <c r="AR1147" s="361">
        <f ca="1">SUMPRODUCT($O1118:AR1118,N(OFFSET($O213:AR213,0,MAX(COLUMN($O213:AR213))-COLUMN($O213:AR213),1,1)))</f>
        <v>0</v>
      </c>
      <c r="AS1147" s="361">
        <f ca="1">SUMPRODUCT($O1118:AS1118,N(OFFSET($O213:AS213,0,MAX(COLUMN($O213:AS213))-COLUMN($O213:AS213),1,1)))</f>
        <v>0</v>
      </c>
      <c r="AT1147" s="361">
        <f ca="1">SUMPRODUCT($O1118:AT1118,N(OFFSET($O213:AT213,0,MAX(COLUMN($O213:AT213))-COLUMN($O213:AT213),1,1)))</f>
        <v>0</v>
      </c>
      <c r="AU1147" s="361">
        <f ca="1">SUMPRODUCT($O1118:AU1118,N(OFFSET($O213:AU213,0,MAX(COLUMN($O213:AU213))-COLUMN($O213:AU213),1,1)))</f>
        <v>0</v>
      </c>
      <c r="AV1147" s="361">
        <f ca="1">SUMPRODUCT($O1118:AV1118,N(OFFSET($O213:AV213,0,MAX(COLUMN($O213:AV213))-COLUMN($O213:AV213),1,1)))</f>
        <v>0</v>
      </c>
      <c r="AW1147" s="361">
        <f ca="1">SUMPRODUCT($O1118:AW1118,N(OFFSET($O213:AW213,0,MAX(COLUMN($O213:AW213))-COLUMN($O213:AW213),1,1)))</f>
        <v>0</v>
      </c>
      <c r="AX1147" s="361">
        <f ca="1">SUMPRODUCT($O1118:AX1118,N(OFFSET($O213:AX213,0,MAX(COLUMN($O213:AX213))-COLUMN($O213:AX213),1,1)))</f>
        <v>0</v>
      </c>
      <c r="AY1147" s="361">
        <f ca="1">SUMPRODUCT($O1118:AY1118,N(OFFSET($O213:AY213,0,MAX(COLUMN($O213:AY213))-COLUMN($O213:AY213),1,1)))</f>
        <v>0</v>
      </c>
      <c r="AZ1147" s="361">
        <f ca="1">SUMPRODUCT($O1118:AZ1118,N(OFFSET($O213:AZ213,0,MAX(COLUMN($O213:AZ213))-COLUMN($O213:AZ213),1,1)))</f>
        <v>0</v>
      </c>
      <c r="BA1147" s="361">
        <f ca="1">SUMPRODUCT($O1118:BA1118,N(OFFSET($O213:BA213,0,MAX(COLUMN($O213:BA213))-COLUMN($O213:BA213),1,1)))</f>
        <v>0</v>
      </c>
      <c r="BB1147" s="361">
        <f ca="1">SUMPRODUCT($O1118:BB1118,N(OFFSET($O213:BB213,0,MAX(COLUMN($O213:BB213))-COLUMN($O213:BB213),1,1)))</f>
        <v>0</v>
      </c>
      <c r="BC1147" s="361">
        <f ca="1">SUMPRODUCT($O1118:BC1118,N(OFFSET($O213:BC213,0,MAX(COLUMN($O213:BC213))-COLUMN($O213:BC213),1,1)))</f>
        <v>0</v>
      </c>
      <c r="BD1147" s="361">
        <f ca="1">SUMPRODUCT($O1118:BD1118,N(OFFSET($O213:BD213,0,MAX(COLUMN($O213:BD213))-COLUMN($O213:BD213),1,1)))</f>
        <v>0</v>
      </c>
      <c r="BE1147" s="361">
        <f ca="1">SUMPRODUCT($O1118:BE1118,N(OFFSET($O213:BE213,0,MAX(COLUMN($O213:BE213))-COLUMN($O213:BE213),1,1)))</f>
        <v>0</v>
      </c>
      <c r="BF1147" s="361">
        <f ca="1">SUMPRODUCT($O1118:BF1118,N(OFFSET($O213:BF213,0,MAX(COLUMN($O213:BF213))-COLUMN($O213:BF213),1,1)))</f>
        <v>0</v>
      </c>
      <c r="BG1147" s="361">
        <f ca="1">SUMPRODUCT($O1118:BG1118,N(OFFSET($O213:BG213,0,MAX(COLUMN($O213:BG213))-COLUMN($O213:BG213),1,1)))</f>
        <v>0</v>
      </c>
      <c r="BH1147" s="361">
        <f ca="1">SUMPRODUCT($O1118:BH1118,N(OFFSET($O213:BH213,0,MAX(COLUMN($O213:BH213))-COLUMN($O213:BH213),1,1)))</f>
        <v>0</v>
      </c>
      <c r="BI1147" s="361">
        <f ca="1">SUMPRODUCT($O1118:BI1118,N(OFFSET($O213:BI213,0,MAX(COLUMN($O213:BI213))-COLUMN($O213:BI213),1,1)))</f>
        <v>0</v>
      </c>
      <c r="BJ1147" s="361">
        <f ca="1">SUMPRODUCT($O1118:BJ1118,N(OFFSET($O213:BJ213,0,MAX(COLUMN($O213:BJ213))-COLUMN($O213:BJ213),1,1)))</f>
        <v>0</v>
      </c>
      <c r="BK1147" s="361">
        <f ca="1">SUMPRODUCT($O1118:BK1118,N(OFFSET($O213:BK213,0,MAX(COLUMN($O213:BK213))-COLUMN($O213:BK213),1,1)))</f>
        <v>0</v>
      </c>
      <c r="BL1147" s="361">
        <f ca="1">SUMPRODUCT($O1118:BL1118,N(OFFSET($O213:BL213,0,MAX(COLUMN($O213:BL213))-COLUMN($O213:BL213),1,1)))</f>
        <v>0</v>
      </c>
      <c r="BM1147" s="361">
        <f ca="1">SUMPRODUCT($O1118:BM1118,N(OFFSET($O213:BM213,0,MAX(COLUMN($O213:BM213))-COLUMN($O213:BM213),1,1)))</f>
        <v>0</v>
      </c>
    </row>
    <row r="1148" spans="3:65" outlineLevel="1" x14ac:dyDescent="0.2">
      <c r="C1148" s="325">
        <f t="shared" si="1863"/>
        <v>8</v>
      </c>
      <c r="D1148" s="303" t="str">
        <f t="shared" si="1864"/>
        <v>item 8</v>
      </c>
      <c r="E1148" s="350" t="str">
        <f t="shared" si="1862"/>
        <v>Operating Expense</v>
      </c>
      <c r="F1148" s="320">
        <f t="shared" si="1862"/>
        <v>2</v>
      </c>
      <c r="G1148" s="320"/>
      <c r="H1148" s="362"/>
      <c r="K1148" s="341">
        <f t="shared" ca="1" si="1865"/>
        <v>0</v>
      </c>
      <c r="L1148" s="342">
        <f t="shared" ca="1" si="1866"/>
        <v>0</v>
      </c>
      <c r="O1148" s="361">
        <f ca="1">SUMPRODUCT($O1119:O1119,N(OFFSET($O214:O214,0,MAX(COLUMN($O214:O214))-COLUMN($O214:O214),1,1)))</f>
        <v>0</v>
      </c>
      <c r="P1148" s="361">
        <f ca="1">SUMPRODUCT($O1119:P1119,N(OFFSET($O214:P214,0,MAX(COLUMN($O214:P214))-COLUMN($O214:P214),1,1)))</f>
        <v>0</v>
      </c>
      <c r="Q1148" s="361">
        <f ca="1">SUMPRODUCT($O1119:Q1119,N(OFFSET($O214:Q214,0,MAX(COLUMN($O214:Q214))-COLUMN($O214:Q214),1,1)))</f>
        <v>0</v>
      </c>
      <c r="R1148" s="361">
        <f ca="1">SUMPRODUCT($O1119:R1119,N(OFFSET($O214:R214,0,MAX(COLUMN($O214:R214))-COLUMN($O214:R214),1,1)))</f>
        <v>0</v>
      </c>
      <c r="S1148" s="361">
        <f ca="1">SUMPRODUCT($O1119:S1119,N(OFFSET($O214:S214,0,MAX(COLUMN($O214:S214))-COLUMN($O214:S214),1,1)))</f>
        <v>0</v>
      </c>
      <c r="T1148" s="361">
        <f ca="1">SUMPRODUCT($O1119:T1119,N(OFFSET($O214:T214,0,MAX(COLUMN($O214:T214))-COLUMN($O214:T214),1,1)))</f>
        <v>0</v>
      </c>
      <c r="U1148" s="361">
        <f ca="1">SUMPRODUCT($O1119:U1119,N(OFFSET($O214:U214,0,MAX(COLUMN($O214:U214))-COLUMN($O214:U214),1,1)))</f>
        <v>0</v>
      </c>
      <c r="V1148" s="361">
        <f ca="1">SUMPRODUCT($O1119:V1119,N(OFFSET($O214:V214,0,MAX(COLUMN($O214:V214))-COLUMN($O214:V214),1,1)))</f>
        <v>0</v>
      </c>
      <c r="W1148" s="361">
        <f ca="1">SUMPRODUCT($O1119:W1119,N(OFFSET($O214:W214,0,MAX(COLUMN($O214:W214))-COLUMN($O214:W214),1,1)))</f>
        <v>0</v>
      </c>
      <c r="X1148" s="361">
        <f ca="1">SUMPRODUCT($O1119:X1119,N(OFFSET($O214:X214,0,MAX(COLUMN($O214:X214))-COLUMN($O214:X214),1,1)))</f>
        <v>0</v>
      </c>
      <c r="Y1148" s="361">
        <f ca="1">SUMPRODUCT($O1119:Y1119,N(OFFSET($O214:Y214,0,MAX(COLUMN($O214:Y214))-COLUMN($O214:Y214),1,1)))</f>
        <v>0</v>
      </c>
      <c r="Z1148" s="361">
        <f ca="1">SUMPRODUCT($O1119:Z1119,N(OFFSET($O214:Z214,0,MAX(COLUMN($O214:Z214))-COLUMN($O214:Z214),1,1)))</f>
        <v>0</v>
      </c>
      <c r="AA1148" s="361">
        <f ca="1">SUMPRODUCT($O1119:AA1119,N(OFFSET($O214:AA214,0,MAX(COLUMN($O214:AA214))-COLUMN($O214:AA214),1,1)))</f>
        <v>0</v>
      </c>
      <c r="AB1148" s="361">
        <f ca="1">SUMPRODUCT($O1119:AB1119,N(OFFSET($O214:AB214,0,MAX(COLUMN($O214:AB214))-COLUMN($O214:AB214),1,1)))</f>
        <v>0</v>
      </c>
      <c r="AC1148" s="361">
        <f ca="1">SUMPRODUCT($O1119:AC1119,N(OFFSET($O214:AC214,0,MAX(COLUMN($O214:AC214))-COLUMN($O214:AC214),1,1)))</f>
        <v>0</v>
      </c>
      <c r="AD1148" s="361">
        <f ca="1">SUMPRODUCT($O1119:AD1119,N(OFFSET($O214:AD214,0,MAX(COLUMN($O214:AD214))-COLUMN($O214:AD214),1,1)))</f>
        <v>0</v>
      </c>
      <c r="AE1148" s="361">
        <f ca="1">SUMPRODUCT($O1119:AE1119,N(OFFSET($O214:AE214,0,MAX(COLUMN($O214:AE214))-COLUMN($O214:AE214),1,1)))</f>
        <v>0</v>
      </c>
      <c r="AF1148" s="361">
        <f ca="1">SUMPRODUCT($O1119:AF1119,N(OFFSET($O214:AF214,0,MAX(COLUMN($O214:AF214))-COLUMN($O214:AF214),1,1)))</f>
        <v>0</v>
      </c>
      <c r="AG1148" s="361">
        <f ca="1">SUMPRODUCT($O1119:AG1119,N(OFFSET($O214:AG214,0,MAX(COLUMN($O214:AG214))-COLUMN($O214:AG214),1,1)))</f>
        <v>0</v>
      </c>
      <c r="AH1148" s="361">
        <f ca="1">SUMPRODUCT($O1119:AH1119,N(OFFSET($O214:AH214,0,MAX(COLUMN($O214:AH214))-COLUMN($O214:AH214),1,1)))</f>
        <v>0</v>
      </c>
      <c r="AI1148" s="361">
        <f ca="1">SUMPRODUCT($O1119:AI1119,N(OFFSET($O214:AI214,0,MAX(COLUMN($O214:AI214))-COLUMN($O214:AI214),1,1)))</f>
        <v>0</v>
      </c>
      <c r="AJ1148" s="361">
        <f ca="1">SUMPRODUCT($O1119:AJ1119,N(OFFSET($O214:AJ214,0,MAX(COLUMN($O214:AJ214))-COLUMN($O214:AJ214),1,1)))</f>
        <v>0</v>
      </c>
      <c r="AK1148" s="361">
        <f ca="1">SUMPRODUCT($O1119:AK1119,N(OFFSET($O214:AK214,0,MAX(COLUMN($O214:AK214))-COLUMN($O214:AK214),1,1)))</f>
        <v>0</v>
      </c>
      <c r="AL1148" s="361">
        <f ca="1">SUMPRODUCT($O1119:AL1119,N(OFFSET($O214:AL214,0,MAX(COLUMN($O214:AL214))-COLUMN($O214:AL214),1,1)))</f>
        <v>0</v>
      </c>
      <c r="AM1148" s="361">
        <f ca="1">SUMPRODUCT($O1119:AM1119,N(OFFSET($O214:AM214,0,MAX(COLUMN($O214:AM214))-COLUMN($O214:AM214),1,1)))</f>
        <v>0</v>
      </c>
      <c r="AN1148" s="361">
        <f ca="1">SUMPRODUCT($O1119:AN1119,N(OFFSET($O214:AN214,0,MAX(COLUMN($O214:AN214))-COLUMN($O214:AN214),1,1)))</f>
        <v>0</v>
      </c>
      <c r="AO1148" s="361">
        <f ca="1">SUMPRODUCT($O1119:AO1119,N(OFFSET($O214:AO214,0,MAX(COLUMN($O214:AO214))-COLUMN($O214:AO214),1,1)))</f>
        <v>0</v>
      </c>
      <c r="AP1148" s="361">
        <f ca="1">SUMPRODUCT($O1119:AP1119,N(OFFSET($O214:AP214,0,MAX(COLUMN($O214:AP214))-COLUMN($O214:AP214),1,1)))</f>
        <v>0</v>
      </c>
      <c r="AQ1148" s="361">
        <f ca="1">SUMPRODUCT($O1119:AQ1119,N(OFFSET($O214:AQ214,0,MAX(COLUMN($O214:AQ214))-COLUMN($O214:AQ214),1,1)))</f>
        <v>0</v>
      </c>
      <c r="AR1148" s="361">
        <f ca="1">SUMPRODUCT($O1119:AR1119,N(OFFSET($O214:AR214,0,MAX(COLUMN($O214:AR214))-COLUMN($O214:AR214),1,1)))</f>
        <v>0</v>
      </c>
      <c r="AS1148" s="361">
        <f ca="1">SUMPRODUCT($O1119:AS1119,N(OFFSET($O214:AS214,0,MAX(COLUMN($O214:AS214))-COLUMN($O214:AS214),1,1)))</f>
        <v>0</v>
      </c>
      <c r="AT1148" s="361">
        <f ca="1">SUMPRODUCT($O1119:AT1119,N(OFFSET($O214:AT214,0,MAX(COLUMN($O214:AT214))-COLUMN($O214:AT214),1,1)))</f>
        <v>0</v>
      </c>
      <c r="AU1148" s="361">
        <f ca="1">SUMPRODUCT($O1119:AU1119,N(OFFSET($O214:AU214,0,MAX(COLUMN($O214:AU214))-COLUMN($O214:AU214),1,1)))</f>
        <v>0</v>
      </c>
      <c r="AV1148" s="361">
        <f ca="1">SUMPRODUCT($O1119:AV1119,N(OFFSET($O214:AV214,0,MAX(COLUMN($O214:AV214))-COLUMN($O214:AV214),1,1)))</f>
        <v>0</v>
      </c>
      <c r="AW1148" s="361">
        <f ca="1">SUMPRODUCT($O1119:AW1119,N(OFFSET($O214:AW214,0,MAX(COLUMN($O214:AW214))-COLUMN($O214:AW214),1,1)))</f>
        <v>0</v>
      </c>
      <c r="AX1148" s="361">
        <f ca="1">SUMPRODUCT($O1119:AX1119,N(OFFSET($O214:AX214,0,MAX(COLUMN($O214:AX214))-COLUMN($O214:AX214),1,1)))</f>
        <v>0</v>
      </c>
      <c r="AY1148" s="361">
        <f ca="1">SUMPRODUCT($O1119:AY1119,N(OFFSET($O214:AY214,0,MAX(COLUMN($O214:AY214))-COLUMN($O214:AY214),1,1)))</f>
        <v>0</v>
      </c>
      <c r="AZ1148" s="361">
        <f ca="1">SUMPRODUCT($O1119:AZ1119,N(OFFSET($O214:AZ214,0,MAX(COLUMN($O214:AZ214))-COLUMN($O214:AZ214),1,1)))</f>
        <v>0</v>
      </c>
      <c r="BA1148" s="361">
        <f ca="1">SUMPRODUCT($O1119:BA1119,N(OFFSET($O214:BA214,0,MAX(COLUMN($O214:BA214))-COLUMN($O214:BA214),1,1)))</f>
        <v>0</v>
      </c>
      <c r="BB1148" s="361">
        <f ca="1">SUMPRODUCT($O1119:BB1119,N(OFFSET($O214:BB214,0,MAX(COLUMN($O214:BB214))-COLUMN($O214:BB214),1,1)))</f>
        <v>0</v>
      </c>
      <c r="BC1148" s="361">
        <f ca="1">SUMPRODUCT($O1119:BC1119,N(OFFSET($O214:BC214,0,MAX(COLUMN($O214:BC214))-COLUMN($O214:BC214),1,1)))</f>
        <v>0</v>
      </c>
      <c r="BD1148" s="361">
        <f ca="1">SUMPRODUCT($O1119:BD1119,N(OFFSET($O214:BD214,0,MAX(COLUMN($O214:BD214))-COLUMN($O214:BD214),1,1)))</f>
        <v>0</v>
      </c>
      <c r="BE1148" s="361">
        <f ca="1">SUMPRODUCT($O1119:BE1119,N(OFFSET($O214:BE214,0,MAX(COLUMN($O214:BE214))-COLUMN($O214:BE214),1,1)))</f>
        <v>0</v>
      </c>
      <c r="BF1148" s="361">
        <f ca="1">SUMPRODUCT($O1119:BF1119,N(OFFSET($O214:BF214,0,MAX(COLUMN($O214:BF214))-COLUMN($O214:BF214),1,1)))</f>
        <v>0</v>
      </c>
      <c r="BG1148" s="361">
        <f ca="1">SUMPRODUCT($O1119:BG1119,N(OFFSET($O214:BG214,0,MAX(COLUMN($O214:BG214))-COLUMN($O214:BG214),1,1)))</f>
        <v>0</v>
      </c>
      <c r="BH1148" s="361">
        <f ca="1">SUMPRODUCT($O1119:BH1119,N(OFFSET($O214:BH214,0,MAX(COLUMN($O214:BH214))-COLUMN($O214:BH214),1,1)))</f>
        <v>0</v>
      </c>
      <c r="BI1148" s="361">
        <f ca="1">SUMPRODUCT($O1119:BI1119,N(OFFSET($O214:BI214,0,MAX(COLUMN($O214:BI214))-COLUMN($O214:BI214),1,1)))</f>
        <v>0</v>
      </c>
      <c r="BJ1148" s="361">
        <f ca="1">SUMPRODUCT($O1119:BJ1119,N(OFFSET($O214:BJ214,0,MAX(COLUMN($O214:BJ214))-COLUMN($O214:BJ214),1,1)))</f>
        <v>0</v>
      </c>
      <c r="BK1148" s="361">
        <f ca="1">SUMPRODUCT($O1119:BK1119,N(OFFSET($O214:BK214,0,MAX(COLUMN($O214:BK214))-COLUMN($O214:BK214),1,1)))</f>
        <v>0</v>
      </c>
      <c r="BL1148" s="361">
        <f ca="1">SUMPRODUCT($O1119:BL1119,N(OFFSET($O214:BL214,0,MAX(COLUMN($O214:BL214))-COLUMN($O214:BL214),1,1)))</f>
        <v>0</v>
      </c>
      <c r="BM1148" s="361">
        <f ca="1">SUMPRODUCT($O1119:BM1119,N(OFFSET($O214:BM214,0,MAX(COLUMN($O214:BM214))-COLUMN($O214:BM214),1,1)))</f>
        <v>0</v>
      </c>
    </row>
    <row r="1149" spans="3:65" outlineLevel="1" x14ac:dyDescent="0.2">
      <c r="C1149" s="325">
        <f t="shared" si="1863"/>
        <v>9</v>
      </c>
      <c r="D1149" s="303" t="str">
        <f t="shared" si="1864"/>
        <v>item 9</v>
      </c>
      <c r="E1149" s="350" t="str">
        <f t="shared" si="1862"/>
        <v>Operating Expense</v>
      </c>
      <c r="F1149" s="320">
        <f t="shared" si="1862"/>
        <v>2</v>
      </c>
      <c r="G1149" s="320"/>
      <c r="H1149" s="362"/>
      <c r="K1149" s="341">
        <f t="shared" ca="1" si="1865"/>
        <v>0</v>
      </c>
      <c r="L1149" s="342">
        <f t="shared" ca="1" si="1866"/>
        <v>0</v>
      </c>
      <c r="O1149" s="361">
        <f ca="1">SUMPRODUCT($O1120:O1120,N(OFFSET($O215:O215,0,MAX(COLUMN($O215:O215))-COLUMN($O215:O215),1,1)))</f>
        <v>0</v>
      </c>
      <c r="P1149" s="361">
        <f ca="1">SUMPRODUCT($O1120:P1120,N(OFFSET($O215:P215,0,MAX(COLUMN($O215:P215))-COLUMN($O215:P215),1,1)))</f>
        <v>0</v>
      </c>
      <c r="Q1149" s="361">
        <f ca="1">SUMPRODUCT($O1120:Q1120,N(OFFSET($O215:Q215,0,MAX(COLUMN($O215:Q215))-COLUMN($O215:Q215),1,1)))</f>
        <v>0</v>
      </c>
      <c r="R1149" s="361">
        <f ca="1">SUMPRODUCT($O1120:R1120,N(OFFSET($O215:R215,0,MAX(COLUMN($O215:R215))-COLUMN($O215:R215),1,1)))</f>
        <v>0</v>
      </c>
      <c r="S1149" s="361">
        <f ca="1">SUMPRODUCT($O1120:S1120,N(OFFSET($O215:S215,0,MAX(COLUMN($O215:S215))-COLUMN($O215:S215),1,1)))</f>
        <v>0</v>
      </c>
      <c r="T1149" s="361">
        <f ca="1">SUMPRODUCT($O1120:T1120,N(OFFSET($O215:T215,0,MAX(COLUMN($O215:T215))-COLUMN($O215:T215),1,1)))</f>
        <v>0</v>
      </c>
      <c r="U1149" s="361">
        <f ca="1">SUMPRODUCT($O1120:U1120,N(OFFSET($O215:U215,0,MAX(COLUMN($O215:U215))-COLUMN($O215:U215),1,1)))</f>
        <v>0</v>
      </c>
      <c r="V1149" s="361">
        <f ca="1">SUMPRODUCT($O1120:V1120,N(OFFSET($O215:V215,0,MAX(COLUMN($O215:V215))-COLUMN($O215:V215),1,1)))</f>
        <v>0</v>
      </c>
      <c r="W1149" s="361">
        <f ca="1">SUMPRODUCT($O1120:W1120,N(OFFSET($O215:W215,0,MAX(COLUMN($O215:W215))-COLUMN($O215:W215),1,1)))</f>
        <v>0</v>
      </c>
      <c r="X1149" s="361">
        <f ca="1">SUMPRODUCT($O1120:X1120,N(OFFSET($O215:X215,0,MAX(COLUMN($O215:X215))-COLUMN($O215:X215),1,1)))</f>
        <v>0</v>
      </c>
      <c r="Y1149" s="361">
        <f ca="1">SUMPRODUCT($O1120:Y1120,N(OFFSET($O215:Y215,0,MAX(COLUMN($O215:Y215))-COLUMN($O215:Y215),1,1)))</f>
        <v>0</v>
      </c>
      <c r="Z1149" s="361">
        <f ca="1">SUMPRODUCT($O1120:Z1120,N(OFFSET($O215:Z215,0,MAX(COLUMN($O215:Z215))-COLUMN($O215:Z215),1,1)))</f>
        <v>0</v>
      </c>
      <c r="AA1149" s="361">
        <f ca="1">SUMPRODUCT($O1120:AA1120,N(OFFSET($O215:AA215,0,MAX(COLUMN($O215:AA215))-COLUMN($O215:AA215),1,1)))</f>
        <v>0</v>
      </c>
      <c r="AB1149" s="361">
        <f ca="1">SUMPRODUCT($O1120:AB1120,N(OFFSET($O215:AB215,0,MAX(COLUMN($O215:AB215))-COLUMN($O215:AB215),1,1)))</f>
        <v>0</v>
      </c>
      <c r="AC1149" s="361">
        <f ca="1">SUMPRODUCT($O1120:AC1120,N(OFFSET($O215:AC215,0,MAX(COLUMN($O215:AC215))-COLUMN($O215:AC215),1,1)))</f>
        <v>0</v>
      </c>
      <c r="AD1149" s="361">
        <f ca="1">SUMPRODUCT($O1120:AD1120,N(OFFSET($O215:AD215,0,MAX(COLUMN($O215:AD215))-COLUMN($O215:AD215),1,1)))</f>
        <v>0</v>
      </c>
      <c r="AE1149" s="361">
        <f ca="1">SUMPRODUCT($O1120:AE1120,N(OFFSET($O215:AE215,0,MAX(COLUMN($O215:AE215))-COLUMN($O215:AE215),1,1)))</f>
        <v>0</v>
      </c>
      <c r="AF1149" s="361">
        <f ca="1">SUMPRODUCT($O1120:AF1120,N(OFFSET($O215:AF215,0,MAX(COLUMN($O215:AF215))-COLUMN($O215:AF215),1,1)))</f>
        <v>0</v>
      </c>
      <c r="AG1149" s="361">
        <f ca="1">SUMPRODUCT($O1120:AG1120,N(OFFSET($O215:AG215,0,MAX(COLUMN($O215:AG215))-COLUMN($O215:AG215),1,1)))</f>
        <v>0</v>
      </c>
      <c r="AH1149" s="361">
        <f ca="1">SUMPRODUCT($O1120:AH1120,N(OFFSET($O215:AH215,0,MAX(COLUMN($O215:AH215))-COLUMN($O215:AH215),1,1)))</f>
        <v>0</v>
      </c>
      <c r="AI1149" s="361">
        <f ca="1">SUMPRODUCT($O1120:AI1120,N(OFFSET($O215:AI215,0,MAX(COLUMN($O215:AI215))-COLUMN($O215:AI215),1,1)))</f>
        <v>0</v>
      </c>
      <c r="AJ1149" s="361">
        <f ca="1">SUMPRODUCT($O1120:AJ1120,N(OFFSET($O215:AJ215,0,MAX(COLUMN($O215:AJ215))-COLUMN($O215:AJ215),1,1)))</f>
        <v>0</v>
      </c>
      <c r="AK1149" s="361">
        <f ca="1">SUMPRODUCT($O1120:AK1120,N(OFFSET($O215:AK215,0,MAX(COLUMN($O215:AK215))-COLUMN($O215:AK215),1,1)))</f>
        <v>0</v>
      </c>
      <c r="AL1149" s="361">
        <f ca="1">SUMPRODUCT($O1120:AL1120,N(OFFSET($O215:AL215,0,MAX(COLUMN($O215:AL215))-COLUMN($O215:AL215),1,1)))</f>
        <v>0</v>
      </c>
      <c r="AM1149" s="361">
        <f ca="1">SUMPRODUCT($O1120:AM1120,N(OFFSET($O215:AM215,0,MAX(COLUMN($O215:AM215))-COLUMN($O215:AM215),1,1)))</f>
        <v>0</v>
      </c>
      <c r="AN1149" s="361">
        <f ca="1">SUMPRODUCT($O1120:AN1120,N(OFFSET($O215:AN215,0,MAX(COLUMN($O215:AN215))-COLUMN($O215:AN215),1,1)))</f>
        <v>0</v>
      </c>
      <c r="AO1149" s="361">
        <f ca="1">SUMPRODUCT($O1120:AO1120,N(OFFSET($O215:AO215,0,MAX(COLUMN($O215:AO215))-COLUMN($O215:AO215),1,1)))</f>
        <v>0</v>
      </c>
      <c r="AP1149" s="361">
        <f ca="1">SUMPRODUCT($O1120:AP1120,N(OFFSET($O215:AP215,0,MAX(COLUMN($O215:AP215))-COLUMN($O215:AP215),1,1)))</f>
        <v>0</v>
      </c>
      <c r="AQ1149" s="361">
        <f ca="1">SUMPRODUCT($O1120:AQ1120,N(OFFSET($O215:AQ215,0,MAX(COLUMN($O215:AQ215))-COLUMN($O215:AQ215),1,1)))</f>
        <v>0</v>
      </c>
      <c r="AR1149" s="361">
        <f ca="1">SUMPRODUCT($O1120:AR1120,N(OFFSET($O215:AR215,0,MAX(COLUMN($O215:AR215))-COLUMN($O215:AR215),1,1)))</f>
        <v>0</v>
      </c>
      <c r="AS1149" s="361">
        <f ca="1">SUMPRODUCT($O1120:AS1120,N(OFFSET($O215:AS215,0,MAX(COLUMN($O215:AS215))-COLUMN($O215:AS215),1,1)))</f>
        <v>0</v>
      </c>
      <c r="AT1149" s="361">
        <f ca="1">SUMPRODUCT($O1120:AT1120,N(OFFSET($O215:AT215,0,MAX(COLUMN($O215:AT215))-COLUMN($O215:AT215),1,1)))</f>
        <v>0</v>
      </c>
      <c r="AU1149" s="361">
        <f ca="1">SUMPRODUCT($O1120:AU1120,N(OFFSET($O215:AU215,0,MAX(COLUMN($O215:AU215))-COLUMN($O215:AU215),1,1)))</f>
        <v>0</v>
      </c>
      <c r="AV1149" s="361">
        <f ca="1">SUMPRODUCT($O1120:AV1120,N(OFFSET($O215:AV215,0,MAX(COLUMN($O215:AV215))-COLUMN($O215:AV215),1,1)))</f>
        <v>0</v>
      </c>
      <c r="AW1149" s="361">
        <f ca="1">SUMPRODUCT($O1120:AW1120,N(OFFSET($O215:AW215,0,MAX(COLUMN($O215:AW215))-COLUMN($O215:AW215),1,1)))</f>
        <v>0</v>
      </c>
      <c r="AX1149" s="361">
        <f ca="1">SUMPRODUCT($O1120:AX1120,N(OFFSET($O215:AX215,0,MAX(COLUMN($O215:AX215))-COLUMN($O215:AX215),1,1)))</f>
        <v>0</v>
      </c>
      <c r="AY1149" s="361">
        <f ca="1">SUMPRODUCT($O1120:AY1120,N(OFFSET($O215:AY215,0,MAX(COLUMN($O215:AY215))-COLUMN($O215:AY215),1,1)))</f>
        <v>0</v>
      </c>
      <c r="AZ1149" s="361">
        <f ca="1">SUMPRODUCT($O1120:AZ1120,N(OFFSET($O215:AZ215,0,MAX(COLUMN($O215:AZ215))-COLUMN($O215:AZ215),1,1)))</f>
        <v>0</v>
      </c>
      <c r="BA1149" s="361">
        <f ca="1">SUMPRODUCT($O1120:BA1120,N(OFFSET($O215:BA215,0,MAX(COLUMN($O215:BA215))-COLUMN($O215:BA215),1,1)))</f>
        <v>0</v>
      </c>
      <c r="BB1149" s="361">
        <f ca="1">SUMPRODUCT($O1120:BB1120,N(OFFSET($O215:BB215,0,MAX(COLUMN($O215:BB215))-COLUMN($O215:BB215),1,1)))</f>
        <v>0</v>
      </c>
      <c r="BC1149" s="361">
        <f ca="1">SUMPRODUCT($O1120:BC1120,N(OFFSET($O215:BC215,0,MAX(COLUMN($O215:BC215))-COLUMN($O215:BC215),1,1)))</f>
        <v>0</v>
      </c>
      <c r="BD1149" s="361">
        <f ca="1">SUMPRODUCT($O1120:BD1120,N(OFFSET($O215:BD215,0,MAX(COLUMN($O215:BD215))-COLUMN($O215:BD215),1,1)))</f>
        <v>0</v>
      </c>
      <c r="BE1149" s="361">
        <f ca="1">SUMPRODUCT($O1120:BE1120,N(OFFSET($O215:BE215,0,MAX(COLUMN($O215:BE215))-COLUMN($O215:BE215),1,1)))</f>
        <v>0</v>
      </c>
      <c r="BF1149" s="361">
        <f ca="1">SUMPRODUCT($O1120:BF1120,N(OFFSET($O215:BF215,0,MAX(COLUMN($O215:BF215))-COLUMN($O215:BF215),1,1)))</f>
        <v>0</v>
      </c>
      <c r="BG1149" s="361">
        <f ca="1">SUMPRODUCT($O1120:BG1120,N(OFFSET($O215:BG215,0,MAX(COLUMN($O215:BG215))-COLUMN($O215:BG215),1,1)))</f>
        <v>0</v>
      </c>
      <c r="BH1149" s="361">
        <f ca="1">SUMPRODUCT($O1120:BH1120,N(OFFSET($O215:BH215,0,MAX(COLUMN($O215:BH215))-COLUMN($O215:BH215),1,1)))</f>
        <v>0</v>
      </c>
      <c r="BI1149" s="361">
        <f ca="1">SUMPRODUCT($O1120:BI1120,N(OFFSET($O215:BI215,0,MAX(COLUMN($O215:BI215))-COLUMN($O215:BI215),1,1)))</f>
        <v>0</v>
      </c>
      <c r="BJ1149" s="361">
        <f ca="1">SUMPRODUCT($O1120:BJ1120,N(OFFSET($O215:BJ215,0,MAX(COLUMN($O215:BJ215))-COLUMN($O215:BJ215),1,1)))</f>
        <v>0</v>
      </c>
      <c r="BK1149" s="361">
        <f ca="1">SUMPRODUCT($O1120:BK1120,N(OFFSET($O215:BK215,0,MAX(COLUMN($O215:BK215))-COLUMN($O215:BK215),1,1)))</f>
        <v>0</v>
      </c>
      <c r="BL1149" s="361">
        <f ca="1">SUMPRODUCT($O1120:BL1120,N(OFFSET($O215:BL215,0,MAX(COLUMN($O215:BL215))-COLUMN($O215:BL215),1,1)))</f>
        <v>0</v>
      </c>
      <c r="BM1149" s="361">
        <f ca="1">SUMPRODUCT($O1120:BM1120,N(OFFSET($O215:BM215,0,MAX(COLUMN($O215:BM215))-COLUMN($O215:BM215),1,1)))</f>
        <v>0</v>
      </c>
    </row>
    <row r="1150" spans="3:65" outlineLevel="1" x14ac:dyDescent="0.2">
      <c r="C1150" s="325">
        <f t="shared" si="1863"/>
        <v>10</v>
      </c>
      <c r="D1150" s="303" t="str">
        <f t="shared" si="1864"/>
        <v>item 10</v>
      </c>
      <c r="E1150" s="350" t="str">
        <f t="shared" si="1862"/>
        <v>Operating Expense</v>
      </c>
      <c r="F1150" s="320">
        <f t="shared" si="1862"/>
        <v>2</v>
      </c>
      <c r="G1150" s="320"/>
      <c r="H1150" s="362"/>
      <c r="K1150" s="341">
        <f t="shared" ca="1" si="1865"/>
        <v>0</v>
      </c>
      <c r="L1150" s="342">
        <f t="shared" ca="1" si="1866"/>
        <v>0</v>
      </c>
      <c r="O1150" s="361">
        <f ca="1">SUMPRODUCT($O1121:O1121,N(OFFSET($O216:O216,0,MAX(COLUMN($O216:O216))-COLUMN($O216:O216),1,1)))</f>
        <v>0</v>
      </c>
      <c r="P1150" s="361">
        <f ca="1">SUMPRODUCT($O1121:P1121,N(OFFSET($O216:P216,0,MAX(COLUMN($O216:P216))-COLUMN($O216:P216),1,1)))</f>
        <v>0</v>
      </c>
      <c r="Q1150" s="361">
        <f ca="1">SUMPRODUCT($O1121:Q1121,N(OFFSET($O216:Q216,0,MAX(COLUMN($O216:Q216))-COLUMN($O216:Q216),1,1)))</f>
        <v>0</v>
      </c>
      <c r="R1150" s="361">
        <f ca="1">SUMPRODUCT($O1121:R1121,N(OFFSET($O216:R216,0,MAX(COLUMN($O216:R216))-COLUMN($O216:R216),1,1)))</f>
        <v>0</v>
      </c>
      <c r="S1150" s="361">
        <f ca="1">SUMPRODUCT($O1121:S1121,N(OFFSET($O216:S216,0,MAX(COLUMN($O216:S216))-COLUMN($O216:S216),1,1)))</f>
        <v>0</v>
      </c>
      <c r="T1150" s="361">
        <f ca="1">SUMPRODUCT($O1121:T1121,N(OFFSET($O216:T216,0,MAX(COLUMN($O216:T216))-COLUMN($O216:T216),1,1)))</f>
        <v>0</v>
      </c>
      <c r="U1150" s="361">
        <f ca="1">SUMPRODUCT($O1121:U1121,N(OFFSET($O216:U216,0,MAX(COLUMN($O216:U216))-COLUMN($O216:U216),1,1)))</f>
        <v>0</v>
      </c>
      <c r="V1150" s="361">
        <f ca="1">SUMPRODUCT($O1121:V1121,N(OFFSET($O216:V216,0,MAX(COLUMN($O216:V216))-COLUMN($O216:V216),1,1)))</f>
        <v>0</v>
      </c>
      <c r="W1150" s="361">
        <f ca="1">SUMPRODUCT($O1121:W1121,N(OFFSET($O216:W216,0,MAX(COLUMN($O216:W216))-COLUMN($O216:W216),1,1)))</f>
        <v>0</v>
      </c>
      <c r="X1150" s="361">
        <f ca="1">SUMPRODUCT($O1121:X1121,N(OFFSET($O216:X216,0,MAX(COLUMN($O216:X216))-COLUMN($O216:X216),1,1)))</f>
        <v>0</v>
      </c>
      <c r="Y1150" s="361">
        <f ca="1">SUMPRODUCT($O1121:Y1121,N(OFFSET($O216:Y216,0,MAX(COLUMN($O216:Y216))-COLUMN($O216:Y216),1,1)))</f>
        <v>0</v>
      </c>
      <c r="Z1150" s="361">
        <f ca="1">SUMPRODUCT($O1121:Z1121,N(OFFSET($O216:Z216,0,MAX(COLUMN($O216:Z216))-COLUMN($O216:Z216),1,1)))</f>
        <v>0</v>
      </c>
      <c r="AA1150" s="361">
        <f ca="1">SUMPRODUCT($O1121:AA1121,N(OFFSET($O216:AA216,0,MAX(COLUMN($O216:AA216))-COLUMN($O216:AA216),1,1)))</f>
        <v>0</v>
      </c>
      <c r="AB1150" s="361">
        <f ca="1">SUMPRODUCT($O1121:AB1121,N(OFFSET($O216:AB216,0,MAX(COLUMN($O216:AB216))-COLUMN($O216:AB216),1,1)))</f>
        <v>0</v>
      </c>
      <c r="AC1150" s="361">
        <f ca="1">SUMPRODUCT($O1121:AC1121,N(OFFSET($O216:AC216,0,MAX(COLUMN($O216:AC216))-COLUMN($O216:AC216),1,1)))</f>
        <v>0</v>
      </c>
      <c r="AD1150" s="361">
        <f ca="1">SUMPRODUCT($O1121:AD1121,N(OFFSET($O216:AD216,0,MAX(COLUMN($O216:AD216))-COLUMN($O216:AD216),1,1)))</f>
        <v>0</v>
      </c>
      <c r="AE1150" s="361">
        <f ca="1">SUMPRODUCT($O1121:AE1121,N(OFFSET($O216:AE216,0,MAX(COLUMN($O216:AE216))-COLUMN($O216:AE216),1,1)))</f>
        <v>0</v>
      </c>
      <c r="AF1150" s="361">
        <f ca="1">SUMPRODUCT($O1121:AF1121,N(OFFSET($O216:AF216,0,MAX(COLUMN($O216:AF216))-COLUMN($O216:AF216),1,1)))</f>
        <v>0</v>
      </c>
      <c r="AG1150" s="361">
        <f ca="1">SUMPRODUCT($O1121:AG1121,N(OFFSET($O216:AG216,0,MAX(COLUMN($O216:AG216))-COLUMN($O216:AG216),1,1)))</f>
        <v>0</v>
      </c>
      <c r="AH1150" s="361">
        <f ca="1">SUMPRODUCT($O1121:AH1121,N(OFFSET($O216:AH216,0,MAX(COLUMN($O216:AH216))-COLUMN($O216:AH216),1,1)))</f>
        <v>0</v>
      </c>
      <c r="AI1150" s="361">
        <f ca="1">SUMPRODUCT($O1121:AI1121,N(OFFSET($O216:AI216,0,MAX(COLUMN($O216:AI216))-COLUMN($O216:AI216),1,1)))</f>
        <v>0</v>
      </c>
      <c r="AJ1150" s="361">
        <f ca="1">SUMPRODUCT($O1121:AJ1121,N(OFFSET($O216:AJ216,0,MAX(COLUMN($O216:AJ216))-COLUMN($O216:AJ216),1,1)))</f>
        <v>0</v>
      </c>
      <c r="AK1150" s="361">
        <f ca="1">SUMPRODUCT($O1121:AK1121,N(OFFSET($O216:AK216,0,MAX(COLUMN($O216:AK216))-COLUMN($O216:AK216),1,1)))</f>
        <v>0</v>
      </c>
      <c r="AL1150" s="361">
        <f ca="1">SUMPRODUCT($O1121:AL1121,N(OFFSET($O216:AL216,0,MAX(COLUMN($O216:AL216))-COLUMN($O216:AL216),1,1)))</f>
        <v>0</v>
      </c>
      <c r="AM1150" s="361">
        <f ca="1">SUMPRODUCT($O1121:AM1121,N(OFFSET($O216:AM216,0,MAX(COLUMN($O216:AM216))-COLUMN($O216:AM216),1,1)))</f>
        <v>0</v>
      </c>
      <c r="AN1150" s="361">
        <f ca="1">SUMPRODUCT($O1121:AN1121,N(OFFSET($O216:AN216,0,MAX(COLUMN($O216:AN216))-COLUMN($O216:AN216),1,1)))</f>
        <v>0</v>
      </c>
      <c r="AO1150" s="361">
        <f ca="1">SUMPRODUCT($O1121:AO1121,N(OFFSET($O216:AO216,0,MAX(COLUMN($O216:AO216))-COLUMN($O216:AO216),1,1)))</f>
        <v>0</v>
      </c>
      <c r="AP1150" s="361">
        <f ca="1">SUMPRODUCT($O1121:AP1121,N(OFFSET($O216:AP216,0,MAX(COLUMN($O216:AP216))-COLUMN($O216:AP216),1,1)))</f>
        <v>0</v>
      </c>
      <c r="AQ1150" s="361">
        <f ca="1">SUMPRODUCT($O1121:AQ1121,N(OFFSET($O216:AQ216,0,MAX(COLUMN($O216:AQ216))-COLUMN($O216:AQ216),1,1)))</f>
        <v>0</v>
      </c>
      <c r="AR1150" s="361">
        <f ca="1">SUMPRODUCT($O1121:AR1121,N(OFFSET($O216:AR216,0,MAX(COLUMN($O216:AR216))-COLUMN($O216:AR216),1,1)))</f>
        <v>0</v>
      </c>
      <c r="AS1150" s="361">
        <f ca="1">SUMPRODUCT($O1121:AS1121,N(OFFSET($O216:AS216,0,MAX(COLUMN($O216:AS216))-COLUMN($O216:AS216),1,1)))</f>
        <v>0</v>
      </c>
      <c r="AT1150" s="361">
        <f ca="1">SUMPRODUCT($O1121:AT1121,N(OFFSET($O216:AT216,0,MAX(COLUMN($O216:AT216))-COLUMN($O216:AT216),1,1)))</f>
        <v>0</v>
      </c>
      <c r="AU1150" s="361">
        <f ca="1">SUMPRODUCT($O1121:AU1121,N(OFFSET($O216:AU216,0,MAX(COLUMN($O216:AU216))-COLUMN($O216:AU216),1,1)))</f>
        <v>0</v>
      </c>
      <c r="AV1150" s="361">
        <f ca="1">SUMPRODUCT($O1121:AV1121,N(OFFSET($O216:AV216,0,MAX(COLUMN($O216:AV216))-COLUMN($O216:AV216),1,1)))</f>
        <v>0</v>
      </c>
      <c r="AW1150" s="361">
        <f ca="1">SUMPRODUCT($O1121:AW1121,N(OFFSET($O216:AW216,0,MAX(COLUMN($O216:AW216))-COLUMN($O216:AW216),1,1)))</f>
        <v>0</v>
      </c>
      <c r="AX1150" s="361">
        <f ca="1">SUMPRODUCT($O1121:AX1121,N(OFFSET($O216:AX216,0,MAX(COLUMN($O216:AX216))-COLUMN($O216:AX216),1,1)))</f>
        <v>0</v>
      </c>
      <c r="AY1150" s="361">
        <f ca="1">SUMPRODUCT($O1121:AY1121,N(OFFSET($O216:AY216,0,MAX(COLUMN($O216:AY216))-COLUMN($O216:AY216),1,1)))</f>
        <v>0</v>
      </c>
      <c r="AZ1150" s="361">
        <f ca="1">SUMPRODUCT($O1121:AZ1121,N(OFFSET($O216:AZ216,0,MAX(COLUMN($O216:AZ216))-COLUMN($O216:AZ216),1,1)))</f>
        <v>0</v>
      </c>
      <c r="BA1150" s="361">
        <f ca="1">SUMPRODUCT($O1121:BA1121,N(OFFSET($O216:BA216,0,MAX(COLUMN($O216:BA216))-COLUMN($O216:BA216),1,1)))</f>
        <v>0</v>
      </c>
      <c r="BB1150" s="361">
        <f ca="1">SUMPRODUCT($O1121:BB1121,N(OFFSET($O216:BB216,0,MAX(COLUMN($O216:BB216))-COLUMN($O216:BB216),1,1)))</f>
        <v>0</v>
      </c>
      <c r="BC1150" s="361">
        <f ca="1">SUMPRODUCT($O1121:BC1121,N(OFFSET($O216:BC216,0,MAX(COLUMN($O216:BC216))-COLUMN($O216:BC216),1,1)))</f>
        <v>0</v>
      </c>
      <c r="BD1150" s="361">
        <f ca="1">SUMPRODUCT($O1121:BD1121,N(OFFSET($O216:BD216,0,MAX(COLUMN($O216:BD216))-COLUMN($O216:BD216),1,1)))</f>
        <v>0</v>
      </c>
      <c r="BE1150" s="361">
        <f ca="1">SUMPRODUCT($O1121:BE1121,N(OFFSET($O216:BE216,0,MAX(COLUMN($O216:BE216))-COLUMN($O216:BE216),1,1)))</f>
        <v>0</v>
      </c>
      <c r="BF1150" s="361">
        <f ca="1">SUMPRODUCT($O1121:BF1121,N(OFFSET($O216:BF216,0,MAX(COLUMN($O216:BF216))-COLUMN($O216:BF216),1,1)))</f>
        <v>0</v>
      </c>
      <c r="BG1150" s="361">
        <f ca="1">SUMPRODUCT($O1121:BG1121,N(OFFSET($O216:BG216,0,MAX(COLUMN($O216:BG216))-COLUMN($O216:BG216),1,1)))</f>
        <v>0</v>
      </c>
      <c r="BH1150" s="361">
        <f ca="1">SUMPRODUCT($O1121:BH1121,N(OFFSET($O216:BH216,0,MAX(COLUMN($O216:BH216))-COLUMN($O216:BH216),1,1)))</f>
        <v>0</v>
      </c>
      <c r="BI1150" s="361">
        <f ca="1">SUMPRODUCT($O1121:BI1121,N(OFFSET($O216:BI216,0,MAX(COLUMN($O216:BI216))-COLUMN($O216:BI216),1,1)))</f>
        <v>0</v>
      </c>
      <c r="BJ1150" s="361">
        <f ca="1">SUMPRODUCT($O1121:BJ1121,N(OFFSET($O216:BJ216,0,MAX(COLUMN($O216:BJ216))-COLUMN($O216:BJ216),1,1)))</f>
        <v>0</v>
      </c>
      <c r="BK1150" s="361">
        <f ca="1">SUMPRODUCT($O1121:BK1121,N(OFFSET($O216:BK216,0,MAX(COLUMN($O216:BK216))-COLUMN($O216:BK216),1,1)))</f>
        <v>0</v>
      </c>
      <c r="BL1150" s="361">
        <f ca="1">SUMPRODUCT($O1121:BL1121,N(OFFSET($O216:BL216,0,MAX(COLUMN($O216:BL216))-COLUMN($O216:BL216),1,1)))</f>
        <v>0</v>
      </c>
      <c r="BM1150" s="361">
        <f ca="1">SUMPRODUCT($O1121:BM1121,N(OFFSET($O216:BM216,0,MAX(COLUMN($O216:BM216))-COLUMN($O216:BM216),1,1)))</f>
        <v>0</v>
      </c>
    </row>
    <row r="1151" spans="3:65" outlineLevel="1" x14ac:dyDescent="0.2">
      <c r="C1151" s="325">
        <f t="shared" si="1863"/>
        <v>11</v>
      </c>
      <c r="D1151" s="303" t="str">
        <f t="shared" si="1864"/>
        <v>item 11</v>
      </c>
      <c r="E1151" s="350" t="str">
        <f t="shared" si="1862"/>
        <v>Operating Expense</v>
      </c>
      <c r="F1151" s="320">
        <f t="shared" si="1862"/>
        <v>2</v>
      </c>
      <c r="G1151" s="320"/>
      <c r="H1151" s="362"/>
      <c r="K1151" s="341">
        <f t="shared" ca="1" si="1865"/>
        <v>0</v>
      </c>
      <c r="L1151" s="342">
        <f t="shared" ca="1" si="1866"/>
        <v>0</v>
      </c>
      <c r="O1151" s="361">
        <f ca="1">SUMPRODUCT($O1122:O1122,N(OFFSET($O217:O217,0,MAX(COLUMN($O217:O217))-COLUMN($O217:O217),1,1)))</f>
        <v>0</v>
      </c>
      <c r="P1151" s="361">
        <f ca="1">SUMPRODUCT($O1122:P1122,N(OFFSET($O217:P217,0,MAX(COLUMN($O217:P217))-COLUMN($O217:P217),1,1)))</f>
        <v>0</v>
      </c>
      <c r="Q1151" s="361">
        <f ca="1">SUMPRODUCT($O1122:Q1122,N(OFFSET($O217:Q217,0,MAX(COLUMN($O217:Q217))-COLUMN($O217:Q217),1,1)))</f>
        <v>0</v>
      </c>
      <c r="R1151" s="361">
        <f ca="1">SUMPRODUCT($O1122:R1122,N(OFFSET($O217:R217,0,MAX(COLUMN($O217:R217))-COLUMN($O217:R217),1,1)))</f>
        <v>0</v>
      </c>
      <c r="S1151" s="361">
        <f ca="1">SUMPRODUCT($O1122:S1122,N(OFFSET($O217:S217,0,MAX(COLUMN($O217:S217))-COLUMN($O217:S217),1,1)))</f>
        <v>0</v>
      </c>
      <c r="T1151" s="361">
        <f ca="1">SUMPRODUCT($O1122:T1122,N(OFFSET($O217:T217,0,MAX(COLUMN($O217:T217))-COLUMN($O217:T217),1,1)))</f>
        <v>0</v>
      </c>
      <c r="U1151" s="361">
        <f ca="1">SUMPRODUCT($O1122:U1122,N(OFFSET($O217:U217,0,MAX(COLUMN($O217:U217))-COLUMN($O217:U217),1,1)))</f>
        <v>0</v>
      </c>
      <c r="V1151" s="361">
        <f ca="1">SUMPRODUCT($O1122:V1122,N(OFFSET($O217:V217,0,MAX(COLUMN($O217:V217))-COLUMN($O217:V217),1,1)))</f>
        <v>0</v>
      </c>
      <c r="W1151" s="361">
        <f ca="1">SUMPRODUCT($O1122:W1122,N(OFFSET($O217:W217,0,MAX(COLUMN($O217:W217))-COLUMN($O217:W217),1,1)))</f>
        <v>0</v>
      </c>
      <c r="X1151" s="361">
        <f ca="1">SUMPRODUCT($O1122:X1122,N(OFFSET($O217:X217,0,MAX(COLUMN($O217:X217))-COLUMN($O217:X217),1,1)))</f>
        <v>0</v>
      </c>
      <c r="Y1151" s="361">
        <f ca="1">SUMPRODUCT($O1122:Y1122,N(OFFSET($O217:Y217,0,MAX(COLUMN($O217:Y217))-COLUMN($O217:Y217),1,1)))</f>
        <v>0</v>
      </c>
      <c r="Z1151" s="361">
        <f ca="1">SUMPRODUCT($O1122:Z1122,N(OFFSET($O217:Z217,0,MAX(COLUMN($O217:Z217))-COLUMN($O217:Z217),1,1)))</f>
        <v>0</v>
      </c>
      <c r="AA1151" s="361">
        <f ca="1">SUMPRODUCT($O1122:AA1122,N(OFFSET($O217:AA217,0,MAX(COLUMN($O217:AA217))-COLUMN($O217:AA217),1,1)))</f>
        <v>0</v>
      </c>
      <c r="AB1151" s="361">
        <f ca="1">SUMPRODUCT($O1122:AB1122,N(OFFSET($O217:AB217,0,MAX(COLUMN($O217:AB217))-COLUMN($O217:AB217),1,1)))</f>
        <v>0</v>
      </c>
      <c r="AC1151" s="361">
        <f ca="1">SUMPRODUCT($O1122:AC1122,N(OFFSET($O217:AC217,0,MAX(COLUMN($O217:AC217))-COLUMN($O217:AC217),1,1)))</f>
        <v>0</v>
      </c>
      <c r="AD1151" s="361">
        <f ca="1">SUMPRODUCT($O1122:AD1122,N(OFFSET($O217:AD217,0,MAX(COLUMN($O217:AD217))-COLUMN($O217:AD217),1,1)))</f>
        <v>0</v>
      </c>
      <c r="AE1151" s="361">
        <f ca="1">SUMPRODUCT($O1122:AE1122,N(OFFSET($O217:AE217,0,MAX(COLUMN($O217:AE217))-COLUMN($O217:AE217),1,1)))</f>
        <v>0</v>
      </c>
      <c r="AF1151" s="361">
        <f ca="1">SUMPRODUCT($O1122:AF1122,N(OFFSET($O217:AF217,0,MAX(COLUMN($O217:AF217))-COLUMN($O217:AF217),1,1)))</f>
        <v>0</v>
      </c>
      <c r="AG1151" s="361">
        <f ca="1">SUMPRODUCT($O1122:AG1122,N(OFFSET($O217:AG217,0,MAX(COLUMN($O217:AG217))-COLUMN($O217:AG217),1,1)))</f>
        <v>0</v>
      </c>
      <c r="AH1151" s="361">
        <f ca="1">SUMPRODUCT($O1122:AH1122,N(OFFSET($O217:AH217,0,MAX(COLUMN($O217:AH217))-COLUMN($O217:AH217),1,1)))</f>
        <v>0</v>
      </c>
      <c r="AI1151" s="361">
        <f ca="1">SUMPRODUCT($O1122:AI1122,N(OFFSET($O217:AI217,0,MAX(COLUMN($O217:AI217))-COLUMN($O217:AI217),1,1)))</f>
        <v>0</v>
      </c>
      <c r="AJ1151" s="361">
        <f ca="1">SUMPRODUCT($O1122:AJ1122,N(OFFSET($O217:AJ217,0,MAX(COLUMN($O217:AJ217))-COLUMN($O217:AJ217),1,1)))</f>
        <v>0</v>
      </c>
      <c r="AK1151" s="361">
        <f ca="1">SUMPRODUCT($O1122:AK1122,N(OFFSET($O217:AK217,0,MAX(COLUMN($O217:AK217))-COLUMN($O217:AK217),1,1)))</f>
        <v>0</v>
      </c>
      <c r="AL1151" s="361">
        <f ca="1">SUMPRODUCT($O1122:AL1122,N(OFFSET($O217:AL217,0,MAX(COLUMN($O217:AL217))-COLUMN($O217:AL217),1,1)))</f>
        <v>0</v>
      </c>
      <c r="AM1151" s="361">
        <f ca="1">SUMPRODUCT($O1122:AM1122,N(OFFSET($O217:AM217,0,MAX(COLUMN($O217:AM217))-COLUMN($O217:AM217),1,1)))</f>
        <v>0</v>
      </c>
      <c r="AN1151" s="361">
        <f ca="1">SUMPRODUCT($O1122:AN1122,N(OFFSET($O217:AN217,0,MAX(COLUMN($O217:AN217))-COLUMN($O217:AN217),1,1)))</f>
        <v>0</v>
      </c>
      <c r="AO1151" s="361">
        <f ca="1">SUMPRODUCT($O1122:AO1122,N(OFFSET($O217:AO217,0,MAX(COLUMN($O217:AO217))-COLUMN($O217:AO217),1,1)))</f>
        <v>0</v>
      </c>
      <c r="AP1151" s="361">
        <f ca="1">SUMPRODUCT($O1122:AP1122,N(OFFSET($O217:AP217,0,MAX(COLUMN($O217:AP217))-COLUMN($O217:AP217),1,1)))</f>
        <v>0</v>
      </c>
      <c r="AQ1151" s="361">
        <f ca="1">SUMPRODUCT($O1122:AQ1122,N(OFFSET($O217:AQ217,0,MAX(COLUMN($O217:AQ217))-COLUMN($O217:AQ217),1,1)))</f>
        <v>0</v>
      </c>
      <c r="AR1151" s="361">
        <f ca="1">SUMPRODUCT($O1122:AR1122,N(OFFSET($O217:AR217,0,MAX(COLUMN($O217:AR217))-COLUMN($O217:AR217),1,1)))</f>
        <v>0</v>
      </c>
      <c r="AS1151" s="361">
        <f ca="1">SUMPRODUCT($O1122:AS1122,N(OFFSET($O217:AS217,0,MAX(COLUMN($O217:AS217))-COLUMN($O217:AS217),1,1)))</f>
        <v>0</v>
      </c>
      <c r="AT1151" s="361">
        <f ca="1">SUMPRODUCT($O1122:AT1122,N(OFFSET($O217:AT217,0,MAX(COLUMN($O217:AT217))-COLUMN($O217:AT217),1,1)))</f>
        <v>0</v>
      </c>
      <c r="AU1151" s="361">
        <f ca="1">SUMPRODUCT($O1122:AU1122,N(OFFSET($O217:AU217,0,MAX(COLUMN($O217:AU217))-COLUMN($O217:AU217),1,1)))</f>
        <v>0</v>
      </c>
      <c r="AV1151" s="361">
        <f ca="1">SUMPRODUCT($O1122:AV1122,N(OFFSET($O217:AV217,0,MAX(COLUMN($O217:AV217))-COLUMN($O217:AV217),1,1)))</f>
        <v>0</v>
      </c>
      <c r="AW1151" s="361">
        <f ca="1">SUMPRODUCT($O1122:AW1122,N(OFFSET($O217:AW217,0,MAX(COLUMN($O217:AW217))-COLUMN($O217:AW217),1,1)))</f>
        <v>0</v>
      </c>
      <c r="AX1151" s="361">
        <f ca="1">SUMPRODUCT($O1122:AX1122,N(OFFSET($O217:AX217,0,MAX(COLUMN($O217:AX217))-COLUMN($O217:AX217),1,1)))</f>
        <v>0</v>
      </c>
      <c r="AY1151" s="361">
        <f ca="1">SUMPRODUCT($O1122:AY1122,N(OFFSET($O217:AY217,0,MAX(COLUMN($O217:AY217))-COLUMN($O217:AY217),1,1)))</f>
        <v>0</v>
      </c>
      <c r="AZ1151" s="361">
        <f ca="1">SUMPRODUCT($O1122:AZ1122,N(OFFSET($O217:AZ217,0,MAX(COLUMN($O217:AZ217))-COLUMN($O217:AZ217),1,1)))</f>
        <v>0</v>
      </c>
      <c r="BA1151" s="361">
        <f ca="1">SUMPRODUCT($O1122:BA1122,N(OFFSET($O217:BA217,0,MAX(COLUMN($O217:BA217))-COLUMN($O217:BA217),1,1)))</f>
        <v>0</v>
      </c>
      <c r="BB1151" s="361">
        <f ca="1">SUMPRODUCT($O1122:BB1122,N(OFFSET($O217:BB217,0,MAX(COLUMN($O217:BB217))-COLUMN($O217:BB217),1,1)))</f>
        <v>0</v>
      </c>
      <c r="BC1151" s="361">
        <f ca="1">SUMPRODUCT($O1122:BC1122,N(OFFSET($O217:BC217,0,MAX(COLUMN($O217:BC217))-COLUMN($O217:BC217),1,1)))</f>
        <v>0</v>
      </c>
      <c r="BD1151" s="361">
        <f ca="1">SUMPRODUCT($O1122:BD1122,N(OFFSET($O217:BD217,0,MAX(COLUMN($O217:BD217))-COLUMN($O217:BD217),1,1)))</f>
        <v>0</v>
      </c>
      <c r="BE1151" s="361">
        <f ca="1">SUMPRODUCT($O1122:BE1122,N(OFFSET($O217:BE217,0,MAX(COLUMN($O217:BE217))-COLUMN($O217:BE217),1,1)))</f>
        <v>0</v>
      </c>
      <c r="BF1151" s="361">
        <f ca="1">SUMPRODUCT($O1122:BF1122,N(OFFSET($O217:BF217,0,MAX(COLUMN($O217:BF217))-COLUMN($O217:BF217),1,1)))</f>
        <v>0</v>
      </c>
      <c r="BG1151" s="361">
        <f ca="1">SUMPRODUCT($O1122:BG1122,N(OFFSET($O217:BG217,0,MAX(COLUMN($O217:BG217))-COLUMN($O217:BG217),1,1)))</f>
        <v>0</v>
      </c>
      <c r="BH1151" s="361">
        <f ca="1">SUMPRODUCT($O1122:BH1122,N(OFFSET($O217:BH217,0,MAX(COLUMN($O217:BH217))-COLUMN($O217:BH217),1,1)))</f>
        <v>0</v>
      </c>
      <c r="BI1151" s="361">
        <f ca="1">SUMPRODUCT($O1122:BI1122,N(OFFSET($O217:BI217,0,MAX(COLUMN($O217:BI217))-COLUMN($O217:BI217),1,1)))</f>
        <v>0</v>
      </c>
      <c r="BJ1151" s="361">
        <f ca="1">SUMPRODUCT($O1122:BJ1122,N(OFFSET($O217:BJ217,0,MAX(COLUMN($O217:BJ217))-COLUMN($O217:BJ217),1,1)))</f>
        <v>0</v>
      </c>
      <c r="BK1151" s="361">
        <f ca="1">SUMPRODUCT($O1122:BK1122,N(OFFSET($O217:BK217,0,MAX(COLUMN($O217:BK217))-COLUMN($O217:BK217),1,1)))</f>
        <v>0</v>
      </c>
      <c r="BL1151" s="361">
        <f ca="1">SUMPRODUCT($O1122:BL1122,N(OFFSET($O217:BL217,0,MAX(COLUMN($O217:BL217))-COLUMN($O217:BL217),1,1)))</f>
        <v>0</v>
      </c>
      <c r="BM1151" s="361">
        <f ca="1">SUMPRODUCT($O1122:BM1122,N(OFFSET($O217:BM217,0,MAX(COLUMN($O217:BM217))-COLUMN($O217:BM217),1,1)))</f>
        <v>0</v>
      </c>
    </row>
    <row r="1152" spans="3:65" outlineLevel="1" x14ac:dyDescent="0.2">
      <c r="C1152" s="325">
        <f t="shared" si="1863"/>
        <v>12</v>
      </c>
      <c r="D1152" s="303" t="str">
        <f t="shared" si="1864"/>
        <v>item 12</v>
      </c>
      <c r="E1152" s="350" t="str">
        <f t="shared" si="1862"/>
        <v>Operating Expense</v>
      </c>
      <c r="F1152" s="320">
        <f t="shared" si="1862"/>
        <v>2</v>
      </c>
      <c r="G1152" s="320"/>
      <c r="H1152" s="362"/>
      <c r="K1152" s="341">
        <f t="shared" ca="1" si="1865"/>
        <v>0</v>
      </c>
      <c r="L1152" s="342">
        <f t="shared" ca="1" si="1866"/>
        <v>0</v>
      </c>
      <c r="O1152" s="361">
        <f ca="1">SUMPRODUCT($O1123:O1123,N(OFFSET($O218:O218,0,MAX(COLUMN($O218:O218))-COLUMN($O218:O218),1,1)))</f>
        <v>0</v>
      </c>
      <c r="P1152" s="361">
        <f ca="1">SUMPRODUCT($O1123:P1123,N(OFFSET($O218:P218,0,MAX(COLUMN($O218:P218))-COLUMN($O218:P218),1,1)))</f>
        <v>0</v>
      </c>
      <c r="Q1152" s="361">
        <f ca="1">SUMPRODUCT($O1123:Q1123,N(OFFSET($O218:Q218,0,MAX(COLUMN($O218:Q218))-COLUMN($O218:Q218),1,1)))</f>
        <v>0</v>
      </c>
      <c r="R1152" s="361">
        <f ca="1">SUMPRODUCT($O1123:R1123,N(OFFSET($O218:R218,0,MAX(COLUMN($O218:R218))-COLUMN($O218:R218),1,1)))</f>
        <v>0</v>
      </c>
      <c r="S1152" s="361">
        <f ca="1">SUMPRODUCT($O1123:S1123,N(OFFSET($O218:S218,0,MAX(COLUMN($O218:S218))-COLUMN($O218:S218),1,1)))</f>
        <v>0</v>
      </c>
      <c r="T1152" s="361">
        <f ca="1">SUMPRODUCT($O1123:T1123,N(OFFSET($O218:T218,0,MAX(COLUMN($O218:T218))-COLUMN($O218:T218),1,1)))</f>
        <v>0</v>
      </c>
      <c r="U1152" s="361">
        <f ca="1">SUMPRODUCT($O1123:U1123,N(OFFSET($O218:U218,0,MAX(COLUMN($O218:U218))-COLUMN($O218:U218),1,1)))</f>
        <v>0</v>
      </c>
      <c r="V1152" s="361">
        <f ca="1">SUMPRODUCT($O1123:V1123,N(OFFSET($O218:V218,0,MAX(COLUMN($O218:V218))-COLUMN($O218:V218),1,1)))</f>
        <v>0</v>
      </c>
      <c r="W1152" s="361">
        <f ca="1">SUMPRODUCT($O1123:W1123,N(OFFSET($O218:W218,0,MAX(COLUMN($O218:W218))-COLUMN($O218:W218),1,1)))</f>
        <v>0</v>
      </c>
      <c r="X1152" s="361">
        <f ca="1">SUMPRODUCT($O1123:X1123,N(OFFSET($O218:X218,0,MAX(COLUMN($O218:X218))-COLUMN($O218:X218),1,1)))</f>
        <v>0</v>
      </c>
      <c r="Y1152" s="361">
        <f ca="1">SUMPRODUCT($O1123:Y1123,N(OFFSET($O218:Y218,0,MAX(COLUMN($O218:Y218))-COLUMN($O218:Y218),1,1)))</f>
        <v>0</v>
      </c>
      <c r="Z1152" s="361">
        <f ca="1">SUMPRODUCT($O1123:Z1123,N(OFFSET($O218:Z218,0,MAX(COLUMN($O218:Z218))-COLUMN($O218:Z218),1,1)))</f>
        <v>0</v>
      </c>
      <c r="AA1152" s="361">
        <f ca="1">SUMPRODUCT($O1123:AA1123,N(OFFSET($O218:AA218,0,MAX(COLUMN($O218:AA218))-COLUMN($O218:AA218),1,1)))</f>
        <v>0</v>
      </c>
      <c r="AB1152" s="361">
        <f ca="1">SUMPRODUCT($O1123:AB1123,N(OFFSET($O218:AB218,0,MAX(COLUMN($O218:AB218))-COLUMN($O218:AB218),1,1)))</f>
        <v>0</v>
      </c>
      <c r="AC1152" s="361">
        <f ca="1">SUMPRODUCT($O1123:AC1123,N(OFFSET($O218:AC218,0,MAX(COLUMN($O218:AC218))-COLUMN($O218:AC218),1,1)))</f>
        <v>0</v>
      </c>
      <c r="AD1152" s="361">
        <f ca="1">SUMPRODUCT($O1123:AD1123,N(OFFSET($O218:AD218,0,MAX(COLUMN($O218:AD218))-COLUMN($O218:AD218),1,1)))</f>
        <v>0</v>
      </c>
      <c r="AE1152" s="361">
        <f ca="1">SUMPRODUCT($O1123:AE1123,N(OFFSET($O218:AE218,0,MAX(COLUMN($O218:AE218))-COLUMN($O218:AE218),1,1)))</f>
        <v>0</v>
      </c>
      <c r="AF1152" s="361">
        <f ca="1">SUMPRODUCT($O1123:AF1123,N(OFFSET($O218:AF218,0,MAX(COLUMN($O218:AF218))-COLUMN($O218:AF218),1,1)))</f>
        <v>0</v>
      </c>
      <c r="AG1152" s="361">
        <f ca="1">SUMPRODUCT($O1123:AG1123,N(OFFSET($O218:AG218,0,MAX(COLUMN($O218:AG218))-COLUMN($O218:AG218),1,1)))</f>
        <v>0</v>
      </c>
      <c r="AH1152" s="361">
        <f ca="1">SUMPRODUCT($O1123:AH1123,N(OFFSET($O218:AH218,0,MAX(COLUMN($O218:AH218))-COLUMN($O218:AH218),1,1)))</f>
        <v>0</v>
      </c>
      <c r="AI1152" s="361">
        <f ca="1">SUMPRODUCT($O1123:AI1123,N(OFFSET($O218:AI218,0,MAX(COLUMN($O218:AI218))-COLUMN($O218:AI218),1,1)))</f>
        <v>0</v>
      </c>
      <c r="AJ1152" s="361">
        <f ca="1">SUMPRODUCT($O1123:AJ1123,N(OFFSET($O218:AJ218,0,MAX(COLUMN($O218:AJ218))-COLUMN($O218:AJ218),1,1)))</f>
        <v>0</v>
      </c>
      <c r="AK1152" s="361">
        <f ca="1">SUMPRODUCT($O1123:AK1123,N(OFFSET($O218:AK218,0,MAX(COLUMN($O218:AK218))-COLUMN($O218:AK218),1,1)))</f>
        <v>0</v>
      </c>
      <c r="AL1152" s="361">
        <f ca="1">SUMPRODUCT($O1123:AL1123,N(OFFSET($O218:AL218,0,MAX(COLUMN($O218:AL218))-COLUMN($O218:AL218),1,1)))</f>
        <v>0</v>
      </c>
      <c r="AM1152" s="361">
        <f ca="1">SUMPRODUCT($O1123:AM1123,N(OFFSET($O218:AM218,0,MAX(COLUMN($O218:AM218))-COLUMN($O218:AM218),1,1)))</f>
        <v>0</v>
      </c>
      <c r="AN1152" s="361">
        <f ca="1">SUMPRODUCT($O1123:AN1123,N(OFFSET($O218:AN218,0,MAX(COLUMN($O218:AN218))-COLUMN($O218:AN218),1,1)))</f>
        <v>0</v>
      </c>
      <c r="AO1152" s="361">
        <f ca="1">SUMPRODUCT($O1123:AO1123,N(OFFSET($O218:AO218,0,MAX(COLUMN($O218:AO218))-COLUMN($O218:AO218),1,1)))</f>
        <v>0</v>
      </c>
      <c r="AP1152" s="361">
        <f ca="1">SUMPRODUCT($O1123:AP1123,N(OFFSET($O218:AP218,0,MAX(COLUMN($O218:AP218))-COLUMN($O218:AP218),1,1)))</f>
        <v>0</v>
      </c>
      <c r="AQ1152" s="361">
        <f ca="1">SUMPRODUCT($O1123:AQ1123,N(OFFSET($O218:AQ218,0,MAX(COLUMN($O218:AQ218))-COLUMN($O218:AQ218),1,1)))</f>
        <v>0</v>
      </c>
      <c r="AR1152" s="361">
        <f ca="1">SUMPRODUCT($O1123:AR1123,N(OFFSET($O218:AR218,0,MAX(COLUMN($O218:AR218))-COLUMN($O218:AR218),1,1)))</f>
        <v>0</v>
      </c>
      <c r="AS1152" s="361">
        <f ca="1">SUMPRODUCT($O1123:AS1123,N(OFFSET($O218:AS218,0,MAX(COLUMN($O218:AS218))-COLUMN($O218:AS218),1,1)))</f>
        <v>0</v>
      </c>
      <c r="AT1152" s="361">
        <f ca="1">SUMPRODUCT($O1123:AT1123,N(OFFSET($O218:AT218,0,MAX(COLUMN($O218:AT218))-COLUMN($O218:AT218),1,1)))</f>
        <v>0</v>
      </c>
      <c r="AU1152" s="361">
        <f ca="1">SUMPRODUCT($O1123:AU1123,N(OFFSET($O218:AU218,0,MAX(COLUMN($O218:AU218))-COLUMN($O218:AU218),1,1)))</f>
        <v>0</v>
      </c>
      <c r="AV1152" s="361">
        <f ca="1">SUMPRODUCT($O1123:AV1123,N(OFFSET($O218:AV218,0,MAX(COLUMN($O218:AV218))-COLUMN($O218:AV218),1,1)))</f>
        <v>0</v>
      </c>
      <c r="AW1152" s="361">
        <f ca="1">SUMPRODUCT($O1123:AW1123,N(OFFSET($O218:AW218,0,MAX(COLUMN($O218:AW218))-COLUMN($O218:AW218),1,1)))</f>
        <v>0</v>
      </c>
      <c r="AX1152" s="361">
        <f ca="1">SUMPRODUCT($O1123:AX1123,N(OFFSET($O218:AX218,0,MAX(COLUMN($O218:AX218))-COLUMN($O218:AX218),1,1)))</f>
        <v>0</v>
      </c>
      <c r="AY1152" s="361">
        <f ca="1">SUMPRODUCT($O1123:AY1123,N(OFFSET($O218:AY218,0,MAX(COLUMN($O218:AY218))-COLUMN($O218:AY218),1,1)))</f>
        <v>0</v>
      </c>
      <c r="AZ1152" s="361">
        <f ca="1">SUMPRODUCT($O1123:AZ1123,N(OFFSET($O218:AZ218,0,MAX(COLUMN($O218:AZ218))-COLUMN($O218:AZ218),1,1)))</f>
        <v>0</v>
      </c>
      <c r="BA1152" s="361">
        <f ca="1">SUMPRODUCT($O1123:BA1123,N(OFFSET($O218:BA218,0,MAX(COLUMN($O218:BA218))-COLUMN($O218:BA218),1,1)))</f>
        <v>0</v>
      </c>
      <c r="BB1152" s="361">
        <f ca="1">SUMPRODUCT($O1123:BB1123,N(OFFSET($O218:BB218,0,MAX(COLUMN($O218:BB218))-COLUMN($O218:BB218),1,1)))</f>
        <v>0</v>
      </c>
      <c r="BC1152" s="361">
        <f ca="1">SUMPRODUCT($O1123:BC1123,N(OFFSET($O218:BC218,0,MAX(COLUMN($O218:BC218))-COLUMN($O218:BC218),1,1)))</f>
        <v>0</v>
      </c>
      <c r="BD1152" s="361">
        <f ca="1">SUMPRODUCT($O1123:BD1123,N(OFFSET($O218:BD218,0,MAX(COLUMN($O218:BD218))-COLUMN($O218:BD218),1,1)))</f>
        <v>0</v>
      </c>
      <c r="BE1152" s="361">
        <f ca="1">SUMPRODUCT($O1123:BE1123,N(OFFSET($O218:BE218,0,MAX(COLUMN($O218:BE218))-COLUMN($O218:BE218),1,1)))</f>
        <v>0</v>
      </c>
      <c r="BF1152" s="361">
        <f ca="1">SUMPRODUCT($O1123:BF1123,N(OFFSET($O218:BF218,0,MAX(COLUMN($O218:BF218))-COLUMN($O218:BF218),1,1)))</f>
        <v>0</v>
      </c>
      <c r="BG1152" s="361">
        <f ca="1">SUMPRODUCT($O1123:BG1123,N(OFFSET($O218:BG218,0,MAX(COLUMN($O218:BG218))-COLUMN($O218:BG218),1,1)))</f>
        <v>0</v>
      </c>
      <c r="BH1152" s="361">
        <f ca="1">SUMPRODUCT($O1123:BH1123,N(OFFSET($O218:BH218,0,MAX(COLUMN($O218:BH218))-COLUMN($O218:BH218),1,1)))</f>
        <v>0</v>
      </c>
      <c r="BI1152" s="361">
        <f ca="1">SUMPRODUCT($O1123:BI1123,N(OFFSET($O218:BI218,0,MAX(COLUMN($O218:BI218))-COLUMN($O218:BI218),1,1)))</f>
        <v>0</v>
      </c>
      <c r="BJ1152" s="361">
        <f ca="1">SUMPRODUCT($O1123:BJ1123,N(OFFSET($O218:BJ218,0,MAX(COLUMN($O218:BJ218))-COLUMN($O218:BJ218),1,1)))</f>
        <v>0</v>
      </c>
      <c r="BK1152" s="361">
        <f ca="1">SUMPRODUCT($O1123:BK1123,N(OFFSET($O218:BK218,0,MAX(COLUMN($O218:BK218))-COLUMN($O218:BK218),1,1)))</f>
        <v>0</v>
      </c>
      <c r="BL1152" s="361">
        <f ca="1">SUMPRODUCT($O1123:BL1123,N(OFFSET($O218:BL218,0,MAX(COLUMN($O218:BL218))-COLUMN($O218:BL218),1,1)))</f>
        <v>0</v>
      </c>
      <c r="BM1152" s="361">
        <f ca="1">SUMPRODUCT($O1123:BM1123,N(OFFSET($O218:BM218,0,MAX(COLUMN($O218:BM218))-COLUMN($O218:BM218),1,1)))</f>
        <v>0</v>
      </c>
    </row>
    <row r="1153" spans="3:65" outlineLevel="1" x14ac:dyDescent="0.2">
      <c r="C1153" s="325">
        <f t="shared" si="1863"/>
        <v>13</v>
      </c>
      <c r="D1153" s="303" t="str">
        <f t="shared" si="1864"/>
        <v>item 13</v>
      </c>
      <c r="E1153" s="350" t="str">
        <f t="shared" si="1862"/>
        <v>Operating Expense</v>
      </c>
      <c r="F1153" s="320">
        <f t="shared" si="1862"/>
        <v>2</v>
      </c>
      <c r="G1153" s="320"/>
      <c r="H1153" s="362"/>
      <c r="K1153" s="341">
        <f t="shared" ca="1" si="1865"/>
        <v>0</v>
      </c>
      <c r="L1153" s="342">
        <f t="shared" ca="1" si="1866"/>
        <v>0</v>
      </c>
      <c r="O1153" s="361">
        <f ca="1">SUMPRODUCT($O1124:O1124,N(OFFSET($O219:O219,0,MAX(COLUMN($O219:O219))-COLUMN($O219:O219),1,1)))</f>
        <v>0</v>
      </c>
      <c r="P1153" s="361">
        <f ca="1">SUMPRODUCT($O1124:P1124,N(OFFSET($O219:P219,0,MAX(COLUMN($O219:P219))-COLUMN($O219:P219),1,1)))</f>
        <v>0</v>
      </c>
      <c r="Q1153" s="361">
        <f ca="1">SUMPRODUCT($O1124:Q1124,N(OFFSET($O219:Q219,0,MAX(COLUMN($O219:Q219))-COLUMN($O219:Q219),1,1)))</f>
        <v>0</v>
      </c>
      <c r="R1153" s="361">
        <f ca="1">SUMPRODUCT($O1124:R1124,N(OFFSET($O219:R219,0,MAX(COLUMN($O219:R219))-COLUMN($O219:R219),1,1)))</f>
        <v>0</v>
      </c>
      <c r="S1153" s="361">
        <f ca="1">SUMPRODUCT($O1124:S1124,N(OFFSET($O219:S219,0,MAX(COLUMN($O219:S219))-COLUMN($O219:S219),1,1)))</f>
        <v>0</v>
      </c>
      <c r="T1153" s="361">
        <f ca="1">SUMPRODUCT($O1124:T1124,N(OFFSET($O219:T219,0,MAX(COLUMN($O219:T219))-COLUMN($O219:T219),1,1)))</f>
        <v>0</v>
      </c>
      <c r="U1153" s="361">
        <f ca="1">SUMPRODUCT($O1124:U1124,N(OFFSET($O219:U219,0,MAX(COLUMN($O219:U219))-COLUMN($O219:U219),1,1)))</f>
        <v>0</v>
      </c>
      <c r="V1153" s="361">
        <f ca="1">SUMPRODUCT($O1124:V1124,N(OFFSET($O219:V219,0,MAX(COLUMN($O219:V219))-COLUMN($O219:V219),1,1)))</f>
        <v>0</v>
      </c>
      <c r="W1153" s="361">
        <f ca="1">SUMPRODUCT($O1124:W1124,N(OFFSET($O219:W219,0,MAX(COLUMN($O219:W219))-COLUMN($O219:W219),1,1)))</f>
        <v>0</v>
      </c>
      <c r="X1153" s="361">
        <f ca="1">SUMPRODUCT($O1124:X1124,N(OFFSET($O219:X219,0,MAX(COLUMN($O219:X219))-COLUMN($O219:X219),1,1)))</f>
        <v>0</v>
      </c>
      <c r="Y1153" s="361">
        <f ca="1">SUMPRODUCT($O1124:Y1124,N(OFFSET($O219:Y219,0,MAX(COLUMN($O219:Y219))-COLUMN($O219:Y219),1,1)))</f>
        <v>0</v>
      </c>
      <c r="Z1153" s="361">
        <f ca="1">SUMPRODUCT($O1124:Z1124,N(OFFSET($O219:Z219,0,MAX(COLUMN($O219:Z219))-COLUMN($O219:Z219),1,1)))</f>
        <v>0</v>
      </c>
      <c r="AA1153" s="361">
        <f ca="1">SUMPRODUCT($O1124:AA1124,N(OFFSET($O219:AA219,0,MAX(COLUMN($O219:AA219))-COLUMN($O219:AA219),1,1)))</f>
        <v>0</v>
      </c>
      <c r="AB1153" s="361">
        <f ca="1">SUMPRODUCT($O1124:AB1124,N(OFFSET($O219:AB219,0,MAX(COLUMN($O219:AB219))-COLUMN($O219:AB219),1,1)))</f>
        <v>0</v>
      </c>
      <c r="AC1153" s="361">
        <f ca="1">SUMPRODUCT($O1124:AC1124,N(OFFSET($O219:AC219,0,MAX(COLUMN($O219:AC219))-COLUMN($O219:AC219),1,1)))</f>
        <v>0</v>
      </c>
      <c r="AD1153" s="361">
        <f ca="1">SUMPRODUCT($O1124:AD1124,N(OFFSET($O219:AD219,0,MAX(COLUMN($O219:AD219))-COLUMN($O219:AD219),1,1)))</f>
        <v>0</v>
      </c>
      <c r="AE1153" s="361">
        <f ca="1">SUMPRODUCT($O1124:AE1124,N(OFFSET($O219:AE219,0,MAX(COLUMN($O219:AE219))-COLUMN($O219:AE219),1,1)))</f>
        <v>0</v>
      </c>
      <c r="AF1153" s="361">
        <f ca="1">SUMPRODUCT($O1124:AF1124,N(OFFSET($O219:AF219,0,MAX(COLUMN($O219:AF219))-COLUMN($O219:AF219),1,1)))</f>
        <v>0</v>
      </c>
      <c r="AG1153" s="361">
        <f ca="1">SUMPRODUCT($O1124:AG1124,N(OFFSET($O219:AG219,0,MAX(COLUMN($O219:AG219))-COLUMN($O219:AG219),1,1)))</f>
        <v>0</v>
      </c>
      <c r="AH1153" s="361">
        <f ca="1">SUMPRODUCT($O1124:AH1124,N(OFFSET($O219:AH219,0,MAX(COLUMN($O219:AH219))-COLUMN($O219:AH219),1,1)))</f>
        <v>0</v>
      </c>
      <c r="AI1153" s="361">
        <f ca="1">SUMPRODUCT($O1124:AI1124,N(OFFSET($O219:AI219,0,MAX(COLUMN($O219:AI219))-COLUMN($O219:AI219),1,1)))</f>
        <v>0</v>
      </c>
      <c r="AJ1153" s="361">
        <f ca="1">SUMPRODUCT($O1124:AJ1124,N(OFFSET($O219:AJ219,0,MAX(COLUMN($O219:AJ219))-COLUMN($O219:AJ219),1,1)))</f>
        <v>0</v>
      </c>
      <c r="AK1153" s="361">
        <f ca="1">SUMPRODUCT($O1124:AK1124,N(OFFSET($O219:AK219,0,MAX(COLUMN($O219:AK219))-COLUMN($O219:AK219),1,1)))</f>
        <v>0</v>
      </c>
      <c r="AL1153" s="361">
        <f ca="1">SUMPRODUCT($O1124:AL1124,N(OFFSET($O219:AL219,0,MAX(COLUMN($O219:AL219))-COLUMN($O219:AL219),1,1)))</f>
        <v>0</v>
      </c>
      <c r="AM1153" s="361">
        <f ca="1">SUMPRODUCT($O1124:AM1124,N(OFFSET($O219:AM219,0,MAX(COLUMN($O219:AM219))-COLUMN($O219:AM219),1,1)))</f>
        <v>0</v>
      </c>
      <c r="AN1153" s="361">
        <f ca="1">SUMPRODUCT($O1124:AN1124,N(OFFSET($O219:AN219,0,MAX(COLUMN($O219:AN219))-COLUMN($O219:AN219),1,1)))</f>
        <v>0</v>
      </c>
      <c r="AO1153" s="361">
        <f ca="1">SUMPRODUCT($O1124:AO1124,N(OFFSET($O219:AO219,0,MAX(COLUMN($O219:AO219))-COLUMN($O219:AO219),1,1)))</f>
        <v>0</v>
      </c>
      <c r="AP1153" s="361">
        <f ca="1">SUMPRODUCT($O1124:AP1124,N(OFFSET($O219:AP219,0,MAX(COLUMN($O219:AP219))-COLUMN($O219:AP219),1,1)))</f>
        <v>0</v>
      </c>
      <c r="AQ1153" s="361">
        <f ca="1">SUMPRODUCT($O1124:AQ1124,N(OFFSET($O219:AQ219,0,MAX(COLUMN($O219:AQ219))-COLUMN($O219:AQ219),1,1)))</f>
        <v>0</v>
      </c>
      <c r="AR1153" s="361">
        <f ca="1">SUMPRODUCT($O1124:AR1124,N(OFFSET($O219:AR219,0,MAX(COLUMN($O219:AR219))-COLUMN($O219:AR219),1,1)))</f>
        <v>0</v>
      </c>
      <c r="AS1153" s="361">
        <f ca="1">SUMPRODUCT($O1124:AS1124,N(OFFSET($O219:AS219,0,MAX(COLUMN($O219:AS219))-COLUMN($O219:AS219),1,1)))</f>
        <v>0</v>
      </c>
      <c r="AT1153" s="361">
        <f ca="1">SUMPRODUCT($O1124:AT1124,N(OFFSET($O219:AT219,0,MAX(COLUMN($O219:AT219))-COLUMN($O219:AT219),1,1)))</f>
        <v>0</v>
      </c>
      <c r="AU1153" s="361">
        <f ca="1">SUMPRODUCT($O1124:AU1124,N(OFFSET($O219:AU219,0,MAX(COLUMN($O219:AU219))-COLUMN($O219:AU219),1,1)))</f>
        <v>0</v>
      </c>
      <c r="AV1153" s="361">
        <f ca="1">SUMPRODUCT($O1124:AV1124,N(OFFSET($O219:AV219,0,MAX(COLUMN($O219:AV219))-COLUMN($O219:AV219),1,1)))</f>
        <v>0</v>
      </c>
      <c r="AW1153" s="361">
        <f ca="1">SUMPRODUCT($O1124:AW1124,N(OFFSET($O219:AW219,0,MAX(COLUMN($O219:AW219))-COLUMN($O219:AW219),1,1)))</f>
        <v>0</v>
      </c>
      <c r="AX1153" s="361">
        <f ca="1">SUMPRODUCT($O1124:AX1124,N(OFFSET($O219:AX219,0,MAX(COLUMN($O219:AX219))-COLUMN($O219:AX219),1,1)))</f>
        <v>0</v>
      </c>
      <c r="AY1153" s="361">
        <f ca="1">SUMPRODUCT($O1124:AY1124,N(OFFSET($O219:AY219,0,MAX(COLUMN($O219:AY219))-COLUMN($O219:AY219),1,1)))</f>
        <v>0</v>
      </c>
      <c r="AZ1153" s="361">
        <f ca="1">SUMPRODUCT($O1124:AZ1124,N(OFFSET($O219:AZ219,0,MAX(COLUMN($O219:AZ219))-COLUMN($O219:AZ219),1,1)))</f>
        <v>0</v>
      </c>
      <c r="BA1153" s="361">
        <f ca="1">SUMPRODUCT($O1124:BA1124,N(OFFSET($O219:BA219,0,MAX(COLUMN($O219:BA219))-COLUMN($O219:BA219),1,1)))</f>
        <v>0</v>
      </c>
      <c r="BB1153" s="361">
        <f ca="1">SUMPRODUCT($O1124:BB1124,N(OFFSET($O219:BB219,0,MAX(COLUMN($O219:BB219))-COLUMN($O219:BB219),1,1)))</f>
        <v>0</v>
      </c>
      <c r="BC1153" s="361">
        <f ca="1">SUMPRODUCT($O1124:BC1124,N(OFFSET($O219:BC219,0,MAX(COLUMN($O219:BC219))-COLUMN($O219:BC219),1,1)))</f>
        <v>0</v>
      </c>
      <c r="BD1153" s="361">
        <f ca="1">SUMPRODUCT($O1124:BD1124,N(OFFSET($O219:BD219,0,MAX(COLUMN($O219:BD219))-COLUMN($O219:BD219),1,1)))</f>
        <v>0</v>
      </c>
      <c r="BE1153" s="361">
        <f ca="1">SUMPRODUCT($O1124:BE1124,N(OFFSET($O219:BE219,0,MAX(COLUMN($O219:BE219))-COLUMN($O219:BE219),1,1)))</f>
        <v>0</v>
      </c>
      <c r="BF1153" s="361">
        <f ca="1">SUMPRODUCT($O1124:BF1124,N(OFFSET($O219:BF219,0,MAX(COLUMN($O219:BF219))-COLUMN($O219:BF219),1,1)))</f>
        <v>0</v>
      </c>
      <c r="BG1153" s="361">
        <f ca="1">SUMPRODUCT($O1124:BG1124,N(OFFSET($O219:BG219,0,MAX(COLUMN($O219:BG219))-COLUMN($O219:BG219),1,1)))</f>
        <v>0</v>
      </c>
      <c r="BH1153" s="361">
        <f ca="1">SUMPRODUCT($O1124:BH1124,N(OFFSET($O219:BH219,0,MAX(COLUMN($O219:BH219))-COLUMN($O219:BH219),1,1)))</f>
        <v>0</v>
      </c>
      <c r="BI1153" s="361">
        <f ca="1">SUMPRODUCT($O1124:BI1124,N(OFFSET($O219:BI219,0,MAX(COLUMN($O219:BI219))-COLUMN($O219:BI219),1,1)))</f>
        <v>0</v>
      </c>
      <c r="BJ1153" s="361">
        <f ca="1">SUMPRODUCT($O1124:BJ1124,N(OFFSET($O219:BJ219,0,MAX(COLUMN($O219:BJ219))-COLUMN($O219:BJ219),1,1)))</f>
        <v>0</v>
      </c>
      <c r="BK1153" s="361">
        <f ca="1">SUMPRODUCT($O1124:BK1124,N(OFFSET($O219:BK219,0,MAX(COLUMN($O219:BK219))-COLUMN($O219:BK219),1,1)))</f>
        <v>0</v>
      </c>
      <c r="BL1153" s="361">
        <f ca="1">SUMPRODUCT($O1124:BL1124,N(OFFSET($O219:BL219,0,MAX(COLUMN($O219:BL219))-COLUMN($O219:BL219),1,1)))</f>
        <v>0</v>
      </c>
      <c r="BM1153" s="361">
        <f ca="1">SUMPRODUCT($O1124:BM1124,N(OFFSET($O219:BM219,0,MAX(COLUMN($O219:BM219))-COLUMN($O219:BM219),1,1)))</f>
        <v>0</v>
      </c>
    </row>
    <row r="1154" spans="3:65" outlineLevel="1" x14ac:dyDescent="0.2">
      <c r="C1154" s="325">
        <f t="shared" si="1863"/>
        <v>14</v>
      </c>
      <c r="D1154" s="303" t="str">
        <f t="shared" si="1864"/>
        <v>item 14</v>
      </c>
      <c r="E1154" s="350" t="str">
        <f t="shared" si="1862"/>
        <v>Operating Expense</v>
      </c>
      <c r="F1154" s="320">
        <f t="shared" si="1862"/>
        <v>2</v>
      </c>
      <c r="G1154" s="320"/>
      <c r="H1154" s="362"/>
      <c r="K1154" s="341">
        <f t="shared" ca="1" si="1865"/>
        <v>0</v>
      </c>
      <c r="L1154" s="342">
        <f t="shared" ca="1" si="1866"/>
        <v>0</v>
      </c>
      <c r="O1154" s="361">
        <f ca="1">SUMPRODUCT($O1125:O1125,N(OFFSET($O220:O220,0,MAX(COLUMN($O220:O220))-COLUMN($O220:O220),1,1)))</f>
        <v>0</v>
      </c>
      <c r="P1154" s="361">
        <f ca="1">SUMPRODUCT($O1125:P1125,N(OFFSET($O220:P220,0,MAX(COLUMN($O220:P220))-COLUMN($O220:P220),1,1)))</f>
        <v>0</v>
      </c>
      <c r="Q1154" s="361">
        <f ca="1">SUMPRODUCT($O1125:Q1125,N(OFFSET($O220:Q220,0,MAX(COLUMN($O220:Q220))-COLUMN($O220:Q220),1,1)))</f>
        <v>0</v>
      </c>
      <c r="R1154" s="361">
        <f ca="1">SUMPRODUCT($O1125:R1125,N(OFFSET($O220:R220,0,MAX(COLUMN($O220:R220))-COLUMN($O220:R220),1,1)))</f>
        <v>0</v>
      </c>
      <c r="S1154" s="361">
        <f ca="1">SUMPRODUCT($O1125:S1125,N(OFFSET($O220:S220,0,MAX(COLUMN($O220:S220))-COLUMN($O220:S220),1,1)))</f>
        <v>0</v>
      </c>
      <c r="T1154" s="361">
        <f ca="1">SUMPRODUCT($O1125:T1125,N(OFFSET($O220:T220,0,MAX(COLUMN($O220:T220))-COLUMN($O220:T220),1,1)))</f>
        <v>0</v>
      </c>
      <c r="U1154" s="361">
        <f ca="1">SUMPRODUCT($O1125:U1125,N(OFFSET($O220:U220,0,MAX(COLUMN($O220:U220))-COLUMN($O220:U220),1,1)))</f>
        <v>0</v>
      </c>
      <c r="V1154" s="361">
        <f ca="1">SUMPRODUCT($O1125:V1125,N(OFFSET($O220:V220,0,MAX(COLUMN($O220:V220))-COLUMN($O220:V220),1,1)))</f>
        <v>0</v>
      </c>
      <c r="W1154" s="361">
        <f ca="1">SUMPRODUCT($O1125:W1125,N(OFFSET($O220:W220,0,MAX(COLUMN($O220:W220))-COLUMN($O220:W220),1,1)))</f>
        <v>0</v>
      </c>
      <c r="X1154" s="361">
        <f ca="1">SUMPRODUCT($O1125:X1125,N(OFFSET($O220:X220,0,MAX(COLUMN($O220:X220))-COLUMN($O220:X220),1,1)))</f>
        <v>0</v>
      </c>
      <c r="Y1154" s="361">
        <f ca="1">SUMPRODUCT($O1125:Y1125,N(OFFSET($O220:Y220,0,MAX(COLUMN($O220:Y220))-COLUMN($O220:Y220),1,1)))</f>
        <v>0</v>
      </c>
      <c r="Z1154" s="361">
        <f ca="1">SUMPRODUCT($O1125:Z1125,N(OFFSET($O220:Z220,0,MAX(COLUMN($O220:Z220))-COLUMN($O220:Z220),1,1)))</f>
        <v>0</v>
      </c>
      <c r="AA1154" s="361">
        <f ca="1">SUMPRODUCT($O1125:AA1125,N(OFFSET($O220:AA220,0,MAX(COLUMN($O220:AA220))-COLUMN($O220:AA220),1,1)))</f>
        <v>0</v>
      </c>
      <c r="AB1154" s="361">
        <f ca="1">SUMPRODUCT($O1125:AB1125,N(OFFSET($O220:AB220,0,MAX(COLUMN($O220:AB220))-COLUMN($O220:AB220),1,1)))</f>
        <v>0</v>
      </c>
      <c r="AC1154" s="361">
        <f ca="1">SUMPRODUCT($O1125:AC1125,N(OFFSET($O220:AC220,0,MAX(COLUMN($O220:AC220))-COLUMN($O220:AC220),1,1)))</f>
        <v>0</v>
      </c>
      <c r="AD1154" s="361">
        <f ca="1">SUMPRODUCT($O1125:AD1125,N(OFFSET($O220:AD220,0,MAX(COLUMN($O220:AD220))-COLUMN($O220:AD220),1,1)))</f>
        <v>0</v>
      </c>
      <c r="AE1154" s="361">
        <f ca="1">SUMPRODUCT($O1125:AE1125,N(OFFSET($O220:AE220,0,MAX(COLUMN($O220:AE220))-COLUMN($O220:AE220),1,1)))</f>
        <v>0</v>
      </c>
      <c r="AF1154" s="361">
        <f ca="1">SUMPRODUCT($O1125:AF1125,N(OFFSET($O220:AF220,0,MAX(COLUMN($O220:AF220))-COLUMN($O220:AF220),1,1)))</f>
        <v>0</v>
      </c>
      <c r="AG1154" s="361">
        <f ca="1">SUMPRODUCT($O1125:AG1125,N(OFFSET($O220:AG220,0,MAX(COLUMN($O220:AG220))-COLUMN($O220:AG220),1,1)))</f>
        <v>0</v>
      </c>
      <c r="AH1154" s="361">
        <f ca="1">SUMPRODUCT($O1125:AH1125,N(OFFSET($O220:AH220,0,MAX(COLUMN($O220:AH220))-COLUMN($O220:AH220),1,1)))</f>
        <v>0</v>
      </c>
      <c r="AI1154" s="361">
        <f ca="1">SUMPRODUCT($O1125:AI1125,N(OFFSET($O220:AI220,0,MAX(COLUMN($O220:AI220))-COLUMN($O220:AI220),1,1)))</f>
        <v>0</v>
      </c>
      <c r="AJ1154" s="361">
        <f ca="1">SUMPRODUCT($O1125:AJ1125,N(OFFSET($O220:AJ220,0,MAX(COLUMN($O220:AJ220))-COLUMN($O220:AJ220),1,1)))</f>
        <v>0</v>
      </c>
      <c r="AK1154" s="361">
        <f ca="1">SUMPRODUCT($O1125:AK1125,N(OFFSET($O220:AK220,0,MAX(COLUMN($O220:AK220))-COLUMN($O220:AK220),1,1)))</f>
        <v>0</v>
      </c>
      <c r="AL1154" s="361">
        <f ca="1">SUMPRODUCT($O1125:AL1125,N(OFFSET($O220:AL220,0,MAX(COLUMN($O220:AL220))-COLUMN($O220:AL220),1,1)))</f>
        <v>0</v>
      </c>
      <c r="AM1154" s="361">
        <f ca="1">SUMPRODUCT($O1125:AM1125,N(OFFSET($O220:AM220,0,MAX(COLUMN($O220:AM220))-COLUMN($O220:AM220),1,1)))</f>
        <v>0</v>
      </c>
      <c r="AN1154" s="361">
        <f ca="1">SUMPRODUCT($O1125:AN1125,N(OFFSET($O220:AN220,0,MAX(COLUMN($O220:AN220))-COLUMN($O220:AN220),1,1)))</f>
        <v>0</v>
      </c>
      <c r="AO1154" s="361">
        <f ca="1">SUMPRODUCT($O1125:AO1125,N(OFFSET($O220:AO220,0,MAX(COLUMN($O220:AO220))-COLUMN($O220:AO220),1,1)))</f>
        <v>0</v>
      </c>
      <c r="AP1154" s="361">
        <f ca="1">SUMPRODUCT($O1125:AP1125,N(OFFSET($O220:AP220,0,MAX(COLUMN($O220:AP220))-COLUMN($O220:AP220),1,1)))</f>
        <v>0</v>
      </c>
      <c r="AQ1154" s="361">
        <f ca="1">SUMPRODUCT($O1125:AQ1125,N(OFFSET($O220:AQ220,0,MAX(COLUMN($O220:AQ220))-COLUMN($O220:AQ220),1,1)))</f>
        <v>0</v>
      </c>
      <c r="AR1154" s="361">
        <f ca="1">SUMPRODUCT($O1125:AR1125,N(OFFSET($O220:AR220,0,MAX(COLUMN($O220:AR220))-COLUMN($O220:AR220),1,1)))</f>
        <v>0</v>
      </c>
      <c r="AS1154" s="361">
        <f ca="1">SUMPRODUCT($O1125:AS1125,N(OFFSET($O220:AS220,0,MAX(COLUMN($O220:AS220))-COLUMN($O220:AS220),1,1)))</f>
        <v>0</v>
      </c>
      <c r="AT1154" s="361">
        <f ca="1">SUMPRODUCT($O1125:AT1125,N(OFFSET($O220:AT220,0,MAX(COLUMN($O220:AT220))-COLUMN($O220:AT220),1,1)))</f>
        <v>0</v>
      </c>
      <c r="AU1154" s="361">
        <f ca="1">SUMPRODUCT($O1125:AU1125,N(OFFSET($O220:AU220,0,MAX(COLUMN($O220:AU220))-COLUMN($O220:AU220),1,1)))</f>
        <v>0</v>
      </c>
      <c r="AV1154" s="361">
        <f ca="1">SUMPRODUCT($O1125:AV1125,N(OFFSET($O220:AV220,0,MAX(COLUMN($O220:AV220))-COLUMN($O220:AV220),1,1)))</f>
        <v>0</v>
      </c>
      <c r="AW1154" s="361">
        <f ca="1">SUMPRODUCT($O1125:AW1125,N(OFFSET($O220:AW220,0,MAX(COLUMN($O220:AW220))-COLUMN($O220:AW220),1,1)))</f>
        <v>0</v>
      </c>
      <c r="AX1154" s="361">
        <f ca="1">SUMPRODUCT($O1125:AX1125,N(OFFSET($O220:AX220,0,MAX(COLUMN($O220:AX220))-COLUMN($O220:AX220),1,1)))</f>
        <v>0</v>
      </c>
      <c r="AY1154" s="361">
        <f ca="1">SUMPRODUCT($O1125:AY1125,N(OFFSET($O220:AY220,0,MAX(COLUMN($O220:AY220))-COLUMN($O220:AY220),1,1)))</f>
        <v>0</v>
      </c>
      <c r="AZ1154" s="361">
        <f ca="1">SUMPRODUCT($O1125:AZ1125,N(OFFSET($O220:AZ220,0,MAX(COLUMN($O220:AZ220))-COLUMN($O220:AZ220),1,1)))</f>
        <v>0</v>
      </c>
      <c r="BA1154" s="361">
        <f ca="1">SUMPRODUCT($O1125:BA1125,N(OFFSET($O220:BA220,0,MAX(COLUMN($O220:BA220))-COLUMN($O220:BA220),1,1)))</f>
        <v>0</v>
      </c>
      <c r="BB1154" s="361">
        <f ca="1">SUMPRODUCT($O1125:BB1125,N(OFFSET($O220:BB220,0,MAX(COLUMN($O220:BB220))-COLUMN($O220:BB220),1,1)))</f>
        <v>0</v>
      </c>
      <c r="BC1154" s="361">
        <f ca="1">SUMPRODUCT($O1125:BC1125,N(OFFSET($O220:BC220,0,MAX(COLUMN($O220:BC220))-COLUMN($O220:BC220),1,1)))</f>
        <v>0</v>
      </c>
      <c r="BD1154" s="361">
        <f ca="1">SUMPRODUCT($O1125:BD1125,N(OFFSET($O220:BD220,0,MAX(COLUMN($O220:BD220))-COLUMN($O220:BD220),1,1)))</f>
        <v>0</v>
      </c>
      <c r="BE1154" s="361">
        <f ca="1">SUMPRODUCT($O1125:BE1125,N(OFFSET($O220:BE220,0,MAX(COLUMN($O220:BE220))-COLUMN($O220:BE220),1,1)))</f>
        <v>0</v>
      </c>
      <c r="BF1154" s="361">
        <f ca="1">SUMPRODUCT($O1125:BF1125,N(OFFSET($O220:BF220,0,MAX(COLUMN($O220:BF220))-COLUMN($O220:BF220),1,1)))</f>
        <v>0</v>
      </c>
      <c r="BG1154" s="361">
        <f ca="1">SUMPRODUCT($O1125:BG1125,N(OFFSET($O220:BG220,0,MAX(COLUMN($O220:BG220))-COLUMN($O220:BG220),1,1)))</f>
        <v>0</v>
      </c>
      <c r="BH1154" s="361">
        <f ca="1">SUMPRODUCT($O1125:BH1125,N(OFFSET($O220:BH220,0,MAX(COLUMN($O220:BH220))-COLUMN($O220:BH220),1,1)))</f>
        <v>0</v>
      </c>
      <c r="BI1154" s="361">
        <f ca="1">SUMPRODUCT($O1125:BI1125,N(OFFSET($O220:BI220,0,MAX(COLUMN($O220:BI220))-COLUMN($O220:BI220),1,1)))</f>
        <v>0</v>
      </c>
      <c r="BJ1154" s="361">
        <f ca="1">SUMPRODUCT($O1125:BJ1125,N(OFFSET($O220:BJ220,0,MAX(COLUMN($O220:BJ220))-COLUMN($O220:BJ220),1,1)))</f>
        <v>0</v>
      </c>
      <c r="BK1154" s="361">
        <f ca="1">SUMPRODUCT($O1125:BK1125,N(OFFSET($O220:BK220,0,MAX(COLUMN($O220:BK220))-COLUMN($O220:BK220),1,1)))</f>
        <v>0</v>
      </c>
      <c r="BL1154" s="361">
        <f ca="1">SUMPRODUCT($O1125:BL1125,N(OFFSET($O220:BL220,0,MAX(COLUMN($O220:BL220))-COLUMN($O220:BL220),1,1)))</f>
        <v>0</v>
      </c>
      <c r="BM1154" s="361">
        <f ca="1">SUMPRODUCT($O1125:BM1125,N(OFFSET($O220:BM220,0,MAX(COLUMN($O220:BM220))-COLUMN($O220:BM220),1,1)))</f>
        <v>0</v>
      </c>
    </row>
    <row r="1155" spans="3:65" outlineLevel="1" x14ac:dyDescent="0.2">
      <c r="C1155" s="325">
        <f t="shared" si="1863"/>
        <v>15</v>
      </c>
      <c r="D1155" s="303" t="str">
        <f t="shared" si="1864"/>
        <v>item 15</v>
      </c>
      <c r="E1155" s="350" t="str">
        <f t="shared" si="1862"/>
        <v>Operating Expense</v>
      </c>
      <c r="F1155" s="320">
        <f t="shared" si="1862"/>
        <v>2</v>
      </c>
      <c r="G1155" s="320"/>
      <c r="H1155" s="362"/>
      <c r="K1155" s="341">
        <f t="shared" ca="1" si="1865"/>
        <v>0</v>
      </c>
      <c r="L1155" s="342">
        <f t="shared" ca="1" si="1866"/>
        <v>0</v>
      </c>
      <c r="O1155" s="361">
        <f ca="1">SUMPRODUCT($O1126:O1126,N(OFFSET($O221:O221,0,MAX(COLUMN($O221:O221))-COLUMN($O221:O221),1,1)))</f>
        <v>0</v>
      </c>
      <c r="P1155" s="361">
        <f ca="1">SUMPRODUCT($O1126:P1126,N(OFFSET($O221:P221,0,MAX(COLUMN($O221:P221))-COLUMN($O221:P221),1,1)))</f>
        <v>0</v>
      </c>
      <c r="Q1155" s="361">
        <f ca="1">SUMPRODUCT($O1126:Q1126,N(OFFSET($O221:Q221,0,MAX(COLUMN($O221:Q221))-COLUMN($O221:Q221),1,1)))</f>
        <v>0</v>
      </c>
      <c r="R1155" s="361">
        <f ca="1">SUMPRODUCT($O1126:R1126,N(OFFSET($O221:R221,0,MAX(COLUMN($O221:R221))-COLUMN($O221:R221),1,1)))</f>
        <v>0</v>
      </c>
      <c r="S1155" s="361">
        <f ca="1">SUMPRODUCT($O1126:S1126,N(OFFSET($O221:S221,0,MAX(COLUMN($O221:S221))-COLUMN($O221:S221),1,1)))</f>
        <v>0</v>
      </c>
      <c r="T1155" s="361">
        <f ca="1">SUMPRODUCT($O1126:T1126,N(OFFSET($O221:T221,0,MAX(COLUMN($O221:T221))-COLUMN($O221:T221),1,1)))</f>
        <v>0</v>
      </c>
      <c r="U1155" s="361">
        <f ca="1">SUMPRODUCT($O1126:U1126,N(OFFSET($O221:U221,0,MAX(COLUMN($O221:U221))-COLUMN($O221:U221),1,1)))</f>
        <v>0</v>
      </c>
      <c r="V1155" s="361">
        <f ca="1">SUMPRODUCT($O1126:V1126,N(OFFSET($O221:V221,0,MAX(COLUMN($O221:V221))-COLUMN($O221:V221),1,1)))</f>
        <v>0</v>
      </c>
      <c r="W1155" s="361">
        <f ca="1">SUMPRODUCT($O1126:W1126,N(OFFSET($O221:W221,0,MAX(COLUMN($O221:W221))-COLUMN($O221:W221),1,1)))</f>
        <v>0</v>
      </c>
      <c r="X1155" s="361">
        <f ca="1">SUMPRODUCT($O1126:X1126,N(OFFSET($O221:X221,0,MAX(COLUMN($O221:X221))-COLUMN($O221:X221),1,1)))</f>
        <v>0</v>
      </c>
      <c r="Y1155" s="361">
        <f ca="1">SUMPRODUCT($O1126:Y1126,N(OFFSET($O221:Y221,0,MAX(COLUMN($O221:Y221))-COLUMN($O221:Y221),1,1)))</f>
        <v>0</v>
      </c>
      <c r="Z1155" s="361">
        <f ca="1">SUMPRODUCT($O1126:Z1126,N(OFFSET($O221:Z221,0,MAX(COLUMN($O221:Z221))-COLUMN($O221:Z221),1,1)))</f>
        <v>0</v>
      </c>
      <c r="AA1155" s="361">
        <f ca="1">SUMPRODUCT($O1126:AA1126,N(OFFSET($O221:AA221,0,MAX(COLUMN($O221:AA221))-COLUMN($O221:AA221),1,1)))</f>
        <v>0</v>
      </c>
      <c r="AB1155" s="361">
        <f ca="1">SUMPRODUCT($O1126:AB1126,N(OFFSET($O221:AB221,0,MAX(COLUMN($O221:AB221))-COLUMN($O221:AB221),1,1)))</f>
        <v>0</v>
      </c>
      <c r="AC1155" s="361">
        <f ca="1">SUMPRODUCT($O1126:AC1126,N(OFFSET($O221:AC221,0,MAX(COLUMN($O221:AC221))-COLUMN($O221:AC221),1,1)))</f>
        <v>0</v>
      </c>
      <c r="AD1155" s="361">
        <f ca="1">SUMPRODUCT($O1126:AD1126,N(OFFSET($O221:AD221,0,MAX(COLUMN($O221:AD221))-COLUMN($O221:AD221),1,1)))</f>
        <v>0</v>
      </c>
      <c r="AE1155" s="361">
        <f ca="1">SUMPRODUCT($O1126:AE1126,N(OFFSET($O221:AE221,0,MAX(COLUMN($O221:AE221))-COLUMN($O221:AE221),1,1)))</f>
        <v>0</v>
      </c>
      <c r="AF1155" s="361">
        <f ca="1">SUMPRODUCT($O1126:AF1126,N(OFFSET($O221:AF221,0,MAX(COLUMN($O221:AF221))-COLUMN($O221:AF221),1,1)))</f>
        <v>0</v>
      </c>
      <c r="AG1155" s="361">
        <f ca="1">SUMPRODUCT($O1126:AG1126,N(OFFSET($O221:AG221,0,MAX(COLUMN($O221:AG221))-COLUMN($O221:AG221),1,1)))</f>
        <v>0</v>
      </c>
      <c r="AH1155" s="361">
        <f ca="1">SUMPRODUCT($O1126:AH1126,N(OFFSET($O221:AH221,0,MAX(COLUMN($O221:AH221))-COLUMN($O221:AH221),1,1)))</f>
        <v>0</v>
      </c>
      <c r="AI1155" s="361">
        <f ca="1">SUMPRODUCT($O1126:AI1126,N(OFFSET($O221:AI221,0,MAX(COLUMN($O221:AI221))-COLUMN($O221:AI221),1,1)))</f>
        <v>0</v>
      </c>
      <c r="AJ1155" s="361">
        <f ca="1">SUMPRODUCT($O1126:AJ1126,N(OFFSET($O221:AJ221,0,MAX(COLUMN($O221:AJ221))-COLUMN($O221:AJ221),1,1)))</f>
        <v>0</v>
      </c>
      <c r="AK1155" s="361">
        <f ca="1">SUMPRODUCT($O1126:AK1126,N(OFFSET($O221:AK221,0,MAX(COLUMN($O221:AK221))-COLUMN($O221:AK221),1,1)))</f>
        <v>0</v>
      </c>
      <c r="AL1155" s="361">
        <f ca="1">SUMPRODUCT($O1126:AL1126,N(OFFSET($O221:AL221,0,MAX(COLUMN($O221:AL221))-COLUMN($O221:AL221),1,1)))</f>
        <v>0</v>
      </c>
      <c r="AM1155" s="361">
        <f ca="1">SUMPRODUCT($O1126:AM1126,N(OFFSET($O221:AM221,0,MAX(COLUMN($O221:AM221))-COLUMN($O221:AM221),1,1)))</f>
        <v>0</v>
      </c>
      <c r="AN1155" s="361">
        <f ca="1">SUMPRODUCT($O1126:AN1126,N(OFFSET($O221:AN221,0,MAX(COLUMN($O221:AN221))-COLUMN($O221:AN221),1,1)))</f>
        <v>0</v>
      </c>
      <c r="AO1155" s="361">
        <f ca="1">SUMPRODUCT($O1126:AO1126,N(OFFSET($O221:AO221,0,MAX(COLUMN($O221:AO221))-COLUMN($O221:AO221),1,1)))</f>
        <v>0</v>
      </c>
      <c r="AP1155" s="361">
        <f ca="1">SUMPRODUCT($O1126:AP1126,N(OFFSET($O221:AP221,0,MAX(COLUMN($O221:AP221))-COLUMN($O221:AP221),1,1)))</f>
        <v>0</v>
      </c>
      <c r="AQ1155" s="361">
        <f ca="1">SUMPRODUCT($O1126:AQ1126,N(OFFSET($O221:AQ221,0,MAX(COLUMN($O221:AQ221))-COLUMN($O221:AQ221),1,1)))</f>
        <v>0</v>
      </c>
      <c r="AR1155" s="361">
        <f ca="1">SUMPRODUCT($O1126:AR1126,N(OFFSET($O221:AR221,0,MAX(COLUMN($O221:AR221))-COLUMN($O221:AR221),1,1)))</f>
        <v>0</v>
      </c>
      <c r="AS1155" s="361">
        <f ca="1">SUMPRODUCT($O1126:AS1126,N(OFFSET($O221:AS221,0,MAX(COLUMN($O221:AS221))-COLUMN($O221:AS221),1,1)))</f>
        <v>0</v>
      </c>
      <c r="AT1155" s="361">
        <f ca="1">SUMPRODUCT($O1126:AT1126,N(OFFSET($O221:AT221,0,MAX(COLUMN($O221:AT221))-COLUMN($O221:AT221),1,1)))</f>
        <v>0</v>
      </c>
      <c r="AU1155" s="361">
        <f ca="1">SUMPRODUCT($O1126:AU1126,N(OFFSET($O221:AU221,0,MAX(COLUMN($O221:AU221))-COLUMN($O221:AU221),1,1)))</f>
        <v>0</v>
      </c>
      <c r="AV1155" s="361">
        <f ca="1">SUMPRODUCT($O1126:AV1126,N(OFFSET($O221:AV221,0,MAX(COLUMN($O221:AV221))-COLUMN($O221:AV221),1,1)))</f>
        <v>0</v>
      </c>
      <c r="AW1155" s="361">
        <f ca="1">SUMPRODUCT($O1126:AW1126,N(OFFSET($O221:AW221,0,MAX(COLUMN($O221:AW221))-COLUMN($O221:AW221),1,1)))</f>
        <v>0</v>
      </c>
      <c r="AX1155" s="361">
        <f ca="1">SUMPRODUCT($O1126:AX1126,N(OFFSET($O221:AX221,0,MAX(COLUMN($O221:AX221))-COLUMN($O221:AX221),1,1)))</f>
        <v>0</v>
      </c>
      <c r="AY1155" s="361">
        <f ca="1">SUMPRODUCT($O1126:AY1126,N(OFFSET($O221:AY221,0,MAX(COLUMN($O221:AY221))-COLUMN($O221:AY221),1,1)))</f>
        <v>0</v>
      </c>
      <c r="AZ1155" s="361">
        <f ca="1">SUMPRODUCT($O1126:AZ1126,N(OFFSET($O221:AZ221,0,MAX(COLUMN($O221:AZ221))-COLUMN($O221:AZ221),1,1)))</f>
        <v>0</v>
      </c>
      <c r="BA1155" s="361">
        <f ca="1">SUMPRODUCT($O1126:BA1126,N(OFFSET($O221:BA221,0,MAX(COLUMN($O221:BA221))-COLUMN($O221:BA221),1,1)))</f>
        <v>0</v>
      </c>
      <c r="BB1155" s="361">
        <f ca="1">SUMPRODUCT($O1126:BB1126,N(OFFSET($O221:BB221,0,MAX(COLUMN($O221:BB221))-COLUMN($O221:BB221),1,1)))</f>
        <v>0</v>
      </c>
      <c r="BC1155" s="361">
        <f ca="1">SUMPRODUCT($O1126:BC1126,N(OFFSET($O221:BC221,0,MAX(COLUMN($O221:BC221))-COLUMN($O221:BC221),1,1)))</f>
        <v>0</v>
      </c>
      <c r="BD1155" s="361">
        <f ca="1">SUMPRODUCT($O1126:BD1126,N(OFFSET($O221:BD221,0,MAX(COLUMN($O221:BD221))-COLUMN($O221:BD221),1,1)))</f>
        <v>0</v>
      </c>
      <c r="BE1155" s="361">
        <f ca="1">SUMPRODUCT($O1126:BE1126,N(OFFSET($O221:BE221,0,MAX(COLUMN($O221:BE221))-COLUMN($O221:BE221),1,1)))</f>
        <v>0</v>
      </c>
      <c r="BF1155" s="361">
        <f ca="1">SUMPRODUCT($O1126:BF1126,N(OFFSET($O221:BF221,0,MAX(COLUMN($O221:BF221))-COLUMN($O221:BF221),1,1)))</f>
        <v>0</v>
      </c>
      <c r="BG1155" s="361">
        <f ca="1">SUMPRODUCT($O1126:BG1126,N(OFFSET($O221:BG221,0,MAX(COLUMN($O221:BG221))-COLUMN($O221:BG221),1,1)))</f>
        <v>0</v>
      </c>
      <c r="BH1155" s="361">
        <f ca="1">SUMPRODUCT($O1126:BH1126,N(OFFSET($O221:BH221,0,MAX(COLUMN($O221:BH221))-COLUMN($O221:BH221),1,1)))</f>
        <v>0</v>
      </c>
      <c r="BI1155" s="361">
        <f ca="1">SUMPRODUCT($O1126:BI1126,N(OFFSET($O221:BI221,0,MAX(COLUMN($O221:BI221))-COLUMN($O221:BI221),1,1)))</f>
        <v>0</v>
      </c>
      <c r="BJ1155" s="361">
        <f ca="1">SUMPRODUCT($O1126:BJ1126,N(OFFSET($O221:BJ221,0,MAX(COLUMN($O221:BJ221))-COLUMN($O221:BJ221),1,1)))</f>
        <v>0</v>
      </c>
      <c r="BK1155" s="361">
        <f ca="1">SUMPRODUCT($O1126:BK1126,N(OFFSET($O221:BK221,0,MAX(COLUMN($O221:BK221))-COLUMN($O221:BK221),1,1)))</f>
        <v>0</v>
      </c>
      <c r="BL1155" s="361">
        <f ca="1">SUMPRODUCT($O1126:BL1126,N(OFFSET($O221:BL221,0,MAX(COLUMN($O221:BL221))-COLUMN($O221:BL221),1,1)))</f>
        <v>0</v>
      </c>
      <c r="BM1155" s="361">
        <f ca="1">SUMPRODUCT($O1126:BM1126,N(OFFSET($O221:BM221,0,MAX(COLUMN($O221:BM221))-COLUMN($O221:BM221),1,1)))</f>
        <v>0</v>
      </c>
    </row>
    <row r="1156" spans="3:65" outlineLevel="1" x14ac:dyDescent="0.2">
      <c r="C1156" s="325">
        <f t="shared" si="1863"/>
        <v>16</v>
      </c>
      <c r="D1156" s="303" t="str">
        <f t="shared" si="1864"/>
        <v>item 16</v>
      </c>
      <c r="E1156" s="350" t="str">
        <f t="shared" si="1862"/>
        <v>Operating Expense</v>
      </c>
      <c r="F1156" s="320">
        <f t="shared" si="1862"/>
        <v>2</v>
      </c>
      <c r="G1156" s="320"/>
      <c r="H1156" s="362"/>
      <c r="K1156" s="341">
        <f t="shared" ca="1" si="1865"/>
        <v>0</v>
      </c>
      <c r="L1156" s="342">
        <f t="shared" ca="1" si="1866"/>
        <v>0</v>
      </c>
      <c r="O1156" s="361">
        <f ca="1">SUMPRODUCT($O1127:O1127,N(OFFSET($O222:O222,0,MAX(COLUMN($O222:O222))-COLUMN($O222:O222),1,1)))</f>
        <v>0</v>
      </c>
      <c r="P1156" s="361">
        <f ca="1">SUMPRODUCT($O1127:P1127,N(OFFSET($O222:P222,0,MAX(COLUMN($O222:P222))-COLUMN($O222:P222),1,1)))</f>
        <v>0</v>
      </c>
      <c r="Q1156" s="361">
        <f ca="1">SUMPRODUCT($O1127:Q1127,N(OFFSET($O222:Q222,0,MAX(COLUMN($O222:Q222))-COLUMN($O222:Q222),1,1)))</f>
        <v>0</v>
      </c>
      <c r="R1156" s="361">
        <f ca="1">SUMPRODUCT($O1127:R1127,N(OFFSET($O222:R222,0,MAX(COLUMN($O222:R222))-COLUMN($O222:R222),1,1)))</f>
        <v>0</v>
      </c>
      <c r="S1156" s="361">
        <f ca="1">SUMPRODUCT($O1127:S1127,N(OFFSET($O222:S222,0,MAX(COLUMN($O222:S222))-COLUMN($O222:S222),1,1)))</f>
        <v>0</v>
      </c>
      <c r="T1156" s="361">
        <f ca="1">SUMPRODUCT($O1127:T1127,N(OFFSET($O222:T222,0,MAX(COLUMN($O222:T222))-COLUMN($O222:T222),1,1)))</f>
        <v>0</v>
      </c>
      <c r="U1156" s="361">
        <f ca="1">SUMPRODUCT($O1127:U1127,N(OFFSET($O222:U222,0,MAX(COLUMN($O222:U222))-COLUMN($O222:U222),1,1)))</f>
        <v>0</v>
      </c>
      <c r="V1156" s="361">
        <f ca="1">SUMPRODUCT($O1127:V1127,N(OFFSET($O222:V222,0,MAX(COLUMN($O222:V222))-COLUMN($O222:V222),1,1)))</f>
        <v>0</v>
      </c>
      <c r="W1156" s="361">
        <f ca="1">SUMPRODUCT($O1127:W1127,N(OFFSET($O222:W222,0,MAX(COLUMN($O222:W222))-COLUMN($O222:W222),1,1)))</f>
        <v>0</v>
      </c>
      <c r="X1156" s="361">
        <f ca="1">SUMPRODUCT($O1127:X1127,N(OFFSET($O222:X222,0,MAX(COLUMN($O222:X222))-COLUMN($O222:X222),1,1)))</f>
        <v>0</v>
      </c>
      <c r="Y1156" s="361">
        <f ca="1">SUMPRODUCT($O1127:Y1127,N(OFFSET($O222:Y222,0,MAX(COLUMN($O222:Y222))-COLUMN($O222:Y222),1,1)))</f>
        <v>0</v>
      </c>
      <c r="Z1156" s="361">
        <f ca="1">SUMPRODUCT($O1127:Z1127,N(OFFSET($O222:Z222,0,MAX(COLUMN($O222:Z222))-COLUMN($O222:Z222),1,1)))</f>
        <v>0</v>
      </c>
      <c r="AA1156" s="361">
        <f ca="1">SUMPRODUCT($O1127:AA1127,N(OFFSET($O222:AA222,0,MAX(COLUMN($O222:AA222))-COLUMN($O222:AA222),1,1)))</f>
        <v>0</v>
      </c>
      <c r="AB1156" s="361">
        <f ca="1">SUMPRODUCT($O1127:AB1127,N(OFFSET($O222:AB222,0,MAX(COLUMN($O222:AB222))-COLUMN($O222:AB222),1,1)))</f>
        <v>0</v>
      </c>
      <c r="AC1156" s="361">
        <f ca="1">SUMPRODUCT($O1127:AC1127,N(OFFSET($O222:AC222,0,MAX(COLUMN($O222:AC222))-COLUMN($O222:AC222),1,1)))</f>
        <v>0</v>
      </c>
      <c r="AD1156" s="361">
        <f ca="1">SUMPRODUCT($O1127:AD1127,N(OFFSET($O222:AD222,0,MAX(COLUMN($O222:AD222))-COLUMN($O222:AD222),1,1)))</f>
        <v>0</v>
      </c>
      <c r="AE1156" s="361">
        <f ca="1">SUMPRODUCT($O1127:AE1127,N(OFFSET($O222:AE222,0,MAX(COLUMN($O222:AE222))-COLUMN($O222:AE222),1,1)))</f>
        <v>0</v>
      </c>
      <c r="AF1156" s="361">
        <f ca="1">SUMPRODUCT($O1127:AF1127,N(OFFSET($O222:AF222,0,MAX(COLUMN($O222:AF222))-COLUMN($O222:AF222),1,1)))</f>
        <v>0</v>
      </c>
      <c r="AG1156" s="361">
        <f ca="1">SUMPRODUCT($O1127:AG1127,N(OFFSET($O222:AG222,0,MAX(COLUMN($O222:AG222))-COLUMN($O222:AG222),1,1)))</f>
        <v>0</v>
      </c>
      <c r="AH1156" s="361">
        <f ca="1">SUMPRODUCT($O1127:AH1127,N(OFFSET($O222:AH222,0,MAX(COLUMN($O222:AH222))-COLUMN($O222:AH222),1,1)))</f>
        <v>0</v>
      </c>
      <c r="AI1156" s="361">
        <f ca="1">SUMPRODUCT($O1127:AI1127,N(OFFSET($O222:AI222,0,MAX(COLUMN($O222:AI222))-COLUMN($O222:AI222),1,1)))</f>
        <v>0</v>
      </c>
      <c r="AJ1156" s="361">
        <f ca="1">SUMPRODUCT($O1127:AJ1127,N(OFFSET($O222:AJ222,0,MAX(COLUMN($O222:AJ222))-COLUMN($O222:AJ222),1,1)))</f>
        <v>0</v>
      </c>
      <c r="AK1156" s="361">
        <f ca="1">SUMPRODUCT($O1127:AK1127,N(OFFSET($O222:AK222,0,MAX(COLUMN($O222:AK222))-COLUMN($O222:AK222),1,1)))</f>
        <v>0</v>
      </c>
      <c r="AL1156" s="361">
        <f ca="1">SUMPRODUCT($O1127:AL1127,N(OFFSET($O222:AL222,0,MAX(COLUMN($O222:AL222))-COLUMN($O222:AL222),1,1)))</f>
        <v>0</v>
      </c>
      <c r="AM1156" s="361">
        <f ca="1">SUMPRODUCT($O1127:AM1127,N(OFFSET($O222:AM222,0,MAX(COLUMN($O222:AM222))-COLUMN($O222:AM222),1,1)))</f>
        <v>0</v>
      </c>
      <c r="AN1156" s="361">
        <f ca="1">SUMPRODUCT($O1127:AN1127,N(OFFSET($O222:AN222,0,MAX(COLUMN($O222:AN222))-COLUMN($O222:AN222),1,1)))</f>
        <v>0</v>
      </c>
      <c r="AO1156" s="361">
        <f ca="1">SUMPRODUCT($O1127:AO1127,N(OFFSET($O222:AO222,0,MAX(COLUMN($O222:AO222))-COLUMN($O222:AO222),1,1)))</f>
        <v>0</v>
      </c>
      <c r="AP1156" s="361">
        <f ca="1">SUMPRODUCT($O1127:AP1127,N(OFFSET($O222:AP222,0,MAX(COLUMN($O222:AP222))-COLUMN($O222:AP222),1,1)))</f>
        <v>0</v>
      </c>
      <c r="AQ1156" s="361">
        <f ca="1">SUMPRODUCT($O1127:AQ1127,N(OFFSET($O222:AQ222,0,MAX(COLUMN($O222:AQ222))-COLUMN($O222:AQ222),1,1)))</f>
        <v>0</v>
      </c>
      <c r="AR1156" s="361">
        <f ca="1">SUMPRODUCT($O1127:AR1127,N(OFFSET($O222:AR222,0,MAX(COLUMN($O222:AR222))-COLUMN($O222:AR222),1,1)))</f>
        <v>0</v>
      </c>
      <c r="AS1156" s="361">
        <f ca="1">SUMPRODUCT($O1127:AS1127,N(OFFSET($O222:AS222,0,MAX(COLUMN($O222:AS222))-COLUMN($O222:AS222),1,1)))</f>
        <v>0</v>
      </c>
      <c r="AT1156" s="361">
        <f ca="1">SUMPRODUCT($O1127:AT1127,N(OFFSET($O222:AT222,0,MAX(COLUMN($O222:AT222))-COLUMN($O222:AT222),1,1)))</f>
        <v>0</v>
      </c>
      <c r="AU1156" s="361">
        <f ca="1">SUMPRODUCT($O1127:AU1127,N(OFFSET($O222:AU222,0,MAX(COLUMN($O222:AU222))-COLUMN($O222:AU222),1,1)))</f>
        <v>0</v>
      </c>
      <c r="AV1156" s="361">
        <f ca="1">SUMPRODUCT($O1127:AV1127,N(OFFSET($O222:AV222,0,MAX(COLUMN($O222:AV222))-COLUMN($O222:AV222),1,1)))</f>
        <v>0</v>
      </c>
      <c r="AW1156" s="361">
        <f ca="1">SUMPRODUCT($O1127:AW1127,N(OFFSET($O222:AW222,0,MAX(COLUMN($O222:AW222))-COLUMN($O222:AW222),1,1)))</f>
        <v>0</v>
      </c>
      <c r="AX1156" s="361">
        <f ca="1">SUMPRODUCT($O1127:AX1127,N(OFFSET($O222:AX222,0,MAX(COLUMN($O222:AX222))-COLUMN($O222:AX222),1,1)))</f>
        <v>0</v>
      </c>
      <c r="AY1156" s="361">
        <f ca="1">SUMPRODUCT($O1127:AY1127,N(OFFSET($O222:AY222,0,MAX(COLUMN($O222:AY222))-COLUMN($O222:AY222),1,1)))</f>
        <v>0</v>
      </c>
      <c r="AZ1156" s="361">
        <f ca="1">SUMPRODUCT($O1127:AZ1127,N(OFFSET($O222:AZ222,0,MAX(COLUMN($O222:AZ222))-COLUMN($O222:AZ222),1,1)))</f>
        <v>0</v>
      </c>
      <c r="BA1156" s="361">
        <f ca="1">SUMPRODUCT($O1127:BA1127,N(OFFSET($O222:BA222,0,MAX(COLUMN($O222:BA222))-COLUMN($O222:BA222),1,1)))</f>
        <v>0</v>
      </c>
      <c r="BB1156" s="361">
        <f ca="1">SUMPRODUCT($O1127:BB1127,N(OFFSET($O222:BB222,0,MAX(COLUMN($O222:BB222))-COLUMN($O222:BB222),1,1)))</f>
        <v>0</v>
      </c>
      <c r="BC1156" s="361">
        <f ca="1">SUMPRODUCT($O1127:BC1127,N(OFFSET($O222:BC222,0,MAX(COLUMN($O222:BC222))-COLUMN($O222:BC222),1,1)))</f>
        <v>0</v>
      </c>
      <c r="BD1156" s="361">
        <f ca="1">SUMPRODUCT($O1127:BD1127,N(OFFSET($O222:BD222,0,MAX(COLUMN($O222:BD222))-COLUMN($O222:BD222),1,1)))</f>
        <v>0</v>
      </c>
      <c r="BE1156" s="361">
        <f ca="1">SUMPRODUCT($O1127:BE1127,N(OFFSET($O222:BE222,0,MAX(COLUMN($O222:BE222))-COLUMN($O222:BE222),1,1)))</f>
        <v>0</v>
      </c>
      <c r="BF1156" s="361">
        <f ca="1">SUMPRODUCT($O1127:BF1127,N(OFFSET($O222:BF222,0,MAX(COLUMN($O222:BF222))-COLUMN($O222:BF222),1,1)))</f>
        <v>0</v>
      </c>
      <c r="BG1156" s="361">
        <f ca="1">SUMPRODUCT($O1127:BG1127,N(OFFSET($O222:BG222,0,MAX(COLUMN($O222:BG222))-COLUMN($O222:BG222),1,1)))</f>
        <v>0</v>
      </c>
      <c r="BH1156" s="361">
        <f ca="1">SUMPRODUCT($O1127:BH1127,N(OFFSET($O222:BH222,0,MAX(COLUMN($O222:BH222))-COLUMN($O222:BH222),1,1)))</f>
        <v>0</v>
      </c>
      <c r="BI1156" s="361">
        <f ca="1">SUMPRODUCT($O1127:BI1127,N(OFFSET($O222:BI222,0,MAX(COLUMN($O222:BI222))-COLUMN($O222:BI222),1,1)))</f>
        <v>0</v>
      </c>
      <c r="BJ1156" s="361">
        <f ca="1">SUMPRODUCT($O1127:BJ1127,N(OFFSET($O222:BJ222,0,MAX(COLUMN($O222:BJ222))-COLUMN($O222:BJ222),1,1)))</f>
        <v>0</v>
      </c>
      <c r="BK1156" s="361">
        <f ca="1">SUMPRODUCT($O1127:BK1127,N(OFFSET($O222:BK222,0,MAX(COLUMN($O222:BK222))-COLUMN($O222:BK222),1,1)))</f>
        <v>0</v>
      </c>
      <c r="BL1156" s="361">
        <f ca="1">SUMPRODUCT($O1127:BL1127,N(OFFSET($O222:BL222,0,MAX(COLUMN($O222:BL222))-COLUMN($O222:BL222),1,1)))</f>
        <v>0</v>
      </c>
      <c r="BM1156" s="361">
        <f ca="1">SUMPRODUCT($O1127:BM1127,N(OFFSET($O222:BM222,0,MAX(COLUMN($O222:BM222))-COLUMN($O222:BM222),1,1)))</f>
        <v>0</v>
      </c>
    </row>
    <row r="1157" spans="3:65" outlineLevel="1" x14ac:dyDescent="0.2">
      <c r="C1157" s="325">
        <f t="shared" si="1863"/>
        <v>17</v>
      </c>
      <c r="D1157" s="303" t="str">
        <f t="shared" si="1864"/>
        <v>item 17</v>
      </c>
      <c r="E1157" s="350" t="str">
        <f t="shared" si="1862"/>
        <v>Operating Expense</v>
      </c>
      <c r="F1157" s="320">
        <f t="shared" si="1862"/>
        <v>2</v>
      </c>
      <c r="G1157" s="320"/>
      <c r="H1157" s="362"/>
      <c r="K1157" s="341">
        <f t="shared" ca="1" si="1865"/>
        <v>0</v>
      </c>
      <c r="L1157" s="342">
        <f t="shared" ca="1" si="1866"/>
        <v>0</v>
      </c>
      <c r="O1157" s="361">
        <f ca="1">SUMPRODUCT($O1128:O1128,N(OFFSET($O223:O223,0,MAX(COLUMN($O223:O223))-COLUMN($O223:O223),1,1)))</f>
        <v>0</v>
      </c>
      <c r="P1157" s="361">
        <f ca="1">SUMPRODUCT($O1128:P1128,N(OFFSET($O223:P223,0,MAX(COLUMN($O223:P223))-COLUMN($O223:P223),1,1)))</f>
        <v>0</v>
      </c>
      <c r="Q1157" s="361">
        <f ca="1">SUMPRODUCT($O1128:Q1128,N(OFFSET($O223:Q223,0,MAX(COLUMN($O223:Q223))-COLUMN($O223:Q223),1,1)))</f>
        <v>0</v>
      </c>
      <c r="R1157" s="361">
        <f ca="1">SUMPRODUCT($O1128:R1128,N(OFFSET($O223:R223,0,MAX(COLUMN($O223:R223))-COLUMN($O223:R223),1,1)))</f>
        <v>0</v>
      </c>
      <c r="S1157" s="361">
        <f ca="1">SUMPRODUCT($O1128:S1128,N(OFFSET($O223:S223,0,MAX(COLUMN($O223:S223))-COLUMN($O223:S223),1,1)))</f>
        <v>0</v>
      </c>
      <c r="T1157" s="361">
        <f ca="1">SUMPRODUCT($O1128:T1128,N(OFFSET($O223:T223,0,MAX(COLUMN($O223:T223))-COLUMN($O223:T223),1,1)))</f>
        <v>0</v>
      </c>
      <c r="U1157" s="361">
        <f ca="1">SUMPRODUCT($O1128:U1128,N(OFFSET($O223:U223,0,MAX(COLUMN($O223:U223))-COLUMN($O223:U223),1,1)))</f>
        <v>0</v>
      </c>
      <c r="V1157" s="361">
        <f ca="1">SUMPRODUCT($O1128:V1128,N(OFFSET($O223:V223,0,MAX(COLUMN($O223:V223))-COLUMN($O223:V223),1,1)))</f>
        <v>0</v>
      </c>
      <c r="W1157" s="361">
        <f ca="1">SUMPRODUCT($O1128:W1128,N(OFFSET($O223:W223,0,MAX(COLUMN($O223:W223))-COLUMN($O223:W223),1,1)))</f>
        <v>0</v>
      </c>
      <c r="X1157" s="361">
        <f ca="1">SUMPRODUCT($O1128:X1128,N(OFFSET($O223:X223,0,MAX(COLUMN($O223:X223))-COLUMN($O223:X223),1,1)))</f>
        <v>0</v>
      </c>
      <c r="Y1157" s="361">
        <f ca="1">SUMPRODUCT($O1128:Y1128,N(OFFSET($O223:Y223,0,MAX(COLUMN($O223:Y223))-COLUMN($O223:Y223),1,1)))</f>
        <v>0</v>
      </c>
      <c r="Z1157" s="361">
        <f ca="1">SUMPRODUCT($O1128:Z1128,N(OFFSET($O223:Z223,0,MAX(COLUMN($O223:Z223))-COLUMN($O223:Z223),1,1)))</f>
        <v>0</v>
      </c>
      <c r="AA1157" s="361">
        <f ca="1">SUMPRODUCT($O1128:AA1128,N(OFFSET($O223:AA223,0,MAX(COLUMN($O223:AA223))-COLUMN($O223:AA223),1,1)))</f>
        <v>0</v>
      </c>
      <c r="AB1157" s="361">
        <f ca="1">SUMPRODUCT($O1128:AB1128,N(OFFSET($O223:AB223,0,MAX(COLUMN($O223:AB223))-COLUMN($O223:AB223),1,1)))</f>
        <v>0</v>
      </c>
      <c r="AC1157" s="361">
        <f ca="1">SUMPRODUCT($O1128:AC1128,N(OFFSET($O223:AC223,0,MAX(COLUMN($O223:AC223))-COLUMN($O223:AC223),1,1)))</f>
        <v>0</v>
      </c>
      <c r="AD1157" s="361">
        <f ca="1">SUMPRODUCT($O1128:AD1128,N(OFFSET($O223:AD223,0,MAX(COLUMN($O223:AD223))-COLUMN($O223:AD223),1,1)))</f>
        <v>0</v>
      </c>
      <c r="AE1157" s="361">
        <f ca="1">SUMPRODUCT($O1128:AE1128,N(OFFSET($O223:AE223,0,MAX(COLUMN($O223:AE223))-COLUMN($O223:AE223),1,1)))</f>
        <v>0</v>
      </c>
      <c r="AF1157" s="361">
        <f ca="1">SUMPRODUCT($O1128:AF1128,N(OFFSET($O223:AF223,0,MAX(COLUMN($O223:AF223))-COLUMN($O223:AF223),1,1)))</f>
        <v>0</v>
      </c>
      <c r="AG1157" s="361">
        <f ca="1">SUMPRODUCT($O1128:AG1128,N(OFFSET($O223:AG223,0,MAX(COLUMN($O223:AG223))-COLUMN($O223:AG223),1,1)))</f>
        <v>0</v>
      </c>
      <c r="AH1157" s="361">
        <f ca="1">SUMPRODUCT($O1128:AH1128,N(OFFSET($O223:AH223,0,MAX(COLUMN($O223:AH223))-COLUMN($O223:AH223),1,1)))</f>
        <v>0</v>
      </c>
      <c r="AI1157" s="361">
        <f ca="1">SUMPRODUCT($O1128:AI1128,N(OFFSET($O223:AI223,0,MAX(COLUMN($O223:AI223))-COLUMN($O223:AI223),1,1)))</f>
        <v>0</v>
      </c>
      <c r="AJ1157" s="361">
        <f ca="1">SUMPRODUCT($O1128:AJ1128,N(OFFSET($O223:AJ223,0,MAX(COLUMN($O223:AJ223))-COLUMN($O223:AJ223),1,1)))</f>
        <v>0</v>
      </c>
      <c r="AK1157" s="361">
        <f ca="1">SUMPRODUCT($O1128:AK1128,N(OFFSET($O223:AK223,0,MAX(COLUMN($O223:AK223))-COLUMN($O223:AK223),1,1)))</f>
        <v>0</v>
      </c>
      <c r="AL1157" s="361">
        <f ca="1">SUMPRODUCT($O1128:AL1128,N(OFFSET($O223:AL223,0,MAX(COLUMN($O223:AL223))-COLUMN($O223:AL223),1,1)))</f>
        <v>0</v>
      </c>
      <c r="AM1157" s="361">
        <f ca="1">SUMPRODUCT($O1128:AM1128,N(OFFSET($O223:AM223,0,MAX(COLUMN($O223:AM223))-COLUMN($O223:AM223),1,1)))</f>
        <v>0</v>
      </c>
      <c r="AN1157" s="361">
        <f ca="1">SUMPRODUCT($O1128:AN1128,N(OFFSET($O223:AN223,0,MAX(COLUMN($O223:AN223))-COLUMN($O223:AN223),1,1)))</f>
        <v>0</v>
      </c>
      <c r="AO1157" s="361">
        <f ca="1">SUMPRODUCT($O1128:AO1128,N(OFFSET($O223:AO223,0,MAX(COLUMN($O223:AO223))-COLUMN($O223:AO223),1,1)))</f>
        <v>0</v>
      </c>
      <c r="AP1157" s="361">
        <f ca="1">SUMPRODUCT($O1128:AP1128,N(OFFSET($O223:AP223,0,MAX(COLUMN($O223:AP223))-COLUMN($O223:AP223),1,1)))</f>
        <v>0</v>
      </c>
      <c r="AQ1157" s="361">
        <f ca="1">SUMPRODUCT($O1128:AQ1128,N(OFFSET($O223:AQ223,0,MAX(COLUMN($O223:AQ223))-COLUMN($O223:AQ223),1,1)))</f>
        <v>0</v>
      </c>
      <c r="AR1157" s="361">
        <f ca="1">SUMPRODUCT($O1128:AR1128,N(OFFSET($O223:AR223,0,MAX(COLUMN($O223:AR223))-COLUMN($O223:AR223),1,1)))</f>
        <v>0</v>
      </c>
      <c r="AS1157" s="361">
        <f ca="1">SUMPRODUCT($O1128:AS1128,N(OFFSET($O223:AS223,0,MAX(COLUMN($O223:AS223))-COLUMN($O223:AS223),1,1)))</f>
        <v>0</v>
      </c>
      <c r="AT1157" s="361">
        <f ca="1">SUMPRODUCT($O1128:AT1128,N(OFFSET($O223:AT223,0,MAX(COLUMN($O223:AT223))-COLUMN($O223:AT223),1,1)))</f>
        <v>0</v>
      </c>
      <c r="AU1157" s="361">
        <f ca="1">SUMPRODUCT($O1128:AU1128,N(OFFSET($O223:AU223,0,MAX(COLUMN($O223:AU223))-COLUMN($O223:AU223),1,1)))</f>
        <v>0</v>
      </c>
      <c r="AV1157" s="361">
        <f ca="1">SUMPRODUCT($O1128:AV1128,N(OFFSET($O223:AV223,0,MAX(COLUMN($O223:AV223))-COLUMN($O223:AV223),1,1)))</f>
        <v>0</v>
      </c>
      <c r="AW1157" s="361">
        <f ca="1">SUMPRODUCT($O1128:AW1128,N(OFFSET($O223:AW223,0,MAX(COLUMN($O223:AW223))-COLUMN($O223:AW223),1,1)))</f>
        <v>0</v>
      </c>
      <c r="AX1157" s="361">
        <f ca="1">SUMPRODUCT($O1128:AX1128,N(OFFSET($O223:AX223,0,MAX(COLUMN($O223:AX223))-COLUMN($O223:AX223),1,1)))</f>
        <v>0</v>
      </c>
      <c r="AY1157" s="361">
        <f ca="1">SUMPRODUCT($O1128:AY1128,N(OFFSET($O223:AY223,0,MAX(COLUMN($O223:AY223))-COLUMN($O223:AY223),1,1)))</f>
        <v>0</v>
      </c>
      <c r="AZ1157" s="361">
        <f ca="1">SUMPRODUCT($O1128:AZ1128,N(OFFSET($O223:AZ223,0,MAX(COLUMN($O223:AZ223))-COLUMN($O223:AZ223),1,1)))</f>
        <v>0</v>
      </c>
      <c r="BA1157" s="361">
        <f ca="1">SUMPRODUCT($O1128:BA1128,N(OFFSET($O223:BA223,0,MAX(COLUMN($O223:BA223))-COLUMN($O223:BA223),1,1)))</f>
        <v>0</v>
      </c>
      <c r="BB1157" s="361">
        <f ca="1">SUMPRODUCT($O1128:BB1128,N(OFFSET($O223:BB223,0,MAX(COLUMN($O223:BB223))-COLUMN($O223:BB223),1,1)))</f>
        <v>0</v>
      </c>
      <c r="BC1157" s="361">
        <f ca="1">SUMPRODUCT($O1128:BC1128,N(OFFSET($O223:BC223,0,MAX(COLUMN($O223:BC223))-COLUMN($O223:BC223),1,1)))</f>
        <v>0</v>
      </c>
      <c r="BD1157" s="361">
        <f ca="1">SUMPRODUCT($O1128:BD1128,N(OFFSET($O223:BD223,0,MAX(COLUMN($O223:BD223))-COLUMN($O223:BD223),1,1)))</f>
        <v>0</v>
      </c>
      <c r="BE1157" s="361">
        <f ca="1">SUMPRODUCT($O1128:BE1128,N(OFFSET($O223:BE223,0,MAX(COLUMN($O223:BE223))-COLUMN($O223:BE223),1,1)))</f>
        <v>0</v>
      </c>
      <c r="BF1157" s="361">
        <f ca="1">SUMPRODUCT($O1128:BF1128,N(OFFSET($O223:BF223,0,MAX(COLUMN($O223:BF223))-COLUMN($O223:BF223),1,1)))</f>
        <v>0</v>
      </c>
      <c r="BG1157" s="361">
        <f ca="1">SUMPRODUCT($O1128:BG1128,N(OFFSET($O223:BG223,0,MAX(COLUMN($O223:BG223))-COLUMN($O223:BG223),1,1)))</f>
        <v>0</v>
      </c>
      <c r="BH1157" s="361">
        <f ca="1">SUMPRODUCT($O1128:BH1128,N(OFFSET($O223:BH223,0,MAX(COLUMN($O223:BH223))-COLUMN($O223:BH223),1,1)))</f>
        <v>0</v>
      </c>
      <c r="BI1157" s="361">
        <f ca="1">SUMPRODUCT($O1128:BI1128,N(OFFSET($O223:BI223,0,MAX(COLUMN($O223:BI223))-COLUMN($O223:BI223),1,1)))</f>
        <v>0</v>
      </c>
      <c r="BJ1157" s="361">
        <f ca="1">SUMPRODUCT($O1128:BJ1128,N(OFFSET($O223:BJ223,0,MAX(COLUMN($O223:BJ223))-COLUMN($O223:BJ223),1,1)))</f>
        <v>0</v>
      </c>
      <c r="BK1157" s="361">
        <f ca="1">SUMPRODUCT($O1128:BK1128,N(OFFSET($O223:BK223,0,MAX(COLUMN($O223:BK223))-COLUMN($O223:BK223),1,1)))</f>
        <v>0</v>
      </c>
      <c r="BL1157" s="361">
        <f ca="1">SUMPRODUCT($O1128:BL1128,N(OFFSET($O223:BL223,0,MAX(COLUMN($O223:BL223))-COLUMN($O223:BL223),1,1)))</f>
        <v>0</v>
      </c>
      <c r="BM1157" s="361">
        <f ca="1">SUMPRODUCT($O1128:BM1128,N(OFFSET($O223:BM223,0,MAX(COLUMN($O223:BM223))-COLUMN($O223:BM223),1,1)))</f>
        <v>0</v>
      </c>
    </row>
    <row r="1158" spans="3:65" outlineLevel="1" x14ac:dyDescent="0.2">
      <c r="C1158" s="325">
        <f t="shared" si="1863"/>
        <v>18</v>
      </c>
      <c r="D1158" s="303" t="str">
        <f t="shared" si="1864"/>
        <v>item 18</v>
      </c>
      <c r="E1158" s="350" t="str">
        <f t="shared" si="1862"/>
        <v>Operating Expense</v>
      </c>
      <c r="F1158" s="320">
        <f t="shared" si="1862"/>
        <v>2</v>
      </c>
      <c r="G1158" s="320"/>
      <c r="H1158" s="362"/>
      <c r="K1158" s="341">
        <f t="shared" ca="1" si="1865"/>
        <v>0</v>
      </c>
      <c r="L1158" s="342">
        <f t="shared" ca="1" si="1866"/>
        <v>0</v>
      </c>
      <c r="O1158" s="361">
        <f ca="1">SUMPRODUCT($O1129:O1129,N(OFFSET($O224:O224,0,MAX(COLUMN($O224:O224))-COLUMN($O224:O224),1,1)))</f>
        <v>0</v>
      </c>
      <c r="P1158" s="361">
        <f ca="1">SUMPRODUCT($O1129:P1129,N(OFFSET($O224:P224,0,MAX(COLUMN($O224:P224))-COLUMN($O224:P224),1,1)))</f>
        <v>0</v>
      </c>
      <c r="Q1158" s="361">
        <f ca="1">SUMPRODUCT($O1129:Q1129,N(OFFSET($O224:Q224,0,MAX(COLUMN($O224:Q224))-COLUMN($O224:Q224),1,1)))</f>
        <v>0</v>
      </c>
      <c r="R1158" s="361">
        <f ca="1">SUMPRODUCT($O1129:R1129,N(OFFSET($O224:R224,0,MAX(COLUMN($O224:R224))-COLUMN($O224:R224),1,1)))</f>
        <v>0</v>
      </c>
      <c r="S1158" s="361">
        <f ca="1">SUMPRODUCT($O1129:S1129,N(OFFSET($O224:S224,0,MAX(COLUMN($O224:S224))-COLUMN($O224:S224),1,1)))</f>
        <v>0</v>
      </c>
      <c r="T1158" s="361">
        <f ca="1">SUMPRODUCT($O1129:T1129,N(OFFSET($O224:T224,0,MAX(COLUMN($O224:T224))-COLUMN($O224:T224),1,1)))</f>
        <v>0</v>
      </c>
      <c r="U1158" s="361">
        <f ca="1">SUMPRODUCT($O1129:U1129,N(OFFSET($O224:U224,0,MAX(COLUMN($O224:U224))-COLUMN($O224:U224),1,1)))</f>
        <v>0</v>
      </c>
      <c r="V1158" s="361">
        <f ca="1">SUMPRODUCT($O1129:V1129,N(OFFSET($O224:V224,0,MAX(COLUMN($O224:V224))-COLUMN($O224:V224),1,1)))</f>
        <v>0</v>
      </c>
      <c r="W1158" s="361">
        <f ca="1">SUMPRODUCT($O1129:W1129,N(OFFSET($O224:W224,0,MAX(COLUMN($O224:W224))-COLUMN($O224:W224),1,1)))</f>
        <v>0</v>
      </c>
      <c r="X1158" s="361">
        <f ca="1">SUMPRODUCT($O1129:X1129,N(OFFSET($O224:X224,0,MAX(COLUMN($O224:X224))-COLUMN($O224:X224),1,1)))</f>
        <v>0</v>
      </c>
      <c r="Y1158" s="361">
        <f ca="1">SUMPRODUCT($O1129:Y1129,N(OFFSET($O224:Y224,0,MAX(COLUMN($O224:Y224))-COLUMN($O224:Y224),1,1)))</f>
        <v>0</v>
      </c>
      <c r="Z1158" s="361">
        <f ca="1">SUMPRODUCT($O1129:Z1129,N(OFFSET($O224:Z224,0,MAX(COLUMN($O224:Z224))-COLUMN($O224:Z224),1,1)))</f>
        <v>0</v>
      </c>
      <c r="AA1158" s="361">
        <f ca="1">SUMPRODUCT($O1129:AA1129,N(OFFSET($O224:AA224,0,MAX(COLUMN($O224:AA224))-COLUMN($O224:AA224),1,1)))</f>
        <v>0</v>
      </c>
      <c r="AB1158" s="361">
        <f ca="1">SUMPRODUCT($O1129:AB1129,N(OFFSET($O224:AB224,0,MAX(COLUMN($O224:AB224))-COLUMN($O224:AB224),1,1)))</f>
        <v>0</v>
      </c>
      <c r="AC1158" s="361">
        <f ca="1">SUMPRODUCT($O1129:AC1129,N(OFFSET($O224:AC224,0,MAX(COLUMN($O224:AC224))-COLUMN($O224:AC224),1,1)))</f>
        <v>0</v>
      </c>
      <c r="AD1158" s="361">
        <f ca="1">SUMPRODUCT($O1129:AD1129,N(OFFSET($O224:AD224,0,MAX(COLUMN($O224:AD224))-COLUMN($O224:AD224),1,1)))</f>
        <v>0</v>
      </c>
      <c r="AE1158" s="361">
        <f ca="1">SUMPRODUCT($O1129:AE1129,N(OFFSET($O224:AE224,0,MAX(COLUMN($O224:AE224))-COLUMN($O224:AE224),1,1)))</f>
        <v>0</v>
      </c>
      <c r="AF1158" s="361">
        <f ca="1">SUMPRODUCT($O1129:AF1129,N(OFFSET($O224:AF224,0,MAX(COLUMN($O224:AF224))-COLUMN($O224:AF224),1,1)))</f>
        <v>0</v>
      </c>
      <c r="AG1158" s="361">
        <f ca="1">SUMPRODUCT($O1129:AG1129,N(OFFSET($O224:AG224,0,MAX(COLUMN($O224:AG224))-COLUMN($O224:AG224),1,1)))</f>
        <v>0</v>
      </c>
      <c r="AH1158" s="361">
        <f ca="1">SUMPRODUCT($O1129:AH1129,N(OFFSET($O224:AH224,0,MAX(COLUMN($O224:AH224))-COLUMN($O224:AH224),1,1)))</f>
        <v>0</v>
      </c>
      <c r="AI1158" s="361">
        <f ca="1">SUMPRODUCT($O1129:AI1129,N(OFFSET($O224:AI224,0,MAX(COLUMN($O224:AI224))-COLUMN($O224:AI224),1,1)))</f>
        <v>0</v>
      </c>
      <c r="AJ1158" s="361">
        <f ca="1">SUMPRODUCT($O1129:AJ1129,N(OFFSET($O224:AJ224,0,MAX(COLUMN($O224:AJ224))-COLUMN($O224:AJ224),1,1)))</f>
        <v>0</v>
      </c>
      <c r="AK1158" s="361">
        <f ca="1">SUMPRODUCT($O1129:AK1129,N(OFFSET($O224:AK224,0,MAX(COLUMN($O224:AK224))-COLUMN($O224:AK224),1,1)))</f>
        <v>0</v>
      </c>
      <c r="AL1158" s="361">
        <f ca="1">SUMPRODUCT($O1129:AL1129,N(OFFSET($O224:AL224,0,MAX(COLUMN($O224:AL224))-COLUMN($O224:AL224),1,1)))</f>
        <v>0</v>
      </c>
      <c r="AM1158" s="361">
        <f ca="1">SUMPRODUCT($O1129:AM1129,N(OFFSET($O224:AM224,0,MAX(COLUMN($O224:AM224))-COLUMN($O224:AM224),1,1)))</f>
        <v>0</v>
      </c>
      <c r="AN1158" s="361">
        <f ca="1">SUMPRODUCT($O1129:AN1129,N(OFFSET($O224:AN224,0,MAX(COLUMN($O224:AN224))-COLUMN($O224:AN224),1,1)))</f>
        <v>0</v>
      </c>
      <c r="AO1158" s="361">
        <f ca="1">SUMPRODUCT($O1129:AO1129,N(OFFSET($O224:AO224,0,MAX(COLUMN($O224:AO224))-COLUMN($O224:AO224),1,1)))</f>
        <v>0</v>
      </c>
      <c r="AP1158" s="361">
        <f ca="1">SUMPRODUCT($O1129:AP1129,N(OFFSET($O224:AP224,0,MAX(COLUMN($O224:AP224))-COLUMN($O224:AP224),1,1)))</f>
        <v>0</v>
      </c>
      <c r="AQ1158" s="361">
        <f ca="1">SUMPRODUCT($O1129:AQ1129,N(OFFSET($O224:AQ224,0,MAX(COLUMN($O224:AQ224))-COLUMN($O224:AQ224),1,1)))</f>
        <v>0</v>
      </c>
      <c r="AR1158" s="361">
        <f ca="1">SUMPRODUCT($O1129:AR1129,N(OFFSET($O224:AR224,0,MAX(COLUMN($O224:AR224))-COLUMN($O224:AR224),1,1)))</f>
        <v>0</v>
      </c>
      <c r="AS1158" s="361">
        <f ca="1">SUMPRODUCT($O1129:AS1129,N(OFFSET($O224:AS224,0,MAX(COLUMN($O224:AS224))-COLUMN($O224:AS224),1,1)))</f>
        <v>0</v>
      </c>
      <c r="AT1158" s="361">
        <f ca="1">SUMPRODUCT($O1129:AT1129,N(OFFSET($O224:AT224,0,MAX(COLUMN($O224:AT224))-COLUMN($O224:AT224),1,1)))</f>
        <v>0</v>
      </c>
      <c r="AU1158" s="361">
        <f ca="1">SUMPRODUCT($O1129:AU1129,N(OFFSET($O224:AU224,0,MAX(COLUMN($O224:AU224))-COLUMN($O224:AU224),1,1)))</f>
        <v>0</v>
      </c>
      <c r="AV1158" s="361">
        <f ca="1">SUMPRODUCT($O1129:AV1129,N(OFFSET($O224:AV224,0,MAX(COLUMN($O224:AV224))-COLUMN($O224:AV224),1,1)))</f>
        <v>0</v>
      </c>
      <c r="AW1158" s="361">
        <f ca="1">SUMPRODUCT($O1129:AW1129,N(OFFSET($O224:AW224,0,MAX(COLUMN($O224:AW224))-COLUMN($O224:AW224),1,1)))</f>
        <v>0</v>
      </c>
      <c r="AX1158" s="361">
        <f ca="1">SUMPRODUCT($O1129:AX1129,N(OFFSET($O224:AX224,0,MAX(COLUMN($O224:AX224))-COLUMN($O224:AX224),1,1)))</f>
        <v>0</v>
      </c>
      <c r="AY1158" s="361">
        <f ca="1">SUMPRODUCT($O1129:AY1129,N(OFFSET($O224:AY224,0,MAX(COLUMN($O224:AY224))-COLUMN($O224:AY224),1,1)))</f>
        <v>0</v>
      </c>
      <c r="AZ1158" s="361">
        <f ca="1">SUMPRODUCT($O1129:AZ1129,N(OFFSET($O224:AZ224,0,MAX(COLUMN($O224:AZ224))-COLUMN($O224:AZ224),1,1)))</f>
        <v>0</v>
      </c>
      <c r="BA1158" s="361">
        <f ca="1">SUMPRODUCT($O1129:BA1129,N(OFFSET($O224:BA224,0,MAX(COLUMN($O224:BA224))-COLUMN($O224:BA224),1,1)))</f>
        <v>0</v>
      </c>
      <c r="BB1158" s="361">
        <f ca="1">SUMPRODUCT($O1129:BB1129,N(OFFSET($O224:BB224,0,MAX(COLUMN($O224:BB224))-COLUMN($O224:BB224),1,1)))</f>
        <v>0</v>
      </c>
      <c r="BC1158" s="361">
        <f ca="1">SUMPRODUCT($O1129:BC1129,N(OFFSET($O224:BC224,0,MAX(COLUMN($O224:BC224))-COLUMN($O224:BC224),1,1)))</f>
        <v>0</v>
      </c>
      <c r="BD1158" s="361">
        <f ca="1">SUMPRODUCT($O1129:BD1129,N(OFFSET($O224:BD224,0,MAX(COLUMN($O224:BD224))-COLUMN($O224:BD224),1,1)))</f>
        <v>0</v>
      </c>
      <c r="BE1158" s="361">
        <f ca="1">SUMPRODUCT($O1129:BE1129,N(OFFSET($O224:BE224,0,MAX(COLUMN($O224:BE224))-COLUMN($O224:BE224),1,1)))</f>
        <v>0</v>
      </c>
      <c r="BF1158" s="361">
        <f ca="1">SUMPRODUCT($O1129:BF1129,N(OFFSET($O224:BF224,0,MAX(COLUMN($O224:BF224))-COLUMN($O224:BF224),1,1)))</f>
        <v>0</v>
      </c>
      <c r="BG1158" s="361">
        <f ca="1">SUMPRODUCT($O1129:BG1129,N(OFFSET($O224:BG224,0,MAX(COLUMN($O224:BG224))-COLUMN($O224:BG224),1,1)))</f>
        <v>0</v>
      </c>
      <c r="BH1158" s="361">
        <f ca="1">SUMPRODUCT($O1129:BH1129,N(OFFSET($O224:BH224,0,MAX(COLUMN($O224:BH224))-COLUMN($O224:BH224),1,1)))</f>
        <v>0</v>
      </c>
      <c r="BI1158" s="361">
        <f ca="1">SUMPRODUCT($O1129:BI1129,N(OFFSET($O224:BI224,0,MAX(COLUMN($O224:BI224))-COLUMN($O224:BI224),1,1)))</f>
        <v>0</v>
      </c>
      <c r="BJ1158" s="361">
        <f ca="1">SUMPRODUCT($O1129:BJ1129,N(OFFSET($O224:BJ224,0,MAX(COLUMN($O224:BJ224))-COLUMN($O224:BJ224),1,1)))</f>
        <v>0</v>
      </c>
      <c r="BK1158" s="361">
        <f ca="1">SUMPRODUCT($O1129:BK1129,N(OFFSET($O224:BK224,0,MAX(COLUMN($O224:BK224))-COLUMN($O224:BK224),1,1)))</f>
        <v>0</v>
      </c>
      <c r="BL1158" s="361">
        <f ca="1">SUMPRODUCT($O1129:BL1129,N(OFFSET($O224:BL224,0,MAX(COLUMN($O224:BL224))-COLUMN($O224:BL224),1,1)))</f>
        <v>0</v>
      </c>
      <c r="BM1158" s="361">
        <f ca="1">SUMPRODUCT($O1129:BM1129,N(OFFSET($O224:BM224,0,MAX(COLUMN($O224:BM224))-COLUMN($O224:BM224),1,1)))</f>
        <v>0</v>
      </c>
    </row>
    <row r="1159" spans="3:65" outlineLevel="1" x14ac:dyDescent="0.2">
      <c r="C1159" s="325">
        <f t="shared" si="1863"/>
        <v>19</v>
      </c>
      <c r="D1159" s="303" t="str">
        <f t="shared" si="1864"/>
        <v>item 19</v>
      </c>
      <c r="E1159" s="350" t="str">
        <f t="shared" si="1862"/>
        <v>Operating Expense</v>
      </c>
      <c r="F1159" s="320">
        <f t="shared" si="1862"/>
        <v>2</v>
      </c>
      <c r="G1159" s="320"/>
      <c r="H1159" s="362"/>
      <c r="K1159" s="341">
        <f t="shared" ca="1" si="1865"/>
        <v>0</v>
      </c>
      <c r="L1159" s="342">
        <f t="shared" ca="1" si="1866"/>
        <v>0</v>
      </c>
      <c r="O1159" s="361">
        <f ca="1">SUMPRODUCT($O1130:O1130,N(OFFSET($O225:O225,0,MAX(COLUMN($O225:O225))-COLUMN($O225:O225),1,1)))</f>
        <v>0</v>
      </c>
      <c r="P1159" s="361">
        <f ca="1">SUMPRODUCT($O1130:P1130,N(OFFSET($O225:P225,0,MAX(COLUMN($O225:P225))-COLUMN($O225:P225),1,1)))</f>
        <v>0</v>
      </c>
      <c r="Q1159" s="361">
        <f ca="1">SUMPRODUCT($O1130:Q1130,N(OFFSET($O225:Q225,0,MAX(COLUMN($O225:Q225))-COLUMN($O225:Q225),1,1)))</f>
        <v>0</v>
      </c>
      <c r="R1159" s="361">
        <f ca="1">SUMPRODUCT($O1130:R1130,N(OFFSET($O225:R225,0,MAX(COLUMN($O225:R225))-COLUMN($O225:R225),1,1)))</f>
        <v>0</v>
      </c>
      <c r="S1159" s="361">
        <f ca="1">SUMPRODUCT($O1130:S1130,N(OFFSET($O225:S225,0,MAX(COLUMN($O225:S225))-COLUMN($O225:S225),1,1)))</f>
        <v>0</v>
      </c>
      <c r="T1159" s="361">
        <f ca="1">SUMPRODUCT($O1130:T1130,N(OFFSET($O225:T225,0,MAX(COLUMN($O225:T225))-COLUMN($O225:T225),1,1)))</f>
        <v>0</v>
      </c>
      <c r="U1159" s="361">
        <f ca="1">SUMPRODUCT($O1130:U1130,N(OFFSET($O225:U225,0,MAX(COLUMN($O225:U225))-COLUMN($O225:U225),1,1)))</f>
        <v>0</v>
      </c>
      <c r="V1159" s="361">
        <f ca="1">SUMPRODUCT($O1130:V1130,N(OFFSET($O225:V225,0,MAX(COLUMN($O225:V225))-COLUMN($O225:V225),1,1)))</f>
        <v>0</v>
      </c>
      <c r="W1159" s="361">
        <f ca="1">SUMPRODUCT($O1130:W1130,N(OFFSET($O225:W225,0,MAX(COLUMN($O225:W225))-COLUMN($O225:W225),1,1)))</f>
        <v>0</v>
      </c>
      <c r="X1159" s="361">
        <f ca="1">SUMPRODUCT($O1130:X1130,N(OFFSET($O225:X225,0,MAX(COLUMN($O225:X225))-COLUMN($O225:X225),1,1)))</f>
        <v>0</v>
      </c>
      <c r="Y1159" s="361">
        <f ca="1">SUMPRODUCT($O1130:Y1130,N(OFFSET($O225:Y225,0,MAX(COLUMN($O225:Y225))-COLUMN($O225:Y225),1,1)))</f>
        <v>0</v>
      </c>
      <c r="Z1159" s="361">
        <f ca="1">SUMPRODUCT($O1130:Z1130,N(OFFSET($O225:Z225,0,MAX(COLUMN($O225:Z225))-COLUMN($O225:Z225),1,1)))</f>
        <v>0</v>
      </c>
      <c r="AA1159" s="361">
        <f ca="1">SUMPRODUCT($O1130:AA1130,N(OFFSET($O225:AA225,0,MAX(COLUMN($O225:AA225))-COLUMN($O225:AA225),1,1)))</f>
        <v>0</v>
      </c>
      <c r="AB1159" s="361">
        <f ca="1">SUMPRODUCT($O1130:AB1130,N(OFFSET($O225:AB225,0,MAX(COLUMN($O225:AB225))-COLUMN($O225:AB225),1,1)))</f>
        <v>0</v>
      </c>
      <c r="AC1159" s="361">
        <f ca="1">SUMPRODUCT($O1130:AC1130,N(OFFSET($O225:AC225,0,MAX(COLUMN($O225:AC225))-COLUMN($O225:AC225),1,1)))</f>
        <v>0</v>
      </c>
      <c r="AD1159" s="361">
        <f ca="1">SUMPRODUCT($O1130:AD1130,N(OFFSET($O225:AD225,0,MAX(COLUMN($O225:AD225))-COLUMN($O225:AD225),1,1)))</f>
        <v>0</v>
      </c>
      <c r="AE1159" s="361">
        <f ca="1">SUMPRODUCT($O1130:AE1130,N(OFFSET($O225:AE225,0,MAX(COLUMN($O225:AE225))-COLUMN($O225:AE225),1,1)))</f>
        <v>0</v>
      </c>
      <c r="AF1159" s="361">
        <f ca="1">SUMPRODUCT($O1130:AF1130,N(OFFSET($O225:AF225,0,MAX(COLUMN($O225:AF225))-COLUMN($O225:AF225),1,1)))</f>
        <v>0</v>
      </c>
      <c r="AG1159" s="361">
        <f ca="1">SUMPRODUCT($O1130:AG1130,N(OFFSET($O225:AG225,0,MAX(COLUMN($O225:AG225))-COLUMN($O225:AG225),1,1)))</f>
        <v>0</v>
      </c>
      <c r="AH1159" s="361">
        <f ca="1">SUMPRODUCT($O1130:AH1130,N(OFFSET($O225:AH225,0,MAX(COLUMN($O225:AH225))-COLUMN($O225:AH225),1,1)))</f>
        <v>0</v>
      </c>
      <c r="AI1159" s="361">
        <f ca="1">SUMPRODUCT($O1130:AI1130,N(OFFSET($O225:AI225,0,MAX(COLUMN($O225:AI225))-COLUMN($O225:AI225),1,1)))</f>
        <v>0</v>
      </c>
      <c r="AJ1159" s="361">
        <f ca="1">SUMPRODUCT($O1130:AJ1130,N(OFFSET($O225:AJ225,0,MAX(COLUMN($O225:AJ225))-COLUMN($O225:AJ225),1,1)))</f>
        <v>0</v>
      </c>
      <c r="AK1159" s="361">
        <f ca="1">SUMPRODUCT($O1130:AK1130,N(OFFSET($O225:AK225,0,MAX(COLUMN($O225:AK225))-COLUMN($O225:AK225),1,1)))</f>
        <v>0</v>
      </c>
      <c r="AL1159" s="361">
        <f ca="1">SUMPRODUCT($O1130:AL1130,N(OFFSET($O225:AL225,0,MAX(COLUMN($O225:AL225))-COLUMN($O225:AL225),1,1)))</f>
        <v>0</v>
      </c>
      <c r="AM1159" s="361">
        <f ca="1">SUMPRODUCT($O1130:AM1130,N(OFFSET($O225:AM225,0,MAX(COLUMN($O225:AM225))-COLUMN($O225:AM225),1,1)))</f>
        <v>0</v>
      </c>
      <c r="AN1159" s="361">
        <f ca="1">SUMPRODUCT($O1130:AN1130,N(OFFSET($O225:AN225,0,MAX(COLUMN($O225:AN225))-COLUMN($O225:AN225),1,1)))</f>
        <v>0</v>
      </c>
      <c r="AO1159" s="361">
        <f ca="1">SUMPRODUCT($O1130:AO1130,N(OFFSET($O225:AO225,0,MAX(COLUMN($O225:AO225))-COLUMN($O225:AO225),1,1)))</f>
        <v>0</v>
      </c>
      <c r="AP1159" s="361">
        <f ca="1">SUMPRODUCT($O1130:AP1130,N(OFFSET($O225:AP225,0,MAX(COLUMN($O225:AP225))-COLUMN($O225:AP225),1,1)))</f>
        <v>0</v>
      </c>
      <c r="AQ1159" s="361">
        <f ca="1">SUMPRODUCT($O1130:AQ1130,N(OFFSET($O225:AQ225,0,MAX(COLUMN($O225:AQ225))-COLUMN($O225:AQ225),1,1)))</f>
        <v>0</v>
      </c>
      <c r="AR1159" s="361">
        <f ca="1">SUMPRODUCT($O1130:AR1130,N(OFFSET($O225:AR225,0,MAX(COLUMN($O225:AR225))-COLUMN($O225:AR225),1,1)))</f>
        <v>0</v>
      </c>
      <c r="AS1159" s="361">
        <f ca="1">SUMPRODUCT($O1130:AS1130,N(OFFSET($O225:AS225,0,MAX(COLUMN($O225:AS225))-COLUMN($O225:AS225),1,1)))</f>
        <v>0</v>
      </c>
      <c r="AT1159" s="361">
        <f ca="1">SUMPRODUCT($O1130:AT1130,N(OFFSET($O225:AT225,0,MAX(COLUMN($O225:AT225))-COLUMN($O225:AT225),1,1)))</f>
        <v>0</v>
      </c>
      <c r="AU1159" s="361">
        <f ca="1">SUMPRODUCT($O1130:AU1130,N(OFFSET($O225:AU225,0,MAX(COLUMN($O225:AU225))-COLUMN($O225:AU225),1,1)))</f>
        <v>0</v>
      </c>
      <c r="AV1159" s="361">
        <f ca="1">SUMPRODUCT($O1130:AV1130,N(OFFSET($O225:AV225,0,MAX(COLUMN($O225:AV225))-COLUMN($O225:AV225),1,1)))</f>
        <v>0</v>
      </c>
      <c r="AW1159" s="361">
        <f ca="1">SUMPRODUCT($O1130:AW1130,N(OFFSET($O225:AW225,0,MAX(COLUMN($O225:AW225))-COLUMN($O225:AW225),1,1)))</f>
        <v>0</v>
      </c>
      <c r="AX1159" s="361">
        <f ca="1">SUMPRODUCT($O1130:AX1130,N(OFFSET($O225:AX225,0,MAX(COLUMN($O225:AX225))-COLUMN($O225:AX225),1,1)))</f>
        <v>0</v>
      </c>
      <c r="AY1159" s="361">
        <f ca="1">SUMPRODUCT($O1130:AY1130,N(OFFSET($O225:AY225,0,MAX(COLUMN($O225:AY225))-COLUMN($O225:AY225),1,1)))</f>
        <v>0</v>
      </c>
      <c r="AZ1159" s="361">
        <f ca="1">SUMPRODUCT($O1130:AZ1130,N(OFFSET($O225:AZ225,0,MAX(COLUMN($O225:AZ225))-COLUMN($O225:AZ225),1,1)))</f>
        <v>0</v>
      </c>
      <c r="BA1159" s="361">
        <f ca="1">SUMPRODUCT($O1130:BA1130,N(OFFSET($O225:BA225,0,MAX(COLUMN($O225:BA225))-COLUMN($O225:BA225),1,1)))</f>
        <v>0</v>
      </c>
      <c r="BB1159" s="361">
        <f ca="1">SUMPRODUCT($O1130:BB1130,N(OFFSET($O225:BB225,0,MAX(COLUMN($O225:BB225))-COLUMN($O225:BB225),1,1)))</f>
        <v>0</v>
      </c>
      <c r="BC1159" s="361">
        <f ca="1">SUMPRODUCT($O1130:BC1130,N(OFFSET($O225:BC225,0,MAX(COLUMN($O225:BC225))-COLUMN($O225:BC225),1,1)))</f>
        <v>0</v>
      </c>
      <c r="BD1159" s="361">
        <f ca="1">SUMPRODUCT($O1130:BD1130,N(OFFSET($O225:BD225,0,MAX(COLUMN($O225:BD225))-COLUMN($O225:BD225),1,1)))</f>
        <v>0</v>
      </c>
      <c r="BE1159" s="361">
        <f ca="1">SUMPRODUCT($O1130:BE1130,N(OFFSET($O225:BE225,0,MAX(COLUMN($O225:BE225))-COLUMN($O225:BE225),1,1)))</f>
        <v>0</v>
      </c>
      <c r="BF1159" s="361">
        <f ca="1">SUMPRODUCT($O1130:BF1130,N(OFFSET($O225:BF225,0,MAX(COLUMN($O225:BF225))-COLUMN($O225:BF225),1,1)))</f>
        <v>0</v>
      </c>
      <c r="BG1159" s="361">
        <f ca="1">SUMPRODUCT($O1130:BG1130,N(OFFSET($O225:BG225,0,MAX(COLUMN($O225:BG225))-COLUMN($O225:BG225),1,1)))</f>
        <v>0</v>
      </c>
      <c r="BH1159" s="361">
        <f ca="1">SUMPRODUCT($O1130:BH1130,N(OFFSET($O225:BH225,0,MAX(COLUMN($O225:BH225))-COLUMN($O225:BH225),1,1)))</f>
        <v>0</v>
      </c>
      <c r="BI1159" s="361">
        <f ca="1">SUMPRODUCT($O1130:BI1130,N(OFFSET($O225:BI225,0,MAX(COLUMN($O225:BI225))-COLUMN($O225:BI225),1,1)))</f>
        <v>0</v>
      </c>
      <c r="BJ1159" s="361">
        <f ca="1">SUMPRODUCT($O1130:BJ1130,N(OFFSET($O225:BJ225,0,MAX(COLUMN($O225:BJ225))-COLUMN($O225:BJ225),1,1)))</f>
        <v>0</v>
      </c>
      <c r="BK1159" s="361">
        <f ca="1">SUMPRODUCT($O1130:BK1130,N(OFFSET($O225:BK225,0,MAX(COLUMN($O225:BK225))-COLUMN($O225:BK225),1,1)))</f>
        <v>0</v>
      </c>
      <c r="BL1159" s="361">
        <f ca="1">SUMPRODUCT($O1130:BL1130,N(OFFSET($O225:BL225,0,MAX(COLUMN($O225:BL225))-COLUMN($O225:BL225),1,1)))</f>
        <v>0</v>
      </c>
      <c r="BM1159" s="361">
        <f ca="1">SUMPRODUCT($O1130:BM1130,N(OFFSET($O225:BM225,0,MAX(COLUMN($O225:BM225))-COLUMN($O225:BM225),1,1)))</f>
        <v>0</v>
      </c>
    </row>
    <row r="1160" spans="3:65" outlineLevel="1" x14ac:dyDescent="0.2">
      <c r="C1160" s="325">
        <f t="shared" si="1863"/>
        <v>20</v>
      </c>
      <c r="D1160" s="303" t="str">
        <f t="shared" si="1864"/>
        <v>item 20</v>
      </c>
      <c r="E1160" s="350" t="str">
        <f t="shared" si="1862"/>
        <v>Operating Expense</v>
      </c>
      <c r="F1160" s="320">
        <f t="shared" si="1862"/>
        <v>2</v>
      </c>
      <c r="G1160" s="320"/>
      <c r="H1160" s="362"/>
      <c r="K1160" s="341">
        <f t="shared" ca="1" si="1865"/>
        <v>0</v>
      </c>
      <c r="L1160" s="342">
        <f t="shared" ca="1" si="1866"/>
        <v>0</v>
      </c>
      <c r="O1160" s="361">
        <f ca="1">SUMPRODUCT($O1131:O1131,N(OFFSET($O226:O226,0,MAX(COLUMN($O226:O226))-COLUMN($O226:O226),1,1)))</f>
        <v>0</v>
      </c>
      <c r="P1160" s="361">
        <f ca="1">SUMPRODUCT($O1131:P1131,N(OFFSET($O226:P226,0,MAX(COLUMN($O226:P226))-COLUMN($O226:P226),1,1)))</f>
        <v>0</v>
      </c>
      <c r="Q1160" s="361">
        <f ca="1">SUMPRODUCT($O1131:Q1131,N(OFFSET($O226:Q226,0,MAX(COLUMN($O226:Q226))-COLUMN($O226:Q226),1,1)))</f>
        <v>0</v>
      </c>
      <c r="R1160" s="361">
        <f ca="1">SUMPRODUCT($O1131:R1131,N(OFFSET($O226:R226,0,MAX(COLUMN($O226:R226))-COLUMN($O226:R226),1,1)))</f>
        <v>0</v>
      </c>
      <c r="S1160" s="361">
        <f ca="1">SUMPRODUCT($O1131:S1131,N(OFFSET($O226:S226,0,MAX(COLUMN($O226:S226))-COLUMN($O226:S226),1,1)))</f>
        <v>0</v>
      </c>
      <c r="T1160" s="361">
        <f ca="1">SUMPRODUCT($O1131:T1131,N(OFFSET($O226:T226,0,MAX(COLUMN($O226:T226))-COLUMN($O226:T226),1,1)))</f>
        <v>0</v>
      </c>
      <c r="U1160" s="361">
        <f ca="1">SUMPRODUCT($O1131:U1131,N(OFFSET($O226:U226,0,MAX(COLUMN($O226:U226))-COLUMN($O226:U226),1,1)))</f>
        <v>0</v>
      </c>
      <c r="V1160" s="361">
        <f ca="1">SUMPRODUCT($O1131:V1131,N(OFFSET($O226:V226,0,MAX(COLUMN($O226:V226))-COLUMN($O226:V226),1,1)))</f>
        <v>0</v>
      </c>
      <c r="W1160" s="361">
        <f ca="1">SUMPRODUCT($O1131:W1131,N(OFFSET($O226:W226,0,MAX(COLUMN($O226:W226))-COLUMN($O226:W226),1,1)))</f>
        <v>0</v>
      </c>
      <c r="X1160" s="361">
        <f ca="1">SUMPRODUCT($O1131:X1131,N(OFFSET($O226:X226,0,MAX(COLUMN($O226:X226))-COLUMN($O226:X226),1,1)))</f>
        <v>0</v>
      </c>
      <c r="Y1160" s="361">
        <f ca="1">SUMPRODUCT($O1131:Y1131,N(OFFSET($O226:Y226,0,MAX(COLUMN($O226:Y226))-COLUMN($O226:Y226),1,1)))</f>
        <v>0</v>
      </c>
      <c r="Z1160" s="361">
        <f ca="1">SUMPRODUCT($O1131:Z1131,N(OFFSET($O226:Z226,0,MAX(COLUMN($O226:Z226))-COLUMN($O226:Z226),1,1)))</f>
        <v>0</v>
      </c>
      <c r="AA1160" s="361">
        <f ca="1">SUMPRODUCT($O1131:AA1131,N(OFFSET($O226:AA226,0,MAX(COLUMN($O226:AA226))-COLUMN($O226:AA226),1,1)))</f>
        <v>0</v>
      </c>
      <c r="AB1160" s="361">
        <f ca="1">SUMPRODUCT($O1131:AB1131,N(OFFSET($O226:AB226,0,MAX(COLUMN($O226:AB226))-COLUMN($O226:AB226),1,1)))</f>
        <v>0</v>
      </c>
      <c r="AC1160" s="361">
        <f ca="1">SUMPRODUCT($O1131:AC1131,N(OFFSET($O226:AC226,0,MAX(COLUMN($O226:AC226))-COLUMN($O226:AC226),1,1)))</f>
        <v>0</v>
      </c>
      <c r="AD1160" s="361">
        <f ca="1">SUMPRODUCT($O1131:AD1131,N(OFFSET($O226:AD226,0,MAX(COLUMN($O226:AD226))-COLUMN($O226:AD226),1,1)))</f>
        <v>0</v>
      </c>
      <c r="AE1160" s="361">
        <f ca="1">SUMPRODUCT($O1131:AE1131,N(OFFSET($O226:AE226,0,MAX(COLUMN($O226:AE226))-COLUMN($O226:AE226),1,1)))</f>
        <v>0</v>
      </c>
      <c r="AF1160" s="361">
        <f ca="1">SUMPRODUCT($O1131:AF1131,N(OFFSET($O226:AF226,0,MAX(COLUMN($O226:AF226))-COLUMN($O226:AF226),1,1)))</f>
        <v>0</v>
      </c>
      <c r="AG1160" s="361">
        <f ca="1">SUMPRODUCT($O1131:AG1131,N(OFFSET($O226:AG226,0,MAX(COLUMN($O226:AG226))-COLUMN($O226:AG226),1,1)))</f>
        <v>0</v>
      </c>
      <c r="AH1160" s="361">
        <f ca="1">SUMPRODUCT($O1131:AH1131,N(OFFSET($O226:AH226,0,MAX(COLUMN($O226:AH226))-COLUMN($O226:AH226),1,1)))</f>
        <v>0</v>
      </c>
      <c r="AI1160" s="361">
        <f ca="1">SUMPRODUCT($O1131:AI1131,N(OFFSET($O226:AI226,0,MAX(COLUMN($O226:AI226))-COLUMN($O226:AI226),1,1)))</f>
        <v>0</v>
      </c>
      <c r="AJ1160" s="361">
        <f ca="1">SUMPRODUCT($O1131:AJ1131,N(OFFSET($O226:AJ226,0,MAX(COLUMN($O226:AJ226))-COLUMN($O226:AJ226),1,1)))</f>
        <v>0</v>
      </c>
      <c r="AK1160" s="361">
        <f ca="1">SUMPRODUCT($O1131:AK1131,N(OFFSET($O226:AK226,0,MAX(COLUMN($O226:AK226))-COLUMN($O226:AK226),1,1)))</f>
        <v>0</v>
      </c>
      <c r="AL1160" s="361">
        <f ca="1">SUMPRODUCT($O1131:AL1131,N(OFFSET($O226:AL226,0,MAX(COLUMN($O226:AL226))-COLUMN($O226:AL226),1,1)))</f>
        <v>0</v>
      </c>
      <c r="AM1160" s="361">
        <f ca="1">SUMPRODUCT($O1131:AM1131,N(OFFSET($O226:AM226,0,MAX(COLUMN($O226:AM226))-COLUMN($O226:AM226),1,1)))</f>
        <v>0</v>
      </c>
      <c r="AN1160" s="361">
        <f ca="1">SUMPRODUCT($O1131:AN1131,N(OFFSET($O226:AN226,0,MAX(COLUMN($O226:AN226))-COLUMN($O226:AN226),1,1)))</f>
        <v>0</v>
      </c>
      <c r="AO1160" s="361">
        <f ca="1">SUMPRODUCT($O1131:AO1131,N(OFFSET($O226:AO226,0,MAX(COLUMN($O226:AO226))-COLUMN($O226:AO226),1,1)))</f>
        <v>0</v>
      </c>
      <c r="AP1160" s="361">
        <f ca="1">SUMPRODUCT($O1131:AP1131,N(OFFSET($O226:AP226,0,MAX(COLUMN($O226:AP226))-COLUMN($O226:AP226),1,1)))</f>
        <v>0</v>
      </c>
      <c r="AQ1160" s="361">
        <f ca="1">SUMPRODUCT($O1131:AQ1131,N(OFFSET($O226:AQ226,0,MAX(COLUMN($O226:AQ226))-COLUMN($O226:AQ226),1,1)))</f>
        <v>0</v>
      </c>
      <c r="AR1160" s="361">
        <f ca="1">SUMPRODUCT($O1131:AR1131,N(OFFSET($O226:AR226,0,MAX(COLUMN($O226:AR226))-COLUMN($O226:AR226),1,1)))</f>
        <v>0</v>
      </c>
      <c r="AS1160" s="361">
        <f ca="1">SUMPRODUCT($O1131:AS1131,N(OFFSET($O226:AS226,0,MAX(COLUMN($O226:AS226))-COLUMN($O226:AS226),1,1)))</f>
        <v>0</v>
      </c>
      <c r="AT1160" s="361">
        <f ca="1">SUMPRODUCT($O1131:AT1131,N(OFFSET($O226:AT226,0,MAX(COLUMN($O226:AT226))-COLUMN($O226:AT226),1,1)))</f>
        <v>0</v>
      </c>
      <c r="AU1160" s="361">
        <f ca="1">SUMPRODUCT($O1131:AU1131,N(OFFSET($O226:AU226,0,MAX(COLUMN($O226:AU226))-COLUMN($O226:AU226),1,1)))</f>
        <v>0</v>
      </c>
      <c r="AV1160" s="361">
        <f ca="1">SUMPRODUCT($O1131:AV1131,N(OFFSET($O226:AV226,0,MAX(COLUMN($O226:AV226))-COLUMN($O226:AV226),1,1)))</f>
        <v>0</v>
      </c>
      <c r="AW1160" s="361">
        <f ca="1">SUMPRODUCT($O1131:AW1131,N(OFFSET($O226:AW226,0,MAX(COLUMN($O226:AW226))-COLUMN($O226:AW226),1,1)))</f>
        <v>0</v>
      </c>
      <c r="AX1160" s="361">
        <f ca="1">SUMPRODUCT($O1131:AX1131,N(OFFSET($O226:AX226,0,MAX(COLUMN($O226:AX226))-COLUMN($O226:AX226),1,1)))</f>
        <v>0</v>
      </c>
      <c r="AY1160" s="361">
        <f ca="1">SUMPRODUCT($O1131:AY1131,N(OFFSET($O226:AY226,0,MAX(COLUMN($O226:AY226))-COLUMN($O226:AY226),1,1)))</f>
        <v>0</v>
      </c>
      <c r="AZ1160" s="361">
        <f ca="1">SUMPRODUCT($O1131:AZ1131,N(OFFSET($O226:AZ226,0,MAX(COLUMN($O226:AZ226))-COLUMN($O226:AZ226),1,1)))</f>
        <v>0</v>
      </c>
      <c r="BA1160" s="361">
        <f ca="1">SUMPRODUCT($O1131:BA1131,N(OFFSET($O226:BA226,0,MAX(COLUMN($O226:BA226))-COLUMN($O226:BA226),1,1)))</f>
        <v>0</v>
      </c>
      <c r="BB1160" s="361">
        <f ca="1">SUMPRODUCT($O1131:BB1131,N(OFFSET($O226:BB226,0,MAX(COLUMN($O226:BB226))-COLUMN($O226:BB226),1,1)))</f>
        <v>0</v>
      </c>
      <c r="BC1160" s="361">
        <f ca="1">SUMPRODUCT($O1131:BC1131,N(OFFSET($O226:BC226,0,MAX(COLUMN($O226:BC226))-COLUMN($O226:BC226),1,1)))</f>
        <v>0</v>
      </c>
      <c r="BD1160" s="361">
        <f ca="1">SUMPRODUCT($O1131:BD1131,N(OFFSET($O226:BD226,0,MAX(COLUMN($O226:BD226))-COLUMN($O226:BD226),1,1)))</f>
        <v>0</v>
      </c>
      <c r="BE1160" s="361">
        <f ca="1">SUMPRODUCT($O1131:BE1131,N(OFFSET($O226:BE226,0,MAX(COLUMN($O226:BE226))-COLUMN($O226:BE226),1,1)))</f>
        <v>0</v>
      </c>
      <c r="BF1160" s="361">
        <f ca="1">SUMPRODUCT($O1131:BF1131,N(OFFSET($O226:BF226,0,MAX(COLUMN($O226:BF226))-COLUMN($O226:BF226),1,1)))</f>
        <v>0</v>
      </c>
      <c r="BG1160" s="361">
        <f ca="1">SUMPRODUCT($O1131:BG1131,N(OFFSET($O226:BG226,0,MAX(COLUMN($O226:BG226))-COLUMN($O226:BG226),1,1)))</f>
        <v>0</v>
      </c>
      <c r="BH1160" s="361">
        <f ca="1">SUMPRODUCT($O1131:BH1131,N(OFFSET($O226:BH226,0,MAX(COLUMN($O226:BH226))-COLUMN($O226:BH226),1,1)))</f>
        <v>0</v>
      </c>
      <c r="BI1160" s="361">
        <f ca="1">SUMPRODUCT($O1131:BI1131,N(OFFSET($O226:BI226,0,MAX(COLUMN($O226:BI226))-COLUMN($O226:BI226),1,1)))</f>
        <v>0</v>
      </c>
      <c r="BJ1160" s="361">
        <f ca="1">SUMPRODUCT($O1131:BJ1131,N(OFFSET($O226:BJ226,0,MAX(COLUMN($O226:BJ226))-COLUMN($O226:BJ226),1,1)))</f>
        <v>0</v>
      </c>
      <c r="BK1160" s="361">
        <f ca="1">SUMPRODUCT($O1131:BK1131,N(OFFSET($O226:BK226,0,MAX(COLUMN($O226:BK226))-COLUMN($O226:BK226),1,1)))</f>
        <v>0</v>
      </c>
      <c r="BL1160" s="361">
        <f ca="1">SUMPRODUCT($O1131:BL1131,N(OFFSET($O226:BL226,0,MAX(COLUMN($O226:BL226))-COLUMN($O226:BL226),1,1)))</f>
        <v>0</v>
      </c>
      <c r="BM1160" s="361">
        <f ca="1">SUMPRODUCT($O1131:BM1131,N(OFFSET($O226:BM226,0,MAX(COLUMN($O226:BM226))-COLUMN($O226:BM226),1,1)))</f>
        <v>0</v>
      </c>
    </row>
    <row r="1161" spans="3:65" outlineLevel="1" x14ac:dyDescent="0.2">
      <c r="C1161" s="325">
        <f t="shared" si="1863"/>
        <v>21</v>
      </c>
      <c r="D1161" s="303" t="str">
        <f t="shared" si="1864"/>
        <v>item 21</v>
      </c>
      <c r="E1161" s="350" t="str">
        <f t="shared" si="1862"/>
        <v>Operating Expense</v>
      </c>
      <c r="F1161" s="320">
        <f t="shared" si="1862"/>
        <v>2</v>
      </c>
      <c r="G1161" s="320"/>
      <c r="H1161" s="362"/>
      <c r="K1161" s="341">
        <f t="shared" ca="1" si="1865"/>
        <v>0</v>
      </c>
      <c r="L1161" s="342">
        <f t="shared" ca="1" si="1866"/>
        <v>0</v>
      </c>
      <c r="O1161" s="361">
        <f ca="1">SUMPRODUCT($O1132:O1132,N(OFFSET($O227:O227,0,MAX(COLUMN($O227:O227))-COLUMN($O227:O227),1,1)))</f>
        <v>0</v>
      </c>
      <c r="P1161" s="361">
        <f ca="1">SUMPRODUCT($O1132:P1132,N(OFFSET($O227:P227,0,MAX(COLUMN($O227:P227))-COLUMN($O227:P227),1,1)))</f>
        <v>0</v>
      </c>
      <c r="Q1161" s="361">
        <f ca="1">SUMPRODUCT($O1132:Q1132,N(OFFSET($O227:Q227,0,MAX(COLUMN($O227:Q227))-COLUMN($O227:Q227),1,1)))</f>
        <v>0</v>
      </c>
      <c r="R1161" s="361">
        <f ca="1">SUMPRODUCT($O1132:R1132,N(OFFSET($O227:R227,0,MAX(COLUMN($O227:R227))-COLUMN($O227:R227),1,1)))</f>
        <v>0</v>
      </c>
      <c r="S1161" s="361">
        <f ca="1">SUMPRODUCT($O1132:S1132,N(OFFSET($O227:S227,0,MAX(COLUMN($O227:S227))-COLUMN($O227:S227),1,1)))</f>
        <v>0</v>
      </c>
      <c r="T1161" s="361">
        <f ca="1">SUMPRODUCT($O1132:T1132,N(OFFSET($O227:T227,0,MAX(COLUMN($O227:T227))-COLUMN($O227:T227),1,1)))</f>
        <v>0</v>
      </c>
      <c r="U1161" s="361">
        <f ca="1">SUMPRODUCT($O1132:U1132,N(OFFSET($O227:U227,0,MAX(COLUMN($O227:U227))-COLUMN($O227:U227),1,1)))</f>
        <v>0</v>
      </c>
      <c r="V1161" s="361">
        <f ca="1">SUMPRODUCT($O1132:V1132,N(OFFSET($O227:V227,0,MAX(COLUMN($O227:V227))-COLUMN($O227:V227),1,1)))</f>
        <v>0</v>
      </c>
      <c r="W1161" s="361">
        <f ca="1">SUMPRODUCT($O1132:W1132,N(OFFSET($O227:W227,0,MAX(COLUMN($O227:W227))-COLUMN($O227:W227),1,1)))</f>
        <v>0</v>
      </c>
      <c r="X1161" s="361">
        <f ca="1">SUMPRODUCT($O1132:X1132,N(OFFSET($O227:X227,0,MAX(COLUMN($O227:X227))-COLUMN($O227:X227),1,1)))</f>
        <v>0</v>
      </c>
      <c r="Y1161" s="361">
        <f ca="1">SUMPRODUCT($O1132:Y1132,N(OFFSET($O227:Y227,0,MAX(COLUMN($O227:Y227))-COLUMN($O227:Y227),1,1)))</f>
        <v>0</v>
      </c>
      <c r="Z1161" s="361">
        <f ca="1">SUMPRODUCT($O1132:Z1132,N(OFFSET($O227:Z227,0,MAX(COLUMN($O227:Z227))-COLUMN($O227:Z227),1,1)))</f>
        <v>0</v>
      </c>
      <c r="AA1161" s="361">
        <f ca="1">SUMPRODUCT($O1132:AA1132,N(OFFSET($O227:AA227,0,MAX(COLUMN($O227:AA227))-COLUMN($O227:AA227),1,1)))</f>
        <v>0</v>
      </c>
      <c r="AB1161" s="361">
        <f ca="1">SUMPRODUCT($O1132:AB1132,N(OFFSET($O227:AB227,0,MAX(COLUMN($O227:AB227))-COLUMN($O227:AB227),1,1)))</f>
        <v>0</v>
      </c>
      <c r="AC1161" s="361">
        <f ca="1">SUMPRODUCT($O1132:AC1132,N(OFFSET($O227:AC227,0,MAX(COLUMN($O227:AC227))-COLUMN($O227:AC227),1,1)))</f>
        <v>0</v>
      </c>
      <c r="AD1161" s="361">
        <f ca="1">SUMPRODUCT($O1132:AD1132,N(OFFSET($O227:AD227,0,MAX(COLUMN($O227:AD227))-COLUMN($O227:AD227),1,1)))</f>
        <v>0</v>
      </c>
      <c r="AE1161" s="361">
        <f ca="1">SUMPRODUCT($O1132:AE1132,N(OFFSET($O227:AE227,0,MAX(COLUMN($O227:AE227))-COLUMN($O227:AE227),1,1)))</f>
        <v>0</v>
      </c>
      <c r="AF1161" s="361">
        <f ca="1">SUMPRODUCT($O1132:AF1132,N(OFFSET($O227:AF227,0,MAX(COLUMN($O227:AF227))-COLUMN($O227:AF227),1,1)))</f>
        <v>0</v>
      </c>
      <c r="AG1161" s="361">
        <f ca="1">SUMPRODUCT($O1132:AG1132,N(OFFSET($O227:AG227,0,MAX(COLUMN($O227:AG227))-COLUMN($O227:AG227),1,1)))</f>
        <v>0</v>
      </c>
      <c r="AH1161" s="361">
        <f ca="1">SUMPRODUCT($O1132:AH1132,N(OFFSET($O227:AH227,0,MAX(COLUMN($O227:AH227))-COLUMN($O227:AH227),1,1)))</f>
        <v>0</v>
      </c>
      <c r="AI1161" s="361">
        <f ca="1">SUMPRODUCT($O1132:AI1132,N(OFFSET($O227:AI227,0,MAX(COLUMN($O227:AI227))-COLUMN($O227:AI227),1,1)))</f>
        <v>0</v>
      </c>
      <c r="AJ1161" s="361">
        <f ca="1">SUMPRODUCT($O1132:AJ1132,N(OFFSET($O227:AJ227,0,MAX(COLUMN($O227:AJ227))-COLUMN($O227:AJ227),1,1)))</f>
        <v>0</v>
      </c>
      <c r="AK1161" s="361">
        <f ca="1">SUMPRODUCT($O1132:AK1132,N(OFFSET($O227:AK227,0,MAX(COLUMN($O227:AK227))-COLUMN($O227:AK227),1,1)))</f>
        <v>0</v>
      </c>
      <c r="AL1161" s="361">
        <f ca="1">SUMPRODUCT($O1132:AL1132,N(OFFSET($O227:AL227,0,MAX(COLUMN($O227:AL227))-COLUMN($O227:AL227),1,1)))</f>
        <v>0</v>
      </c>
      <c r="AM1161" s="361">
        <f ca="1">SUMPRODUCT($O1132:AM1132,N(OFFSET($O227:AM227,0,MAX(COLUMN($O227:AM227))-COLUMN($O227:AM227),1,1)))</f>
        <v>0</v>
      </c>
      <c r="AN1161" s="361">
        <f ca="1">SUMPRODUCT($O1132:AN1132,N(OFFSET($O227:AN227,0,MAX(COLUMN($O227:AN227))-COLUMN($O227:AN227),1,1)))</f>
        <v>0</v>
      </c>
      <c r="AO1161" s="361">
        <f ca="1">SUMPRODUCT($O1132:AO1132,N(OFFSET($O227:AO227,0,MAX(COLUMN($O227:AO227))-COLUMN($O227:AO227),1,1)))</f>
        <v>0</v>
      </c>
      <c r="AP1161" s="361">
        <f ca="1">SUMPRODUCT($O1132:AP1132,N(OFFSET($O227:AP227,0,MAX(COLUMN($O227:AP227))-COLUMN($O227:AP227),1,1)))</f>
        <v>0</v>
      </c>
      <c r="AQ1161" s="361">
        <f ca="1">SUMPRODUCT($O1132:AQ1132,N(OFFSET($O227:AQ227,0,MAX(COLUMN($O227:AQ227))-COLUMN($O227:AQ227),1,1)))</f>
        <v>0</v>
      </c>
      <c r="AR1161" s="361">
        <f ca="1">SUMPRODUCT($O1132:AR1132,N(OFFSET($O227:AR227,0,MAX(COLUMN($O227:AR227))-COLUMN($O227:AR227),1,1)))</f>
        <v>0</v>
      </c>
      <c r="AS1161" s="361">
        <f ca="1">SUMPRODUCT($O1132:AS1132,N(OFFSET($O227:AS227,0,MAX(COLUMN($O227:AS227))-COLUMN($O227:AS227),1,1)))</f>
        <v>0</v>
      </c>
      <c r="AT1161" s="361">
        <f ca="1">SUMPRODUCT($O1132:AT1132,N(OFFSET($O227:AT227,0,MAX(COLUMN($O227:AT227))-COLUMN($O227:AT227),1,1)))</f>
        <v>0</v>
      </c>
      <c r="AU1161" s="361">
        <f ca="1">SUMPRODUCT($O1132:AU1132,N(OFFSET($O227:AU227,0,MAX(COLUMN($O227:AU227))-COLUMN($O227:AU227),1,1)))</f>
        <v>0</v>
      </c>
      <c r="AV1161" s="361">
        <f ca="1">SUMPRODUCT($O1132:AV1132,N(OFFSET($O227:AV227,0,MAX(COLUMN($O227:AV227))-COLUMN($O227:AV227),1,1)))</f>
        <v>0</v>
      </c>
      <c r="AW1161" s="361">
        <f ca="1">SUMPRODUCT($O1132:AW1132,N(OFFSET($O227:AW227,0,MAX(COLUMN($O227:AW227))-COLUMN($O227:AW227),1,1)))</f>
        <v>0</v>
      </c>
      <c r="AX1161" s="361">
        <f ca="1">SUMPRODUCT($O1132:AX1132,N(OFFSET($O227:AX227,0,MAX(COLUMN($O227:AX227))-COLUMN($O227:AX227),1,1)))</f>
        <v>0</v>
      </c>
      <c r="AY1161" s="361">
        <f ca="1">SUMPRODUCT($O1132:AY1132,N(OFFSET($O227:AY227,0,MAX(COLUMN($O227:AY227))-COLUMN($O227:AY227),1,1)))</f>
        <v>0</v>
      </c>
      <c r="AZ1161" s="361">
        <f ca="1">SUMPRODUCT($O1132:AZ1132,N(OFFSET($O227:AZ227,0,MAX(COLUMN($O227:AZ227))-COLUMN($O227:AZ227),1,1)))</f>
        <v>0</v>
      </c>
      <c r="BA1161" s="361">
        <f ca="1">SUMPRODUCT($O1132:BA1132,N(OFFSET($O227:BA227,0,MAX(COLUMN($O227:BA227))-COLUMN($O227:BA227),1,1)))</f>
        <v>0</v>
      </c>
      <c r="BB1161" s="361">
        <f ca="1">SUMPRODUCT($O1132:BB1132,N(OFFSET($O227:BB227,0,MAX(COLUMN($O227:BB227))-COLUMN($O227:BB227),1,1)))</f>
        <v>0</v>
      </c>
      <c r="BC1161" s="361">
        <f ca="1">SUMPRODUCT($O1132:BC1132,N(OFFSET($O227:BC227,0,MAX(COLUMN($O227:BC227))-COLUMN($O227:BC227),1,1)))</f>
        <v>0</v>
      </c>
      <c r="BD1161" s="361">
        <f ca="1">SUMPRODUCT($O1132:BD1132,N(OFFSET($O227:BD227,0,MAX(COLUMN($O227:BD227))-COLUMN($O227:BD227),1,1)))</f>
        <v>0</v>
      </c>
      <c r="BE1161" s="361">
        <f ca="1">SUMPRODUCT($O1132:BE1132,N(OFFSET($O227:BE227,0,MAX(COLUMN($O227:BE227))-COLUMN($O227:BE227),1,1)))</f>
        <v>0</v>
      </c>
      <c r="BF1161" s="361">
        <f ca="1">SUMPRODUCT($O1132:BF1132,N(OFFSET($O227:BF227,0,MAX(COLUMN($O227:BF227))-COLUMN($O227:BF227),1,1)))</f>
        <v>0</v>
      </c>
      <c r="BG1161" s="361">
        <f ca="1">SUMPRODUCT($O1132:BG1132,N(OFFSET($O227:BG227,0,MAX(COLUMN($O227:BG227))-COLUMN($O227:BG227),1,1)))</f>
        <v>0</v>
      </c>
      <c r="BH1161" s="361">
        <f ca="1">SUMPRODUCT($O1132:BH1132,N(OFFSET($O227:BH227,0,MAX(COLUMN($O227:BH227))-COLUMN($O227:BH227),1,1)))</f>
        <v>0</v>
      </c>
      <c r="BI1161" s="361">
        <f ca="1">SUMPRODUCT($O1132:BI1132,N(OFFSET($O227:BI227,0,MAX(COLUMN($O227:BI227))-COLUMN($O227:BI227),1,1)))</f>
        <v>0</v>
      </c>
      <c r="BJ1161" s="361">
        <f ca="1">SUMPRODUCT($O1132:BJ1132,N(OFFSET($O227:BJ227,0,MAX(COLUMN($O227:BJ227))-COLUMN($O227:BJ227),1,1)))</f>
        <v>0</v>
      </c>
      <c r="BK1161" s="361">
        <f ca="1">SUMPRODUCT($O1132:BK1132,N(OFFSET($O227:BK227,0,MAX(COLUMN($O227:BK227))-COLUMN($O227:BK227),1,1)))</f>
        <v>0</v>
      </c>
      <c r="BL1161" s="361">
        <f ca="1">SUMPRODUCT($O1132:BL1132,N(OFFSET($O227:BL227,0,MAX(COLUMN($O227:BL227))-COLUMN($O227:BL227),1,1)))</f>
        <v>0</v>
      </c>
      <c r="BM1161" s="361">
        <f ca="1">SUMPRODUCT($O1132:BM1132,N(OFFSET($O227:BM227,0,MAX(COLUMN($O227:BM227))-COLUMN($O227:BM227),1,1)))</f>
        <v>0</v>
      </c>
    </row>
    <row r="1162" spans="3:65" outlineLevel="1" x14ac:dyDescent="0.2">
      <c r="C1162" s="325">
        <f t="shared" si="1863"/>
        <v>22</v>
      </c>
      <c r="D1162" s="303" t="str">
        <f t="shared" si="1864"/>
        <v>item 22</v>
      </c>
      <c r="E1162" s="350" t="str">
        <f t="shared" si="1862"/>
        <v>Operating Expense</v>
      </c>
      <c r="F1162" s="320">
        <f t="shared" si="1862"/>
        <v>2</v>
      </c>
      <c r="G1162" s="320"/>
      <c r="H1162" s="362"/>
      <c r="K1162" s="341">
        <f t="shared" ca="1" si="1865"/>
        <v>0</v>
      </c>
      <c r="L1162" s="342">
        <f t="shared" ca="1" si="1866"/>
        <v>0</v>
      </c>
      <c r="O1162" s="361">
        <f ca="1">SUMPRODUCT($O1133:O1133,N(OFFSET($O228:O228,0,MAX(COLUMN($O228:O228))-COLUMN($O228:O228),1,1)))</f>
        <v>0</v>
      </c>
      <c r="P1162" s="361">
        <f ca="1">SUMPRODUCT($O1133:P1133,N(OFFSET($O228:P228,0,MAX(COLUMN($O228:P228))-COLUMN($O228:P228),1,1)))</f>
        <v>0</v>
      </c>
      <c r="Q1162" s="361">
        <f ca="1">SUMPRODUCT($O1133:Q1133,N(OFFSET($O228:Q228,0,MAX(COLUMN($O228:Q228))-COLUMN($O228:Q228),1,1)))</f>
        <v>0</v>
      </c>
      <c r="R1162" s="361">
        <f ca="1">SUMPRODUCT($O1133:R1133,N(OFFSET($O228:R228,0,MAX(COLUMN($O228:R228))-COLUMN($O228:R228),1,1)))</f>
        <v>0</v>
      </c>
      <c r="S1162" s="361">
        <f ca="1">SUMPRODUCT($O1133:S1133,N(OFFSET($O228:S228,0,MAX(COLUMN($O228:S228))-COLUMN($O228:S228),1,1)))</f>
        <v>0</v>
      </c>
      <c r="T1162" s="361">
        <f ca="1">SUMPRODUCT($O1133:T1133,N(OFFSET($O228:T228,0,MAX(COLUMN($O228:T228))-COLUMN($O228:T228),1,1)))</f>
        <v>0</v>
      </c>
      <c r="U1162" s="361">
        <f ca="1">SUMPRODUCT($O1133:U1133,N(OFFSET($O228:U228,0,MAX(COLUMN($O228:U228))-COLUMN($O228:U228),1,1)))</f>
        <v>0</v>
      </c>
      <c r="V1162" s="361">
        <f ca="1">SUMPRODUCT($O1133:V1133,N(OFFSET($O228:V228,0,MAX(COLUMN($O228:V228))-COLUMN($O228:V228),1,1)))</f>
        <v>0</v>
      </c>
      <c r="W1162" s="361">
        <f ca="1">SUMPRODUCT($O1133:W1133,N(OFFSET($O228:W228,0,MAX(COLUMN($O228:W228))-COLUMN($O228:W228),1,1)))</f>
        <v>0</v>
      </c>
      <c r="X1162" s="361">
        <f ca="1">SUMPRODUCT($O1133:X1133,N(OFFSET($O228:X228,0,MAX(COLUMN($O228:X228))-COLUMN($O228:X228),1,1)))</f>
        <v>0</v>
      </c>
      <c r="Y1162" s="361">
        <f ca="1">SUMPRODUCT($O1133:Y1133,N(OFFSET($O228:Y228,0,MAX(COLUMN($O228:Y228))-COLUMN($O228:Y228),1,1)))</f>
        <v>0</v>
      </c>
      <c r="Z1162" s="361">
        <f ca="1">SUMPRODUCT($O1133:Z1133,N(OFFSET($O228:Z228,0,MAX(COLUMN($O228:Z228))-COLUMN($O228:Z228),1,1)))</f>
        <v>0</v>
      </c>
      <c r="AA1162" s="361">
        <f ca="1">SUMPRODUCT($O1133:AA1133,N(OFFSET($O228:AA228,0,MAX(COLUMN($O228:AA228))-COLUMN($O228:AA228),1,1)))</f>
        <v>0</v>
      </c>
      <c r="AB1162" s="361">
        <f ca="1">SUMPRODUCT($O1133:AB1133,N(OFFSET($O228:AB228,0,MAX(COLUMN($O228:AB228))-COLUMN($O228:AB228),1,1)))</f>
        <v>0</v>
      </c>
      <c r="AC1162" s="361">
        <f ca="1">SUMPRODUCT($O1133:AC1133,N(OFFSET($O228:AC228,0,MAX(COLUMN($O228:AC228))-COLUMN($O228:AC228),1,1)))</f>
        <v>0</v>
      </c>
      <c r="AD1162" s="361">
        <f ca="1">SUMPRODUCT($O1133:AD1133,N(OFFSET($O228:AD228,0,MAX(COLUMN($O228:AD228))-COLUMN($O228:AD228),1,1)))</f>
        <v>0</v>
      </c>
      <c r="AE1162" s="361">
        <f ca="1">SUMPRODUCT($O1133:AE1133,N(OFFSET($O228:AE228,0,MAX(COLUMN($O228:AE228))-COLUMN($O228:AE228),1,1)))</f>
        <v>0</v>
      </c>
      <c r="AF1162" s="361">
        <f ca="1">SUMPRODUCT($O1133:AF1133,N(OFFSET($O228:AF228,0,MAX(COLUMN($O228:AF228))-COLUMN($O228:AF228),1,1)))</f>
        <v>0</v>
      </c>
      <c r="AG1162" s="361">
        <f ca="1">SUMPRODUCT($O1133:AG1133,N(OFFSET($O228:AG228,0,MAX(COLUMN($O228:AG228))-COLUMN($O228:AG228),1,1)))</f>
        <v>0</v>
      </c>
      <c r="AH1162" s="361">
        <f ca="1">SUMPRODUCT($O1133:AH1133,N(OFFSET($O228:AH228,0,MAX(COLUMN($O228:AH228))-COLUMN($O228:AH228),1,1)))</f>
        <v>0</v>
      </c>
      <c r="AI1162" s="361">
        <f ca="1">SUMPRODUCT($O1133:AI1133,N(OFFSET($O228:AI228,0,MAX(COLUMN($O228:AI228))-COLUMN($O228:AI228),1,1)))</f>
        <v>0</v>
      </c>
      <c r="AJ1162" s="361">
        <f ca="1">SUMPRODUCT($O1133:AJ1133,N(OFFSET($O228:AJ228,0,MAX(COLUMN($O228:AJ228))-COLUMN($O228:AJ228),1,1)))</f>
        <v>0</v>
      </c>
      <c r="AK1162" s="361">
        <f ca="1">SUMPRODUCT($O1133:AK1133,N(OFFSET($O228:AK228,0,MAX(COLUMN($O228:AK228))-COLUMN($O228:AK228),1,1)))</f>
        <v>0</v>
      </c>
      <c r="AL1162" s="361">
        <f ca="1">SUMPRODUCT($O1133:AL1133,N(OFFSET($O228:AL228,0,MAX(COLUMN($O228:AL228))-COLUMN($O228:AL228),1,1)))</f>
        <v>0</v>
      </c>
      <c r="AM1162" s="361">
        <f ca="1">SUMPRODUCT($O1133:AM1133,N(OFFSET($O228:AM228,0,MAX(COLUMN($O228:AM228))-COLUMN($O228:AM228),1,1)))</f>
        <v>0</v>
      </c>
      <c r="AN1162" s="361">
        <f ca="1">SUMPRODUCT($O1133:AN1133,N(OFFSET($O228:AN228,0,MAX(COLUMN($O228:AN228))-COLUMN($O228:AN228),1,1)))</f>
        <v>0</v>
      </c>
      <c r="AO1162" s="361">
        <f ca="1">SUMPRODUCT($O1133:AO1133,N(OFFSET($O228:AO228,0,MAX(COLUMN($O228:AO228))-COLUMN($O228:AO228),1,1)))</f>
        <v>0</v>
      </c>
      <c r="AP1162" s="361">
        <f ca="1">SUMPRODUCT($O1133:AP1133,N(OFFSET($O228:AP228,0,MAX(COLUMN($O228:AP228))-COLUMN($O228:AP228),1,1)))</f>
        <v>0</v>
      </c>
      <c r="AQ1162" s="361">
        <f ca="1">SUMPRODUCT($O1133:AQ1133,N(OFFSET($O228:AQ228,0,MAX(COLUMN($O228:AQ228))-COLUMN($O228:AQ228),1,1)))</f>
        <v>0</v>
      </c>
      <c r="AR1162" s="361">
        <f ca="1">SUMPRODUCT($O1133:AR1133,N(OFFSET($O228:AR228,0,MAX(COLUMN($O228:AR228))-COLUMN($O228:AR228),1,1)))</f>
        <v>0</v>
      </c>
      <c r="AS1162" s="361">
        <f ca="1">SUMPRODUCT($O1133:AS1133,N(OFFSET($O228:AS228,0,MAX(COLUMN($O228:AS228))-COLUMN($O228:AS228),1,1)))</f>
        <v>0</v>
      </c>
      <c r="AT1162" s="361">
        <f ca="1">SUMPRODUCT($O1133:AT1133,N(OFFSET($O228:AT228,0,MAX(COLUMN($O228:AT228))-COLUMN($O228:AT228),1,1)))</f>
        <v>0</v>
      </c>
      <c r="AU1162" s="361">
        <f ca="1">SUMPRODUCT($O1133:AU1133,N(OFFSET($O228:AU228,0,MAX(COLUMN($O228:AU228))-COLUMN($O228:AU228),1,1)))</f>
        <v>0</v>
      </c>
      <c r="AV1162" s="361">
        <f ca="1">SUMPRODUCT($O1133:AV1133,N(OFFSET($O228:AV228,0,MAX(COLUMN($O228:AV228))-COLUMN($O228:AV228),1,1)))</f>
        <v>0</v>
      </c>
      <c r="AW1162" s="361">
        <f ca="1">SUMPRODUCT($O1133:AW1133,N(OFFSET($O228:AW228,0,MAX(COLUMN($O228:AW228))-COLUMN($O228:AW228),1,1)))</f>
        <v>0</v>
      </c>
      <c r="AX1162" s="361">
        <f ca="1">SUMPRODUCT($O1133:AX1133,N(OFFSET($O228:AX228,0,MAX(COLUMN($O228:AX228))-COLUMN($O228:AX228),1,1)))</f>
        <v>0</v>
      </c>
      <c r="AY1162" s="361">
        <f ca="1">SUMPRODUCT($O1133:AY1133,N(OFFSET($O228:AY228,0,MAX(COLUMN($O228:AY228))-COLUMN($O228:AY228),1,1)))</f>
        <v>0</v>
      </c>
      <c r="AZ1162" s="361">
        <f ca="1">SUMPRODUCT($O1133:AZ1133,N(OFFSET($O228:AZ228,0,MAX(COLUMN($O228:AZ228))-COLUMN($O228:AZ228),1,1)))</f>
        <v>0</v>
      </c>
      <c r="BA1162" s="361">
        <f ca="1">SUMPRODUCT($O1133:BA1133,N(OFFSET($O228:BA228,0,MAX(COLUMN($O228:BA228))-COLUMN($O228:BA228),1,1)))</f>
        <v>0</v>
      </c>
      <c r="BB1162" s="361">
        <f ca="1">SUMPRODUCT($O1133:BB1133,N(OFFSET($O228:BB228,0,MAX(COLUMN($O228:BB228))-COLUMN($O228:BB228),1,1)))</f>
        <v>0</v>
      </c>
      <c r="BC1162" s="361">
        <f ca="1">SUMPRODUCT($O1133:BC1133,N(OFFSET($O228:BC228,0,MAX(COLUMN($O228:BC228))-COLUMN($O228:BC228),1,1)))</f>
        <v>0</v>
      </c>
      <c r="BD1162" s="361">
        <f ca="1">SUMPRODUCT($O1133:BD1133,N(OFFSET($O228:BD228,0,MAX(COLUMN($O228:BD228))-COLUMN($O228:BD228),1,1)))</f>
        <v>0</v>
      </c>
      <c r="BE1162" s="361">
        <f ca="1">SUMPRODUCT($O1133:BE1133,N(OFFSET($O228:BE228,0,MAX(COLUMN($O228:BE228))-COLUMN($O228:BE228),1,1)))</f>
        <v>0</v>
      </c>
      <c r="BF1162" s="361">
        <f ca="1">SUMPRODUCT($O1133:BF1133,N(OFFSET($O228:BF228,0,MAX(COLUMN($O228:BF228))-COLUMN($O228:BF228),1,1)))</f>
        <v>0</v>
      </c>
      <c r="BG1162" s="361">
        <f ca="1">SUMPRODUCT($O1133:BG1133,N(OFFSET($O228:BG228,0,MAX(COLUMN($O228:BG228))-COLUMN($O228:BG228),1,1)))</f>
        <v>0</v>
      </c>
      <c r="BH1162" s="361">
        <f ca="1">SUMPRODUCT($O1133:BH1133,N(OFFSET($O228:BH228,0,MAX(COLUMN($O228:BH228))-COLUMN($O228:BH228),1,1)))</f>
        <v>0</v>
      </c>
      <c r="BI1162" s="361">
        <f ca="1">SUMPRODUCT($O1133:BI1133,N(OFFSET($O228:BI228,0,MAX(COLUMN($O228:BI228))-COLUMN($O228:BI228),1,1)))</f>
        <v>0</v>
      </c>
      <c r="BJ1162" s="361">
        <f ca="1">SUMPRODUCT($O1133:BJ1133,N(OFFSET($O228:BJ228,0,MAX(COLUMN($O228:BJ228))-COLUMN($O228:BJ228),1,1)))</f>
        <v>0</v>
      </c>
      <c r="BK1162" s="361">
        <f ca="1">SUMPRODUCT($O1133:BK1133,N(OFFSET($O228:BK228,0,MAX(COLUMN($O228:BK228))-COLUMN($O228:BK228),1,1)))</f>
        <v>0</v>
      </c>
      <c r="BL1162" s="361">
        <f ca="1">SUMPRODUCT($O1133:BL1133,N(OFFSET($O228:BL228,0,MAX(COLUMN($O228:BL228))-COLUMN($O228:BL228),1,1)))</f>
        <v>0</v>
      </c>
      <c r="BM1162" s="361">
        <f ca="1">SUMPRODUCT($O1133:BM1133,N(OFFSET($O228:BM228,0,MAX(COLUMN($O228:BM228))-COLUMN($O228:BM228),1,1)))</f>
        <v>0</v>
      </c>
    </row>
    <row r="1163" spans="3:65" outlineLevel="1" x14ac:dyDescent="0.2">
      <c r="C1163" s="325">
        <f t="shared" si="1863"/>
        <v>23</v>
      </c>
      <c r="D1163" s="303" t="str">
        <f t="shared" si="1864"/>
        <v>item 23</v>
      </c>
      <c r="E1163" s="350" t="str">
        <f t="shared" si="1862"/>
        <v>Operating Expense</v>
      </c>
      <c r="F1163" s="320">
        <f t="shared" si="1862"/>
        <v>2</v>
      </c>
      <c r="G1163" s="320"/>
      <c r="H1163" s="362"/>
      <c r="K1163" s="341">
        <f t="shared" ca="1" si="1865"/>
        <v>0</v>
      </c>
      <c r="L1163" s="342">
        <f t="shared" ca="1" si="1866"/>
        <v>0</v>
      </c>
      <c r="O1163" s="361">
        <f ca="1">SUMPRODUCT($O1134:O1134,N(OFFSET($O229:O229,0,MAX(COLUMN($O229:O229))-COLUMN($O229:O229),1,1)))</f>
        <v>0</v>
      </c>
      <c r="P1163" s="361">
        <f ca="1">SUMPRODUCT($O1134:P1134,N(OFFSET($O229:P229,0,MAX(COLUMN($O229:P229))-COLUMN($O229:P229),1,1)))</f>
        <v>0</v>
      </c>
      <c r="Q1163" s="361">
        <f ca="1">SUMPRODUCT($O1134:Q1134,N(OFFSET($O229:Q229,0,MAX(COLUMN($O229:Q229))-COLUMN($O229:Q229),1,1)))</f>
        <v>0</v>
      </c>
      <c r="R1163" s="361">
        <f ca="1">SUMPRODUCT($O1134:R1134,N(OFFSET($O229:R229,0,MAX(COLUMN($O229:R229))-COLUMN($O229:R229),1,1)))</f>
        <v>0</v>
      </c>
      <c r="S1163" s="361">
        <f ca="1">SUMPRODUCT($O1134:S1134,N(OFFSET($O229:S229,0,MAX(COLUMN($O229:S229))-COLUMN($O229:S229),1,1)))</f>
        <v>0</v>
      </c>
      <c r="T1163" s="361">
        <f ca="1">SUMPRODUCT($O1134:T1134,N(OFFSET($O229:T229,0,MAX(COLUMN($O229:T229))-COLUMN($O229:T229),1,1)))</f>
        <v>0</v>
      </c>
      <c r="U1163" s="361">
        <f ca="1">SUMPRODUCT($O1134:U1134,N(OFFSET($O229:U229,0,MAX(COLUMN($O229:U229))-COLUMN($O229:U229),1,1)))</f>
        <v>0</v>
      </c>
      <c r="V1163" s="361">
        <f ca="1">SUMPRODUCT($O1134:V1134,N(OFFSET($O229:V229,0,MAX(COLUMN($O229:V229))-COLUMN($O229:V229),1,1)))</f>
        <v>0</v>
      </c>
      <c r="W1163" s="361">
        <f ca="1">SUMPRODUCT($O1134:W1134,N(OFFSET($O229:W229,0,MAX(COLUMN($O229:W229))-COLUMN($O229:W229),1,1)))</f>
        <v>0</v>
      </c>
      <c r="X1163" s="361">
        <f ca="1">SUMPRODUCT($O1134:X1134,N(OFFSET($O229:X229,0,MAX(COLUMN($O229:X229))-COLUMN($O229:X229),1,1)))</f>
        <v>0</v>
      </c>
      <c r="Y1163" s="361">
        <f ca="1">SUMPRODUCT($O1134:Y1134,N(OFFSET($O229:Y229,0,MAX(COLUMN($O229:Y229))-COLUMN($O229:Y229),1,1)))</f>
        <v>0</v>
      </c>
      <c r="Z1163" s="361">
        <f ca="1">SUMPRODUCT($O1134:Z1134,N(OFFSET($O229:Z229,0,MAX(COLUMN($O229:Z229))-COLUMN($O229:Z229),1,1)))</f>
        <v>0</v>
      </c>
      <c r="AA1163" s="361">
        <f ca="1">SUMPRODUCT($O1134:AA1134,N(OFFSET($O229:AA229,0,MAX(COLUMN($O229:AA229))-COLUMN($O229:AA229),1,1)))</f>
        <v>0</v>
      </c>
      <c r="AB1163" s="361">
        <f ca="1">SUMPRODUCT($O1134:AB1134,N(OFFSET($O229:AB229,0,MAX(COLUMN($O229:AB229))-COLUMN($O229:AB229),1,1)))</f>
        <v>0</v>
      </c>
      <c r="AC1163" s="361">
        <f ca="1">SUMPRODUCT($O1134:AC1134,N(OFFSET($O229:AC229,0,MAX(COLUMN($O229:AC229))-COLUMN($O229:AC229),1,1)))</f>
        <v>0</v>
      </c>
      <c r="AD1163" s="361">
        <f ca="1">SUMPRODUCT($O1134:AD1134,N(OFFSET($O229:AD229,0,MAX(COLUMN($O229:AD229))-COLUMN($O229:AD229),1,1)))</f>
        <v>0</v>
      </c>
      <c r="AE1163" s="361">
        <f ca="1">SUMPRODUCT($O1134:AE1134,N(OFFSET($O229:AE229,0,MAX(COLUMN($O229:AE229))-COLUMN($O229:AE229),1,1)))</f>
        <v>0</v>
      </c>
      <c r="AF1163" s="361">
        <f ca="1">SUMPRODUCT($O1134:AF1134,N(OFFSET($O229:AF229,0,MAX(COLUMN($O229:AF229))-COLUMN($O229:AF229),1,1)))</f>
        <v>0</v>
      </c>
      <c r="AG1163" s="361">
        <f ca="1">SUMPRODUCT($O1134:AG1134,N(OFFSET($O229:AG229,0,MAX(COLUMN($O229:AG229))-COLUMN($O229:AG229),1,1)))</f>
        <v>0</v>
      </c>
      <c r="AH1163" s="361">
        <f ca="1">SUMPRODUCT($O1134:AH1134,N(OFFSET($O229:AH229,0,MAX(COLUMN($O229:AH229))-COLUMN($O229:AH229),1,1)))</f>
        <v>0</v>
      </c>
      <c r="AI1163" s="361">
        <f ca="1">SUMPRODUCT($O1134:AI1134,N(OFFSET($O229:AI229,0,MAX(COLUMN($O229:AI229))-COLUMN($O229:AI229),1,1)))</f>
        <v>0</v>
      </c>
      <c r="AJ1163" s="361">
        <f ca="1">SUMPRODUCT($O1134:AJ1134,N(OFFSET($O229:AJ229,0,MAX(COLUMN($O229:AJ229))-COLUMN($O229:AJ229),1,1)))</f>
        <v>0</v>
      </c>
      <c r="AK1163" s="361">
        <f ca="1">SUMPRODUCT($O1134:AK1134,N(OFFSET($O229:AK229,0,MAX(COLUMN($O229:AK229))-COLUMN($O229:AK229),1,1)))</f>
        <v>0</v>
      </c>
      <c r="AL1163" s="361">
        <f ca="1">SUMPRODUCT($O1134:AL1134,N(OFFSET($O229:AL229,0,MAX(COLUMN($O229:AL229))-COLUMN($O229:AL229),1,1)))</f>
        <v>0</v>
      </c>
      <c r="AM1163" s="361">
        <f ca="1">SUMPRODUCT($O1134:AM1134,N(OFFSET($O229:AM229,0,MAX(COLUMN($O229:AM229))-COLUMN($O229:AM229),1,1)))</f>
        <v>0</v>
      </c>
      <c r="AN1163" s="361">
        <f ca="1">SUMPRODUCT($O1134:AN1134,N(OFFSET($O229:AN229,0,MAX(COLUMN($O229:AN229))-COLUMN($O229:AN229),1,1)))</f>
        <v>0</v>
      </c>
      <c r="AO1163" s="361">
        <f ca="1">SUMPRODUCT($O1134:AO1134,N(OFFSET($O229:AO229,0,MAX(COLUMN($O229:AO229))-COLUMN($O229:AO229),1,1)))</f>
        <v>0</v>
      </c>
      <c r="AP1163" s="361">
        <f ca="1">SUMPRODUCT($O1134:AP1134,N(OFFSET($O229:AP229,0,MAX(COLUMN($O229:AP229))-COLUMN($O229:AP229),1,1)))</f>
        <v>0</v>
      </c>
      <c r="AQ1163" s="361">
        <f ca="1">SUMPRODUCT($O1134:AQ1134,N(OFFSET($O229:AQ229,0,MAX(COLUMN($O229:AQ229))-COLUMN($O229:AQ229),1,1)))</f>
        <v>0</v>
      </c>
      <c r="AR1163" s="361">
        <f ca="1">SUMPRODUCT($O1134:AR1134,N(OFFSET($O229:AR229,0,MAX(COLUMN($O229:AR229))-COLUMN($O229:AR229),1,1)))</f>
        <v>0</v>
      </c>
      <c r="AS1163" s="361">
        <f ca="1">SUMPRODUCT($O1134:AS1134,N(OFFSET($O229:AS229,0,MAX(COLUMN($O229:AS229))-COLUMN($O229:AS229),1,1)))</f>
        <v>0</v>
      </c>
      <c r="AT1163" s="361">
        <f ca="1">SUMPRODUCT($O1134:AT1134,N(OFFSET($O229:AT229,0,MAX(COLUMN($O229:AT229))-COLUMN($O229:AT229),1,1)))</f>
        <v>0</v>
      </c>
      <c r="AU1163" s="361">
        <f ca="1">SUMPRODUCT($O1134:AU1134,N(OFFSET($O229:AU229,0,MAX(COLUMN($O229:AU229))-COLUMN($O229:AU229),1,1)))</f>
        <v>0</v>
      </c>
      <c r="AV1163" s="361">
        <f ca="1">SUMPRODUCT($O1134:AV1134,N(OFFSET($O229:AV229,0,MAX(COLUMN($O229:AV229))-COLUMN($O229:AV229),1,1)))</f>
        <v>0</v>
      </c>
      <c r="AW1163" s="361">
        <f ca="1">SUMPRODUCT($O1134:AW1134,N(OFFSET($O229:AW229,0,MAX(COLUMN($O229:AW229))-COLUMN($O229:AW229),1,1)))</f>
        <v>0</v>
      </c>
      <c r="AX1163" s="361">
        <f ca="1">SUMPRODUCT($O1134:AX1134,N(OFFSET($O229:AX229,0,MAX(COLUMN($O229:AX229))-COLUMN($O229:AX229),1,1)))</f>
        <v>0</v>
      </c>
      <c r="AY1163" s="361">
        <f ca="1">SUMPRODUCT($O1134:AY1134,N(OFFSET($O229:AY229,0,MAX(COLUMN($O229:AY229))-COLUMN($O229:AY229),1,1)))</f>
        <v>0</v>
      </c>
      <c r="AZ1163" s="361">
        <f ca="1">SUMPRODUCT($O1134:AZ1134,N(OFFSET($O229:AZ229,0,MAX(COLUMN($O229:AZ229))-COLUMN($O229:AZ229),1,1)))</f>
        <v>0</v>
      </c>
      <c r="BA1163" s="361">
        <f ca="1">SUMPRODUCT($O1134:BA1134,N(OFFSET($O229:BA229,0,MAX(COLUMN($O229:BA229))-COLUMN($O229:BA229),1,1)))</f>
        <v>0</v>
      </c>
      <c r="BB1163" s="361">
        <f ca="1">SUMPRODUCT($O1134:BB1134,N(OFFSET($O229:BB229,0,MAX(COLUMN($O229:BB229))-COLUMN($O229:BB229),1,1)))</f>
        <v>0</v>
      </c>
      <c r="BC1163" s="361">
        <f ca="1">SUMPRODUCT($O1134:BC1134,N(OFFSET($O229:BC229,0,MAX(COLUMN($O229:BC229))-COLUMN($O229:BC229),1,1)))</f>
        <v>0</v>
      </c>
      <c r="BD1163" s="361">
        <f ca="1">SUMPRODUCT($O1134:BD1134,N(OFFSET($O229:BD229,0,MAX(COLUMN($O229:BD229))-COLUMN($O229:BD229),1,1)))</f>
        <v>0</v>
      </c>
      <c r="BE1163" s="361">
        <f ca="1">SUMPRODUCT($O1134:BE1134,N(OFFSET($O229:BE229,0,MAX(COLUMN($O229:BE229))-COLUMN($O229:BE229),1,1)))</f>
        <v>0</v>
      </c>
      <c r="BF1163" s="361">
        <f ca="1">SUMPRODUCT($O1134:BF1134,N(OFFSET($O229:BF229,0,MAX(COLUMN($O229:BF229))-COLUMN($O229:BF229),1,1)))</f>
        <v>0</v>
      </c>
      <c r="BG1163" s="361">
        <f ca="1">SUMPRODUCT($O1134:BG1134,N(OFFSET($O229:BG229,0,MAX(COLUMN($O229:BG229))-COLUMN($O229:BG229),1,1)))</f>
        <v>0</v>
      </c>
      <c r="BH1163" s="361">
        <f ca="1">SUMPRODUCT($O1134:BH1134,N(OFFSET($O229:BH229,0,MAX(COLUMN($O229:BH229))-COLUMN($O229:BH229),1,1)))</f>
        <v>0</v>
      </c>
      <c r="BI1163" s="361">
        <f ca="1">SUMPRODUCT($O1134:BI1134,N(OFFSET($O229:BI229,0,MAX(COLUMN($O229:BI229))-COLUMN($O229:BI229),1,1)))</f>
        <v>0</v>
      </c>
      <c r="BJ1163" s="361">
        <f ca="1">SUMPRODUCT($O1134:BJ1134,N(OFFSET($O229:BJ229,0,MAX(COLUMN($O229:BJ229))-COLUMN($O229:BJ229),1,1)))</f>
        <v>0</v>
      </c>
      <c r="BK1163" s="361">
        <f ca="1">SUMPRODUCT($O1134:BK1134,N(OFFSET($O229:BK229,0,MAX(COLUMN($O229:BK229))-COLUMN($O229:BK229),1,1)))</f>
        <v>0</v>
      </c>
      <c r="BL1163" s="361">
        <f ca="1">SUMPRODUCT($O1134:BL1134,N(OFFSET($O229:BL229,0,MAX(COLUMN($O229:BL229))-COLUMN($O229:BL229),1,1)))</f>
        <v>0</v>
      </c>
      <c r="BM1163" s="361">
        <f ca="1">SUMPRODUCT($O1134:BM1134,N(OFFSET($O229:BM229,0,MAX(COLUMN($O229:BM229))-COLUMN($O229:BM229),1,1)))</f>
        <v>0</v>
      </c>
    </row>
    <row r="1164" spans="3:65" outlineLevel="1" x14ac:dyDescent="0.2">
      <c r="C1164" s="325">
        <f t="shared" si="1863"/>
        <v>24</v>
      </c>
      <c r="D1164" s="303" t="str">
        <f t="shared" si="1864"/>
        <v>item 24</v>
      </c>
      <c r="E1164" s="350" t="str">
        <f t="shared" si="1862"/>
        <v>Operating Expense</v>
      </c>
      <c r="F1164" s="320">
        <f t="shared" si="1862"/>
        <v>2</v>
      </c>
      <c r="G1164" s="320"/>
      <c r="H1164" s="362"/>
      <c r="K1164" s="341">
        <f t="shared" ca="1" si="1865"/>
        <v>0</v>
      </c>
      <c r="L1164" s="342">
        <f t="shared" ca="1" si="1866"/>
        <v>0</v>
      </c>
      <c r="O1164" s="361">
        <f ca="1">SUMPRODUCT($O1135:O1135,N(OFFSET($O230:O230,0,MAX(COLUMN($O230:O230))-COLUMN($O230:O230),1,1)))</f>
        <v>0</v>
      </c>
      <c r="P1164" s="361">
        <f ca="1">SUMPRODUCT($O1135:P1135,N(OFFSET($O230:P230,0,MAX(COLUMN($O230:P230))-COLUMN($O230:P230),1,1)))</f>
        <v>0</v>
      </c>
      <c r="Q1164" s="361">
        <f ca="1">SUMPRODUCT($O1135:Q1135,N(OFFSET($O230:Q230,0,MAX(COLUMN($O230:Q230))-COLUMN($O230:Q230),1,1)))</f>
        <v>0</v>
      </c>
      <c r="R1164" s="361">
        <f ca="1">SUMPRODUCT($O1135:R1135,N(OFFSET($O230:R230,0,MAX(COLUMN($O230:R230))-COLUMN($O230:R230),1,1)))</f>
        <v>0</v>
      </c>
      <c r="S1164" s="361">
        <f ca="1">SUMPRODUCT($O1135:S1135,N(OFFSET($O230:S230,0,MAX(COLUMN($O230:S230))-COLUMN($O230:S230),1,1)))</f>
        <v>0</v>
      </c>
      <c r="T1164" s="361">
        <f ca="1">SUMPRODUCT($O1135:T1135,N(OFFSET($O230:T230,0,MAX(COLUMN($O230:T230))-COLUMN($O230:T230),1,1)))</f>
        <v>0</v>
      </c>
      <c r="U1164" s="361">
        <f ca="1">SUMPRODUCT($O1135:U1135,N(OFFSET($O230:U230,0,MAX(COLUMN($O230:U230))-COLUMN($O230:U230),1,1)))</f>
        <v>0</v>
      </c>
      <c r="V1164" s="361">
        <f ca="1">SUMPRODUCT($O1135:V1135,N(OFFSET($O230:V230,0,MAX(COLUMN($O230:V230))-COLUMN($O230:V230),1,1)))</f>
        <v>0</v>
      </c>
      <c r="W1164" s="361">
        <f ca="1">SUMPRODUCT($O1135:W1135,N(OFFSET($O230:W230,0,MAX(COLUMN($O230:W230))-COLUMN($O230:W230),1,1)))</f>
        <v>0</v>
      </c>
      <c r="X1164" s="361">
        <f ca="1">SUMPRODUCT($O1135:X1135,N(OFFSET($O230:X230,0,MAX(COLUMN($O230:X230))-COLUMN($O230:X230),1,1)))</f>
        <v>0</v>
      </c>
      <c r="Y1164" s="361">
        <f ca="1">SUMPRODUCT($O1135:Y1135,N(OFFSET($O230:Y230,0,MAX(COLUMN($O230:Y230))-COLUMN($O230:Y230),1,1)))</f>
        <v>0</v>
      </c>
      <c r="Z1164" s="361">
        <f ca="1">SUMPRODUCT($O1135:Z1135,N(OFFSET($O230:Z230,0,MAX(COLUMN($O230:Z230))-COLUMN($O230:Z230),1,1)))</f>
        <v>0</v>
      </c>
      <c r="AA1164" s="361">
        <f ca="1">SUMPRODUCT($O1135:AA1135,N(OFFSET($O230:AA230,0,MAX(COLUMN($O230:AA230))-COLUMN($O230:AA230),1,1)))</f>
        <v>0</v>
      </c>
      <c r="AB1164" s="361">
        <f ca="1">SUMPRODUCT($O1135:AB1135,N(OFFSET($O230:AB230,0,MAX(COLUMN($O230:AB230))-COLUMN($O230:AB230),1,1)))</f>
        <v>0</v>
      </c>
      <c r="AC1164" s="361">
        <f ca="1">SUMPRODUCT($O1135:AC1135,N(OFFSET($O230:AC230,0,MAX(COLUMN($O230:AC230))-COLUMN($O230:AC230),1,1)))</f>
        <v>0</v>
      </c>
      <c r="AD1164" s="361">
        <f ca="1">SUMPRODUCT($O1135:AD1135,N(OFFSET($O230:AD230,0,MAX(COLUMN($O230:AD230))-COLUMN($O230:AD230),1,1)))</f>
        <v>0</v>
      </c>
      <c r="AE1164" s="361">
        <f ca="1">SUMPRODUCT($O1135:AE1135,N(OFFSET($O230:AE230,0,MAX(COLUMN($O230:AE230))-COLUMN($O230:AE230),1,1)))</f>
        <v>0</v>
      </c>
      <c r="AF1164" s="361">
        <f ca="1">SUMPRODUCT($O1135:AF1135,N(OFFSET($O230:AF230,0,MAX(COLUMN($O230:AF230))-COLUMN($O230:AF230),1,1)))</f>
        <v>0</v>
      </c>
      <c r="AG1164" s="361">
        <f ca="1">SUMPRODUCT($O1135:AG1135,N(OFFSET($O230:AG230,0,MAX(COLUMN($O230:AG230))-COLUMN($O230:AG230),1,1)))</f>
        <v>0</v>
      </c>
      <c r="AH1164" s="361">
        <f ca="1">SUMPRODUCT($O1135:AH1135,N(OFFSET($O230:AH230,0,MAX(COLUMN($O230:AH230))-COLUMN($O230:AH230),1,1)))</f>
        <v>0</v>
      </c>
      <c r="AI1164" s="361">
        <f ca="1">SUMPRODUCT($O1135:AI1135,N(OFFSET($O230:AI230,0,MAX(COLUMN($O230:AI230))-COLUMN($O230:AI230),1,1)))</f>
        <v>0</v>
      </c>
      <c r="AJ1164" s="361">
        <f ca="1">SUMPRODUCT($O1135:AJ1135,N(OFFSET($O230:AJ230,0,MAX(COLUMN($O230:AJ230))-COLUMN($O230:AJ230),1,1)))</f>
        <v>0</v>
      </c>
      <c r="AK1164" s="361">
        <f ca="1">SUMPRODUCT($O1135:AK1135,N(OFFSET($O230:AK230,0,MAX(COLUMN($O230:AK230))-COLUMN($O230:AK230),1,1)))</f>
        <v>0</v>
      </c>
      <c r="AL1164" s="361">
        <f ca="1">SUMPRODUCT($O1135:AL1135,N(OFFSET($O230:AL230,0,MAX(COLUMN($O230:AL230))-COLUMN($O230:AL230),1,1)))</f>
        <v>0</v>
      </c>
      <c r="AM1164" s="361">
        <f ca="1">SUMPRODUCT($O1135:AM1135,N(OFFSET($O230:AM230,0,MAX(COLUMN($O230:AM230))-COLUMN($O230:AM230),1,1)))</f>
        <v>0</v>
      </c>
      <c r="AN1164" s="361">
        <f ca="1">SUMPRODUCT($O1135:AN1135,N(OFFSET($O230:AN230,0,MAX(COLUMN($O230:AN230))-COLUMN($O230:AN230),1,1)))</f>
        <v>0</v>
      </c>
      <c r="AO1164" s="361">
        <f ca="1">SUMPRODUCT($O1135:AO1135,N(OFFSET($O230:AO230,0,MAX(COLUMN($O230:AO230))-COLUMN($O230:AO230),1,1)))</f>
        <v>0</v>
      </c>
      <c r="AP1164" s="361">
        <f ca="1">SUMPRODUCT($O1135:AP1135,N(OFFSET($O230:AP230,0,MAX(COLUMN($O230:AP230))-COLUMN($O230:AP230),1,1)))</f>
        <v>0</v>
      </c>
      <c r="AQ1164" s="361">
        <f ca="1">SUMPRODUCT($O1135:AQ1135,N(OFFSET($O230:AQ230,0,MAX(COLUMN($O230:AQ230))-COLUMN($O230:AQ230),1,1)))</f>
        <v>0</v>
      </c>
      <c r="AR1164" s="361">
        <f ca="1">SUMPRODUCT($O1135:AR1135,N(OFFSET($O230:AR230,0,MAX(COLUMN($O230:AR230))-COLUMN($O230:AR230),1,1)))</f>
        <v>0</v>
      </c>
      <c r="AS1164" s="361">
        <f ca="1">SUMPRODUCT($O1135:AS1135,N(OFFSET($O230:AS230,0,MAX(COLUMN($O230:AS230))-COLUMN($O230:AS230),1,1)))</f>
        <v>0</v>
      </c>
      <c r="AT1164" s="361">
        <f ca="1">SUMPRODUCT($O1135:AT1135,N(OFFSET($O230:AT230,0,MAX(COLUMN($O230:AT230))-COLUMN($O230:AT230),1,1)))</f>
        <v>0</v>
      </c>
      <c r="AU1164" s="361">
        <f ca="1">SUMPRODUCT($O1135:AU1135,N(OFFSET($O230:AU230,0,MAX(COLUMN($O230:AU230))-COLUMN($O230:AU230),1,1)))</f>
        <v>0</v>
      </c>
      <c r="AV1164" s="361">
        <f ca="1">SUMPRODUCT($O1135:AV1135,N(OFFSET($O230:AV230,0,MAX(COLUMN($O230:AV230))-COLUMN($O230:AV230),1,1)))</f>
        <v>0</v>
      </c>
      <c r="AW1164" s="361">
        <f ca="1">SUMPRODUCT($O1135:AW1135,N(OFFSET($O230:AW230,0,MAX(COLUMN($O230:AW230))-COLUMN($O230:AW230),1,1)))</f>
        <v>0</v>
      </c>
      <c r="AX1164" s="361">
        <f ca="1">SUMPRODUCT($O1135:AX1135,N(OFFSET($O230:AX230,0,MAX(COLUMN($O230:AX230))-COLUMN($O230:AX230),1,1)))</f>
        <v>0</v>
      </c>
      <c r="AY1164" s="361">
        <f ca="1">SUMPRODUCT($O1135:AY1135,N(OFFSET($O230:AY230,0,MAX(COLUMN($O230:AY230))-COLUMN($O230:AY230),1,1)))</f>
        <v>0</v>
      </c>
      <c r="AZ1164" s="361">
        <f ca="1">SUMPRODUCT($O1135:AZ1135,N(OFFSET($O230:AZ230,0,MAX(COLUMN($O230:AZ230))-COLUMN($O230:AZ230),1,1)))</f>
        <v>0</v>
      </c>
      <c r="BA1164" s="361">
        <f ca="1">SUMPRODUCT($O1135:BA1135,N(OFFSET($O230:BA230,0,MAX(COLUMN($O230:BA230))-COLUMN($O230:BA230),1,1)))</f>
        <v>0</v>
      </c>
      <c r="BB1164" s="361">
        <f ca="1">SUMPRODUCT($O1135:BB1135,N(OFFSET($O230:BB230,0,MAX(COLUMN($O230:BB230))-COLUMN($O230:BB230),1,1)))</f>
        <v>0</v>
      </c>
      <c r="BC1164" s="361">
        <f ca="1">SUMPRODUCT($O1135:BC1135,N(OFFSET($O230:BC230,0,MAX(COLUMN($O230:BC230))-COLUMN($O230:BC230),1,1)))</f>
        <v>0</v>
      </c>
      <c r="BD1164" s="361">
        <f ca="1">SUMPRODUCT($O1135:BD1135,N(OFFSET($O230:BD230,0,MAX(COLUMN($O230:BD230))-COLUMN($O230:BD230),1,1)))</f>
        <v>0</v>
      </c>
      <c r="BE1164" s="361">
        <f ca="1">SUMPRODUCT($O1135:BE1135,N(OFFSET($O230:BE230,0,MAX(COLUMN($O230:BE230))-COLUMN($O230:BE230),1,1)))</f>
        <v>0</v>
      </c>
      <c r="BF1164" s="361">
        <f ca="1">SUMPRODUCT($O1135:BF1135,N(OFFSET($O230:BF230,0,MAX(COLUMN($O230:BF230))-COLUMN($O230:BF230),1,1)))</f>
        <v>0</v>
      </c>
      <c r="BG1164" s="361">
        <f ca="1">SUMPRODUCT($O1135:BG1135,N(OFFSET($O230:BG230,0,MAX(COLUMN($O230:BG230))-COLUMN($O230:BG230),1,1)))</f>
        <v>0</v>
      </c>
      <c r="BH1164" s="361">
        <f ca="1">SUMPRODUCT($O1135:BH1135,N(OFFSET($O230:BH230,0,MAX(COLUMN($O230:BH230))-COLUMN($O230:BH230),1,1)))</f>
        <v>0</v>
      </c>
      <c r="BI1164" s="361">
        <f ca="1">SUMPRODUCT($O1135:BI1135,N(OFFSET($O230:BI230,0,MAX(COLUMN($O230:BI230))-COLUMN($O230:BI230),1,1)))</f>
        <v>0</v>
      </c>
      <c r="BJ1164" s="361">
        <f ca="1">SUMPRODUCT($O1135:BJ1135,N(OFFSET($O230:BJ230,0,MAX(COLUMN($O230:BJ230))-COLUMN($O230:BJ230),1,1)))</f>
        <v>0</v>
      </c>
      <c r="BK1164" s="361">
        <f ca="1">SUMPRODUCT($O1135:BK1135,N(OFFSET($O230:BK230,0,MAX(COLUMN($O230:BK230))-COLUMN($O230:BK230),1,1)))</f>
        <v>0</v>
      </c>
      <c r="BL1164" s="361">
        <f ca="1">SUMPRODUCT($O1135:BL1135,N(OFFSET($O230:BL230,0,MAX(COLUMN($O230:BL230))-COLUMN($O230:BL230),1,1)))</f>
        <v>0</v>
      </c>
      <c r="BM1164" s="361">
        <f ca="1">SUMPRODUCT($O1135:BM1135,N(OFFSET($O230:BM230,0,MAX(COLUMN($O230:BM230))-COLUMN($O230:BM230),1,1)))</f>
        <v>0</v>
      </c>
    </row>
    <row r="1165" spans="3:65" outlineLevel="1" x14ac:dyDescent="0.2">
      <c r="C1165" s="325">
        <f t="shared" si="1863"/>
        <v>25</v>
      </c>
      <c r="D1165" s="303" t="str">
        <f t="shared" si="1864"/>
        <v>item 25</v>
      </c>
      <c r="E1165" s="350" t="str">
        <f t="shared" si="1862"/>
        <v>Operating Expense</v>
      </c>
      <c r="F1165" s="320">
        <f t="shared" si="1862"/>
        <v>2</v>
      </c>
      <c r="G1165" s="320"/>
      <c r="H1165" s="362"/>
      <c r="K1165" s="344">
        <f t="shared" ca="1" si="1865"/>
        <v>0</v>
      </c>
      <c r="L1165" s="345">
        <f t="shared" ca="1" si="1866"/>
        <v>0</v>
      </c>
      <c r="O1165" s="361">
        <f ca="1">SUMPRODUCT($O1136:O1136,N(OFFSET($O231:O231,0,MAX(COLUMN($O231:O231))-COLUMN($O231:O231),1,1)))</f>
        <v>0</v>
      </c>
      <c r="P1165" s="361">
        <f ca="1">SUMPRODUCT($O1136:P1136,N(OFFSET($O231:P231,0,MAX(COLUMN($O231:P231))-COLUMN($O231:P231),1,1)))</f>
        <v>0</v>
      </c>
      <c r="Q1165" s="361">
        <f ca="1">SUMPRODUCT($O1136:Q1136,N(OFFSET($O231:Q231,0,MAX(COLUMN($O231:Q231))-COLUMN($O231:Q231),1,1)))</f>
        <v>0</v>
      </c>
      <c r="R1165" s="361">
        <f ca="1">SUMPRODUCT($O1136:R1136,N(OFFSET($O231:R231,0,MAX(COLUMN($O231:R231))-COLUMN($O231:R231),1,1)))</f>
        <v>0</v>
      </c>
      <c r="S1165" s="361">
        <f ca="1">SUMPRODUCT($O1136:S1136,N(OFFSET($O231:S231,0,MAX(COLUMN($O231:S231))-COLUMN($O231:S231),1,1)))</f>
        <v>0</v>
      </c>
      <c r="T1165" s="361">
        <f ca="1">SUMPRODUCT($O1136:T1136,N(OFFSET($O231:T231,0,MAX(COLUMN($O231:T231))-COLUMN($O231:T231),1,1)))</f>
        <v>0</v>
      </c>
      <c r="U1165" s="361">
        <f ca="1">SUMPRODUCT($O1136:U1136,N(OFFSET($O231:U231,0,MAX(COLUMN($O231:U231))-COLUMN($O231:U231),1,1)))</f>
        <v>0</v>
      </c>
      <c r="V1165" s="361">
        <f ca="1">SUMPRODUCT($O1136:V1136,N(OFFSET($O231:V231,0,MAX(COLUMN($O231:V231))-COLUMN($O231:V231),1,1)))</f>
        <v>0</v>
      </c>
      <c r="W1165" s="361">
        <f ca="1">SUMPRODUCT($O1136:W1136,N(OFFSET($O231:W231,0,MAX(COLUMN($O231:W231))-COLUMN($O231:W231),1,1)))</f>
        <v>0</v>
      </c>
      <c r="X1165" s="361">
        <f ca="1">SUMPRODUCT($O1136:X1136,N(OFFSET($O231:X231,0,MAX(COLUMN($O231:X231))-COLUMN($O231:X231),1,1)))</f>
        <v>0</v>
      </c>
      <c r="Y1165" s="361">
        <f ca="1">SUMPRODUCT($O1136:Y1136,N(OFFSET($O231:Y231,0,MAX(COLUMN($O231:Y231))-COLUMN($O231:Y231),1,1)))</f>
        <v>0</v>
      </c>
      <c r="Z1165" s="361">
        <f ca="1">SUMPRODUCT($O1136:Z1136,N(OFFSET($O231:Z231,0,MAX(COLUMN($O231:Z231))-COLUMN($O231:Z231),1,1)))</f>
        <v>0</v>
      </c>
      <c r="AA1165" s="361">
        <f ca="1">SUMPRODUCT($O1136:AA1136,N(OFFSET($O231:AA231,0,MAX(COLUMN($O231:AA231))-COLUMN($O231:AA231),1,1)))</f>
        <v>0</v>
      </c>
      <c r="AB1165" s="361">
        <f ca="1">SUMPRODUCT($O1136:AB1136,N(OFFSET($O231:AB231,0,MAX(COLUMN($O231:AB231))-COLUMN($O231:AB231),1,1)))</f>
        <v>0</v>
      </c>
      <c r="AC1165" s="361">
        <f ca="1">SUMPRODUCT($O1136:AC1136,N(OFFSET($O231:AC231,0,MAX(COLUMN($O231:AC231))-COLUMN($O231:AC231),1,1)))</f>
        <v>0</v>
      </c>
      <c r="AD1165" s="361">
        <f ca="1">SUMPRODUCT($O1136:AD1136,N(OFFSET($O231:AD231,0,MAX(COLUMN($O231:AD231))-COLUMN($O231:AD231),1,1)))</f>
        <v>0</v>
      </c>
      <c r="AE1165" s="361">
        <f ca="1">SUMPRODUCT($O1136:AE1136,N(OFFSET($O231:AE231,0,MAX(COLUMN($O231:AE231))-COLUMN($O231:AE231),1,1)))</f>
        <v>0</v>
      </c>
      <c r="AF1165" s="361">
        <f ca="1">SUMPRODUCT($O1136:AF1136,N(OFFSET($O231:AF231,0,MAX(COLUMN($O231:AF231))-COLUMN($O231:AF231),1,1)))</f>
        <v>0</v>
      </c>
      <c r="AG1165" s="361">
        <f ca="1">SUMPRODUCT($O1136:AG1136,N(OFFSET($O231:AG231,0,MAX(COLUMN($O231:AG231))-COLUMN($O231:AG231),1,1)))</f>
        <v>0</v>
      </c>
      <c r="AH1165" s="361">
        <f ca="1">SUMPRODUCT($O1136:AH1136,N(OFFSET($O231:AH231,0,MAX(COLUMN($O231:AH231))-COLUMN($O231:AH231),1,1)))</f>
        <v>0</v>
      </c>
      <c r="AI1165" s="361">
        <f ca="1">SUMPRODUCT($O1136:AI1136,N(OFFSET($O231:AI231,0,MAX(COLUMN($O231:AI231))-COLUMN($O231:AI231),1,1)))</f>
        <v>0</v>
      </c>
      <c r="AJ1165" s="361">
        <f ca="1">SUMPRODUCT($O1136:AJ1136,N(OFFSET($O231:AJ231,0,MAX(COLUMN($O231:AJ231))-COLUMN($O231:AJ231),1,1)))</f>
        <v>0</v>
      </c>
      <c r="AK1165" s="361">
        <f ca="1">SUMPRODUCT($O1136:AK1136,N(OFFSET($O231:AK231,0,MAX(COLUMN($O231:AK231))-COLUMN($O231:AK231),1,1)))</f>
        <v>0</v>
      </c>
      <c r="AL1165" s="361">
        <f ca="1">SUMPRODUCT($O1136:AL1136,N(OFFSET($O231:AL231,0,MAX(COLUMN($O231:AL231))-COLUMN($O231:AL231),1,1)))</f>
        <v>0</v>
      </c>
      <c r="AM1165" s="361">
        <f ca="1">SUMPRODUCT($O1136:AM1136,N(OFFSET($O231:AM231,0,MAX(COLUMN($O231:AM231))-COLUMN($O231:AM231),1,1)))</f>
        <v>0</v>
      </c>
      <c r="AN1165" s="361">
        <f ca="1">SUMPRODUCT($O1136:AN1136,N(OFFSET($O231:AN231,0,MAX(COLUMN($O231:AN231))-COLUMN($O231:AN231),1,1)))</f>
        <v>0</v>
      </c>
      <c r="AO1165" s="361">
        <f ca="1">SUMPRODUCT($O1136:AO1136,N(OFFSET($O231:AO231,0,MAX(COLUMN($O231:AO231))-COLUMN($O231:AO231),1,1)))</f>
        <v>0</v>
      </c>
      <c r="AP1165" s="361">
        <f ca="1">SUMPRODUCT($O1136:AP1136,N(OFFSET($O231:AP231,0,MAX(COLUMN($O231:AP231))-COLUMN($O231:AP231),1,1)))</f>
        <v>0</v>
      </c>
      <c r="AQ1165" s="361">
        <f ca="1">SUMPRODUCT($O1136:AQ1136,N(OFFSET($O231:AQ231,0,MAX(COLUMN($O231:AQ231))-COLUMN($O231:AQ231),1,1)))</f>
        <v>0</v>
      </c>
      <c r="AR1165" s="361">
        <f ca="1">SUMPRODUCT($O1136:AR1136,N(OFFSET($O231:AR231,0,MAX(COLUMN($O231:AR231))-COLUMN($O231:AR231),1,1)))</f>
        <v>0</v>
      </c>
      <c r="AS1165" s="361">
        <f ca="1">SUMPRODUCT($O1136:AS1136,N(OFFSET($O231:AS231,0,MAX(COLUMN($O231:AS231))-COLUMN($O231:AS231),1,1)))</f>
        <v>0</v>
      </c>
      <c r="AT1165" s="361">
        <f ca="1">SUMPRODUCT($O1136:AT1136,N(OFFSET($O231:AT231,0,MAX(COLUMN($O231:AT231))-COLUMN($O231:AT231),1,1)))</f>
        <v>0</v>
      </c>
      <c r="AU1165" s="361">
        <f ca="1">SUMPRODUCT($O1136:AU1136,N(OFFSET($O231:AU231,0,MAX(COLUMN($O231:AU231))-COLUMN($O231:AU231),1,1)))</f>
        <v>0</v>
      </c>
      <c r="AV1165" s="361">
        <f ca="1">SUMPRODUCT($O1136:AV1136,N(OFFSET($O231:AV231,0,MAX(COLUMN($O231:AV231))-COLUMN($O231:AV231),1,1)))</f>
        <v>0</v>
      </c>
      <c r="AW1165" s="361">
        <f ca="1">SUMPRODUCT($O1136:AW1136,N(OFFSET($O231:AW231,0,MAX(COLUMN($O231:AW231))-COLUMN($O231:AW231),1,1)))</f>
        <v>0</v>
      </c>
      <c r="AX1165" s="361">
        <f ca="1">SUMPRODUCT($O1136:AX1136,N(OFFSET($O231:AX231,0,MAX(COLUMN($O231:AX231))-COLUMN($O231:AX231),1,1)))</f>
        <v>0</v>
      </c>
      <c r="AY1165" s="361">
        <f ca="1">SUMPRODUCT($O1136:AY1136,N(OFFSET($O231:AY231,0,MAX(COLUMN($O231:AY231))-COLUMN($O231:AY231),1,1)))</f>
        <v>0</v>
      </c>
      <c r="AZ1165" s="361">
        <f ca="1">SUMPRODUCT($O1136:AZ1136,N(OFFSET($O231:AZ231,0,MAX(COLUMN($O231:AZ231))-COLUMN($O231:AZ231),1,1)))</f>
        <v>0</v>
      </c>
      <c r="BA1165" s="361">
        <f ca="1">SUMPRODUCT($O1136:BA1136,N(OFFSET($O231:BA231,0,MAX(COLUMN($O231:BA231))-COLUMN($O231:BA231),1,1)))</f>
        <v>0</v>
      </c>
      <c r="BB1165" s="361">
        <f ca="1">SUMPRODUCT($O1136:BB1136,N(OFFSET($O231:BB231,0,MAX(COLUMN($O231:BB231))-COLUMN($O231:BB231),1,1)))</f>
        <v>0</v>
      </c>
      <c r="BC1165" s="361">
        <f ca="1">SUMPRODUCT($O1136:BC1136,N(OFFSET($O231:BC231,0,MAX(COLUMN($O231:BC231))-COLUMN($O231:BC231),1,1)))</f>
        <v>0</v>
      </c>
      <c r="BD1165" s="361">
        <f ca="1">SUMPRODUCT($O1136:BD1136,N(OFFSET($O231:BD231,0,MAX(COLUMN($O231:BD231))-COLUMN($O231:BD231),1,1)))</f>
        <v>0</v>
      </c>
      <c r="BE1165" s="361">
        <f ca="1">SUMPRODUCT($O1136:BE1136,N(OFFSET($O231:BE231,0,MAX(COLUMN($O231:BE231))-COLUMN($O231:BE231),1,1)))</f>
        <v>0</v>
      </c>
      <c r="BF1165" s="361">
        <f ca="1">SUMPRODUCT($O1136:BF1136,N(OFFSET($O231:BF231,0,MAX(COLUMN($O231:BF231))-COLUMN($O231:BF231),1,1)))</f>
        <v>0</v>
      </c>
      <c r="BG1165" s="361">
        <f ca="1">SUMPRODUCT($O1136:BG1136,N(OFFSET($O231:BG231,0,MAX(COLUMN($O231:BG231))-COLUMN($O231:BG231),1,1)))</f>
        <v>0</v>
      </c>
      <c r="BH1165" s="361">
        <f ca="1">SUMPRODUCT($O1136:BH1136,N(OFFSET($O231:BH231,0,MAX(COLUMN($O231:BH231))-COLUMN($O231:BH231),1,1)))</f>
        <v>0</v>
      </c>
      <c r="BI1165" s="361">
        <f ca="1">SUMPRODUCT($O1136:BI1136,N(OFFSET($O231:BI231,0,MAX(COLUMN($O231:BI231))-COLUMN($O231:BI231),1,1)))</f>
        <v>0</v>
      </c>
      <c r="BJ1165" s="361">
        <f ca="1">SUMPRODUCT($O1136:BJ1136,N(OFFSET($O231:BJ231,0,MAX(COLUMN($O231:BJ231))-COLUMN($O231:BJ231),1,1)))</f>
        <v>0</v>
      </c>
      <c r="BK1165" s="361">
        <f ca="1">SUMPRODUCT($O1136:BK1136,N(OFFSET($O231:BK231,0,MAX(COLUMN($O231:BK231))-COLUMN($O231:BK231),1,1)))</f>
        <v>0</v>
      </c>
      <c r="BL1165" s="361">
        <f ca="1">SUMPRODUCT($O1136:BL1136,N(OFFSET($O231:BL231,0,MAX(COLUMN($O231:BL231))-COLUMN($O231:BL231),1,1)))</f>
        <v>0</v>
      </c>
      <c r="BM1165" s="361">
        <f ca="1">SUMPRODUCT($O1136:BM1136,N(OFFSET($O231:BM231,0,MAX(COLUMN($O231:BM231))-COLUMN($O231:BM231),1,1)))</f>
        <v>0</v>
      </c>
    </row>
    <row r="1166" spans="3:65" outlineLevel="1" x14ac:dyDescent="0.2">
      <c r="D1166" s="331" t="str">
        <f>"Total "&amp;D1140</f>
        <v>Total AFUDC Equity Depr Adj.</v>
      </c>
      <c r="K1166" s="346">
        <f t="shared" ca="1" si="1865"/>
        <v>0</v>
      </c>
      <c r="L1166" s="347">
        <f t="shared" ca="1" si="1866"/>
        <v>0</v>
      </c>
      <c r="O1166" s="348">
        <f ca="1">SUM(O1141:O1165)</f>
        <v>0</v>
      </c>
      <c r="P1166" s="348">
        <f ca="1">SUM(P1141:P1165)</f>
        <v>0</v>
      </c>
      <c r="Q1166" s="348">
        <f t="shared" ref="Q1166:BM1166" ca="1" si="1867">SUM(Q1141:Q1165)</f>
        <v>0</v>
      </c>
      <c r="R1166" s="348">
        <f t="shared" ca="1" si="1867"/>
        <v>0</v>
      </c>
      <c r="S1166" s="348">
        <f t="shared" ca="1" si="1867"/>
        <v>0</v>
      </c>
      <c r="T1166" s="348">
        <f t="shared" ca="1" si="1867"/>
        <v>0</v>
      </c>
      <c r="U1166" s="348">
        <f t="shared" ca="1" si="1867"/>
        <v>0</v>
      </c>
      <c r="V1166" s="348">
        <f t="shared" ca="1" si="1867"/>
        <v>0</v>
      </c>
      <c r="W1166" s="348">
        <f t="shared" ca="1" si="1867"/>
        <v>0</v>
      </c>
      <c r="X1166" s="348">
        <f t="shared" ca="1" si="1867"/>
        <v>0</v>
      </c>
      <c r="Y1166" s="348">
        <f t="shared" ca="1" si="1867"/>
        <v>0</v>
      </c>
      <c r="Z1166" s="348">
        <f t="shared" ca="1" si="1867"/>
        <v>0</v>
      </c>
      <c r="AA1166" s="348">
        <f t="shared" ca="1" si="1867"/>
        <v>0</v>
      </c>
      <c r="AB1166" s="348">
        <f t="shared" ca="1" si="1867"/>
        <v>0</v>
      </c>
      <c r="AC1166" s="348">
        <f t="shared" ca="1" si="1867"/>
        <v>0</v>
      </c>
      <c r="AD1166" s="348">
        <f t="shared" ca="1" si="1867"/>
        <v>0</v>
      </c>
      <c r="AE1166" s="348">
        <f t="shared" ca="1" si="1867"/>
        <v>0</v>
      </c>
      <c r="AF1166" s="348">
        <f t="shared" ca="1" si="1867"/>
        <v>0</v>
      </c>
      <c r="AG1166" s="348">
        <f t="shared" ca="1" si="1867"/>
        <v>0</v>
      </c>
      <c r="AH1166" s="348">
        <f t="shared" ca="1" si="1867"/>
        <v>0</v>
      </c>
      <c r="AI1166" s="348">
        <f t="shared" ca="1" si="1867"/>
        <v>0</v>
      </c>
      <c r="AJ1166" s="348">
        <f t="shared" ca="1" si="1867"/>
        <v>0</v>
      </c>
      <c r="AK1166" s="348">
        <f t="shared" ca="1" si="1867"/>
        <v>0</v>
      </c>
      <c r="AL1166" s="348">
        <f t="shared" ca="1" si="1867"/>
        <v>0</v>
      </c>
      <c r="AM1166" s="348">
        <f t="shared" ca="1" si="1867"/>
        <v>0</v>
      </c>
      <c r="AN1166" s="348">
        <f t="shared" ca="1" si="1867"/>
        <v>0</v>
      </c>
      <c r="AO1166" s="348">
        <f t="shared" ca="1" si="1867"/>
        <v>0</v>
      </c>
      <c r="AP1166" s="348">
        <f t="shared" ca="1" si="1867"/>
        <v>0</v>
      </c>
      <c r="AQ1166" s="348">
        <f t="shared" ca="1" si="1867"/>
        <v>0</v>
      </c>
      <c r="AR1166" s="348">
        <f t="shared" ca="1" si="1867"/>
        <v>0</v>
      </c>
      <c r="AS1166" s="348">
        <f t="shared" ca="1" si="1867"/>
        <v>0</v>
      </c>
      <c r="AT1166" s="348">
        <f t="shared" ca="1" si="1867"/>
        <v>0</v>
      </c>
      <c r="AU1166" s="348">
        <f t="shared" ca="1" si="1867"/>
        <v>0</v>
      </c>
      <c r="AV1166" s="348">
        <f t="shared" ca="1" si="1867"/>
        <v>0</v>
      </c>
      <c r="AW1166" s="348">
        <f t="shared" ca="1" si="1867"/>
        <v>0</v>
      </c>
      <c r="AX1166" s="348">
        <f t="shared" ca="1" si="1867"/>
        <v>0</v>
      </c>
      <c r="AY1166" s="348">
        <f t="shared" ca="1" si="1867"/>
        <v>0</v>
      </c>
      <c r="AZ1166" s="348">
        <f t="shared" ca="1" si="1867"/>
        <v>0</v>
      </c>
      <c r="BA1166" s="348">
        <f t="shared" ca="1" si="1867"/>
        <v>0</v>
      </c>
      <c r="BB1166" s="348">
        <f t="shared" ca="1" si="1867"/>
        <v>0</v>
      </c>
      <c r="BC1166" s="348">
        <f t="shared" ca="1" si="1867"/>
        <v>0</v>
      </c>
      <c r="BD1166" s="348">
        <f t="shared" ca="1" si="1867"/>
        <v>0</v>
      </c>
      <c r="BE1166" s="348">
        <f t="shared" ca="1" si="1867"/>
        <v>0</v>
      </c>
      <c r="BF1166" s="348">
        <f t="shared" ca="1" si="1867"/>
        <v>0</v>
      </c>
      <c r="BG1166" s="348">
        <f t="shared" ca="1" si="1867"/>
        <v>0</v>
      </c>
      <c r="BH1166" s="348">
        <f t="shared" ca="1" si="1867"/>
        <v>0</v>
      </c>
      <c r="BI1166" s="348">
        <f t="shared" ca="1" si="1867"/>
        <v>0</v>
      </c>
      <c r="BJ1166" s="348">
        <f t="shared" ca="1" si="1867"/>
        <v>0</v>
      </c>
      <c r="BK1166" s="348">
        <f t="shared" ca="1" si="1867"/>
        <v>0</v>
      </c>
      <c r="BL1166" s="348">
        <f t="shared" ca="1" si="1867"/>
        <v>0</v>
      </c>
      <c r="BM1166" s="348">
        <f t="shared" ca="1" si="1867"/>
        <v>0</v>
      </c>
    </row>
    <row r="1167" spans="3:65" s="326" customFormat="1" outlineLevel="1" x14ac:dyDescent="0.2">
      <c r="D1167" s="334"/>
      <c r="F1167" s="335"/>
      <c r="G1167" s="335"/>
    </row>
    <row r="1168" spans="3:65" s="326" customFormat="1" outlineLevel="1" x14ac:dyDescent="0.2">
      <c r="D1168" s="334"/>
      <c r="F1168" s="335"/>
      <c r="G1168" s="335"/>
    </row>
    <row r="1169" spans="3:65" outlineLevel="1" x14ac:dyDescent="0.2">
      <c r="D1169" s="323" t="s">
        <v>249</v>
      </c>
      <c r="E1169" s="318"/>
      <c r="F1169" s="291"/>
      <c r="G1169" s="291"/>
      <c r="H1169" s="356"/>
      <c r="K1169" s="321"/>
      <c r="L1169" s="321"/>
      <c r="M1169" s="321"/>
      <c r="O1169" s="321"/>
      <c r="P1169" s="321"/>
      <c r="Q1169" s="321"/>
      <c r="R1169" s="321"/>
      <c r="S1169" s="321"/>
      <c r="T1169" s="321"/>
      <c r="U1169" s="321"/>
      <c r="V1169" s="321"/>
      <c r="W1169" s="321"/>
      <c r="X1169" s="321"/>
      <c r="Y1169" s="321"/>
      <c r="Z1169" s="321"/>
      <c r="AA1169" s="321"/>
      <c r="AB1169" s="321"/>
      <c r="AC1169" s="321"/>
      <c r="AD1169" s="321"/>
      <c r="AE1169" s="321"/>
      <c r="AF1169" s="321"/>
      <c r="AG1169" s="321"/>
      <c r="AH1169" s="321"/>
      <c r="AI1169" s="321"/>
      <c r="AJ1169" s="321"/>
      <c r="AK1169" s="321"/>
      <c r="AL1169" s="321"/>
      <c r="AM1169" s="321"/>
      <c r="AN1169" s="321"/>
      <c r="AO1169" s="321"/>
      <c r="AP1169" s="321"/>
      <c r="AQ1169" s="321"/>
      <c r="AR1169" s="321"/>
      <c r="AS1169" s="321"/>
      <c r="AT1169" s="321"/>
      <c r="AU1169" s="321"/>
      <c r="AV1169" s="321"/>
      <c r="AW1169" s="321"/>
      <c r="AX1169" s="321"/>
      <c r="AY1169" s="321"/>
      <c r="AZ1169" s="321"/>
      <c r="BA1169" s="321"/>
      <c r="BB1169" s="321"/>
      <c r="BC1169" s="321"/>
      <c r="BD1169" s="321"/>
      <c r="BE1169" s="321"/>
      <c r="BF1169" s="321"/>
      <c r="BG1169" s="321"/>
      <c r="BH1169" s="321"/>
      <c r="BI1169" s="321"/>
      <c r="BJ1169" s="321"/>
      <c r="BK1169" s="321"/>
      <c r="BL1169" s="321"/>
      <c r="BM1169" s="321"/>
    </row>
    <row r="1170" spans="3:65" outlineLevel="1" x14ac:dyDescent="0.2">
      <c r="C1170" s="325">
        <f>C1169+1</f>
        <v>1</v>
      </c>
      <c r="D1170" s="303" t="str">
        <f>INDEX(D$59:D$83,$C1170,1)</f>
        <v>CR Factors</v>
      </c>
      <c r="E1170" s="350" t="str">
        <f t="shared" ref="E1170:F1194" si="1868">INDEX(E$59:E$83,$C1170,1)</f>
        <v>Capital</v>
      </c>
      <c r="F1170" s="320">
        <f t="shared" si="1868"/>
        <v>4</v>
      </c>
      <c r="G1170" s="320"/>
      <c r="H1170" s="362">
        <f>Tax_Rate</f>
        <v>0.38574999999999998</v>
      </c>
      <c r="K1170" s="341">
        <f ca="1">SUMPRODUCT(O1170:BM1170,$O$7:$BM$7)</f>
        <v>0</v>
      </c>
      <c r="L1170" s="342">
        <f ca="1">SUM(O1170:BM1170)</f>
        <v>0</v>
      </c>
      <c r="O1170" s="374">
        <f ca="1">O1141*$H1170/(1-$H1170)</f>
        <v>0</v>
      </c>
      <c r="P1170" s="374">
        <f t="shared" ref="P1170:BM1170" ca="1" si="1869">P1141*$H1170/(1-$H1170)</f>
        <v>0</v>
      </c>
      <c r="Q1170" s="374">
        <f t="shared" ca="1" si="1869"/>
        <v>0</v>
      </c>
      <c r="R1170" s="374">
        <f t="shared" ca="1" si="1869"/>
        <v>0</v>
      </c>
      <c r="S1170" s="374">
        <f t="shared" ca="1" si="1869"/>
        <v>0</v>
      </c>
      <c r="T1170" s="374">
        <f t="shared" ca="1" si="1869"/>
        <v>0</v>
      </c>
      <c r="U1170" s="374">
        <f t="shared" ca="1" si="1869"/>
        <v>0</v>
      </c>
      <c r="V1170" s="374">
        <f t="shared" ca="1" si="1869"/>
        <v>0</v>
      </c>
      <c r="W1170" s="374">
        <f t="shared" ca="1" si="1869"/>
        <v>0</v>
      </c>
      <c r="X1170" s="374">
        <f t="shared" ca="1" si="1869"/>
        <v>0</v>
      </c>
      <c r="Y1170" s="374">
        <f t="shared" ca="1" si="1869"/>
        <v>0</v>
      </c>
      <c r="Z1170" s="374">
        <f t="shared" ca="1" si="1869"/>
        <v>0</v>
      </c>
      <c r="AA1170" s="374">
        <f t="shared" ca="1" si="1869"/>
        <v>0</v>
      </c>
      <c r="AB1170" s="374">
        <f t="shared" ca="1" si="1869"/>
        <v>0</v>
      </c>
      <c r="AC1170" s="374">
        <f t="shared" ca="1" si="1869"/>
        <v>0</v>
      </c>
      <c r="AD1170" s="374">
        <f t="shared" ca="1" si="1869"/>
        <v>0</v>
      </c>
      <c r="AE1170" s="374">
        <f t="shared" ca="1" si="1869"/>
        <v>0</v>
      </c>
      <c r="AF1170" s="374">
        <f t="shared" ca="1" si="1869"/>
        <v>0</v>
      </c>
      <c r="AG1170" s="374">
        <f t="shared" ca="1" si="1869"/>
        <v>0</v>
      </c>
      <c r="AH1170" s="374">
        <f t="shared" ca="1" si="1869"/>
        <v>0</v>
      </c>
      <c r="AI1170" s="374">
        <f t="shared" ca="1" si="1869"/>
        <v>0</v>
      </c>
      <c r="AJ1170" s="374">
        <f t="shared" ca="1" si="1869"/>
        <v>0</v>
      </c>
      <c r="AK1170" s="374">
        <f t="shared" ca="1" si="1869"/>
        <v>0</v>
      </c>
      <c r="AL1170" s="374">
        <f t="shared" ca="1" si="1869"/>
        <v>0</v>
      </c>
      <c r="AM1170" s="374">
        <f t="shared" ca="1" si="1869"/>
        <v>0</v>
      </c>
      <c r="AN1170" s="374">
        <f t="shared" ca="1" si="1869"/>
        <v>0</v>
      </c>
      <c r="AO1170" s="374">
        <f t="shared" ca="1" si="1869"/>
        <v>0</v>
      </c>
      <c r="AP1170" s="374">
        <f t="shared" ca="1" si="1869"/>
        <v>0</v>
      </c>
      <c r="AQ1170" s="374">
        <f t="shared" ca="1" si="1869"/>
        <v>0</v>
      </c>
      <c r="AR1170" s="374">
        <f t="shared" ca="1" si="1869"/>
        <v>0</v>
      </c>
      <c r="AS1170" s="374">
        <f t="shared" ca="1" si="1869"/>
        <v>0</v>
      </c>
      <c r="AT1170" s="374">
        <f t="shared" ca="1" si="1869"/>
        <v>0</v>
      </c>
      <c r="AU1170" s="374">
        <f t="shared" ca="1" si="1869"/>
        <v>0</v>
      </c>
      <c r="AV1170" s="374">
        <f t="shared" ca="1" si="1869"/>
        <v>0</v>
      </c>
      <c r="AW1170" s="374">
        <f t="shared" ca="1" si="1869"/>
        <v>0</v>
      </c>
      <c r="AX1170" s="374">
        <f t="shared" ca="1" si="1869"/>
        <v>0</v>
      </c>
      <c r="AY1170" s="374">
        <f t="shared" ca="1" si="1869"/>
        <v>0</v>
      </c>
      <c r="AZ1170" s="374">
        <f t="shared" ca="1" si="1869"/>
        <v>0</v>
      </c>
      <c r="BA1170" s="374">
        <f t="shared" ca="1" si="1869"/>
        <v>0</v>
      </c>
      <c r="BB1170" s="374">
        <f t="shared" ca="1" si="1869"/>
        <v>0</v>
      </c>
      <c r="BC1170" s="374">
        <f t="shared" ca="1" si="1869"/>
        <v>0</v>
      </c>
      <c r="BD1170" s="374">
        <f t="shared" ca="1" si="1869"/>
        <v>0</v>
      </c>
      <c r="BE1170" s="374">
        <f t="shared" ca="1" si="1869"/>
        <v>0</v>
      </c>
      <c r="BF1170" s="374">
        <f t="shared" ca="1" si="1869"/>
        <v>0</v>
      </c>
      <c r="BG1170" s="374">
        <f t="shared" ca="1" si="1869"/>
        <v>0</v>
      </c>
      <c r="BH1170" s="374">
        <f t="shared" ca="1" si="1869"/>
        <v>0</v>
      </c>
      <c r="BI1170" s="374">
        <f t="shared" ca="1" si="1869"/>
        <v>0</v>
      </c>
      <c r="BJ1170" s="374">
        <f t="shared" ca="1" si="1869"/>
        <v>0</v>
      </c>
      <c r="BK1170" s="374">
        <f t="shared" ca="1" si="1869"/>
        <v>0</v>
      </c>
      <c r="BL1170" s="374">
        <f t="shared" ca="1" si="1869"/>
        <v>0</v>
      </c>
      <c r="BM1170" s="374">
        <f t="shared" ca="1" si="1869"/>
        <v>0</v>
      </c>
    </row>
    <row r="1171" spans="3:65" outlineLevel="1" x14ac:dyDescent="0.2">
      <c r="C1171" s="325">
        <f t="shared" ref="C1171:C1194" si="1870">C1170+1</f>
        <v>2</v>
      </c>
      <c r="D1171" s="303" t="str">
        <f t="shared" ref="D1171:D1194" si="1871">INDEX(D$59:D$83,$C1171,1)</f>
        <v>item 2</v>
      </c>
      <c r="E1171" s="350" t="str">
        <f t="shared" si="1868"/>
        <v>Operating Expense</v>
      </c>
      <c r="F1171" s="320">
        <f t="shared" si="1868"/>
        <v>2</v>
      </c>
      <c r="G1171" s="320"/>
      <c r="H1171" s="426">
        <f>H1170</f>
        <v>0.38574999999999998</v>
      </c>
      <c r="K1171" s="341">
        <f t="shared" ref="K1171:K1195" ca="1" si="1872">SUMPRODUCT(O1171:BM1171,$O$7:$BM$7)</f>
        <v>0</v>
      </c>
      <c r="L1171" s="342">
        <f t="shared" ref="L1171:L1195" ca="1" si="1873">SUM(O1171:BM1171)</f>
        <v>0</v>
      </c>
      <c r="O1171" s="374">
        <f t="shared" ref="O1171:BM1171" ca="1" si="1874">O1142*$H1171/(1-$H1171)</f>
        <v>0</v>
      </c>
      <c r="P1171" s="374">
        <f t="shared" ca="1" si="1874"/>
        <v>0</v>
      </c>
      <c r="Q1171" s="374">
        <f t="shared" ca="1" si="1874"/>
        <v>0</v>
      </c>
      <c r="R1171" s="374">
        <f t="shared" ca="1" si="1874"/>
        <v>0</v>
      </c>
      <c r="S1171" s="374">
        <f t="shared" ca="1" si="1874"/>
        <v>0</v>
      </c>
      <c r="T1171" s="374">
        <f t="shared" ca="1" si="1874"/>
        <v>0</v>
      </c>
      <c r="U1171" s="374">
        <f t="shared" ca="1" si="1874"/>
        <v>0</v>
      </c>
      <c r="V1171" s="374">
        <f t="shared" ca="1" si="1874"/>
        <v>0</v>
      </c>
      <c r="W1171" s="374">
        <f t="shared" ca="1" si="1874"/>
        <v>0</v>
      </c>
      <c r="X1171" s="374">
        <f t="shared" ca="1" si="1874"/>
        <v>0</v>
      </c>
      <c r="Y1171" s="374">
        <f t="shared" ca="1" si="1874"/>
        <v>0</v>
      </c>
      <c r="Z1171" s="374">
        <f t="shared" ca="1" si="1874"/>
        <v>0</v>
      </c>
      <c r="AA1171" s="374">
        <f t="shared" ca="1" si="1874"/>
        <v>0</v>
      </c>
      <c r="AB1171" s="374">
        <f t="shared" ca="1" si="1874"/>
        <v>0</v>
      </c>
      <c r="AC1171" s="374">
        <f t="shared" ca="1" si="1874"/>
        <v>0</v>
      </c>
      <c r="AD1171" s="374">
        <f t="shared" ca="1" si="1874"/>
        <v>0</v>
      </c>
      <c r="AE1171" s="374">
        <f t="shared" ca="1" si="1874"/>
        <v>0</v>
      </c>
      <c r="AF1171" s="374">
        <f t="shared" ca="1" si="1874"/>
        <v>0</v>
      </c>
      <c r="AG1171" s="374">
        <f t="shared" ca="1" si="1874"/>
        <v>0</v>
      </c>
      <c r="AH1171" s="374">
        <f t="shared" ca="1" si="1874"/>
        <v>0</v>
      </c>
      <c r="AI1171" s="374">
        <f t="shared" ca="1" si="1874"/>
        <v>0</v>
      </c>
      <c r="AJ1171" s="374">
        <f t="shared" ca="1" si="1874"/>
        <v>0</v>
      </c>
      <c r="AK1171" s="374">
        <f t="shared" ca="1" si="1874"/>
        <v>0</v>
      </c>
      <c r="AL1171" s="374">
        <f t="shared" ca="1" si="1874"/>
        <v>0</v>
      </c>
      <c r="AM1171" s="374">
        <f t="shared" ca="1" si="1874"/>
        <v>0</v>
      </c>
      <c r="AN1171" s="374">
        <f t="shared" ca="1" si="1874"/>
        <v>0</v>
      </c>
      <c r="AO1171" s="374">
        <f t="shared" ca="1" si="1874"/>
        <v>0</v>
      </c>
      <c r="AP1171" s="374">
        <f t="shared" ca="1" si="1874"/>
        <v>0</v>
      </c>
      <c r="AQ1171" s="374">
        <f t="shared" ca="1" si="1874"/>
        <v>0</v>
      </c>
      <c r="AR1171" s="374">
        <f t="shared" ca="1" si="1874"/>
        <v>0</v>
      </c>
      <c r="AS1171" s="374">
        <f t="shared" ca="1" si="1874"/>
        <v>0</v>
      </c>
      <c r="AT1171" s="374">
        <f t="shared" ca="1" si="1874"/>
        <v>0</v>
      </c>
      <c r="AU1171" s="374">
        <f t="shared" ca="1" si="1874"/>
        <v>0</v>
      </c>
      <c r="AV1171" s="374">
        <f t="shared" ca="1" si="1874"/>
        <v>0</v>
      </c>
      <c r="AW1171" s="374">
        <f t="shared" ca="1" si="1874"/>
        <v>0</v>
      </c>
      <c r="AX1171" s="374">
        <f t="shared" ca="1" si="1874"/>
        <v>0</v>
      </c>
      <c r="AY1171" s="374">
        <f t="shared" ca="1" si="1874"/>
        <v>0</v>
      </c>
      <c r="AZ1171" s="374">
        <f t="shared" ca="1" si="1874"/>
        <v>0</v>
      </c>
      <c r="BA1171" s="374">
        <f t="shared" ca="1" si="1874"/>
        <v>0</v>
      </c>
      <c r="BB1171" s="374">
        <f t="shared" ca="1" si="1874"/>
        <v>0</v>
      </c>
      <c r="BC1171" s="374">
        <f t="shared" ca="1" si="1874"/>
        <v>0</v>
      </c>
      <c r="BD1171" s="374">
        <f t="shared" ca="1" si="1874"/>
        <v>0</v>
      </c>
      <c r="BE1171" s="374">
        <f t="shared" ca="1" si="1874"/>
        <v>0</v>
      </c>
      <c r="BF1171" s="374">
        <f t="shared" ca="1" si="1874"/>
        <v>0</v>
      </c>
      <c r="BG1171" s="374">
        <f t="shared" ca="1" si="1874"/>
        <v>0</v>
      </c>
      <c r="BH1171" s="374">
        <f t="shared" ca="1" si="1874"/>
        <v>0</v>
      </c>
      <c r="BI1171" s="374">
        <f t="shared" ca="1" si="1874"/>
        <v>0</v>
      </c>
      <c r="BJ1171" s="374">
        <f t="shared" ca="1" si="1874"/>
        <v>0</v>
      </c>
      <c r="BK1171" s="374">
        <f t="shared" ca="1" si="1874"/>
        <v>0</v>
      </c>
      <c r="BL1171" s="374">
        <f t="shared" ca="1" si="1874"/>
        <v>0</v>
      </c>
      <c r="BM1171" s="374">
        <f t="shared" ca="1" si="1874"/>
        <v>0</v>
      </c>
    </row>
    <row r="1172" spans="3:65" outlineLevel="1" x14ac:dyDescent="0.2">
      <c r="C1172" s="325">
        <f t="shared" si="1870"/>
        <v>3</v>
      </c>
      <c r="D1172" s="303" t="str">
        <f t="shared" si="1871"/>
        <v>item 3</v>
      </c>
      <c r="E1172" s="350" t="str">
        <f t="shared" si="1868"/>
        <v>Operating Expense</v>
      </c>
      <c r="F1172" s="320">
        <f t="shared" si="1868"/>
        <v>2</v>
      </c>
      <c r="G1172" s="320"/>
      <c r="H1172" s="426">
        <f t="shared" ref="H1172:H1194" si="1875">H1171</f>
        <v>0.38574999999999998</v>
      </c>
      <c r="K1172" s="341">
        <f t="shared" ca="1" si="1872"/>
        <v>0</v>
      </c>
      <c r="L1172" s="342">
        <f t="shared" ca="1" si="1873"/>
        <v>0</v>
      </c>
      <c r="O1172" s="374">
        <f t="shared" ref="O1172:BM1172" ca="1" si="1876">O1143*$H1172/(1-$H1172)</f>
        <v>0</v>
      </c>
      <c r="P1172" s="374">
        <f t="shared" ca="1" si="1876"/>
        <v>0</v>
      </c>
      <c r="Q1172" s="374">
        <f t="shared" ca="1" si="1876"/>
        <v>0</v>
      </c>
      <c r="R1172" s="374">
        <f t="shared" ca="1" si="1876"/>
        <v>0</v>
      </c>
      <c r="S1172" s="374">
        <f t="shared" ca="1" si="1876"/>
        <v>0</v>
      </c>
      <c r="T1172" s="374">
        <f t="shared" ca="1" si="1876"/>
        <v>0</v>
      </c>
      <c r="U1172" s="374">
        <f t="shared" ca="1" si="1876"/>
        <v>0</v>
      </c>
      <c r="V1172" s="374">
        <f t="shared" ca="1" si="1876"/>
        <v>0</v>
      </c>
      <c r="W1172" s="374">
        <f t="shared" ca="1" si="1876"/>
        <v>0</v>
      </c>
      <c r="X1172" s="374">
        <f t="shared" ca="1" si="1876"/>
        <v>0</v>
      </c>
      <c r="Y1172" s="374">
        <f t="shared" ca="1" si="1876"/>
        <v>0</v>
      </c>
      <c r="Z1172" s="374">
        <f t="shared" ca="1" si="1876"/>
        <v>0</v>
      </c>
      <c r="AA1172" s="374">
        <f t="shared" ca="1" si="1876"/>
        <v>0</v>
      </c>
      <c r="AB1172" s="374">
        <f t="shared" ca="1" si="1876"/>
        <v>0</v>
      </c>
      <c r="AC1172" s="374">
        <f t="shared" ca="1" si="1876"/>
        <v>0</v>
      </c>
      <c r="AD1172" s="374">
        <f t="shared" ca="1" si="1876"/>
        <v>0</v>
      </c>
      <c r="AE1172" s="374">
        <f t="shared" ca="1" si="1876"/>
        <v>0</v>
      </c>
      <c r="AF1172" s="374">
        <f t="shared" ca="1" si="1876"/>
        <v>0</v>
      </c>
      <c r="AG1172" s="374">
        <f t="shared" ca="1" si="1876"/>
        <v>0</v>
      </c>
      <c r="AH1172" s="374">
        <f t="shared" ca="1" si="1876"/>
        <v>0</v>
      </c>
      <c r="AI1172" s="374">
        <f t="shared" ca="1" si="1876"/>
        <v>0</v>
      </c>
      <c r="AJ1172" s="374">
        <f t="shared" ca="1" si="1876"/>
        <v>0</v>
      </c>
      <c r="AK1172" s="374">
        <f t="shared" ca="1" si="1876"/>
        <v>0</v>
      </c>
      <c r="AL1172" s="374">
        <f t="shared" ca="1" si="1876"/>
        <v>0</v>
      </c>
      <c r="AM1172" s="374">
        <f t="shared" ca="1" si="1876"/>
        <v>0</v>
      </c>
      <c r="AN1172" s="374">
        <f t="shared" ca="1" si="1876"/>
        <v>0</v>
      </c>
      <c r="AO1172" s="374">
        <f t="shared" ca="1" si="1876"/>
        <v>0</v>
      </c>
      <c r="AP1172" s="374">
        <f t="shared" ca="1" si="1876"/>
        <v>0</v>
      </c>
      <c r="AQ1172" s="374">
        <f t="shared" ca="1" si="1876"/>
        <v>0</v>
      </c>
      <c r="AR1172" s="374">
        <f t="shared" ca="1" si="1876"/>
        <v>0</v>
      </c>
      <c r="AS1172" s="374">
        <f t="shared" ca="1" si="1876"/>
        <v>0</v>
      </c>
      <c r="AT1172" s="374">
        <f t="shared" ca="1" si="1876"/>
        <v>0</v>
      </c>
      <c r="AU1172" s="374">
        <f t="shared" ca="1" si="1876"/>
        <v>0</v>
      </c>
      <c r="AV1172" s="374">
        <f t="shared" ca="1" si="1876"/>
        <v>0</v>
      </c>
      <c r="AW1172" s="374">
        <f t="shared" ca="1" si="1876"/>
        <v>0</v>
      </c>
      <c r="AX1172" s="374">
        <f t="shared" ca="1" si="1876"/>
        <v>0</v>
      </c>
      <c r="AY1172" s="374">
        <f t="shared" ca="1" si="1876"/>
        <v>0</v>
      </c>
      <c r="AZ1172" s="374">
        <f t="shared" ca="1" si="1876"/>
        <v>0</v>
      </c>
      <c r="BA1172" s="374">
        <f t="shared" ca="1" si="1876"/>
        <v>0</v>
      </c>
      <c r="BB1172" s="374">
        <f t="shared" ca="1" si="1876"/>
        <v>0</v>
      </c>
      <c r="BC1172" s="374">
        <f t="shared" ca="1" si="1876"/>
        <v>0</v>
      </c>
      <c r="BD1172" s="374">
        <f t="shared" ca="1" si="1876"/>
        <v>0</v>
      </c>
      <c r="BE1172" s="374">
        <f t="shared" ca="1" si="1876"/>
        <v>0</v>
      </c>
      <c r="BF1172" s="374">
        <f t="shared" ca="1" si="1876"/>
        <v>0</v>
      </c>
      <c r="BG1172" s="374">
        <f t="shared" ca="1" si="1876"/>
        <v>0</v>
      </c>
      <c r="BH1172" s="374">
        <f t="shared" ca="1" si="1876"/>
        <v>0</v>
      </c>
      <c r="BI1172" s="374">
        <f t="shared" ca="1" si="1876"/>
        <v>0</v>
      </c>
      <c r="BJ1172" s="374">
        <f t="shared" ca="1" si="1876"/>
        <v>0</v>
      </c>
      <c r="BK1172" s="374">
        <f t="shared" ca="1" si="1876"/>
        <v>0</v>
      </c>
      <c r="BL1172" s="374">
        <f t="shared" ca="1" si="1876"/>
        <v>0</v>
      </c>
      <c r="BM1172" s="374">
        <f t="shared" ca="1" si="1876"/>
        <v>0</v>
      </c>
    </row>
    <row r="1173" spans="3:65" outlineLevel="1" x14ac:dyDescent="0.2">
      <c r="C1173" s="325">
        <f t="shared" si="1870"/>
        <v>4</v>
      </c>
      <c r="D1173" s="303" t="str">
        <f t="shared" si="1871"/>
        <v>item 4</v>
      </c>
      <c r="E1173" s="350" t="str">
        <f t="shared" si="1868"/>
        <v>Operating Expense</v>
      </c>
      <c r="F1173" s="320">
        <f t="shared" si="1868"/>
        <v>2</v>
      </c>
      <c r="G1173" s="320"/>
      <c r="H1173" s="426">
        <f t="shared" si="1875"/>
        <v>0.38574999999999998</v>
      </c>
      <c r="K1173" s="341">
        <f t="shared" ca="1" si="1872"/>
        <v>0</v>
      </c>
      <c r="L1173" s="342">
        <f t="shared" ca="1" si="1873"/>
        <v>0</v>
      </c>
      <c r="O1173" s="374">
        <f t="shared" ref="O1173:BM1173" ca="1" si="1877">O1144*$H1173/(1-$H1173)</f>
        <v>0</v>
      </c>
      <c r="P1173" s="374">
        <f t="shared" ca="1" si="1877"/>
        <v>0</v>
      </c>
      <c r="Q1173" s="374">
        <f t="shared" ca="1" si="1877"/>
        <v>0</v>
      </c>
      <c r="R1173" s="374">
        <f t="shared" ca="1" si="1877"/>
        <v>0</v>
      </c>
      <c r="S1173" s="374">
        <f t="shared" ca="1" si="1877"/>
        <v>0</v>
      </c>
      <c r="T1173" s="374">
        <f t="shared" ca="1" si="1877"/>
        <v>0</v>
      </c>
      <c r="U1173" s="374">
        <f t="shared" ca="1" si="1877"/>
        <v>0</v>
      </c>
      <c r="V1173" s="374">
        <f t="shared" ca="1" si="1877"/>
        <v>0</v>
      </c>
      <c r="W1173" s="374">
        <f t="shared" ca="1" si="1877"/>
        <v>0</v>
      </c>
      <c r="X1173" s="374">
        <f t="shared" ca="1" si="1877"/>
        <v>0</v>
      </c>
      <c r="Y1173" s="374">
        <f t="shared" ca="1" si="1877"/>
        <v>0</v>
      </c>
      <c r="Z1173" s="374">
        <f t="shared" ca="1" si="1877"/>
        <v>0</v>
      </c>
      <c r="AA1173" s="374">
        <f t="shared" ca="1" si="1877"/>
        <v>0</v>
      </c>
      <c r="AB1173" s="374">
        <f t="shared" ca="1" si="1877"/>
        <v>0</v>
      </c>
      <c r="AC1173" s="374">
        <f t="shared" ca="1" si="1877"/>
        <v>0</v>
      </c>
      <c r="AD1173" s="374">
        <f t="shared" ca="1" si="1877"/>
        <v>0</v>
      </c>
      <c r="AE1173" s="374">
        <f t="shared" ca="1" si="1877"/>
        <v>0</v>
      </c>
      <c r="AF1173" s="374">
        <f t="shared" ca="1" si="1877"/>
        <v>0</v>
      </c>
      <c r="AG1173" s="374">
        <f t="shared" ca="1" si="1877"/>
        <v>0</v>
      </c>
      <c r="AH1173" s="374">
        <f t="shared" ca="1" si="1877"/>
        <v>0</v>
      </c>
      <c r="AI1173" s="374">
        <f t="shared" ca="1" si="1877"/>
        <v>0</v>
      </c>
      <c r="AJ1173" s="374">
        <f t="shared" ca="1" si="1877"/>
        <v>0</v>
      </c>
      <c r="AK1173" s="374">
        <f t="shared" ca="1" si="1877"/>
        <v>0</v>
      </c>
      <c r="AL1173" s="374">
        <f t="shared" ca="1" si="1877"/>
        <v>0</v>
      </c>
      <c r="AM1173" s="374">
        <f t="shared" ca="1" si="1877"/>
        <v>0</v>
      </c>
      <c r="AN1173" s="374">
        <f t="shared" ca="1" si="1877"/>
        <v>0</v>
      </c>
      <c r="AO1173" s="374">
        <f t="shared" ca="1" si="1877"/>
        <v>0</v>
      </c>
      <c r="AP1173" s="374">
        <f t="shared" ca="1" si="1877"/>
        <v>0</v>
      </c>
      <c r="AQ1173" s="374">
        <f t="shared" ca="1" si="1877"/>
        <v>0</v>
      </c>
      <c r="AR1173" s="374">
        <f t="shared" ca="1" si="1877"/>
        <v>0</v>
      </c>
      <c r="AS1173" s="374">
        <f t="shared" ca="1" si="1877"/>
        <v>0</v>
      </c>
      <c r="AT1173" s="374">
        <f t="shared" ca="1" si="1877"/>
        <v>0</v>
      </c>
      <c r="AU1173" s="374">
        <f t="shared" ca="1" si="1877"/>
        <v>0</v>
      </c>
      <c r="AV1173" s="374">
        <f t="shared" ca="1" si="1877"/>
        <v>0</v>
      </c>
      <c r="AW1173" s="374">
        <f t="shared" ca="1" si="1877"/>
        <v>0</v>
      </c>
      <c r="AX1173" s="374">
        <f t="shared" ca="1" si="1877"/>
        <v>0</v>
      </c>
      <c r="AY1173" s="374">
        <f t="shared" ca="1" si="1877"/>
        <v>0</v>
      </c>
      <c r="AZ1173" s="374">
        <f t="shared" ca="1" si="1877"/>
        <v>0</v>
      </c>
      <c r="BA1173" s="374">
        <f t="shared" ca="1" si="1877"/>
        <v>0</v>
      </c>
      <c r="BB1173" s="374">
        <f t="shared" ca="1" si="1877"/>
        <v>0</v>
      </c>
      <c r="BC1173" s="374">
        <f t="shared" ca="1" si="1877"/>
        <v>0</v>
      </c>
      <c r="BD1173" s="374">
        <f t="shared" ca="1" si="1877"/>
        <v>0</v>
      </c>
      <c r="BE1173" s="374">
        <f t="shared" ca="1" si="1877"/>
        <v>0</v>
      </c>
      <c r="BF1173" s="374">
        <f t="shared" ca="1" si="1877"/>
        <v>0</v>
      </c>
      <c r="BG1173" s="374">
        <f t="shared" ca="1" si="1877"/>
        <v>0</v>
      </c>
      <c r="BH1173" s="374">
        <f t="shared" ca="1" si="1877"/>
        <v>0</v>
      </c>
      <c r="BI1173" s="374">
        <f t="shared" ca="1" si="1877"/>
        <v>0</v>
      </c>
      <c r="BJ1173" s="374">
        <f t="shared" ca="1" si="1877"/>
        <v>0</v>
      </c>
      <c r="BK1173" s="374">
        <f t="shared" ca="1" si="1877"/>
        <v>0</v>
      </c>
      <c r="BL1173" s="374">
        <f t="shared" ca="1" si="1877"/>
        <v>0</v>
      </c>
      <c r="BM1173" s="374">
        <f t="shared" ca="1" si="1877"/>
        <v>0</v>
      </c>
    </row>
    <row r="1174" spans="3:65" outlineLevel="1" x14ac:dyDescent="0.2">
      <c r="C1174" s="325">
        <f t="shared" si="1870"/>
        <v>5</v>
      </c>
      <c r="D1174" s="303" t="str">
        <f t="shared" si="1871"/>
        <v>item 5</v>
      </c>
      <c r="E1174" s="350" t="str">
        <f t="shared" si="1868"/>
        <v>Operating Expense</v>
      </c>
      <c r="F1174" s="320">
        <f t="shared" si="1868"/>
        <v>2</v>
      </c>
      <c r="G1174" s="320"/>
      <c r="H1174" s="426">
        <f t="shared" si="1875"/>
        <v>0.38574999999999998</v>
      </c>
      <c r="K1174" s="341">
        <f t="shared" ca="1" si="1872"/>
        <v>0</v>
      </c>
      <c r="L1174" s="342">
        <f t="shared" ca="1" si="1873"/>
        <v>0</v>
      </c>
      <c r="O1174" s="374">
        <f t="shared" ref="O1174:BM1174" ca="1" si="1878">O1145*$H1174/(1-$H1174)</f>
        <v>0</v>
      </c>
      <c r="P1174" s="374">
        <f t="shared" ca="1" si="1878"/>
        <v>0</v>
      </c>
      <c r="Q1174" s="374">
        <f t="shared" ca="1" si="1878"/>
        <v>0</v>
      </c>
      <c r="R1174" s="374">
        <f t="shared" ca="1" si="1878"/>
        <v>0</v>
      </c>
      <c r="S1174" s="374">
        <f t="shared" ca="1" si="1878"/>
        <v>0</v>
      </c>
      <c r="T1174" s="374">
        <f t="shared" ca="1" si="1878"/>
        <v>0</v>
      </c>
      <c r="U1174" s="374">
        <f t="shared" ca="1" si="1878"/>
        <v>0</v>
      </c>
      <c r="V1174" s="374">
        <f t="shared" ca="1" si="1878"/>
        <v>0</v>
      </c>
      <c r="W1174" s="374">
        <f t="shared" ca="1" si="1878"/>
        <v>0</v>
      </c>
      <c r="X1174" s="374">
        <f t="shared" ca="1" si="1878"/>
        <v>0</v>
      </c>
      <c r="Y1174" s="374">
        <f t="shared" ca="1" si="1878"/>
        <v>0</v>
      </c>
      <c r="Z1174" s="374">
        <f t="shared" ca="1" si="1878"/>
        <v>0</v>
      </c>
      <c r="AA1174" s="374">
        <f t="shared" ca="1" si="1878"/>
        <v>0</v>
      </c>
      <c r="AB1174" s="374">
        <f t="shared" ca="1" si="1878"/>
        <v>0</v>
      </c>
      <c r="AC1174" s="374">
        <f t="shared" ca="1" si="1878"/>
        <v>0</v>
      </c>
      <c r="AD1174" s="374">
        <f t="shared" ca="1" si="1878"/>
        <v>0</v>
      </c>
      <c r="AE1174" s="374">
        <f t="shared" ca="1" si="1878"/>
        <v>0</v>
      </c>
      <c r="AF1174" s="374">
        <f t="shared" ca="1" si="1878"/>
        <v>0</v>
      </c>
      <c r="AG1174" s="374">
        <f t="shared" ca="1" si="1878"/>
        <v>0</v>
      </c>
      <c r="AH1174" s="374">
        <f t="shared" ca="1" si="1878"/>
        <v>0</v>
      </c>
      <c r="AI1174" s="374">
        <f t="shared" ca="1" si="1878"/>
        <v>0</v>
      </c>
      <c r="AJ1174" s="374">
        <f t="shared" ca="1" si="1878"/>
        <v>0</v>
      </c>
      <c r="AK1174" s="374">
        <f t="shared" ca="1" si="1878"/>
        <v>0</v>
      </c>
      <c r="AL1174" s="374">
        <f t="shared" ca="1" si="1878"/>
        <v>0</v>
      </c>
      <c r="AM1174" s="374">
        <f t="shared" ca="1" si="1878"/>
        <v>0</v>
      </c>
      <c r="AN1174" s="374">
        <f t="shared" ca="1" si="1878"/>
        <v>0</v>
      </c>
      <c r="AO1174" s="374">
        <f t="shared" ca="1" si="1878"/>
        <v>0</v>
      </c>
      <c r="AP1174" s="374">
        <f t="shared" ca="1" si="1878"/>
        <v>0</v>
      </c>
      <c r="AQ1174" s="374">
        <f t="shared" ca="1" si="1878"/>
        <v>0</v>
      </c>
      <c r="AR1174" s="374">
        <f t="shared" ca="1" si="1878"/>
        <v>0</v>
      </c>
      <c r="AS1174" s="374">
        <f t="shared" ca="1" si="1878"/>
        <v>0</v>
      </c>
      <c r="AT1174" s="374">
        <f t="shared" ca="1" si="1878"/>
        <v>0</v>
      </c>
      <c r="AU1174" s="374">
        <f t="shared" ca="1" si="1878"/>
        <v>0</v>
      </c>
      <c r="AV1174" s="374">
        <f t="shared" ca="1" si="1878"/>
        <v>0</v>
      </c>
      <c r="AW1174" s="374">
        <f t="shared" ca="1" si="1878"/>
        <v>0</v>
      </c>
      <c r="AX1174" s="374">
        <f t="shared" ca="1" si="1878"/>
        <v>0</v>
      </c>
      <c r="AY1174" s="374">
        <f t="shared" ca="1" si="1878"/>
        <v>0</v>
      </c>
      <c r="AZ1174" s="374">
        <f t="shared" ca="1" si="1878"/>
        <v>0</v>
      </c>
      <c r="BA1174" s="374">
        <f t="shared" ca="1" si="1878"/>
        <v>0</v>
      </c>
      <c r="BB1174" s="374">
        <f t="shared" ca="1" si="1878"/>
        <v>0</v>
      </c>
      <c r="BC1174" s="374">
        <f t="shared" ca="1" si="1878"/>
        <v>0</v>
      </c>
      <c r="BD1174" s="374">
        <f t="shared" ca="1" si="1878"/>
        <v>0</v>
      </c>
      <c r="BE1174" s="374">
        <f t="shared" ca="1" si="1878"/>
        <v>0</v>
      </c>
      <c r="BF1174" s="374">
        <f t="shared" ca="1" si="1878"/>
        <v>0</v>
      </c>
      <c r="BG1174" s="374">
        <f t="shared" ca="1" si="1878"/>
        <v>0</v>
      </c>
      <c r="BH1174" s="374">
        <f t="shared" ca="1" si="1878"/>
        <v>0</v>
      </c>
      <c r="BI1174" s="374">
        <f t="shared" ca="1" si="1878"/>
        <v>0</v>
      </c>
      <c r="BJ1174" s="374">
        <f t="shared" ca="1" si="1878"/>
        <v>0</v>
      </c>
      <c r="BK1174" s="374">
        <f t="shared" ca="1" si="1878"/>
        <v>0</v>
      </c>
      <c r="BL1174" s="374">
        <f t="shared" ca="1" si="1878"/>
        <v>0</v>
      </c>
      <c r="BM1174" s="374">
        <f t="shared" ca="1" si="1878"/>
        <v>0</v>
      </c>
    </row>
    <row r="1175" spans="3:65" outlineLevel="1" x14ac:dyDescent="0.2">
      <c r="C1175" s="325">
        <f t="shared" si="1870"/>
        <v>6</v>
      </c>
      <c r="D1175" s="303" t="str">
        <f t="shared" si="1871"/>
        <v>item 6</v>
      </c>
      <c r="E1175" s="350" t="str">
        <f t="shared" si="1868"/>
        <v>Operating Expense</v>
      </c>
      <c r="F1175" s="320">
        <f t="shared" si="1868"/>
        <v>2</v>
      </c>
      <c r="G1175" s="320"/>
      <c r="H1175" s="426">
        <f t="shared" si="1875"/>
        <v>0.38574999999999998</v>
      </c>
      <c r="K1175" s="341">
        <f t="shared" ca="1" si="1872"/>
        <v>0</v>
      </c>
      <c r="L1175" s="342">
        <f t="shared" ca="1" si="1873"/>
        <v>0</v>
      </c>
      <c r="O1175" s="374">
        <f t="shared" ref="O1175:BM1175" ca="1" si="1879">O1146*$H1175/(1-$H1175)</f>
        <v>0</v>
      </c>
      <c r="P1175" s="374">
        <f t="shared" ca="1" si="1879"/>
        <v>0</v>
      </c>
      <c r="Q1175" s="374">
        <f t="shared" ca="1" si="1879"/>
        <v>0</v>
      </c>
      <c r="R1175" s="374">
        <f t="shared" ca="1" si="1879"/>
        <v>0</v>
      </c>
      <c r="S1175" s="374">
        <f t="shared" ca="1" si="1879"/>
        <v>0</v>
      </c>
      <c r="T1175" s="374">
        <f t="shared" ca="1" si="1879"/>
        <v>0</v>
      </c>
      <c r="U1175" s="374">
        <f t="shared" ca="1" si="1879"/>
        <v>0</v>
      </c>
      <c r="V1175" s="374">
        <f t="shared" ca="1" si="1879"/>
        <v>0</v>
      </c>
      <c r="W1175" s="374">
        <f t="shared" ca="1" si="1879"/>
        <v>0</v>
      </c>
      <c r="X1175" s="374">
        <f t="shared" ca="1" si="1879"/>
        <v>0</v>
      </c>
      <c r="Y1175" s="374">
        <f t="shared" ca="1" si="1879"/>
        <v>0</v>
      </c>
      <c r="Z1175" s="374">
        <f t="shared" ca="1" si="1879"/>
        <v>0</v>
      </c>
      <c r="AA1175" s="374">
        <f t="shared" ca="1" si="1879"/>
        <v>0</v>
      </c>
      <c r="AB1175" s="374">
        <f t="shared" ca="1" si="1879"/>
        <v>0</v>
      </c>
      <c r="AC1175" s="374">
        <f t="shared" ca="1" si="1879"/>
        <v>0</v>
      </c>
      <c r="AD1175" s="374">
        <f t="shared" ca="1" si="1879"/>
        <v>0</v>
      </c>
      <c r="AE1175" s="374">
        <f t="shared" ca="1" si="1879"/>
        <v>0</v>
      </c>
      <c r="AF1175" s="374">
        <f t="shared" ca="1" si="1879"/>
        <v>0</v>
      </c>
      <c r="AG1175" s="374">
        <f t="shared" ca="1" si="1879"/>
        <v>0</v>
      </c>
      <c r="AH1175" s="374">
        <f t="shared" ca="1" si="1879"/>
        <v>0</v>
      </c>
      <c r="AI1175" s="374">
        <f t="shared" ca="1" si="1879"/>
        <v>0</v>
      </c>
      <c r="AJ1175" s="374">
        <f t="shared" ca="1" si="1879"/>
        <v>0</v>
      </c>
      <c r="AK1175" s="374">
        <f t="shared" ca="1" si="1879"/>
        <v>0</v>
      </c>
      <c r="AL1175" s="374">
        <f t="shared" ca="1" si="1879"/>
        <v>0</v>
      </c>
      <c r="AM1175" s="374">
        <f t="shared" ca="1" si="1879"/>
        <v>0</v>
      </c>
      <c r="AN1175" s="374">
        <f t="shared" ca="1" si="1879"/>
        <v>0</v>
      </c>
      <c r="AO1175" s="374">
        <f t="shared" ca="1" si="1879"/>
        <v>0</v>
      </c>
      <c r="AP1175" s="374">
        <f t="shared" ca="1" si="1879"/>
        <v>0</v>
      </c>
      <c r="AQ1175" s="374">
        <f t="shared" ca="1" si="1879"/>
        <v>0</v>
      </c>
      <c r="AR1175" s="374">
        <f t="shared" ca="1" si="1879"/>
        <v>0</v>
      </c>
      <c r="AS1175" s="374">
        <f t="shared" ca="1" si="1879"/>
        <v>0</v>
      </c>
      <c r="AT1175" s="374">
        <f t="shared" ca="1" si="1879"/>
        <v>0</v>
      </c>
      <c r="AU1175" s="374">
        <f t="shared" ca="1" si="1879"/>
        <v>0</v>
      </c>
      <c r="AV1175" s="374">
        <f t="shared" ca="1" si="1879"/>
        <v>0</v>
      </c>
      <c r="AW1175" s="374">
        <f t="shared" ca="1" si="1879"/>
        <v>0</v>
      </c>
      <c r="AX1175" s="374">
        <f t="shared" ca="1" si="1879"/>
        <v>0</v>
      </c>
      <c r="AY1175" s="374">
        <f t="shared" ca="1" si="1879"/>
        <v>0</v>
      </c>
      <c r="AZ1175" s="374">
        <f t="shared" ca="1" si="1879"/>
        <v>0</v>
      </c>
      <c r="BA1175" s="374">
        <f t="shared" ca="1" si="1879"/>
        <v>0</v>
      </c>
      <c r="BB1175" s="374">
        <f t="shared" ca="1" si="1879"/>
        <v>0</v>
      </c>
      <c r="BC1175" s="374">
        <f t="shared" ca="1" si="1879"/>
        <v>0</v>
      </c>
      <c r="BD1175" s="374">
        <f t="shared" ca="1" si="1879"/>
        <v>0</v>
      </c>
      <c r="BE1175" s="374">
        <f t="shared" ca="1" si="1879"/>
        <v>0</v>
      </c>
      <c r="BF1175" s="374">
        <f t="shared" ca="1" si="1879"/>
        <v>0</v>
      </c>
      <c r="BG1175" s="374">
        <f t="shared" ca="1" si="1879"/>
        <v>0</v>
      </c>
      <c r="BH1175" s="374">
        <f t="shared" ca="1" si="1879"/>
        <v>0</v>
      </c>
      <c r="BI1175" s="374">
        <f t="shared" ca="1" si="1879"/>
        <v>0</v>
      </c>
      <c r="BJ1175" s="374">
        <f t="shared" ca="1" si="1879"/>
        <v>0</v>
      </c>
      <c r="BK1175" s="374">
        <f t="shared" ca="1" si="1879"/>
        <v>0</v>
      </c>
      <c r="BL1175" s="374">
        <f t="shared" ca="1" si="1879"/>
        <v>0</v>
      </c>
      <c r="BM1175" s="374">
        <f t="shared" ca="1" si="1879"/>
        <v>0</v>
      </c>
    </row>
    <row r="1176" spans="3:65" outlineLevel="1" x14ac:dyDescent="0.2">
      <c r="C1176" s="325">
        <f t="shared" si="1870"/>
        <v>7</v>
      </c>
      <c r="D1176" s="303" t="str">
        <f t="shared" si="1871"/>
        <v>item 7</v>
      </c>
      <c r="E1176" s="350" t="str">
        <f t="shared" si="1868"/>
        <v>Operating Expense</v>
      </c>
      <c r="F1176" s="320">
        <f t="shared" si="1868"/>
        <v>2</v>
      </c>
      <c r="G1176" s="320"/>
      <c r="H1176" s="426">
        <f t="shared" si="1875"/>
        <v>0.38574999999999998</v>
      </c>
      <c r="K1176" s="341">
        <f t="shared" ca="1" si="1872"/>
        <v>0</v>
      </c>
      <c r="L1176" s="342">
        <f t="shared" ca="1" si="1873"/>
        <v>0</v>
      </c>
      <c r="O1176" s="374">
        <f t="shared" ref="O1176:BM1176" ca="1" si="1880">O1147*$H1176/(1-$H1176)</f>
        <v>0</v>
      </c>
      <c r="P1176" s="374">
        <f t="shared" ca="1" si="1880"/>
        <v>0</v>
      </c>
      <c r="Q1176" s="374">
        <f t="shared" ca="1" si="1880"/>
        <v>0</v>
      </c>
      <c r="R1176" s="374">
        <f t="shared" ca="1" si="1880"/>
        <v>0</v>
      </c>
      <c r="S1176" s="374">
        <f t="shared" ca="1" si="1880"/>
        <v>0</v>
      </c>
      <c r="T1176" s="374">
        <f t="shared" ca="1" si="1880"/>
        <v>0</v>
      </c>
      <c r="U1176" s="374">
        <f t="shared" ca="1" si="1880"/>
        <v>0</v>
      </c>
      <c r="V1176" s="374">
        <f t="shared" ca="1" si="1880"/>
        <v>0</v>
      </c>
      <c r="W1176" s="374">
        <f t="shared" ca="1" si="1880"/>
        <v>0</v>
      </c>
      <c r="X1176" s="374">
        <f t="shared" ca="1" si="1880"/>
        <v>0</v>
      </c>
      <c r="Y1176" s="374">
        <f t="shared" ca="1" si="1880"/>
        <v>0</v>
      </c>
      <c r="Z1176" s="374">
        <f t="shared" ca="1" si="1880"/>
        <v>0</v>
      </c>
      <c r="AA1176" s="374">
        <f t="shared" ca="1" si="1880"/>
        <v>0</v>
      </c>
      <c r="AB1176" s="374">
        <f t="shared" ca="1" si="1880"/>
        <v>0</v>
      </c>
      <c r="AC1176" s="374">
        <f t="shared" ca="1" si="1880"/>
        <v>0</v>
      </c>
      <c r="AD1176" s="374">
        <f t="shared" ca="1" si="1880"/>
        <v>0</v>
      </c>
      <c r="AE1176" s="374">
        <f t="shared" ca="1" si="1880"/>
        <v>0</v>
      </c>
      <c r="AF1176" s="374">
        <f t="shared" ca="1" si="1880"/>
        <v>0</v>
      </c>
      <c r="AG1176" s="374">
        <f t="shared" ca="1" si="1880"/>
        <v>0</v>
      </c>
      <c r="AH1176" s="374">
        <f t="shared" ca="1" si="1880"/>
        <v>0</v>
      </c>
      <c r="AI1176" s="374">
        <f t="shared" ca="1" si="1880"/>
        <v>0</v>
      </c>
      <c r="AJ1176" s="374">
        <f t="shared" ca="1" si="1880"/>
        <v>0</v>
      </c>
      <c r="AK1176" s="374">
        <f t="shared" ca="1" si="1880"/>
        <v>0</v>
      </c>
      <c r="AL1176" s="374">
        <f t="shared" ca="1" si="1880"/>
        <v>0</v>
      </c>
      <c r="AM1176" s="374">
        <f t="shared" ca="1" si="1880"/>
        <v>0</v>
      </c>
      <c r="AN1176" s="374">
        <f t="shared" ca="1" si="1880"/>
        <v>0</v>
      </c>
      <c r="AO1176" s="374">
        <f t="shared" ca="1" si="1880"/>
        <v>0</v>
      </c>
      <c r="AP1176" s="374">
        <f t="shared" ca="1" si="1880"/>
        <v>0</v>
      </c>
      <c r="AQ1176" s="374">
        <f t="shared" ca="1" si="1880"/>
        <v>0</v>
      </c>
      <c r="AR1176" s="374">
        <f t="shared" ca="1" si="1880"/>
        <v>0</v>
      </c>
      <c r="AS1176" s="374">
        <f t="shared" ca="1" si="1880"/>
        <v>0</v>
      </c>
      <c r="AT1176" s="374">
        <f t="shared" ca="1" si="1880"/>
        <v>0</v>
      </c>
      <c r="AU1176" s="374">
        <f t="shared" ca="1" si="1880"/>
        <v>0</v>
      </c>
      <c r="AV1176" s="374">
        <f t="shared" ca="1" si="1880"/>
        <v>0</v>
      </c>
      <c r="AW1176" s="374">
        <f t="shared" ca="1" si="1880"/>
        <v>0</v>
      </c>
      <c r="AX1176" s="374">
        <f t="shared" ca="1" si="1880"/>
        <v>0</v>
      </c>
      <c r="AY1176" s="374">
        <f t="shared" ca="1" si="1880"/>
        <v>0</v>
      </c>
      <c r="AZ1176" s="374">
        <f t="shared" ca="1" si="1880"/>
        <v>0</v>
      </c>
      <c r="BA1176" s="374">
        <f t="shared" ca="1" si="1880"/>
        <v>0</v>
      </c>
      <c r="BB1176" s="374">
        <f t="shared" ca="1" si="1880"/>
        <v>0</v>
      </c>
      <c r="BC1176" s="374">
        <f t="shared" ca="1" si="1880"/>
        <v>0</v>
      </c>
      <c r="BD1176" s="374">
        <f t="shared" ca="1" si="1880"/>
        <v>0</v>
      </c>
      <c r="BE1176" s="374">
        <f t="shared" ca="1" si="1880"/>
        <v>0</v>
      </c>
      <c r="BF1176" s="374">
        <f t="shared" ca="1" si="1880"/>
        <v>0</v>
      </c>
      <c r="BG1176" s="374">
        <f t="shared" ca="1" si="1880"/>
        <v>0</v>
      </c>
      <c r="BH1176" s="374">
        <f t="shared" ca="1" si="1880"/>
        <v>0</v>
      </c>
      <c r="BI1176" s="374">
        <f t="shared" ca="1" si="1880"/>
        <v>0</v>
      </c>
      <c r="BJ1176" s="374">
        <f t="shared" ca="1" si="1880"/>
        <v>0</v>
      </c>
      <c r="BK1176" s="374">
        <f t="shared" ca="1" si="1880"/>
        <v>0</v>
      </c>
      <c r="BL1176" s="374">
        <f t="shared" ca="1" si="1880"/>
        <v>0</v>
      </c>
      <c r="BM1176" s="374">
        <f t="shared" ca="1" si="1880"/>
        <v>0</v>
      </c>
    </row>
    <row r="1177" spans="3:65" outlineLevel="1" x14ac:dyDescent="0.2">
      <c r="C1177" s="325">
        <f t="shared" si="1870"/>
        <v>8</v>
      </c>
      <c r="D1177" s="303" t="str">
        <f t="shared" si="1871"/>
        <v>item 8</v>
      </c>
      <c r="E1177" s="350" t="str">
        <f t="shared" si="1868"/>
        <v>Operating Expense</v>
      </c>
      <c r="F1177" s="320">
        <f t="shared" si="1868"/>
        <v>2</v>
      </c>
      <c r="G1177" s="320"/>
      <c r="H1177" s="426">
        <f t="shared" si="1875"/>
        <v>0.38574999999999998</v>
      </c>
      <c r="K1177" s="341">
        <f t="shared" ca="1" si="1872"/>
        <v>0</v>
      </c>
      <c r="L1177" s="342">
        <f t="shared" ca="1" si="1873"/>
        <v>0</v>
      </c>
      <c r="O1177" s="374">
        <f t="shared" ref="O1177:BM1177" ca="1" si="1881">O1148*$H1177/(1-$H1177)</f>
        <v>0</v>
      </c>
      <c r="P1177" s="374">
        <f t="shared" ca="1" si="1881"/>
        <v>0</v>
      </c>
      <c r="Q1177" s="374">
        <f t="shared" ca="1" si="1881"/>
        <v>0</v>
      </c>
      <c r="R1177" s="374">
        <f t="shared" ca="1" si="1881"/>
        <v>0</v>
      </c>
      <c r="S1177" s="374">
        <f t="shared" ca="1" si="1881"/>
        <v>0</v>
      </c>
      <c r="T1177" s="374">
        <f t="shared" ca="1" si="1881"/>
        <v>0</v>
      </c>
      <c r="U1177" s="374">
        <f t="shared" ca="1" si="1881"/>
        <v>0</v>
      </c>
      <c r="V1177" s="374">
        <f t="shared" ca="1" si="1881"/>
        <v>0</v>
      </c>
      <c r="W1177" s="374">
        <f t="shared" ca="1" si="1881"/>
        <v>0</v>
      </c>
      <c r="X1177" s="374">
        <f t="shared" ca="1" si="1881"/>
        <v>0</v>
      </c>
      <c r="Y1177" s="374">
        <f t="shared" ca="1" si="1881"/>
        <v>0</v>
      </c>
      <c r="Z1177" s="374">
        <f t="shared" ca="1" si="1881"/>
        <v>0</v>
      </c>
      <c r="AA1177" s="374">
        <f t="shared" ca="1" si="1881"/>
        <v>0</v>
      </c>
      <c r="AB1177" s="374">
        <f t="shared" ca="1" si="1881"/>
        <v>0</v>
      </c>
      <c r="AC1177" s="374">
        <f t="shared" ca="1" si="1881"/>
        <v>0</v>
      </c>
      <c r="AD1177" s="374">
        <f t="shared" ca="1" si="1881"/>
        <v>0</v>
      </c>
      <c r="AE1177" s="374">
        <f t="shared" ca="1" si="1881"/>
        <v>0</v>
      </c>
      <c r="AF1177" s="374">
        <f t="shared" ca="1" si="1881"/>
        <v>0</v>
      </c>
      <c r="AG1177" s="374">
        <f t="shared" ca="1" si="1881"/>
        <v>0</v>
      </c>
      <c r="AH1177" s="374">
        <f t="shared" ca="1" si="1881"/>
        <v>0</v>
      </c>
      <c r="AI1177" s="374">
        <f t="shared" ca="1" si="1881"/>
        <v>0</v>
      </c>
      <c r="AJ1177" s="374">
        <f t="shared" ca="1" si="1881"/>
        <v>0</v>
      </c>
      <c r="AK1177" s="374">
        <f t="shared" ca="1" si="1881"/>
        <v>0</v>
      </c>
      <c r="AL1177" s="374">
        <f t="shared" ca="1" si="1881"/>
        <v>0</v>
      </c>
      <c r="AM1177" s="374">
        <f t="shared" ca="1" si="1881"/>
        <v>0</v>
      </c>
      <c r="AN1177" s="374">
        <f t="shared" ca="1" si="1881"/>
        <v>0</v>
      </c>
      <c r="AO1177" s="374">
        <f t="shared" ca="1" si="1881"/>
        <v>0</v>
      </c>
      <c r="AP1177" s="374">
        <f t="shared" ca="1" si="1881"/>
        <v>0</v>
      </c>
      <c r="AQ1177" s="374">
        <f t="shared" ca="1" si="1881"/>
        <v>0</v>
      </c>
      <c r="AR1177" s="374">
        <f t="shared" ca="1" si="1881"/>
        <v>0</v>
      </c>
      <c r="AS1177" s="374">
        <f t="shared" ca="1" si="1881"/>
        <v>0</v>
      </c>
      <c r="AT1177" s="374">
        <f t="shared" ca="1" si="1881"/>
        <v>0</v>
      </c>
      <c r="AU1177" s="374">
        <f t="shared" ca="1" si="1881"/>
        <v>0</v>
      </c>
      <c r="AV1177" s="374">
        <f t="shared" ca="1" si="1881"/>
        <v>0</v>
      </c>
      <c r="AW1177" s="374">
        <f t="shared" ca="1" si="1881"/>
        <v>0</v>
      </c>
      <c r="AX1177" s="374">
        <f t="shared" ca="1" si="1881"/>
        <v>0</v>
      </c>
      <c r="AY1177" s="374">
        <f t="shared" ca="1" si="1881"/>
        <v>0</v>
      </c>
      <c r="AZ1177" s="374">
        <f t="shared" ca="1" si="1881"/>
        <v>0</v>
      </c>
      <c r="BA1177" s="374">
        <f t="shared" ca="1" si="1881"/>
        <v>0</v>
      </c>
      <c r="BB1177" s="374">
        <f t="shared" ca="1" si="1881"/>
        <v>0</v>
      </c>
      <c r="BC1177" s="374">
        <f t="shared" ca="1" si="1881"/>
        <v>0</v>
      </c>
      <c r="BD1177" s="374">
        <f t="shared" ca="1" si="1881"/>
        <v>0</v>
      </c>
      <c r="BE1177" s="374">
        <f t="shared" ca="1" si="1881"/>
        <v>0</v>
      </c>
      <c r="BF1177" s="374">
        <f t="shared" ca="1" si="1881"/>
        <v>0</v>
      </c>
      <c r="BG1177" s="374">
        <f t="shared" ca="1" si="1881"/>
        <v>0</v>
      </c>
      <c r="BH1177" s="374">
        <f t="shared" ca="1" si="1881"/>
        <v>0</v>
      </c>
      <c r="BI1177" s="374">
        <f t="shared" ca="1" si="1881"/>
        <v>0</v>
      </c>
      <c r="BJ1177" s="374">
        <f t="shared" ca="1" si="1881"/>
        <v>0</v>
      </c>
      <c r="BK1177" s="374">
        <f t="shared" ca="1" si="1881"/>
        <v>0</v>
      </c>
      <c r="BL1177" s="374">
        <f t="shared" ca="1" si="1881"/>
        <v>0</v>
      </c>
      <c r="BM1177" s="374">
        <f t="shared" ca="1" si="1881"/>
        <v>0</v>
      </c>
    </row>
    <row r="1178" spans="3:65" outlineLevel="1" x14ac:dyDescent="0.2">
      <c r="C1178" s="325">
        <f t="shared" si="1870"/>
        <v>9</v>
      </c>
      <c r="D1178" s="303" t="str">
        <f t="shared" si="1871"/>
        <v>item 9</v>
      </c>
      <c r="E1178" s="350" t="str">
        <f t="shared" si="1868"/>
        <v>Operating Expense</v>
      </c>
      <c r="F1178" s="320">
        <f t="shared" si="1868"/>
        <v>2</v>
      </c>
      <c r="G1178" s="320"/>
      <c r="H1178" s="426">
        <f t="shared" si="1875"/>
        <v>0.38574999999999998</v>
      </c>
      <c r="K1178" s="341">
        <f t="shared" ca="1" si="1872"/>
        <v>0</v>
      </c>
      <c r="L1178" s="342">
        <f t="shared" ca="1" si="1873"/>
        <v>0</v>
      </c>
      <c r="O1178" s="374">
        <f t="shared" ref="O1178:BM1178" ca="1" si="1882">O1149*$H1178/(1-$H1178)</f>
        <v>0</v>
      </c>
      <c r="P1178" s="374">
        <f t="shared" ca="1" si="1882"/>
        <v>0</v>
      </c>
      <c r="Q1178" s="374">
        <f t="shared" ca="1" si="1882"/>
        <v>0</v>
      </c>
      <c r="R1178" s="374">
        <f t="shared" ca="1" si="1882"/>
        <v>0</v>
      </c>
      <c r="S1178" s="374">
        <f t="shared" ca="1" si="1882"/>
        <v>0</v>
      </c>
      <c r="T1178" s="374">
        <f t="shared" ca="1" si="1882"/>
        <v>0</v>
      </c>
      <c r="U1178" s="374">
        <f t="shared" ca="1" si="1882"/>
        <v>0</v>
      </c>
      <c r="V1178" s="374">
        <f t="shared" ca="1" si="1882"/>
        <v>0</v>
      </c>
      <c r="W1178" s="374">
        <f t="shared" ca="1" si="1882"/>
        <v>0</v>
      </c>
      <c r="X1178" s="374">
        <f t="shared" ca="1" si="1882"/>
        <v>0</v>
      </c>
      <c r="Y1178" s="374">
        <f t="shared" ca="1" si="1882"/>
        <v>0</v>
      </c>
      <c r="Z1178" s="374">
        <f t="shared" ca="1" si="1882"/>
        <v>0</v>
      </c>
      <c r="AA1178" s="374">
        <f t="shared" ca="1" si="1882"/>
        <v>0</v>
      </c>
      <c r="AB1178" s="374">
        <f t="shared" ca="1" si="1882"/>
        <v>0</v>
      </c>
      <c r="AC1178" s="374">
        <f t="shared" ca="1" si="1882"/>
        <v>0</v>
      </c>
      <c r="AD1178" s="374">
        <f t="shared" ca="1" si="1882"/>
        <v>0</v>
      </c>
      <c r="AE1178" s="374">
        <f t="shared" ca="1" si="1882"/>
        <v>0</v>
      </c>
      <c r="AF1178" s="374">
        <f t="shared" ca="1" si="1882"/>
        <v>0</v>
      </c>
      <c r="AG1178" s="374">
        <f t="shared" ca="1" si="1882"/>
        <v>0</v>
      </c>
      <c r="AH1178" s="374">
        <f t="shared" ca="1" si="1882"/>
        <v>0</v>
      </c>
      <c r="AI1178" s="374">
        <f t="shared" ca="1" si="1882"/>
        <v>0</v>
      </c>
      <c r="AJ1178" s="374">
        <f t="shared" ca="1" si="1882"/>
        <v>0</v>
      </c>
      <c r="AK1178" s="374">
        <f t="shared" ca="1" si="1882"/>
        <v>0</v>
      </c>
      <c r="AL1178" s="374">
        <f t="shared" ca="1" si="1882"/>
        <v>0</v>
      </c>
      <c r="AM1178" s="374">
        <f t="shared" ca="1" si="1882"/>
        <v>0</v>
      </c>
      <c r="AN1178" s="374">
        <f t="shared" ca="1" si="1882"/>
        <v>0</v>
      </c>
      <c r="AO1178" s="374">
        <f t="shared" ca="1" si="1882"/>
        <v>0</v>
      </c>
      <c r="AP1178" s="374">
        <f t="shared" ca="1" si="1882"/>
        <v>0</v>
      </c>
      <c r="AQ1178" s="374">
        <f t="shared" ca="1" si="1882"/>
        <v>0</v>
      </c>
      <c r="AR1178" s="374">
        <f t="shared" ca="1" si="1882"/>
        <v>0</v>
      </c>
      <c r="AS1178" s="374">
        <f t="shared" ca="1" si="1882"/>
        <v>0</v>
      </c>
      <c r="AT1178" s="374">
        <f t="shared" ca="1" si="1882"/>
        <v>0</v>
      </c>
      <c r="AU1178" s="374">
        <f t="shared" ca="1" si="1882"/>
        <v>0</v>
      </c>
      <c r="AV1178" s="374">
        <f t="shared" ca="1" si="1882"/>
        <v>0</v>
      </c>
      <c r="AW1178" s="374">
        <f t="shared" ca="1" si="1882"/>
        <v>0</v>
      </c>
      <c r="AX1178" s="374">
        <f t="shared" ca="1" si="1882"/>
        <v>0</v>
      </c>
      <c r="AY1178" s="374">
        <f t="shared" ca="1" si="1882"/>
        <v>0</v>
      </c>
      <c r="AZ1178" s="374">
        <f t="shared" ca="1" si="1882"/>
        <v>0</v>
      </c>
      <c r="BA1178" s="374">
        <f t="shared" ca="1" si="1882"/>
        <v>0</v>
      </c>
      <c r="BB1178" s="374">
        <f t="shared" ca="1" si="1882"/>
        <v>0</v>
      </c>
      <c r="BC1178" s="374">
        <f t="shared" ca="1" si="1882"/>
        <v>0</v>
      </c>
      <c r="BD1178" s="374">
        <f t="shared" ca="1" si="1882"/>
        <v>0</v>
      </c>
      <c r="BE1178" s="374">
        <f t="shared" ca="1" si="1882"/>
        <v>0</v>
      </c>
      <c r="BF1178" s="374">
        <f t="shared" ca="1" si="1882"/>
        <v>0</v>
      </c>
      <c r="BG1178" s="374">
        <f t="shared" ca="1" si="1882"/>
        <v>0</v>
      </c>
      <c r="BH1178" s="374">
        <f t="shared" ca="1" si="1882"/>
        <v>0</v>
      </c>
      <c r="BI1178" s="374">
        <f t="shared" ca="1" si="1882"/>
        <v>0</v>
      </c>
      <c r="BJ1178" s="374">
        <f t="shared" ca="1" si="1882"/>
        <v>0</v>
      </c>
      <c r="BK1178" s="374">
        <f t="shared" ca="1" si="1882"/>
        <v>0</v>
      </c>
      <c r="BL1178" s="374">
        <f t="shared" ca="1" si="1882"/>
        <v>0</v>
      </c>
      <c r="BM1178" s="374">
        <f t="shared" ca="1" si="1882"/>
        <v>0</v>
      </c>
    </row>
    <row r="1179" spans="3:65" outlineLevel="1" x14ac:dyDescent="0.2">
      <c r="C1179" s="325">
        <f t="shared" si="1870"/>
        <v>10</v>
      </c>
      <c r="D1179" s="303" t="str">
        <f t="shared" si="1871"/>
        <v>item 10</v>
      </c>
      <c r="E1179" s="350" t="str">
        <f t="shared" si="1868"/>
        <v>Operating Expense</v>
      </c>
      <c r="F1179" s="320">
        <f t="shared" si="1868"/>
        <v>2</v>
      </c>
      <c r="G1179" s="320"/>
      <c r="H1179" s="426">
        <f t="shared" si="1875"/>
        <v>0.38574999999999998</v>
      </c>
      <c r="K1179" s="341">
        <f t="shared" ca="1" si="1872"/>
        <v>0</v>
      </c>
      <c r="L1179" s="342">
        <f t="shared" ca="1" si="1873"/>
        <v>0</v>
      </c>
      <c r="O1179" s="374">
        <f t="shared" ref="O1179:BM1179" ca="1" si="1883">O1150*$H1179/(1-$H1179)</f>
        <v>0</v>
      </c>
      <c r="P1179" s="374">
        <f t="shared" ca="1" si="1883"/>
        <v>0</v>
      </c>
      <c r="Q1179" s="374">
        <f t="shared" ca="1" si="1883"/>
        <v>0</v>
      </c>
      <c r="R1179" s="374">
        <f t="shared" ca="1" si="1883"/>
        <v>0</v>
      </c>
      <c r="S1179" s="374">
        <f t="shared" ca="1" si="1883"/>
        <v>0</v>
      </c>
      <c r="T1179" s="374">
        <f t="shared" ca="1" si="1883"/>
        <v>0</v>
      </c>
      <c r="U1179" s="374">
        <f t="shared" ca="1" si="1883"/>
        <v>0</v>
      </c>
      <c r="V1179" s="374">
        <f t="shared" ca="1" si="1883"/>
        <v>0</v>
      </c>
      <c r="W1179" s="374">
        <f t="shared" ca="1" si="1883"/>
        <v>0</v>
      </c>
      <c r="X1179" s="374">
        <f t="shared" ca="1" si="1883"/>
        <v>0</v>
      </c>
      <c r="Y1179" s="374">
        <f t="shared" ca="1" si="1883"/>
        <v>0</v>
      </c>
      <c r="Z1179" s="374">
        <f t="shared" ca="1" si="1883"/>
        <v>0</v>
      </c>
      <c r="AA1179" s="374">
        <f t="shared" ca="1" si="1883"/>
        <v>0</v>
      </c>
      <c r="AB1179" s="374">
        <f t="shared" ca="1" si="1883"/>
        <v>0</v>
      </c>
      <c r="AC1179" s="374">
        <f t="shared" ca="1" si="1883"/>
        <v>0</v>
      </c>
      <c r="AD1179" s="374">
        <f t="shared" ca="1" si="1883"/>
        <v>0</v>
      </c>
      <c r="AE1179" s="374">
        <f t="shared" ca="1" si="1883"/>
        <v>0</v>
      </c>
      <c r="AF1179" s="374">
        <f t="shared" ca="1" si="1883"/>
        <v>0</v>
      </c>
      <c r="AG1179" s="374">
        <f t="shared" ca="1" si="1883"/>
        <v>0</v>
      </c>
      <c r="AH1179" s="374">
        <f t="shared" ca="1" si="1883"/>
        <v>0</v>
      </c>
      <c r="AI1179" s="374">
        <f t="shared" ca="1" si="1883"/>
        <v>0</v>
      </c>
      <c r="AJ1179" s="374">
        <f t="shared" ca="1" si="1883"/>
        <v>0</v>
      </c>
      <c r="AK1179" s="374">
        <f t="shared" ca="1" si="1883"/>
        <v>0</v>
      </c>
      <c r="AL1179" s="374">
        <f t="shared" ca="1" si="1883"/>
        <v>0</v>
      </c>
      <c r="AM1179" s="374">
        <f t="shared" ca="1" si="1883"/>
        <v>0</v>
      </c>
      <c r="AN1179" s="374">
        <f t="shared" ca="1" si="1883"/>
        <v>0</v>
      </c>
      <c r="AO1179" s="374">
        <f t="shared" ca="1" si="1883"/>
        <v>0</v>
      </c>
      <c r="AP1179" s="374">
        <f t="shared" ca="1" si="1883"/>
        <v>0</v>
      </c>
      <c r="AQ1179" s="374">
        <f t="shared" ca="1" si="1883"/>
        <v>0</v>
      </c>
      <c r="AR1179" s="374">
        <f t="shared" ca="1" si="1883"/>
        <v>0</v>
      </c>
      <c r="AS1179" s="374">
        <f t="shared" ca="1" si="1883"/>
        <v>0</v>
      </c>
      <c r="AT1179" s="374">
        <f t="shared" ca="1" si="1883"/>
        <v>0</v>
      </c>
      <c r="AU1179" s="374">
        <f t="shared" ca="1" si="1883"/>
        <v>0</v>
      </c>
      <c r="AV1179" s="374">
        <f t="shared" ca="1" si="1883"/>
        <v>0</v>
      </c>
      <c r="AW1179" s="374">
        <f t="shared" ca="1" si="1883"/>
        <v>0</v>
      </c>
      <c r="AX1179" s="374">
        <f t="shared" ca="1" si="1883"/>
        <v>0</v>
      </c>
      <c r="AY1179" s="374">
        <f t="shared" ca="1" si="1883"/>
        <v>0</v>
      </c>
      <c r="AZ1179" s="374">
        <f t="shared" ca="1" si="1883"/>
        <v>0</v>
      </c>
      <c r="BA1179" s="374">
        <f t="shared" ca="1" si="1883"/>
        <v>0</v>
      </c>
      <c r="BB1179" s="374">
        <f t="shared" ca="1" si="1883"/>
        <v>0</v>
      </c>
      <c r="BC1179" s="374">
        <f t="shared" ca="1" si="1883"/>
        <v>0</v>
      </c>
      <c r="BD1179" s="374">
        <f t="shared" ca="1" si="1883"/>
        <v>0</v>
      </c>
      <c r="BE1179" s="374">
        <f t="shared" ca="1" si="1883"/>
        <v>0</v>
      </c>
      <c r="BF1179" s="374">
        <f t="shared" ca="1" si="1883"/>
        <v>0</v>
      </c>
      <c r="BG1179" s="374">
        <f t="shared" ca="1" si="1883"/>
        <v>0</v>
      </c>
      <c r="BH1179" s="374">
        <f t="shared" ca="1" si="1883"/>
        <v>0</v>
      </c>
      <c r="BI1179" s="374">
        <f t="shared" ca="1" si="1883"/>
        <v>0</v>
      </c>
      <c r="BJ1179" s="374">
        <f t="shared" ca="1" si="1883"/>
        <v>0</v>
      </c>
      <c r="BK1179" s="374">
        <f t="shared" ca="1" si="1883"/>
        <v>0</v>
      </c>
      <c r="BL1179" s="374">
        <f t="shared" ca="1" si="1883"/>
        <v>0</v>
      </c>
      <c r="BM1179" s="374">
        <f t="shared" ca="1" si="1883"/>
        <v>0</v>
      </c>
    </row>
    <row r="1180" spans="3:65" outlineLevel="1" x14ac:dyDescent="0.2">
      <c r="C1180" s="325">
        <f t="shared" si="1870"/>
        <v>11</v>
      </c>
      <c r="D1180" s="303" t="str">
        <f t="shared" si="1871"/>
        <v>item 11</v>
      </c>
      <c r="E1180" s="350" t="str">
        <f t="shared" si="1868"/>
        <v>Operating Expense</v>
      </c>
      <c r="F1180" s="320">
        <f t="shared" si="1868"/>
        <v>2</v>
      </c>
      <c r="G1180" s="320"/>
      <c r="H1180" s="426">
        <f t="shared" si="1875"/>
        <v>0.38574999999999998</v>
      </c>
      <c r="K1180" s="341">
        <f t="shared" ca="1" si="1872"/>
        <v>0</v>
      </c>
      <c r="L1180" s="342">
        <f t="shared" ca="1" si="1873"/>
        <v>0</v>
      </c>
      <c r="O1180" s="374">
        <f t="shared" ref="O1180:BM1180" ca="1" si="1884">O1151*$H1180/(1-$H1180)</f>
        <v>0</v>
      </c>
      <c r="P1180" s="374">
        <f t="shared" ca="1" si="1884"/>
        <v>0</v>
      </c>
      <c r="Q1180" s="374">
        <f t="shared" ca="1" si="1884"/>
        <v>0</v>
      </c>
      <c r="R1180" s="374">
        <f t="shared" ca="1" si="1884"/>
        <v>0</v>
      </c>
      <c r="S1180" s="374">
        <f t="shared" ca="1" si="1884"/>
        <v>0</v>
      </c>
      <c r="T1180" s="374">
        <f t="shared" ca="1" si="1884"/>
        <v>0</v>
      </c>
      <c r="U1180" s="374">
        <f t="shared" ca="1" si="1884"/>
        <v>0</v>
      </c>
      <c r="V1180" s="374">
        <f t="shared" ca="1" si="1884"/>
        <v>0</v>
      </c>
      <c r="W1180" s="374">
        <f t="shared" ca="1" si="1884"/>
        <v>0</v>
      </c>
      <c r="X1180" s="374">
        <f t="shared" ca="1" si="1884"/>
        <v>0</v>
      </c>
      <c r="Y1180" s="374">
        <f t="shared" ca="1" si="1884"/>
        <v>0</v>
      </c>
      <c r="Z1180" s="374">
        <f t="shared" ca="1" si="1884"/>
        <v>0</v>
      </c>
      <c r="AA1180" s="374">
        <f t="shared" ca="1" si="1884"/>
        <v>0</v>
      </c>
      <c r="AB1180" s="374">
        <f t="shared" ca="1" si="1884"/>
        <v>0</v>
      </c>
      <c r="AC1180" s="374">
        <f t="shared" ca="1" si="1884"/>
        <v>0</v>
      </c>
      <c r="AD1180" s="374">
        <f t="shared" ca="1" si="1884"/>
        <v>0</v>
      </c>
      <c r="AE1180" s="374">
        <f t="shared" ca="1" si="1884"/>
        <v>0</v>
      </c>
      <c r="AF1180" s="374">
        <f t="shared" ca="1" si="1884"/>
        <v>0</v>
      </c>
      <c r="AG1180" s="374">
        <f t="shared" ca="1" si="1884"/>
        <v>0</v>
      </c>
      <c r="AH1180" s="374">
        <f t="shared" ca="1" si="1884"/>
        <v>0</v>
      </c>
      <c r="AI1180" s="374">
        <f t="shared" ca="1" si="1884"/>
        <v>0</v>
      </c>
      <c r="AJ1180" s="374">
        <f t="shared" ca="1" si="1884"/>
        <v>0</v>
      </c>
      <c r="AK1180" s="374">
        <f t="shared" ca="1" si="1884"/>
        <v>0</v>
      </c>
      <c r="AL1180" s="374">
        <f t="shared" ca="1" si="1884"/>
        <v>0</v>
      </c>
      <c r="AM1180" s="374">
        <f t="shared" ca="1" si="1884"/>
        <v>0</v>
      </c>
      <c r="AN1180" s="374">
        <f t="shared" ca="1" si="1884"/>
        <v>0</v>
      </c>
      <c r="AO1180" s="374">
        <f t="shared" ca="1" si="1884"/>
        <v>0</v>
      </c>
      <c r="AP1180" s="374">
        <f t="shared" ca="1" si="1884"/>
        <v>0</v>
      </c>
      <c r="AQ1180" s="374">
        <f t="shared" ca="1" si="1884"/>
        <v>0</v>
      </c>
      <c r="AR1180" s="374">
        <f t="shared" ca="1" si="1884"/>
        <v>0</v>
      </c>
      <c r="AS1180" s="374">
        <f t="shared" ca="1" si="1884"/>
        <v>0</v>
      </c>
      <c r="AT1180" s="374">
        <f t="shared" ca="1" si="1884"/>
        <v>0</v>
      </c>
      <c r="AU1180" s="374">
        <f t="shared" ca="1" si="1884"/>
        <v>0</v>
      </c>
      <c r="AV1180" s="374">
        <f t="shared" ca="1" si="1884"/>
        <v>0</v>
      </c>
      <c r="AW1180" s="374">
        <f t="shared" ca="1" si="1884"/>
        <v>0</v>
      </c>
      <c r="AX1180" s="374">
        <f t="shared" ca="1" si="1884"/>
        <v>0</v>
      </c>
      <c r="AY1180" s="374">
        <f t="shared" ca="1" si="1884"/>
        <v>0</v>
      </c>
      <c r="AZ1180" s="374">
        <f t="shared" ca="1" si="1884"/>
        <v>0</v>
      </c>
      <c r="BA1180" s="374">
        <f t="shared" ca="1" si="1884"/>
        <v>0</v>
      </c>
      <c r="BB1180" s="374">
        <f t="shared" ca="1" si="1884"/>
        <v>0</v>
      </c>
      <c r="BC1180" s="374">
        <f t="shared" ca="1" si="1884"/>
        <v>0</v>
      </c>
      <c r="BD1180" s="374">
        <f t="shared" ca="1" si="1884"/>
        <v>0</v>
      </c>
      <c r="BE1180" s="374">
        <f t="shared" ca="1" si="1884"/>
        <v>0</v>
      </c>
      <c r="BF1180" s="374">
        <f t="shared" ca="1" si="1884"/>
        <v>0</v>
      </c>
      <c r="BG1180" s="374">
        <f t="shared" ca="1" si="1884"/>
        <v>0</v>
      </c>
      <c r="BH1180" s="374">
        <f t="shared" ca="1" si="1884"/>
        <v>0</v>
      </c>
      <c r="BI1180" s="374">
        <f t="shared" ca="1" si="1884"/>
        <v>0</v>
      </c>
      <c r="BJ1180" s="374">
        <f t="shared" ca="1" si="1884"/>
        <v>0</v>
      </c>
      <c r="BK1180" s="374">
        <f t="shared" ca="1" si="1884"/>
        <v>0</v>
      </c>
      <c r="BL1180" s="374">
        <f t="shared" ca="1" si="1884"/>
        <v>0</v>
      </c>
      <c r="BM1180" s="374">
        <f t="shared" ca="1" si="1884"/>
        <v>0</v>
      </c>
    </row>
    <row r="1181" spans="3:65" outlineLevel="1" x14ac:dyDescent="0.2">
      <c r="C1181" s="325">
        <f t="shared" si="1870"/>
        <v>12</v>
      </c>
      <c r="D1181" s="303" t="str">
        <f t="shared" si="1871"/>
        <v>item 12</v>
      </c>
      <c r="E1181" s="350" t="str">
        <f t="shared" si="1868"/>
        <v>Operating Expense</v>
      </c>
      <c r="F1181" s="320">
        <f t="shared" si="1868"/>
        <v>2</v>
      </c>
      <c r="G1181" s="320"/>
      <c r="H1181" s="426">
        <f t="shared" si="1875"/>
        <v>0.38574999999999998</v>
      </c>
      <c r="K1181" s="341">
        <f t="shared" ca="1" si="1872"/>
        <v>0</v>
      </c>
      <c r="L1181" s="342">
        <f t="shared" ca="1" si="1873"/>
        <v>0</v>
      </c>
      <c r="O1181" s="374">
        <f t="shared" ref="O1181:BM1181" ca="1" si="1885">O1152*$H1181/(1-$H1181)</f>
        <v>0</v>
      </c>
      <c r="P1181" s="374">
        <f t="shared" ca="1" si="1885"/>
        <v>0</v>
      </c>
      <c r="Q1181" s="374">
        <f t="shared" ca="1" si="1885"/>
        <v>0</v>
      </c>
      <c r="R1181" s="374">
        <f t="shared" ca="1" si="1885"/>
        <v>0</v>
      </c>
      <c r="S1181" s="374">
        <f t="shared" ca="1" si="1885"/>
        <v>0</v>
      </c>
      <c r="T1181" s="374">
        <f t="shared" ca="1" si="1885"/>
        <v>0</v>
      </c>
      <c r="U1181" s="374">
        <f t="shared" ca="1" si="1885"/>
        <v>0</v>
      </c>
      <c r="V1181" s="374">
        <f t="shared" ca="1" si="1885"/>
        <v>0</v>
      </c>
      <c r="W1181" s="374">
        <f t="shared" ca="1" si="1885"/>
        <v>0</v>
      </c>
      <c r="X1181" s="374">
        <f t="shared" ca="1" si="1885"/>
        <v>0</v>
      </c>
      <c r="Y1181" s="374">
        <f t="shared" ca="1" si="1885"/>
        <v>0</v>
      </c>
      <c r="Z1181" s="374">
        <f t="shared" ca="1" si="1885"/>
        <v>0</v>
      </c>
      <c r="AA1181" s="374">
        <f t="shared" ca="1" si="1885"/>
        <v>0</v>
      </c>
      <c r="AB1181" s="374">
        <f t="shared" ca="1" si="1885"/>
        <v>0</v>
      </c>
      <c r="AC1181" s="374">
        <f t="shared" ca="1" si="1885"/>
        <v>0</v>
      </c>
      <c r="AD1181" s="374">
        <f t="shared" ca="1" si="1885"/>
        <v>0</v>
      </c>
      <c r="AE1181" s="374">
        <f t="shared" ca="1" si="1885"/>
        <v>0</v>
      </c>
      <c r="AF1181" s="374">
        <f t="shared" ca="1" si="1885"/>
        <v>0</v>
      </c>
      <c r="AG1181" s="374">
        <f t="shared" ca="1" si="1885"/>
        <v>0</v>
      </c>
      <c r="AH1181" s="374">
        <f t="shared" ca="1" si="1885"/>
        <v>0</v>
      </c>
      <c r="AI1181" s="374">
        <f t="shared" ca="1" si="1885"/>
        <v>0</v>
      </c>
      <c r="AJ1181" s="374">
        <f t="shared" ca="1" si="1885"/>
        <v>0</v>
      </c>
      <c r="AK1181" s="374">
        <f t="shared" ca="1" si="1885"/>
        <v>0</v>
      </c>
      <c r="AL1181" s="374">
        <f t="shared" ca="1" si="1885"/>
        <v>0</v>
      </c>
      <c r="AM1181" s="374">
        <f t="shared" ca="1" si="1885"/>
        <v>0</v>
      </c>
      <c r="AN1181" s="374">
        <f t="shared" ca="1" si="1885"/>
        <v>0</v>
      </c>
      <c r="AO1181" s="374">
        <f t="shared" ca="1" si="1885"/>
        <v>0</v>
      </c>
      <c r="AP1181" s="374">
        <f t="shared" ca="1" si="1885"/>
        <v>0</v>
      </c>
      <c r="AQ1181" s="374">
        <f t="shared" ca="1" si="1885"/>
        <v>0</v>
      </c>
      <c r="AR1181" s="374">
        <f t="shared" ca="1" si="1885"/>
        <v>0</v>
      </c>
      <c r="AS1181" s="374">
        <f t="shared" ca="1" si="1885"/>
        <v>0</v>
      </c>
      <c r="AT1181" s="374">
        <f t="shared" ca="1" si="1885"/>
        <v>0</v>
      </c>
      <c r="AU1181" s="374">
        <f t="shared" ca="1" si="1885"/>
        <v>0</v>
      </c>
      <c r="AV1181" s="374">
        <f t="shared" ca="1" si="1885"/>
        <v>0</v>
      </c>
      <c r="AW1181" s="374">
        <f t="shared" ca="1" si="1885"/>
        <v>0</v>
      </c>
      <c r="AX1181" s="374">
        <f t="shared" ca="1" si="1885"/>
        <v>0</v>
      </c>
      <c r="AY1181" s="374">
        <f t="shared" ca="1" si="1885"/>
        <v>0</v>
      </c>
      <c r="AZ1181" s="374">
        <f t="shared" ca="1" si="1885"/>
        <v>0</v>
      </c>
      <c r="BA1181" s="374">
        <f t="shared" ca="1" si="1885"/>
        <v>0</v>
      </c>
      <c r="BB1181" s="374">
        <f t="shared" ca="1" si="1885"/>
        <v>0</v>
      </c>
      <c r="BC1181" s="374">
        <f t="shared" ca="1" si="1885"/>
        <v>0</v>
      </c>
      <c r="BD1181" s="374">
        <f t="shared" ca="1" si="1885"/>
        <v>0</v>
      </c>
      <c r="BE1181" s="374">
        <f t="shared" ca="1" si="1885"/>
        <v>0</v>
      </c>
      <c r="BF1181" s="374">
        <f t="shared" ca="1" si="1885"/>
        <v>0</v>
      </c>
      <c r="BG1181" s="374">
        <f t="shared" ca="1" si="1885"/>
        <v>0</v>
      </c>
      <c r="BH1181" s="374">
        <f t="shared" ca="1" si="1885"/>
        <v>0</v>
      </c>
      <c r="BI1181" s="374">
        <f t="shared" ca="1" si="1885"/>
        <v>0</v>
      </c>
      <c r="BJ1181" s="374">
        <f t="shared" ca="1" si="1885"/>
        <v>0</v>
      </c>
      <c r="BK1181" s="374">
        <f t="shared" ca="1" si="1885"/>
        <v>0</v>
      </c>
      <c r="BL1181" s="374">
        <f t="shared" ca="1" si="1885"/>
        <v>0</v>
      </c>
      <c r="BM1181" s="374">
        <f t="shared" ca="1" si="1885"/>
        <v>0</v>
      </c>
    </row>
    <row r="1182" spans="3:65" outlineLevel="1" x14ac:dyDescent="0.2">
      <c r="C1182" s="325">
        <f t="shared" si="1870"/>
        <v>13</v>
      </c>
      <c r="D1182" s="303" t="str">
        <f t="shared" si="1871"/>
        <v>item 13</v>
      </c>
      <c r="E1182" s="350" t="str">
        <f t="shared" si="1868"/>
        <v>Operating Expense</v>
      </c>
      <c r="F1182" s="320">
        <f t="shared" si="1868"/>
        <v>2</v>
      </c>
      <c r="G1182" s="320"/>
      <c r="H1182" s="426">
        <f t="shared" si="1875"/>
        <v>0.38574999999999998</v>
      </c>
      <c r="K1182" s="341">
        <f t="shared" ca="1" si="1872"/>
        <v>0</v>
      </c>
      <c r="L1182" s="342">
        <f t="shared" ca="1" si="1873"/>
        <v>0</v>
      </c>
      <c r="O1182" s="374">
        <f t="shared" ref="O1182:BM1182" ca="1" si="1886">O1153*$H1182/(1-$H1182)</f>
        <v>0</v>
      </c>
      <c r="P1182" s="374">
        <f t="shared" ca="1" si="1886"/>
        <v>0</v>
      </c>
      <c r="Q1182" s="374">
        <f t="shared" ca="1" si="1886"/>
        <v>0</v>
      </c>
      <c r="R1182" s="374">
        <f t="shared" ca="1" si="1886"/>
        <v>0</v>
      </c>
      <c r="S1182" s="374">
        <f t="shared" ca="1" si="1886"/>
        <v>0</v>
      </c>
      <c r="T1182" s="374">
        <f t="shared" ca="1" si="1886"/>
        <v>0</v>
      </c>
      <c r="U1182" s="374">
        <f t="shared" ca="1" si="1886"/>
        <v>0</v>
      </c>
      <c r="V1182" s="374">
        <f t="shared" ca="1" si="1886"/>
        <v>0</v>
      </c>
      <c r="W1182" s="374">
        <f t="shared" ca="1" si="1886"/>
        <v>0</v>
      </c>
      <c r="X1182" s="374">
        <f t="shared" ca="1" si="1886"/>
        <v>0</v>
      </c>
      <c r="Y1182" s="374">
        <f t="shared" ca="1" si="1886"/>
        <v>0</v>
      </c>
      <c r="Z1182" s="374">
        <f t="shared" ca="1" si="1886"/>
        <v>0</v>
      </c>
      <c r="AA1182" s="374">
        <f t="shared" ca="1" si="1886"/>
        <v>0</v>
      </c>
      <c r="AB1182" s="374">
        <f t="shared" ca="1" si="1886"/>
        <v>0</v>
      </c>
      <c r="AC1182" s="374">
        <f t="shared" ca="1" si="1886"/>
        <v>0</v>
      </c>
      <c r="AD1182" s="374">
        <f t="shared" ca="1" si="1886"/>
        <v>0</v>
      </c>
      <c r="AE1182" s="374">
        <f t="shared" ca="1" si="1886"/>
        <v>0</v>
      </c>
      <c r="AF1182" s="374">
        <f t="shared" ca="1" si="1886"/>
        <v>0</v>
      </c>
      <c r="AG1182" s="374">
        <f t="shared" ca="1" si="1886"/>
        <v>0</v>
      </c>
      <c r="AH1182" s="374">
        <f t="shared" ca="1" si="1886"/>
        <v>0</v>
      </c>
      <c r="AI1182" s="374">
        <f t="shared" ca="1" si="1886"/>
        <v>0</v>
      </c>
      <c r="AJ1182" s="374">
        <f t="shared" ca="1" si="1886"/>
        <v>0</v>
      </c>
      <c r="AK1182" s="374">
        <f t="shared" ca="1" si="1886"/>
        <v>0</v>
      </c>
      <c r="AL1182" s="374">
        <f t="shared" ca="1" si="1886"/>
        <v>0</v>
      </c>
      <c r="AM1182" s="374">
        <f t="shared" ca="1" si="1886"/>
        <v>0</v>
      </c>
      <c r="AN1182" s="374">
        <f t="shared" ca="1" si="1886"/>
        <v>0</v>
      </c>
      <c r="AO1182" s="374">
        <f t="shared" ca="1" si="1886"/>
        <v>0</v>
      </c>
      <c r="AP1182" s="374">
        <f t="shared" ca="1" si="1886"/>
        <v>0</v>
      </c>
      <c r="AQ1182" s="374">
        <f t="shared" ca="1" si="1886"/>
        <v>0</v>
      </c>
      <c r="AR1182" s="374">
        <f t="shared" ca="1" si="1886"/>
        <v>0</v>
      </c>
      <c r="AS1182" s="374">
        <f t="shared" ca="1" si="1886"/>
        <v>0</v>
      </c>
      <c r="AT1182" s="374">
        <f t="shared" ca="1" si="1886"/>
        <v>0</v>
      </c>
      <c r="AU1182" s="374">
        <f t="shared" ca="1" si="1886"/>
        <v>0</v>
      </c>
      <c r="AV1182" s="374">
        <f t="shared" ca="1" si="1886"/>
        <v>0</v>
      </c>
      <c r="AW1182" s="374">
        <f t="shared" ca="1" si="1886"/>
        <v>0</v>
      </c>
      <c r="AX1182" s="374">
        <f t="shared" ca="1" si="1886"/>
        <v>0</v>
      </c>
      <c r="AY1182" s="374">
        <f t="shared" ca="1" si="1886"/>
        <v>0</v>
      </c>
      <c r="AZ1182" s="374">
        <f t="shared" ca="1" si="1886"/>
        <v>0</v>
      </c>
      <c r="BA1182" s="374">
        <f t="shared" ca="1" si="1886"/>
        <v>0</v>
      </c>
      <c r="BB1182" s="374">
        <f t="shared" ca="1" si="1886"/>
        <v>0</v>
      </c>
      <c r="BC1182" s="374">
        <f t="shared" ca="1" si="1886"/>
        <v>0</v>
      </c>
      <c r="BD1182" s="374">
        <f t="shared" ca="1" si="1886"/>
        <v>0</v>
      </c>
      <c r="BE1182" s="374">
        <f t="shared" ca="1" si="1886"/>
        <v>0</v>
      </c>
      <c r="BF1182" s="374">
        <f t="shared" ca="1" si="1886"/>
        <v>0</v>
      </c>
      <c r="BG1182" s="374">
        <f t="shared" ca="1" si="1886"/>
        <v>0</v>
      </c>
      <c r="BH1182" s="374">
        <f t="shared" ca="1" si="1886"/>
        <v>0</v>
      </c>
      <c r="BI1182" s="374">
        <f t="shared" ca="1" si="1886"/>
        <v>0</v>
      </c>
      <c r="BJ1182" s="374">
        <f t="shared" ca="1" si="1886"/>
        <v>0</v>
      </c>
      <c r="BK1182" s="374">
        <f t="shared" ca="1" si="1886"/>
        <v>0</v>
      </c>
      <c r="BL1182" s="374">
        <f t="shared" ca="1" si="1886"/>
        <v>0</v>
      </c>
      <c r="BM1182" s="374">
        <f t="shared" ca="1" si="1886"/>
        <v>0</v>
      </c>
    </row>
    <row r="1183" spans="3:65" outlineLevel="1" x14ac:dyDescent="0.2">
      <c r="C1183" s="325">
        <f t="shared" si="1870"/>
        <v>14</v>
      </c>
      <c r="D1183" s="303" t="str">
        <f t="shared" si="1871"/>
        <v>item 14</v>
      </c>
      <c r="E1183" s="350" t="str">
        <f t="shared" si="1868"/>
        <v>Operating Expense</v>
      </c>
      <c r="F1183" s="320">
        <f t="shared" si="1868"/>
        <v>2</v>
      </c>
      <c r="G1183" s="320"/>
      <c r="H1183" s="426">
        <f t="shared" si="1875"/>
        <v>0.38574999999999998</v>
      </c>
      <c r="K1183" s="341">
        <f t="shared" ca="1" si="1872"/>
        <v>0</v>
      </c>
      <c r="L1183" s="342">
        <f t="shared" ca="1" si="1873"/>
        <v>0</v>
      </c>
      <c r="O1183" s="374">
        <f t="shared" ref="O1183:BM1183" ca="1" si="1887">O1154*$H1183/(1-$H1183)</f>
        <v>0</v>
      </c>
      <c r="P1183" s="374">
        <f t="shared" ca="1" si="1887"/>
        <v>0</v>
      </c>
      <c r="Q1183" s="374">
        <f t="shared" ca="1" si="1887"/>
        <v>0</v>
      </c>
      <c r="R1183" s="374">
        <f t="shared" ca="1" si="1887"/>
        <v>0</v>
      </c>
      <c r="S1183" s="374">
        <f t="shared" ca="1" si="1887"/>
        <v>0</v>
      </c>
      <c r="T1183" s="374">
        <f t="shared" ca="1" si="1887"/>
        <v>0</v>
      </c>
      <c r="U1183" s="374">
        <f t="shared" ca="1" si="1887"/>
        <v>0</v>
      </c>
      <c r="V1183" s="374">
        <f t="shared" ca="1" si="1887"/>
        <v>0</v>
      </c>
      <c r="W1183" s="374">
        <f t="shared" ca="1" si="1887"/>
        <v>0</v>
      </c>
      <c r="X1183" s="374">
        <f t="shared" ca="1" si="1887"/>
        <v>0</v>
      </c>
      <c r="Y1183" s="374">
        <f t="shared" ca="1" si="1887"/>
        <v>0</v>
      </c>
      <c r="Z1183" s="374">
        <f t="shared" ca="1" si="1887"/>
        <v>0</v>
      </c>
      <c r="AA1183" s="374">
        <f t="shared" ca="1" si="1887"/>
        <v>0</v>
      </c>
      <c r="AB1183" s="374">
        <f t="shared" ca="1" si="1887"/>
        <v>0</v>
      </c>
      <c r="AC1183" s="374">
        <f t="shared" ca="1" si="1887"/>
        <v>0</v>
      </c>
      <c r="AD1183" s="374">
        <f t="shared" ca="1" si="1887"/>
        <v>0</v>
      </c>
      <c r="AE1183" s="374">
        <f t="shared" ca="1" si="1887"/>
        <v>0</v>
      </c>
      <c r="AF1183" s="374">
        <f t="shared" ca="1" si="1887"/>
        <v>0</v>
      </c>
      <c r="AG1183" s="374">
        <f t="shared" ca="1" si="1887"/>
        <v>0</v>
      </c>
      <c r="AH1183" s="374">
        <f t="shared" ca="1" si="1887"/>
        <v>0</v>
      </c>
      <c r="AI1183" s="374">
        <f t="shared" ca="1" si="1887"/>
        <v>0</v>
      </c>
      <c r="AJ1183" s="374">
        <f t="shared" ca="1" si="1887"/>
        <v>0</v>
      </c>
      <c r="AK1183" s="374">
        <f t="shared" ca="1" si="1887"/>
        <v>0</v>
      </c>
      <c r="AL1183" s="374">
        <f t="shared" ca="1" si="1887"/>
        <v>0</v>
      </c>
      <c r="AM1183" s="374">
        <f t="shared" ca="1" si="1887"/>
        <v>0</v>
      </c>
      <c r="AN1183" s="374">
        <f t="shared" ca="1" si="1887"/>
        <v>0</v>
      </c>
      <c r="AO1183" s="374">
        <f t="shared" ca="1" si="1887"/>
        <v>0</v>
      </c>
      <c r="AP1183" s="374">
        <f t="shared" ca="1" si="1887"/>
        <v>0</v>
      </c>
      <c r="AQ1183" s="374">
        <f t="shared" ca="1" si="1887"/>
        <v>0</v>
      </c>
      <c r="AR1183" s="374">
        <f t="shared" ca="1" si="1887"/>
        <v>0</v>
      </c>
      <c r="AS1183" s="374">
        <f t="shared" ca="1" si="1887"/>
        <v>0</v>
      </c>
      <c r="AT1183" s="374">
        <f t="shared" ca="1" si="1887"/>
        <v>0</v>
      </c>
      <c r="AU1183" s="374">
        <f t="shared" ca="1" si="1887"/>
        <v>0</v>
      </c>
      <c r="AV1183" s="374">
        <f t="shared" ca="1" si="1887"/>
        <v>0</v>
      </c>
      <c r="AW1183" s="374">
        <f t="shared" ca="1" si="1887"/>
        <v>0</v>
      </c>
      <c r="AX1183" s="374">
        <f t="shared" ca="1" si="1887"/>
        <v>0</v>
      </c>
      <c r="AY1183" s="374">
        <f t="shared" ca="1" si="1887"/>
        <v>0</v>
      </c>
      <c r="AZ1183" s="374">
        <f t="shared" ca="1" si="1887"/>
        <v>0</v>
      </c>
      <c r="BA1183" s="374">
        <f t="shared" ca="1" si="1887"/>
        <v>0</v>
      </c>
      <c r="BB1183" s="374">
        <f t="shared" ca="1" si="1887"/>
        <v>0</v>
      </c>
      <c r="BC1183" s="374">
        <f t="shared" ca="1" si="1887"/>
        <v>0</v>
      </c>
      <c r="BD1183" s="374">
        <f t="shared" ca="1" si="1887"/>
        <v>0</v>
      </c>
      <c r="BE1183" s="374">
        <f t="shared" ca="1" si="1887"/>
        <v>0</v>
      </c>
      <c r="BF1183" s="374">
        <f t="shared" ca="1" si="1887"/>
        <v>0</v>
      </c>
      <c r="BG1183" s="374">
        <f t="shared" ca="1" si="1887"/>
        <v>0</v>
      </c>
      <c r="BH1183" s="374">
        <f t="shared" ca="1" si="1887"/>
        <v>0</v>
      </c>
      <c r="BI1183" s="374">
        <f t="shared" ca="1" si="1887"/>
        <v>0</v>
      </c>
      <c r="BJ1183" s="374">
        <f t="shared" ca="1" si="1887"/>
        <v>0</v>
      </c>
      <c r="BK1183" s="374">
        <f t="shared" ca="1" si="1887"/>
        <v>0</v>
      </c>
      <c r="BL1183" s="374">
        <f t="shared" ca="1" si="1887"/>
        <v>0</v>
      </c>
      <c r="BM1183" s="374">
        <f t="shared" ca="1" si="1887"/>
        <v>0</v>
      </c>
    </row>
    <row r="1184" spans="3:65" outlineLevel="1" x14ac:dyDescent="0.2">
      <c r="C1184" s="325">
        <f t="shared" si="1870"/>
        <v>15</v>
      </c>
      <c r="D1184" s="303" t="str">
        <f t="shared" si="1871"/>
        <v>item 15</v>
      </c>
      <c r="E1184" s="350" t="str">
        <f t="shared" si="1868"/>
        <v>Operating Expense</v>
      </c>
      <c r="F1184" s="320">
        <f t="shared" si="1868"/>
        <v>2</v>
      </c>
      <c r="G1184" s="320"/>
      <c r="H1184" s="426">
        <f t="shared" si="1875"/>
        <v>0.38574999999999998</v>
      </c>
      <c r="K1184" s="341">
        <f t="shared" ca="1" si="1872"/>
        <v>0</v>
      </c>
      <c r="L1184" s="342">
        <f t="shared" ca="1" si="1873"/>
        <v>0</v>
      </c>
      <c r="O1184" s="374">
        <f t="shared" ref="O1184:BM1184" ca="1" si="1888">O1155*$H1184/(1-$H1184)</f>
        <v>0</v>
      </c>
      <c r="P1184" s="374">
        <f t="shared" ca="1" si="1888"/>
        <v>0</v>
      </c>
      <c r="Q1184" s="374">
        <f t="shared" ca="1" si="1888"/>
        <v>0</v>
      </c>
      <c r="R1184" s="374">
        <f t="shared" ca="1" si="1888"/>
        <v>0</v>
      </c>
      <c r="S1184" s="374">
        <f t="shared" ca="1" si="1888"/>
        <v>0</v>
      </c>
      <c r="T1184" s="374">
        <f t="shared" ca="1" si="1888"/>
        <v>0</v>
      </c>
      <c r="U1184" s="374">
        <f t="shared" ca="1" si="1888"/>
        <v>0</v>
      </c>
      <c r="V1184" s="374">
        <f t="shared" ca="1" si="1888"/>
        <v>0</v>
      </c>
      <c r="W1184" s="374">
        <f t="shared" ca="1" si="1888"/>
        <v>0</v>
      </c>
      <c r="X1184" s="374">
        <f t="shared" ca="1" si="1888"/>
        <v>0</v>
      </c>
      <c r="Y1184" s="374">
        <f t="shared" ca="1" si="1888"/>
        <v>0</v>
      </c>
      <c r="Z1184" s="374">
        <f t="shared" ca="1" si="1888"/>
        <v>0</v>
      </c>
      <c r="AA1184" s="374">
        <f t="shared" ca="1" si="1888"/>
        <v>0</v>
      </c>
      <c r="AB1184" s="374">
        <f t="shared" ca="1" si="1888"/>
        <v>0</v>
      </c>
      <c r="AC1184" s="374">
        <f t="shared" ca="1" si="1888"/>
        <v>0</v>
      </c>
      <c r="AD1184" s="374">
        <f t="shared" ca="1" si="1888"/>
        <v>0</v>
      </c>
      <c r="AE1184" s="374">
        <f t="shared" ca="1" si="1888"/>
        <v>0</v>
      </c>
      <c r="AF1184" s="374">
        <f t="shared" ca="1" si="1888"/>
        <v>0</v>
      </c>
      <c r="AG1184" s="374">
        <f t="shared" ca="1" si="1888"/>
        <v>0</v>
      </c>
      <c r="AH1184" s="374">
        <f t="shared" ca="1" si="1888"/>
        <v>0</v>
      </c>
      <c r="AI1184" s="374">
        <f t="shared" ca="1" si="1888"/>
        <v>0</v>
      </c>
      <c r="AJ1184" s="374">
        <f t="shared" ca="1" si="1888"/>
        <v>0</v>
      </c>
      <c r="AK1184" s="374">
        <f t="shared" ca="1" si="1888"/>
        <v>0</v>
      </c>
      <c r="AL1184" s="374">
        <f t="shared" ca="1" si="1888"/>
        <v>0</v>
      </c>
      <c r="AM1184" s="374">
        <f t="shared" ca="1" si="1888"/>
        <v>0</v>
      </c>
      <c r="AN1184" s="374">
        <f t="shared" ca="1" si="1888"/>
        <v>0</v>
      </c>
      <c r="AO1184" s="374">
        <f t="shared" ca="1" si="1888"/>
        <v>0</v>
      </c>
      <c r="AP1184" s="374">
        <f t="shared" ca="1" si="1888"/>
        <v>0</v>
      </c>
      <c r="AQ1184" s="374">
        <f t="shared" ca="1" si="1888"/>
        <v>0</v>
      </c>
      <c r="AR1184" s="374">
        <f t="shared" ca="1" si="1888"/>
        <v>0</v>
      </c>
      <c r="AS1184" s="374">
        <f t="shared" ca="1" si="1888"/>
        <v>0</v>
      </c>
      <c r="AT1184" s="374">
        <f t="shared" ca="1" si="1888"/>
        <v>0</v>
      </c>
      <c r="AU1184" s="374">
        <f t="shared" ca="1" si="1888"/>
        <v>0</v>
      </c>
      <c r="AV1184" s="374">
        <f t="shared" ca="1" si="1888"/>
        <v>0</v>
      </c>
      <c r="AW1184" s="374">
        <f t="shared" ca="1" si="1888"/>
        <v>0</v>
      </c>
      <c r="AX1184" s="374">
        <f t="shared" ca="1" si="1888"/>
        <v>0</v>
      </c>
      <c r="AY1184" s="374">
        <f t="shared" ca="1" si="1888"/>
        <v>0</v>
      </c>
      <c r="AZ1184" s="374">
        <f t="shared" ca="1" si="1888"/>
        <v>0</v>
      </c>
      <c r="BA1184" s="374">
        <f t="shared" ca="1" si="1888"/>
        <v>0</v>
      </c>
      <c r="BB1184" s="374">
        <f t="shared" ca="1" si="1888"/>
        <v>0</v>
      </c>
      <c r="BC1184" s="374">
        <f t="shared" ca="1" si="1888"/>
        <v>0</v>
      </c>
      <c r="BD1184" s="374">
        <f t="shared" ca="1" si="1888"/>
        <v>0</v>
      </c>
      <c r="BE1184" s="374">
        <f t="shared" ca="1" si="1888"/>
        <v>0</v>
      </c>
      <c r="BF1184" s="374">
        <f t="shared" ca="1" si="1888"/>
        <v>0</v>
      </c>
      <c r="BG1184" s="374">
        <f t="shared" ca="1" si="1888"/>
        <v>0</v>
      </c>
      <c r="BH1184" s="374">
        <f t="shared" ca="1" si="1888"/>
        <v>0</v>
      </c>
      <c r="BI1184" s="374">
        <f t="shared" ca="1" si="1888"/>
        <v>0</v>
      </c>
      <c r="BJ1184" s="374">
        <f t="shared" ca="1" si="1888"/>
        <v>0</v>
      </c>
      <c r="BK1184" s="374">
        <f t="shared" ca="1" si="1888"/>
        <v>0</v>
      </c>
      <c r="BL1184" s="374">
        <f t="shared" ca="1" si="1888"/>
        <v>0</v>
      </c>
      <c r="BM1184" s="374">
        <f t="shared" ca="1" si="1888"/>
        <v>0</v>
      </c>
    </row>
    <row r="1185" spans="3:65" outlineLevel="1" x14ac:dyDescent="0.2">
      <c r="C1185" s="325">
        <f t="shared" si="1870"/>
        <v>16</v>
      </c>
      <c r="D1185" s="303" t="str">
        <f t="shared" si="1871"/>
        <v>item 16</v>
      </c>
      <c r="E1185" s="350" t="str">
        <f t="shared" si="1868"/>
        <v>Operating Expense</v>
      </c>
      <c r="F1185" s="320">
        <f t="shared" si="1868"/>
        <v>2</v>
      </c>
      <c r="G1185" s="320"/>
      <c r="H1185" s="426">
        <f t="shared" si="1875"/>
        <v>0.38574999999999998</v>
      </c>
      <c r="K1185" s="341">
        <f t="shared" ca="1" si="1872"/>
        <v>0</v>
      </c>
      <c r="L1185" s="342">
        <f t="shared" ca="1" si="1873"/>
        <v>0</v>
      </c>
      <c r="O1185" s="374">
        <f t="shared" ref="O1185:BM1185" ca="1" si="1889">O1156*$H1185/(1-$H1185)</f>
        <v>0</v>
      </c>
      <c r="P1185" s="374">
        <f t="shared" ca="1" si="1889"/>
        <v>0</v>
      </c>
      <c r="Q1185" s="374">
        <f t="shared" ca="1" si="1889"/>
        <v>0</v>
      </c>
      <c r="R1185" s="374">
        <f t="shared" ca="1" si="1889"/>
        <v>0</v>
      </c>
      <c r="S1185" s="374">
        <f t="shared" ca="1" si="1889"/>
        <v>0</v>
      </c>
      <c r="T1185" s="374">
        <f t="shared" ca="1" si="1889"/>
        <v>0</v>
      </c>
      <c r="U1185" s="374">
        <f t="shared" ca="1" si="1889"/>
        <v>0</v>
      </c>
      <c r="V1185" s="374">
        <f t="shared" ca="1" si="1889"/>
        <v>0</v>
      </c>
      <c r="W1185" s="374">
        <f t="shared" ca="1" si="1889"/>
        <v>0</v>
      </c>
      <c r="X1185" s="374">
        <f t="shared" ca="1" si="1889"/>
        <v>0</v>
      </c>
      <c r="Y1185" s="374">
        <f t="shared" ca="1" si="1889"/>
        <v>0</v>
      </c>
      <c r="Z1185" s="374">
        <f t="shared" ca="1" si="1889"/>
        <v>0</v>
      </c>
      <c r="AA1185" s="374">
        <f t="shared" ca="1" si="1889"/>
        <v>0</v>
      </c>
      <c r="AB1185" s="374">
        <f t="shared" ca="1" si="1889"/>
        <v>0</v>
      </c>
      <c r="AC1185" s="374">
        <f t="shared" ca="1" si="1889"/>
        <v>0</v>
      </c>
      <c r="AD1185" s="374">
        <f t="shared" ca="1" si="1889"/>
        <v>0</v>
      </c>
      <c r="AE1185" s="374">
        <f t="shared" ca="1" si="1889"/>
        <v>0</v>
      </c>
      <c r="AF1185" s="374">
        <f t="shared" ca="1" si="1889"/>
        <v>0</v>
      </c>
      <c r="AG1185" s="374">
        <f t="shared" ca="1" si="1889"/>
        <v>0</v>
      </c>
      <c r="AH1185" s="374">
        <f t="shared" ca="1" si="1889"/>
        <v>0</v>
      </c>
      <c r="AI1185" s="374">
        <f t="shared" ca="1" si="1889"/>
        <v>0</v>
      </c>
      <c r="AJ1185" s="374">
        <f t="shared" ca="1" si="1889"/>
        <v>0</v>
      </c>
      <c r="AK1185" s="374">
        <f t="shared" ca="1" si="1889"/>
        <v>0</v>
      </c>
      <c r="AL1185" s="374">
        <f t="shared" ca="1" si="1889"/>
        <v>0</v>
      </c>
      <c r="AM1185" s="374">
        <f t="shared" ca="1" si="1889"/>
        <v>0</v>
      </c>
      <c r="AN1185" s="374">
        <f t="shared" ca="1" si="1889"/>
        <v>0</v>
      </c>
      <c r="AO1185" s="374">
        <f t="shared" ca="1" si="1889"/>
        <v>0</v>
      </c>
      <c r="AP1185" s="374">
        <f t="shared" ca="1" si="1889"/>
        <v>0</v>
      </c>
      <c r="AQ1185" s="374">
        <f t="shared" ca="1" si="1889"/>
        <v>0</v>
      </c>
      <c r="AR1185" s="374">
        <f t="shared" ca="1" si="1889"/>
        <v>0</v>
      </c>
      <c r="AS1185" s="374">
        <f t="shared" ca="1" si="1889"/>
        <v>0</v>
      </c>
      <c r="AT1185" s="374">
        <f t="shared" ca="1" si="1889"/>
        <v>0</v>
      </c>
      <c r="AU1185" s="374">
        <f t="shared" ca="1" si="1889"/>
        <v>0</v>
      </c>
      <c r="AV1185" s="374">
        <f t="shared" ca="1" si="1889"/>
        <v>0</v>
      </c>
      <c r="AW1185" s="374">
        <f t="shared" ca="1" si="1889"/>
        <v>0</v>
      </c>
      <c r="AX1185" s="374">
        <f t="shared" ca="1" si="1889"/>
        <v>0</v>
      </c>
      <c r="AY1185" s="374">
        <f t="shared" ca="1" si="1889"/>
        <v>0</v>
      </c>
      <c r="AZ1185" s="374">
        <f t="shared" ca="1" si="1889"/>
        <v>0</v>
      </c>
      <c r="BA1185" s="374">
        <f t="shared" ca="1" si="1889"/>
        <v>0</v>
      </c>
      <c r="BB1185" s="374">
        <f t="shared" ca="1" si="1889"/>
        <v>0</v>
      </c>
      <c r="BC1185" s="374">
        <f t="shared" ca="1" si="1889"/>
        <v>0</v>
      </c>
      <c r="BD1185" s="374">
        <f t="shared" ca="1" si="1889"/>
        <v>0</v>
      </c>
      <c r="BE1185" s="374">
        <f t="shared" ca="1" si="1889"/>
        <v>0</v>
      </c>
      <c r="BF1185" s="374">
        <f t="shared" ca="1" si="1889"/>
        <v>0</v>
      </c>
      <c r="BG1185" s="374">
        <f t="shared" ca="1" si="1889"/>
        <v>0</v>
      </c>
      <c r="BH1185" s="374">
        <f t="shared" ca="1" si="1889"/>
        <v>0</v>
      </c>
      <c r="BI1185" s="374">
        <f t="shared" ca="1" si="1889"/>
        <v>0</v>
      </c>
      <c r="BJ1185" s="374">
        <f t="shared" ca="1" si="1889"/>
        <v>0</v>
      </c>
      <c r="BK1185" s="374">
        <f t="shared" ca="1" si="1889"/>
        <v>0</v>
      </c>
      <c r="BL1185" s="374">
        <f t="shared" ca="1" si="1889"/>
        <v>0</v>
      </c>
      <c r="BM1185" s="374">
        <f t="shared" ca="1" si="1889"/>
        <v>0</v>
      </c>
    </row>
    <row r="1186" spans="3:65" outlineLevel="1" x14ac:dyDescent="0.2">
      <c r="C1186" s="325">
        <f t="shared" si="1870"/>
        <v>17</v>
      </c>
      <c r="D1186" s="303" t="str">
        <f t="shared" si="1871"/>
        <v>item 17</v>
      </c>
      <c r="E1186" s="350" t="str">
        <f t="shared" si="1868"/>
        <v>Operating Expense</v>
      </c>
      <c r="F1186" s="320">
        <f t="shared" si="1868"/>
        <v>2</v>
      </c>
      <c r="G1186" s="320"/>
      <c r="H1186" s="426">
        <f t="shared" si="1875"/>
        <v>0.38574999999999998</v>
      </c>
      <c r="K1186" s="341">
        <f t="shared" ca="1" si="1872"/>
        <v>0</v>
      </c>
      <c r="L1186" s="342">
        <f t="shared" ca="1" si="1873"/>
        <v>0</v>
      </c>
      <c r="O1186" s="374">
        <f t="shared" ref="O1186:BM1186" ca="1" si="1890">O1157*$H1186/(1-$H1186)</f>
        <v>0</v>
      </c>
      <c r="P1186" s="374">
        <f t="shared" ca="1" si="1890"/>
        <v>0</v>
      </c>
      <c r="Q1186" s="374">
        <f t="shared" ca="1" si="1890"/>
        <v>0</v>
      </c>
      <c r="R1186" s="374">
        <f t="shared" ca="1" si="1890"/>
        <v>0</v>
      </c>
      <c r="S1186" s="374">
        <f t="shared" ca="1" si="1890"/>
        <v>0</v>
      </c>
      <c r="T1186" s="374">
        <f t="shared" ca="1" si="1890"/>
        <v>0</v>
      </c>
      <c r="U1186" s="374">
        <f t="shared" ca="1" si="1890"/>
        <v>0</v>
      </c>
      <c r="V1186" s="374">
        <f t="shared" ca="1" si="1890"/>
        <v>0</v>
      </c>
      <c r="W1186" s="374">
        <f t="shared" ca="1" si="1890"/>
        <v>0</v>
      </c>
      <c r="X1186" s="374">
        <f t="shared" ca="1" si="1890"/>
        <v>0</v>
      </c>
      <c r="Y1186" s="374">
        <f t="shared" ca="1" si="1890"/>
        <v>0</v>
      </c>
      <c r="Z1186" s="374">
        <f t="shared" ca="1" si="1890"/>
        <v>0</v>
      </c>
      <c r="AA1186" s="374">
        <f t="shared" ca="1" si="1890"/>
        <v>0</v>
      </c>
      <c r="AB1186" s="374">
        <f t="shared" ca="1" si="1890"/>
        <v>0</v>
      </c>
      <c r="AC1186" s="374">
        <f t="shared" ca="1" si="1890"/>
        <v>0</v>
      </c>
      <c r="AD1186" s="374">
        <f t="shared" ca="1" si="1890"/>
        <v>0</v>
      </c>
      <c r="AE1186" s="374">
        <f t="shared" ca="1" si="1890"/>
        <v>0</v>
      </c>
      <c r="AF1186" s="374">
        <f t="shared" ca="1" si="1890"/>
        <v>0</v>
      </c>
      <c r="AG1186" s="374">
        <f t="shared" ca="1" si="1890"/>
        <v>0</v>
      </c>
      <c r="AH1186" s="374">
        <f t="shared" ca="1" si="1890"/>
        <v>0</v>
      </c>
      <c r="AI1186" s="374">
        <f t="shared" ca="1" si="1890"/>
        <v>0</v>
      </c>
      <c r="AJ1186" s="374">
        <f t="shared" ca="1" si="1890"/>
        <v>0</v>
      </c>
      <c r="AK1186" s="374">
        <f t="shared" ca="1" si="1890"/>
        <v>0</v>
      </c>
      <c r="AL1186" s="374">
        <f t="shared" ca="1" si="1890"/>
        <v>0</v>
      </c>
      <c r="AM1186" s="374">
        <f t="shared" ca="1" si="1890"/>
        <v>0</v>
      </c>
      <c r="AN1186" s="374">
        <f t="shared" ca="1" si="1890"/>
        <v>0</v>
      </c>
      <c r="AO1186" s="374">
        <f t="shared" ca="1" si="1890"/>
        <v>0</v>
      </c>
      <c r="AP1186" s="374">
        <f t="shared" ca="1" si="1890"/>
        <v>0</v>
      </c>
      <c r="AQ1186" s="374">
        <f t="shared" ca="1" si="1890"/>
        <v>0</v>
      </c>
      <c r="AR1186" s="374">
        <f t="shared" ca="1" si="1890"/>
        <v>0</v>
      </c>
      <c r="AS1186" s="374">
        <f t="shared" ca="1" si="1890"/>
        <v>0</v>
      </c>
      <c r="AT1186" s="374">
        <f t="shared" ca="1" si="1890"/>
        <v>0</v>
      </c>
      <c r="AU1186" s="374">
        <f t="shared" ca="1" si="1890"/>
        <v>0</v>
      </c>
      <c r="AV1186" s="374">
        <f t="shared" ca="1" si="1890"/>
        <v>0</v>
      </c>
      <c r="AW1186" s="374">
        <f t="shared" ca="1" si="1890"/>
        <v>0</v>
      </c>
      <c r="AX1186" s="374">
        <f t="shared" ca="1" si="1890"/>
        <v>0</v>
      </c>
      <c r="AY1186" s="374">
        <f t="shared" ca="1" si="1890"/>
        <v>0</v>
      </c>
      <c r="AZ1186" s="374">
        <f t="shared" ca="1" si="1890"/>
        <v>0</v>
      </c>
      <c r="BA1186" s="374">
        <f t="shared" ca="1" si="1890"/>
        <v>0</v>
      </c>
      <c r="BB1186" s="374">
        <f t="shared" ca="1" si="1890"/>
        <v>0</v>
      </c>
      <c r="BC1186" s="374">
        <f t="shared" ca="1" si="1890"/>
        <v>0</v>
      </c>
      <c r="BD1186" s="374">
        <f t="shared" ca="1" si="1890"/>
        <v>0</v>
      </c>
      <c r="BE1186" s="374">
        <f t="shared" ca="1" si="1890"/>
        <v>0</v>
      </c>
      <c r="BF1186" s="374">
        <f t="shared" ca="1" si="1890"/>
        <v>0</v>
      </c>
      <c r="BG1186" s="374">
        <f t="shared" ca="1" si="1890"/>
        <v>0</v>
      </c>
      <c r="BH1186" s="374">
        <f t="shared" ca="1" si="1890"/>
        <v>0</v>
      </c>
      <c r="BI1186" s="374">
        <f t="shared" ca="1" si="1890"/>
        <v>0</v>
      </c>
      <c r="BJ1186" s="374">
        <f t="shared" ca="1" si="1890"/>
        <v>0</v>
      </c>
      <c r="BK1186" s="374">
        <f t="shared" ca="1" si="1890"/>
        <v>0</v>
      </c>
      <c r="BL1186" s="374">
        <f t="shared" ca="1" si="1890"/>
        <v>0</v>
      </c>
      <c r="BM1186" s="374">
        <f t="shared" ca="1" si="1890"/>
        <v>0</v>
      </c>
    </row>
    <row r="1187" spans="3:65" outlineLevel="1" x14ac:dyDescent="0.2">
      <c r="C1187" s="325">
        <f t="shared" si="1870"/>
        <v>18</v>
      </c>
      <c r="D1187" s="303" t="str">
        <f t="shared" si="1871"/>
        <v>item 18</v>
      </c>
      <c r="E1187" s="350" t="str">
        <f t="shared" si="1868"/>
        <v>Operating Expense</v>
      </c>
      <c r="F1187" s="320">
        <f t="shared" si="1868"/>
        <v>2</v>
      </c>
      <c r="G1187" s="320"/>
      <c r="H1187" s="426">
        <f t="shared" si="1875"/>
        <v>0.38574999999999998</v>
      </c>
      <c r="K1187" s="341">
        <f t="shared" ca="1" si="1872"/>
        <v>0</v>
      </c>
      <c r="L1187" s="342">
        <f t="shared" ca="1" si="1873"/>
        <v>0</v>
      </c>
      <c r="O1187" s="374">
        <f t="shared" ref="O1187:BM1187" ca="1" si="1891">O1158*$H1187/(1-$H1187)</f>
        <v>0</v>
      </c>
      <c r="P1187" s="374">
        <f t="shared" ca="1" si="1891"/>
        <v>0</v>
      </c>
      <c r="Q1187" s="374">
        <f t="shared" ca="1" si="1891"/>
        <v>0</v>
      </c>
      <c r="R1187" s="374">
        <f t="shared" ca="1" si="1891"/>
        <v>0</v>
      </c>
      <c r="S1187" s="374">
        <f t="shared" ca="1" si="1891"/>
        <v>0</v>
      </c>
      <c r="T1187" s="374">
        <f t="shared" ca="1" si="1891"/>
        <v>0</v>
      </c>
      <c r="U1187" s="374">
        <f t="shared" ca="1" si="1891"/>
        <v>0</v>
      </c>
      <c r="V1187" s="374">
        <f t="shared" ca="1" si="1891"/>
        <v>0</v>
      </c>
      <c r="W1187" s="374">
        <f t="shared" ca="1" si="1891"/>
        <v>0</v>
      </c>
      <c r="X1187" s="374">
        <f t="shared" ca="1" si="1891"/>
        <v>0</v>
      </c>
      <c r="Y1187" s="374">
        <f t="shared" ca="1" si="1891"/>
        <v>0</v>
      </c>
      <c r="Z1187" s="374">
        <f t="shared" ca="1" si="1891"/>
        <v>0</v>
      </c>
      <c r="AA1187" s="374">
        <f t="shared" ca="1" si="1891"/>
        <v>0</v>
      </c>
      <c r="AB1187" s="374">
        <f t="shared" ca="1" si="1891"/>
        <v>0</v>
      </c>
      <c r="AC1187" s="374">
        <f t="shared" ca="1" si="1891"/>
        <v>0</v>
      </c>
      <c r="AD1187" s="374">
        <f t="shared" ca="1" si="1891"/>
        <v>0</v>
      </c>
      <c r="AE1187" s="374">
        <f t="shared" ca="1" si="1891"/>
        <v>0</v>
      </c>
      <c r="AF1187" s="374">
        <f t="shared" ca="1" si="1891"/>
        <v>0</v>
      </c>
      <c r="AG1187" s="374">
        <f t="shared" ca="1" si="1891"/>
        <v>0</v>
      </c>
      <c r="AH1187" s="374">
        <f t="shared" ca="1" si="1891"/>
        <v>0</v>
      </c>
      <c r="AI1187" s="374">
        <f t="shared" ca="1" si="1891"/>
        <v>0</v>
      </c>
      <c r="AJ1187" s="374">
        <f t="shared" ca="1" si="1891"/>
        <v>0</v>
      </c>
      <c r="AK1187" s="374">
        <f t="shared" ca="1" si="1891"/>
        <v>0</v>
      </c>
      <c r="AL1187" s="374">
        <f t="shared" ca="1" si="1891"/>
        <v>0</v>
      </c>
      <c r="AM1187" s="374">
        <f t="shared" ca="1" si="1891"/>
        <v>0</v>
      </c>
      <c r="AN1187" s="374">
        <f t="shared" ca="1" si="1891"/>
        <v>0</v>
      </c>
      <c r="AO1187" s="374">
        <f t="shared" ca="1" si="1891"/>
        <v>0</v>
      </c>
      <c r="AP1187" s="374">
        <f t="shared" ca="1" si="1891"/>
        <v>0</v>
      </c>
      <c r="AQ1187" s="374">
        <f t="shared" ca="1" si="1891"/>
        <v>0</v>
      </c>
      <c r="AR1187" s="374">
        <f t="shared" ca="1" si="1891"/>
        <v>0</v>
      </c>
      <c r="AS1187" s="374">
        <f t="shared" ca="1" si="1891"/>
        <v>0</v>
      </c>
      <c r="AT1187" s="374">
        <f t="shared" ca="1" si="1891"/>
        <v>0</v>
      </c>
      <c r="AU1187" s="374">
        <f t="shared" ca="1" si="1891"/>
        <v>0</v>
      </c>
      <c r="AV1187" s="374">
        <f t="shared" ca="1" si="1891"/>
        <v>0</v>
      </c>
      <c r="AW1187" s="374">
        <f t="shared" ca="1" si="1891"/>
        <v>0</v>
      </c>
      <c r="AX1187" s="374">
        <f t="shared" ca="1" si="1891"/>
        <v>0</v>
      </c>
      <c r="AY1187" s="374">
        <f t="shared" ca="1" si="1891"/>
        <v>0</v>
      </c>
      <c r="AZ1187" s="374">
        <f t="shared" ca="1" si="1891"/>
        <v>0</v>
      </c>
      <c r="BA1187" s="374">
        <f t="shared" ca="1" si="1891"/>
        <v>0</v>
      </c>
      <c r="BB1187" s="374">
        <f t="shared" ca="1" si="1891"/>
        <v>0</v>
      </c>
      <c r="BC1187" s="374">
        <f t="shared" ca="1" si="1891"/>
        <v>0</v>
      </c>
      <c r="BD1187" s="374">
        <f t="shared" ca="1" si="1891"/>
        <v>0</v>
      </c>
      <c r="BE1187" s="374">
        <f t="shared" ca="1" si="1891"/>
        <v>0</v>
      </c>
      <c r="BF1187" s="374">
        <f t="shared" ca="1" si="1891"/>
        <v>0</v>
      </c>
      <c r="BG1187" s="374">
        <f t="shared" ca="1" si="1891"/>
        <v>0</v>
      </c>
      <c r="BH1187" s="374">
        <f t="shared" ca="1" si="1891"/>
        <v>0</v>
      </c>
      <c r="BI1187" s="374">
        <f t="shared" ca="1" si="1891"/>
        <v>0</v>
      </c>
      <c r="BJ1187" s="374">
        <f t="shared" ca="1" si="1891"/>
        <v>0</v>
      </c>
      <c r="BK1187" s="374">
        <f t="shared" ca="1" si="1891"/>
        <v>0</v>
      </c>
      <c r="BL1187" s="374">
        <f t="shared" ca="1" si="1891"/>
        <v>0</v>
      </c>
      <c r="BM1187" s="374">
        <f t="shared" ca="1" si="1891"/>
        <v>0</v>
      </c>
    </row>
    <row r="1188" spans="3:65" outlineLevel="1" x14ac:dyDescent="0.2">
      <c r="C1188" s="325">
        <f t="shared" si="1870"/>
        <v>19</v>
      </c>
      <c r="D1188" s="303" t="str">
        <f t="shared" si="1871"/>
        <v>item 19</v>
      </c>
      <c r="E1188" s="350" t="str">
        <f t="shared" si="1868"/>
        <v>Operating Expense</v>
      </c>
      <c r="F1188" s="320">
        <f t="shared" si="1868"/>
        <v>2</v>
      </c>
      <c r="G1188" s="320"/>
      <c r="H1188" s="426">
        <f t="shared" si="1875"/>
        <v>0.38574999999999998</v>
      </c>
      <c r="K1188" s="341">
        <f t="shared" ca="1" si="1872"/>
        <v>0</v>
      </c>
      <c r="L1188" s="342">
        <f t="shared" ca="1" si="1873"/>
        <v>0</v>
      </c>
      <c r="O1188" s="374">
        <f t="shared" ref="O1188:BM1188" ca="1" si="1892">O1159*$H1188/(1-$H1188)</f>
        <v>0</v>
      </c>
      <c r="P1188" s="374">
        <f t="shared" ca="1" si="1892"/>
        <v>0</v>
      </c>
      <c r="Q1188" s="374">
        <f t="shared" ca="1" si="1892"/>
        <v>0</v>
      </c>
      <c r="R1188" s="374">
        <f t="shared" ca="1" si="1892"/>
        <v>0</v>
      </c>
      <c r="S1188" s="374">
        <f t="shared" ca="1" si="1892"/>
        <v>0</v>
      </c>
      <c r="T1188" s="374">
        <f t="shared" ca="1" si="1892"/>
        <v>0</v>
      </c>
      <c r="U1188" s="374">
        <f t="shared" ca="1" si="1892"/>
        <v>0</v>
      </c>
      <c r="V1188" s="374">
        <f t="shared" ca="1" si="1892"/>
        <v>0</v>
      </c>
      <c r="W1188" s="374">
        <f t="shared" ca="1" si="1892"/>
        <v>0</v>
      </c>
      <c r="X1188" s="374">
        <f t="shared" ca="1" si="1892"/>
        <v>0</v>
      </c>
      <c r="Y1188" s="374">
        <f t="shared" ca="1" si="1892"/>
        <v>0</v>
      </c>
      <c r="Z1188" s="374">
        <f t="shared" ca="1" si="1892"/>
        <v>0</v>
      </c>
      <c r="AA1188" s="374">
        <f t="shared" ca="1" si="1892"/>
        <v>0</v>
      </c>
      <c r="AB1188" s="374">
        <f t="shared" ca="1" si="1892"/>
        <v>0</v>
      </c>
      <c r="AC1188" s="374">
        <f t="shared" ca="1" si="1892"/>
        <v>0</v>
      </c>
      <c r="AD1188" s="374">
        <f t="shared" ca="1" si="1892"/>
        <v>0</v>
      </c>
      <c r="AE1188" s="374">
        <f t="shared" ca="1" si="1892"/>
        <v>0</v>
      </c>
      <c r="AF1188" s="374">
        <f t="shared" ca="1" si="1892"/>
        <v>0</v>
      </c>
      <c r="AG1188" s="374">
        <f t="shared" ca="1" si="1892"/>
        <v>0</v>
      </c>
      <c r="AH1188" s="374">
        <f t="shared" ca="1" si="1892"/>
        <v>0</v>
      </c>
      <c r="AI1188" s="374">
        <f t="shared" ca="1" si="1892"/>
        <v>0</v>
      </c>
      <c r="AJ1188" s="374">
        <f t="shared" ca="1" si="1892"/>
        <v>0</v>
      </c>
      <c r="AK1188" s="374">
        <f t="shared" ca="1" si="1892"/>
        <v>0</v>
      </c>
      <c r="AL1188" s="374">
        <f t="shared" ca="1" si="1892"/>
        <v>0</v>
      </c>
      <c r="AM1188" s="374">
        <f t="shared" ca="1" si="1892"/>
        <v>0</v>
      </c>
      <c r="AN1188" s="374">
        <f t="shared" ca="1" si="1892"/>
        <v>0</v>
      </c>
      <c r="AO1188" s="374">
        <f t="shared" ca="1" si="1892"/>
        <v>0</v>
      </c>
      <c r="AP1188" s="374">
        <f t="shared" ca="1" si="1892"/>
        <v>0</v>
      </c>
      <c r="AQ1188" s="374">
        <f t="shared" ca="1" si="1892"/>
        <v>0</v>
      </c>
      <c r="AR1188" s="374">
        <f t="shared" ca="1" si="1892"/>
        <v>0</v>
      </c>
      <c r="AS1188" s="374">
        <f t="shared" ca="1" si="1892"/>
        <v>0</v>
      </c>
      <c r="AT1188" s="374">
        <f t="shared" ca="1" si="1892"/>
        <v>0</v>
      </c>
      <c r="AU1188" s="374">
        <f t="shared" ca="1" si="1892"/>
        <v>0</v>
      </c>
      <c r="AV1188" s="374">
        <f t="shared" ca="1" si="1892"/>
        <v>0</v>
      </c>
      <c r="AW1188" s="374">
        <f t="shared" ca="1" si="1892"/>
        <v>0</v>
      </c>
      <c r="AX1188" s="374">
        <f t="shared" ca="1" si="1892"/>
        <v>0</v>
      </c>
      <c r="AY1188" s="374">
        <f t="shared" ca="1" si="1892"/>
        <v>0</v>
      </c>
      <c r="AZ1188" s="374">
        <f t="shared" ca="1" si="1892"/>
        <v>0</v>
      </c>
      <c r="BA1188" s="374">
        <f t="shared" ca="1" si="1892"/>
        <v>0</v>
      </c>
      <c r="BB1188" s="374">
        <f t="shared" ca="1" si="1892"/>
        <v>0</v>
      </c>
      <c r="BC1188" s="374">
        <f t="shared" ca="1" si="1892"/>
        <v>0</v>
      </c>
      <c r="BD1188" s="374">
        <f t="shared" ca="1" si="1892"/>
        <v>0</v>
      </c>
      <c r="BE1188" s="374">
        <f t="shared" ca="1" si="1892"/>
        <v>0</v>
      </c>
      <c r="BF1188" s="374">
        <f t="shared" ca="1" si="1892"/>
        <v>0</v>
      </c>
      <c r="BG1188" s="374">
        <f t="shared" ca="1" si="1892"/>
        <v>0</v>
      </c>
      <c r="BH1188" s="374">
        <f t="shared" ca="1" si="1892"/>
        <v>0</v>
      </c>
      <c r="BI1188" s="374">
        <f t="shared" ca="1" si="1892"/>
        <v>0</v>
      </c>
      <c r="BJ1188" s="374">
        <f t="shared" ca="1" si="1892"/>
        <v>0</v>
      </c>
      <c r="BK1188" s="374">
        <f t="shared" ca="1" si="1892"/>
        <v>0</v>
      </c>
      <c r="BL1188" s="374">
        <f t="shared" ca="1" si="1892"/>
        <v>0</v>
      </c>
      <c r="BM1188" s="374">
        <f t="shared" ca="1" si="1892"/>
        <v>0</v>
      </c>
    </row>
    <row r="1189" spans="3:65" outlineLevel="1" x14ac:dyDescent="0.2">
      <c r="C1189" s="325">
        <f t="shared" si="1870"/>
        <v>20</v>
      </c>
      <c r="D1189" s="303" t="str">
        <f t="shared" si="1871"/>
        <v>item 20</v>
      </c>
      <c r="E1189" s="350" t="str">
        <f t="shared" si="1868"/>
        <v>Operating Expense</v>
      </c>
      <c r="F1189" s="320">
        <f t="shared" si="1868"/>
        <v>2</v>
      </c>
      <c r="G1189" s="320"/>
      <c r="H1189" s="426">
        <f t="shared" si="1875"/>
        <v>0.38574999999999998</v>
      </c>
      <c r="K1189" s="341">
        <f t="shared" ca="1" si="1872"/>
        <v>0</v>
      </c>
      <c r="L1189" s="342">
        <f t="shared" ca="1" si="1873"/>
        <v>0</v>
      </c>
      <c r="O1189" s="374">
        <f t="shared" ref="O1189:BM1189" ca="1" si="1893">O1160*$H1189/(1-$H1189)</f>
        <v>0</v>
      </c>
      <c r="P1189" s="374">
        <f t="shared" ca="1" si="1893"/>
        <v>0</v>
      </c>
      <c r="Q1189" s="374">
        <f t="shared" ca="1" si="1893"/>
        <v>0</v>
      </c>
      <c r="R1189" s="374">
        <f t="shared" ca="1" si="1893"/>
        <v>0</v>
      </c>
      <c r="S1189" s="374">
        <f t="shared" ca="1" si="1893"/>
        <v>0</v>
      </c>
      <c r="T1189" s="374">
        <f t="shared" ca="1" si="1893"/>
        <v>0</v>
      </c>
      <c r="U1189" s="374">
        <f t="shared" ca="1" si="1893"/>
        <v>0</v>
      </c>
      <c r="V1189" s="374">
        <f t="shared" ca="1" si="1893"/>
        <v>0</v>
      </c>
      <c r="W1189" s="374">
        <f t="shared" ca="1" si="1893"/>
        <v>0</v>
      </c>
      <c r="X1189" s="374">
        <f t="shared" ca="1" si="1893"/>
        <v>0</v>
      </c>
      <c r="Y1189" s="374">
        <f t="shared" ca="1" si="1893"/>
        <v>0</v>
      </c>
      <c r="Z1189" s="374">
        <f t="shared" ca="1" si="1893"/>
        <v>0</v>
      </c>
      <c r="AA1189" s="374">
        <f t="shared" ca="1" si="1893"/>
        <v>0</v>
      </c>
      <c r="AB1189" s="374">
        <f t="shared" ca="1" si="1893"/>
        <v>0</v>
      </c>
      <c r="AC1189" s="374">
        <f t="shared" ca="1" si="1893"/>
        <v>0</v>
      </c>
      <c r="AD1189" s="374">
        <f t="shared" ca="1" si="1893"/>
        <v>0</v>
      </c>
      <c r="AE1189" s="374">
        <f t="shared" ca="1" si="1893"/>
        <v>0</v>
      </c>
      <c r="AF1189" s="374">
        <f t="shared" ca="1" si="1893"/>
        <v>0</v>
      </c>
      <c r="AG1189" s="374">
        <f t="shared" ca="1" si="1893"/>
        <v>0</v>
      </c>
      <c r="AH1189" s="374">
        <f t="shared" ca="1" si="1893"/>
        <v>0</v>
      </c>
      <c r="AI1189" s="374">
        <f t="shared" ca="1" si="1893"/>
        <v>0</v>
      </c>
      <c r="AJ1189" s="374">
        <f t="shared" ca="1" si="1893"/>
        <v>0</v>
      </c>
      <c r="AK1189" s="374">
        <f t="shared" ca="1" si="1893"/>
        <v>0</v>
      </c>
      <c r="AL1189" s="374">
        <f t="shared" ca="1" si="1893"/>
        <v>0</v>
      </c>
      <c r="AM1189" s="374">
        <f t="shared" ca="1" si="1893"/>
        <v>0</v>
      </c>
      <c r="AN1189" s="374">
        <f t="shared" ca="1" si="1893"/>
        <v>0</v>
      </c>
      <c r="AO1189" s="374">
        <f t="shared" ca="1" si="1893"/>
        <v>0</v>
      </c>
      <c r="AP1189" s="374">
        <f t="shared" ca="1" si="1893"/>
        <v>0</v>
      </c>
      <c r="AQ1189" s="374">
        <f t="shared" ca="1" si="1893"/>
        <v>0</v>
      </c>
      <c r="AR1189" s="374">
        <f t="shared" ca="1" si="1893"/>
        <v>0</v>
      </c>
      <c r="AS1189" s="374">
        <f t="shared" ca="1" si="1893"/>
        <v>0</v>
      </c>
      <c r="AT1189" s="374">
        <f t="shared" ca="1" si="1893"/>
        <v>0</v>
      </c>
      <c r="AU1189" s="374">
        <f t="shared" ca="1" si="1893"/>
        <v>0</v>
      </c>
      <c r="AV1189" s="374">
        <f t="shared" ca="1" si="1893"/>
        <v>0</v>
      </c>
      <c r="AW1189" s="374">
        <f t="shared" ca="1" si="1893"/>
        <v>0</v>
      </c>
      <c r="AX1189" s="374">
        <f t="shared" ca="1" si="1893"/>
        <v>0</v>
      </c>
      <c r="AY1189" s="374">
        <f t="shared" ca="1" si="1893"/>
        <v>0</v>
      </c>
      <c r="AZ1189" s="374">
        <f t="shared" ca="1" si="1893"/>
        <v>0</v>
      </c>
      <c r="BA1189" s="374">
        <f t="shared" ca="1" si="1893"/>
        <v>0</v>
      </c>
      <c r="BB1189" s="374">
        <f t="shared" ca="1" si="1893"/>
        <v>0</v>
      </c>
      <c r="BC1189" s="374">
        <f t="shared" ca="1" si="1893"/>
        <v>0</v>
      </c>
      <c r="BD1189" s="374">
        <f t="shared" ca="1" si="1893"/>
        <v>0</v>
      </c>
      <c r="BE1189" s="374">
        <f t="shared" ca="1" si="1893"/>
        <v>0</v>
      </c>
      <c r="BF1189" s="374">
        <f t="shared" ca="1" si="1893"/>
        <v>0</v>
      </c>
      <c r="BG1189" s="374">
        <f t="shared" ca="1" si="1893"/>
        <v>0</v>
      </c>
      <c r="BH1189" s="374">
        <f t="shared" ca="1" si="1893"/>
        <v>0</v>
      </c>
      <c r="BI1189" s="374">
        <f t="shared" ca="1" si="1893"/>
        <v>0</v>
      </c>
      <c r="BJ1189" s="374">
        <f t="shared" ca="1" si="1893"/>
        <v>0</v>
      </c>
      <c r="BK1189" s="374">
        <f t="shared" ca="1" si="1893"/>
        <v>0</v>
      </c>
      <c r="BL1189" s="374">
        <f t="shared" ca="1" si="1893"/>
        <v>0</v>
      </c>
      <c r="BM1189" s="374">
        <f t="shared" ca="1" si="1893"/>
        <v>0</v>
      </c>
    </row>
    <row r="1190" spans="3:65" outlineLevel="1" x14ac:dyDescent="0.2">
      <c r="C1190" s="325">
        <f t="shared" si="1870"/>
        <v>21</v>
      </c>
      <c r="D1190" s="303" t="str">
        <f t="shared" si="1871"/>
        <v>item 21</v>
      </c>
      <c r="E1190" s="350" t="str">
        <f t="shared" si="1868"/>
        <v>Operating Expense</v>
      </c>
      <c r="F1190" s="320">
        <f t="shared" si="1868"/>
        <v>2</v>
      </c>
      <c r="G1190" s="320"/>
      <c r="H1190" s="426">
        <f t="shared" si="1875"/>
        <v>0.38574999999999998</v>
      </c>
      <c r="K1190" s="341">
        <f t="shared" ca="1" si="1872"/>
        <v>0</v>
      </c>
      <c r="L1190" s="342">
        <f t="shared" ca="1" si="1873"/>
        <v>0</v>
      </c>
      <c r="O1190" s="374">
        <f t="shared" ref="O1190:BM1190" ca="1" si="1894">O1161*$H1190/(1-$H1190)</f>
        <v>0</v>
      </c>
      <c r="P1190" s="374">
        <f t="shared" ca="1" si="1894"/>
        <v>0</v>
      </c>
      <c r="Q1190" s="374">
        <f t="shared" ca="1" si="1894"/>
        <v>0</v>
      </c>
      <c r="R1190" s="374">
        <f t="shared" ca="1" si="1894"/>
        <v>0</v>
      </c>
      <c r="S1190" s="374">
        <f t="shared" ca="1" si="1894"/>
        <v>0</v>
      </c>
      <c r="T1190" s="374">
        <f t="shared" ca="1" si="1894"/>
        <v>0</v>
      </c>
      <c r="U1190" s="374">
        <f t="shared" ca="1" si="1894"/>
        <v>0</v>
      </c>
      <c r="V1190" s="374">
        <f t="shared" ca="1" si="1894"/>
        <v>0</v>
      </c>
      <c r="W1190" s="374">
        <f t="shared" ca="1" si="1894"/>
        <v>0</v>
      </c>
      <c r="X1190" s="374">
        <f t="shared" ca="1" si="1894"/>
        <v>0</v>
      </c>
      <c r="Y1190" s="374">
        <f t="shared" ca="1" si="1894"/>
        <v>0</v>
      </c>
      <c r="Z1190" s="374">
        <f t="shared" ca="1" si="1894"/>
        <v>0</v>
      </c>
      <c r="AA1190" s="374">
        <f t="shared" ca="1" si="1894"/>
        <v>0</v>
      </c>
      <c r="AB1190" s="374">
        <f t="shared" ca="1" si="1894"/>
        <v>0</v>
      </c>
      <c r="AC1190" s="374">
        <f t="shared" ca="1" si="1894"/>
        <v>0</v>
      </c>
      <c r="AD1190" s="374">
        <f t="shared" ca="1" si="1894"/>
        <v>0</v>
      </c>
      <c r="AE1190" s="374">
        <f t="shared" ca="1" si="1894"/>
        <v>0</v>
      </c>
      <c r="AF1190" s="374">
        <f t="shared" ca="1" si="1894"/>
        <v>0</v>
      </c>
      <c r="AG1190" s="374">
        <f t="shared" ca="1" si="1894"/>
        <v>0</v>
      </c>
      <c r="AH1190" s="374">
        <f t="shared" ca="1" si="1894"/>
        <v>0</v>
      </c>
      <c r="AI1190" s="374">
        <f t="shared" ca="1" si="1894"/>
        <v>0</v>
      </c>
      <c r="AJ1190" s="374">
        <f t="shared" ca="1" si="1894"/>
        <v>0</v>
      </c>
      <c r="AK1190" s="374">
        <f t="shared" ca="1" si="1894"/>
        <v>0</v>
      </c>
      <c r="AL1190" s="374">
        <f t="shared" ca="1" si="1894"/>
        <v>0</v>
      </c>
      <c r="AM1190" s="374">
        <f t="shared" ca="1" si="1894"/>
        <v>0</v>
      </c>
      <c r="AN1190" s="374">
        <f t="shared" ca="1" si="1894"/>
        <v>0</v>
      </c>
      <c r="AO1190" s="374">
        <f t="shared" ca="1" si="1894"/>
        <v>0</v>
      </c>
      <c r="AP1190" s="374">
        <f t="shared" ca="1" si="1894"/>
        <v>0</v>
      </c>
      <c r="AQ1190" s="374">
        <f t="shared" ca="1" si="1894"/>
        <v>0</v>
      </c>
      <c r="AR1190" s="374">
        <f t="shared" ca="1" si="1894"/>
        <v>0</v>
      </c>
      <c r="AS1190" s="374">
        <f t="shared" ca="1" si="1894"/>
        <v>0</v>
      </c>
      <c r="AT1190" s="374">
        <f t="shared" ca="1" si="1894"/>
        <v>0</v>
      </c>
      <c r="AU1190" s="374">
        <f t="shared" ca="1" si="1894"/>
        <v>0</v>
      </c>
      <c r="AV1190" s="374">
        <f t="shared" ca="1" si="1894"/>
        <v>0</v>
      </c>
      <c r="AW1190" s="374">
        <f t="shared" ca="1" si="1894"/>
        <v>0</v>
      </c>
      <c r="AX1190" s="374">
        <f t="shared" ca="1" si="1894"/>
        <v>0</v>
      </c>
      <c r="AY1190" s="374">
        <f t="shared" ca="1" si="1894"/>
        <v>0</v>
      </c>
      <c r="AZ1190" s="374">
        <f t="shared" ca="1" si="1894"/>
        <v>0</v>
      </c>
      <c r="BA1190" s="374">
        <f t="shared" ca="1" si="1894"/>
        <v>0</v>
      </c>
      <c r="BB1190" s="374">
        <f t="shared" ca="1" si="1894"/>
        <v>0</v>
      </c>
      <c r="BC1190" s="374">
        <f t="shared" ca="1" si="1894"/>
        <v>0</v>
      </c>
      <c r="BD1190" s="374">
        <f t="shared" ca="1" si="1894"/>
        <v>0</v>
      </c>
      <c r="BE1190" s="374">
        <f t="shared" ca="1" si="1894"/>
        <v>0</v>
      </c>
      <c r="BF1190" s="374">
        <f t="shared" ca="1" si="1894"/>
        <v>0</v>
      </c>
      <c r="BG1190" s="374">
        <f t="shared" ca="1" si="1894"/>
        <v>0</v>
      </c>
      <c r="BH1190" s="374">
        <f t="shared" ca="1" si="1894"/>
        <v>0</v>
      </c>
      <c r="BI1190" s="374">
        <f t="shared" ca="1" si="1894"/>
        <v>0</v>
      </c>
      <c r="BJ1190" s="374">
        <f t="shared" ca="1" si="1894"/>
        <v>0</v>
      </c>
      <c r="BK1190" s="374">
        <f t="shared" ca="1" si="1894"/>
        <v>0</v>
      </c>
      <c r="BL1190" s="374">
        <f t="shared" ca="1" si="1894"/>
        <v>0</v>
      </c>
      <c r="BM1190" s="374">
        <f t="shared" ca="1" si="1894"/>
        <v>0</v>
      </c>
    </row>
    <row r="1191" spans="3:65" outlineLevel="1" x14ac:dyDescent="0.2">
      <c r="C1191" s="325">
        <f t="shared" si="1870"/>
        <v>22</v>
      </c>
      <c r="D1191" s="303" t="str">
        <f t="shared" si="1871"/>
        <v>item 22</v>
      </c>
      <c r="E1191" s="350" t="str">
        <f t="shared" si="1868"/>
        <v>Operating Expense</v>
      </c>
      <c r="F1191" s="320">
        <f t="shared" si="1868"/>
        <v>2</v>
      </c>
      <c r="G1191" s="320"/>
      <c r="H1191" s="426">
        <f t="shared" si="1875"/>
        <v>0.38574999999999998</v>
      </c>
      <c r="K1191" s="341">
        <f t="shared" ca="1" si="1872"/>
        <v>0</v>
      </c>
      <c r="L1191" s="342">
        <f t="shared" ca="1" si="1873"/>
        <v>0</v>
      </c>
      <c r="O1191" s="374">
        <f t="shared" ref="O1191:BM1191" ca="1" si="1895">O1162*$H1191/(1-$H1191)</f>
        <v>0</v>
      </c>
      <c r="P1191" s="374">
        <f t="shared" ca="1" si="1895"/>
        <v>0</v>
      </c>
      <c r="Q1191" s="374">
        <f t="shared" ca="1" si="1895"/>
        <v>0</v>
      </c>
      <c r="R1191" s="374">
        <f t="shared" ca="1" si="1895"/>
        <v>0</v>
      </c>
      <c r="S1191" s="374">
        <f t="shared" ca="1" si="1895"/>
        <v>0</v>
      </c>
      <c r="T1191" s="374">
        <f t="shared" ca="1" si="1895"/>
        <v>0</v>
      </c>
      <c r="U1191" s="374">
        <f t="shared" ca="1" si="1895"/>
        <v>0</v>
      </c>
      <c r="V1191" s="374">
        <f t="shared" ca="1" si="1895"/>
        <v>0</v>
      </c>
      <c r="W1191" s="374">
        <f t="shared" ca="1" si="1895"/>
        <v>0</v>
      </c>
      <c r="X1191" s="374">
        <f t="shared" ca="1" si="1895"/>
        <v>0</v>
      </c>
      <c r="Y1191" s="374">
        <f t="shared" ca="1" si="1895"/>
        <v>0</v>
      </c>
      <c r="Z1191" s="374">
        <f t="shared" ca="1" si="1895"/>
        <v>0</v>
      </c>
      <c r="AA1191" s="374">
        <f t="shared" ca="1" si="1895"/>
        <v>0</v>
      </c>
      <c r="AB1191" s="374">
        <f t="shared" ca="1" si="1895"/>
        <v>0</v>
      </c>
      <c r="AC1191" s="374">
        <f t="shared" ca="1" si="1895"/>
        <v>0</v>
      </c>
      <c r="AD1191" s="374">
        <f t="shared" ca="1" si="1895"/>
        <v>0</v>
      </c>
      <c r="AE1191" s="374">
        <f t="shared" ca="1" si="1895"/>
        <v>0</v>
      </c>
      <c r="AF1191" s="374">
        <f t="shared" ca="1" si="1895"/>
        <v>0</v>
      </c>
      <c r="AG1191" s="374">
        <f t="shared" ca="1" si="1895"/>
        <v>0</v>
      </c>
      <c r="AH1191" s="374">
        <f t="shared" ca="1" si="1895"/>
        <v>0</v>
      </c>
      <c r="AI1191" s="374">
        <f t="shared" ca="1" si="1895"/>
        <v>0</v>
      </c>
      <c r="AJ1191" s="374">
        <f t="shared" ca="1" si="1895"/>
        <v>0</v>
      </c>
      <c r="AK1191" s="374">
        <f t="shared" ca="1" si="1895"/>
        <v>0</v>
      </c>
      <c r="AL1191" s="374">
        <f t="shared" ca="1" si="1895"/>
        <v>0</v>
      </c>
      <c r="AM1191" s="374">
        <f t="shared" ca="1" si="1895"/>
        <v>0</v>
      </c>
      <c r="AN1191" s="374">
        <f t="shared" ca="1" si="1895"/>
        <v>0</v>
      </c>
      <c r="AO1191" s="374">
        <f t="shared" ca="1" si="1895"/>
        <v>0</v>
      </c>
      <c r="AP1191" s="374">
        <f t="shared" ca="1" si="1895"/>
        <v>0</v>
      </c>
      <c r="AQ1191" s="374">
        <f t="shared" ca="1" si="1895"/>
        <v>0</v>
      </c>
      <c r="AR1191" s="374">
        <f t="shared" ca="1" si="1895"/>
        <v>0</v>
      </c>
      <c r="AS1191" s="374">
        <f t="shared" ca="1" si="1895"/>
        <v>0</v>
      </c>
      <c r="AT1191" s="374">
        <f t="shared" ca="1" si="1895"/>
        <v>0</v>
      </c>
      <c r="AU1191" s="374">
        <f t="shared" ca="1" si="1895"/>
        <v>0</v>
      </c>
      <c r="AV1191" s="374">
        <f t="shared" ca="1" si="1895"/>
        <v>0</v>
      </c>
      <c r="AW1191" s="374">
        <f t="shared" ca="1" si="1895"/>
        <v>0</v>
      </c>
      <c r="AX1191" s="374">
        <f t="shared" ca="1" si="1895"/>
        <v>0</v>
      </c>
      <c r="AY1191" s="374">
        <f t="shared" ca="1" si="1895"/>
        <v>0</v>
      </c>
      <c r="AZ1191" s="374">
        <f t="shared" ca="1" si="1895"/>
        <v>0</v>
      </c>
      <c r="BA1191" s="374">
        <f t="shared" ca="1" si="1895"/>
        <v>0</v>
      </c>
      <c r="BB1191" s="374">
        <f t="shared" ca="1" si="1895"/>
        <v>0</v>
      </c>
      <c r="BC1191" s="374">
        <f t="shared" ca="1" si="1895"/>
        <v>0</v>
      </c>
      <c r="BD1191" s="374">
        <f t="shared" ca="1" si="1895"/>
        <v>0</v>
      </c>
      <c r="BE1191" s="374">
        <f t="shared" ca="1" si="1895"/>
        <v>0</v>
      </c>
      <c r="BF1191" s="374">
        <f t="shared" ca="1" si="1895"/>
        <v>0</v>
      </c>
      <c r="BG1191" s="374">
        <f t="shared" ca="1" si="1895"/>
        <v>0</v>
      </c>
      <c r="BH1191" s="374">
        <f t="shared" ca="1" si="1895"/>
        <v>0</v>
      </c>
      <c r="BI1191" s="374">
        <f t="shared" ca="1" si="1895"/>
        <v>0</v>
      </c>
      <c r="BJ1191" s="374">
        <f t="shared" ca="1" si="1895"/>
        <v>0</v>
      </c>
      <c r="BK1191" s="374">
        <f t="shared" ca="1" si="1895"/>
        <v>0</v>
      </c>
      <c r="BL1191" s="374">
        <f t="shared" ca="1" si="1895"/>
        <v>0</v>
      </c>
      <c r="BM1191" s="374">
        <f t="shared" ca="1" si="1895"/>
        <v>0</v>
      </c>
    </row>
    <row r="1192" spans="3:65" outlineLevel="1" x14ac:dyDescent="0.2">
      <c r="C1192" s="325">
        <f t="shared" si="1870"/>
        <v>23</v>
      </c>
      <c r="D1192" s="303" t="str">
        <f t="shared" si="1871"/>
        <v>item 23</v>
      </c>
      <c r="E1192" s="350" t="str">
        <f t="shared" si="1868"/>
        <v>Operating Expense</v>
      </c>
      <c r="F1192" s="320">
        <f t="shared" si="1868"/>
        <v>2</v>
      </c>
      <c r="G1192" s="320"/>
      <c r="H1192" s="426">
        <f t="shared" si="1875"/>
        <v>0.38574999999999998</v>
      </c>
      <c r="K1192" s="341">
        <f t="shared" ca="1" si="1872"/>
        <v>0</v>
      </c>
      <c r="L1192" s="342">
        <f t="shared" ca="1" si="1873"/>
        <v>0</v>
      </c>
      <c r="O1192" s="374">
        <f t="shared" ref="O1192:BM1192" ca="1" si="1896">O1163*$H1192/(1-$H1192)</f>
        <v>0</v>
      </c>
      <c r="P1192" s="374">
        <f t="shared" ca="1" si="1896"/>
        <v>0</v>
      </c>
      <c r="Q1192" s="374">
        <f t="shared" ca="1" si="1896"/>
        <v>0</v>
      </c>
      <c r="R1192" s="374">
        <f t="shared" ca="1" si="1896"/>
        <v>0</v>
      </c>
      <c r="S1192" s="374">
        <f t="shared" ca="1" si="1896"/>
        <v>0</v>
      </c>
      <c r="T1192" s="374">
        <f t="shared" ca="1" si="1896"/>
        <v>0</v>
      </c>
      <c r="U1192" s="374">
        <f t="shared" ca="1" si="1896"/>
        <v>0</v>
      </c>
      <c r="V1192" s="374">
        <f t="shared" ca="1" si="1896"/>
        <v>0</v>
      </c>
      <c r="W1192" s="374">
        <f t="shared" ca="1" si="1896"/>
        <v>0</v>
      </c>
      <c r="X1192" s="374">
        <f t="shared" ca="1" si="1896"/>
        <v>0</v>
      </c>
      <c r="Y1192" s="374">
        <f t="shared" ca="1" si="1896"/>
        <v>0</v>
      </c>
      <c r="Z1192" s="374">
        <f t="shared" ca="1" si="1896"/>
        <v>0</v>
      </c>
      <c r="AA1192" s="374">
        <f t="shared" ca="1" si="1896"/>
        <v>0</v>
      </c>
      <c r="AB1192" s="374">
        <f t="shared" ca="1" si="1896"/>
        <v>0</v>
      </c>
      <c r="AC1192" s="374">
        <f t="shared" ca="1" si="1896"/>
        <v>0</v>
      </c>
      <c r="AD1192" s="374">
        <f t="shared" ca="1" si="1896"/>
        <v>0</v>
      </c>
      <c r="AE1192" s="374">
        <f t="shared" ca="1" si="1896"/>
        <v>0</v>
      </c>
      <c r="AF1192" s="374">
        <f t="shared" ca="1" si="1896"/>
        <v>0</v>
      </c>
      <c r="AG1192" s="374">
        <f t="shared" ca="1" si="1896"/>
        <v>0</v>
      </c>
      <c r="AH1192" s="374">
        <f t="shared" ca="1" si="1896"/>
        <v>0</v>
      </c>
      <c r="AI1192" s="374">
        <f t="shared" ca="1" si="1896"/>
        <v>0</v>
      </c>
      <c r="AJ1192" s="374">
        <f t="shared" ca="1" si="1896"/>
        <v>0</v>
      </c>
      <c r="AK1192" s="374">
        <f t="shared" ca="1" si="1896"/>
        <v>0</v>
      </c>
      <c r="AL1192" s="374">
        <f t="shared" ca="1" si="1896"/>
        <v>0</v>
      </c>
      <c r="AM1192" s="374">
        <f t="shared" ca="1" si="1896"/>
        <v>0</v>
      </c>
      <c r="AN1192" s="374">
        <f t="shared" ca="1" si="1896"/>
        <v>0</v>
      </c>
      <c r="AO1192" s="374">
        <f t="shared" ca="1" si="1896"/>
        <v>0</v>
      </c>
      <c r="AP1192" s="374">
        <f t="shared" ca="1" si="1896"/>
        <v>0</v>
      </c>
      <c r="AQ1192" s="374">
        <f t="shared" ca="1" si="1896"/>
        <v>0</v>
      </c>
      <c r="AR1192" s="374">
        <f t="shared" ca="1" si="1896"/>
        <v>0</v>
      </c>
      <c r="AS1192" s="374">
        <f t="shared" ca="1" si="1896"/>
        <v>0</v>
      </c>
      <c r="AT1192" s="374">
        <f t="shared" ca="1" si="1896"/>
        <v>0</v>
      </c>
      <c r="AU1192" s="374">
        <f t="shared" ca="1" si="1896"/>
        <v>0</v>
      </c>
      <c r="AV1192" s="374">
        <f t="shared" ca="1" si="1896"/>
        <v>0</v>
      </c>
      <c r="AW1192" s="374">
        <f t="shared" ca="1" si="1896"/>
        <v>0</v>
      </c>
      <c r="AX1192" s="374">
        <f t="shared" ca="1" si="1896"/>
        <v>0</v>
      </c>
      <c r="AY1192" s="374">
        <f t="shared" ca="1" si="1896"/>
        <v>0</v>
      </c>
      <c r="AZ1192" s="374">
        <f t="shared" ca="1" si="1896"/>
        <v>0</v>
      </c>
      <c r="BA1192" s="374">
        <f t="shared" ca="1" si="1896"/>
        <v>0</v>
      </c>
      <c r="BB1192" s="374">
        <f t="shared" ca="1" si="1896"/>
        <v>0</v>
      </c>
      <c r="BC1192" s="374">
        <f t="shared" ca="1" si="1896"/>
        <v>0</v>
      </c>
      <c r="BD1192" s="374">
        <f t="shared" ca="1" si="1896"/>
        <v>0</v>
      </c>
      <c r="BE1192" s="374">
        <f t="shared" ca="1" si="1896"/>
        <v>0</v>
      </c>
      <c r="BF1192" s="374">
        <f t="shared" ca="1" si="1896"/>
        <v>0</v>
      </c>
      <c r="BG1192" s="374">
        <f t="shared" ca="1" si="1896"/>
        <v>0</v>
      </c>
      <c r="BH1192" s="374">
        <f t="shared" ca="1" si="1896"/>
        <v>0</v>
      </c>
      <c r="BI1192" s="374">
        <f t="shared" ca="1" si="1896"/>
        <v>0</v>
      </c>
      <c r="BJ1192" s="374">
        <f t="shared" ca="1" si="1896"/>
        <v>0</v>
      </c>
      <c r="BK1192" s="374">
        <f t="shared" ca="1" si="1896"/>
        <v>0</v>
      </c>
      <c r="BL1192" s="374">
        <f t="shared" ca="1" si="1896"/>
        <v>0</v>
      </c>
      <c r="BM1192" s="374">
        <f t="shared" ca="1" si="1896"/>
        <v>0</v>
      </c>
    </row>
    <row r="1193" spans="3:65" outlineLevel="1" x14ac:dyDescent="0.2">
      <c r="C1193" s="325">
        <f t="shared" si="1870"/>
        <v>24</v>
      </c>
      <c r="D1193" s="303" t="str">
        <f t="shared" si="1871"/>
        <v>item 24</v>
      </c>
      <c r="E1193" s="350" t="str">
        <f t="shared" si="1868"/>
        <v>Operating Expense</v>
      </c>
      <c r="F1193" s="320">
        <f t="shared" si="1868"/>
        <v>2</v>
      </c>
      <c r="G1193" s="320"/>
      <c r="H1193" s="426">
        <f t="shared" si="1875"/>
        <v>0.38574999999999998</v>
      </c>
      <c r="K1193" s="341">
        <f t="shared" ca="1" si="1872"/>
        <v>0</v>
      </c>
      <c r="L1193" s="342">
        <f t="shared" ca="1" si="1873"/>
        <v>0</v>
      </c>
      <c r="O1193" s="374">
        <f t="shared" ref="O1193:BM1193" ca="1" si="1897">O1164*$H1193/(1-$H1193)</f>
        <v>0</v>
      </c>
      <c r="P1193" s="374">
        <f t="shared" ca="1" si="1897"/>
        <v>0</v>
      </c>
      <c r="Q1193" s="374">
        <f t="shared" ca="1" si="1897"/>
        <v>0</v>
      </c>
      <c r="R1193" s="374">
        <f t="shared" ca="1" si="1897"/>
        <v>0</v>
      </c>
      <c r="S1193" s="374">
        <f t="shared" ca="1" si="1897"/>
        <v>0</v>
      </c>
      <c r="T1193" s="374">
        <f t="shared" ca="1" si="1897"/>
        <v>0</v>
      </c>
      <c r="U1193" s="374">
        <f t="shared" ca="1" si="1897"/>
        <v>0</v>
      </c>
      <c r="V1193" s="374">
        <f t="shared" ca="1" si="1897"/>
        <v>0</v>
      </c>
      <c r="W1193" s="374">
        <f t="shared" ca="1" si="1897"/>
        <v>0</v>
      </c>
      <c r="X1193" s="374">
        <f t="shared" ca="1" si="1897"/>
        <v>0</v>
      </c>
      <c r="Y1193" s="374">
        <f t="shared" ca="1" si="1897"/>
        <v>0</v>
      </c>
      <c r="Z1193" s="374">
        <f t="shared" ca="1" si="1897"/>
        <v>0</v>
      </c>
      <c r="AA1193" s="374">
        <f t="shared" ca="1" si="1897"/>
        <v>0</v>
      </c>
      <c r="AB1193" s="374">
        <f t="shared" ca="1" si="1897"/>
        <v>0</v>
      </c>
      <c r="AC1193" s="374">
        <f t="shared" ca="1" si="1897"/>
        <v>0</v>
      </c>
      <c r="AD1193" s="374">
        <f t="shared" ca="1" si="1897"/>
        <v>0</v>
      </c>
      <c r="AE1193" s="374">
        <f t="shared" ca="1" si="1897"/>
        <v>0</v>
      </c>
      <c r="AF1193" s="374">
        <f t="shared" ca="1" si="1897"/>
        <v>0</v>
      </c>
      <c r="AG1193" s="374">
        <f t="shared" ca="1" si="1897"/>
        <v>0</v>
      </c>
      <c r="AH1193" s="374">
        <f t="shared" ca="1" si="1897"/>
        <v>0</v>
      </c>
      <c r="AI1193" s="374">
        <f t="shared" ca="1" si="1897"/>
        <v>0</v>
      </c>
      <c r="AJ1193" s="374">
        <f t="shared" ca="1" si="1897"/>
        <v>0</v>
      </c>
      <c r="AK1193" s="374">
        <f t="shared" ca="1" si="1897"/>
        <v>0</v>
      </c>
      <c r="AL1193" s="374">
        <f t="shared" ca="1" si="1897"/>
        <v>0</v>
      </c>
      <c r="AM1193" s="374">
        <f t="shared" ca="1" si="1897"/>
        <v>0</v>
      </c>
      <c r="AN1193" s="374">
        <f t="shared" ca="1" si="1897"/>
        <v>0</v>
      </c>
      <c r="AO1193" s="374">
        <f t="shared" ca="1" si="1897"/>
        <v>0</v>
      </c>
      <c r="AP1193" s="374">
        <f t="shared" ca="1" si="1897"/>
        <v>0</v>
      </c>
      <c r="AQ1193" s="374">
        <f t="shared" ca="1" si="1897"/>
        <v>0</v>
      </c>
      <c r="AR1193" s="374">
        <f t="shared" ca="1" si="1897"/>
        <v>0</v>
      </c>
      <c r="AS1193" s="374">
        <f t="shared" ca="1" si="1897"/>
        <v>0</v>
      </c>
      <c r="AT1193" s="374">
        <f t="shared" ca="1" si="1897"/>
        <v>0</v>
      </c>
      <c r="AU1193" s="374">
        <f t="shared" ca="1" si="1897"/>
        <v>0</v>
      </c>
      <c r="AV1193" s="374">
        <f t="shared" ca="1" si="1897"/>
        <v>0</v>
      </c>
      <c r="AW1193" s="374">
        <f t="shared" ca="1" si="1897"/>
        <v>0</v>
      </c>
      <c r="AX1193" s="374">
        <f t="shared" ca="1" si="1897"/>
        <v>0</v>
      </c>
      <c r="AY1193" s="374">
        <f t="shared" ca="1" si="1897"/>
        <v>0</v>
      </c>
      <c r="AZ1193" s="374">
        <f t="shared" ca="1" si="1897"/>
        <v>0</v>
      </c>
      <c r="BA1193" s="374">
        <f t="shared" ca="1" si="1897"/>
        <v>0</v>
      </c>
      <c r="BB1193" s="374">
        <f t="shared" ca="1" si="1897"/>
        <v>0</v>
      </c>
      <c r="BC1193" s="374">
        <f t="shared" ca="1" si="1897"/>
        <v>0</v>
      </c>
      <c r="BD1193" s="374">
        <f t="shared" ca="1" si="1897"/>
        <v>0</v>
      </c>
      <c r="BE1193" s="374">
        <f t="shared" ca="1" si="1897"/>
        <v>0</v>
      </c>
      <c r="BF1193" s="374">
        <f t="shared" ca="1" si="1897"/>
        <v>0</v>
      </c>
      <c r="BG1193" s="374">
        <f t="shared" ca="1" si="1897"/>
        <v>0</v>
      </c>
      <c r="BH1193" s="374">
        <f t="shared" ca="1" si="1897"/>
        <v>0</v>
      </c>
      <c r="BI1193" s="374">
        <f t="shared" ca="1" si="1897"/>
        <v>0</v>
      </c>
      <c r="BJ1193" s="374">
        <f t="shared" ca="1" si="1897"/>
        <v>0</v>
      </c>
      <c r="BK1193" s="374">
        <f t="shared" ca="1" si="1897"/>
        <v>0</v>
      </c>
      <c r="BL1193" s="374">
        <f t="shared" ca="1" si="1897"/>
        <v>0</v>
      </c>
      <c r="BM1193" s="374">
        <f t="shared" ca="1" si="1897"/>
        <v>0</v>
      </c>
    </row>
    <row r="1194" spans="3:65" outlineLevel="1" x14ac:dyDescent="0.2">
      <c r="C1194" s="325">
        <f t="shared" si="1870"/>
        <v>25</v>
      </c>
      <c r="D1194" s="303" t="str">
        <f t="shared" si="1871"/>
        <v>item 25</v>
      </c>
      <c r="E1194" s="350" t="str">
        <f t="shared" si="1868"/>
        <v>Operating Expense</v>
      </c>
      <c r="F1194" s="320">
        <f t="shared" si="1868"/>
        <v>2</v>
      </c>
      <c r="G1194" s="320"/>
      <c r="H1194" s="426">
        <f t="shared" si="1875"/>
        <v>0.38574999999999998</v>
      </c>
      <c r="K1194" s="344">
        <f t="shared" ca="1" si="1872"/>
        <v>0</v>
      </c>
      <c r="L1194" s="345">
        <f t="shared" ca="1" si="1873"/>
        <v>0</v>
      </c>
      <c r="O1194" s="374">
        <f t="shared" ref="O1194:BM1194" ca="1" si="1898">O1165*$H1194/(1-$H1194)</f>
        <v>0</v>
      </c>
      <c r="P1194" s="374">
        <f t="shared" ca="1" si="1898"/>
        <v>0</v>
      </c>
      <c r="Q1194" s="374">
        <f t="shared" ca="1" si="1898"/>
        <v>0</v>
      </c>
      <c r="R1194" s="374">
        <f t="shared" ca="1" si="1898"/>
        <v>0</v>
      </c>
      <c r="S1194" s="374">
        <f t="shared" ca="1" si="1898"/>
        <v>0</v>
      </c>
      <c r="T1194" s="374">
        <f t="shared" ca="1" si="1898"/>
        <v>0</v>
      </c>
      <c r="U1194" s="374">
        <f t="shared" ca="1" si="1898"/>
        <v>0</v>
      </c>
      <c r="V1194" s="374">
        <f t="shared" ca="1" si="1898"/>
        <v>0</v>
      </c>
      <c r="W1194" s="374">
        <f t="shared" ca="1" si="1898"/>
        <v>0</v>
      </c>
      <c r="X1194" s="374">
        <f t="shared" ca="1" si="1898"/>
        <v>0</v>
      </c>
      <c r="Y1194" s="374">
        <f t="shared" ca="1" si="1898"/>
        <v>0</v>
      </c>
      <c r="Z1194" s="374">
        <f t="shared" ca="1" si="1898"/>
        <v>0</v>
      </c>
      <c r="AA1194" s="374">
        <f t="shared" ca="1" si="1898"/>
        <v>0</v>
      </c>
      <c r="AB1194" s="374">
        <f t="shared" ca="1" si="1898"/>
        <v>0</v>
      </c>
      <c r="AC1194" s="374">
        <f t="shared" ca="1" si="1898"/>
        <v>0</v>
      </c>
      <c r="AD1194" s="374">
        <f t="shared" ca="1" si="1898"/>
        <v>0</v>
      </c>
      <c r="AE1194" s="374">
        <f t="shared" ca="1" si="1898"/>
        <v>0</v>
      </c>
      <c r="AF1194" s="374">
        <f t="shared" ca="1" si="1898"/>
        <v>0</v>
      </c>
      <c r="AG1194" s="374">
        <f t="shared" ca="1" si="1898"/>
        <v>0</v>
      </c>
      <c r="AH1194" s="374">
        <f t="shared" ca="1" si="1898"/>
        <v>0</v>
      </c>
      <c r="AI1194" s="374">
        <f t="shared" ca="1" si="1898"/>
        <v>0</v>
      </c>
      <c r="AJ1194" s="374">
        <f t="shared" ca="1" si="1898"/>
        <v>0</v>
      </c>
      <c r="AK1194" s="374">
        <f t="shared" ca="1" si="1898"/>
        <v>0</v>
      </c>
      <c r="AL1194" s="374">
        <f t="shared" ca="1" si="1898"/>
        <v>0</v>
      </c>
      <c r="AM1194" s="374">
        <f t="shared" ca="1" si="1898"/>
        <v>0</v>
      </c>
      <c r="AN1194" s="374">
        <f t="shared" ca="1" si="1898"/>
        <v>0</v>
      </c>
      <c r="AO1194" s="374">
        <f t="shared" ca="1" si="1898"/>
        <v>0</v>
      </c>
      <c r="AP1194" s="374">
        <f t="shared" ca="1" si="1898"/>
        <v>0</v>
      </c>
      <c r="AQ1194" s="374">
        <f t="shared" ca="1" si="1898"/>
        <v>0</v>
      </c>
      <c r="AR1194" s="374">
        <f t="shared" ca="1" si="1898"/>
        <v>0</v>
      </c>
      <c r="AS1194" s="374">
        <f t="shared" ca="1" si="1898"/>
        <v>0</v>
      </c>
      <c r="AT1194" s="374">
        <f t="shared" ca="1" si="1898"/>
        <v>0</v>
      </c>
      <c r="AU1194" s="374">
        <f t="shared" ca="1" si="1898"/>
        <v>0</v>
      </c>
      <c r="AV1194" s="374">
        <f t="shared" ca="1" si="1898"/>
        <v>0</v>
      </c>
      <c r="AW1194" s="374">
        <f t="shared" ca="1" si="1898"/>
        <v>0</v>
      </c>
      <c r="AX1194" s="374">
        <f t="shared" ca="1" si="1898"/>
        <v>0</v>
      </c>
      <c r="AY1194" s="374">
        <f t="shared" ca="1" si="1898"/>
        <v>0</v>
      </c>
      <c r="AZ1194" s="374">
        <f t="shared" ca="1" si="1898"/>
        <v>0</v>
      </c>
      <c r="BA1194" s="374">
        <f t="shared" ca="1" si="1898"/>
        <v>0</v>
      </c>
      <c r="BB1194" s="374">
        <f t="shared" ca="1" si="1898"/>
        <v>0</v>
      </c>
      <c r="BC1194" s="374">
        <f t="shared" ca="1" si="1898"/>
        <v>0</v>
      </c>
      <c r="BD1194" s="374">
        <f t="shared" ca="1" si="1898"/>
        <v>0</v>
      </c>
      <c r="BE1194" s="374">
        <f t="shared" ca="1" si="1898"/>
        <v>0</v>
      </c>
      <c r="BF1194" s="374">
        <f t="shared" ca="1" si="1898"/>
        <v>0</v>
      </c>
      <c r="BG1194" s="374">
        <f t="shared" ca="1" si="1898"/>
        <v>0</v>
      </c>
      <c r="BH1194" s="374">
        <f t="shared" ca="1" si="1898"/>
        <v>0</v>
      </c>
      <c r="BI1194" s="374">
        <f t="shared" ca="1" si="1898"/>
        <v>0</v>
      </c>
      <c r="BJ1194" s="374">
        <f t="shared" ca="1" si="1898"/>
        <v>0</v>
      </c>
      <c r="BK1194" s="374">
        <f t="shared" ca="1" si="1898"/>
        <v>0</v>
      </c>
      <c r="BL1194" s="374">
        <f t="shared" ca="1" si="1898"/>
        <v>0</v>
      </c>
      <c r="BM1194" s="374">
        <f t="shared" ca="1" si="1898"/>
        <v>0</v>
      </c>
    </row>
    <row r="1195" spans="3:65" outlineLevel="1" x14ac:dyDescent="0.2">
      <c r="D1195" s="331" t="str">
        <f>"Total "&amp;D1169</f>
        <v>Total AFUDC Perm. Tax Difference</v>
      </c>
      <c r="K1195" s="346">
        <f t="shared" ca="1" si="1872"/>
        <v>0</v>
      </c>
      <c r="L1195" s="347">
        <f t="shared" ca="1" si="1873"/>
        <v>0</v>
      </c>
      <c r="O1195" s="348">
        <f ca="1">SUM(O1170:O1194)</f>
        <v>0</v>
      </c>
      <c r="P1195" s="348">
        <f ca="1">SUM(P1170:P1194)</f>
        <v>0</v>
      </c>
      <c r="Q1195" s="348">
        <f t="shared" ref="Q1195:BM1195" ca="1" si="1899">SUM(Q1170:Q1194)</f>
        <v>0</v>
      </c>
      <c r="R1195" s="348">
        <f t="shared" ca="1" si="1899"/>
        <v>0</v>
      </c>
      <c r="S1195" s="348">
        <f t="shared" ca="1" si="1899"/>
        <v>0</v>
      </c>
      <c r="T1195" s="348">
        <f t="shared" ca="1" si="1899"/>
        <v>0</v>
      </c>
      <c r="U1195" s="348">
        <f t="shared" ca="1" si="1899"/>
        <v>0</v>
      </c>
      <c r="V1195" s="348">
        <f t="shared" ca="1" si="1899"/>
        <v>0</v>
      </c>
      <c r="W1195" s="348">
        <f t="shared" ca="1" si="1899"/>
        <v>0</v>
      </c>
      <c r="X1195" s="348">
        <f t="shared" ca="1" si="1899"/>
        <v>0</v>
      </c>
      <c r="Y1195" s="348">
        <f t="shared" ca="1" si="1899"/>
        <v>0</v>
      </c>
      <c r="Z1195" s="348">
        <f t="shared" ca="1" si="1899"/>
        <v>0</v>
      </c>
      <c r="AA1195" s="348">
        <f t="shared" ca="1" si="1899"/>
        <v>0</v>
      </c>
      <c r="AB1195" s="348">
        <f t="shared" ca="1" si="1899"/>
        <v>0</v>
      </c>
      <c r="AC1195" s="348">
        <f t="shared" ca="1" si="1899"/>
        <v>0</v>
      </c>
      <c r="AD1195" s="348">
        <f t="shared" ca="1" si="1899"/>
        <v>0</v>
      </c>
      <c r="AE1195" s="348">
        <f t="shared" ca="1" si="1899"/>
        <v>0</v>
      </c>
      <c r="AF1195" s="348">
        <f t="shared" ca="1" si="1899"/>
        <v>0</v>
      </c>
      <c r="AG1195" s="348">
        <f t="shared" ca="1" si="1899"/>
        <v>0</v>
      </c>
      <c r="AH1195" s="348">
        <f t="shared" ca="1" si="1899"/>
        <v>0</v>
      </c>
      <c r="AI1195" s="348">
        <f t="shared" ca="1" si="1899"/>
        <v>0</v>
      </c>
      <c r="AJ1195" s="348">
        <f t="shared" ca="1" si="1899"/>
        <v>0</v>
      </c>
      <c r="AK1195" s="348">
        <f t="shared" ca="1" si="1899"/>
        <v>0</v>
      </c>
      <c r="AL1195" s="348">
        <f t="shared" ca="1" si="1899"/>
        <v>0</v>
      </c>
      <c r="AM1195" s="348">
        <f t="shared" ca="1" si="1899"/>
        <v>0</v>
      </c>
      <c r="AN1195" s="348">
        <f t="shared" ca="1" si="1899"/>
        <v>0</v>
      </c>
      <c r="AO1195" s="348">
        <f t="shared" ca="1" si="1899"/>
        <v>0</v>
      </c>
      <c r="AP1195" s="348">
        <f t="shared" ca="1" si="1899"/>
        <v>0</v>
      </c>
      <c r="AQ1195" s="348">
        <f t="shared" ca="1" si="1899"/>
        <v>0</v>
      </c>
      <c r="AR1195" s="348">
        <f t="shared" ca="1" si="1899"/>
        <v>0</v>
      </c>
      <c r="AS1195" s="348">
        <f t="shared" ca="1" si="1899"/>
        <v>0</v>
      </c>
      <c r="AT1195" s="348">
        <f t="shared" ca="1" si="1899"/>
        <v>0</v>
      </c>
      <c r="AU1195" s="348">
        <f t="shared" ca="1" si="1899"/>
        <v>0</v>
      </c>
      <c r="AV1195" s="348">
        <f t="shared" ca="1" si="1899"/>
        <v>0</v>
      </c>
      <c r="AW1195" s="348">
        <f t="shared" ca="1" si="1899"/>
        <v>0</v>
      </c>
      <c r="AX1195" s="348">
        <f t="shared" ca="1" si="1899"/>
        <v>0</v>
      </c>
      <c r="AY1195" s="348">
        <f t="shared" ca="1" si="1899"/>
        <v>0</v>
      </c>
      <c r="AZ1195" s="348">
        <f t="shared" ca="1" si="1899"/>
        <v>0</v>
      </c>
      <c r="BA1195" s="348">
        <f t="shared" ca="1" si="1899"/>
        <v>0</v>
      </c>
      <c r="BB1195" s="348">
        <f t="shared" ca="1" si="1899"/>
        <v>0</v>
      </c>
      <c r="BC1195" s="348">
        <f t="shared" ca="1" si="1899"/>
        <v>0</v>
      </c>
      <c r="BD1195" s="348">
        <f t="shared" ca="1" si="1899"/>
        <v>0</v>
      </c>
      <c r="BE1195" s="348">
        <f t="shared" ca="1" si="1899"/>
        <v>0</v>
      </c>
      <c r="BF1195" s="348">
        <f t="shared" ca="1" si="1899"/>
        <v>0</v>
      </c>
      <c r="BG1195" s="348">
        <f t="shared" ca="1" si="1899"/>
        <v>0</v>
      </c>
      <c r="BH1195" s="348">
        <f t="shared" ca="1" si="1899"/>
        <v>0</v>
      </c>
      <c r="BI1195" s="348">
        <f t="shared" ca="1" si="1899"/>
        <v>0</v>
      </c>
      <c r="BJ1195" s="348">
        <f t="shared" ca="1" si="1899"/>
        <v>0</v>
      </c>
      <c r="BK1195" s="348">
        <f t="shared" ca="1" si="1899"/>
        <v>0</v>
      </c>
      <c r="BL1195" s="348">
        <f t="shared" ca="1" si="1899"/>
        <v>0</v>
      </c>
      <c r="BM1195" s="348">
        <f t="shared" ca="1" si="1899"/>
        <v>0</v>
      </c>
    </row>
    <row r="1196" spans="3:65" s="326" customFormat="1" outlineLevel="1" x14ac:dyDescent="0.2">
      <c r="D1196" s="334"/>
      <c r="F1196" s="335"/>
      <c r="G1196" s="335"/>
    </row>
    <row r="1197" spans="3:65" s="326" customFormat="1" outlineLevel="1" x14ac:dyDescent="0.2">
      <c r="D1197" s="334"/>
      <c r="F1197" s="335"/>
      <c r="G1197" s="335"/>
    </row>
    <row r="1198" spans="3:65" outlineLevel="1" x14ac:dyDescent="0.2">
      <c r="D1198" s="323" t="s">
        <v>251</v>
      </c>
      <c r="E1198" s="318"/>
      <c r="F1198" s="291"/>
      <c r="G1198" s="291"/>
      <c r="H1198" s="356"/>
      <c r="K1198" s="321"/>
      <c r="L1198" s="321"/>
      <c r="M1198" s="321"/>
      <c r="O1198" s="321"/>
      <c r="P1198" s="321"/>
      <c r="Q1198" s="321"/>
      <c r="R1198" s="321"/>
      <c r="S1198" s="321"/>
      <c r="T1198" s="321"/>
      <c r="U1198" s="321"/>
      <c r="V1198" s="321"/>
      <c r="W1198" s="321"/>
      <c r="X1198" s="321"/>
      <c r="Y1198" s="321"/>
      <c r="Z1198" s="321"/>
      <c r="AA1198" s="321"/>
      <c r="AB1198" s="321"/>
      <c r="AC1198" s="321"/>
      <c r="AD1198" s="321"/>
      <c r="AE1198" s="321"/>
      <c r="AF1198" s="321"/>
      <c r="AG1198" s="321"/>
      <c r="AH1198" s="321"/>
      <c r="AI1198" s="321"/>
      <c r="AJ1198" s="321"/>
      <c r="AK1198" s="321"/>
      <c r="AL1198" s="321"/>
      <c r="AM1198" s="321"/>
      <c r="AN1198" s="321"/>
      <c r="AO1198" s="321"/>
      <c r="AP1198" s="321"/>
      <c r="AQ1198" s="321"/>
      <c r="AR1198" s="321"/>
      <c r="AS1198" s="321"/>
      <c r="AT1198" s="321"/>
      <c r="AU1198" s="321"/>
      <c r="AV1198" s="321"/>
      <c r="AW1198" s="321"/>
      <c r="AX1198" s="321"/>
      <c r="AY1198" s="321"/>
      <c r="AZ1198" s="321"/>
      <c r="BA1198" s="321"/>
      <c r="BB1198" s="321"/>
      <c r="BC1198" s="321"/>
      <c r="BD1198" s="321"/>
      <c r="BE1198" s="321"/>
      <c r="BF1198" s="321"/>
      <c r="BG1198" s="321"/>
      <c r="BH1198" s="321"/>
      <c r="BI1198" s="321"/>
      <c r="BJ1198" s="321"/>
      <c r="BK1198" s="321"/>
      <c r="BL1198" s="321"/>
      <c r="BM1198" s="321"/>
    </row>
    <row r="1199" spans="3:65" outlineLevel="1" x14ac:dyDescent="0.2">
      <c r="C1199" s="325">
        <f>C1198+1</f>
        <v>1</v>
      </c>
      <c r="D1199" s="303" t="str">
        <f>INDEX(D$59:D$83,$C1199,1)</f>
        <v>CR Factors</v>
      </c>
      <c r="E1199" s="350" t="str">
        <f t="shared" ref="E1199:F1223" si="1900">INDEX(E$59:E$83,$C1199,1)</f>
        <v>Capital</v>
      </c>
      <c r="F1199" s="320">
        <f t="shared" si="1900"/>
        <v>4</v>
      </c>
      <c r="G1199" s="320"/>
      <c r="H1199" s="362">
        <f>Tax_Rate</f>
        <v>0.38574999999999998</v>
      </c>
      <c r="K1199" s="341">
        <f>SUMPRODUCT(O1199:BM1199,$O$7:$BM$7)</f>
        <v>0</v>
      </c>
      <c r="L1199" s="342">
        <f>SUM(O1199:BM1199)</f>
        <v>0</v>
      </c>
      <c r="O1199" s="374">
        <f>(SUM($N117:N117,$N996:N996)+(O117+O996*0)*O967/24-SUM($N178:N178))*($F1199&gt;=5)</f>
        <v>0</v>
      </c>
      <c r="P1199" s="374">
        <f>(SUM($N117:O117,$N996:O996)+(P117+P996*0)*P967/24-SUM($N178:O178))*($F1199&gt;=5)</f>
        <v>0</v>
      </c>
      <c r="Q1199" s="374">
        <f>(SUM($N117:P117,$N996:P996)+(Q117+Q996*0)*Q967/24-SUM($N178:P178))*($F1199&gt;=5)</f>
        <v>0</v>
      </c>
      <c r="R1199" s="374">
        <f>(SUM($N117:Q117,$N996:Q996)+(R117+R996*0)*R967/24-SUM($N178:Q178))*($F1199&gt;=5)</f>
        <v>0</v>
      </c>
      <c r="S1199" s="374">
        <f>(SUM($N117:R117,$N996:R996)+(S117+S996*0)*S967/24-SUM($N178:R178))*($F1199&gt;=5)</f>
        <v>0</v>
      </c>
      <c r="T1199" s="374">
        <f>(SUM($N117:S117,$N996:S996)+(T117+T996*0)*T967/24-SUM($N178:S178))*($F1199&gt;=5)</f>
        <v>0</v>
      </c>
      <c r="U1199" s="374">
        <f>(SUM($N117:T117,$N996:T996)+(U117+U996*0)*U967/24-SUM($N178:T178))*($F1199&gt;=5)</f>
        <v>0</v>
      </c>
      <c r="V1199" s="374">
        <f>(SUM($N117:U117,$N996:U996)+(V117+V996*0)*V967/24-SUM($N178:U178))*($F1199&gt;=5)</f>
        <v>0</v>
      </c>
      <c r="W1199" s="374">
        <f>(SUM($N117:V117,$N996:V996)+(W117+W996*0)*W967/24-SUM($N178:V178))*($F1199&gt;=5)</f>
        <v>0</v>
      </c>
      <c r="X1199" s="374">
        <f>(SUM($N117:W117,$N996:W996)+(X117+X996*0)*X967/24-SUM($N178:W178))*($F1199&gt;=5)</f>
        <v>0</v>
      </c>
      <c r="Y1199" s="374">
        <f>(SUM($N117:X117,$N996:X996)+(Y117+Y996*0)*Y967/24-SUM($N178:X178))*($F1199&gt;=5)</f>
        <v>0</v>
      </c>
      <c r="Z1199" s="374">
        <f>(SUM($N117:Y117,$N996:Y996)+(Z117+Z996*0)*Z967/24-SUM($N178:Y178))*($F1199&gt;=5)</f>
        <v>0</v>
      </c>
      <c r="AA1199" s="374">
        <f>(SUM($N117:Z117,$N996:Z996)+(AA117+AA996*0)*AA967/24-SUM($N178:Z178))*($F1199&gt;=5)</f>
        <v>0</v>
      </c>
      <c r="AB1199" s="374">
        <f>(SUM($N117:AA117,$N996:AA996)+(AB117+AB996*0)*AB967/24-SUM($N178:AA178))*($F1199&gt;=5)</f>
        <v>0</v>
      </c>
      <c r="AC1199" s="374">
        <f>(SUM($N117:AB117,$N996:AB996)+(AC117+AC996*0)*AC967/24-SUM($N178:AB178))*($F1199&gt;=5)</f>
        <v>0</v>
      </c>
      <c r="AD1199" s="374">
        <f>(SUM($N117:AC117,$N996:AC996)+(AD117+AD996*0)*AD967/24-SUM($N178:AC178))*($F1199&gt;=5)</f>
        <v>0</v>
      </c>
      <c r="AE1199" s="374">
        <f>(SUM($N117:AD117,$N996:AD996)+(AE117+AE996*0)*AE967/24-SUM($N178:AD178))*($F1199&gt;=5)</f>
        <v>0</v>
      </c>
      <c r="AF1199" s="374">
        <f>(SUM($N117:AE117,$N996:AE996)+(AF117+AF996*0)*AF967/24-SUM($N178:AE178))*($F1199&gt;=5)</f>
        <v>0</v>
      </c>
      <c r="AG1199" s="374">
        <f>(SUM($N117:AF117,$N996:AF996)+(AG117+AG996*0)*AG967/24-SUM($N178:AF178))*($F1199&gt;=5)</f>
        <v>0</v>
      </c>
      <c r="AH1199" s="374">
        <f>(SUM($N117:AG117,$N996:AG996)+(AH117+AH996*0)*AH967/24-SUM($N178:AG178))*($F1199&gt;=5)</f>
        <v>0</v>
      </c>
      <c r="AI1199" s="374">
        <f>(SUM($N117:AH117,$N996:AH996)+(AI117+AI996*0)*AI967/24-SUM($N178:AH178))*($F1199&gt;=5)</f>
        <v>0</v>
      </c>
      <c r="AJ1199" s="374">
        <f>(SUM($N117:AI117,$N996:AI996)+(AJ117+AJ996*0)*AJ967/24-SUM($N178:AI178))*($F1199&gt;=5)</f>
        <v>0</v>
      </c>
      <c r="AK1199" s="374">
        <f>(SUM($N117:AJ117,$N996:AJ996)+(AK117+AK996*0)*AK967/24-SUM($N178:AJ178))*($F1199&gt;=5)</f>
        <v>0</v>
      </c>
      <c r="AL1199" s="374">
        <f>(SUM($N117:AK117,$N996:AK996)+(AL117+AL996*0)*AL967/24-SUM($N178:AK178))*($F1199&gt;=5)</f>
        <v>0</v>
      </c>
      <c r="AM1199" s="374">
        <f>(SUM($N117:AL117,$N996:AL996)+(AM117+AM996*0)*AM967/24-SUM($N178:AL178))*($F1199&gt;=5)</f>
        <v>0</v>
      </c>
      <c r="AN1199" s="374">
        <f>(SUM($N117:AM117,$N996:AM996)+(AN117+AN996*0)*AN967/24-SUM($N178:AM178))*($F1199&gt;=5)</f>
        <v>0</v>
      </c>
      <c r="AO1199" s="374">
        <f>(SUM($N117:AN117,$N996:AN996)+(AO117+AO996*0)*AO967/24-SUM($N178:AN178))*($F1199&gt;=5)</f>
        <v>0</v>
      </c>
      <c r="AP1199" s="374">
        <f>(SUM($N117:AO117,$N996:AO996)+(AP117+AP996*0)*AP967/24-SUM($N178:AO178))*($F1199&gt;=5)</f>
        <v>0</v>
      </c>
      <c r="AQ1199" s="374">
        <f>(SUM($N117:AP117,$N996:AP996)+(AQ117+AQ996*0)*AQ967/24-SUM($N178:AP178))*($F1199&gt;=5)</f>
        <v>0</v>
      </c>
      <c r="AR1199" s="374">
        <f>(SUM($N117:AQ117,$N996:AQ996)+(AR117+AR996*0)*AR967/24-SUM($N178:AQ178))*($F1199&gt;=5)</f>
        <v>0</v>
      </c>
      <c r="AS1199" s="374">
        <f>(SUM($N117:AR117,$N996:AR996)+(AS117+AS996*0)*AS967/24-SUM($N178:AR178))*($F1199&gt;=5)</f>
        <v>0</v>
      </c>
      <c r="AT1199" s="374">
        <f>(SUM($N117:AS117,$N996:AS996)+(AT117+AT996*0)*AT967/24-SUM($N178:AS178))*($F1199&gt;=5)</f>
        <v>0</v>
      </c>
      <c r="AU1199" s="374">
        <f>(SUM($N117:AT117,$N996:AT996)+(AU117+AU996*0)*AU967/24-SUM($N178:AT178))*($F1199&gt;=5)</f>
        <v>0</v>
      </c>
      <c r="AV1199" s="374">
        <f>(SUM($N117:AU117,$N996:AU996)+(AV117+AV996*0)*AV967/24-SUM($N178:AU178))*($F1199&gt;=5)</f>
        <v>0</v>
      </c>
      <c r="AW1199" s="374">
        <f>(SUM($N117:AV117,$N996:AV996)+(AW117+AW996*0)*AW967/24-SUM($N178:AV178))*($F1199&gt;=5)</f>
        <v>0</v>
      </c>
      <c r="AX1199" s="374">
        <f>(SUM($N117:AW117,$N996:AW996)+(AX117+AX996*0)*AX967/24-SUM($N178:AW178))*($F1199&gt;=5)</f>
        <v>0</v>
      </c>
      <c r="AY1199" s="374">
        <f>(SUM($N117:AX117,$N996:AX996)+(AY117+AY996*0)*AY967/24-SUM($N178:AX178))*($F1199&gt;=5)</f>
        <v>0</v>
      </c>
      <c r="AZ1199" s="374">
        <f>(SUM($N117:AY117,$N996:AY996)+(AZ117+AZ996*0)*AZ967/24-SUM($N178:AY178))*($F1199&gt;=5)</f>
        <v>0</v>
      </c>
      <c r="BA1199" s="374">
        <f>(SUM($N117:AZ117,$N996:AZ996)+(BA117+BA996*0)*BA967/24-SUM($N178:AZ178))*($F1199&gt;=5)</f>
        <v>0</v>
      </c>
      <c r="BB1199" s="374">
        <f>(SUM($N117:BA117,$N996:BA996)+(BB117+BB996*0)*BB967/24-SUM($N178:BA178))*($F1199&gt;=5)</f>
        <v>0</v>
      </c>
      <c r="BC1199" s="374">
        <f>(SUM($N117:BB117,$N996:BB996)+(BC117+BC996*0)*BC967/24-SUM($N178:BB178))*($F1199&gt;=5)</f>
        <v>0</v>
      </c>
      <c r="BD1199" s="374">
        <f>(SUM($N117:BC117,$N996:BC996)+(BD117+BD996*0)*BD967/24-SUM($N178:BC178))*($F1199&gt;=5)</f>
        <v>0</v>
      </c>
      <c r="BE1199" s="374">
        <f>(SUM($N117:BD117,$N996:BD996)+(BE117+BE996*0)*BE967/24-SUM($N178:BD178))*($F1199&gt;=5)</f>
        <v>0</v>
      </c>
      <c r="BF1199" s="374">
        <f>(SUM($N117:BE117,$N996:BE996)+(BF117+BF996*0)*BF967/24-SUM($N178:BE178))*($F1199&gt;=5)</f>
        <v>0</v>
      </c>
      <c r="BG1199" s="374">
        <f>(SUM($N117:BF117,$N996:BF996)+(BG117+BG996*0)*BG967/24-SUM($N178:BF178))*($F1199&gt;=5)</f>
        <v>0</v>
      </c>
      <c r="BH1199" s="374">
        <f>(SUM($N117:BG117,$N996:BG996)+(BH117+BH996*0)*BH967/24-SUM($N178:BG178))*($F1199&gt;=5)</f>
        <v>0</v>
      </c>
      <c r="BI1199" s="374">
        <f>(SUM($N117:BH117,$N996:BH996)+(BI117+BI996*0)*BI967/24-SUM($N178:BH178))*($F1199&gt;=5)</f>
        <v>0</v>
      </c>
      <c r="BJ1199" s="374">
        <f>(SUM($N117:BI117,$N996:BI996)+(BJ117+BJ996*0)*BJ967/24-SUM($N178:BI178))*($F1199&gt;=5)</f>
        <v>0</v>
      </c>
      <c r="BK1199" s="374">
        <f>(SUM($N117:BJ117,$N996:BJ996)+(BK117+BK996*0)*BK967/24-SUM($N178:BJ178))*($F1199&gt;=5)</f>
        <v>0</v>
      </c>
      <c r="BL1199" s="374">
        <f>(SUM($N117:BK117,$N996:BK996)+(BL117+BL996*0)*BL967/24-SUM($N178:BK178))*($F1199&gt;=5)</f>
        <v>0</v>
      </c>
      <c r="BM1199" s="374">
        <f>(SUM($N117:BL117,$N996:BL996)+(BM117+BM996*0)*BM967/24-SUM($N178:BL178))*($F1199&gt;=5)</f>
        <v>0</v>
      </c>
    </row>
    <row r="1200" spans="3:65" outlineLevel="1" x14ac:dyDescent="0.2">
      <c r="C1200" s="325">
        <f t="shared" ref="C1200:C1223" si="1901">C1199+1</f>
        <v>2</v>
      </c>
      <c r="D1200" s="303" t="str">
        <f t="shared" ref="D1200:D1223" si="1902">INDEX(D$59:D$83,$C1200,1)</f>
        <v>item 2</v>
      </c>
      <c r="E1200" s="350" t="str">
        <f t="shared" si="1900"/>
        <v>Operating Expense</v>
      </c>
      <c r="F1200" s="320">
        <f t="shared" si="1900"/>
        <v>2</v>
      </c>
      <c r="G1200" s="320"/>
      <c r="H1200" s="426">
        <f>H1199</f>
        <v>0.38574999999999998</v>
      </c>
      <c r="K1200" s="341">
        <f t="shared" ref="K1200:K1224" si="1903">SUMPRODUCT(O1200:BM1200,$O$7:$BM$7)</f>
        <v>0</v>
      </c>
      <c r="L1200" s="342">
        <f t="shared" ref="L1200:L1224" si="1904">SUM(O1200:BM1200)</f>
        <v>0</v>
      </c>
      <c r="O1200" s="374">
        <f>(SUM($N118:N118,$N997:N997)+(O118+O997*0)*O968/24-SUM($N179:N179))*($F1200&gt;=5)</f>
        <v>0</v>
      </c>
      <c r="P1200" s="374">
        <f>(SUM($N118:O118,$N997:O997)+(P118+P997*0)*P968/24-SUM($N179:O179))*($F1200&gt;=5)</f>
        <v>0</v>
      </c>
      <c r="Q1200" s="374">
        <f>(SUM($N118:P118,$N997:P997)+(Q118+Q997*0)*Q968/24-SUM($N179:P179))*($F1200&gt;=5)</f>
        <v>0</v>
      </c>
      <c r="R1200" s="374">
        <f>(SUM($N118:Q118,$N997:Q997)+(R118+R997*0)*R968/24-SUM($N179:Q179))*($F1200&gt;=5)</f>
        <v>0</v>
      </c>
      <c r="S1200" s="374">
        <f>(SUM($N118:R118,$N997:R997)+(S118+S997*0)*S968/24-SUM($N179:R179))*($F1200&gt;=5)</f>
        <v>0</v>
      </c>
      <c r="T1200" s="374">
        <f>(SUM($N118:S118,$N997:S997)+(T118+T997*0)*T968/24-SUM($N179:S179))*($F1200&gt;=5)</f>
        <v>0</v>
      </c>
      <c r="U1200" s="374">
        <f>(SUM($N118:T118,$N997:T997)+(U118+U997*0)*U968/24-SUM($N179:T179))*($F1200&gt;=5)</f>
        <v>0</v>
      </c>
      <c r="V1200" s="374">
        <f>(SUM($N118:U118,$N997:U997)+(V118+V997*0)*V968/24-SUM($N179:U179))*($F1200&gt;=5)</f>
        <v>0</v>
      </c>
      <c r="W1200" s="374">
        <f>(SUM($N118:V118,$N997:V997)+(W118+W997*0)*W968/24-SUM($N179:V179))*($F1200&gt;=5)</f>
        <v>0</v>
      </c>
      <c r="X1200" s="374">
        <f>(SUM($N118:W118,$N997:W997)+(X118+X997*0)*X968/24-SUM($N179:W179))*($F1200&gt;=5)</f>
        <v>0</v>
      </c>
      <c r="Y1200" s="374">
        <f>(SUM($N118:X118,$N997:X997)+(Y118+Y997*0)*Y968/24-SUM($N179:X179))*($F1200&gt;=5)</f>
        <v>0</v>
      </c>
      <c r="Z1200" s="374">
        <f>(SUM($N118:Y118,$N997:Y997)+(Z118+Z997*0)*Z968/24-SUM($N179:Y179))*($F1200&gt;=5)</f>
        <v>0</v>
      </c>
      <c r="AA1200" s="374">
        <f>(SUM($N118:Z118,$N997:Z997)+(AA118+AA997*0)*AA968/24-SUM($N179:Z179))*($F1200&gt;=5)</f>
        <v>0</v>
      </c>
      <c r="AB1200" s="374">
        <f>(SUM($N118:AA118,$N997:AA997)+(AB118+AB997*0)*AB968/24-SUM($N179:AA179))*($F1200&gt;=5)</f>
        <v>0</v>
      </c>
      <c r="AC1200" s="374">
        <f>(SUM($N118:AB118,$N997:AB997)+(AC118+AC997*0)*AC968/24-SUM($N179:AB179))*($F1200&gt;=5)</f>
        <v>0</v>
      </c>
      <c r="AD1200" s="374">
        <f>(SUM($N118:AC118,$N997:AC997)+(AD118+AD997*0)*AD968/24-SUM($N179:AC179))*($F1200&gt;=5)</f>
        <v>0</v>
      </c>
      <c r="AE1200" s="374">
        <f>(SUM($N118:AD118,$N997:AD997)+(AE118+AE997*0)*AE968/24-SUM($N179:AD179))*($F1200&gt;=5)</f>
        <v>0</v>
      </c>
      <c r="AF1200" s="374">
        <f>(SUM($N118:AE118,$N997:AE997)+(AF118+AF997*0)*AF968/24-SUM($N179:AE179))*($F1200&gt;=5)</f>
        <v>0</v>
      </c>
      <c r="AG1200" s="374">
        <f>(SUM($N118:AF118,$N997:AF997)+(AG118+AG997*0)*AG968/24-SUM($N179:AF179))*($F1200&gt;=5)</f>
        <v>0</v>
      </c>
      <c r="AH1200" s="374">
        <f>(SUM($N118:AG118,$N997:AG997)+(AH118+AH997*0)*AH968/24-SUM($N179:AG179))*($F1200&gt;=5)</f>
        <v>0</v>
      </c>
      <c r="AI1200" s="374">
        <f>(SUM($N118:AH118,$N997:AH997)+(AI118+AI997*0)*AI968/24-SUM($N179:AH179))*($F1200&gt;=5)</f>
        <v>0</v>
      </c>
      <c r="AJ1200" s="374">
        <f>(SUM($N118:AI118,$N997:AI997)+(AJ118+AJ997*0)*AJ968/24-SUM($N179:AI179))*($F1200&gt;=5)</f>
        <v>0</v>
      </c>
      <c r="AK1200" s="374">
        <f>(SUM($N118:AJ118,$N997:AJ997)+(AK118+AK997*0)*AK968/24-SUM($N179:AJ179))*($F1200&gt;=5)</f>
        <v>0</v>
      </c>
      <c r="AL1200" s="374">
        <f>(SUM($N118:AK118,$N997:AK997)+(AL118+AL997*0)*AL968/24-SUM($N179:AK179))*($F1200&gt;=5)</f>
        <v>0</v>
      </c>
      <c r="AM1200" s="374">
        <f>(SUM($N118:AL118,$N997:AL997)+(AM118+AM997*0)*AM968/24-SUM($N179:AL179))*($F1200&gt;=5)</f>
        <v>0</v>
      </c>
      <c r="AN1200" s="374">
        <f>(SUM($N118:AM118,$N997:AM997)+(AN118+AN997*0)*AN968/24-SUM($N179:AM179))*($F1200&gt;=5)</f>
        <v>0</v>
      </c>
      <c r="AO1200" s="374">
        <f>(SUM($N118:AN118,$N997:AN997)+(AO118+AO997*0)*AO968/24-SUM($N179:AN179))*($F1200&gt;=5)</f>
        <v>0</v>
      </c>
      <c r="AP1200" s="374">
        <f>(SUM($N118:AO118,$N997:AO997)+(AP118+AP997*0)*AP968/24-SUM($N179:AO179))*($F1200&gt;=5)</f>
        <v>0</v>
      </c>
      <c r="AQ1200" s="374">
        <f>(SUM($N118:AP118,$N997:AP997)+(AQ118+AQ997*0)*AQ968/24-SUM($N179:AP179))*($F1200&gt;=5)</f>
        <v>0</v>
      </c>
      <c r="AR1200" s="374">
        <f>(SUM($N118:AQ118,$N997:AQ997)+(AR118+AR997*0)*AR968/24-SUM($N179:AQ179))*($F1200&gt;=5)</f>
        <v>0</v>
      </c>
      <c r="AS1200" s="374">
        <f>(SUM($N118:AR118,$N997:AR997)+(AS118+AS997*0)*AS968/24-SUM($N179:AR179))*($F1200&gt;=5)</f>
        <v>0</v>
      </c>
      <c r="AT1200" s="374">
        <f>(SUM($N118:AS118,$N997:AS997)+(AT118+AT997*0)*AT968/24-SUM($N179:AS179))*($F1200&gt;=5)</f>
        <v>0</v>
      </c>
      <c r="AU1200" s="374">
        <f>(SUM($N118:AT118,$N997:AT997)+(AU118+AU997*0)*AU968/24-SUM($N179:AT179))*($F1200&gt;=5)</f>
        <v>0</v>
      </c>
      <c r="AV1200" s="374">
        <f>(SUM($N118:AU118,$N997:AU997)+(AV118+AV997*0)*AV968/24-SUM($N179:AU179))*($F1200&gt;=5)</f>
        <v>0</v>
      </c>
      <c r="AW1200" s="374">
        <f>(SUM($N118:AV118,$N997:AV997)+(AW118+AW997*0)*AW968/24-SUM($N179:AV179))*($F1200&gt;=5)</f>
        <v>0</v>
      </c>
      <c r="AX1200" s="374">
        <f>(SUM($N118:AW118,$N997:AW997)+(AX118+AX997*0)*AX968/24-SUM($N179:AW179))*($F1200&gt;=5)</f>
        <v>0</v>
      </c>
      <c r="AY1200" s="374">
        <f>(SUM($N118:AX118,$N997:AX997)+(AY118+AY997*0)*AY968/24-SUM($N179:AX179))*($F1200&gt;=5)</f>
        <v>0</v>
      </c>
      <c r="AZ1200" s="374">
        <f>(SUM($N118:AY118,$N997:AY997)+(AZ118+AZ997*0)*AZ968/24-SUM($N179:AY179))*($F1200&gt;=5)</f>
        <v>0</v>
      </c>
      <c r="BA1200" s="374">
        <f>(SUM($N118:AZ118,$N997:AZ997)+(BA118+BA997*0)*BA968/24-SUM($N179:AZ179))*($F1200&gt;=5)</f>
        <v>0</v>
      </c>
      <c r="BB1200" s="374">
        <f>(SUM($N118:BA118,$N997:BA997)+(BB118+BB997*0)*BB968/24-SUM($N179:BA179))*($F1200&gt;=5)</f>
        <v>0</v>
      </c>
      <c r="BC1200" s="374">
        <f>(SUM($N118:BB118,$N997:BB997)+(BC118+BC997*0)*BC968/24-SUM($N179:BB179))*($F1200&gt;=5)</f>
        <v>0</v>
      </c>
      <c r="BD1200" s="374">
        <f>(SUM($N118:BC118,$N997:BC997)+(BD118+BD997*0)*BD968/24-SUM($N179:BC179))*($F1200&gt;=5)</f>
        <v>0</v>
      </c>
      <c r="BE1200" s="374">
        <f>(SUM($N118:BD118,$N997:BD997)+(BE118+BE997*0)*BE968/24-SUM($N179:BD179))*($F1200&gt;=5)</f>
        <v>0</v>
      </c>
      <c r="BF1200" s="374">
        <f>(SUM($N118:BE118,$N997:BE997)+(BF118+BF997*0)*BF968/24-SUM($N179:BE179))*($F1200&gt;=5)</f>
        <v>0</v>
      </c>
      <c r="BG1200" s="374">
        <f>(SUM($N118:BF118,$N997:BF997)+(BG118+BG997*0)*BG968/24-SUM($N179:BF179))*($F1200&gt;=5)</f>
        <v>0</v>
      </c>
      <c r="BH1200" s="374">
        <f>(SUM($N118:BG118,$N997:BG997)+(BH118+BH997*0)*BH968/24-SUM($N179:BG179))*($F1200&gt;=5)</f>
        <v>0</v>
      </c>
      <c r="BI1200" s="374">
        <f>(SUM($N118:BH118,$N997:BH997)+(BI118+BI997*0)*BI968/24-SUM($N179:BH179))*($F1200&gt;=5)</f>
        <v>0</v>
      </c>
      <c r="BJ1200" s="374">
        <f>(SUM($N118:BI118,$N997:BI997)+(BJ118+BJ997*0)*BJ968/24-SUM($N179:BI179))*($F1200&gt;=5)</f>
        <v>0</v>
      </c>
      <c r="BK1200" s="374">
        <f>(SUM($N118:BJ118,$N997:BJ997)+(BK118+BK997*0)*BK968/24-SUM($N179:BJ179))*($F1200&gt;=5)</f>
        <v>0</v>
      </c>
      <c r="BL1200" s="374">
        <f>(SUM($N118:BK118,$N997:BK997)+(BL118+BL997*0)*BL968/24-SUM($N179:BK179))*($F1200&gt;=5)</f>
        <v>0</v>
      </c>
      <c r="BM1200" s="374">
        <f>(SUM($N118:BL118,$N997:BL997)+(BM118+BM997*0)*BM968/24-SUM($N179:BL179))*($F1200&gt;=5)</f>
        <v>0</v>
      </c>
    </row>
    <row r="1201" spans="3:65" outlineLevel="1" x14ac:dyDescent="0.2">
      <c r="C1201" s="325">
        <f t="shared" si="1901"/>
        <v>3</v>
      </c>
      <c r="D1201" s="303" t="str">
        <f t="shared" si="1902"/>
        <v>item 3</v>
      </c>
      <c r="E1201" s="350" t="str">
        <f t="shared" si="1900"/>
        <v>Operating Expense</v>
      </c>
      <c r="F1201" s="320">
        <f t="shared" si="1900"/>
        <v>2</v>
      </c>
      <c r="G1201" s="320"/>
      <c r="H1201" s="426">
        <f t="shared" ref="H1201:H1223" si="1905">H1200</f>
        <v>0.38574999999999998</v>
      </c>
      <c r="K1201" s="341">
        <f t="shared" si="1903"/>
        <v>0</v>
      </c>
      <c r="L1201" s="342">
        <f t="shared" si="1904"/>
        <v>0</v>
      </c>
      <c r="O1201" s="374">
        <f>(SUM($N119:N119,$N998:N998)+(O119+O998*0)*O969/24-SUM($N180:N180))*($F1201&gt;=5)</f>
        <v>0</v>
      </c>
      <c r="P1201" s="374">
        <f>(SUM($N119:O119,$N998:O998)+(P119+P998*0)*P969/24-SUM($N180:O180))*($F1201&gt;=5)</f>
        <v>0</v>
      </c>
      <c r="Q1201" s="374">
        <f>(SUM($N119:P119,$N998:P998)+(Q119+Q998*0)*Q969/24-SUM($N180:P180))*($F1201&gt;=5)</f>
        <v>0</v>
      </c>
      <c r="R1201" s="374">
        <f>(SUM($N119:Q119,$N998:Q998)+(R119+R998*0)*R969/24-SUM($N180:Q180))*($F1201&gt;=5)</f>
        <v>0</v>
      </c>
      <c r="S1201" s="374">
        <f>(SUM($N119:R119,$N998:R998)+(S119+S998*0)*S969/24-SUM($N180:R180))*($F1201&gt;=5)</f>
        <v>0</v>
      </c>
      <c r="T1201" s="374">
        <f>(SUM($N119:S119,$N998:S998)+(T119+T998*0)*T969/24-SUM($N180:S180))*($F1201&gt;=5)</f>
        <v>0</v>
      </c>
      <c r="U1201" s="374">
        <f>(SUM($N119:T119,$N998:T998)+(U119+U998*0)*U969/24-SUM($N180:T180))*($F1201&gt;=5)</f>
        <v>0</v>
      </c>
      <c r="V1201" s="374">
        <f>(SUM($N119:U119,$N998:U998)+(V119+V998*0)*V969/24-SUM($N180:U180))*($F1201&gt;=5)</f>
        <v>0</v>
      </c>
      <c r="W1201" s="374">
        <f>(SUM($N119:V119,$N998:V998)+(W119+W998*0)*W969/24-SUM($N180:V180))*($F1201&gt;=5)</f>
        <v>0</v>
      </c>
      <c r="X1201" s="374">
        <f>(SUM($N119:W119,$N998:W998)+(X119+X998*0)*X969/24-SUM($N180:W180))*($F1201&gt;=5)</f>
        <v>0</v>
      </c>
      <c r="Y1201" s="374">
        <f>(SUM($N119:X119,$N998:X998)+(Y119+Y998*0)*Y969/24-SUM($N180:X180))*($F1201&gt;=5)</f>
        <v>0</v>
      </c>
      <c r="Z1201" s="374">
        <f>(SUM($N119:Y119,$N998:Y998)+(Z119+Z998*0)*Z969/24-SUM($N180:Y180))*($F1201&gt;=5)</f>
        <v>0</v>
      </c>
      <c r="AA1201" s="374">
        <f>(SUM($N119:Z119,$N998:Z998)+(AA119+AA998*0)*AA969/24-SUM($N180:Z180))*($F1201&gt;=5)</f>
        <v>0</v>
      </c>
      <c r="AB1201" s="374">
        <f>(SUM($N119:AA119,$N998:AA998)+(AB119+AB998*0)*AB969/24-SUM($N180:AA180))*($F1201&gt;=5)</f>
        <v>0</v>
      </c>
      <c r="AC1201" s="374">
        <f>(SUM($N119:AB119,$N998:AB998)+(AC119+AC998*0)*AC969/24-SUM($N180:AB180))*($F1201&gt;=5)</f>
        <v>0</v>
      </c>
      <c r="AD1201" s="374">
        <f>(SUM($N119:AC119,$N998:AC998)+(AD119+AD998*0)*AD969/24-SUM($N180:AC180))*($F1201&gt;=5)</f>
        <v>0</v>
      </c>
      <c r="AE1201" s="374">
        <f>(SUM($N119:AD119,$N998:AD998)+(AE119+AE998*0)*AE969/24-SUM($N180:AD180))*($F1201&gt;=5)</f>
        <v>0</v>
      </c>
      <c r="AF1201" s="374">
        <f>(SUM($N119:AE119,$N998:AE998)+(AF119+AF998*0)*AF969/24-SUM($N180:AE180))*($F1201&gt;=5)</f>
        <v>0</v>
      </c>
      <c r="AG1201" s="374">
        <f>(SUM($N119:AF119,$N998:AF998)+(AG119+AG998*0)*AG969/24-SUM($N180:AF180))*($F1201&gt;=5)</f>
        <v>0</v>
      </c>
      <c r="AH1201" s="374">
        <f>(SUM($N119:AG119,$N998:AG998)+(AH119+AH998*0)*AH969/24-SUM($N180:AG180))*($F1201&gt;=5)</f>
        <v>0</v>
      </c>
      <c r="AI1201" s="374">
        <f>(SUM($N119:AH119,$N998:AH998)+(AI119+AI998*0)*AI969/24-SUM($N180:AH180))*($F1201&gt;=5)</f>
        <v>0</v>
      </c>
      <c r="AJ1201" s="374">
        <f>(SUM($N119:AI119,$N998:AI998)+(AJ119+AJ998*0)*AJ969/24-SUM($N180:AI180))*($F1201&gt;=5)</f>
        <v>0</v>
      </c>
      <c r="AK1201" s="374">
        <f>(SUM($N119:AJ119,$N998:AJ998)+(AK119+AK998*0)*AK969/24-SUM($N180:AJ180))*($F1201&gt;=5)</f>
        <v>0</v>
      </c>
      <c r="AL1201" s="374">
        <f>(SUM($N119:AK119,$N998:AK998)+(AL119+AL998*0)*AL969/24-SUM($N180:AK180))*($F1201&gt;=5)</f>
        <v>0</v>
      </c>
      <c r="AM1201" s="374">
        <f>(SUM($N119:AL119,$N998:AL998)+(AM119+AM998*0)*AM969/24-SUM($N180:AL180))*($F1201&gt;=5)</f>
        <v>0</v>
      </c>
      <c r="AN1201" s="374">
        <f>(SUM($N119:AM119,$N998:AM998)+(AN119+AN998*0)*AN969/24-SUM($N180:AM180))*($F1201&gt;=5)</f>
        <v>0</v>
      </c>
      <c r="AO1201" s="374">
        <f>(SUM($N119:AN119,$N998:AN998)+(AO119+AO998*0)*AO969/24-SUM($N180:AN180))*($F1201&gt;=5)</f>
        <v>0</v>
      </c>
      <c r="AP1201" s="374">
        <f>(SUM($N119:AO119,$N998:AO998)+(AP119+AP998*0)*AP969/24-SUM($N180:AO180))*($F1201&gt;=5)</f>
        <v>0</v>
      </c>
      <c r="AQ1201" s="374">
        <f>(SUM($N119:AP119,$N998:AP998)+(AQ119+AQ998*0)*AQ969/24-SUM($N180:AP180))*($F1201&gt;=5)</f>
        <v>0</v>
      </c>
      <c r="AR1201" s="374">
        <f>(SUM($N119:AQ119,$N998:AQ998)+(AR119+AR998*0)*AR969/24-SUM($N180:AQ180))*($F1201&gt;=5)</f>
        <v>0</v>
      </c>
      <c r="AS1201" s="374">
        <f>(SUM($N119:AR119,$N998:AR998)+(AS119+AS998*0)*AS969/24-SUM($N180:AR180))*($F1201&gt;=5)</f>
        <v>0</v>
      </c>
      <c r="AT1201" s="374">
        <f>(SUM($N119:AS119,$N998:AS998)+(AT119+AT998*0)*AT969/24-SUM($N180:AS180))*($F1201&gt;=5)</f>
        <v>0</v>
      </c>
      <c r="AU1201" s="374">
        <f>(SUM($N119:AT119,$N998:AT998)+(AU119+AU998*0)*AU969/24-SUM($N180:AT180))*($F1201&gt;=5)</f>
        <v>0</v>
      </c>
      <c r="AV1201" s="374">
        <f>(SUM($N119:AU119,$N998:AU998)+(AV119+AV998*0)*AV969/24-SUM($N180:AU180))*($F1201&gt;=5)</f>
        <v>0</v>
      </c>
      <c r="AW1201" s="374">
        <f>(SUM($N119:AV119,$N998:AV998)+(AW119+AW998*0)*AW969/24-SUM($N180:AV180))*($F1201&gt;=5)</f>
        <v>0</v>
      </c>
      <c r="AX1201" s="374">
        <f>(SUM($N119:AW119,$N998:AW998)+(AX119+AX998*0)*AX969/24-SUM($N180:AW180))*($F1201&gt;=5)</f>
        <v>0</v>
      </c>
      <c r="AY1201" s="374">
        <f>(SUM($N119:AX119,$N998:AX998)+(AY119+AY998*0)*AY969/24-SUM($N180:AX180))*($F1201&gt;=5)</f>
        <v>0</v>
      </c>
      <c r="AZ1201" s="374">
        <f>(SUM($N119:AY119,$N998:AY998)+(AZ119+AZ998*0)*AZ969/24-SUM($N180:AY180))*($F1201&gt;=5)</f>
        <v>0</v>
      </c>
      <c r="BA1201" s="374">
        <f>(SUM($N119:AZ119,$N998:AZ998)+(BA119+BA998*0)*BA969/24-SUM($N180:AZ180))*($F1201&gt;=5)</f>
        <v>0</v>
      </c>
      <c r="BB1201" s="374">
        <f>(SUM($N119:BA119,$N998:BA998)+(BB119+BB998*0)*BB969/24-SUM($N180:BA180))*($F1201&gt;=5)</f>
        <v>0</v>
      </c>
      <c r="BC1201" s="374">
        <f>(SUM($N119:BB119,$N998:BB998)+(BC119+BC998*0)*BC969/24-SUM($N180:BB180))*($F1201&gt;=5)</f>
        <v>0</v>
      </c>
      <c r="BD1201" s="374">
        <f>(SUM($N119:BC119,$N998:BC998)+(BD119+BD998*0)*BD969/24-SUM($N180:BC180))*($F1201&gt;=5)</f>
        <v>0</v>
      </c>
      <c r="BE1201" s="374">
        <f>(SUM($N119:BD119,$N998:BD998)+(BE119+BE998*0)*BE969/24-SUM($N180:BD180))*($F1201&gt;=5)</f>
        <v>0</v>
      </c>
      <c r="BF1201" s="374">
        <f>(SUM($N119:BE119,$N998:BE998)+(BF119+BF998*0)*BF969/24-SUM($N180:BE180))*($F1201&gt;=5)</f>
        <v>0</v>
      </c>
      <c r="BG1201" s="374">
        <f>(SUM($N119:BF119,$N998:BF998)+(BG119+BG998*0)*BG969/24-SUM($N180:BF180))*($F1201&gt;=5)</f>
        <v>0</v>
      </c>
      <c r="BH1201" s="374">
        <f>(SUM($N119:BG119,$N998:BG998)+(BH119+BH998*0)*BH969/24-SUM($N180:BG180))*($F1201&gt;=5)</f>
        <v>0</v>
      </c>
      <c r="BI1201" s="374">
        <f>(SUM($N119:BH119,$N998:BH998)+(BI119+BI998*0)*BI969/24-SUM($N180:BH180))*($F1201&gt;=5)</f>
        <v>0</v>
      </c>
      <c r="BJ1201" s="374">
        <f>(SUM($N119:BI119,$N998:BI998)+(BJ119+BJ998*0)*BJ969/24-SUM($N180:BI180))*($F1201&gt;=5)</f>
        <v>0</v>
      </c>
      <c r="BK1201" s="374">
        <f>(SUM($N119:BJ119,$N998:BJ998)+(BK119+BK998*0)*BK969/24-SUM($N180:BJ180))*($F1201&gt;=5)</f>
        <v>0</v>
      </c>
      <c r="BL1201" s="374">
        <f>(SUM($N119:BK119,$N998:BK998)+(BL119+BL998*0)*BL969/24-SUM($N180:BK180))*($F1201&gt;=5)</f>
        <v>0</v>
      </c>
      <c r="BM1201" s="374">
        <f>(SUM($N119:BL119,$N998:BL998)+(BM119+BM998*0)*BM969/24-SUM($N180:BL180))*($F1201&gt;=5)</f>
        <v>0</v>
      </c>
    </row>
    <row r="1202" spans="3:65" outlineLevel="1" x14ac:dyDescent="0.2">
      <c r="C1202" s="325">
        <f t="shared" si="1901"/>
        <v>4</v>
      </c>
      <c r="D1202" s="303" t="str">
        <f t="shared" si="1902"/>
        <v>item 4</v>
      </c>
      <c r="E1202" s="350" t="str">
        <f t="shared" si="1900"/>
        <v>Operating Expense</v>
      </c>
      <c r="F1202" s="320">
        <f t="shared" si="1900"/>
        <v>2</v>
      </c>
      <c r="G1202" s="320"/>
      <c r="H1202" s="426">
        <f t="shared" si="1905"/>
        <v>0.38574999999999998</v>
      </c>
      <c r="K1202" s="341">
        <f t="shared" si="1903"/>
        <v>0</v>
      </c>
      <c r="L1202" s="342">
        <f t="shared" si="1904"/>
        <v>0</v>
      </c>
      <c r="O1202" s="374">
        <f>(SUM($N120:N120,$N999:N999)+(O120+O999*0)*O970/24-SUM($N181:N181))*($F1202&gt;=5)</f>
        <v>0</v>
      </c>
      <c r="P1202" s="374">
        <f>(SUM($N120:O120,$N999:O999)+(P120+P999*0)*P970/24-SUM($N181:O181))*($F1202&gt;=5)</f>
        <v>0</v>
      </c>
      <c r="Q1202" s="374">
        <f>(SUM($N120:P120,$N999:P999)+(Q120+Q999*0)*Q970/24-SUM($N181:P181))*($F1202&gt;=5)</f>
        <v>0</v>
      </c>
      <c r="R1202" s="374">
        <f>(SUM($N120:Q120,$N999:Q999)+(R120+R999*0)*R970/24-SUM($N181:Q181))*($F1202&gt;=5)</f>
        <v>0</v>
      </c>
      <c r="S1202" s="374">
        <f>(SUM($N120:R120,$N999:R999)+(S120+S999*0)*S970/24-SUM($N181:R181))*($F1202&gt;=5)</f>
        <v>0</v>
      </c>
      <c r="T1202" s="374">
        <f>(SUM($N120:S120,$N999:S999)+(T120+T999*0)*T970/24-SUM($N181:S181))*($F1202&gt;=5)</f>
        <v>0</v>
      </c>
      <c r="U1202" s="374">
        <f>(SUM($N120:T120,$N999:T999)+(U120+U999*0)*U970/24-SUM($N181:T181))*($F1202&gt;=5)</f>
        <v>0</v>
      </c>
      <c r="V1202" s="374">
        <f>(SUM($N120:U120,$N999:U999)+(V120+V999*0)*V970/24-SUM($N181:U181))*($F1202&gt;=5)</f>
        <v>0</v>
      </c>
      <c r="W1202" s="374">
        <f>(SUM($N120:V120,$N999:V999)+(W120+W999*0)*W970/24-SUM($N181:V181))*($F1202&gt;=5)</f>
        <v>0</v>
      </c>
      <c r="X1202" s="374">
        <f>(SUM($N120:W120,$N999:W999)+(X120+X999*0)*X970/24-SUM($N181:W181))*($F1202&gt;=5)</f>
        <v>0</v>
      </c>
      <c r="Y1202" s="374">
        <f>(SUM($N120:X120,$N999:X999)+(Y120+Y999*0)*Y970/24-SUM($N181:X181))*($F1202&gt;=5)</f>
        <v>0</v>
      </c>
      <c r="Z1202" s="374">
        <f>(SUM($N120:Y120,$N999:Y999)+(Z120+Z999*0)*Z970/24-SUM($N181:Y181))*($F1202&gt;=5)</f>
        <v>0</v>
      </c>
      <c r="AA1202" s="374">
        <f>(SUM($N120:Z120,$N999:Z999)+(AA120+AA999*0)*AA970/24-SUM($N181:Z181))*($F1202&gt;=5)</f>
        <v>0</v>
      </c>
      <c r="AB1202" s="374">
        <f>(SUM($N120:AA120,$N999:AA999)+(AB120+AB999*0)*AB970/24-SUM($N181:AA181))*($F1202&gt;=5)</f>
        <v>0</v>
      </c>
      <c r="AC1202" s="374">
        <f>(SUM($N120:AB120,$N999:AB999)+(AC120+AC999*0)*AC970/24-SUM($N181:AB181))*($F1202&gt;=5)</f>
        <v>0</v>
      </c>
      <c r="AD1202" s="374">
        <f>(SUM($N120:AC120,$N999:AC999)+(AD120+AD999*0)*AD970/24-SUM($N181:AC181))*($F1202&gt;=5)</f>
        <v>0</v>
      </c>
      <c r="AE1202" s="374">
        <f>(SUM($N120:AD120,$N999:AD999)+(AE120+AE999*0)*AE970/24-SUM($N181:AD181))*($F1202&gt;=5)</f>
        <v>0</v>
      </c>
      <c r="AF1202" s="374">
        <f>(SUM($N120:AE120,$N999:AE999)+(AF120+AF999*0)*AF970/24-SUM($N181:AE181))*($F1202&gt;=5)</f>
        <v>0</v>
      </c>
      <c r="AG1202" s="374">
        <f>(SUM($N120:AF120,$N999:AF999)+(AG120+AG999*0)*AG970/24-SUM($N181:AF181))*($F1202&gt;=5)</f>
        <v>0</v>
      </c>
      <c r="AH1202" s="374">
        <f>(SUM($N120:AG120,$N999:AG999)+(AH120+AH999*0)*AH970/24-SUM($N181:AG181))*($F1202&gt;=5)</f>
        <v>0</v>
      </c>
      <c r="AI1202" s="374">
        <f>(SUM($N120:AH120,$N999:AH999)+(AI120+AI999*0)*AI970/24-SUM($N181:AH181))*($F1202&gt;=5)</f>
        <v>0</v>
      </c>
      <c r="AJ1202" s="374">
        <f>(SUM($N120:AI120,$N999:AI999)+(AJ120+AJ999*0)*AJ970/24-SUM($N181:AI181))*($F1202&gt;=5)</f>
        <v>0</v>
      </c>
      <c r="AK1202" s="374">
        <f>(SUM($N120:AJ120,$N999:AJ999)+(AK120+AK999*0)*AK970/24-SUM($N181:AJ181))*($F1202&gt;=5)</f>
        <v>0</v>
      </c>
      <c r="AL1202" s="374">
        <f>(SUM($N120:AK120,$N999:AK999)+(AL120+AL999*0)*AL970/24-SUM($N181:AK181))*($F1202&gt;=5)</f>
        <v>0</v>
      </c>
      <c r="AM1202" s="374">
        <f>(SUM($N120:AL120,$N999:AL999)+(AM120+AM999*0)*AM970/24-SUM($N181:AL181))*($F1202&gt;=5)</f>
        <v>0</v>
      </c>
      <c r="AN1202" s="374">
        <f>(SUM($N120:AM120,$N999:AM999)+(AN120+AN999*0)*AN970/24-SUM($N181:AM181))*($F1202&gt;=5)</f>
        <v>0</v>
      </c>
      <c r="AO1202" s="374">
        <f>(SUM($N120:AN120,$N999:AN999)+(AO120+AO999*0)*AO970/24-SUM($N181:AN181))*($F1202&gt;=5)</f>
        <v>0</v>
      </c>
      <c r="AP1202" s="374">
        <f>(SUM($N120:AO120,$N999:AO999)+(AP120+AP999*0)*AP970/24-SUM($N181:AO181))*($F1202&gt;=5)</f>
        <v>0</v>
      </c>
      <c r="AQ1202" s="374">
        <f>(SUM($N120:AP120,$N999:AP999)+(AQ120+AQ999*0)*AQ970/24-SUM($N181:AP181))*($F1202&gt;=5)</f>
        <v>0</v>
      </c>
      <c r="AR1202" s="374">
        <f>(SUM($N120:AQ120,$N999:AQ999)+(AR120+AR999*0)*AR970/24-SUM($N181:AQ181))*($F1202&gt;=5)</f>
        <v>0</v>
      </c>
      <c r="AS1202" s="374">
        <f>(SUM($N120:AR120,$N999:AR999)+(AS120+AS999*0)*AS970/24-SUM($N181:AR181))*($F1202&gt;=5)</f>
        <v>0</v>
      </c>
      <c r="AT1202" s="374">
        <f>(SUM($N120:AS120,$N999:AS999)+(AT120+AT999*0)*AT970/24-SUM($N181:AS181))*($F1202&gt;=5)</f>
        <v>0</v>
      </c>
      <c r="AU1202" s="374">
        <f>(SUM($N120:AT120,$N999:AT999)+(AU120+AU999*0)*AU970/24-SUM($N181:AT181))*($F1202&gt;=5)</f>
        <v>0</v>
      </c>
      <c r="AV1202" s="374">
        <f>(SUM($N120:AU120,$N999:AU999)+(AV120+AV999*0)*AV970/24-SUM($N181:AU181))*($F1202&gt;=5)</f>
        <v>0</v>
      </c>
      <c r="AW1202" s="374">
        <f>(SUM($N120:AV120,$N999:AV999)+(AW120+AW999*0)*AW970/24-SUM($N181:AV181))*($F1202&gt;=5)</f>
        <v>0</v>
      </c>
      <c r="AX1202" s="374">
        <f>(SUM($N120:AW120,$N999:AW999)+(AX120+AX999*0)*AX970/24-SUM($N181:AW181))*($F1202&gt;=5)</f>
        <v>0</v>
      </c>
      <c r="AY1202" s="374">
        <f>(SUM($N120:AX120,$N999:AX999)+(AY120+AY999*0)*AY970/24-SUM($N181:AX181))*($F1202&gt;=5)</f>
        <v>0</v>
      </c>
      <c r="AZ1202" s="374">
        <f>(SUM($N120:AY120,$N999:AY999)+(AZ120+AZ999*0)*AZ970/24-SUM($N181:AY181))*($F1202&gt;=5)</f>
        <v>0</v>
      </c>
      <c r="BA1202" s="374">
        <f>(SUM($N120:AZ120,$N999:AZ999)+(BA120+BA999*0)*BA970/24-SUM($N181:AZ181))*($F1202&gt;=5)</f>
        <v>0</v>
      </c>
      <c r="BB1202" s="374">
        <f>(SUM($N120:BA120,$N999:BA999)+(BB120+BB999*0)*BB970/24-SUM($N181:BA181))*($F1202&gt;=5)</f>
        <v>0</v>
      </c>
      <c r="BC1202" s="374">
        <f>(SUM($N120:BB120,$N999:BB999)+(BC120+BC999*0)*BC970/24-SUM($N181:BB181))*($F1202&gt;=5)</f>
        <v>0</v>
      </c>
      <c r="BD1202" s="374">
        <f>(SUM($N120:BC120,$N999:BC999)+(BD120+BD999*0)*BD970/24-SUM($N181:BC181))*($F1202&gt;=5)</f>
        <v>0</v>
      </c>
      <c r="BE1202" s="374">
        <f>(SUM($N120:BD120,$N999:BD999)+(BE120+BE999*0)*BE970/24-SUM($N181:BD181))*($F1202&gt;=5)</f>
        <v>0</v>
      </c>
      <c r="BF1202" s="374">
        <f>(SUM($N120:BE120,$N999:BE999)+(BF120+BF999*0)*BF970/24-SUM($N181:BE181))*($F1202&gt;=5)</f>
        <v>0</v>
      </c>
      <c r="BG1202" s="374">
        <f>(SUM($N120:BF120,$N999:BF999)+(BG120+BG999*0)*BG970/24-SUM($N181:BF181))*($F1202&gt;=5)</f>
        <v>0</v>
      </c>
      <c r="BH1202" s="374">
        <f>(SUM($N120:BG120,$N999:BG999)+(BH120+BH999*0)*BH970/24-SUM($N181:BG181))*($F1202&gt;=5)</f>
        <v>0</v>
      </c>
      <c r="BI1202" s="374">
        <f>(SUM($N120:BH120,$N999:BH999)+(BI120+BI999*0)*BI970/24-SUM($N181:BH181))*($F1202&gt;=5)</f>
        <v>0</v>
      </c>
      <c r="BJ1202" s="374">
        <f>(SUM($N120:BI120,$N999:BI999)+(BJ120+BJ999*0)*BJ970/24-SUM($N181:BI181))*($F1202&gt;=5)</f>
        <v>0</v>
      </c>
      <c r="BK1202" s="374">
        <f>(SUM($N120:BJ120,$N999:BJ999)+(BK120+BK999*0)*BK970/24-SUM($N181:BJ181))*($F1202&gt;=5)</f>
        <v>0</v>
      </c>
      <c r="BL1202" s="374">
        <f>(SUM($N120:BK120,$N999:BK999)+(BL120+BL999*0)*BL970/24-SUM($N181:BK181))*($F1202&gt;=5)</f>
        <v>0</v>
      </c>
      <c r="BM1202" s="374">
        <f>(SUM($N120:BL120,$N999:BL999)+(BM120+BM999*0)*BM970/24-SUM($N181:BL181))*($F1202&gt;=5)</f>
        <v>0</v>
      </c>
    </row>
    <row r="1203" spans="3:65" outlineLevel="1" x14ac:dyDescent="0.2">
      <c r="C1203" s="325">
        <f t="shared" si="1901"/>
        <v>5</v>
      </c>
      <c r="D1203" s="303" t="str">
        <f t="shared" si="1902"/>
        <v>item 5</v>
      </c>
      <c r="E1203" s="350" t="str">
        <f t="shared" si="1900"/>
        <v>Operating Expense</v>
      </c>
      <c r="F1203" s="320">
        <f t="shared" si="1900"/>
        <v>2</v>
      </c>
      <c r="G1203" s="320"/>
      <c r="H1203" s="426">
        <f t="shared" si="1905"/>
        <v>0.38574999999999998</v>
      </c>
      <c r="K1203" s="341">
        <f t="shared" si="1903"/>
        <v>0</v>
      </c>
      <c r="L1203" s="342">
        <f t="shared" si="1904"/>
        <v>0</v>
      </c>
      <c r="O1203" s="374">
        <f>(SUM($N121:N121,$N1000:N1000)+(O121+O1000*0)*O971/24-SUM($N182:N182))*($F1203&gt;=5)</f>
        <v>0</v>
      </c>
      <c r="P1203" s="374">
        <f>(SUM($N121:O121,$N1000:O1000)+(P121+P1000*0)*P971/24-SUM($N182:O182))*($F1203&gt;=5)</f>
        <v>0</v>
      </c>
      <c r="Q1203" s="374">
        <f>(SUM($N121:P121,$N1000:P1000)+(Q121+Q1000*0)*Q971/24-SUM($N182:P182))*($F1203&gt;=5)</f>
        <v>0</v>
      </c>
      <c r="R1203" s="374">
        <f>(SUM($N121:Q121,$N1000:Q1000)+(R121+R1000*0)*R971/24-SUM($N182:Q182))*($F1203&gt;=5)</f>
        <v>0</v>
      </c>
      <c r="S1203" s="374">
        <f>(SUM($N121:R121,$N1000:R1000)+(S121+S1000*0)*S971/24-SUM($N182:R182))*($F1203&gt;=5)</f>
        <v>0</v>
      </c>
      <c r="T1203" s="374">
        <f>(SUM($N121:S121,$N1000:S1000)+(T121+T1000*0)*T971/24-SUM($N182:S182))*($F1203&gt;=5)</f>
        <v>0</v>
      </c>
      <c r="U1203" s="374">
        <f>(SUM($N121:T121,$N1000:T1000)+(U121+U1000*0)*U971/24-SUM($N182:T182))*($F1203&gt;=5)</f>
        <v>0</v>
      </c>
      <c r="V1203" s="374">
        <f>(SUM($N121:U121,$N1000:U1000)+(V121+V1000*0)*V971/24-SUM($N182:U182))*($F1203&gt;=5)</f>
        <v>0</v>
      </c>
      <c r="W1203" s="374">
        <f>(SUM($N121:V121,$N1000:V1000)+(W121+W1000*0)*W971/24-SUM($N182:V182))*($F1203&gt;=5)</f>
        <v>0</v>
      </c>
      <c r="X1203" s="374">
        <f>(SUM($N121:W121,$N1000:W1000)+(X121+X1000*0)*X971/24-SUM($N182:W182))*($F1203&gt;=5)</f>
        <v>0</v>
      </c>
      <c r="Y1203" s="374">
        <f>(SUM($N121:X121,$N1000:X1000)+(Y121+Y1000*0)*Y971/24-SUM($N182:X182))*($F1203&gt;=5)</f>
        <v>0</v>
      </c>
      <c r="Z1203" s="374">
        <f>(SUM($N121:Y121,$N1000:Y1000)+(Z121+Z1000*0)*Z971/24-SUM($N182:Y182))*($F1203&gt;=5)</f>
        <v>0</v>
      </c>
      <c r="AA1203" s="374">
        <f>(SUM($N121:Z121,$N1000:Z1000)+(AA121+AA1000*0)*AA971/24-SUM($N182:Z182))*($F1203&gt;=5)</f>
        <v>0</v>
      </c>
      <c r="AB1203" s="374">
        <f>(SUM($N121:AA121,$N1000:AA1000)+(AB121+AB1000*0)*AB971/24-SUM($N182:AA182))*($F1203&gt;=5)</f>
        <v>0</v>
      </c>
      <c r="AC1203" s="374">
        <f>(SUM($N121:AB121,$N1000:AB1000)+(AC121+AC1000*0)*AC971/24-SUM($N182:AB182))*($F1203&gt;=5)</f>
        <v>0</v>
      </c>
      <c r="AD1203" s="374">
        <f>(SUM($N121:AC121,$N1000:AC1000)+(AD121+AD1000*0)*AD971/24-SUM($N182:AC182))*($F1203&gt;=5)</f>
        <v>0</v>
      </c>
      <c r="AE1203" s="374">
        <f>(SUM($N121:AD121,$N1000:AD1000)+(AE121+AE1000*0)*AE971/24-SUM($N182:AD182))*($F1203&gt;=5)</f>
        <v>0</v>
      </c>
      <c r="AF1203" s="374">
        <f>(SUM($N121:AE121,$N1000:AE1000)+(AF121+AF1000*0)*AF971/24-SUM($N182:AE182))*($F1203&gt;=5)</f>
        <v>0</v>
      </c>
      <c r="AG1203" s="374">
        <f>(SUM($N121:AF121,$N1000:AF1000)+(AG121+AG1000*0)*AG971/24-SUM($N182:AF182))*($F1203&gt;=5)</f>
        <v>0</v>
      </c>
      <c r="AH1203" s="374">
        <f>(SUM($N121:AG121,$N1000:AG1000)+(AH121+AH1000*0)*AH971/24-SUM($N182:AG182))*($F1203&gt;=5)</f>
        <v>0</v>
      </c>
      <c r="AI1203" s="374">
        <f>(SUM($N121:AH121,$N1000:AH1000)+(AI121+AI1000*0)*AI971/24-SUM($N182:AH182))*($F1203&gt;=5)</f>
        <v>0</v>
      </c>
      <c r="AJ1203" s="374">
        <f>(SUM($N121:AI121,$N1000:AI1000)+(AJ121+AJ1000*0)*AJ971/24-SUM($N182:AI182))*($F1203&gt;=5)</f>
        <v>0</v>
      </c>
      <c r="AK1203" s="374">
        <f>(SUM($N121:AJ121,$N1000:AJ1000)+(AK121+AK1000*0)*AK971/24-SUM($N182:AJ182))*($F1203&gt;=5)</f>
        <v>0</v>
      </c>
      <c r="AL1203" s="374">
        <f>(SUM($N121:AK121,$N1000:AK1000)+(AL121+AL1000*0)*AL971/24-SUM($N182:AK182))*($F1203&gt;=5)</f>
        <v>0</v>
      </c>
      <c r="AM1203" s="374">
        <f>(SUM($N121:AL121,$N1000:AL1000)+(AM121+AM1000*0)*AM971/24-SUM($N182:AL182))*($F1203&gt;=5)</f>
        <v>0</v>
      </c>
      <c r="AN1203" s="374">
        <f>(SUM($N121:AM121,$N1000:AM1000)+(AN121+AN1000*0)*AN971/24-SUM($N182:AM182))*($F1203&gt;=5)</f>
        <v>0</v>
      </c>
      <c r="AO1203" s="374">
        <f>(SUM($N121:AN121,$N1000:AN1000)+(AO121+AO1000*0)*AO971/24-SUM($N182:AN182))*($F1203&gt;=5)</f>
        <v>0</v>
      </c>
      <c r="AP1203" s="374">
        <f>(SUM($N121:AO121,$N1000:AO1000)+(AP121+AP1000*0)*AP971/24-SUM($N182:AO182))*($F1203&gt;=5)</f>
        <v>0</v>
      </c>
      <c r="AQ1203" s="374">
        <f>(SUM($N121:AP121,$N1000:AP1000)+(AQ121+AQ1000*0)*AQ971/24-SUM($N182:AP182))*($F1203&gt;=5)</f>
        <v>0</v>
      </c>
      <c r="AR1203" s="374">
        <f>(SUM($N121:AQ121,$N1000:AQ1000)+(AR121+AR1000*0)*AR971/24-SUM($N182:AQ182))*($F1203&gt;=5)</f>
        <v>0</v>
      </c>
      <c r="AS1203" s="374">
        <f>(SUM($N121:AR121,$N1000:AR1000)+(AS121+AS1000*0)*AS971/24-SUM($N182:AR182))*($F1203&gt;=5)</f>
        <v>0</v>
      </c>
      <c r="AT1203" s="374">
        <f>(SUM($N121:AS121,$N1000:AS1000)+(AT121+AT1000*0)*AT971/24-SUM($N182:AS182))*($F1203&gt;=5)</f>
        <v>0</v>
      </c>
      <c r="AU1203" s="374">
        <f>(SUM($N121:AT121,$N1000:AT1000)+(AU121+AU1000*0)*AU971/24-SUM($N182:AT182))*($F1203&gt;=5)</f>
        <v>0</v>
      </c>
      <c r="AV1203" s="374">
        <f>(SUM($N121:AU121,$N1000:AU1000)+(AV121+AV1000*0)*AV971/24-SUM($N182:AU182))*($F1203&gt;=5)</f>
        <v>0</v>
      </c>
      <c r="AW1203" s="374">
        <f>(SUM($N121:AV121,$N1000:AV1000)+(AW121+AW1000*0)*AW971/24-SUM($N182:AV182))*($F1203&gt;=5)</f>
        <v>0</v>
      </c>
      <c r="AX1203" s="374">
        <f>(SUM($N121:AW121,$N1000:AW1000)+(AX121+AX1000*0)*AX971/24-SUM($N182:AW182))*($F1203&gt;=5)</f>
        <v>0</v>
      </c>
      <c r="AY1203" s="374">
        <f>(SUM($N121:AX121,$N1000:AX1000)+(AY121+AY1000*0)*AY971/24-SUM($N182:AX182))*($F1203&gt;=5)</f>
        <v>0</v>
      </c>
      <c r="AZ1203" s="374">
        <f>(SUM($N121:AY121,$N1000:AY1000)+(AZ121+AZ1000*0)*AZ971/24-SUM($N182:AY182))*($F1203&gt;=5)</f>
        <v>0</v>
      </c>
      <c r="BA1203" s="374">
        <f>(SUM($N121:AZ121,$N1000:AZ1000)+(BA121+BA1000*0)*BA971/24-SUM($N182:AZ182))*($F1203&gt;=5)</f>
        <v>0</v>
      </c>
      <c r="BB1203" s="374">
        <f>(SUM($N121:BA121,$N1000:BA1000)+(BB121+BB1000*0)*BB971/24-SUM($N182:BA182))*($F1203&gt;=5)</f>
        <v>0</v>
      </c>
      <c r="BC1203" s="374">
        <f>(SUM($N121:BB121,$N1000:BB1000)+(BC121+BC1000*0)*BC971/24-SUM($N182:BB182))*($F1203&gt;=5)</f>
        <v>0</v>
      </c>
      <c r="BD1203" s="374">
        <f>(SUM($N121:BC121,$N1000:BC1000)+(BD121+BD1000*0)*BD971/24-SUM($N182:BC182))*($F1203&gt;=5)</f>
        <v>0</v>
      </c>
      <c r="BE1203" s="374">
        <f>(SUM($N121:BD121,$N1000:BD1000)+(BE121+BE1000*0)*BE971/24-SUM($N182:BD182))*($F1203&gt;=5)</f>
        <v>0</v>
      </c>
      <c r="BF1203" s="374">
        <f>(SUM($N121:BE121,$N1000:BE1000)+(BF121+BF1000*0)*BF971/24-SUM($N182:BE182))*($F1203&gt;=5)</f>
        <v>0</v>
      </c>
      <c r="BG1203" s="374">
        <f>(SUM($N121:BF121,$N1000:BF1000)+(BG121+BG1000*0)*BG971/24-SUM($N182:BF182))*($F1203&gt;=5)</f>
        <v>0</v>
      </c>
      <c r="BH1203" s="374">
        <f>(SUM($N121:BG121,$N1000:BG1000)+(BH121+BH1000*0)*BH971/24-SUM($N182:BG182))*($F1203&gt;=5)</f>
        <v>0</v>
      </c>
      <c r="BI1203" s="374">
        <f>(SUM($N121:BH121,$N1000:BH1000)+(BI121+BI1000*0)*BI971/24-SUM($N182:BH182))*($F1203&gt;=5)</f>
        <v>0</v>
      </c>
      <c r="BJ1203" s="374">
        <f>(SUM($N121:BI121,$N1000:BI1000)+(BJ121+BJ1000*0)*BJ971/24-SUM($N182:BI182))*($F1203&gt;=5)</f>
        <v>0</v>
      </c>
      <c r="BK1203" s="374">
        <f>(SUM($N121:BJ121,$N1000:BJ1000)+(BK121+BK1000*0)*BK971/24-SUM($N182:BJ182))*($F1203&gt;=5)</f>
        <v>0</v>
      </c>
      <c r="BL1203" s="374">
        <f>(SUM($N121:BK121,$N1000:BK1000)+(BL121+BL1000*0)*BL971/24-SUM($N182:BK182))*($F1203&gt;=5)</f>
        <v>0</v>
      </c>
      <c r="BM1203" s="374">
        <f>(SUM($N121:BL121,$N1000:BL1000)+(BM121+BM1000*0)*BM971/24-SUM($N182:BL182))*($F1203&gt;=5)</f>
        <v>0</v>
      </c>
    </row>
    <row r="1204" spans="3:65" outlineLevel="1" x14ac:dyDescent="0.2">
      <c r="C1204" s="325">
        <f t="shared" si="1901"/>
        <v>6</v>
      </c>
      <c r="D1204" s="303" t="str">
        <f t="shared" si="1902"/>
        <v>item 6</v>
      </c>
      <c r="E1204" s="350" t="str">
        <f t="shared" si="1900"/>
        <v>Operating Expense</v>
      </c>
      <c r="F1204" s="320">
        <f t="shared" si="1900"/>
        <v>2</v>
      </c>
      <c r="G1204" s="320"/>
      <c r="H1204" s="426">
        <f t="shared" si="1905"/>
        <v>0.38574999999999998</v>
      </c>
      <c r="K1204" s="341">
        <f t="shared" si="1903"/>
        <v>0</v>
      </c>
      <c r="L1204" s="342">
        <f t="shared" si="1904"/>
        <v>0</v>
      </c>
      <c r="O1204" s="374">
        <f>(SUM($N122:N122,$N1001:N1001)+(O122+O1001*0)*O972/24-SUM($N183:N183))*($F1204&gt;=5)</f>
        <v>0</v>
      </c>
      <c r="P1204" s="374">
        <f>(SUM($N122:O122,$N1001:O1001)+(P122+P1001*0)*P972/24-SUM($N183:O183))*($F1204&gt;=5)</f>
        <v>0</v>
      </c>
      <c r="Q1204" s="374">
        <f>(SUM($N122:P122,$N1001:P1001)+(Q122+Q1001*0)*Q972/24-SUM($N183:P183))*($F1204&gt;=5)</f>
        <v>0</v>
      </c>
      <c r="R1204" s="374">
        <f>(SUM($N122:Q122,$N1001:Q1001)+(R122+R1001*0)*R972/24-SUM($N183:Q183))*($F1204&gt;=5)</f>
        <v>0</v>
      </c>
      <c r="S1204" s="374">
        <f>(SUM($N122:R122,$N1001:R1001)+(S122+S1001*0)*S972/24-SUM($N183:R183))*($F1204&gt;=5)</f>
        <v>0</v>
      </c>
      <c r="T1204" s="374">
        <f>(SUM($N122:S122,$N1001:S1001)+(T122+T1001*0)*T972/24-SUM($N183:S183))*($F1204&gt;=5)</f>
        <v>0</v>
      </c>
      <c r="U1204" s="374">
        <f>(SUM($N122:T122,$N1001:T1001)+(U122+U1001*0)*U972/24-SUM($N183:T183))*($F1204&gt;=5)</f>
        <v>0</v>
      </c>
      <c r="V1204" s="374">
        <f>(SUM($N122:U122,$N1001:U1001)+(V122+V1001*0)*V972/24-SUM($N183:U183))*($F1204&gt;=5)</f>
        <v>0</v>
      </c>
      <c r="W1204" s="374">
        <f>(SUM($N122:V122,$N1001:V1001)+(W122+W1001*0)*W972/24-SUM($N183:V183))*($F1204&gt;=5)</f>
        <v>0</v>
      </c>
      <c r="X1204" s="374">
        <f>(SUM($N122:W122,$N1001:W1001)+(X122+X1001*0)*X972/24-SUM($N183:W183))*($F1204&gt;=5)</f>
        <v>0</v>
      </c>
      <c r="Y1204" s="374">
        <f>(SUM($N122:X122,$N1001:X1001)+(Y122+Y1001*0)*Y972/24-SUM($N183:X183))*($F1204&gt;=5)</f>
        <v>0</v>
      </c>
      <c r="Z1204" s="374">
        <f>(SUM($N122:Y122,$N1001:Y1001)+(Z122+Z1001*0)*Z972/24-SUM($N183:Y183))*($F1204&gt;=5)</f>
        <v>0</v>
      </c>
      <c r="AA1204" s="374">
        <f>(SUM($N122:Z122,$N1001:Z1001)+(AA122+AA1001*0)*AA972/24-SUM($N183:Z183))*($F1204&gt;=5)</f>
        <v>0</v>
      </c>
      <c r="AB1204" s="374">
        <f>(SUM($N122:AA122,$N1001:AA1001)+(AB122+AB1001*0)*AB972/24-SUM($N183:AA183))*($F1204&gt;=5)</f>
        <v>0</v>
      </c>
      <c r="AC1204" s="374">
        <f>(SUM($N122:AB122,$N1001:AB1001)+(AC122+AC1001*0)*AC972/24-SUM($N183:AB183))*($F1204&gt;=5)</f>
        <v>0</v>
      </c>
      <c r="AD1204" s="374">
        <f>(SUM($N122:AC122,$N1001:AC1001)+(AD122+AD1001*0)*AD972/24-SUM($N183:AC183))*($F1204&gt;=5)</f>
        <v>0</v>
      </c>
      <c r="AE1204" s="374">
        <f>(SUM($N122:AD122,$N1001:AD1001)+(AE122+AE1001*0)*AE972/24-SUM($N183:AD183))*($F1204&gt;=5)</f>
        <v>0</v>
      </c>
      <c r="AF1204" s="374">
        <f>(SUM($N122:AE122,$N1001:AE1001)+(AF122+AF1001*0)*AF972/24-SUM($N183:AE183))*($F1204&gt;=5)</f>
        <v>0</v>
      </c>
      <c r="AG1204" s="374">
        <f>(SUM($N122:AF122,$N1001:AF1001)+(AG122+AG1001*0)*AG972/24-SUM($N183:AF183))*($F1204&gt;=5)</f>
        <v>0</v>
      </c>
      <c r="AH1204" s="374">
        <f>(SUM($N122:AG122,$N1001:AG1001)+(AH122+AH1001*0)*AH972/24-SUM($N183:AG183))*($F1204&gt;=5)</f>
        <v>0</v>
      </c>
      <c r="AI1204" s="374">
        <f>(SUM($N122:AH122,$N1001:AH1001)+(AI122+AI1001*0)*AI972/24-SUM($N183:AH183))*($F1204&gt;=5)</f>
        <v>0</v>
      </c>
      <c r="AJ1204" s="374">
        <f>(SUM($N122:AI122,$N1001:AI1001)+(AJ122+AJ1001*0)*AJ972/24-SUM($N183:AI183))*($F1204&gt;=5)</f>
        <v>0</v>
      </c>
      <c r="AK1204" s="374">
        <f>(SUM($N122:AJ122,$N1001:AJ1001)+(AK122+AK1001*0)*AK972/24-SUM($N183:AJ183))*($F1204&gt;=5)</f>
        <v>0</v>
      </c>
      <c r="AL1204" s="374">
        <f>(SUM($N122:AK122,$N1001:AK1001)+(AL122+AL1001*0)*AL972/24-SUM($N183:AK183))*($F1204&gt;=5)</f>
        <v>0</v>
      </c>
      <c r="AM1204" s="374">
        <f>(SUM($N122:AL122,$N1001:AL1001)+(AM122+AM1001*0)*AM972/24-SUM($N183:AL183))*($F1204&gt;=5)</f>
        <v>0</v>
      </c>
      <c r="AN1204" s="374">
        <f>(SUM($N122:AM122,$N1001:AM1001)+(AN122+AN1001*0)*AN972/24-SUM($N183:AM183))*($F1204&gt;=5)</f>
        <v>0</v>
      </c>
      <c r="AO1204" s="374">
        <f>(SUM($N122:AN122,$N1001:AN1001)+(AO122+AO1001*0)*AO972/24-SUM($N183:AN183))*($F1204&gt;=5)</f>
        <v>0</v>
      </c>
      <c r="AP1204" s="374">
        <f>(SUM($N122:AO122,$N1001:AO1001)+(AP122+AP1001*0)*AP972/24-SUM($N183:AO183))*($F1204&gt;=5)</f>
        <v>0</v>
      </c>
      <c r="AQ1204" s="374">
        <f>(SUM($N122:AP122,$N1001:AP1001)+(AQ122+AQ1001*0)*AQ972/24-SUM($N183:AP183))*($F1204&gt;=5)</f>
        <v>0</v>
      </c>
      <c r="AR1204" s="374">
        <f>(SUM($N122:AQ122,$N1001:AQ1001)+(AR122+AR1001*0)*AR972/24-SUM($N183:AQ183))*($F1204&gt;=5)</f>
        <v>0</v>
      </c>
      <c r="AS1204" s="374">
        <f>(SUM($N122:AR122,$N1001:AR1001)+(AS122+AS1001*0)*AS972/24-SUM($N183:AR183))*($F1204&gt;=5)</f>
        <v>0</v>
      </c>
      <c r="AT1204" s="374">
        <f>(SUM($N122:AS122,$N1001:AS1001)+(AT122+AT1001*0)*AT972/24-SUM($N183:AS183))*($F1204&gt;=5)</f>
        <v>0</v>
      </c>
      <c r="AU1204" s="374">
        <f>(SUM($N122:AT122,$N1001:AT1001)+(AU122+AU1001*0)*AU972/24-SUM($N183:AT183))*($F1204&gt;=5)</f>
        <v>0</v>
      </c>
      <c r="AV1204" s="374">
        <f>(SUM($N122:AU122,$N1001:AU1001)+(AV122+AV1001*0)*AV972/24-SUM($N183:AU183))*($F1204&gt;=5)</f>
        <v>0</v>
      </c>
      <c r="AW1204" s="374">
        <f>(SUM($N122:AV122,$N1001:AV1001)+(AW122+AW1001*0)*AW972/24-SUM($N183:AV183))*($F1204&gt;=5)</f>
        <v>0</v>
      </c>
      <c r="AX1204" s="374">
        <f>(SUM($N122:AW122,$N1001:AW1001)+(AX122+AX1001*0)*AX972/24-SUM($N183:AW183))*($F1204&gt;=5)</f>
        <v>0</v>
      </c>
      <c r="AY1204" s="374">
        <f>(SUM($N122:AX122,$N1001:AX1001)+(AY122+AY1001*0)*AY972/24-SUM($N183:AX183))*($F1204&gt;=5)</f>
        <v>0</v>
      </c>
      <c r="AZ1204" s="374">
        <f>(SUM($N122:AY122,$N1001:AY1001)+(AZ122+AZ1001*0)*AZ972/24-SUM($N183:AY183))*($F1204&gt;=5)</f>
        <v>0</v>
      </c>
      <c r="BA1204" s="374">
        <f>(SUM($N122:AZ122,$N1001:AZ1001)+(BA122+BA1001*0)*BA972/24-SUM($N183:AZ183))*($F1204&gt;=5)</f>
        <v>0</v>
      </c>
      <c r="BB1204" s="374">
        <f>(SUM($N122:BA122,$N1001:BA1001)+(BB122+BB1001*0)*BB972/24-SUM($N183:BA183))*($F1204&gt;=5)</f>
        <v>0</v>
      </c>
      <c r="BC1204" s="374">
        <f>(SUM($N122:BB122,$N1001:BB1001)+(BC122+BC1001*0)*BC972/24-SUM($N183:BB183))*($F1204&gt;=5)</f>
        <v>0</v>
      </c>
      <c r="BD1204" s="374">
        <f>(SUM($N122:BC122,$N1001:BC1001)+(BD122+BD1001*0)*BD972/24-SUM($N183:BC183))*($F1204&gt;=5)</f>
        <v>0</v>
      </c>
      <c r="BE1204" s="374">
        <f>(SUM($N122:BD122,$N1001:BD1001)+(BE122+BE1001*0)*BE972/24-SUM($N183:BD183))*($F1204&gt;=5)</f>
        <v>0</v>
      </c>
      <c r="BF1204" s="374">
        <f>(SUM($N122:BE122,$N1001:BE1001)+(BF122+BF1001*0)*BF972/24-SUM($N183:BE183))*($F1204&gt;=5)</f>
        <v>0</v>
      </c>
      <c r="BG1204" s="374">
        <f>(SUM($N122:BF122,$N1001:BF1001)+(BG122+BG1001*0)*BG972/24-SUM($N183:BF183))*($F1204&gt;=5)</f>
        <v>0</v>
      </c>
      <c r="BH1204" s="374">
        <f>(SUM($N122:BG122,$N1001:BG1001)+(BH122+BH1001*0)*BH972/24-SUM($N183:BG183))*($F1204&gt;=5)</f>
        <v>0</v>
      </c>
      <c r="BI1204" s="374">
        <f>(SUM($N122:BH122,$N1001:BH1001)+(BI122+BI1001*0)*BI972/24-SUM($N183:BH183))*($F1204&gt;=5)</f>
        <v>0</v>
      </c>
      <c r="BJ1204" s="374">
        <f>(SUM($N122:BI122,$N1001:BI1001)+(BJ122+BJ1001*0)*BJ972/24-SUM($N183:BI183))*($F1204&gt;=5)</f>
        <v>0</v>
      </c>
      <c r="BK1204" s="374">
        <f>(SUM($N122:BJ122,$N1001:BJ1001)+(BK122+BK1001*0)*BK972/24-SUM($N183:BJ183))*($F1204&gt;=5)</f>
        <v>0</v>
      </c>
      <c r="BL1204" s="374">
        <f>(SUM($N122:BK122,$N1001:BK1001)+(BL122+BL1001*0)*BL972/24-SUM($N183:BK183))*($F1204&gt;=5)</f>
        <v>0</v>
      </c>
      <c r="BM1204" s="374">
        <f>(SUM($N122:BL122,$N1001:BL1001)+(BM122+BM1001*0)*BM972/24-SUM($N183:BL183))*($F1204&gt;=5)</f>
        <v>0</v>
      </c>
    </row>
    <row r="1205" spans="3:65" outlineLevel="1" x14ac:dyDescent="0.2">
      <c r="C1205" s="325">
        <f t="shared" si="1901"/>
        <v>7</v>
      </c>
      <c r="D1205" s="303" t="str">
        <f t="shared" si="1902"/>
        <v>item 7</v>
      </c>
      <c r="E1205" s="350" t="str">
        <f t="shared" si="1900"/>
        <v>Operating Expense</v>
      </c>
      <c r="F1205" s="320">
        <f t="shared" si="1900"/>
        <v>2</v>
      </c>
      <c r="G1205" s="320"/>
      <c r="H1205" s="426">
        <f t="shared" si="1905"/>
        <v>0.38574999999999998</v>
      </c>
      <c r="K1205" s="341">
        <f t="shared" si="1903"/>
        <v>0</v>
      </c>
      <c r="L1205" s="342">
        <f t="shared" si="1904"/>
        <v>0</v>
      </c>
      <c r="O1205" s="374">
        <f>(SUM($N123:N123,$N1002:N1002)+(O123+O1002*0)*O973/24-SUM($N184:N184))*($F1205&gt;=5)</f>
        <v>0</v>
      </c>
      <c r="P1205" s="374">
        <f>(SUM($N123:O123,$N1002:O1002)+(P123+P1002*0)*P973/24-SUM($N184:O184))*($F1205&gt;=5)</f>
        <v>0</v>
      </c>
      <c r="Q1205" s="374">
        <f>(SUM($N123:P123,$N1002:P1002)+(Q123+Q1002*0)*Q973/24-SUM($N184:P184))*($F1205&gt;=5)</f>
        <v>0</v>
      </c>
      <c r="R1205" s="374">
        <f>(SUM($N123:Q123,$N1002:Q1002)+(R123+R1002*0)*R973/24-SUM($N184:Q184))*($F1205&gt;=5)</f>
        <v>0</v>
      </c>
      <c r="S1205" s="374">
        <f>(SUM($N123:R123,$N1002:R1002)+(S123+S1002*0)*S973/24-SUM($N184:R184))*($F1205&gt;=5)</f>
        <v>0</v>
      </c>
      <c r="T1205" s="374">
        <f>(SUM($N123:S123,$N1002:S1002)+(T123+T1002*0)*T973/24-SUM($N184:S184))*($F1205&gt;=5)</f>
        <v>0</v>
      </c>
      <c r="U1205" s="374">
        <f>(SUM($N123:T123,$N1002:T1002)+(U123+U1002*0)*U973/24-SUM($N184:T184))*($F1205&gt;=5)</f>
        <v>0</v>
      </c>
      <c r="V1205" s="374">
        <f>(SUM($N123:U123,$N1002:U1002)+(V123+V1002*0)*V973/24-SUM($N184:U184))*($F1205&gt;=5)</f>
        <v>0</v>
      </c>
      <c r="W1205" s="374">
        <f>(SUM($N123:V123,$N1002:V1002)+(W123+W1002*0)*W973/24-SUM($N184:V184))*($F1205&gt;=5)</f>
        <v>0</v>
      </c>
      <c r="X1205" s="374">
        <f>(SUM($N123:W123,$N1002:W1002)+(X123+X1002*0)*X973/24-SUM($N184:W184))*($F1205&gt;=5)</f>
        <v>0</v>
      </c>
      <c r="Y1205" s="374">
        <f>(SUM($N123:X123,$N1002:X1002)+(Y123+Y1002*0)*Y973/24-SUM($N184:X184))*($F1205&gt;=5)</f>
        <v>0</v>
      </c>
      <c r="Z1205" s="374">
        <f>(SUM($N123:Y123,$N1002:Y1002)+(Z123+Z1002*0)*Z973/24-SUM($N184:Y184))*($F1205&gt;=5)</f>
        <v>0</v>
      </c>
      <c r="AA1205" s="374">
        <f>(SUM($N123:Z123,$N1002:Z1002)+(AA123+AA1002*0)*AA973/24-SUM($N184:Z184))*($F1205&gt;=5)</f>
        <v>0</v>
      </c>
      <c r="AB1205" s="374">
        <f>(SUM($N123:AA123,$N1002:AA1002)+(AB123+AB1002*0)*AB973/24-SUM($N184:AA184))*($F1205&gt;=5)</f>
        <v>0</v>
      </c>
      <c r="AC1205" s="374">
        <f>(SUM($N123:AB123,$N1002:AB1002)+(AC123+AC1002*0)*AC973/24-SUM($N184:AB184))*($F1205&gt;=5)</f>
        <v>0</v>
      </c>
      <c r="AD1205" s="374">
        <f>(SUM($N123:AC123,$N1002:AC1002)+(AD123+AD1002*0)*AD973/24-SUM($N184:AC184))*($F1205&gt;=5)</f>
        <v>0</v>
      </c>
      <c r="AE1205" s="374">
        <f>(SUM($N123:AD123,$N1002:AD1002)+(AE123+AE1002*0)*AE973/24-SUM($N184:AD184))*($F1205&gt;=5)</f>
        <v>0</v>
      </c>
      <c r="AF1205" s="374">
        <f>(SUM($N123:AE123,$N1002:AE1002)+(AF123+AF1002*0)*AF973/24-SUM($N184:AE184))*($F1205&gt;=5)</f>
        <v>0</v>
      </c>
      <c r="AG1205" s="374">
        <f>(SUM($N123:AF123,$N1002:AF1002)+(AG123+AG1002*0)*AG973/24-SUM($N184:AF184))*($F1205&gt;=5)</f>
        <v>0</v>
      </c>
      <c r="AH1205" s="374">
        <f>(SUM($N123:AG123,$N1002:AG1002)+(AH123+AH1002*0)*AH973/24-SUM($N184:AG184))*($F1205&gt;=5)</f>
        <v>0</v>
      </c>
      <c r="AI1205" s="374">
        <f>(SUM($N123:AH123,$N1002:AH1002)+(AI123+AI1002*0)*AI973/24-SUM($N184:AH184))*($F1205&gt;=5)</f>
        <v>0</v>
      </c>
      <c r="AJ1205" s="374">
        <f>(SUM($N123:AI123,$N1002:AI1002)+(AJ123+AJ1002*0)*AJ973/24-SUM($N184:AI184))*($F1205&gt;=5)</f>
        <v>0</v>
      </c>
      <c r="AK1205" s="374">
        <f>(SUM($N123:AJ123,$N1002:AJ1002)+(AK123+AK1002*0)*AK973/24-SUM($N184:AJ184))*($F1205&gt;=5)</f>
        <v>0</v>
      </c>
      <c r="AL1205" s="374">
        <f>(SUM($N123:AK123,$N1002:AK1002)+(AL123+AL1002*0)*AL973/24-SUM($N184:AK184))*($F1205&gt;=5)</f>
        <v>0</v>
      </c>
      <c r="AM1205" s="374">
        <f>(SUM($N123:AL123,$N1002:AL1002)+(AM123+AM1002*0)*AM973/24-SUM($N184:AL184))*($F1205&gt;=5)</f>
        <v>0</v>
      </c>
      <c r="AN1205" s="374">
        <f>(SUM($N123:AM123,$N1002:AM1002)+(AN123+AN1002*0)*AN973/24-SUM($N184:AM184))*($F1205&gt;=5)</f>
        <v>0</v>
      </c>
      <c r="AO1205" s="374">
        <f>(SUM($N123:AN123,$N1002:AN1002)+(AO123+AO1002*0)*AO973/24-SUM($N184:AN184))*($F1205&gt;=5)</f>
        <v>0</v>
      </c>
      <c r="AP1205" s="374">
        <f>(SUM($N123:AO123,$N1002:AO1002)+(AP123+AP1002*0)*AP973/24-SUM($N184:AO184))*($F1205&gt;=5)</f>
        <v>0</v>
      </c>
      <c r="AQ1205" s="374">
        <f>(SUM($N123:AP123,$N1002:AP1002)+(AQ123+AQ1002*0)*AQ973/24-SUM($N184:AP184))*($F1205&gt;=5)</f>
        <v>0</v>
      </c>
      <c r="AR1205" s="374">
        <f>(SUM($N123:AQ123,$N1002:AQ1002)+(AR123+AR1002*0)*AR973/24-SUM($N184:AQ184))*($F1205&gt;=5)</f>
        <v>0</v>
      </c>
      <c r="AS1205" s="374">
        <f>(SUM($N123:AR123,$N1002:AR1002)+(AS123+AS1002*0)*AS973/24-SUM($N184:AR184))*($F1205&gt;=5)</f>
        <v>0</v>
      </c>
      <c r="AT1205" s="374">
        <f>(SUM($N123:AS123,$N1002:AS1002)+(AT123+AT1002*0)*AT973/24-SUM($N184:AS184))*($F1205&gt;=5)</f>
        <v>0</v>
      </c>
      <c r="AU1205" s="374">
        <f>(SUM($N123:AT123,$N1002:AT1002)+(AU123+AU1002*0)*AU973/24-SUM($N184:AT184))*($F1205&gt;=5)</f>
        <v>0</v>
      </c>
      <c r="AV1205" s="374">
        <f>(SUM($N123:AU123,$N1002:AU1002)+(AV123+AV1002*0)*AV973/24-SUM($N184:AU184))*($F1205&gt;=5)</f>
        <v>0</v>
      </c>
      <c r="AW1205" s="374">
        <f>(SUM($N123:AV123,$N1002:AV1002)+(AW123+AW1002*0)*AW973/24-SUM($N184:AV184))*($F1205&gt;=5)</f>
        <v>0</v>
      </c>
      <c r="AX1205" s="374">
        <f>(SUM($N123:AW123,$N1002:AW1002)+(AX123+AX1002*0)*AX973/24-SUM($N184:AW184))*($F1205&gt;=5)</f>
        <v>0</v>
      </c>
      <c r="AY1205" s="374">
        <f>(SUM($N123:AX123,$N1002:AX1002)+(AY123+AY1002*0)*AY973/24-SUM($N184:AX184))*($F1205&gt;=5)</f>
        <v>0</v>
      </c>
      <c r="AZ1205" s="374">
        <f>(SUM($N123:AY123,$N1002:AY1002)+(AZ123+AZ1002*0)*AZ973/24-SUM($N184:AY184))*($F1205&gt;=5)</f>
        <v>0</v>
      </c>
      <c r="BA1205" s="374">
        <f>(SUM($N123:AZ123,$N1002:AZ1002)+(BA123+BA1002*0)*BA973/24-SUM($N184:AZ184))*($F1205&gt;=5)</f>
        <v>0</v>
      </c>
      <c r="BB1205" s="374">
        <f>(SUM($N123:BA123,$N1002:BA1002)+(BB123+BB1002*0)*BB973/24-SUM($N184:BA184))*($F1205&gt;=5)</f>
        <v>0</v>
      </c>
      <c r="BC1205" s="374">
        <f>(SUM($N123:BB123,$N1002:BB1002)+(BC123+BC1002*0)*BC973/24-SUM($N184:BB184))*($F1205&gt;=5)</f>
        <v>0</v>
      </c>
      <c r="BD1205" s="374">
        <f>(SUM($N123:BC123,$N1002:BC1002)+(BD123+BD1002*0)*BD973/24-SUM($N184:BC184))*($F1205&gt;=5)</f>
        <v>0</v>
      </c>
      <c r="BE1205" s="374">
        <f>(SUM($N123:BD123,$N1002:BD1002)+(BE123+BE1002*0)*BE973/24-SUM($N184:BD184))*($F1205&gt;=5)</f>
        <v>0</v>
      </c>
      <c r="BF1205" s="374">
        <f>(SUM($N123:BE123,$N1002:BE1002)+(BF123+BF1002*0)*BF973/24-SUM($N184:BE184))*($F1205&gt;=5)</f>
        <v>0</v>
      </c>
      <c r="BG1205" s="374">
        <f>(SUM($N123:BF123,$N1002:BF1002)+(BG123+BG1002*0)*BG973/24-SUM($N184:BF184))*($F1205&gt;=5)</f>
        <v>0</v>
      </c>
      <c r="BH1205" s="374">
        <f>(SUM($N123:BG123,$N1002:BG1002)+(BH123+BH1002*0)*BH973/24-SUM($N184:BG184))*($F1205&gt;=5)</f>
        <v>0</v>
      </c>
      <c r="BI1205" s="374">
        <f>(SUM($N123:BH123,$N1002:BH1002)+(BI123+BI1002*0)*BI973/24-SUM($N184:BH184))*($F1205&gt;=5)</f>
        <v>0</v>
      </c>
      <c r="BJ1205" s="374">
        <f>(SUM($N123:BI123,$N1002:BI1002)+(BJ123+BJ1002*0)*BJ973/24-SUM($N184:BI184))*($F1205&gt;=5)</f>
        <v>0</v>
      </c>
      <c r="BK1205" s="374">
        <f>(SUM($N123:BJ123,$N1002:BJ1002)+(BK123+BK1002*0)*BK973/24-SUM($N184:BJ184))*($F1205&gt;=5)</f>
        <v>0</v>
      </c>
      <c r="BL1205" s="374">
        <f>(SUM($N123:BK123,$N1002:BK1002)+(BL123+BL1002*0)*BL973/24-SUM($N184:BK184))*($F1205&gt;=5)</f>
        <v>0</v>
      </c>
      <c r="BM1205" s="374">
        <f>(SUM($N123:BL123,$N1002:BL1002)+(BM123+BM1002*0)*BM973/24-SUM($N184:BL184))*($F1205&gt;=5)</f>
        <v>0</v>
      </c>
    </row>
    <row r="1206" spans="3:65" outlineLevel="1" x14ac:dyDescent="0.2">
      <c r="C1206" s="325">
        <f t="shared" si="1901"/>
        <v>8</v>
      </c>
      <c r="D1206" s="303" t="str">
        <f t="shared" si="1902"/>
        <v>item 8</v>
      </c>
      <c r="E1206" s="350" t="str">
        <f t="shared" si="1900"/>
        <v>Operating Expense</v>
      </c>
      <c r="F1206" s="320">
        <f t="shared" si="1900"/>
        <v>2</v>
      </c>
      <c r="G1206" s="320"/>
      <c r="H1206" s="426">
        <f t="shared" si="1905"/>
        <v>0.38574999999999998</v>
      </c>
      <c r="K1206" s="341">
        <f t="shared" si="1903"/>
        <v>0</v>
      </c>
      <c r="L1206" s="342">
        <f t="shared" si="1904"/>
        <v>0</v>
      </c>
      <c r="O1206" s="374">
        <f>(SUM($N124:N124,$N1003:N1003)+(O124+O1003*0)*O974/24-SUM($N185:N185))*($F1206&gt;=5)</f>
        <v>0</v>
      </c>
      <c r="P1206" s="374">
        <f>(SUM($N124:O124,$N1003:O1003)+(P124+P1003*0)*P974/24-SUM($N185:O185))*($F1206&gt;=5)</f>
        <v>0</v>
      </c>
      <c r="Q1206" s="374">
        <f>(SUM($N124:P124,$N1003:P1003)+(Q124+Q1003*0)*Q974/24-SUM($N185:P185))*($F1206&gt;=5)</f>
        <v>0</v>
      </c>
      <c r="R1206" s="374">
        <f>(SUM($N124:Q124,$N1003:Q1003)+(R124+R1003*0)*R974/24-SUM($N185:Q185))*($F1206&gt;=5)</f>
        <v>0</v>
      </c>
      <c r="S1206" s="374">
        <f>(SUM($N124:R124,$N1003:R1003)+(S124+S1003*0)*S974/24-SUM($N185:R185))*($F1206&gt;=5)</f>
        <v>0</v>
      </c>
      <c r="T1206" s="374">
        <f>(SUM($N124:S124,$N1003:S1003)+(T124+T1003*0)*T974/24-SUM($N185:S185))*($F1206&gt;=5)</f>
        <v>0</v>
      </c>
      <c r="U1206" s="374">
        <f>(SUM($N124:T124,$N1003:T1003)+(U124+U1003*0)*U974/24-SUM($N185:T185))*($F1206&gt;=5)</f>
        <v>0</v>
      </c>
      <c r="V1206" s="374">
        <f>(SUM($N124:U124,$N1003:U1003)+(V124+V1003*0)*V974/24-SUM($N185:U185))*($F1206&gt;=5)</f>
        <v>0</v>
      </c>
      <c r="W1206" s="374">
        <f>(SUM($N124:V124,$N1003:V1003)+(W124+W1003*0)*W974/24-SUM($N185:V185))*($F1206&gt;=5)</f>
        <v>0</v>
      </c>
      <c r="X1206" s="374">
        <f>(SUM($N124:W124,$N1003:W1003)+(X124+X1003*0)*X974/24-SUM($N185:W185))*($F1206&gt;=5)</f>
        <v>0</v>
      </c>
      <c r="Y1206" s="374">
        <f>(SUM($N124:X124,$N1003:X1003)+(Y124+Y1003*0)*Y974/24-SUM($N185:X185))*($F1206&gt;=5)</f>
        <v>0</v>
      </c>
      <c r="Z1206" s="374">
        <f>(SUM($N124:Y124,$N1003:Y1003)+(Z124+Z1003*0)*Z974/24-SUM($N185:Y185))*($F1206&gt;=5)</f>
        <v>0</v>
      </c>
      <c r="AA1206" s="374">
        <f>(SUM($N124:Z124,$N1003:Z1003)+(AA124+AA1003*0)*AA974/24-SUM($N185:Z185))*($F1206&gt;=5)</f>
        <v>0</v>
      </c>
      <c r="AB1206" s="374">
        <f>(SUM($N124:AA124,$N1003:AA1003)+(AB124+AB1003*0)*AB974/24-SUM($N185:AA185))*($F1206&gt;=5)</f>
        <v>0</v>
      </c>
      <c r="AC1206" s="374">
        <f>(SUM($N124:AB124,$N1003:AB1003)+(AC124+AC1003*0)*AC974/24-SUM($N185:AB185))*($F1206&gt;=5)</f>
        <v>0</v>
      </c>
      <c r="AD1206" s="374">
        <f>(SUM($N124:AC124,$N1003:AC1003)+(AD124+AD1003*0)*AD974/24-SUM($N185:AC185))*($F1206&gt;=5)</f>
        <v>0</v>
      </c>
      <c r="AE1206" s="374">
        <f>(SUM($N124:AD124,$N1003:AD1003)+(AE124+AE1003*0)*AE974/24-SUM($N185:AD185))*($F1206&gt;=5)</f>
        <v>0</v>
      </c>
      <c r="AF1206" s="374">
        <f>(SUM($N124:AE124,$N1003:AE1003)+(AF124+AF1003*0)*AF974/24-SUM($N185:AE185))*($F1206&gt;=5)</f>
        <v>0</v>
      </c>
      <c r="AG1206" s="374">
        <f>(SUM($N124:AF124,$N1003:AF1003)+(AG124+AG1003*0)*AG974/24-SUM($N185:AF185))*($F1206&gt;=5)</f>
        <v>0</v>
      </c>
      <c r="AH1206" s="374">
        <f>(SUM($N124:AG124,$N1003:AG1003)+(AH124+AH1003*0)*AH974/24-SUM($N185:AG185))*($F1206&gt;=5)</f>
        <v>0</v>
      </c>
      <c r="AI1206" s="374">
        <f>(SUM($N124:AH124,$N1003:AH1003)+(AI124+AI1003*0)*AI974/24-SUM($N185:AH185))*($F1206&gt;=5)</f>
        <v>0</v>
      </c>
      <c r="AJ1206" s="374">
        <f>(SUM($N124:AI124,$N1003:AI1003)+(AJ124+AJ1003*0)*AJ974/24-SUM($N185:AI185))*($F1206&gt;=5)</f>
        <v>0</v>
      </c>
      <c r="AK1206" s="374">
        <f>(SUM($N124:AJ124,$N1003:AJ1003)+(AK124+AK1003*0)*AK974/24-SUM($N185:AJ185))*($F1206&gt;=5)</f>
        <v>0</v>
      </c>
      <c r="AL1206" s="374">
        <f>(SUM($N124:AK124,$N1003:AK1003)+(AL124+AL1003*0)*AL974/24-SUM($N185:AK185))*($F1206&gt;=5)</f>
        <v>0</v>
      </c>
      <c r="AM1206" s="374">
        <f>(SUM($N124:AL124,$N1003:AL1003)+(AM124+AM1003*0)*AM974/24-SUM($N185:AL185))*($F1206&gt;=5)</f>
        <v>0</v>
      </c>
      <c r="AN1206" s="374">
        <f>(SUM($N124:AM124,$N1003:AM1003)+(AN124+AN1003*0)*AN974/24-SUM($N185:AM185))*($F1206&gt;=5)</f>
        <v>0</v>
      </c>
      <c r="AO1206" s="374">
        <f>(SUM($N124:AN124,$N1003:AN1003)+(AO124+AO1003*0)*AO974/24-SUM($N185:AN185))*($F1206&gt;=5)</f>
        <v>0</v>
      </c>
      <c r="AP1206" s="374">
        <f>(SUM($N124:AO124,$N1003:AO1003)+(AP124+AP1003*0)*AP974/24-SUM($N185:AO185))*($F1206&gt;=5)</f>
        <v>0</v>
      </c>
      <c r="AQ1206" s="374">
        <f>(SUM($N124:AP124,$N1003:AP1003)+(AQ124+AQ1003*0)*AQ974/24-SUM($N185:AP185))*($F1206&gt;=5)</f>
        <v>0</v>
      </c>
      <c r="AR1206" s="374">
        <f>(SUM($N124:AQ124,$N1003:AQ1003)+(AR124+AR1003*0)*AR974/24-SUM($N185:AQ185))*($F1206&gt;=5)</f>
        <v>0</v>
      </c>
      <c r="AS1206" s="374">
        <f>(SUM($N124:AR124,$N1003:AR1003)+(AS124+AS1003*0)*AS974/24-SUM($N185:AR185))*($F1206&gt;=5)</f>
        <v>0</v>
      </c>
      <c r="AT1206" s="374">
        <f>(SUM($N124:AS124,$N1003:AS1003)+(AT124+AT1003*0)*AT974/24-SUM($N185:AS185))*($F1206&gt;=5)</f>
        <v>0</v>
      </c>
      <c r="AU1206" s="374">
        <f>(SUM($N124:AT124,$N1003:AT1003)+(AU124+AU1003*0)*AU974/24-SUM($N185:AT185))*($F1206&gt;=5)</f>
        <v>0</v>
      </c>
      <c r="AV1206" s="374">
        <f>(SUM($N124:AU124,$N1003:AU1003)+(AV124+AV1003*0)*AV974/24-SUM($N185:AU185))*($F1206&gt;=5)</f>
        <v>0</v>
      </c>
      <c r="AW1206" s="374">
        <f>(SUM($N124:AV124,$N1003:AV1003)+(AW124+AW1003*0)*AW974/24-SUM($N185:AV185))*($F1206&gt;=5)</f>
        <v>0</v>
      </c>
      <c r="AX1206" s="374">
        <f>(SUM($N124:AW124,$N1003:AW1003)+(AX124+AX1003*0)*AX974/24-SUM($N185:AW185))*($F1206&gt;=5)</f>
        <v>0</v>
      </c>
      <c r="AY1206" s="374">
        <f>(SUM($N124:AX124,$N1003:AX1003)+(AY124+AY1003*0)*AY974/24-SUM($N185:AX185))*($F1206&gt;=5)</f>
        <v>0</v>
      </c>
      <c r="AZ1206" s="374">
        <f>(SUM($N124:AY124,$N1003:AY1003)+(AZ124+AZ1003*0)*AZ974/24-SUM($N185:AY185))*($F1206&gt;=5)</f>
        <v>0</v>
      </c>
      <c r="BA1206" s="374">
        <f>(SUM($N124:AZ124,$N1003:AZ1003)+(BA124+BA1003*0)*BA974/24-SUM($N185:AZ185))*($F1206&gt;=5)</f>
        <v>0</v>
      </c>
      <c r="BB1206" s="374">
        <f>(SUM($N124:BA124,$N1003:BA1003)+(BB124+BB1003*0)*BB974/24-SUM($N185:BA185))*($F1206&gt;=5)</f>
        <v>0</v>
      </c>
      <c r="BC1206" s="374">
        <f>(SUM($N124:BB124,$N1003:BB1003)+(BC124+BC1003*0)*BC974/24-SUM($N185:BB185))*($F1206&gt;=5)</f>
        <v>0</v>
      </c>
      <c r="BD1206" s="374">
        <f>(SUM($N124:BC124,$N1003:BC1003)+(BD124+BD1003*0)*BD974/24-SUM($N185:BC185))*($F1206&gt;=5)</f>
        <v>0</v>
      </c>
      <c r="BE1206" s="374">
        <f>(SUM($N124:BD124,$N1003:BD1003)+(BE124+BE1003*0)*BE974/24-SUM($N185:BD185))*($F1206&gt;=5)</f>
        <v>0</v>
      </c>
      <c r="BF1206" s="374">
        <f>(SUM($N124:BE124,$N1003:BE1003)+(BF124+BF1003*0)*BF974/24-SUM($N185:BE185))*($F1206&gt;=5)</f>
        <v>0</v>
      </c>
      <c r="BG1206" s="374">
        <f>(SUM($N124:BF124,$N1003:BF1003)+(BG124+BG1003*0)*BG974/24-SUM($N185:BF185))*($F1206&gt;=5)</f>
        <v>0</v>
      </c>
      <c r="BH1206" s="374">
        <f>(SUM($N124:BG124,$N1003:BG1003)+(BH124+BH1003*0)*BH974/24-SUM($N185:BG185))*($F1206&gt;=5)</f>
        <v>0</v>
      </c>
      <c r="BI1206" s="374">
        <f>(SUM($N124:BH124,$N1003:BH1003)+(BI124+BI1003*0)*BI974/24-SUM($N185:BH185))*($F1206&gt;=5)</f>
        <v>0</v>
      </c>
      <c r="BJ1206" s="374">
        <f>(SUM($N124:BI124,$N1003:BI1003)+(BJ124+BJ1003*0)*BJ974/24-SUM($N185:BI185))*($F1206&gt;=5)</f>
        <v>0</v>
      </c>
      <c r="BK1206" s="374">
        <f>(SUM($N124:BJ124,$N1003:BJ1003)+(BK124+BK1003*0)*BK974/24-SUM($N185:BJ185))*($F1206&gt;=5)</f>
        <v>0</v>
      </c>
      <c r="BL1206" s="374">
        <f>(SUM($N124:BK124,$N1003:BK1003)+(BL124+BL1003*0)*BL974/24-SUM($N185:BK185))*($F1206&gt;=5)</f>
        <v>0</v>
      </c>
      <c r="BM1206" s="374">
        <f>(SUM($N124:BL124,$N1003:BL1003)+(BM124+BM1003*0)*BM974/24-SUM($N185:BL185))*($F1206&gt;=5)</f>
        <v>0</v>
      </c>
    </row>
    <row r="1207" spans="3:65" outlineLevel="1" x14ac:dyDescent="0.2">
      <c r="C1207" s="325">
        <f t="shared" si="1901"/>
        <v>9</v>
      </c>
      <c r="D1207" s="303" t="str">
        <f t="shared" si="1902"/>
        <v>item 9</v>
      </c>
      <c r="E1207" s="350" t="str">
        <f t="shared" si="1900"/>
        <v>Operating Expense</v>
      </c>
      <c r="F1207" s="320">
        <f t="shared" si="1900"/>
        <v>2</v>
      </c>
      <c r="G1207" s="320"/>
      <c r="H1207" s="426">
        <f t="shared" si="1905"/>
        <v>0.38574999999999998</v>
      </c>
      <c r="K1207" s="341">
        <f t="shared" si="1903"/>
        <v>0</v>
      </c>
      <c r="L1207" s="342">
        <f t="shared" si="1904"/>
        <v>0</v>
      </c>
      <c r="O1207" s="374">
        <f>(SUM($N125:N125,$N1004:N1004)+(O125+O1004*0)*O975/24-SUM($N186:N186))*($F1207&gt;=5)</f>
        <v>0</v>
      </c>
      <c r="P1207" s="374">
        <f>(SUM($N125:O125,$N1004:O1004)+(P125+P1004*0)*P975/24-SUM($N186:O186))*($F1207&gt;=5)</f>
        <v>0</v>
      </c>
      <c r="Q1207" s="374">
        <f>(SUM($N125:P125,$N1004:P1004)+(Q125+Q1004*0)*Q975/24-SUM($N186:P186))*($F1207&gt;=5)</f>
        <v>0</v>
      </c>
      <c r="R1207" s="374">
        <f>(SUM($N125:Q125,$N1004:Q1004)+(R125+R1004*0)*R975/24-SUM($N186:Q186))*($F1207&gt;=5)</f>
        <v>0</v>
      </c>
      <c r="S1207" s="374">
        <f>(SUM($N125:R125,$N1004:R1004)+(S125+S1004*0)*S975/24-SUM($N186:R186))*($F1207&gt;=5)</f>
        <v>0</v>
      </c>
      <c r="T1207" s="374">
        <f>(SUM($N125:S125,$N1004:S1004)+(T125+T1004*0)*T975/24-SUM($N186:S186))*($F1207&gt;=5)</f>
        <v>0</v>
      </c>
      <c r="U1207" s="374">
        <f>(SUM($N125:T125,$N1004:T1004)+(U125+U1004*0)*U975/24-SUM($N186:T186))*($F1207&gt;=5)</f>
        <v>0</v>
      </c>
      <c r="V1207" s="374">
        <f>(SUM($N125:U125,$N1004:U1004)+(V125+V1004*0)*V975/24-SUM($N186:U186))*($F1207&gt;=5)</f>
        <v>0</v>
      </c>
      <c r="W1207" s="374">
        <f>(SUM($N125:V125,$N1004:V1004)+(W125+W1004*0)*W975/24-SUM($N186:V186))*($F1207&gt;=5)</f>
        <v>0</v>
      </c>
      <c r="X1207" s="374">
        <f>(SUM($N125:W125,$N1004:W1004)+(X125+X1004*0)*X975/24-SUM($N186:W186))*($F1207&gt;=5)</f>
        <v>0</v>
      </c>
      <c r="Y1207" s="374">
        <f>(SUM($N125:X125,$N1004:X1004)+(Y125+Y1004*0)*Y975/24-SUM($N186:X186))*($F1207&gt;=5)</f>
        <v>0</v>
      </c>
      <c r="Z1207" s="374">
        <f>(SUM($N125:Y125,$N1004:Y1004)+(Z125+Z1004*0)*Z975/24-SUM($N186:Y186))*($F1207&gt;=5)</f>
        <v>0</v>
      </c>
      <c r="AA1207" s="374">
        <f>(SUM($N125:Z125,$N1004:Z1004)+(AA125+AA1004*0)*AA975/24-SUM($N186:Z186))*($F1207&gt;=5)</f>
        <v>0</v>
      </c>
      <c r="AB1207" s="374">
        <f>(SUM($N125:AA125,$N1004:AA1004)+(AB125+AB1004*0)*AB975/24-SUM($N186:AA186))*($F1207&gt;=5)</f>
        <v>0</v>
      </c>
      <c r="AC1207" s="374">
        <f>(SUM($N125:AB125,$N1004:AB1004)+(AC125+AC1004*0)*AC975/24-SUM($N186:AB186))*($F1207&gt;=5)</f>
        <v>0</v>
      </c>
      <c r="AD1207" s="374">
        <f>(SUM($N125:AC125,$N1004:AC1004)+(AD125+AD1004*0)*AD975/24-SUM($N186:AC186))*($F1207&gt;=5)</f>
        <v>0</v>
      </c>
      <c r="AE1207" s="374">
        <f>(SUM($N125:AD125,$N1004:AD1004)+(AE125+AE1004*0)*AE975/24-SUM($N186:AD186))*($F1207&gt;=5)</f>
        <v>0</v>
      </c>
      <c r="AF1207" s="374">
        <f>(SUM($N125:AE125,$N1004:AE1004)+(AF125+AF1004*0)*AF975/24-SUM($N186:AE186))*($F1207&gt;=5)</f>
        <v>0</v>
      </c>
      <c r="AG1207" s="374">
        <f>(SUM($N125:AF125,$N1004:AF1004)+(AG125+AG1004*0)*AG975/24-SUM($N186:AF186))*($F1207&gt;=5)</f>
        <v>0</v>
      </c>
      <c r="AH1207" s="374">
        <f>(SUM($N125:AG125,$N1004:AG1004)+(AH125+AH1004*0)*AH975/24-SUM($N186:AG186))*($F1207&gt;=5)</f>
        <v>0</v>
      </c>
      <c r="AI1207" s="374">
        <f>(SUM($N125:AH125,$N1004:AH1004)+(AI125+AI1004*0)*AI975/24-SUM($N186:AH186))*($F1207&gt;=5)</f>
        <v>0</v>
      </c>
      <c r="AJ1207" s="374">
        <f>(SUM($N125:AI125,$N1004:AI1004)+(AJ125+AJ1004*0)*AJ975/24-SUM($N186:AI186))*($F1207&gt;=5)</f>
        <v>0</v>
      </c>
      <c r="AK1207" s="374">
        <f>(SUM($N125:AJ125,$N1004:AJ1004)+(AK125+AK1004*0)*AK975/24-SUM($N186:AJ186))*($F1207&gt;=5)</f>
        <v>0</v>
      </c>
      <c r="AL1207" s="374">
        <f>(SUM($N125:AK125,$N1004:AK1004)+(AL125+AL1004*0)*AL975/24-SUM($N186:AK186))*($F1207&gt;=5)</f>
        <v>0</v>
      </c>
      <c r="AM1207" s="374">
        <f>(SUM($N125:AL125,$N1004:AL1004)+(AM125+AM1004*0)*AM975/24-SUM($N186:AL186))*($F1207&gt;=5)</f>
        <v>0</v>
      </c>
      <c r="AN1207" s="374">
        <f>(SUM($N125:AM125,$N1004:AM1004)+(AN125+AN1004*0)*AN975/24-SUM($N186:AM186))*($F1207&gt;=5)</f>
        <v>0</v>
      </c>
      <c r="AO1207" s="374">
        <f>(SUM($N125:AN125,$N1004:AN1004)+(AO125+AO1004*0)*AO975/24-SUM($N186:AN186))*($F1207&gt;=5)</f>
        <v>0</v>
      </c>
      <c r="AP1207" s="374">
        <f>(SUM($N125:AO125,$N1004:AO1004)+(AP125+AP1004*0)*AP975/24-SUM($N186:AO186))*($F1207&gt;=5)</f>
        <v>0</v>
      </c>
      <c r="AQ1207" s="374">
        <f>(SUM($N125:AP125,$N1004:AP1004)+(AQ125+AQ1004*0)*AQ975/24-SUM($N186:AP186))*($F1207&gt;=5)</f>
        <v>0</v>
      </c>
      <c r="AR1207" s="374">
        <f>(SUM($N125:AQ125,$N1004:AQ1004)+(AR125+AR1004*0)*AR975/24-SUM($N186:AQ186))*($F1207&gt;=5)</f>
        <v>0</v>
      </c>
      <c r="AS1207" s="374">
        <f>(SUM($N125:AR125,$N1004:AR1004)+(AS125+AS1004*0)*AS975/24-SUM($N186:AR186))*($F1207&gt;=5)</f>
        <v>0</v>
      </c>
      <c r="AT1207" s="374">
        <f>(SUM($N125:AS125,$N1004:AS1004)+(AT125+AT1004*0)*AT975/24-SUM($N186:AS186))*($F1207&gt;=5)</f>
        <v>0</v>
      </c>
      <c r="AU1207" s="374">
        <f>(SUM($N125:AT125,$N1004:AT1004)+(AU125+AU1004*0)*AU975/24-SUM($N186:AT186))*($F1207&gt;=5)</f>
        <v>0</v>
      </c>
      <c r="AV1207" s="374">
        <f>(SUM($N125:AU125,$N1004:AU1004)+(AV125+AV1004*0)*AV975/24-SUM($N186:AU186))*($F1207&gt;=5)</f>
        <v>0</v>
      </c>
      <c r="AW1207" s="374">
        <f>(SUM($N125:AV125,$N1004:AV1004)+(AW125+AW1004*0)*AW975/24-SUM($N186:AV186))*($F1207&gt;=5)</f>
        <v>0</v>
      </c>
      <c r="AX1207" s="374">
        <f>(SUM($N125:AW125,$N1004:AW1004)+(AX125+AX1004*0)*AX975/24-SUM($N186:AW186))*($F1207&gt;=5)</f>
        <v>0</v>
      </c>
      <c r="AY1207" s="374">
        <f>(SUM($N125:AX125,$N1004:AX1004)+(AY125+AY1004*0)*AY975/24-SUM($N186:AX186))*($F1207&gt;=5)</f>
        <v>0</v>
      </c>
      <c r="AZ1207" s="374">
        <f>(SUM($N125:AY125,$N1004:AY1004)+(AZ125+AZ1004*0)*AZ975/24-SUM($N186:AY186))*($F1207&gt;=5)</f>
        <v>0</v>
      </c>
      <c r="BA1207" s="374">
        <f>(SUM($N125:AZ125,$N1004:AZ1004)+(BA125+BA1004*0)*BA975/24-SUM($N186:AZ186))*($F1207&gt;=5)</f>
        <v>0</v>
      </c>
      <c r="BB1207" s="374">
        <f>(SUM($N125:BA125,$N1004:BA1004)+(BB125+BB1004*0)*BB975/24-SUM($N186:BA186))*($F1207&gt;=5)</f>
        <v>0</v>
      </c>
      <c r="BC1207" s="374">
        <f>(SUM($N125:BB125,$N1004:BB1004)+(BC125+BC1004*0)*BC975/24-SUM($N186:BB186))*($F1207&gt;=5)</f>
        <v>0</v>
      </c>
      <c r="BD1207" s="374">
        <f>(SUM($N125:BC125,$N1004:BC1004)+(BD125+BD1004*0)*BD975/24-SUM($N186:BC186))*($F1207&gt;=5)</f>
        <v>0</v>
      </c>
      <c r="BE1207" s="374">
        <f>(SUM($N125:BD125,$N1004:BD1004)+(BE125+BE1004*0)*BE975/24-SUM($N186:BD186))*($F1207&gt;=5)</f>
        <v>0</v>
      </c>
      <c r="BF1207" s="374">
        <f>(SUM($N125:BE125,$N1004:BE1004)+(BF125+BF1004*0)*BF975/24-SUM($N186:BE186))*($F1207&gt;=5)</f>
        <v>0</v>
      </c>
      <c r="BG1207" s="374">
        <f>(SUM($N125:BF125,$N1004:BF1004)+(BG125+BG1004*0)*BG975/24-SUM($N186:BF186))*($F1207&gt;=5)</f>
        <v>0</v>
      </c>
      <c r="BH1207" s="374">
        <f>(SUM($N125:BG125,$N1004:BG1004)+(BH125+BH1004*0)*BH975/24-SUM($N186:BG186))*($F1207&gt;=5)</f>
        <v>0</v>
      </c>
      <c r="BI1207" s="374">
        <f>(SUM($N125:BH125,$N1004:BH1004)+(BI125+BI1004*0)*BI975/24-SUM($N186:BH186))*($F1207&gt;=5)</f>
        <v>0</v>
      </c>
      <c r="BJ1207" s="374">
        <f>(SUM($N125:BI125,$N1004:BI1004)+(BJ125+BJ1004*0)*BJ975/24-SUM($N186:BI186))*($F1207&gt;=5)</f>
        <v>0</v>
      </c>
      <c r="BK1207" s="374">
        <f>(SUM($N125:BJ125,$N1004:BJ1004)+(BK125+BK1004*0)*BK975/24-SUM($N186:BJ186))*($F1207&gt;=5)</f>
        <v>0</v>
      </c>
      <c r="BL1207" s="374">
        <f>(SUM($N125:BK125,$N1004:BK1004)+(BL125+BL1004*0)*BL975/24-SUM($N186:BK186))*($F1207&gt;=5)</f>
        <v>0</v>
      </c>
      <c r="BM1207" s="374">
        <f>(SUM($N125:BL125,$N1004:BL1004)+(BM125+BM1004*0)*BM975/24-SUM($N186:BL186))*($F1207&gt;=5)</f>
        <v>0</v>
      </c>
    </row>
    <row r="1208" spans="3:65" outlineLevel="1" x14ac:dyDescent="0.2">
      <c r="C1208" s="325">
        <f t="shared" si="1901"/>
        <v>10</v>
      </c>
      <c r="D1208" s="303" t="str">
        <f t="shared" si="1902"/>
        <v>item 10</v>
      </c>
      <c r="E1208" s="350" t="str">
        <f t="shared" si="1900"/>
        <v>Operating Expense</v>
      </c>
      <c r="F1208" s="320">
        <f t="shared" si="1900"/>
        <v>2</v>
      </c>
      <c r="G1208" s="320"/>
      <c r="H1208" s="426">
        <f t="shared" si="1905"/>
        <v>0.38574999999999998</v>
      </c>
      <c r="K1208" s="341">
        <f t="shared" si="1903"/>
        <v>0</v>
      </c>
      <c r="L1208" s="342">
        <f t="shared" si="1904"/>
        <v>0</v>
      </c>
      <c r="O1208" s="374">
        <f>(SUM($N126:N126,$N1005:N1005)+(O126+O1005*0)*O976/24-SUM($N187:N187))*($F1208&gt;=5)</f>
        <v>0</v>
      </c>
      <c r="P1208" s="374">
        <f>(SUM($N126:O126,$N1005:O1005)+(P126+P1005*0)*P976/24-SUM($N187:O187))*($F1208&gt;=5)</f>
        <v>0</v>
      </c>
      <c r="Q1208" s="374">
        <f>(SUM($N126:P126,$N1005:P1005)+(Q126+Q1005*0)*Q976/24-SUM($N187:P187))*($F1208&gt;=5)</f>
        <v>0</v>
      </c>
      <c r="R1208" s="374">
        <f>(SUM($N126:Q126,$N1005:Q1005)+(R126+R1005*0)*R976/24-SUM($N187:Q187))*($F1208&gt;=5)</f>
        <v>0</v>
      </c>
      <c r="S1208" s="374">
        <f>(SUM($N126:R126,$N1005:R1005)+(S126+S1005*0)*S976/24-SUM($N187:R187))*($F1208&gt;=5)</f>
        <v>0</v>
      </c>
      <c r="T1208" s="374">
        <f>(SUM($N126:S126,$N1005:S1005)+(T126+T1005*0)*T976/24-SUM($N187:S187))*($F1208&gt;=5)</f>
        <v>0</v>
      </c>
      <c r="U1208" s="374">
        <f>(SUM($N126:T126,$N1005:T1005)+(U126+U1005*0)*U976/24-SUM($N187:T187))*($F1208&gt;=5)</f>
        <v>0</v>
      </c>
      <c r="V1208" s="374">
        <f>(SUM($N126:U126,$N1005:U1005)+(V126+V1005*0)*V976/24-SUM($N187:U187))*($F1208&gt;=5)</f>
        <v>0</v>
      </c>
      <c r="W1208" s="374">
        <f>(SUM($N126:V126,$N1005:V1005)+(W126+W1005*0)*W976/24-SUM($N187:V187))*($F1208&gt;=5)</f>
        <v>0</v>
      </c>
      <c r="X1208" s="374">
        <f>(SUM($N126:W126,$N1005:W1005)+(X126+X1005*0)*X976/24-SUM($N187:W187))*($F1208&gt;=5)</f>
        <v>0</v>
      </c>
      <c r="Y1208" s="374">
        <f>(SUM($N126:X126,$N1005:X1005)+(Y126+Y1005*0)*Y976/24-SUM($N187:X187))*($F1208&gt;=5)</f>
        <v>0</v>
      </c>
      <c r="Z1208" s="374">
        <f>(SUM($N126:Y126,$N1005:Y1005)+(Z126+Z1005*0)*Z976/24-SUM($N187:Y187))*($F1208&gt;=5)</f>
        <v>0</v>
      </c>
      <c r="AA1208" s="374">
        <f>(SUM($N126:Z126,$N1005:Z1005)+(AA126+AA1005*0)*AA976/24-SUM($N187:Z187))*($F1208&gt;=5)</f>
        <v>0</v>
      </c>
      <c r="AB1208" s="374">
        <f>(SUM($N126:AA126,$N1005:AA1005)+(AB126+AB1005*0)*AB976/24-SUM($N187:AA187))*($F1208&gt;=5)</f>
        <v>0</v>
      </c>
      <c r="AC1208" s="374">
        <f>(SUM($N126:AB126,$N1005:AB1005)+(AC126+AC1005*0)*AC976/24-SUM($N187:AB187))*($F1208&gt;=5)</f>
        <v>0</v>
      </c>
      <c r="AD1208" s="374">
        <f>(SUM($N126:AC126,$N1005:AC1005)+(AD126+AD1005*0)*AD976/24-SUM($N187:AC187))*($F1208&gt;=5)</f>
        <v>0</v>
      </c>
      <c r="AE1208" s="374">
        <f>(SUM($N126:AD126,$N1005:AD1005)+(AE126+AE1005*0)*AE976/24-SUM($N187:AD187))*($F1208&gt;=5)</f>
        <v>0</v>
      </c>
      <c r="AF1208" s="374">
        <f>(SUM($N126:AE126,$N1005:AE1005)+(AF126+AF1005*0)*AF976/24-SUM($N187:AE187))*($F1208&gt;=5)</f>
        <v>0</v>
      </c>
      <c r="AG1208" s="374">
        <f>(SUM($N126:AF126,$N1005:AF1005)+(AG126+AG1005*0)*AG976/24-SUM($N187:AF187))*($F1208&gt;=5)</f>
        <v>0</v>
      </c>
      <c r="AH1208" s="374">
        <f>(SUM($N126:AG126,$N1005:AG1005)+(AH126+AH1005*0)*AH976/24-SUM($N187:AG187))*($F1208&gt;=5)</f>
        <v>0</v>
      </c>
      <c r="AI1208" s="374">
        <f>(SUM($N126:AH126,$N1005:AH1005)+(AI126+AI1005*0)*AI976/24-SUM($N187:AH187))*($F1208&gt;=5)</f>
        <v>0</v>
      </c>
      <c r="AJ1208" s="374">
        <f>(SUM($N126:AI126,$N1005:AI1005)+(AJ126+AJ1005*0)*AJ976/24-SUM($N187:AI187))*($F1208&gt;=5)</f>
        <v>0</v>
      </c>
      <c r="AK1208" s="374">
        <f>(SUM($N126:AJ126,$N1005:AJ1005)+(AK126+AK1005*0)*AK976/24-SUM($N187:AJ187))*($F1208&gt;=5)</f>
        <v>0</v>
      </c>
      <c r="AL1208" s="374">
        <f>(SUM($N126:AK126,$N1005:AK1005)+(AL126+AL1005*0)*AL976/24-SUM($N187:AK187))*($F1208&gt;=5)</f>
        <v>0</v>
      </c>
      <c r="AM1208" s="374">
        <f>(SUM($N126:AL126,$N1005:AL1005)+(AM126+AM1005*0)*AM976/24-SUM($N187:AL187))*($F1208&gt;=5)</f>
        <v>0</v>
      </c>
      <c r="AN1208" s="374">
        <f>(SUM($N126:AM126,$N1005:AM1005)+(AN126+AN1005*0)*AN976/24-SUM($N187:AM187))*($F1208&gt;=5)</f>
        <v>0</v>
      </c>
      <c r="AO1208" s="374">
        <f>(SUM($N126:AN126,$N1005:AN1005)+(AO126+AO1005*0)*AO976/24-SUM($N187:AN187))*($F1208&gt;=5)</f>
        <v>0</v>
      </c>
      <c r="AP1208" s="374">
        <f>(SUM($N126:AO126,$N1005:AO1005)+(AP126+AP1005*0)*AP976/24-SUM($N187:AO187))*($F1208&gt;=5)</f>
        <v>0</v>
      </c>
      <c r="AQ1208" s="374">
        <f>(SUM($N126:AP126,$N1005:AP1005)+(AQ126+AQ1005*0)*AQ976/24-SUM($N187:AP187))*($F1208&gt;=5)</f>
        <v>0</v>
      </c>
      <c r="AR1208" s="374">
        <f>(SUM($N126:AQ126,$N1005:AQ1005)+(AR126+AR1005*0)*AR976/24-SUM($N187:AQ187))*($F1208&gt;=5)</f>
        <v>0</v>
      </c>
      <c r="AS1208" s="374">
        <f>(SUM($N126:AR126,$N1005:AR1005)+(AS126+AS1005*0)*AS976/24-SUM($N187:AR187))*($F1208&gt;=5)</f>
        <v>0</v>
      </c>
      <c r="AT1208" s="374">
        <f>(SUM($N126:AS126,$N1005:AS1005)+(AT126+AT1005*0)*AT976/24-SUM($N187:AS187))*($F1208&gt;=5)</f>
        <v>0</v>
      </c>
      <c r="AU1208" s="374">
        <f>(SUM($N126:AT126,$N1005:AT1005)+(AU126+AU1005*0)*AU976/24-SUM($N187:AT187))*($F1208&gt;=5)</f>
        <v>0</v>
      </c>
      <c r="AV1208" s="374">
        <f>(SUM($N126:AU126,$N1005:AU1005)+(AV126+AV1005*0)*AV976/24-SUM($N187:AU187))*($F1208&gt;=5)</f>
        <v>0</v>
      </c>
      <c r="AW1208" s="374">
        <f>(SUM($N126:AV126,$N1005:AV1005)+(AW126+AW1005*0)*AW976/24-SUM($N187:AV187))*($F1208&gt;=5)</f>
        <v>0</v>
      </c>
      <c r="AX1208" s="374">
        <f>(SUM($N126:AW126,$N1005:AW1005)+(AX126+AX1005*0)*AX976/24-SUM($N187:AW187))*($F1208&gt;=5)</f>
        <v>0</v>
      </c>
      <c r="AY1208" s="374">
        <f>(SUM($N126:AX126,$N1005:AX1005)+(AY126+AY1005*0)*AY976/24-SUM($N187:AX187))*($F1208&gt;=5)</f>
        <v>0</v>
      </c>
      <c r="AZ1208" s="374">
        <f>(SUM($N126:AY126,$N1005:AY1005)+(AZ126+AZ1005*0)*AZ976/24-SUM($N187:AY187))*($F1208&gt;=5)</f>
        <v>0</v>
      </c>
      <c r="BA1208" s="374">
        <f>(SUM($N126:AZ126,$N1005:AZ1005)+(BA126+BA1005*0)*BA976/24-SUM($N187:AZ187))*($F1208&gt;=5)</f>
        <v>0</v>
      </c>
      <c r="BB1208" s="374">
        <f>(SUM($N126:BA126,$N1005:BA1005)+(BB126+BB1005*0)*BB976/24-SUM($N187:BA187))*($F1208&gt;=5)</f>
        <v>0</v>
      </c>
      <c r="BC1208" s="374">
        <f>(SUM($N126:BB126,$N1005:BB1005)+(BC126+BC1005*0)*BC976/24-SUM($N187:BB187))*($F1208&gt;=5)</f>
        <v>0</v>
      </c>
      <c r="BD1208" s="374">
        <f>(SUM($N126:BC126,$N1005:BC1005)+(BD126+BD1005*0)*BD976/24-SUM($N187:BC187))*($F1208&gt;=5)</f>
        <v>0</v>
      </c>
      <c r="BE1208" s="374">
        <f>(SUM($N126:BD126,$N1005:BD1005)+(BE126+BE1005*0)*BE976/24-SUM($N187:BD187))*($F1208&gt;=5)</f>
        <v>0</v>
      </c>
      <c r="BF1208" s="374">
        <f>(SUM($N126:BE126,$N1005:BE1005)+(BF126+BF1005*0)*BF976/24-SUM($N187:BE187))*($F1208&gt;=5)</f>
        <v>0</v>
      </c>
      <c r="BG1208" s="374">
        <f>(SUM($N126:BF126,$N1005:BF1005)+(BG126+BG1005*0)*BG976/24-SUM($N187:BF187))*($F1208&gt;=5)</f>
        <v>0</v>
      </c>
      <c r="BH1208" s="374">
        <f>(SUM($N126:BG126,$N1005:BG1005)+(BH126+BH1005*0)*BH976/24-SUM($N187:BG187))*($F1208&gt;=5)</f>
        <v>0</v>
      </c>
      <c r="BI1208" s="374">
        <f>(SUM($N126:BH126,$N1005:BH1005)+(BI126+BI1005*0)*BI976/24-SUM($N187:BH187))*($F1208&gt;=5)</f>
        <v>0</v>
      </c>
      <c r="BJ1208" s="374">
        <f>(SUM($N126:BI126,$N1005:BI1005)+(BJ126+BJ1005*0)*BJ976/24-SUM($N187:BI187))*($F1208&gt;=5)</f>
        <v>0</v>
      </c>
      <c r="BK1208" s="374">
        <f>(SUM($N126:BJ126,$N1005:BJ1005)+(BK126+BK1005*0)*BK976/24-SUM($N187:BJ187))*($F1208&gt;=5)</f>
        <v>0</v>
      </c>
      <c r="BL1208" s="374">
        <f>(SUM($N126:BK126,$N1005:BK1005)+(BL126+BL1005*0)*BL976/24-SUM($N187:BK187))*($F1208&gt;=5)</f>
        <v>0</v>
      </c>
      <c r="BM1208" s="374">
        <f>(SUM($N126:BL126,$N1005:BL1005)+(BM126+BM1005*0)*BM976/24-SUM($N187:BL187))*($F1208&gt;=5)</f>
        <v>0</v>
      </c>
    </row>
    <row r="1209" spans="3:65" outlineLevel="1" x14ac:dyDescent="0.2">
      <c r="C1209" s="325">
        <f t="shared" si="1901"/>
        <v>11</v>
      </c>
      <c r="D1209" s="303" t="str">
        <f t="shared" si="1902"/>
        <v>item 11</v>
      </c>
      <c r="E1209" s="350" t="str">
        <f t="shared" si="1900"/>
        <v>Operating Expense</v>
      </c>
      <c r="F1209" s="320">
        <f t="shared" si="1900"/>
        <v>2</v>
      </c>
      <c r="G1209" s="320"/>
      <c r="H1209" s="426">
        <f t="shared" si="1905"/>
        <v>0.38574999999999998</v>
      </c>
      <c r="K1209" s="341">
        <f t="shared" si="1903"/>
        <v>0</v>
      </c>
      <c r="L1209" s="342">
        <f t="shared" si="1904"/>
        <v>0</v>
      </c>
      <c r="O1209" s="374">
        <f>(SUM($N127:N127,$N1006:N1006)+(O127+O1006*0)*O977/24-SUM($N188:N188))*($F1209&gt;=5)</f>
        <v>0</v>
      </c>
      <c r="P1209" s="374">
        <f>(SUM($N127:O127,$N1006:O1006)+(P127+P1006*0)*P977/24-SUM($N188:O188))*($F1209&gt;=5)</f>
        <v>0</v>
      </c>
      <c r="Q1209" s="374">
        <f>(SUM($N127:P127,$N1006:P1006)+(Q127+Q1006*0)*Q977/24-SUM($N188:P188))*($F1209&gt;=5)</f>
        <v>0</v>
      </c>
      <c r="R1209" s="374">
        <f>(SUM($N127:Q127,$N1006:Q1006)+(R127+R1006*0)*R977/24-SUM($N188:Q188))*($F1209&gt;=5)</f>
        <v>0</v>
      </c>
      <c r="S1209" s="374">
        <f>(SUM($N127:R127,$N1006:R1006)+(S127+S1006*0)*S977/24-SUM($N188:R188))*($F1209&gt;=5)</f>
        <v>0</v>
      </c>
      <c r="T1209" s="374">
        <f>(SUM($N127:S127,$N1006:S1006)+(T127+T1006*0)*T977/24-SUM($N188:S188))*($F1209&gt;=5)</f>
        <v>0</v>
      </c>
      <c r="U1209" s="374">
        <f>(SUM($N127:T127,$N1006:T1006)+(U127+U1006*0)*U977/24-SUM($N188:T188))*($F1209&gt;=5)</f>
        <v>0</v>
      </c>
      <c r="V1209" s="374">
        <f>(SUM($N127:U127,$N1006:U1006)+(V127+V1006*0)*V977/24-SUM($N188:U188))*($F1209&gt;=5)</f>
        <v>0</v>
      </c>
      <c r="W1209" s="374">
        <f>(SUM($N127:V127,$N1006:V1006)+(W127+W1006*0)*W977/24-SUM($N188:V188))*($F1209&gt;=5)</f>
        <v>0</v>
      </c>
      <c r="X1209" s="374">
        <f>(SUM($N127:W127,$N1006:W1006)+(X127+X1006*0)*X977/24-SUM($N188:W188))*($F1209&gt;=5)</f>
        <v>0</v>
      </c>
      <c r="Y1209" s="374">
        <f>(SUM($N127:X127,$N1006:X1006)+(Y127+Y1006*0)*Y977/24-SUM($N188:X188))*($F1209&gt;=5)</f>
        <v>0</v>
      </c>
      <c r="Z1209" s="374">
        <f>(SUM($N127:Y127,$N1006:Y1006)+(Z127+Z1006*0)*Z977/24-SUM($N188:Y188))*($F1209&gt;=5)</f>
        <v>0</v>
      </c>
      <c r="AA1209" s="374">
        <f>(SUM($N127:Z127,$N1006:Z1006)+(AA127+AA1006*0)*AA977/24-SUM($N188:Z188))*($F1209&gt;=5)</f>
        <v>0</v>
      </c>
      <c r="AB1209" s="374">
        <f>(SUM($N127:AA127,$N1006:AA1006)+(AB127+AB1006*0)*AB977/24-SUM($N188:AA188))*($F1209&gt;=5)</f>
        <v>0</v>
      </c>
      <c r="AC1209" s="374">
        <f>(SUM($N127:AB127,$N1006:AB1006)+(AC127+AC1006*0)*AC977/24-SUM($N188:AB188))*($F1209&gt;=5)</f>
        <v>0</v>
      </c>
      <c r="AD1209" s="374">
        <f>(SUM($N127:AC127,$N1006:AC1006)+(AD127+AD1006*0)*AD977/24-SUM($N188:AC188))*($F1209&gt;=5)</f>
        <v>0</v>
      </c>
      <c r="AE1209" s="374">
        <f>(SUM($N127:AD127,$N1006:AD1006)+(AE127+AE1006*0)*AE977/24-SUM($N188:AD188))*($F1209&gt;=5)</f>
        <v>0</v>
      </c>
      <c r="AF1209" s="374">
        <f>(SUM($N127:AE127,$N1006:AE1006)+(AF127+AF1006*0)*AF977/24-SUM($N188:AE188))*($F1209&gt;=5)</f>
        <v>0</v>
      </c>
      <c r="AG1209" s="374">
        <f>(SUM($N127:AF127,$N1006:AF1006)+(AG127+AG1006*0)*AG977/24-SUM($N188:AF188))*($F1209&gt;=5)</f>
        <v>0</v>
      </c>
      <c r="AH1209" s="374">
        <f>(SUM($N127:AG127,$N1006:AG1006)+(AH127+AH1006*0)*AH977/24-SUM($N188:AG188))*($F1209&gt;=5)</f>
        <v>0</v>
      </c>
      <c r="AI1209" s="374">
        <f>(SUM($N127:AH127,$N1006:AH1006)+(AI127+AI1006*0)*AI977/24-SUM($N188:AH188))*($F1209&gt;=5)</f>
        <v>0</v>
      </c>
      <c r="AJ1209" s="374">
        <f>(SUM($N127:AI127,$N1006:AI1006)+(AJ127+AJ1006*0)*AJ977/24-SUM($N188:AI188))*($F1209&gt;=5)</f>
        <v>0</v>
      </c>
      <c r="AK1209" s="374">
        <f>(SUM($N127:AJ127,$N1006:AJ1006)+(AK127+AK1006*0)*AK977/24-SUM($N188:AJ188))*($F1209&gt;=5)</f>
        <v>0</v>
      </c>
      <c r="AL1209" s="374">
        <f>(SUM($N127:AK127,$N1006:AK1006)+(AL127+AL1006*0)*AL977/24-SUM($N188:AK188))*($F1209&gt;=5)</f>
        <v>0</v>
      </c>
      <c r="AM1209" s="374">
        <f>(SUM($N127:AL127,$N1006:AL1006)+(AM127+AM1006*0)*AM977/24-SUM($N188:AL188))*($F1209&gt;=5)</f>
        <v>0</v>
      </c>
      <c r="AN1209" s="374">
        <f>(SUM($N127:AM127,$N1006:AM1006)+(AN127+AN1006*0)*AN977/24-SUM($N188:AM188))*($F1209&gt;=5)</f>
        <v>0</v>
      </c>
      <c r="AO1209" s="374">
        <f>(SUM($N127:AN127,$N1006:AN1006)+(AO127+AO1006*0)*AO977/24-SUM($N188:AN188))*($F1209&gt;=5)</f>
        <v>0</v>
      </c>
      <c r="AP1209" s="374">
        <f>(SUM($N127:AO127,$N1006:AO1006)+(AP127+AP1006*0)*AP977/24-SUM($N188:AO188))*($F1209&gt;=5)</f>
        <v>0</v>
      </c>
      <c r="AQ1209" s="374">
        <f>(SUM($N127:AP127,$N1006:AP1006)+(AQ127+AQ1006*0)*AQ977/24-SUM($N188:AP188))*($F1209&gt;=5)</f>
        <v>0</v>
      </c>
      <c r="AR1209" s="374">
        <f>(SUM($N127:AQ127,$N1006:AQ1006)+(AR127+AR1006*0)*AR977/24-SUM($N188:AQ188))*($F1209&gt;=5)</f>
        <v>0</v>
      </c>
      <c r="AS1209" s="374">
        <f>(SUM($N127:AR127,$N1006:AR1006)+(AS127+AS1006*0)*AS977/24-SUM($N188:AR188))*($F1209&gt;=5)</f>
        <v>0</v>
      </c>
      <c r="AT1209" s="374">
        <f>(SUM($N127:AS127,$N1006:AS1006)+(AT127+AT1006*0)*AT977/24-SUM($N188:AS188))*($F1209&gt;=5)</f>
        <v>0</v>
      </c>
      <c r="AU1209" s="374">
        <f>(SUM($N127:AT127,$N1006:AT1006)+(AU127+AU1006*0)*AU977/24-SUM($N188:AT188))*($F1209&gt;=5)</f>
        <v>0</v>
      </c>
      <c r="AV1209" s="374">
        <f>(SUM($N127:AU127,$N1006:AU1006)+(AV127+AV1006*0)*AV977/24-SUM($N188:AU188))*($F1209&gt;=5)</f>
        <v>0</v>
      </c>
      <c r="AW1209" s="374">
        <f>(SUM($N127:AV127,$N1006:AV1006)+(AW127+AW1006*0)*AW977/24-SUM($N188:AV188))*($F1209&gt;=5)</f>
        <v>0</v>
      </c>
      <c r="AX1209" s="374">
        <f>(SUM($N127:AW127,$N1006:AW1006)+(AX127+AX1006*0)*AX977/24-SUM($N188:AW188))*($F1209&gt;=5)</f>
        <v>0</v>
      </c>
      <c r="AY1209" s="374">
        <f>(SUM($N127:AX127,$N1006:AX1006)+(AY127+AY1006*0)*AY977/24-SUM($N188:AX188))*($F1209&gt;=5)</f>
        <v>0</v>
      </c>
      <c r="AZ1209" s="374">
        <f>(SUM($N127:AY127,$N1006:AY1006)+(AZ127+AZ1006*0)*AZ977/24-SUM($N188:AY188))*($F1209&gt;=5)</f>
        <v>0</v>
      </c>
      <c r="BA1209" s="374">
        <f>(SUM($N127:AZ127,$N1006:AZ1006)+(BA127+BA1006*0)*BA977/24-SUM($N188:AZ188))*($F1209&gt;=5)</f>
        <v>0</v>
      </c>
      <c r="BB1209" s="374">
        <f>(SUM($N127:BA127,$N1006:BA1006)+(BB127+BB1006*0)*BB977/24-SUM($N188:BA188))*($F1209&gt;=5)</f>
        <v>0</v>
      </c>
      <c r="BC1209" s="374">
        <f>(SUM($N127:BB127,$N1006:BB1006)+(BC127+BC1006*0)*BC977/24-SUM($N188:BB188))*($F1209&gt;=5)</f>
        <v>0</v>
      </c>
      <c r="BD1209" s="374">
        <f>(SUM($N127:BC127,$N1006:BC1006)+(BD127+BD1006*0)*BD977/24-SUM($N188:BC188))*($F1209&gt;=5)</f>
        <v>0</v>
      </c>
      <c r="BE1209" s="374">
        <f>(SUM($N127:BD127,$N1006:BD1006)+(BE127+BE1006*0)*BE977/24-SUM($N188:BD188))*($F1209&gt;=5)</f>
        <v>0</v>
      </c>
      <c r="BF1209" s="374">
        <f>(SUM($N127:BE127,$N1006:BE1006)+(BF127+BF1006*0)*BF977/24-SUM($N188:BE188))*($F1209&gt;=5)</f>
        <v>0</v>
      </c>
      <c r="BG1209" s="374">
        <f>(SUM($N127:BF127,$N1006:BF1006)+(BG127+BG1006*0)*BG977/24-SUM($N188:BF188))*($F1209&gt;=5)</f>
        <v>0</v>
      </c>
      <c r="BH1209" s="374">
        <f>(SUM($N127:BG127,$N1006:BG1006)+(BH127+BH1006*0)*BH977/24-SUM($N188:BG188))*($F1209&gt;=5)</f>
        <v>0</v>
      </c>
      <c r="BI1209" s="374">
        <f>(SUM($N127:BH127,$N1006:BH1006)+(BI127+BI1006*0)*BI977/24-SUM($N188:BH188))*($F1209&gt;=5)</f>
        <v>0</v>
      </c>
      <c r="BJ1209" s="374">
        <f>(SUM($N127:BI127,$N1006:BI1006)+(BJ127+BJ1006*0)*BJ977/24-SUM($N188:BI188))*($F1209&gt;=5)</f>
        <v>0</v>
      </c>
      <c r="BK1209" s="374">
        <f>(SUM($N127:BJ127,$N1006:BJ1006)+(BK127+BK1006*0)*BK977/24-SUM($N188:BJ188))*($F1209&gt;=5)</f>
        <v>0</v>
      </c>
      <c r="BL1209" s="374">
        <f>(SUM($N127:BK127,$N1006:BK1006)+(BL127+BL1006*0)*BL977/24-SUM($N188:BK188))*($F1209&gt;=5)</f>
        <v>0</v>
      </c>
      <c r="BM1209" s="374">
        <f>(SUM($N127:BL127,$N1006:BL1006)+(BM127+BM1006*0)*BM977/24-SUM($N188:BL188))*($F1209&gt;=5)</f>
        <v>0</v>
      </c>
    </row>
    <row r="1210" spans="3:65" outlineLevel="1" x14ac:dyDescent="0.2">
      <c r="C1210" s="325">
        <f t="shared" si="1901"/>
        <v>12</v>
      </c>
      <c r="D1210" s="303" t="str">
        <f t="shared" si="1902"/>
        <v>item 12</v>
      </c>
      <c r="E1210" s="350" t="str">
        <f t="shared" si="1900"/>
        <v>Operating Expense</v>
      </c>
      <c r="F1210" s="320">
        <f t="shared" si="1900"/>
        <v>2</v>
      </c>
      <c r="G1210" s="320"/>
      <c r="H1210" s="426">
        <f t="shared" si="1905"/>
        <v>0.38574999999999998</v>
      </c>
      <c r="K1210" s="341">
        <f t="shared" si="1903"/>
        <v>0</v>
      </c>
      <c r="L1210" s="342">
        <f t="shared" si="1904"/>
        <v>0</v>
      </c>
      <c r="O1210" s="374">
        <f>(SUM($N128:N128,$N1007:N1007)+(O128+O1007*0)*O978/24-SUM($N189:N189))*($F1210&gt;=5)</f>
        <v>0</v>
      </c>
      <c r="P1210" s="374">
        <f>(SUM($N128:O128,$N1007:O1007)+(P128+P1007*0)*P978/24-SUM($N189:O189))*($F1210&gt;=5)</f>
        <v>0</v>
      </c>
      <c r="Q1210" s="374">
        <f>(SUM($N128:P128,$N1007:P1007)+(Q128+Q1007*0)*Q978/24-SUM($N189:P189))*($F1210&gt;=5)</f>
        <v>0</v>
      </c>
      <c r="R1210" s="374">
        <f>(SUM($N128:Q128,$N1007:Q1007)+(R128+R1007*0)*R978/24-SUM($N189:Q189))*($F1210&gt;=5)</f>
        <v>0</v>
      </c>
      <c r="S1210" s="374">
        <f>(SUM($N128:R128,$N1007:R1007)+(S128+S1007*0)*S978/24-SUM($N189:R189))*($F1210&gt;=5)</f>
        <v>0</v>
      </c>
      <c r="T1210" s="374">
        <f>(SUM($N128:S128,$N1007:S1007)+(T128+T1007*0)*T978/24-SUM($N189:S189))*($F1210&gt;=5)</f>
        <v>0</v>
      </c>
      <c r="U1210" s="374">
        <f>(SUM($N128:T128,$N1007:T1007)+(U128+U1007*0)*U978/24-SUM($N189:T189))*($F1210&gt;=5)</f>
        <v>0</v>
      </c>
      <c r="V1210" s="374">
        <f>(SUM($N128:U128,$N1007:U1007)+(V128+V1007*0)*V978/24-SUM($N189:U189))*($F1210&gt;=5)</f>
        <v>0</v>
      </c>
      <c r="W1210" s="374">
        <f>(SUM($N128:V128,$N1007:V1007)+(W128+W1007*0)*W978/24-SUM($N189:V189))*($F1210&gt;=5)</f>
        <v>0</v>
      </c>
      <c r="X1210" s="374">
        <f>(SUM($N128:W128,$N1007:W1007)+(X128+X1007*0)*X978/24-SUM($N189:W189))*($F1210&gt;=5)</f>
        <v>0</v>
      </c>
      <c r="Y1210" s="374">
        <f>(SUM($N128:X128,$N1007:X1007)+(Y128+Y1007*0)*Y978/24-SUM($N189:X189))*($F1210&gt;=5)</f>
        <v>0</v>
      </c>
      <c r="Z1210" s="374">
        <f>(SUM($N128:Y128,$N1007:Y1007)+(Z128+Z1007*0)*Z978/24-SUM($N189:Y189))*($F1210&gt;=5)</f>
        <v>0</v>
      </c>
      <c r="AA1210" s="374">
        <f>(SUM($N128:Z128,$N1007:Z1007)+(AA128+AA1007*0)*AA978/24-SUM($N189:Z189))*($F1210&gt;=5)</f>
        <v>0</v>
      </c>
      <c r="AB1210" s="374">
        <f>(SUM($N128:AA128,$N1007:AA1007)+(AB128+AB1007*0)*AB978/24-SUM($N189:AA189))*($F1210&gt;=5)</f>
        <v>0</v>
      </c>
      <c r="AC1210" s="374">
        <f>(SUM($N128:AB128,$N1007:AB1007)+(AC128+AC1007*0)*AC978/24-SUM($N189:AB189))*($F1210&gt;=5)</f>
        <v>0</v>
      </c>
      <c r="AD1210" s="374">
        <f>(SUM($N128:AC128,$N1007:AC1007)+(AD128+AD1007*0)*AD978/24-SUM($N189:AC189))*($F1210&gt;=5)</f>
        <v>0</v>
      </c>
      <c r="AE1210" s="374">
        <f>(SUM($N128:AD128,$N1007:AD1007)+(AE128+AE1007*0)*AE978/24-SUM($N189:AD189))*($F1210&gt;=5)</f>
        <v>0</v>
      </c>
      <c r="AF1210" s="374">
        <f>(SUM($N128:AE128,$N1007:AE1007)+(AF128+AF1007*0)*AF978/24-SUM($N189:AE189))*($F1210&gt;=5)</f>
        <v>0</v>
      </c>
      <c r="AG1210" s="374">
        <f>(SUM($N128:AF128,$N1007:AF1007)+(AG128+AG1007*0)*AG978/24-SUM($N189:AF189))*($F1210&gt;=5)</f>
        <v>0</v>
      </c>
      <c r="AH1210" s="374">
        <f>(SUM($N128:AG128,$N1007:AG1007)+(AH128+AH1007*0)*AH978/24-SUM($N189:AG189))*($F1210&gt;=5)</f>
        <v>0</v>
      </c>
      <c r="AI1210" s="374">
        <f>(SUM($N128:AH128,$N1007:AH1007)+(AI128+AI1007*0)*AI978/24-SUM($N189:AH189))*($F1210&gt;=5)</f>
        <v>0</v>
      </c>
      <c r="AJ1210" s="374">
        <f>(SUM($N128:AI128,$N1007:AI1007)+(AJ128+AJ1007*0)*AJ978/24-SUM($N189:AI189))*($F1210&gt;=5)</f>
        <v>0</v>
      </c>
      <c r="AK1210" s="374">
        <f>(SUM($N128:AJ128,$N1007:AJ1007)+(AK128+AK1007*0)*AK978/24-SUM($N189:AJ189))*($F1210&gt;=5)</f>
        <v>0</v>
      </c>
      <c r="AL1210" s="374">
        <f>(SUM($N128:AK128,$N1007:AK1007)+(AL128+AL1007*0)*AL978/24-SUM($N189:AK189))*($F1210&gt;=5)</f>
        <v>0</v>
      </c>
      <c r="AM1210" s="374">
        <f>(SUM($N128:AL128,$N1007:AL1007)+(AM128+AM1007*0)*AM978/24-SUM($N189:AL189))*($F1210&gt;=5)</f>
        <v>0</v>
      </c>
      <c r="AN1210" s="374">
        <f>(SUM($N128:AM128,$N1007:AM1007)+(AN128+AN1007*0)*AN978/24-SUM($N189:AM189))*($F1210&gt;=5)</f>
        <v>0</v>
      </c>
      <c r="AO1210" s="374">
        <f>(SUM($N128:AN128,$N1007:AN1007)+(AO128+AO1007*0)*AO978/24-SUM($N189:AN189))*($F1210&gt;=5)</f>
        <v>0</v>
      </c>
      <c r="AP1210" s="374">
        <f>(SUM($N128:AO128,$N1007:AO1007)+(AP128+AP1007*0)*AP978/24-SUM($N189:AO189))*($F1210&gt;=5)</f>
        <v>0</v>
      </c>
      <c r="AQ1210" s="374">
        <f>(SUM($N128:AP128,$N1007:AP1007)+(AQ128+AQ1007*0)*AQ978/24-SUM($N189:AP189))*($F1210&gt;=5)</f>
        <v>0</v>
      </c>
      <c r="AR1210" s="374">
        <f>(SUM($N128:AQ128,$N1007:AQ1007)+(AR128+AR1007*0)*AR978/24-SUM($N189:AQ189))*($F1210&gt;=5)</f>
        <v>0</v>
      </c>
      <c r="AS1210" s="374">
        <f>(SUM($N128:AR128,$N1007:AR1007)+(AS128+AS1007*0)*AS978/24-SUM($N189:AR189))*($F1210&gt;=5)</f>
        <v>0</v>
      </c>
      <c r="AT1210" s="374">
        <f>(SUM($N128:AS128,$N1007:AS1007)+(AT128+AT1007*0)*AT978/24-SUM($N189:AS189))*($F1210&gt;=5)</f>
        <v>0</v>
      </c>
      <c r="AU1210" s="374">
        <f>(SUM($N128:AT128,$N1007:AT1007)+(AU128+AU1007*0)*AU978/24-SUM($N189:AT189))*($F1210&gt;=5)</f>
        <v>0</v>
      </c>
      <c r="AV1210" s="374">
        <f>(SUM($N128:AU128,$N1007:AU1007)+(AV128+AV1007*0)*AV978/24-SUM($N189:AU189))*($F1210&gt;=5)</f>
        <v>0</v>
      </c>
      <c r="AW1210" s="374">
        <f>(SUM($N128:AV128,$N1007:AV1007)+(AW128+AW1007*0)*AW978/24-SUM($N189:AV189))*($F1210&gt;=5)</f>
        <v>0</v>
      </c>
      <c r="AX1210" s="374">
        <f>(SUM($N128:AW128,$N1007:AW1007)+(AX128+AX1007*0)*AX978/24-SUM($N189:AW189))*($F1210&gt;=5)</f>
        <v>0</v>
      </c>
      <c r="AY1210" s="374">
        <f>(SUM($N128:AX128,$N1007:AX1007)+(AY128+AY1007*0)*AY978/24-SUM($N189:AX189))*($F1210&gt;=5)</f>
        <v>0</v>
      </c>
      <c r="AZ1210" s="374">
        <f>(SUM($N128:AY128,$N1007:AY1007)+(AZ128+AZ1007*0)*AZ978/24-SUM($N189:AY189))*($F1210&gt;=5)</f>
        <v>0</v>
      </c>
      <c r="BA1210" s="374">
        <f>(SUM($N128:AZ128,$N1007:AZ1007)+(BA128+BA1007*0)*BA978/24-SUM($N189:AZ189))*($F1210&gt;=5)</f>
        <v>0</v>
      </c>
      <c r="BB1210" s="374">
        <f>(SUM($N128:BA128,$N1007:BA1007)+(BB128+BB1007*0)*BB978/24-SUM($N189:BA189))*($F1210&gt;=5)</f>
        <v>0</v>
      </c>
      <c r="BC1210" s="374">
        <f>(SUM($N128:BB128,$N1007:BB1007)+(BC128+BC1007*0)*BC978/24-SUM($N189:BB189))*($F1210&gt;=5)</f>
        <v>0</v>
      </c>
      <c r="BD1210" s="374">
        <f>(SUM($N128:BC128,$N1007:BC1007)+(BD128+BD1007*0)*BD978/24-SUM($N189:BC189))*($F1210&gt;=5)</f>
        <v>0</v>
      </c>
      <c r="BE1210" s="374">
        <f>(SUM($N128:BD128,$N1007:BD1007)+(BE128+BE1007*0)*BE978/24-SUM($N189:BD189))*($F1210&gt;=5)</f>
        <v>0</v>
      </c>
      <c r="BF1210" s="374">
        <f>(SUM($N128:BE128,$N1007:BE1007)+(BF128+BF1007*0)*BF978/24-SUM($N189:BE189))*($F1210&gt;=5)</f>
        <v>0</v>
      </c>
      <c r="BG1210" s="374">
        <f>(SUM($N128:BF128,$N1007:BF1007)+(BG128+BG1007*0)*BG978/24-SUM($N189:BF189))*($F1210&gt;=5)</f>
        <v>0</v>
      </c>
      <c r="BH1210" s="374">
        <f>(SUM($N128:BG128,$N1007:BG1007)+(BH128+BH1007*0)*BH978/24-SUM($N189:BG189))*($F1210&gt;=5)</f>
        <v>0</v>
      </c>
      <c r="BI1210" s="374">
        <f>(SUM($N128:BH128,$N1007:BH1007)+(BI128+BI1007*0)*BI978/24-SUM($N189:BH189))*($F1210&gt;=5)</f>
        <v>0</v>
      </c>
      <c r="BJ1210" s="374">
        <f>(SUM($N128:BI128,$N1007:BI1007)+(BJ128+BJ1007*0)*BJ978/24-SUM($N189:BI189))*($F1210&gt;=5)</f>
        <v>0</v>
      </c>
      <c r="BK1210" s="374">
        <f>(SUM($N128:BJ128,$N1007:BJ1007)+(BK128+BK1007*0)*BK978/24-SUM($N189:BJ189))*($F1210&gt;=5)</f>
        <v>0</v>
      </c>
      <c r="BL1210" s="374">
        <f>(SUM($N128:BK128,$N1007:BK1007)+(BL128+BL1007*0)*BL978/24-SUM($N189:BK189))*($F1210&gt;=5)</f>
        <v>0</v>
      </c>
      <c r="BM1210" s="374">
        <f>(SUM($N128:BL128,$N1007:BL1007)+(BM128+BM1007*0)*BM978/24-SUM($N189:BL189))*($F1210&gt;=5)</f>
        <v>0</v>
      </c>
    </row>
    <row r="1211" spans="3:65" outlineLevel="1" x14ac:dyDescent="0.2">
      <c r="C1211" s="325">
        <f t="shared" si="1901"/>
        <v>13</v>
      </c>
      <c r="D1211" s="303" t="str">
        <f t="shared" si="1902"/>
        <v>item 13</v>
      </c>
      <c r="E1211" s="350" t="str">
        <f t="shared" si="1900"/>
        <v>Operating Expense</v>
      </c>
      <c r="F1211" s="320">
        <f t="shared" si="1900"/>
        <v>2</v>
      </c>
      <c r="G1211" s="320"/>
      <c r="H1211" s="426">
        <f t="shared" si="1905"/>
        <v>0.38574999999999998</v>
      </c>
      <c r="K1211" s="341">
        <f t="shared" si="1903"/>
        <v>0</v>
      </c>
      <c r="L1211" s="342">
        <f t="shared" si="1904"/>
        <v>0</v>
      </c>
      <c r="O1211" s="374">
        <f>(SUM($N129:N129,$N1008:N1008)+(O129+O1008*0)*O979/24-SUM($N190:N190))*($F1211&gt;=5)</f>
        <v>0</v>
      </c>
      <c r="P1211" s="374">
        <f>(SUM($N129:O129,$N1008:O1008)+(P129+P1008*0)*P979/24-SUM($N190:O190))*($F1211&gt;=5)</f>
        <v>0</v>
      </c>
      <c r="Q1211" s="374">
        <f>(SUM($N129:P129,$N1008:P1008)+(Q129+Q1008*0)*Q979/24-SUM($N190:P190))*($F1211&gt;=5)</f>
        <v>0</v>
      </c>
      <c r="R1211" s="374">
        <f>(SUM($N129:Q129,$N1008:Q1008)+(R129+R1008*0)*R979/24-SUM($N190:Q190))*($F1211&gt;=5)</f>
        <v>0</v>
      </c>
      <c r="S1211" s="374">
        <f>(SUM($N129:R129,$N1008:R1008)+(S129+S1008*0)*S979/24-SUM($N190:R190))*($F1211&gt;=5)</f>
        <v>0</v>
      </c>
      <c r="T1211" s="374">
        <f>(SUM($N129:S129,$N1008:S1008)+(T129+T1008*0)*T979/24-SUM($N190:S190))*($F1211&gt;=5)</f>
        <v>0</v>
      </c>
      <c r="U1211" s="374">
        <f>(SUM($N129:T129,$N1008:T1008)+(U129+U1008*0)*U979/24-SUM($N190:T190))*($F1211&gt;=5)</f>
        <v>0</v>
      </c>
      <c r="V1211" s="374">
        <f>(SUM($N129:U129,$N1008:U1008)+(V129+V1008*0)*V979/24-SUM($N190:U190))*($F1211&gt;=5)</f>
        <v>0</v>
      </c>
      <c r="W1211" s="374">
        <f>(SUM($N129:V129,$N1008:V1008)+(W129+W1008*0)*W979/24-SUM($N190:V190))*($F1211&gt;=5)</f>
        <v>0</v>
      </c>
      <c r="X1211" s="374">
        <f>(SUM($N129:W129,$N1008:W1008)+(X129+X1008*0)*X979/24-SUM($N190:W190))*($F1211&gt;=5)</f>
        <v>0</v>
      </c>
      <c r="Y1211" s="374">
        <f>(SUM($N129:X129,$N1008:X1008)+(Y129+Y1008*0)*Y979/24-SUM($N190:X190))*($F1211&gt;=5)</f>
        <v>0</v>
      </c>
      <c r="Z1211" s="374">
        <f>(SUM($N129:Y129,$N1008:Y1008)+(Z129+Z1008*0)*Z979/24-SUM($N190:Y190))*($F1211&gt;=5)</f>
        <v>0</v>
      </c>
      <c r="AA1211" s="374">
        <f>(SUM($N129:Z129,$N1008:Z1008)+(AA129+AA1008*0)*AA979/24-SUM($N190:Z190))*($F1211&gt;=5)</f>
        <v>0</v>
      </c>
      <c r="AB1211" s="374">
        <f>(SUM($N129:AA129,$N1008:AA1008)+(AB129+AB1008*0)*AB979/24-SUM($N190:AA190))*($F1211&gt;=5)</f>
        <v>0</v>
      </c>
      <c r="AC1211" s="374">
        <f>(SUM($N129:AB129,$N1008:AB1008)+(AC129+AC1008*0)*AC979/24-SUM($N190:AB190))*($F1211&gt;=5)</f>
        <v>0</v>
      </c>
      <c r="AD1211" s="374">
        <f>(SUM($N129:AC129,$N1008:AC1008)+(AD129+AD1008*0)*AD979/24-SUM($N190:AC190))*($F1211&gt;=5)</f>
        <v>0</v>
      </c>
      <c r="AE1211" s="374">
        <f>(SUM($N129:AD129,$N1008:AD1008)+(AE129+AE1008*0)*AE979/24-SUM($N190:AD190))*($F1211&gt;=5)</f>
        <v>0</v>
      </c>
      <c r="AF1211" s="374">
        <f>(SUM($N129:AE129,$N1008:AE1008)+(AF129+AF1008*0)*AF979/24-SUM($N190:AE190))*($F1211&gt;=5)</f>
        <v>0</v>
      </c>
      <c r="AG1211" s="374">
        <f>(SUM($N129:AF129,$N1008:AF1008)+(AG129+AG1008*0)*AG979/24-SUM($N190:AF190))*($F1211&gt;=5)</f>
        <v>0</v>
      </c>
      <c r="AH1211" s="374">
        <f>(SUM($N129:AG129,$N1008:AG1008)+(AH129+AH1008*0)*AH979/24-SUM($N190:AG190))*($F1211&gt;=5)</f>
        <v>0</v>
      </c>
      <c r="AI1211" s="374">
        <f>(SUM($N129:AH129,$N1008:AH1008)+(AI129+AI1008*0)*AI979/24-SUM($N190:AH190))*($F1211&gt;=5)</f>
        <v>0</v>
      </c>
      <c r="AJ1211" s="374">
        <f>(SUM($N129:AI129,$N1008:AI1008)+(AJ129+AJ1008*0)*AJ979/24-SUM($N190:AI190))*($F1211&gt;=5)</f>
        <v>0</v>
      </c>
      <c r="AK1211" s="374">
        <f>(SUM($N129:AJ129,$N1008:AJ1008)+(AK129+AK1008*0)*AK979/24-SUM($N190:AJ190))*($F1211&gt;=5)</f>
        <v>0</v>
      </c>
      <c r="AL1211" s="374">
        <f>(SUM($N129:AK129,$N1008:AK1008)+(AL129+AL1008*0)*AL979/24-SUM($N190:AK190))*($F1211&gt;=5)</f>
        <v>0</v>
      </c>
      <c r="AM1211" s="374">
        <f>(SUM($N129:AL129,$N1008:AL1008)+(AM129+AM1008*0)*AM979/24-SUM($N190:AL190))*($F1211&gt;=5)</f>
        <v>0</v>
      </c>
      <c r="AN1211" s="374">
        <f>(SUM($N129:AM129,$N1008:AM1008)+(AN129+AN1008*0)*AN979/24-SUM($N190:AM190))*($F1211&gt;=5)</f>
        <v>0</v>
      </c>
      <c r="AO1211" s="374">
        <f>(SUM($N129:AN129,$N1008:AN1008)+(AO129+AO1008*0)*AO979/24-SUM($N190:AN190))*($F1211&gt;=5)</f>
        <v>0</v>
      </c>
      <c r="AP1211" s="374">
        <f>(SUM($N129:AO129,$N1008:AO1008)+(AP129+AP1008*0)*AP979/24-SUM($N190:AO190))*($F1211&gt;=5)</f>
        <v>0</v>
      </c>
      <c r="AQ1211" s="374">
        <f>(SUM($N129:AP129,$N1008:AP1008)+(AQ129+AQ1008*0)*AQ979/24-SUM($N190:AP190))*($F1211&gt;=5)</f>
        <v>0</v>
      </c>
      <c r="AR1211" s="374">
        <f>(SUM($N129:AQ129,$N1008:AQ1008)+(AR129+AR1008*0)*AR979/24-SUM($N190:AQ190))*($F1211&gt;=5)</f>
        <v>0</v>
      </c>
      <c r="AS1211" s="374">
        <f>(SUM($N129:AR129,$N1008:AR1008)+(AS129+AS1008*0)*AS979/24-SUM($N190:AR190))*($F1211&gt;=5)</f>
        <v>0</v>
      </c>
      <c r="AT1211" s="374">
        <f>(SUM($N129:AS129,$N1008:AS1008)+(AT129+AT1008*0)*AT979/24-SUM($N190:AS190))*($F1211&gt;=5)</f>
        <v>0</v>
      </c>
      <c r="AU1211" s="374">
        <f>(SUM($N129:AT129,$N1008:AT1008)+(AU129+AU1008*0)*AU979/24-SUM($N190:AT190))*($F1211&gt;=5)</f>
        <v>0</v>
      </c>
      <c r="AV1211" s="374">
        <f>(SUM($N129:AU129,$N1008:AU1008)+(AV129+AV1008*0)*AV979/24-SUM($N190:AU190))*($F1211&gt;=5)</f>
        <v>0</v>
      </c>
      <c r="AW1211" s="374">
        <f>(SUM($N129:AV129,$N1008:AV1008)+(AW129+AW1008*0)*AW979/24-SUM($N190:AV190))*($F1211&gt;=5)</f>
        <v>0</v>
      </c>
      <c r="AX1211" s="374">
        <f>(SUM($N129:AW129,$N1008:AW1008)+(AX129+AX1008*0)*AX979/24-SUM($N190:AW190))*($F1211&gt;=5)</f>
        <v>0</v>
      </c>
      <c r="AY1211" s="374">
        <f>(SUM($N129:AX129,$N1008:AX1008)+(AY129+AY1008*0)*AY979/24-SUM($N190:AX190))*($F1211&gt;=5)</f>
        <v>0</v>
      </c>
      <c r="AZ1211" s="374">
        <f>(SUM($N129:AY129,$N1008:AY1008)+(AZ129+AZ1008*0)*AZ979/24-SUM($N190:AY190))*($F1211&gt;=5)</f>
        <v>0</v>
      </c>
      <c r="BA1211" s="374">
        <f>(SUM($N129:AZ129,$N1008:AZ1008)+(BA129+BA1008*0)*BA979/24-SUM($N190:AZ190))*($F1211&gt;=5)</f>
        <v>0</v>
      </c>
      <c r="BB1211" s="374">
        <f>(SUM($N129:BA129,$N1008:BA1008)+(BB129+BB1008*0)*BB979/24-SUM($N190:BA190))*($F1211&gt;=5)</f>
        <v>0</v>
      </c>
      <c r="BC1211" s="374">
        <f>(SUM($N129:BB129,$N1008:BB1008)+(BC129+BC1008*0)*BC979/24-SUM($N190:BB190))*($F1211&gt;=5)</f>
        <v>0</v>
      </c>
      <c r="BD1211" s="374">
        <f>(SUM($N129:BC129,$N1008:BC1008)+(BD129+BD1008*0)*BD979/24-SUM($N190:BC190))*($F1211&gt;=5)</f>
        <v>0</v>
      </c>
      <c r="BE1211" s="374">
        <f>(SUM($N129:BD129,$N1008:BD1008)+(BE129+BE1008*0)*BE979/24-SUM($N190:BD190))*($F1211&gt;=5)</f>
        <v>0</v>
      </c>
      <c r="BF1211" s="374">
        <f>(SUM($N129:BE129,$N1008:BE1008)+(BF129+BF1008*0)*BF979/24-SUM($N190:BE190))*($F1211&gt;=5)</f>
        <v>0</v>
      </c>
      <c r="BG1211" s="374">
        <f>(SUM($N129:BF129,$N1008:BF1008)+(BG129+BG1008*0)*BG979/24-SUM($N190:BF190))*($F1211&gt;=5)</f>
        <v>0</v>
      </c>
      <c r="BH1211" s="374">
        <f>(SUM($N129:BG129,$N1008:BG1008)+(BH129+BH1008*0)*BH979/24-SUM($N190:BG190))*($F1211&gt;=5)</f>
        <v>0</v>
      </c>
      <c r="BI1211" s="374">
        <f>(SUM($N129:BH129,$N1008:BH1008)+(BI129+BI1008*0)*BI979/24-SUM($N190:BH190))*($F1211&gt;=5)</f>
        <v>0</v>
      </c>
      <c r="BJ1211" s="374">
        <f>(SUM($N129:BI129,$N1008:BI1008)+(BJ129+BJ1008*0)*BJ979/24-SUM($N190:BI190))*($F1211&gt;=5)</f>
        <v>0</v>
      </c>
      <c r="BK1211" s="374">
        <f>(SUM($N129:BJ129,$N1008:BJ1008)+(BK129+BK1008*0)*BK979/24-SUM($N190:BJ190))*($F1211&gt;=5)</f>
        <v>0</v>
      </c>
      <c r="BL1211" s="374">
        <f>(SUM($N129:BK129,$N1008:BK1008)+(BL129+BL1008*0)*BL979/24-SUM($N190:BK190))*($F1211&gt;=5)</f>
        <v>0</v>
      </c>
      <c r="BM1211" s="374">
        <f>(SUM($N129:BL129,$N1008:BL1008)+(BM129+BM1008*0)*BM979/24-SUM($N190:BL190))*($F1211&gt;=5)</f>
        <v>0</v>
      </c>
    </row>
    <row r="1212" spans="3:65" outlineLevel="1" x14ac:dyDescent="0.2">
      <c r="C1212" s="325">
        <f t="shared" si="1901"/>
        <v>14</v>
      </c>
      <c r="D1212" s="303" t="str">
        <f t="shared" si="1902"/>
        <v>item 14</v>
      </c>
      <c r="E1212" s="350" t="str">
        <f t="shared" si="1900"/>
        <v>Operating Expense</v>
      </c>
      <c r="F1212" s="320">
        <f t="shared" si="1900"/>
        <v>2</v>
      </c>
      <c r="G1212" s="320"/>
      <c r="H1212" s="426">
        <f t="shared" si="1905"/>
        <v>0.38574999999999998</v>
      </c>
      <c r="K1212" s="341">
        <f t="shared" si="1903"/>
        <v>0</v>
      </c>
      <c r="L1212" s="342">
        <f t="shared" si="1904"/>
        <v>0</v>
      </c>
      <c r="O1212" s="374">
        <f>(SUM($N130:N130,$N1009:N1009)+(O130+O1009*0)*O980/24-SUM($N191:N191))*($F1212&gt;=5)</f>
        <v>0</v>
      </c>
      <c r="P1212" s="374">
        <f>(SUM($N130:O130,$N1009:O1009)+(P130+P1009*0)*P980/24-SUM($N191:O191))*($F1212&gt;=5)</f>
        <v>0</v>
      </c>
      <c r="Q1212" s="374">
        <f>(SUM($N130:P130,$N1009:P1009)+(Q130+Q1009*0)*Q980/24-SUM($N191:P191))*($F1212&gt;=5)</f>
        <v>0</v>
      </c>
      <c r="R1212" s="374">
        <f>(SUM($N130:Q130,$N1009:Q1009)+(R130+R1009*0)*R980/24-SUM($N191:Q191))*($F1212&gt;=5)</f>
        <v>0</v>
      </c>
      <c r="S1212" s="374">
        <f>(SUM($N130:R130,$N1009:R1009)+(S130+S1009*0)*S980/24-SUM($N191:R191))*($F1212&gt;=5)</f>
        <v>0</v>
      </c>
      <c r="T1212" s="374">
        <f>(SUM($N130:S130,$N1009:S1009)+(T130+T1009*0)*T980/24-SUM($N191:S191))*($F1212&gt;=5)</f>
        <v>0</v>
      </c>
      <c r="U1212" s="374">
        <f>(SUM($N130:T130,$N1009:T1009)+(U130+U1009*0)*U980/24-SUM($N191:T191))*($F1212&gt;=5)</f>
        <v>0</v>
      </c>
      <c r="V1212" s="374">
        <f>(SUM($N130:U130,$N1009:U1009)+(V130+V1009*0)*V980/24-SUM($N191:U191))*($F1212&gt;=5)</f>
        <v>0</v>
      </c>
      <c r="W1212" s="374">
        <f>(SUM($N130:V130,$N1009:V1009)+(W130+W1009*0)*W980/24-SUM($N191:V191))*($F1212&gt;=5)</f>
        <v>0</v>
      </c>
      <c r="X1212" s="374">
        <f>(SUM($N130:W130,$N1009:W1009)+(X130+X1009*0)*X980/24-SUM($N191:W191))*($F1212&gt;=5)</f>
        <v>0</v>
      </c>
      <c r="Y1212" s="374">
        <f>(SUM($N130:X130,$N1009:X1009)+(Y130+Y1009*0)*Y980/24-SUM($N191:X191))*($F1212&gt;=5)</f>
        <v>0</v>
      </c>
      <c r="Z1212" s="374">
        <f>(SUM($N130:Y130,$N1009:Y1009)+(Z130+Z1009*0)*Z980/24-SUM($N191:Y191))*($F1212&gt;=5)</f>
        <v>0</v>
      </c>
      <c r="AA1212" s="374">
        <f>(SUM($N130:Z130,$N1009:Z1009)+(AA130+AA1009*0)*AA980/24-SUM($N191:Z191))*($F1212&gt;=5)</f>
        <v>0</v>
      </c>
      <c r="AB1212" s="374">
        <f>(SUM($N130:AA130,$N1009:AA1009)+(AB130+AB1009*0)*AB980/24-SUM($N191:AA191))*($F1212&gt;=5)</f>
        <v>0</v>
      </c>
      <c r="AC1212" s="374">
        <f>(SUM($N130:AB130,$N1009:AB1009)+(AC130+AC1009*0)*AC980/24-SUM($N191:AB191))*($F1212&gt;=5)</f>
        <v>0</v>
      </c>
      <c r="AD1212" s="374">
        <f>(SUM($N130:AC130,$N1009:AC1009)+(AD130+AD1009*0)*AD980/24-SUM($N191:AC191))*($F1212&gt;=5)</f>
        <v>0</v>
      </c>
      <c r="AE1212" s="374">
        <f>(SUM($N130:AD130,$N1009:AD1009)+(AE130+AE1009*0)*AE980/24-SUM($N191:AD191))*($F1212&gt;=5)</f>
        <v>0</v>
      </c>
      <c r="AF1212" s="374">
        <f>(SUM($N130:AE130,$N1009:AE1009)+(AF130+AF1009*0)*AF980/24-SUM($N191:AE191))*($F1212&gt;=5)</f>
        <v>0</v>
      </c>
      <c r="AG1212" s="374">
        <f>(SUM($N130:AF130,$N1009:AF1009)+(AG130+AG1009*0)*AG980/24-SUM($N191:AF191))*($F1212&gt;=5)</f>
        <v>0</v>
      </c>
      <c r="AH1212" s="374">
        <f>(SUM($N130:AG130,$N1009:AG1009)+(AH130+AH1009*0)*AH980/24-SUM($N191:AG191))*($F1212&gt;=5)</f>
        <v>0</v>
      </c>
      <c r="AI1212" s="374">
        <f>(SUM($N130:AH130,$N1009:AH1009)+(AI130+AI1009*0)*AI980/24-SUM($N191:AH191))*($F1212&gt;=5)</f>
        <v>0</v>
      </c>
      <c r="AJ1212" s="374">
        <f>(SUM($N130:AI130,$N1009:AI1009)+(AJ130+AJ1009*0)*AJ980/24-SUM($N191:AI191))*($F1212&gt;=5)</f>
        <v>0</v>
      </c>
      <c r="AK1212" s="374">
        <f>(SUM($N130:AJ130,$N1009:AJ1009)+(AK130+AK1009*0)*AK980/24-SUM($N191:AJ191))*($F1212&gt;=5)</f>
        <v>0</v>
      </c>
      <c r="AL1212" s="374">
        <f>(SUM($N130:AK130,$N1009:AK1009)+(AL130+AL1009*0)*AL980/24-SUM($N191:AK191))*($F1212&gt;=5)</f>
        <v>0</v>
      </c>
      <c r="AM1212" s="374">
        <f>(SUM($N130:AL130,$N1009:AL1009)+(AM130+AM1009*0)*AM980/24-SUM($N191:AL191))*($F1212&gt;=5)</f>
        <v>0</v>
      </c>
      <c r="AN1212" s="374">
        <f>(SUM($N130:AM130,$N1009:AM1009)+(AN130+AN1009*0)*AN980/24-SUM($N191:AM191))*($F1212&gt;=5)</f>
        <v>0</v>
      </c>
      <c r="AO1212" s="374">
        <f>(SUM($N130:AN130,$N1009:AN1009)+(AO130+AO1009*0)*AO980/24-SUM($N191:AN191))*($F1212&gt;=5)</f>
        <v>0</v>
      </c>
      <c r="AP1212" s="374">
        <f>(SUM($N130:AO130,$N1009:AO1009)+(AP130+AP1009*0)*AP980/24-SUM($N191:AO191))*($F1212&gt;=5)</f>
        <v>0</v>
      </c>
      <c r="AQ1212" s="374">
        <f>(SUM($N130:AP130,$N1009:AP1009)+(AQ130+AQ1009*0)*AQ980/24-SUM($N191:AP191))*($F1212&gt;=5)</f>
        <v>0</v>
      </c>
      <c r="AR1212" s="374">
        <f>(SUM($N130:AQ130,$N1009:AQ1009)+(AR130+AR1009*0)*AR980/24-SUM($N191:AQ191))*($F1212&gt;=5)</f>
        <v>0</v>
      </c>
      <c r="AS1212" s="374">
        <f>(SUM($N130:AR130,$N1009:AR1009)+(AS130+AS1009*0)*AS980/24-SUM($N191:AR191))*($F1212&gt;=5)</f>
        <v>0</v>
      </c>
      <c r="AT1212" s="374">
        <f>(SUM($N130:AS130,$N1009:AS1009)+(AT130+AT1009*0)*AT980/24-SUM($N191:AS191))*($F1212&gt;=5)</f>
        <v>0</v>
      </c>
      <c r="AU1212" s="374">
        <f>(SUM($N130:AT130,$N1009:AT1009)+(AU130+AU1009*0)*AU980/24-SUM($N191:AT191))*($F1212&gt;=5)</f>
        <v>0</v>
      </c>
      <c r="AV1212" s="374">
        <f>(SUM($N130:AU130,$N1009:AU1009)+(AV130+AV1009*0)*AV980/24-SUM($N191:AU191))*($F1212&gt;=5)</f>
        <v>0</v>
      </c>
      <c r="AW1212" s="374">
        <f>(SUM($N130:AV130,$N1009:AV1009)+(AW130+AW1009*0)*AW980/24-SUM($N191:AV191))*($F1212&gt;=5)</f>
        <v>0</v>
      </c>
      <c r="AX1212" s="374">
        <f>(SUM($N130:AW130,$N1009:AW1009)+(AX130+AX1009*0)*AX980/24-SUM($N191:AW191))*($F1212&gt;=5)</f>
        <v>0</v>
      </c>
      <c r="AY1212" s="374">
        <f>(SUM($N130:AX130,$N1009:AX1009)+(AY130+AY1009*0)*AY980/24-SUM($N191:AX191))*($F1212&gt;=5)</f>
        <v>0</v>
      </c>
      <c r="AZ1212" s="374">
        <f>(SUM($N130:AY130,$N1009:AY1009)+(AZ130+AZ1009*0)*AZ980/24-SUM($N191:AY191))*($F1212&gt;=5)</f>
        <v>0</v>
      </c>
      <c r="BA1212" s="374">
        <f>(SUM($N130:AZ130,$N1009:AZ1009)+(BA130+BA1009*0)*BA980/24-SUM($N191:AZ191))*($F1212&gt;=5)</f>
        <v>0</v>
      </c>
      <c r="BB1212" s="374">
        <f>(SUM($N130:BA130,$N1009:BA1009)+(BB130+BB1009*0)*BB980/24-SUM($N191:BA191))*($F1212&gt;=5)</f>
        <v>0</v>
      </c>
      <c r="BC1212" s="374">
        <f>(SUM($N130:BB130,$N1009:BB1009)+(BC130+BC1009*0)*BC980/24-SUM($N191:BB191))*($F1212&gt;=5)</f>
        <v>0</v>
      </c>
      <c r="BD1212" s="374">
        <f>(SUM($N130:BC130,$N1009:BC1009)+(BD130+BD1009*0)*BD980/24-SUM($N191:BC191))*($F1212&gt;=5)</f>
        <v>0</v>
      </c>
      <c r="BE1212" s="374">
        <f>(SUM($N130:BD130,$N1009:BD1009)+(BE130+BE1009*0)*BE980/24-SUM($N191:BD191))*($F1212&gt;=5)</f>
        <v>0</v>
      </c>
      <c r="BF1212" s="374">
        <f>(SUM($N130:BE130,$N1009:BE1009)+(BF130+BF1009*0)*BF980/24-SUM($N191:BE191))*($F1212&gt;=5)</f>
        <v>0</v>
      </c>
      <c r="BG1212" s="374">
        <f>(SUM($N130:BF130,$N1009:BF1009)+(BG130+BG1009*0)*BG980/24-SUM($N191:BF191))*($F1212&gt;=5)</f>
        <v>0</v>
      </c>
      <c r="BH1212" s="374">
        <f>(SUM($N130:BG130,$N1009:BG1009)+(BH130+BH1009*0)*BH980/24-SUM($N191:BG191))*($F1212&gt;=5)</f>
        <v>0</v>
      </c>
      <c r="BI1212" s="374">
        <f>(SUM($N130:BH130,$N1009:BH1009)+(BI130+BI1009*0)*BI980/24-SUM($N191:BH191))*($F1212&gt;=5)</f>
        <v>0</v>
      </c>
      <c r="BJ1212" s="374">
        <f>(SUM($N130:BI130,$N1009:BI1009)+(BJ130+BJ1009*0)*BJ980/24-SUM($N191:BI191))*($F1212&gt;=5)</f>
        <v>0</v>
      </c>
      <c r="BK1212" s="374">
        <f>(SUM($N130:BJ130,$N1009:BJ1009)+(BK130+BK1009*0)*BK980/24-SUM($N191:BJ191))*($F1212&gt;=5)</f>
        <v>0</v>
      </c>
      <c r="BL1212" s="374">
        <f>(SUM($N130:BK130,$N1009:BK1009)+(BL130+BL1009*0)*BL980/24-SUM($N191:BK191))*($F1212&gt;=5)</f>
        <v>0</v>
      </c>
      <c r="BM1212" s="374">
        <f>(SUM($N130:BL130,$N1009:BL1009)+(BM130+BM1009*0)*BM980/24-SUM($N191:BL191))*($F1212&gt;=5)</f>
        <v>0</v>
      </c>
    </row>
    <row r="1213" spans="3:65" outlineLevel="1" x14ac:dyDescent="0.2">
      <c r="C1213" s="325">
        <f t="shared" si="1901"/>
        <v>15</v>
      </c>
      <c r="D1213" s="303" t="str">
        <f t="shared" si="1902"/>
        <v>item 15</v>
      </c>
      <c r="E1213" s="350" t="str">
        <f t="shared" si="1900"/>
        <v>Operating Expense</v>
      </c>
      <c r="F1213" s="320">
        <f t="shared" si="1900"/>
        <v>2</v>
      </c>
      <c r="G1213" s="320"/>
      <c r="H1213" s="426">
        <f t="shared" si="1905"/>
        <v>0.38574999999999998</v>
      </c>
      <c r="K1213" s="341">
        <f t="shared" si="1903"/>
        <v>0</v>
      </c>
      <c r="L1213" s="342">
        <f t="shared" si="1904"/>
        <v>0</v>
      </c>
      <c r="O1213" s="374">
        <f>(SUM($N131:N131,$N1010:N1010)+(O131+O1010*0)*O981/24-SUM($N192:N192))*($F1213&gt;=5)</f>
        <v>0</v>
      </c>
      <c r="P1213" s="374">
        <f>(SUM($N131:O131,$N1010:O1010)+(P131+P1010*0)*P981/24-SUM($N192:O192))*($F1213&gt;=5)</f>
        <v>0</v>
      </c>
      <c r="Q1213" s="374">
        <f>(SUM($N131:P131,$N1010:P1010)+(Q131+Q1010*0)*Q981/24-SUM($N192:P192))*($F1213&gt;=5)</f>
        <v>0</v>
      </c>
      <c r="R1213" s="374">
        <f>(SUM($N131:Q131,$N1010:Q1010)+(R131+R1010*0)*R981/24-SUM($N192:Q192))*($F1213&gt;=5)</f>
        <v>0</v>
      </c>
      <c r="S1213" s="374">
        <f>(SUM($N131:R131,$N1010:R1010)+(S131+S1010*0)*S981/24-SUM($N192:R192))*($F1213&gt;=5)</f>
        <v>0</v>
      </c>
      <c r="T1213" s="374">
        <f>(SUM($N131:S131,$N1010:S1010)+(T131+T1010*0)*T981/24-SUM($N192:S192))*($F1213&gt;=5)</f>
        <v>0</v>
      </c>
      <c r="U1213" s="374">
        <f>(SUM($N131:T131,$N1010:T1010)+(U131+U1010*0)*U981/24-SUM($N192:T192))*($F1213&gt;=5)</f>
        <v>0</v>
      </c>
      <c r="V1213" s="374">
        <f>(SUM($N131:U131,$N1010:U1010)+(V131+V1010*0)*V981/24-SUM($N192:U192))*($F1213&gt;=5)</f>
        <v>0</v>
      </c>
      <c r="W1213" s="374">
        <f>(SUM($N131:V131,$N1010:V1010)+(W131+W1010*0)*W981/24-SUM($N192:V192))*($F1213&gt;=5)</f>
        <v>0</v>
      </c>
      <c r="X1213" s="374">
        <f>(SUM($N131:W131,$N1010:W1010)+(X131+X1010*0)*X981/24-SUM($N192:W192))*($F1213&gt;=5)</f>
        <v>0</v>
      </c>
      <c r="Y1213" s="374">
        <f>(SUM($N131:X131,$N1010:X1010)+(Y131+Y1010*0)*Y981/24-SUM($N192:X192))*($F1213&gt;=5)</f>
        <v>0</v>
      </c>
      <c r="Z1213" s="374">
        <f>(SUM($N131:Y131,$N1010:Y1010)+(Z131+Z1010*0)*Z981/24-SUM($N192:Y192))*($F1213&gt;=5)</f>
        <v>0</v>
      </c>
      <c r="AA1213" s="374">
        <f>(SUM($N131:Z131,$N1010:Z1010)+(AA131+AA1010*0)*AA981/24-SUM($N192:Z192))*($F1213&gt;=5)</f>
        <v>0</v>
      </c>
      <c r="AB1213" s="374">
        <f>(SUM($N131:AA131,$N1010:AA1010)+(AB131+AB1010*0)*AB981/24-SUM($N192:AA192))*($F1213&gt;=5)</f>
        <v>0</v>
      </c>
      <c r="AC1213" s="374">
        <f>(SUM($N131:AB131,$N1010:AB1010)+(AC131+AC1010*0)*AC981/24-SUM($N192:AB192))*($F1213&gt;=5)</f>
        <v>0</v>
      </c>
      <c r="AD1213" s="374">
        <f>(SUM($N131:AC131,$N1010:AC1010)+(AD131+AD1010*0)*AD981/24-SUM($N192:AC192))*($F1213&gt;=5)</f>
        <v>0</v>
      </c>
      <c r="AE1213" s="374">
        <f>(SUM($N131:AD131,$N1010:AD1010)+(AE131+AE1010*0)*AE981/24-SUM($N192:AD192))*($F1213&gt;=5)</f>
        <v>0</v>
      </c>
      <c r="AF1213" s="374">
        <f>(SUM($N131:AE131,$N1010:AE1010)+(AF131+AF1010*0)*AF981/24-SUM($N192:AE192))*($F1213&gt;=5)</f>
        <v>0</v>
      </c>
      <c r="AG1213" s="374">
        <f>(SUM($N131:AF131,$N1010:AF1010)+(AG131+AG1010*0)*AG981/24-SUM($N192:AF192))*($F1213&gt;=5)</f>
        <v>0</v>
      </c>
      <c r="AH1213" s="374">
        <f>(SUM($N131:AG131,$N1010:AG1010)+(AH131+AH1010*0)*AH981/24-SUM($N192:AG192))*($F1213&gt;=5)</f>
        <v>0</v>
      </c>
      <c r="AI1213" s="374">
        <f>(SUM($N131:AH131,$N1010:AH1010)+(AI131+AI1010*0)*AI981/24-SUM($N192:AH192))*($F1213&gt;=5)</f>
        <v>0</v>
      </c>
      <c r="AJ1213" s="374">
        <f>(SUM($N131:AI131,$N1010:AI1010)+(AJ131+AJ1010*0)*AJ981/24-SUM($N192:AI192))*($F1213&gt;=5)</f>
        <v>0</v>
      </c>
      <c r="AK1213" s="374">
        <f>(SUM($N131:AJ131,$N1010:AJ1010)+(AK131+AK1010*0)*AK981/24-SUM($N192:AJ192))*($F1213&gt;=5)</f>
        <v>0</v>
      </c>
      <c r="AL1213" s="374">
        <f>(SUM($N131:AK131,$N1010:AK1010)+(AL131+AL1010*0)*AL981/24-SUM($N192:AK192))*($F1213&gt;=5)</f>
        <v>0</v>
      </c>
      <c r="AM1213" s="374">
        <f>(SUM($N131:AL131,$N1010:AL1010)+(AM131+AM1010*0)*AM981/24-SUM($N192:AL192))*($F1213&gt;=5)</f>
        <v>0</v>
      </c>
      <c r="AN1213" s="374">
        <f>(SUM($N131:AM131,$N1010:AM1010)+(AN131+AN1010*0)*AN981/24-SUM($N192:AM192))*($F1213&gt;=5)</f>
        <v>0</v>
      </c>
      <c r="AO1213" s="374">
        <f>(SUM($N131:AN131,$N1010:AN1010)+(AO131+AO1010*0)*AO981/24-SUM($N192:AN192))*($F1213&gt;=5)</f>
        <v>0</v>
      </c>
      <c r="AP1213" s="374">
        <f>(SUM($N131:AO131,$N1010:AO1010)+(AP131+AP1010*0)*AP981/24-SUM($N192:AO192))*($F1213&gt;=5)</f>
        <v>0</v>
      </c>
      <c r="AQ1213" s="374">
        <f>(SUM($N131:AP131,$N1010:AP1010)+(AQ131+AQ1010*0)*AQ981/24-SUM($N192:AP192))*($F1213&gt;=5)</f>
        <v>0</v>
      </c>
      <c r="AR1213" s="374">
        <f>(SUM($N131:AQ131,$N1010:AQ1010)+(AR131+AR1010*0)*AR981/24-SUM($N192:AQ192))*($F1213&gt;=5)</f>
        <v>0</v>
      </c>
      <c r="AS1213" s="374">
        <f>(SUM($N131:AR131,$N1010:AR1010)+(AS131+AS1010*0)*AS981/24-SUM($N192:AR192))*($F1213&gt;=5)</f>
        <v>0</v>
      </c>
      <c r="AT1213" s="374">
        <f>(SUM($N131:AS131,$N1010:AS1010)+(AT131+AT1010*0)*AT981/24-SUM($N192:AS192))*($F1213&gt;=5)</f>
        <v>0</v>
      </c>
      <c r="AU1213" s="374">
        <f>(SUM($N131:AT131,$N1010:AT1010)+(AU131+AU1010*0)*AU981/24-SUM($N192:AT192))*($F1213&gt;=5)</f>
        <v>0</v>
      </c>
      <c r="AV1213" s="374">
        <f>(SUM($N131:AU131,$N1010:AU1010)+(AV131+AV1010*0)*AV981/24-SUM($N192:AU192))*($F1213&gt;=5)</f>
        <v>0</v>
      </c>
      <c r="AW1213" s="374">
        <f>(SUM($N131:AV131,$N1010:AV1010)+(AW131+AW1010*0)*AW981/24-SUM($N192:AV192))*($F1213&gt;=5)</f>
        <v>0</v>
      </c>
      <c r="AX1213" s="374">
        <f>(SUM($N131:AW131,$N1010:AW1010)+(AX131+AX1010*0)*AX981/24-SUM($N192:AW192))*($F1213&gt;=5)</f>
        <v>0</v>
      </c>
      <c r="AY1213" s="374">
        <f>(SUM($N131:AX131,$N1010:AX1010)+(AY131+AY1010*0)*AY981/24-SUM($N192:AX192))*($F1213&gt;=5)</f>
        <v>0</v>
      </c>
      <c r="AZ1213" s="374">
        <f>(SUM($N131:AY131,$N1010:AY1010)+(AZ131+AZ1010*0)*AZ981/24-SUM($N192:AY192))*($F1213&gt;=5)</f>
        <v>0</v>
      </c>
      <c r="BA1213" s="374">
        <f>(SUM($N131:AZ131,$N1010:AZ1010)+(BA131+BA1010*0)*BA981/24-SUM($N192:AZ192))*($F1213&gt;=5)</f>
        <v>0</v>
      </c>
      <c r="BB1213" s="374">
        <f>(SUM($N131:BA131,$N1010:BA1010)+(BB131+BB1010*0)*BB981/24-SUM($N192:BA192))*($F1213&gt;=5)</f>
        <v>0</v>
      </c>
      <c r="BC1213" s="374">
        <f>(SUM($N131:BB131,$N1010:BB1010)+(BC131+BC1010*0)*BC981/24-SUM($N192:BB192))*($F1213&gt;=5)</f>
        <v>0</v>
      </c>
      <c r="BD1213" s="374">
        <f>(SUM($N131:BC131,$N1010:BC1010)+(BD131+BD1010*0)*BD981/24-SUM($N192:BC192))*($F1213&gt;=5)</f>
        <v>0</v>
      </c>
      <c r="BE1213" s="374">
        <f>(SUM($N131:BD131,$N1010:BD1010)+(BE131+BE1010*0)*BE981/24-SUM($N192:BD192))*($F1213&gt;=5)</f>
        <v>0</v>
      </c>
      <c r="BF1213" s="374">
        <f>(SUM($N131:BE131,$N1010:BE1010)+(BF131+BF1010*0)*BF981/24-SUM($N192:BE192))*($F1213&gt;=5)</f>
        <v>0</v>
      </c>
      <c r="BG1213" s="374">
        <f>(SUM($N131:BF131,$N1010:BF1010)+(BG131+BG1010*0)*BG981/24-SUM($N192:BF192))*($F1213&gt;=5)</f>
        <v>0</v>
      </c>
      <c r="BH1213" s="374">
        <f>(SUM($N131:BG131,$N1010:BG1010)+(BH131+BH1010*0)*BH981/24-SUM($N192:BG192))*($F1213&gt;=5)</f>
        <v>0</v>
      </c>
      <c r="BI1213" s="374">
        <f>(SUM($N131:BH131,$N1010:BH1010)+(BI131+BI1010*0)*BI981/24-SUM($N192:BH192))*($F1213&gt;=5)</f>
        <v>0</v>
      </c>
      <c r="BJ1213" s="374">
        <f>(SUM($N131:BI131,$N1010:BI1010)+(BJ131+BJ1010*0)*BJ981/24-SUM($N192:BI192))*($F1213&gt;=5)</f>
        <v>0</v>
      </c>
      <c r="BK1213" s="374">
        <f>(SUM($N131:BJ131,$N1010:BJ1010)+(BK131+BK1010*0)*BK981/24-SUM($N192:BJ192))*($F1213&gt;=5)</f>
        <v>0</v>
      </c>
      <c r="BL1213" s="374">
        <f>(SUM($N131:BK131,$N1010:BK1010)+(BL131+BL1010*0)*BL981/24-SUM($N192:BK192))*($F1213&gt;=5)</f>
        <v>0</v>
      </c>
      <c r="BM1213" s="374">
        <f>(SUM($N131:BL131,$N1010:BL1010)+(BM131+BM1010*0)*BM981/24-SUM($N192:BL192))*($F1213&gt;=5)</f>
        <v>0</v>
      </c>
    </row>
    <row r="1214" spans="3:65" outlineLevel="1" x14ac:dyDescent="0.2">
      <c r="C1214" s="325">
        <f t="shared" si="1901"/>
        <v>16</v>
      </c>
      <c r="D1214" s="303" t="str">
        <f t="shared" si="1902"/>
        <v>item 16</v>
      </c>
      <c r="E1214" s="350" t="str">
        <f t="shared" si="1900"/>
        <v>Operating Expense</v>
      </c>
      <c r="F1214" s="320">
        <f t="shared" si="1900"/>
        <v>2</v>
      </c>
      <c r="G1214" s="320"/>
      <c r="H1214" s="426">
        <f t="shared" si="1905"/>
        <v>0.38574999999999998</v>
      </c>
      <c r="K1214" s="341">
        <f t="shared" si="1903"/>
        <v>0</v>
      </c>
      <c r="L1214" s="342">
        <f t="shared" si="1904"/>
        <v>0</v>
      </c>
      <c r="O1214" s="374">
        <f>(SUM($N132:N132,$N1011:N1011)+(O132+O1011*0)*O982/24-SUM($N193:N193))*($F1214&gt;=5)</f>
        <v>0</v>
      </c>
      <c r="P1214" s="374">
        <f>(SUM($N132:O132,$N1011:O1011)+(P132+P1011*0)*P982/24-SUM($N193:O193))*($F1214&gt;=5)</f>
        <v>0</v>
      </c>
      <c r="Q1214" s="374">
        <f>(SUM($N132:P132,$N1011:P1011)+(Q132+Q1011*0)*Q982/24-SUM($N193:P193))*($F1214&gt;=5)</f>
        <v>0</v>
      </c>
      <c r="R1214" s="374">
        <f>(SUM($N132:Q132,$N1011:Q1011)+(R132+R1011*0)*R982/24-SUM($N193:Q193))*($F1214&gt;=5)</f>
        <v>0</v>
      </c>
      <c r="S1214" s="374">
        <f>(SUM($N132:R132,$N1011:R1011)+(S132+S1011*0)*S982/24-SUM($N193:R193))*($F1214&gt;=5)</f>
        <v>0</v>
      </c>
      <c r="T1214" s="374">
        <f>(SUM($N132:S132,$N1011:S1011)+(T132+T1011*0)*T982/24-SUM($N193:S193))*($F1214&gt;=5)</f>
        <v>0</v>
      </c>
      <c r="U1214" s="374">
        <f>(SUM($N132:T132,$N1011:T1011)+(U132+U1011*0)*U982/24-SUM($N193:T193))*($F1214&gt;=5)</f>
        <v>0</v>
      </c>
      <c r="V1214" s="374">
        <f>(SUM($N132:U132,$N1011:U1011)+(V132+V1011*0)*V982/24-SUM($N193:U193))*($F1214&gt;=5)</f>
        <v>0</v>
      </c>
      <c r="W1214" s="374">
        <f>(SUM($N132:V132,$N1011:V1011)+(W132+W1011*0)*W982/24-SUM($N193:V193))*($F1214&gt;=5)</f>
        <v>0</v>
      </c>
      <c r="X1214" s="374">
        <f>(SUM($N132:W132,$N1011:W1011)+(X132+X1011*0)*X982/24-SUM($N193:W193))*($F1214&gt;=5)</f>
        <v>0</v>
      </c>
      <c r="Y1214" s="374">
        <f>(SUM($N132:X132,$N1011:X1011)+(Y132+Y1011*0)*Y982/24-SUM($N193:X193))*($F1214&gt;=5)</f>
        <v>0</v>
      </c>
      <c r="Z1214" s="374">
        <f>(SUM($N132:Y132,$N1011:Y1011)+(Z132+Z1011*0)*Z982/24-SUM($N193:Y193))*($F1214&gt;=5)</f>
        <v>0</v>
      </c>
      <c r="AA1214" s="374">
        <f>(SUM($N132:Z132,$N1011:Z1011)+(AA132+AA1011*0)*AA982/24-SUM($N193:Z193))*($F1214&gt;=5)</f>
        <v>0</v>
      </c>
      <c r="AB1214" s="374">
        <f>(SUM($N132:AA132,$N1011:AA1011)+(AB132+AB1011*0)*AB982/24-SUM($N193:AA193))*($F1214&gt;=5)</f>
        <v>0</v>
      </c>
      <c r="AC1214" s="374">
        <f>(SUM($N132:AB132,$N1011:AB1011)+(AC132+AC1011*0)*AC982/24-SUM($N193:AB193))*($F1214&gt;=5)</f>
        <v>0</v>
      </c>
      <c r="AD1214" s="374">
        <f>(SUM($N132:AC132,$N1011:AC1011)+(AD132+AD1011*0)*AD982/24-SUM($N193:AC193))*($F1214&gt;=5)</f>
        <v>0</v>
      </c>
      <c r="AE1214" s="374">
        <f>(SUM($N132:AD132,$N1011:AD1011)+(AE132+AE1011*0)*AE982/24-SUM($N193:AD193))*($F1214&gt;=5)</f>
        <v>0</v>
      </c>
      <c r="AF1214" s="374">
        <f>(SUM($N132:AE132,$N1011:AE1011)+(AF132+AF1011*0)*AF982/24-SUM($N193:AE193))*($F1214&gt;=5)</f>
        <v>0</v>
      </c>
      <c r="AG1214" s="374">
        <f>(SUM($N132:AF132,$N1011:AF1011)+(AG132+AG1011*0)*AG982/24-SUM($N193:AF193))*($F1214&gt;=5)</f>
        <v>0</v>
      </c>
      <c r="AH1214" s="374">
        <f>(SUM($N132:AG132,$N1011:AG1011)+(AH132+AH1011*0)*AH982/24-SUM($N193:AG193))*($F1214&gt;=5)</f>
        <v>0</v>
      </c>
      <c r="AI1214" s="374">
        <f>(SUM($N132:AH132,$N1011:AH1011)+(AI132+AI1011*0)*AI982/24-SUM($N193:AH193))*($F1214&gt;=5)</f>
        <v>0</v>
      </c>
      <c r="AJ1214" s="374">
        <f>(SUM($N132:AI132,$N1011:AI1011)+(AJ132+AJ1011*0)*AJ982/24-SUM($N193:AI193))*($F1214&gt;=5)</f>
        <v>0</v>
      </c>
      <c r="AK1214" s="374">
        <f>(SUM($N132:AJ132,$N1011:AJ1011)+(AK132+AK1011*0)*AK982/24-SUM($N193:AJ193))*($F1214&gt;=5)</f>
        <v>0</v>
      </c>
      <c r="AL1214" s="374">
        <f>(SUM($N132:AK132,$N1011:AK1011)+(AL132+AL1011*0)*AL982/24-SUM($N193:AK193))*($F1214&gt;=5)</f>
        <v>0</v>
      </c>
      <c r="AM1214" s="374">
        <f>(SUM($N132:AL132,$N1011:AL1011)+(AM132+AM1011*0)*AM982/24-SUM($N193:AL193))*($F1214&gt;=5)</f>
        <v>0</v>
      </c>
      <c r="AN1214" s="374">
        <f>(SUM($N132:AM132,$N1011:AM1011)+(AN132+AN1011*0)*AN982/24-SUM($N193:AM193))*($F1214&gt;=5)</f>
        <v>0</v>
      </c>
      <c r="AO1214" s="374">
        <f>(SUM($N132:AN132,$N1011:AN1011)+(AO132+AO1011*0)*AO982/24-SUM($N193:AN193))*($F1214&gt;=5)</f>
        <v>0</v>
      </c>
      <c r="AP1214" s="374">
        <f>(SUM($N132:AO132,$N1011:AO1011)+(AP132+AP1011*0)*AP982/24-SUM($N193:AO193))*($F1214&gt;=5)</f>
        <v>0</v>
      </c>
      <c r="AQ1214" s="374">
        <f>(SUM($N132:AP132,$N1011:AP1011)+(AQ132+AQ1011*0)*AQ982/24-SUM($N193:AP193))*($F1214&gt;=5)</f>
        <v>0</v>
      </c>
      <c r="AR1214" s="374">
        <f>(SUM($N132:AQ132,$N1011:AQ1011)+(AR132+AR1011*0)*AR982/24-SUM($N193:AQ193))*($F1214&gt;=5)</f>
        <v>0</v>
      </c>
      <c r="AS1214" s="374">
        <f>(SUM($N132:AR132,$N1011:AR1011)+(AS132+AS1011*0)*AS982/24-SUM($N193:AR193))*($F1214&gt;=5)</f>
        <v>0</v>
      </c>
      <c r="AT1214" s="374">
        <f>(SUM($N132:AS132,$N1011:AS1011)+(AT132+AT1011*0)*AT982/24-SUM($N193:AS193))*($F1214&gt;=5)</f>
        <v>0</v>
      </c>
      <c r="AU1214" s="374">
        <f>(SUM($N132:AT132,$N1011:AT1011)+(AU132+AU1011*0)*AU982/24-SUM($N193:AT193))*($F1214&gt;=5)</f>
        <v>0</v>
      </c>
      <c r="AV1214" s="374">
        <f>(SUM($N132:AU132,$N1011:AU1011)+(AV132+AV1011*0)*AV982/24-SUM($N193:AU193))*($F1214&gt;=5)</f>
        <v>0</v>
      </c>
      <c r="AW1214" s="374">
        <f>(SUM($N132:AV132,$N1011:AV1011)+(AW132+AW1011*0)*AW982/24-SUM($N193:AV193))*($F1214&gt;=5)</f>
        <v>0</v>
      </c>
      <c r="AX1214" s="374">
        <f>(SUM($N132:AW132,$N1011:AW1011)+(AX132+AX1011*0)*AX982/24-SUM($N193:AW193))*($F1214&gt;=5)</f>
        <v>0</v>
      </c>
      <c r="AY1214" s="374">
        <f>(SUM($N132:AX132,$N1011:AX1011)+(AY132+AY1011*0)*AY982/24-SUM($N193:AX193))*($F1214&gt;=5)</f>
        <v>0</v>
      </c>
      <c r="AZ1214" s="374">
        <f>(SUM($N132:AY132,$N1011:AY1011)+(AZ132+AZ1011*0)*AZ982/24-SUM($N193:AY193))*($F1214&gt;=5)</f>
        <v>0</v>
      </c>
      <c r="BA1214" s="374">
        <f>(SUM($N132:AZ132,$N1011:AZ1011)+(BA132+BA1011*0)*BA982/24-SUM($N193:AZ193))*($F1214&gt;=5)</f>
        <v>0</v>
      </c>
      <c r="BB1214" s="374">
        <f>(SUM($N132:BA132,$N1011:BA1011)+(BB132+BB1011*0)*BB982/24-SUM($N193:BA193))*($F1214&gt;=5)</f>
        <v>0</v>
      </c>
      <c r="BC1214" s="374">
        <f>(SUM($N132:BB132,$N1011:BB1011)+(BC132+BC1011*0)*BC982/24-SUM($N193:BB193))*($F1214&gt;=5)</f>
        <v>0</v>
      </c>
      <c r="BD1214" s="374">
        <f>(SUM($N132:BC132,$N1011:BC1011)+(BD132+BD1011*0)*BD982/24-SUM($N193:BC193))*($F1214&gt;=5)</f>
        <v>0</v>
      </c>
      <c r="BE1214" s="374">
        <f>(SUM($N132:BD132,$N1011:BD1011)+(BE132+BE1011*0)*BE982/24-SUM($N193:BD193))*($F1214&gt;=5)</f>
        <v>0</v>
      </c>
      <c r="BF1214" s="374">
        <f>(SUM($N132:BE132,$N1011:BE1011)+(BF132+BF1011*0)*BF982/24-SUM($N193:BE193))*($F1214&gt;=5)</f>
        <v>0</v>
      </c>
      <c r="BG1214" s="374">
        <f>(SUM($N132:BF132,$N1011:BF1011)+(BG132+BG1011*0)*BG982/24-SUM($N193:BF193))*($F1214&gt;=5)</f>
        <v>0</v>
      </c>
      <c r="BH1214" s="374">
        <f>(SUM($N132:BG132,$N1011:BG1011)+(BH132+BH1011*0)*BH982/24-SUM($N193:BG193))*($F1214&gt;=5)</f>
        <v>0</v>
      </c>
      <c r="BI1214" s="374">
        <f>(SUM($N132:BH132,$N1011:BH1011)+(BI132+BI1011*0)*BI982/24-SUM($N193:BH193))*($F1214&gt;=5)</f>
        <v>0</v>
      </c>
      <c r="BJ1214" s="374">
        <f>(SUM($N132:BI132,$N1011:BI1011)+(BJ132+BJ1011*0)*BJ982/24-SUM($N193:BI193))*($F1214&gt;=5)</f>
        <v>0</v>
      </c>
      <c r="BK1214" s="374">
        <f>(SUM($N132:BJ132,$N1011:BJ1011)+(BK132+BK1011*0)*BK982/24-SUM($N193:BJ193))*($F1214&gt;=5)</f>
        <v>0</v>
      </c>
      <c r="BL1214" s="374">
        <f>(SUM($N132:BK132,$N1011:BK1011)+(BL132+BL1011*0)*BL982/24-SUM($N193:BK193))*($F1214&gt;=5)</f>
        <v>0</v>
      </c>
      <c r="BM1214" s="374">
        <f>(SUM($N132:BL132,$N1011:BL1011)+(BM132+BM1011*0)*BM982/24-SUM($N193:BL193))*($F1214&gt;=5)</f>
        <v>0</v>
      </c>
    </row>
    <row r="1215" spans="3:65" outlineLevel="1" x14ac:dyDescent="0.2">
      <c r="C1215" s="325">
        <f t="shared" si="1901"/>
        <v>17</v>
      </c>
      <c r="D1215" s="303" t="str">
        <f t="shared" si="1902"/>
        <v>item 17</v>
      </c>
      <c r="E1215" s="350" t="str">
        <f t="shared" si="1900"/>
        <v>Operating Expense</v>
      </c>
      <c r="F1215" s="320">
        <f t="shared" si="1900"/>
        <v>2</v>
      </c>
      <c r="G1215" s="320"/>
      <c r="H1215" s="426">
        <f t="shared" si="1905"/>
        <v>0.38574999999999998</v>
      </c>
      <c r="K1215" s="341">
        <f t="shared" si="1903"/>
        <v>0</v>
      </c>
      <c r="L1215" s="342">
        <f t="shared" si="1904"/>
        <v>0</v>
      </c>
      <c r="O1215" s="374">
        <f>(SUM($N133:N133,$N1012:N1012)+(O133+O1012*0)*O983/24-SUM($N194:N194))*($F1215&gt;=5)</f>
        <v>0</v>
      </c>
      <c r="P1215" s="374">
        <f>(SUM($N133:O133,$N1012:O1012)+(P133+P1012*0)*P983/24-SUM($N194:O194))*($F1215&gt;=5)</f>
        <v>0</v>
      </c>
      <c r="Q1215" s="374">
        <f>(SUM($N133:P133,$N1012:P1012)+(Q133+Q1012*0)*Q983/24-SUM($N194:P194))*($F1215&gt;=5)</f>
        <v>0</v>
      </c>
      <c r="R1215" s="374">
        <f>(SUM($N133:Q133,$N1012:Q1012)+(R133+R1012*0)*R983/24-SUM($N194:Q194))*($F1215&gt;=5)</f>
        <v>0</v>
      </c>
      <c r="S1215" s="374">
        <f>(SUM($N133:R133,$N1012:R1012)+(S133+S1012*0)*S983/24-SUM($N194:R194))*($F1215&gt;=5)</f>
        <v>0</v>
      </c>
      <c r="T1215" s="374">
        <f>(SUM($N133:S133,$N1012:S1012)+(T133+T1012*0)*T983/24-SUM($N194:S194))*($F1215&gt;=5)</f>
        <v>0</v>
      </c>
      <c r="U1215" s="374">
        <f>(SUM($N133:T133,$N1012:T1012)+(U133+U1012*0)*U983/24-SUM($N194:T194))*($F1215&gt;=5)</f>
        <v>0</v>
      </c>
      <c r="V1215" s="374">
        <f>(SUM($N133:U133,$N1012:U1012)+(V133+V1012*0)*V983/24-SUM($N194:U194))*($F1215&gt;=5)</f>
        <v>0</v>
      </c>
      <c r="W1215" s="374">
        <f>(SUM($N133:V133,$N1012:V1012)+(W133+W1012*0)*W983/24-SUM($N194:V194))*($F1215&gt;=5)</f>
        <v>0</v>
      </c>
      <c r="X1215" s="374">
        <f>(SUM($N133:W133,$N1012:W1012)+(X133+X1012*0)*X983/24-SUM($N194:W194))*($F1215&gt;=5)</f>
        <v>0</v>
      </c>
      <c r="Y1215" s="374">
        <f>(SUM($N133:X133,$N1012:X1012)+(Y133+Y1012*0)*Y983/24-SUM($N194:X194))*($F1215&gt;=5)</f>
        <v>0</v>
      </c>
      <c r="Z1215" s="374">
        <f>(SUM($N133:Y133,$N1012:Y1012)+(Z133+Z1012*0)*Z983/24-SUM($N194:Y194))*($F1215&gt;=5)</f>
        <v>0</v>
      </c>
      <c r="AA1215" s="374">
        <f>(SUM($N133:Z133,$N1012:Z1012)+(AA133+AA1012*0)*AA983/24-SUM($N194:Z194))*($F1215&gt;=5)</f>
        <v>0</v>
      </c>
      <c r="AB1215" s="374">
        <f>(SUM($N133:AA133,$N1012:AA1012)+(AB133+AB1012*0)*AB983/24-SUM($N194:AA194))*($F1215&gt;=5)</f>
        <v>0</v>
      </c>
      <c r="AC1215" s="374">
        <f>(SUM($N133:AB133,$N1012:AB1012)+(AC133+AC1012*0)*AC983/24-SUM($N194:AB194))*($F1215&gt;=5)</f>
        <v>0</v>
      </c>
      <c r="AD1215" s="374">
        <f>(SUM($N133:AC133,$N1012:AC1012)+(AD133+AD1012*0)*AD983/24-SUM($N194:AC194))*($F1215&gt;=5)</f>
        <v>0</v>
      </c>
      <c r="AE1215" s="374">
        <f>(SUM($N133:AD133,$N1012:AD1012)+(AE133+AE1012*0)*AE983/24-SUM($N194:AD194))*($F1215&gt;=5)</f>
        <v>0</v>
      </c>
      <c r="AF1215" s="374">
        <f>(SUM($N133:AE133,$N1012:AE1012)+(AF133+AF1012*0)*AF983/24-SUM($N194:AE194))*($F1215&gt;=5)</f>
        <v>0</v>
      </c>
      <c r="AG1215" s="374">
        <f>(SUM($N133:AF133,$N1012:AF1012)+(AG133+AG1012*0)*AG983/24-SUM($N194:AF194))*($F1215&gt;=5)</f>
        <v>0</v>
      </c>
      <c r="AH1215" s="374">
        <f>(SUM($N133:AG133,$N1012:AG1012)+(AH133+AH1012*0)*AH983/24-SUM($N194:AG194))*($F1215&gt;=5)</f>
        <v>0</v>
      </c>
      <c r="AI1215" s="374">
        <f>(SUM($N133:AH133,$N1012:AH1012)+(AI133+AI1012*0)*AI983/24-SUM($N194:AH194))*($F1215&gt;=5)</f>
        <v>0</v>
      </c>
      <c r="AJ1215" s="374">
        <f>(SUM($N133:AI133,$N1012:AI1012)+(AJ133+AJ1012*0)*AJ983/24-SUM($N194:AI194))*($F1215&gt;=5)</f>
        <v>0</v>
      </c>
      <c r="AK1215" s="374">
        <f>(SUM($N133:AJ133,$N1012:AJ1012)+(AK133+AK1012*0)*AK983/24-SUM($N194:AJ194))*($F1215&gt;=5)</f>
        <v>0</v>
      </c>
      <c r="AL1215" s="374">
        <f>(SUM($N133:AK133,$N1012:AK1012)+(AL133+AL1012*0)*AL983/24-SUM($N194:AK194))*($F1215&gt;=5)</f>
        <v>0</v>
      </c>
      <c r="AM1215" s="374">
        <f>(SUM($N133:AL133,$N1012:AL1012)+(AM133+AM1012*0)*AM983/24-SUM($N194:AL194))*($F1215&gt;=5)</f>
        <v>0</v>
      </c>
      <c r="AN1215" s="374">
        <f>(SUM($N133:AM133,$N1012:AM1012)+(AN133+AN1012*0)*AN983/24-SUM($N194:AM194))*($F1215&gt;=5)</f>
        <v>0</v>
      </c>
      <c r="AO1215" s="374">
        <f>(SUM($N133:AN133,$N1012:AN1012)+(AO133+AO1012*0)*AO983/24-SUM($N194:AN194))*($F1215&gt;=5)</f>
        <v>0</v>
      </c>
      <c r="AP1215" s="374">
        <f>(SUM($N133:AO133,$N1012:AO1012)+(AP133+AP1012*0)*AP983/24-SUM($N194:AO194))*($F1215&gt;=5)</f>
        <v>0</v>
      </c>
      <c r="AQ1215" s="374">
        <f>(SUM($N133:AP133,$N1012:AP1012)+(AQ133+AQ1012*0)*AQ983/24-SUM($N194:AP194))*($F1215&gt;=5)</f>
        <v>0</v>
      </c>
      <c r="AR1215" s="374">
        <f>(SUM($N133:AQ133,$N1012:AQ1012)+(AR133+AR1012*0)*AR983/24-SUM($N194:AQ194))*($F1215&gt;=5)</f>
        <v>0</v>
      </c>
      <c r="AS1215" s="374">
        <f>(SUM($N133:AR133,$N1012:AR1012)+(AS133+AS1012*0)*AS983/24-SUM($N194:AR194))*($F1215&gt;=5)</f>
        <v>0</v>
      </c>
      <c r="AT1215" s="374">
        <f>(SUM($N133:AS133,$N1012:AS1012)+(AT133+AT1012*0)*AT983/24-SUM($N194:AS194))*($F1215&gt;=5)</f>
        <v>0</v>
      </c>
      <c r="AU1215" s="374">
        <f>(SUM($N133:AT133,$N1012:AT1012)+(AU133+AU1012*0)*AU983/24-SUM($N194:AT194))*($F1215&gt;=5)</f>
        <v>0</v>
      </c>
      <c r="AV1215" s="374">
        <f>(SUM($N133:AU133,$N1012:AU1012)+(AV133+AV1012*0)*AV983/24-SUM($N194:AU194))*($F1215&gt;=5)</f>
        <v>0</v>
      </c>
      <c r="AW1215" s="374">
        <f>(SUM($N133:AV133,$N1012:AV1012)+(AW133+AW1012*0)*AW983/24-SUM($N194:AV194))*($F1215&gt;=5)</f>
        <v>0</v>
      </c>
      <c r="AX1215" s="374">
        <f>(SUM($N133:AW133,$N1012:AW1012)+(AX133+AX1012*0)*AX983/24-SUM($N194:AW194))*($F1215&gt;=5)</f>
        <v>0</v>
      </c>
      <c r="AY1215" s="374">
        <f>(SUM($N133:AX133,$N1012:AX1012)+(AY133+AY1012*0)*AY983/24-SUM($N194:AX194))*($F1215&gt;=5)</f>
        <v>0</v>
      </c>
      <c r="AZ1215" s="374">
        <f>(SUM($N133:AY133,$N1012:AY1012)+(AZ133+AZ1012*0)*AZ983/24-SUM($N194:AY194))*($F1215&gt;=5)</f>
        <v>0</v>
      </c>
      <c r="BA1215" s="374">
        <f>(SUM($N133:AZ133,$N1012:AZ1012)+(BA133+BA1012*0)*BA983/24-SUM($N194:AZ194))*($F1215&gt;=5)</f>
        <v>0</v>
      </c>
      <c r="BB1215" s="374">
        <f>(SUM($N133:BA133,$N1012:BA1012)+(BB133+BB1012*0)*BB983/24-SUM($N194:BA194))*($F1215&gt;=5)</f>
        <v>0</v>
      </c>
      <c r="BC1215" s="374">
        <f>(SUM($N133:BB133,$N1012:BB1012)+(BC133+BC1012*0)*BC983/24-SUM($N194:BB194))*($F1215&gt;=5)</f>
        <v>0</v>
      </c>
      <c r="BD1215" s="374">
        <f>(SUM($N133:BC133,$N1012:BC1012)+(BD133+BD1012*0)*BD983/24-SUM($N194:BC194))*($F1215&gt;=5)</f>
        <v>0</v>
      </c>
      <c r="BE1215" s="374">
        <f>(SUM($N133:BD133,$N1012:BD1012)+(BE133+BE1012*0)*BE983/24-SUM($N194:BD194))*($F1215&gt;=5)</f>
        <v>0</v>
      </c>
      <c r="BF1215" s="374">
        <f>(SUM($N133:BE133,$N1012:BE1012)+(BF133+BF1012*0)*BF983/24-SUM($N194:BE194))*($F1215&gt;=5)</f>
        <v>0</v>
      </c>
      <c r="BG1215" s="374">
        <f>(SUM($N133:BF133,$N1012:BF1012)+(BG133+BG1012*0)*BG983/24-SUM($N194:BF194))*($F1215&gt;=5)</f>
        <v>0</v>
      </c>
      <c r="BH1215" s="374">
        <f>(SUM($N133:BG133,$N1012:BG1012)+(BH133+BH1012*0)*BH983/24-SUM($N194:BG194))*($F1215&gt;=5)</f>
        <v>0</v>
      </c>
      <c r="BI1215" s="374">
        <f>(SUM($N133:BH133,$N1012:BH1012)+(BI133+BI1012*0)*BI983/24-SUM($N194:BH194))*($F1215&gt;=5)</f>
        <v>0</v>
      </c>
      <c r="BJ1215" s="374">
        <f>(SUM($N133:BI133,$N1012:BI1012)+(BJ133+BJ1012*0)*BJ983/24-SUM($N194:BI194))*($F1215&gt;=5)</f>
        <v>0</v>
      </c>
      <c r="BK1215" s="374">
        <f>(SUM($N133:BJ133,$N1012:BJ1012)+(BK133+BK1012*0)*BK983/24-SUM($N194:BJ194))*($F1215&gt;=5)</f>
        <v>0</v>
      </c>
      <c r="BL1215" s="374">
        <f>(SUM($N133:BK133,$N1012:BK1012)+(BL133+BL1012*0)*BL983/24-SUM($N194:BK194))*($F1215&gt;=5)</f>
        <v>0</v>
      </c>
      <c r="BM1215" s="374">
        <f>(SUM($N133:BL133,$N1012:BL1012)+(BM133+BM1012*0)*BM983/24-SUM($N194:BL194))*($F1215&gt;=5)</f>
        <v>0</v>
      </c>
    </row>
    <row r="1216" spans="3:65" outlineLevel="1" x14ac:dyDescent="0.2">
      <c r="C1216" s="325">
        <f t="shared" si="1901"/>
        <v>18</v>
      </c>
      <c r="D1216" s="303" t="str">
        <f t="shared" si="1902"/>
        <v>item 18</v>
      </c>
      <c r="E1216" s="350" t="str">
        <f t="shared" si="1900"/>
        <v>Operating Expense</v>
      </c>
      <c r="F1216" s="320">
        <f t="shared" si="1900"/>
        <v>2</v>
      </c>
      <c r="G1216" s="320"/>
      <c r="H1216" s="426">
        <f t="shared" si="1905"/>
        <v>0.38574999999999998</v>
      </c>
      <c r="K1216" s="341">
        <f t="shared" si="1903"/>
        <v>0</v>
      </c>
      <c r="L1216" s="342">
        <f t="shared" si="1904"/>
        <v>0</v>
      </c>
      <c r="O1216" s="374">
        <f>(SUM($N134:N134,$N1013:N1013)+(O134+O1013*0)*O984/24-SUM($N195:N195))*($F1216&gt;=5)</f>
        <v>0</v>
      </c>
      <c r="P1216" s="374">
        <f>(SUM($N134:O134,$N1013:O1013)+(P134+P1013*0)*P984/24-SUM($N195:O195))*($F1216&gt;=5)</f>
        <v>0</v>
      </c>
      <c r="Q1216" s="374">
        <f>(SUM($N134:P134,$N1013:P1013)+(Q134+Q1013*0)*Q984/24-SUM($N195:P195))*($F1216&gt;=5)</f>
        <v>0</v>
      </c>
      <c r="R1216" s="374">
        <f>(SUM($N134:Q134,$N1013:Q1013)+(R134+R1013*0)*R984/24-SUM($N195:Q195))*($F1216&gt;=5)</f>
        <v>0</v>
      </c>
      <c r="S1216" s="374">
        <f>(SUM($N134:R134,$N1013:R1013)+(S134+S1013*0)*S984/24-SUM($N195:R195))*($F1216&gt;=5)</f>
        <v>0</v>
      </c>
      <c r="T1216" s="374">
        <f>(SUM($N134:S134,$N1013:S1013)+(T134+T1013*0)*T984/24-SUM($N195:S195))*($F1216&gt;=5)</f>
        <v>0</v>
      </c>
      <c r="U1216" s="374">
        <f>(SUM($N134:T134,$N1013:T1013)+(U134+U1013*0)*U984/24-SUM($N195:T195))*($F1216&gt;=5)</f>
        <v>0</v>
      </c>
      <c r="V1216" s="374">
        <f>(SUM($N134:U134,$N1013:U1013)+(V134+V1013*0)*V984/24-SUM($N195:U195))*($F1216&gt;=5)</f>
        <v>0</v>
      </c>
      <c r="W1216" s="374">
        <f>(SUM($N134:V134,$N1013:V1013)+(W134+W1013*0)*W984/24-SUM($N195:V195))*($F1216&gt;=5)</f>
        <v>0</v>
      </c>
      <c r="X1216" s="374">
        <f>(SUM($N134:W134,$N1013:W1013)+(X134+X1013*0)*X984/24-SUM($N195:W195))*($F1216&gt;=5)</f>
        <v>0</v>
      </c>
      <c r="Y1216" s="374">
        <f>(SUM($N134:X134,$N1013:X1013)+(Y134+Y1013*0)*Y984/24-SUM($N195:X195))*($F1216&gt;=5)</f>
        <v>0</v>
      </c>
      <c r="Z1216" s="374">
        <f>(SUM($N134:Y134,$N1013:Y1013)+(Z134+Z1013*0)*Z984/24-SUM($N195:Y195))*($F1216&gt;=5)</f>
        <v>0</v>
      </c>
      <c r="AA1216" s="374">
        <f>(SUM($N134:Z134,$N1013:Z1013)+(AA134+AA1013*0)*AA984/24-SUM($N195:Z195))*($F1216&gt;=5)</f>
        <v>0</v>
      </c>
      <c r="AB1216" s="374">
        <f>(SUM($N134:AA134,$N1013:AA1013)+(AB134+AB1013*0)*AB984/24-SUM($N195:AA195))*($F1216&gt;=5)</f>
        <v>0</v>
      </c>
      <c r="AC1216" s="374">
        <f>(SUM($N134:AB134,$N1013:AB1013)+(AC134+AC1013*0)*AC984/24-SUM($N195:AB195))*($F1216&gt;=5)</f>
        <v>0</v>
      </c>
      <c r="AD1216" s="374">
        <f>(SUM($N134:AC134,$N1013:AC1013)+(AD134+AD1013*0)*AD984/24-SUM($N195:AC195))*($F1216&gt;=5)</f>
        <v>0</v>
      </c>
      <c r="AE1216" s="374">
        <f>(SUM($N134:AD134,$N1013:AD1013)+(AE134+AE1013*0)*AE984/24-SUM($N195:AD195))*($F1216&gt;=5)</f>
        <v>0</v>
      </c>
      <c r="AF1216" s="374">
        <f>(SUM($N134:AE134,$N1013:AE1013)+(AF134+AF1013*0)*AF984/24-SUM($N195:AE195))*($F1216&gt;=5)</f>
        <v>0</v>
      </c>
      <c r="AG1216" s="374">
        <f>(SUM($N134:AF134,$N1013:AF1013)+(AG134+AG1013*0)*AG984/24-SUM($N195:AF195))*($F1216&gt;=5)</f>
        <v>0</v>
      </c>
      <c r="AH1216" s="374">
        <f>(SUM($N134:AG134,$N1013:AG1013)+(AH134+AH1013*0)*AH984/24-SUM($N195:AG195))*($F1216&gt;=5)</f>
        <v>0</v>
      </c>
      <c r="AI1216" s="374">
        <f>(SUM($N134:AH134,$N1013:AH1013)+(AI134+AI1013*0)*AI984/24-SUM($N195:AH195))*($F1216&gt;=5)</f>
        <v>0</v>
      </c>
      <c r="AJ1216" s="374">
        <f>(SUM($N134:AI134,$N1013:AI1013)+(AJ134+AJ1013*0)*AJ984/24-SUM($N195:AI195))*($F1216&gt;=5)</f>
        <v>0</v>
      </c>
      <c r="AK1216" s="374">
        <f>(SUM($N134:AJ134,$N1013:AJ1013)+(AK134+AK1013*0)*AK984/24-SUM($N195:AJ195))*($F1216&gt;=5)</f>
        <v>0</v>
      </c>
      <c r="AL1216" s="374">
        <f>(SUM($N134:AK134,$N1013:AK1013)+(AL134+AL1013*0)*AL984/24-SUM($N195:AK195))*($F1216&gt;=5)</f>
        <v>0</v>
      </c>
      <c r="AM1216" s="374">
        <f>(SUM($N134:AL134,$N1013:AL1013)+(AM134+AM1013*0)*AM984/24-SUM($N195:AL195))*($F1216&gt;=5)</f>
        <v>0</v>
      </c>
      <c r="AN1216" s="374">
        <f>(SUM($N134:AM134,$N1013:AM1013)+(AN134+AN1013*0)*AN984/24-SUM($N195:AM195))*($F1216&gt;=5)</f>
        <v>0</v>
      </c>
      <c r="AO1216" s="374">
        <f>(SUM($N134:AN134,$N1013:AN1013)+(AO134+AO1013*0)*AO984/24-SUM($N195:AN195))*($F1216&gt;=5)</f>
        <v>0</v>
      </c>
      <c r="AP1216" s="374">
        <f>(SUM($N134:AO134,$N1013:AO1013)+(AP134+AP1013*0)*AP984/24-SUM($N195:AO195))*($F1216&gt;=5)</f>
        <v>0</v>
      </c>
      <c r="AQ1216" s="374">
        <f>(SUM($N134:AP134,$N1013:AP1013)+(AQ134+AQ1013*0)*AQ984/24-SUM($N195:AP195))*($F1216&gt;=5)</f>
        <v>0</v>
      </c>
      <c r="AR1216" s="374">
        <f>(SUM($N134:AQ134,$N1013:AQ1013)+(AR134+AR1013*0)*AR984/24-SUM($N195:AQ195))*($F1216&gt;=5)</f>
        <v>0</v>
      </c>
      <c r="AS1216" s="374">
        <f>(SUM($N134:AR134,$N1013:AR1013)+(AS134+AS1013*0)*AS984/24-SUM($N195:AR195))*($F1216&gt;=5)</f>
        <v>0</v>
      </c>
      <c r="AT1216" s="374">
        <f>(SUM($N134:AS134,$N1013:AS1013)+(AT134+AT1013*0)*AT984/24-SUM($N195:AS195))*($F1216&gt;=5)</f>
        <v>0</v>
      </c>
      <c r="AU1216" s="374">
        <f>(SUM($N134:AT134,$N1013:AT1013)+(AU134+AU1013*0)*AU984/24-SUM($N195:AT195))*($F1216&gt;=5)</f>
        <v>0</v>
      </c>
      <c r="AV1216" s="374">
        <f>(SUM($N134:AU134,$N1013:AU1013)+(AV134+AV1013*0)*AV984/24-SUM($N195:AU195))*($F1216&gt;=5)</f>
        <v>0</v>
      </c>
      <c r="AW1216" s="374">
        <f>(SUM($N134:AV134,$N1013:AV1013)+(AW134+AW1013*0)*AW984/24-SUM($N195:AV195))*($F1216&gt;=5)</f>
        <v>0</v>
      </c>
      <c r="AX1216" s="374">
        <f>(SUM($N134:AW134,$N1013:AW1013)+(AX134+AX1013*0)*AX984/24-SUM($N195:AW195))*($F1216&gt;=5)</f>
        <v>0</v>
      </c>
      <c r="AY1216" s="374">
        <f>(SUM($N134:AX134,$N1013:AX1013)+(AY134+AY1013*0)*AY984/24-SUM($N195:AX195))*($F1216&gt;=5)</f>
        <v>0</v>
      </c>
      <c r="AZ1216" s="374">
        <f>(SUM($N134:AY134,$N1013:AY1013)+(AZ134+AZ1013*0)*AZ984/24-SUM($N195:AY195))*($F1216&gt;=5)</f>
        <v>0</v>
      </c>
      <c r="BA1216" s="374">
        <f>(SUM($N134:AZ134,$N1013:AZ1013)+(BA134+BA1013*0)*BA984/24-SUM($N195:AZ195))*($F1216&gt;=5)</f>
        <v>0</v>
      </c>
      <c r="BB1216" s="374">
        <f>(SUM($N134:BA134,$N1013:BA1013)+(BB134+BB1013*0)*BB984/24-SUM($N195:BA195))*($F1216&gt;=5)</f>
        <v>0</v>
      </c>
      <c r="BC1216" s="374">
        <f>(SUM($N134:BB134,$N1013:BB1013)+(BC134+BC1013*0)*BC984/24-SUM($N195:BB195))*($F1216&gt;=5)</f>
        <v>0</v>
      </c>
      <c r="BD1216" s="374">
        <f>(SUM($N134:BC134,$N1013:BC1013)+(BD134+BD1013*0)*BD984/24-SUM($N195:BC195))*($F1216&gt;=5)</f>
        <v>0</v>
      </c>
      <c r="BE1216" s="374">
        <f>(SUM($N134:BD134,$N1013:BD1013)+(BE134+BE1013*0)*BE984/24-SUM($N195:BD195))*($F1216&gt;=5)</f>
        <v>0</v>
      </c>
      <c r="BF1216" s="374">
        <f>(SUM($N134:BE134,$N1013:BE1013)+(BF134+BF1013*0)*BF984/24-SUM($N195:BE195))*($F1216&gt;=5)</f>
        <v>0</v>
      </c>
      <c r="BG1216" s="374">
        <f>(SUM($N134:BF134,$N1013:BF1013)+(BG134+BG1013*0)*BG984/24-SUM($N195:BF195))*($F1216&gt;=5)</f>
        <v>0</v>
      </c>
      <c r="BH1216" s="374">
        <f>(SUM($N134:BG134,$N1013:BG1013)+(BH134+BH1013*0)*BH984/24-SUM($N195:BG195))*($F1216&gt;=5)</f>
        <v>0</v>
      </c>
      <c r="BI1216" s="374">
        <f>(SUM($N134:BH134,$N1013:BH1013)+(BI134+BI1013*0)*BI984/24-SUM($N195:BH195))*($F1216&gt;=5)</f>
        <v>0</v>
      </c>
      <c r="BJ1216" s="374">
        <f>(SUM($N134:BI134,$N1013:BI1013)+(BJ134+BJ1013*0)*BJ984/24-SUM($N195:BI195))*($F1216&gt;=5)</f>
        <v>0</v>
      </c>
      <c r="BK1216" s="374">
        <f>(SUM($N134:BJ134,$N1013:BJ1013)+(BK134+BK1013*0)*BK984/24-SUM($N195:BJ195))*($F1216&gt;=5)</f>
        <v>0</v>
      </c>
      <c r="BL1216" s="374">
        <f>(SUM($N134:BK134,$N1013:BK1013)+(BL134+BL1013*0)*BL984/24-SUM($N195:BK195))*($F1216&gt;=5)</f>
        <v>0</v>
      </c>
      <c r="BM1216" s="374">
        <f>(SUM($N134:BL134,$N1013:BL1013)+(BM134+BM1013*0)*BM984/24-SUM($N195:BL195))*($F1216&gt;=5)</f>
        <v>0</v>
      </c>
    </row>
    <row r="1217" spans="3:65" outlineLevel="1" x14ac:dyDescent="0.2">
      <c r="C1217" s="325">
        <f t="shared" si="1901"/>
        <v>19</v>
      </c>
      <c r="D1217" s="303" t="str">
        <f t="shared" si="1902"/>
        <v>item 19</v>
      </c>
      <c r="E1217" s="350" t="str">
        <f t="shared" si="1900"/>
        <v>Operating Expense</v>
      </c>
      <c r="F1217" s="320">
        <f t="shared" si="1900"/>
        <v>2</v>
      </c>
      <c r="G1217" s="320"/>
      <c r="H1217" s="426">
        <f t="shared" si="1905"/>
        <v>0.38574999999999998</v>
      </c>
      <c r="K1217" s="341">
        <f t="shared" si="1903"/>
        <v>0</v>
      </c>
      <c r="L1217" s="342">
        <f t="shared" si="1904"/>
        <v>0</v>
      </c>
      <c r="O1217" s="374">
        <f>(SUM($N135:N135,$N1014:N1014)+(O135+O1014*0)*O985/24-SUM($N196:N196))*($F1217&gt;=5)</f>
        <v>0</v>
      </c>
      <c r="P1217" s="374">
        <f>(SUM($N135:O135,$N1014:O1014)+(P135+P1014*0)*P985/24-SUM($N196:O196))*($F1217&gt;=5)</f>
        <v>0</v>
      </c>
      <c r="Q1217" s="374">
        <f>(SUM($N135:P135,$N1014:P1014)+(Q135+Q1014*0)*Q985/24-SUM($N196:P196))*($F1217&gt;=5)</f>
        <v>0</v>
      </c>
      <c r="R1217" s="374">
        <f>(SUM($N135:Q135,$N1014:Q1014)+(R135+R1014*0)*R985/24-SUM($N196:Q196))*($F1217&gt;=5)</f>
        <v>0</v>
      </c>
      <c r="S1217" s="374">
        <f>(SUM($N135:R135,$N1014:R1014)+(S135+S1014*0)*S985/24-SUM($N196:R196))*($F1217&gt;=5)</f>
        <v>0</v>
      </c>
      <c r="T1217" s="374">
        <f>(SUM($N135:S135,$N1014:S1014)+(T135+T1014*0)*T985/24-SUM($N196:S196))*($F1217&gt;=5)</f>
        <v>0</v>
      </c>
      <c r="U1217" s="374">
        <f>(SUM($N135:T135,$N1014:T1014)+(U135+U1014*0)*U985/24-SUM($N196:T196))*($F1217&gt;=5)</f>
        <v>0</v>
      </c>
      <c r="V1217" s="374">
        <f>(SUM($N135:U135,$N1014:U1014)+(V135+V1014*0)*V985/24-SUM($N196:U196))*($F1217&gt;=5)</f>
        <v>0</v>
      </c>
      <c r="W1217" s="374">
        <f>(SUM($N135:V135,$N1014:V1014)+(W135+W1014*0)*W985/24-SUM($N196:V196))*($F1217&gt;=5)</f>
        <v>0</v>
      </c>
      <c r="X1217" s="374">
        <f>(SUM($N135:W135,$N1014:W1014)+(X135+X1014*0)*X985/24-SUM($N196:W196))*($F1217&gt;=5)</f>
        <v>0</v>
      </c>
      <c r="Y1217" s="374">
        <f>(SUM($N135:X135,$N1014:X1014)+(Y135+Y1014*0)*Y985/24-SUM($N196:X196))*($F1217&gt;=5)</f>
        <v>0</v>
      </c>
      <c r="Z1217" s="374">
        <f>(SUM($N135:Y135,$N1014:Y1014)+(Z135+Z1014*0)*Z985/24-SUM($N196:Y196))*($F1217&gt;=5)</f>
        <v>0</v>
      </c>
      <c r="AA1217" s="374">
        <f>(SUM($N135:Z135,$N1014:Z1014)+(AA135+AA1014*0)*AA985/24-SUM($N196:Z196))*($F1217&gt;=5)</f>
        <v>0</v>
      </c>
      <c r="AB1217" s="374">
        <f>(SUM($N135:AA135,$N1014:AA1014)+(AB135+AB1014*0)*AB985/24-SUM($N196:AA196))*($F1217&gt;=5)</f>
        <v>0</v>
      </c>
      <c r="AC1217" s="374">
        <f>(SUM($N135:AB135,$N1014:AB1014)+(AC135+AC1014*0)*AC985/24-SUM($N196:AB196))*($F1217&gt;=5)</f>
        <v>0</v>
      </c>
      <c r="AD1217" s="374">
        <f>(SUM($N135:AC135,$N1014:AC1014)+(AD135+AD1014*0)*AD985/24-SUM($N196:AC196))*($F1217&gt;=5)</f>
        <v>0</v>
      </c>
      <c r="AE1217" s="374">
        <f>(SUM($N135:AD135,$N1014:AD1014)+(AE135+AE1014*0)*AE985/24-SUM($N196:AD196))*($F1217&gt;=5)</f>
        <v>0</v>
      </c>
      <c r="AF1217" s="374">
        <f>(SUM($N135:AE135,$N1014:AE1014)+(AF135+AF1014*0)*AF985/24-SUM($N196:AE196))*($F1217&gt;=5)</f>
        <v>0</v>
      </c>
      <c r="AG1217" s="374">
        <f>(SUM($N135:AF135,$N1014:AF1014)+(AG135+AG1014*0)*AG985/24-SUM($N196:AF196))*($F1217&gt;=5)</f>
        <v>0</v>
      </c>
      <c r="AH1217" s="374">
        <f>(SUM($N135:AG135,$N1014:AG1014)+(AH135+AH1014*0)*AH985/24-SUM($N196:AG196))*($F1217&gt;=5)</f>
        <v>0</v>
      </c>
      <c r="AI1217" s="374">
        <f>(SUM($N135:AH135,$N1014:AH1014)+(AI135+AI1014*0)*AI985/24-SUM($N196:AH196))*($F1217&gt;=5)</f>
        <v>0</v>
      </c>
      <c r="AJ1217" s="374">
        <f>(SUM($N135:AI135,$N1014:AI1014)+(AJ135+AJ1014*0)*AJ985/24-SUM($N196:AI196))*($F1217&gt;=5)</f>
        <v>0</v>
      </c>
      <c r="AK1217" s="374">
        <f>(SUM($N135:AJ135,$N1014:AJ1014)+(AK135+AK1014*0)*AK985/24-SUM($N196:AJ196))*($F1217&gt;=5)</f>
        <v>0</v>
      </c>
      <c r="AL1217" s="374">
        <f>(SUM($N135:AK135,$N1014:AK1014)+(AL135+AL1014*0)*AL985/24-SUM($N196:AK196))*($F1217&gt;=5)</f>
        <v>0</v>
      </c>
      <c r="AM1217" s="374">
        <f>(SUM($N135:AL135,$N1014:AL1014)+(AM135+AM1014*0)*AM985/24-SUM($N196:AL196))*($F1217&gt;=5)</f>
        <v>0</v>
      </c>
      <c r="AN1217" s="374">
        <f>(SUM($N135:AM135,$N1014:AM1014)+(AN135+AN1014*0)*AN985/24-SUM($N196:AM196))*($F1217&gt;=5)</f>
        <v>0</v>
      </c>
      <c r="AO1217" s="374">
        <f>(SUM($N135:AN135,$N1014:AN1014)+(AO135+AO1014*0)*AO985/24-SUM($N196:AN196))*($F1217&gt;=5)</f>
        <v>0</v>
      </c>
      <c r="AP1217" s="374">
        <f>(SUM($N135:AO135,$N1014:AO1014)+(AP135+AP1014*0)*AP985/24-SUM($N196:AO196))*($F1217&gt;=5)</f>
        <v>0</v>
      </c>
      <c r="AQ1217" s="374">
        <f>(SUM($N135:AP135,$N1014:AP1014)+(AQ135+AQ1014*0)*AQ985/24-SUM($N196:AP196))*($F1217&gt;=5)</f>
        <v>0</v>
      </c>
      <c r="AR1217" s="374">
        <f>(SUM($N135:AQ135,$N1014:AQ1014)+(AR135+AR1014*0)*AR985/24-SUM($N196:AQ196))*($F1217&gt;=5)</f>
        <v>0</v>
      </c>
      <c r="AS1217" s="374">
        <f>(SUM($N135:AR135,$N1014:AR1014)+(AS135+AS1014*0)*AS985/24-SUM($N196:AR196))*($F1217&gt;=5)</f>
        <v>0</v>
      </c>
      <c r="AT1217" s="374">
        <f>(SUM($N135:AS135,$N1014:AS1014)+(AT135+AT1014*0)*AT985/24-SUM($N196:AS196))*($F1217&gt;=5)</f>
        <v>0</v>
      </c>
      <c r="AU1217" s="374">
        <f>(SUM($N135:AT135,$N1014:AT1014)+(AU135+AU1014*0)*AU985/24-SUM($N196:AT196))*($F1217&gt;=5)</f>
        <v>0</v>
      </c>
      <c r="AV1217" s="374">
        <f>(SUM($N135:AU135,$N1014:AU1014)+(AV135+AV1014*0)*AV985/24-SUM($N196:AU196))*($F1217&gt;=5)</f>
        <v>0</v>
      </c>
      <c r="AW1217" s="374">
        <f>(SUM($N135:AV135,$N1014:AV1014)+(AW135+AW1014*0)*AW985/24-SUM($N196:AV196))*($F1217&gt;=5)</f>
        <v>0</v>
      </c>
      <c r="AX1217" s="374">
        <f>(SUM($N135:AW135,$N1014:AW1014)+(AX135+AX1014*0)*AX985/24-SUM($N196:AW196))*($F1217&gt;=5)</f>
        <v>0</v>
      </c>
      <c r="AY1217" s="374">
        <f>(SUM($N135:AX135,$N1014:AX1014)+(AY135+AY1014*0)*AY985/24-SUM($N196:AX196))*($F1217&gt;=5)</f>
        <v>0</v>
      </c>
      <c r="AZ1217" s="374">
        <f>(SUM($N135:AY135,$N1014:AY1014)+(AZ135+AZ1014*0)*AZ985/24-SUM($N196:AY196))*($F1217&gt;=5)</f>
        <v>0</v>
      </c>
      <c r="BA1217" s="374">
        <f>(SUM($N135:AZ135,$N1014:AZ1014)+(BA135+BA1014*0)*BA985/24-SUM($N196:AZ196))*($F1217&gt;=5)</f>
        <v>0</v>
      </c>
      <c r="BB1217" s="374">
        <f>(SUM($N135:BA135,$N1014:BA1014)+(BB135+BB1014*0)*BB985/24-SUM($N196:BA196))*($F1217&gt;=5)</f>
        <v>0</v>
      </c>
      <c r="BC1217" s="374">
        <f>(SUM($N135:BB135,$N1014:BB1014)+(BC135+BC1014*0)*BC985/24-SUM($N196:BB196))*($F1217&gt;=5)</f>
        <v>0</v>
      </c>
      <c r="BD1217" s="374">
        <f>(SUM($N135:BC135,$N1014:BC1014)+(BD135+BD1014*0)*BD985/24-SUM($N196:BC196))*($F1217&gt;=5)</f>
        <v>0</v>
      </c>
      <c r="BE1217" s="374">
        <f>(SUM($N135:BD135,$N1014:BD1014)+(BE135+BE1014*0)*BE985/24-SUM($N196:BD196))*($F1217&gt;=5)</f>
        <v>0</v>
      </c>
      <c r="BF1217" s="374">
        <f>(SUM($N135:BE135,$N1014:BE1014)+(BF135+BF1014*0)*BF985/24-SUM($N196:BE196))*($F1217&gt;=5)</f>
        <v>0</v>
      </c>
      <c r="BG1217" s="374">
        <f>(SUM($N135:BF135,$N1014:BF1014)+(BG135+BG1014*0)*BG985/24-SUM($N196:BF196))*($F1217&gt;=5)</f>
        <v>0</v>
      </c>
      <c r="BH1217" s="374">
        <f>(SUM($N135:BG135,$N1014:BG1014)+(BH135+BH1014*0)*BH985/24-SUM($N196:BG196))*($F1217&gt;=5)</f>
        <v>0</v>
      </c>
      <c r="BI1217" s="374">
        <f>(SUM($N135:BH135,$N1014:BH1014)+(BI135+BI1014*0)*BI985/24-SUM($N196:BH196))*($F1217&gt;=5)</f>
        <v>0</v>
      </c>
      <c r="BJ1217" s="374">
        <f>(SUM($N135:BI135,$N1014:BI1014)+(BJ135+BJ1014*0)*BJ985/24-SUM($N196:BI196))*($F1217&gt;=5)</f>
        <v>0</v>
      </c>
      <c r="BK1217" s="374">
        <f>(SUM($N135:BJ135,$N1014:BJ1014)+(BK135+BK1014*0)*BK985/24-SUM($N196:BJ196))*($F1217&gt;=5)</f>
        <v>0</v>
      </c>
      <c r="BL1217" s="374">
        <f>(SUM($N135:BK135,$N1014:BK1014)+(BL135+BL1014*0)*BL985/24-SUM($N196:BK196))*($F1217&gt;=5)</f>
        <v>0</v>
      </c>
      <c r="BM1217" s="374">
        <f>(SUM($N135:BL135,$N1014:BL1014)+(BM135+BM1014*0)*BM985/24-SUM($N196:BL196))*($F1217&gt;=5)</f>
        <v>0</v>
      </c>
    </row>
    <row r="1218" spans="3:65" outlineLevel="1" x14ac:dyDescent="0.2">
      <c r="C1218" s="325">
        <f t="shared" si="1901"/>
        <v>20</v>
      </c>
      <c r="D1218" s="303" t="str">
        <f t="shared" si="1902"/>
        <v>item 20</v>
      </c>
      <c r="E1218" s="350" t="str">
        <f t="shared" si="1900"/>
        <v>Operating Expense</v>
      </c>
      <c r="F1218" s="320">
        <f t="shared" si="1900"/>
        <v>2</v>
      </c>
      <c r="G1218" s="320"/>
      <c r="H1218" s="426">
        <f t="shared" si="1905"/>
        <v>0.38574999999999998</v>
      </c>
      <c r="K1218" s="341">
        <f t="shared" si="1903"/>
        <v>0</v>
      </c>
      <c r="L1218" s="342">
        <f t="shared" si="1904"/>
        <v>0</v>
      </c>
      <c r="O1218" s="374">
        <f>(SUM($N136:N136,$N1015:N1015)+(O136+O1015*0)*O986/24-SUM($N197:N197))*($F1218&gt;=5)</f>
        <v>0</v>
      </c>
      <c r="P1218" s="374">
        <f>(SUM($N136:O136,$N1015:O1015)+(P136+P1015*0)*P986/24-SUM($N197:O197))*($F1218&gt;=5)</f>
        <v>0</v>
      </c>
      <c r="Q1218" s="374">
        <f>(SUM($N136:P136,$N1015:P1015)+(Q136+Q1015*0)*Q986/24-SUM($N197:P197))*($F1218&gt;=5)</f>
        <v>0</v>
      </c>
      <c r="R1218" s="374">
        <f>(SUM($N136:Q136,$N1015:Q1015)+(R136+R1015*0)*R986/24-SUM($N197:Q197))*($F1218&gt;=5)</f>
        <v>0</v>
      </c>
      <c r="S1218" s="374">
        <f>(SUM($N136:R136,$N1015:R1015)+(S136+S1015*0)*S986/24-SUM($N197:R197))*($F1218&gt;=5)</f>
        <v>0</v>
      </c>
      <c r="T1218" s="374">
        <f>(SUM($N136:S136,$N1015:S1015)+(T136+T1015*0)*T986/24-SUM($N197:S197))*($F1218&gt;=5)</f>
        <v>0</v>
      </c>
      <c r="U1218" s="374">
        <f>(SUM($N136:T136,$N1015:T1015)+(U136+U1015*0)*U986/24-SUM($N197:T197))*($F1218&gt;=5)</f>
        <v>0</v>
      </c>
      <c r="V1218" s="374">
        <f>(SUM($N136:U136,$N1015:U1015)+(V136+V1015*0)*V986/24-SUM($N197:U197))*($F1218&gt;=5)</f>
        <v>0</v>
      </c>
      <c r="W1218" s="374">
        <f>(SUM($N136:V136,$N1015:V1015)+(W136+W1015*0)*W986/24-SUM($N197:V197))*($F1218&gt;=5)</f>
        <v>0</v>
      </c>
      <c r="X1218" s="374">
        <f>(SUM($N136:W136,$N1015:W1015)+(X136+X1015*0)*X986/24-SUM($N197:W197))*($F1218&gt;=5)</f>
        <v>0</v>
      </c>
      <c r="Y1218" s="374">
        <f>(SUM($N136:X136,$N1015:X1015)+(Y136+Y1015*0)*Y986/24-SUM($N197:X197))*($F1218&gt;=5)</f>
        <v>0</v>
      </c>
      <c r="Z1218" s="374">
        <f>(SUM($N136:Y136,$N1015:Y1015)+(Z136+Z1015*0)*Z986/24-SUM($N197:Y197))*($F1218&gt;=5)</f>
        <v>0</v>
      </c>
      <c r="AA1218" s="374">
        <f>(SUM($N136:Z136,$N1015:Z1015)+(AA136+AA1015*0)*AA986/24-SUM($N197:Z197))*($F1218&gt;=5)</f>
        <v>0</v>
      </c>
      <c r="AB1218" s="374">
        <f>(SUM($N136:AA136,$N1015:AA1015)+(AB136+AB1015*0)*AB986/24-SUM($N197:AA197))*($F1218&gt;=5)</f>
        <v>0</v>
      </c>
      <c r="AC1218" s="374">
        <f>(SUM($N136:AB136,$N1015:AB1015)+(AC136+AC1015*0)*AC986/24-SUM($N197:AB197))*($F1218&gt;=5)</f>
        <v>0</v>
      </c>
      <c r="AD1218" s="374">
        <f>(SUM($N136:AC136,$N1015:AC1015)+(AD136+AD1015*0)*AD986/24-SUM($N197:AC197))*($F1218&gt;=5)</f>
        <v>0</v>
      </c>
      <c r="AE1218" s="374">
        <f>(SUM($N136:AD136,$N1015:AD1015)+(AE136+AE1015*0)*AE986/24-SUM($N197:AD197))*($F1218&gt;=5)</f>
        <v>0</v>
      </c>
      <c r="AF1218" s="374">
        <f>(SUM($N136:AE136,$N1015:AE1015)+(AF136+AF1015*0)*AF986/24-SUM($N197:AE197))*($F1218&gt;=5)</f>
        <v>0</v>
      </c>
      <c r="AG1218" s="374">
        <f>(SUM($N136:AF136,$N1015:AF1015)+(AG136+AG1015*0)*AG986/24-SUM($N197:AF197))*($F1218&gt;=5)</f>
        <v>0</v>
      </c>
      <c r="AH1218" s="374">
        <f>(SUM($N136:AG136,$N1015:AG1015)+(AH136+AH1015*0)*AH986/24-SUM($N197:AG197))*($F1218&gt;=5)</f>
        <v>0</v>
      </c>
      <c r="AI1218" s="374">
        <f>(SUM($N136:AH136,$N1015:AH1015)+(AI136+AI1015*0)*AI986/24-SUM($N197:AH197))*($F1218&gt;=5)</f>
        <v>0</v>
      </c>
      <c r="AJ1218" s="374">
        <f>(SUM($N136:AI136,$N1015:AI1015)+(AJ136+AJ1015*0)*AJ986/24-SUM($N197:AI197))*($F1218&gt;=5)</f>
        <v>0</v>
      </c>
      <c r="AK1218" s="374">
        <f>(SUM($N136:AJ136,$N1015:AJ1015)+(AK136+AK1015*0)*AK986/24-SUM($N197:AJ197))*($F1218&gt;=5)</f>
        <v>0</v>
      </c>
      <c r="AL1218" s="374">
        <f>(SUM($N136:AK136,$N1015:AK1015)+(AL136+AL1015*0)*AL986/24-SUM($N197:AK197))*($F1218&gt;=5)</f>
        <v>0</v>
      </c>
      <c r="AM1218" s="374">
        <f>(SUM($N136:AL136,$N1015:AL1015)+(AM136+AM1015*0)*AM986/24-SUM($N197:AL197))*($F1218&gt;=5)</f>
        <v>0</v>
      </c>
      <c r="AN1218" s="374">
        <f>(SUM($N136:AM136,$N1015:AM1015)+(AN136+AN1015*0)*AN986/24-SUM($N197:AM197))*($F1218&gt;=5)</f>
        <v>0</v>
      </c>
      <c r="AO1218" s="374">
        <f>(SUM($N136:AN136,$N1015:AN1015)+(AO136+AO1015*0)*AO986/24-SUM($N197:AN197))*($F1218&gt;=5)</f>
        <v>0</v>
      </c>
      <c r="AP1218" s="374">
        <f>(SUM($N136:AO136,$N1015:AO1015)+(AP136+AP1015*0)*AP986/24-SUM($N197:AO197))*($F1218&gt;=5)</f>
        <v>0</v>
      </c>
      <c r="AQ1218" s="374">
        <f>(SUM($N136:AP136,$N1015:AP1015)+(AQ136+AQ1015*0)*AQ986/24-SUM($N197:AP197))*($F1218&gt;=5)</f>
        <v>0</v>
      </c>
      <c r="AR1218" s="374">
        <f>(SUM($N136:AQ136,$N1015:AQ1015)+(AR136+AR1015*0)*AR986/24-SUM($N197:AQ197))*($F1218&gt;=5)</f>
        <v>0</v>
      </c>
      <c r="AS1218" s="374">
        <f>(SUM($N136:AR136,$N1015:AR1015)+(AS136+AS1015*0)*AS986/24-SUM($N197:AR197))*($F1218&gt;=5)</f>
        <v>0</v>
      </c>
      <c r="AT1218" s="374">
        <f>(SUM($N136:AS136,$N1015:AS1015)+(AT136+AT1015*0)*AT986/24-SUM($N197:AS197))*($F1218&gt;=5)</f>
        <v>0</v>
      </c>
      <c r="AU1218" s="374">
        <f>(SUM($N136:AT136,$N1015:AT1015)+(AU136+AU1015*0)*AU986/24-SUM($N197:AT197))*($F1218&gt;=5)</f>
        <v>0</v>
      </c>
      <c r="AV1218" s="374">
        <f>(SUM($N136:AU136,$N1015:AU1015)+(AV136+AV1015*0)*AV986/24-SUM($N197:AU197))*($F1218&gt;=5)</f>
        <v>0</v>
      </c>
      <c r="AW1218" s="374">
        <f>(SUM($N136:AV136,$N1015:AV1015)+(AW136+AW1015*0)*AW986/24-SUM($N197:AV197))*($F1218&gt;=5)</f>
        <v>0</v>
      </c>
      <c r="AX1218" s="374">
        <f>(SUM($N136:AW136,$N1015:AW1015)+(AX136+AX1015*0)*AX986/24-SUM($N197:AW197))*($F1218&gt;=5)</f>
        <v>0</v>
      </c>
      <c r="AY1218" s="374">
        <f>(SUM($N136:AX136,$N1015:AX1015)+(AY136+AY1015*0)*AY986/24-SUM($N197:AX197))*($F1218&gt;=5)</f>
        <v>0</v>
      </c>
      <c r="AZ1218" s="374">
        <f>(SUM($N136:AY136,$N1015:AY1015)+(AZ136+AZ1015*0)*AZ986/24-SUM($N197:AY197))*($F1218&gt;=5)</f>
        <v>0</v>
      </c>
      <c r="BA1218" s="374">
        <f>(SUM($N136:AZ136,$N1015:AZ1015)+(BA136+BA1015*0)*BA986/24-SUM($N197:AZ197))*($F1218&gt;=5)</f>
        <v>0</v>
      </c>
      <c r="BB1218" s="374">
        <f>(SUM($N136:BA136,$N1015:BA1015)+(BB136+BB1015*0)*BB986/24-SUM($N197:BA197))*($F1218&gt;=5)</f>
        <v>0</v>
      </c>
      <c r="BC1218" s="374">
        <f>(SUM($N136:BB136,$N1015:BB1015)+(BC136+BC1015*0)*BC986/24-SUM($N197:BB197))*($F1218&gt;=5)</f>
        <v>0</v>
      </c>
      <c r="BD1218" s="374">
        <f>(SUM($N136:BC136,$N1015:BC1015)+(BD136+BD1015*0)*BD986/24-SUM($N197:BC197))*($F1218&gt;=5)</f>
        <v>0</v>
      </c>
      <c r="BE1218" s="374">
        <f>(SUM($N136:BD136,$N1015:BD1015)+(BE136+BE1015*0)*BE986/24-SUM($N197:BD197))*($F1218&gt;=5)</f>
        <v>0</v>
      </c>
      <c r="BF1218" s="374">
        <f>(SUM($N136:BE136,$N1015:BE1015)+(BF136+BF1015*0)*BF986/24-SUM($N197:BE197))*($F1218&gt;=5)</f>
        <v>0</v>
      </c>
      <c r="BG1218" s="374">
        <f>(SUM($N136:BF136,$N1015:BF1015)+(BG136+BG1015*0)*BG986/24-SUM($N197:BF197))*($F1218&gt;=5)</f>
        <v>0</v>
      </c>
      <c r="BH1218" s="374">
        <f>(SUM($N136:BG136,$N1015:BG1015)+(BH136+BH1015*0)*BH986/24-SUM($N197:BG197))*($F1218&gt;=5)</f>
        <v>0</v>
      </c>
      <c r="BI1218" s="374">
        <f>(SUM($N136:BH136,$N1015:BH1015)+(BI136+BI1015*0)*BI986/24-SUM($N197:BH197))*($F1218&gt;=5)</f>
        <v>0</v>
      </c>
      <c r="BJ1218" s="374">
        <f>(SUM($N136:BI136,$N1015:BI1015)+(BJ136+BJ1015*0)*BJ986/24-SUM($N197:BI197))*($F1218&gt;=5)</f>
        <v>0</v>
      </c>
      <c r="BK1218" s="374">
        <f>(SUM($N136:BJ136,$N1015:BJ1015)+(BK136+BK1015*0)*BK986/24-SUM($N197:BJ197))*($F1218&gt;=5)</f>
        <v>0</v>
      </c>
      <c r="BL1218" s="374">
        <f>(SUM($N136:BK136,$N1015:BK1015)+(BL136+BL1015*0)*BL986/24-SUM($N197:BK197))*($F1218&gt;=5)</f>
        <v>0</v>
      </c>
      <c r="BM1218" s="374">
        <f>(SUM($N136:BL136,$N1015:BL1015)+(BM136+BM1015*0)*BM986/24-SUM($N197:BL197))*($F1218&gt;=5)</f>
        <v>0</v>
      </c>
    </row>
    <row r="1219" spans="3:65" outlineLevel="1" x14ac:dyDescent="0.2">
      <c r="C1219" s="325">
        <f t="shared" si="1901"/>
        <v>21</v>
      </c>
      <c r="D1219" s="303" t="str">
        <f t="shared" si="1902"/>
        <v>item 21</v>
      </c>
      <c r="E1219" s="350" t="str">
        <f t="shared" si="1900"/>
        <v>Operating Expense</v>
      </c>
      <c r="F1219" s="320">
        <f t="shared" si="1900"/>
        <v>2</v>
      </c>
      <c r="G1219" s="320"/>
      <c r="H1219" s="426">
        <f t="shared" si="1905"/>
        <v>0.38574999999999998</v>
      </c>
      <c r="K1219" s="341">
        <f t="shared" si="1903"/>
        <v>0</v>
      </c>
      <c r="L1219" s="342">
        <f t="shared" si="1904"/>
        <v>0</v>
      </c>
      <c r="O1219" s="374">
        <f>(SUM($N137:N137,$N1016:N1016)+(O137+O1016*0)*O987/24-SUM($N198:N198))*($F1219&gt;=5)</f>
        <v>0</v>
      </c>
      <c r="P1219" s="374">
        <f>(SUM($N137:O137,$N1016:O1016)+(P137+P1016*0)*P987/24-SUM($N198:O198))*($F1219&gt;=5)</f>
        <v>0</v>
      </c>
      <c r="Q1219" s="374">
        <f>(SUM($N137:P137,$N1016:P1016)+(Q137+Q1016*0)*Q987/24-SUM($N198:P198))*($F1219&gt;=5)</f>
        <v>0</v>
      </c>
      <c r="R1219" s="374">
        <f>(SUM($N137:Q137,$N1016:Q1016)+(R137+R1016*0)*R987/24-SUM($N198:Q198))*($F1219&gt;=5)</f>
        <v>0</v>
      </c>
      <c r="S1219" s="374">
        <f>(SUM($N137:R137,$N1016:R1016)+(S137+S1016*0)*S987/24-SUM($N198:R198))*($F1219&gt;=5)</f>
        <v>0</v>
      </c>
      <c r="T1219" s="374">
        <f>(SUM($N137:S137,$N1016:S1016)+(T137+T1016*0)*T987/24-SUM($N198:S198))*($F1219&gt;=5)</f>
        <v>0</v>
      </c>
      <c r="U1219" s="374">
        <f>(SUM($N137:T137,$N1016:T1016)+(U137+U1016*0)*U987/24-SUM($N198:T198))*($F1219&gt;=5)</f>
        <v>0</v>
      </c>
      <c r="V1219" s="374">
        <f>(SUM($N137:U137,$N1016:U1016)+(V137+V1016*0)*V987/24-SUM($N198:U198))*($F1219&gt;=5)</f>
        <v>0</v>
      </c>
      <c r="W1219" s="374">
        <f>(SUM($N137:V137,$N1016:V1016)+(W137+W1016*0)*W987/24-SUM($N198:V198))*($F1219&gt;=5)</f>
        <v>0</v>
      </c>
      <c r="X1219" s="374">
        <f>(SUM($N137:W137,$N1016:W1016)+(X137+X1016*0)*X987/24-SUM($N198:W198))*($F1219&gt;=5)</f>
        <v>0</v>
      </c>
      <c r="Y1219" s="374">
        <f>(SUM($N137:X137,$N1016:X1016)+(Y137+Y1016*0)*Y987/24-SUM($N198:X198))*($F1219&gt;=5)</f>
        <v>0</v>
      </c>
      <c r="Z1219" s="374">
        <f>(SUM($N137:Y137,$N1016:Y1016)+(Z137+Z1016*0)*Z987/24-SUM($N198:Y198))*($F1219&gt;=5)</f>
        <v>0</v>
      </c>
      <c r="AA1219" s="374">
        <f>(SUM($N137:Z137,$N1016:Z1016)+(AA137+AA1016*0)*AA987/24-SUM($N198:Z198))*($F1219&gt;=5)</f>
        <v>0</v>
      </c>
      <c r="AB1219" s="374">
        <f>(SUM($N137:AA137,$N1016:AA1016)+(AB137+AB1016*0)*AB987/24-SUM($N198:AA198))*($F1219&gt;=5)</f>
        <v>0</v>
      </c>
      <c r="AC1219" s="374">
        <f>(SUM($N137:AB137,$N1016:AB1016)+(AC137+AC1016*0)*AC987/24-SUM($N198:AB198))*($F1219&gt;=5)</f>
        <v>0</v>
      </c>
      <c r="AD1219" s="374">
        <f>(SUM($N137:AC137,$N1016:AC1016)+(AD137+AD1016*0)*AD987/24-SUM($N198:AC198))*($F1219&gt;=5)</f>
        <v>0</v>
      </c>
      <c r="AE1219" s="374">
        <f>(SUM($N137:AD137,$N1016:AD1016)+(AE137+AE1016*0)*AE987/24-SUM($N198:AD198))*($F1219&gt;=5)</f>
        <v>0</v>
      </c>
      <c r="AF1219" s="374">
        <f>(SUM($N137:AE137,$N1016:AE1016)+(AF137+AF1016*0)*AF987/24-SUM($N198:AE198))*($F1219&gt;=5)</f>
        <v>0</v>
      </c>
      <c r="AG1219" s="374">
        <f>(SUM($N137:AF137,$N1016:AF1016)+(AG137+AG1016*0)*AG987/24-SUM($N198:AF198))*($F1219&gt;=5)</f>
        <v>0</v>
      </c>
      <c r="AH1219" s="374">
        <f>(SUM($N137:AG137,$N1016:AG1016)+(AH137+AH1016*0)*AH987/24-SUM($N198:AG198))*($F1219&gt;=5)</f>
        <v>0</v>
      </c>
      <c r="AI1219" s="374">
        <f>(SUM($N137:AH137,$N1016:AH1016)+(AI137+AI1016*0)*AI987/24-SUM($N198:AH198))*($F1219&gt;=5)</f>
        <v>0</v>
      </c>
      <c r="AJ1219" s="374">
        <f>(SUM($N137:AI137,$N1016:AI1016)+(AJ137+AJ1016*0)*AJ987/24-SUM($N198:AI198))*($F1219&gt;=5)</f>
        <v>0</v>
      </c>
      <c r="AK1219" s="374">
        <f>(SUM($N137:AJ137,$N1016:AJ1016)+(AK137+AK1016*0)*AK987/24-SUM($N198:AJ198))*($F1219&gt;=5)</f>
        <v>0</v>
      </c>
      <c r="AL1219" s="374">
        <f>(SUM($N137:AK137,$N1016:AK1016)+(AL137+AL1016*0)*AL987/24-SUM($N198:AK198))*($F1219&gt;=5)</f>
        <v>0</v>
      </c>
      <c r="AM1219" s="374">
        <f>(SUM($N137:AL137,$N1016:AL1016)+(AM137+AM1016*0)*AM987/24-SUM($N198:AL198))*($F1219&gt;=5)</f>
        <v>0</v>
      </c>
      <c r="AN1219" s="374">
        <f>(SUM($N137:AM137,$N1016:AM1016)+(AN137+AN1016*0)*AN987/24-SUM($N198:AM198))*($F1219&gt;=5)</f>
        <v>0</v>
      </c>
      <c r="AO1219" s="374">
        <f>(SUM($N137:AN137,$N1016:AN1016)+(AO137+AO1016*0)*AO987/24-SUM($N198:AN198))*($F1219&gt;=5)</f>
        <v>0</v>
      </c>
      <c r="AP1219" s="374">
        <f>(SUM($N137:AO137,$N1016:AO1016)+(AP137+AP1016*0)*AP987/24-SUM($N198:AO198))*($F1219&gt;=5)</f>
        <v>0</v>
      </c>
      <c r="AQ1219" s="374">
        <f>(SUM($N137:AP137,$N1016:AP1016)+(AQ137+AQ1016*0)*AQ987/24-SUM($N198:AP198))*($F1219&gt;=5)</f>
        <v>0</v>
      </c>
      <c r="AR1219" s="374">
        <f>(SUM($N137:AQ137,$N1016:AQ1016)+(AR137+AR1016*0)*AR987/24-SUM($N198:AQ198))*($F1219&gt;=5)</f>
        <v>0</v>
      </c>
      <c r="AS1219" s="374">
        <f>(SUM($N137:AR137,$N1016:AR1016)+(AS137+AS1016*0)*AS987/24-SUM($N198:AR198))*($F1219&gt;=5)</f>
        <v>0</v>
      </c>
      <c r="AT1219" s="374">
        <f>(SUM($N137:AS137,$N1016:AS1016)+(AT137+AT1016*0)*AT987/24-SUM($N198:AS198))*($F1219&gt;=5)</f>
        <v>0</v>
      </c>
      <c r="AU1219" s="374">
        <f>(SUM($N137:AT137,$N1016:AT1016)+(AU137+AU1016*0)*AU987/24-SUM($N198:AT198))*($F1219&gt;=5)</f>
        <v>0</v>
      </c>
      <c r="AV1219" s="374">
        <f>(SUM($N137:AU137,$N1016:AU1016)+(AV137+AV1016*0)*AV987/24-SUM($N198:AU198))*($F1219&gt;=5)</f>
        <v>0</v>
      </c>
      <c r="AW1219" s="374">
        <f>(SUM($N137:AV137,$N1016:AV1016)+(AW137+AW1016*0)*AW987/24-SUM($N198:AV198))*($F1219&gt;=5)</f>
        <v>0</v>
      </c>
      <c r="AX1219" s="374">
        <f>(SUM($N137:AW137,$N1016:AW1016)+(AX137+AX1016*0)*AX987/24-SUM($N198:AW198))*($F1219&gt;=5)</f>
        <v>0</v>
      </c>
      <c r="AY1219" s="374">
        <f>(SUM($N137:AX137,$N1016:AX1016)+(AY137+AY1016*0)*AY987/24-SUM($N198:AX198))*($F1219&gt;=5)</f>
        <v>0</v>
      </c>
      <c r="AZ1219" s="374">
        <f>(SUM($N137:AY137,$N1016:AY1016)+(AZ137+AZ1016*0)*AZ987/24-SUM($N198:AY198))*($F1219&gt;=5)</f>
        <v>0</v>
      </c>
      <c r="BA1219" s="374">
        <f>(SUM($N137:AZ137,$N1016:AZ1016)+(BA137+BA1016*0)*BA987/24-SUM($N198:AZ198))*($F1219&gt;=5)</f>
        <v>0</v>
      </c>
      <c r="BB1219" s="374">
        <f>(SUM($N137:BA137,$N1016:BA1016)+(BB137+BB1016*0)*BB987/24-SUM($N198:BA198))*($F1219&gt;=5)</f>
        <v>0</v>
      </c>
      <c r="BC1219" s="374">
        <f>(SUM($N137:BB137,$N1016:BB1016)+(BC137+BC1016*0)*BC987/24-SUM($N198:BB198))*($F1219&gt;=5)</f>
        <v>0</v>
      </c>
      <c r="BD1219" s="374">
        <f>(SUM($N137:BC137,$N1016:BC1016)+(BD137+BD1016*0)*BD987/24-SUM($N198:BC198))*($F1219&gt;=5)</f>
        <v>0</v>
      </c>
      <c r="BE1219" s="374">
        <f>(SUM($N137:BD137,$N1016:BD1016)+(BE137+BE1016*0)*BE987/24-SUM($N198:BD198))*($F1219&gt;=5)</f>
        <v>0</v>
      </c>
      <c r="BF1219" s="374">
        <f>(SUM($N137:BE137,$N1016:BE1016)+(BF137+BF1016*0)*BF987/24-SUM($N198:BE198))*($F1219&gt;=5)</f>
        <v>0</v>
      </c>
      <c r="BG1219" s="374">
        <f>(SUM($N137:BF137,$N1016:BF1016)+(BG137+BG1016*0)*BG987/24-SUM($N198:BF198))*($F1219&gt;=5)</f>
        <v>0</v>
      </c>
      <c r="BH1219" s="374">
        <f>(SUM($N137:BG137,$N1016:BG1016)+(BH137+BH1016*0)*BH987/24-SUM($N198:BG198))*($F1219&gt;=5)</f>
        <v>0</v>
      </c>
      <c r="BI1219" s="374">
        <f>(SUM($N137:BH137,$N1016:BH1016)+(BI137+BI1016*0)*BI987/24-SUM($N198:BH198))*($F1219&gt;=5)</f>
        <v>0</v>
      </c>
      <c r="BJ1219" s="374">
        <f>(SUM($N137:BI137,$N1016:BI1016)+(BJ137+BJ1016*0)*BJ987/24-SUM($N198:BI198))*($F1219&gt;=5)</f>
        <v>0</v>
      </c>
      <c r="BK1219" s="374">
        <f>(SUM($N137:BJ137,$N1016:BJ1016)+(BK137+BK1016*0)*BK987/24-SUM($N198:BJ198))*($F1219&gt;=5)</f>
        <v>0</v>
      </c>
      <c r="BL1219" s="374">
        <f>(SUM($N137:BK137,$N1016:BK1016)+(BL137+BL1016*0)*BL987/24-SUM($N198:BK198))*($F1219&gt;=5)</f>
        <v>0</v>
      </c>
      <c r="BM1219" s="374">
        <f>(SUM($N137:BL137,$N1016:BL1016)+(BM137+BM1016*0)*BM987/24-SUM($N198:BL198))*($F1219&gt;=5)</f>
        <v>0</v>
      </c>
    </row>
    <row r="1220" spans="3:65" outlineLevel="1" x14ac:dyDescent="0.2">
      <c r="C1220" s="325">
        <f t="shared" si="1901"/>
        <v>22</v>
      </c>
      <c r="D1220" s="303" t="str">
        <f t="shared" si="1902"/>
        <v>item 22</v>
      </c>
      <c r="E1220" s="350" t="str">
        <f t="shared" si="1900"/>
        <v>Operating Expense</v>
      </c>
      <c r="F1220" s="320">
        <f t="shared" si="1900"/>
        <v>2</v>
      </c>
      <c r="G1220" s="320"/>
      <c r="H1220" s="426">
        <f t="shared" si="1905"/>
        <v>0.38574999999999998</v>
      </c>
      <c r="K1220" s="341">
        <f t="shared" si="1903"/>
        <v>0</v>
      </c>
      <c r="L1220" s="342">
        <f t="shared" si="1904"/>
        <v>0</v>
      </c>
      <c r="O1220" s="374">
        <f>(SUM($N138:N138,$N1017:N1017)+(O138+O1017*0)*O988/24-SUM($N199:N199))*($F1220&gt;=5)</f>
        <v>0</v>
      </c>
      <c r="P1220" s="374">
        <f>(SUM($N138:O138,$N1017:O1017)+(P138+P1017*0)*P988/24-SUM($N199:O199))*($F1220&gt;=5)</f>
        <v>0</v>
      </c>
      <c r="Q1220" s="374">
        <f>(SUM($N138:P138,$N1017:P1017)+(Q138+Q1017*0)*Q988/24-SUM($N199:P199))*($F1220&gt;=5)</f>
        <v>0</v>
      </c>
      <c r="R1220" s="374">
        <f>(SUM($N138:Q138,$N1017:Q1017)+(R138+R1017*0)*R988/24-SUM($N199:Q199))*($F1220&gt;=5)</f>
        <v>0</v>
      </c>
      <c r="S1220" s="374">
        <f>(SUM($N138:R138,$N1017:R1017)+(S138+S1017*0)*S988/24-SUM($N199:R199))*($F1220&gt;=5)</f>
        <v>0</v>
      </c>
      <c r="T1220" s="374">
        <f>(SUM($N138:S138,$N1017:S1017)+(T138+T1017*0)*T988/24-SUM($N199:S199))*($F1220&gt;=5)</f>
        <v>0</v>
      </c>
      <c r="U1220" s="374">
        <f>(SUM($N138:T138,$N1017:T1017)+(U138+U1017*0)*U988/24-SUM($N199:T199))*($F1220&gt;=5)</f>
        <v>0</v>
      </c>
      <c r="V1220" s="374">
        <f>(SUM($N138:U138,$N1017:U1017)+(V138+V1017*0)*V988/24-SUM($N199:U199))*($F1220&gt;=5)</f>
        <v>0</v>
      </c>
      <c r="W1220" s="374">
        <f>(SUM($N138:V138,$N1017:V1017)+(W138+W1017*0)*W988/24-SUM($N199:V199))*($F1220&gt;=5)</f>
        <v>0</v>
      </c>
      <c r="X1220" s="374">
        <f>(SUM($N138:W138,$N1017:W1017)+(X138+X1017*0)*X988/24-SUM($N199:W199))*($F1220&gt;=5)</f>
        <v>0</v>
      </c>
      <c r="Y1220" s="374">
        <f>(SUM($N138:X138,$N1017:X1017)+(Y138+Y1017*0)*Y988/24-SUM($N199:X199))*($F1220&gt;=5)</f>
        <v>0</v>
      </c>
      <c r="Z1220" s="374">
        <f>(SUM($N138:Y138,$N1017:Y1017)+(Z138+Z1017*0)*Z988/24-SUM($N199:Y199))*($F1220&gt;=5)</f>
        <v>0</v>
      </c>
      <c r="AA1220" s="374">
        <f>(SUM($N138:Z138,$N1017:Z1017)+(AA138+AA1017*0)*AA988/24-SUM($N199:Z199))*($F1220&gt;=5)</f>
        <v>0</v>
      </c>
      <c r="AB1220" s="374">
        <f>(SUM($N138:AA138,$N1017:AA1017)+(AB138+AB1017*0)*AB988/24-SUM($N199:AA199))*($F1220&gt;=5)</f>
        <v>0</v>
      </c>
      <c r="AC1220" s="374">
        <f>(SUM($N138:AB138,$N1017:AB1017)+(AC138+AC1017*0)*AC988/24-SUM($N199:AB199))*($F1220&gt;=5)</f>
        <v>0</v>
      </c>
      <c r="AD1220" s="374">
        <f>(SUM($N138:AC138,$N1017:AC1017)+(AD138+AD1017*0)*AD988/24-SUM($N199:AC199))*($F1220&gt;=5)</f>
        <v>0</v>
      </c>
      <c r="AE1220" s="374">
        <f>(SUM($N138:AD138,$N1017:AD1017)+(AE138+AE1017*0)*AE988/24-SUM($N199:AD199))*($F1220&gt;=5)</f>
        <v>0</v>
      </c>
      <c r="AF1220" s="374">
        <f>(SUM($N138:AE138,$N1017:AE1017)+(AF138+AF1017*0)*AF988/24-SUM($N199:AE199))*($F1220&gt;=5)</f>
        <v>0</v>
      </c>
      <c r="AG1220" s="374">
        <f>(SUM($N138:AF138,$N1017:AF1017)+(AG138+AG1017*0)*AG988/24-SUM($N199:AF199))*($F1220&gt;=5)</f>
        <v>0</v>
      </c>
      <c r="AH1220" s="374">
        <f>(SUM($N138:AG138,$N1017:AG1017)+(AH138+AH1017*0)*AH988/24-SUM($N199:AG199))*($F1220&gt;=5)</f>
        <v>0</v>
      </c>
      <c r="AI1220" s="374">
        <f>(SUM($N138:AH138,$N1017:AH1017)+(AI138+AI1017*0)*AI988/24-SUM($N199:AH199))*($F1220&gt;=5)</f>
        <v>0</v>
      </c>
      <c r="AJ1220" s="374">
        <f>(SUM($N138:AI138,$N1017:AI1017)+(AJ138+AJ1017*0)*AJ988/24-SUM($N199:AI199))*($F1220&gt;=5)</f>
        <v>0</v>
      </c>
      <c r="AK1220" s="374">
        <f>(SUM($N138:AJ138,$N1017:AJ1017)+(AK138+AK1017*0)*AK988/24-SUM($N199:AJ199))*($F1220&gt;=5)</f>
        <v>0</v>
      </c>
      <c r="AL1220" s="374">
        <f>(SUM($N138:AK138,$N1017:AK1017)+(AL138+AL1017*0)*AL988/24-SUM($N199:AK199))*($F1220&gt;=5)</f>
        <v>0</v>
      </c>
      <c r="AM1220" s="374">
        <f>(SUM($N138:AL138,$N1017:AL1017)+(AM138+AM1017*0)*AM988/24-SUM($N199:AL199))*($F1220&gt;=5)</f>
        <v>0</v>
      </c>
      <c r="AN1220" s="374">
        <f>(SUM($N138:AM138,$N1017:AM1017)+(AN138+AN1017*0)*AN988/24-SUM($N199:AM199))*($F1220&gt;=5)</f>
        <v>0</v>
      </c>
      <c r="AO1220" s="374">
        <f>(SUM($N138:AN138,$N1017:AN1017)+(AO138+AO1017*0)*AO988/24-SUM($N199:AN199))*($F1220&gt;=5)</f>
        <v>0</v>
      </c>
      <c r="AP1220" s="374">
        <f>(SUM($N138:AO138,$N1017:AO1017)+(AP138+AP1017*0)*AP988/24-SUM($N199:AO199))*($F1220&gt;=5)</f>
        <v>0</v>
      </c>
      <c r="AQ1220" s="374">
        <f>(SUM($N138:AP138,$N1017:AP1017)+(AQ138+AQ1017*0)*AQ988/24-SUM($N199:AP199))*($F1220&gt;=5)</f>
        <v>0</v>
      </c>
      <c r="AR1220" s="374">
        <f>(SUM($N138:AQ138,$N1017:AQ1017)+(AR138+AR1017*0)*AR988/24-SUM($N199:AQ199))*($F1220&gt;=5)</f>
        <v>0</v>
      </c>
      <c r="AS1220" s="374">
        <f>(SUM($N138:AR138,$N1017:AR1017)+(AS138+AS1017*0)*AS988/24-SUM($N199:AR199))*($F1220&gt;=5)</f>
        <v>0</v>
      </c>
      <c r="AT1220" s="374">
        <f>(SUM($N138:AS138,$N1017:AS1017)+(AT138+AT1017*0)*AT988/24-SUM($N199:AS199))*($F1220&gt;=5)</f>
        <v>0</v>
      </c>
      <c r="AU1220" s="374">
        <f>(SUM($N138:AT138,$N1017:AT1017)+(AU138+AU1017*0)*AU988/24-SUM($N199:AT199))*($F1220&gt;=5)</f>
        <v>0</v>
      </c>
      <c r="AV1220" s="374">
        <f>(SUM($N138:AU138,$N1017:AU1017)+(AV138+AV1017*0)*AV988/24-SUM($N199:AU199))*($F1220&gt;=5)</f>
        <v>0</v>
      </c>
      <c r="AW1220" s="374">
        <f>(SUM($N138:AV138,$N1017:AV1017)+(AW138+AW1017*0)*AW988/24-SUM($N199:AV199))*($F1220&gt;=5)</f>
        <v>0</v>
      </c>
      <c r="AX1220" s="374">
        <f>(SUM($N138:AW138,$N1017:AW1017)+(AX138+AX1017*0)*AX988/24-SUM($N199:AW199))*($F1220&gt;=5)</f>
        <v>0</v>
      </c>
      <c r="AY1220" s="374">
        <f>(SUM($N138:AX138,$N1017:AX1017)+(AY138+AY1017*0)*AY988/24-SUM($N199:AX199))*($F1220&gt;=5)</f>
        <v>0</v>
      </c>
      <c r="AZ1220" s="374">
        <f>(SUM($N138:AY138,$N1017:AY1017)+(AZ138+AZ1017*0)*AZ988/24-SUM($N199:AY199))*($F1220&gt;=5)</f>
        <v>0</v>
      </c>
      <c r="BA1220" s="374">
        <f>(SUM($N138:AZ138,$N1017:AZ1017)+(BA138+BA1017*0)*BA988/24-SUM($N199:AZ199))*($F1220&gt;=5)</f>
        <v>0</v>
      </c>
      <c r="BB1220" s="374">
        <f>(SUM($N138:BA138,$N1017:BA1017)+(BB138+BB1017*0)*BB988/24-SUM($N199:BA199))*($F1220&gt;=5)</f>
        <v>0</v>
      </c>
      <c r="BC1220" s="374">
        <f>(SUM($N138:BB138,$N1017:BB1017)+(BC138+BC1017*0)*BC988/24-SUM($N199:BB199))*($F1220&gt;=5)</f>
        <v>0</v>
      </c>
      <c r="BD1220" s="374">
        <f>(SUM($N138:BC138,$N1017:BC1017)+(BD138+BD1017*0)*BD988/24-SUM($N199:BC199))*($F1220&gt;=5)</f>
        <v>0</v>
      </c>
      <c r="BE1220" s="374">
        <f>(SUM($N138:BD138,$N1017:BD1017)+(BE138+BE1017*0)*BE988/24-SUM($N199:BD199))*($F1220&gt;=5)</f>
        <v>0</v>
      </c>
      <c r="BF1220" s="374">
        <f>(SUM($N138:BE138,$N1017:BE1017)+(BF138+BF1017*0)*BF988/24-SUM($N199:BE199))*($F1220&gt;=5)</f>
        <v>0</v>
      </c>
      <c r="BG1220" s="374">
        <f>(SUM($N138:BF138,$N1017:BF1017)+(BG138+BG1017*0)*BG988/24-SUM($N199:BF199))*($F1220&gt;=5)</f>
        <v>0</v>
      </c>
      <c r="BH1220" s="374">
        <f>(SUM($N138:BG138,$N1017:BG1017)+(BH138+BH1017*0)*BH988/24-SUM($N199:BG199))*($F1220&gt;=5)</f>
        <v>0</v>
      </c>
      <c r="BI1220" s="374">
        <f>(SUM($N138:BH138,$N1017:BH1017)+(BI138+BI1017*0)*BI988/24-SUM($N199:BH199))*($F1220&gt;=5)</f>
        <v>0</v>
      </c>
      <c r="BJ1220" s="374">
        <f>(SUM($N138:BI138,$N1017:BI1017)+(BJ138+BJ1017*0)*BJ988/24-SUM($N199:BI199))*($F1220&gt;=5)</f>
        <v>0</v>
      </c>
      <c r="BK1220" s="374">
        <f>(SUM($N138:BJ138,$N1017:BJ1017)+(BK138+BK1017*0)*BK988/24-SUM($N199:BJ199))*($F1220&gt;=5)</f>
        <v>0</v>
      </c>
      <c r="BL1220" s="374">
        <f>(SUM($N138:BK138,$N1017:BK1017)+(BL138+BL1017*0)*BL988/24-SUM($N199:BK199))*($F1220&gt;=5)</f>
        <v>0</v>
      </c>
      <c r="BM1220" s="374">
        <f>(SUM($N138:BL138,$N1017:BL1017)+(BM138+BM1017*0)*BM988/24-SUM($N199:BL199))*($F1220&gt;=5)</f>
        <v>0</v>
      </c>
    </row>
    <row r="1221" spans="3:65" outlineLevel="1" x14ac:dyDescent="0.2">
      <c r="C1221" s="325">
        <f t="shared" si="1901"/>
        <v>23</v>
      </c>
      <c r="D1221" s="303" t="str">
        <f t="shared" si="1902"/>
        <v>item 23</v>
      </c>
      <c r="E1221" s="350" t="str">
        <f t="shared" si="1900"/>
        <v>Operating Expense</v>
      </c>
      <c r="F1221" s="320">
        <f t="shared" si="1900"/>
        <v>2</v>
      </c>
      <c r="G1221" s="320"/>
      <c r="H1221" s="426">
        <f t="shared" si="1905"/>
        <v>0.38574999999999998</v>
      </c>
      <c r="K1221" s="341">
        <f t="shared" si="1903"/>
        <v>0</v>
      </c>
      <c r="L1221" s="342">
        <f t="shared" si="1904"/>
        <v>0</v>
      </c>
      <c r="O1221" s="374">
        <f>(SUM($N139:N139,$N1018:N1018)+(O139+O1018*0)*O989/24-SUM($N200:N200))*($F1221&gt;=5)</f>
        <v>0</v>
      </c>
      <c r="P1221" s="374">
        <f>(SUM($N139:O139,$N1018:O1018)+(P139+P1018*0)*P989/24-SUM($N200:O200))*($F1221&gt;=5)</f>
        <v>0</v>
      </c>
      <c r="Q1221" s="374">
        <f>(SUM($N139:P139,$N1018:P1018)+(Q139+Q1018*0)*Q989/24-SUM($N200:P200))*($F1221&gt;=5)</f>
        <v>0</v>
      </c>
      <c r="R1221" s="374">
        <f>(SUM($N139:Q139,$N1018:Q1018)+(R139+R1018*0)*R989/24-SUM($N200:Q200))*($F1221&gt;=5)</f>
        <v>0</v>
      </c>
      <c r="S1221" s="374">
        <f>(SUM($N139:R139,$N1018:R1018)+(S139+S1018*0)*S989/24-SUM($N200:R200))*($F1221&gt;=5)</f>
        <v>0</v>
      </c>
      <c r="T1221" s="374">
        <f>(SUM($N139:S139,$N1018:S1018)+(T139+T1018*0)*T989/24-SUM($N200:S200))*($F1221&gt;=5)</f>
        <v>0</v>
      </c>
      <c r="U1221" s="374">
        <f>(SUM($N139:T139,$N1018:T1018)+(U139+U1018*0)*U989/24-SUM($N200:T200))*($F1221&gt;=5)</f>
        <v>0</v>
      </c>
      <c r="V1221" s="374">
        <f>(SUM($N139:U139,$N1018:U1018)+(V139+V1018*0)*V989/24-SUM($N200:U200))*($F1221&gt;=5)</f>
        <v>0</v>
      </c>
      <c r="W1221" s="374">
        <f>(SUM($N139:V139,$N1018:V1018)+(W139+W1018*0)*W989/24-SUM($N200:V200))*($F1221&gt;=5)</f>
        <v>0</v>
      </c>
      <c r="X1221" s="374">
        <f>(SUM($N139:W139,$N1018:W1018)+(X139+X1018*0)*X989/24-SUM($N200:W200))*($F1221&gt;=5)</f>
        <v>0</v>
      </c>
      <c r="Y1221" s="374">
        <f>(SUM($N139:X139,$N1018:X1018)+(Y139+Y1018*0)*Y989/24-SUM($N200:X200))*($F1221&gt;=5)</f>
        <v>0</v>
      </c>
      <c r="Z1221" s="374">
        <f>(SUM($N139:Y139,$N1018:Y1018)+(Z139+Z1018*0)*Z989/24-SUM($N200:Y200))*($F1221&gt;=5)</f>
        <v>0</v>
      </c>
      <c r="AA1221" s="374">
        <f>(SUM($N139:Z139,$N1018:Z1018)+(AA139+AA1018*0)*AA989/24-SUM($N200:Z200))*($F1221&gt;=5)</f>
        <v>0</v>
      </c>
      <c r="AB1221" s="374">
        <f>(SUM($N139:AA139,$N1018:AA1018)+(AB139+AB1018*0)*AB989/24-SUM($N200:AA200))*($F1221&gt;=5)</f>
        <v>0</v>
      </c>
      <c r="AC1221" s="374">
        <f>(SUM($N139:AB139,$N1018:AB1018)+(AC139+AC1018*0)*AC989/24-SUM($N200:AB200))*($F1221&gt;=5)</f>
        <v>0</v>
      </c>
      <c r="AD1221" s="374">
        <f>(SUM($N139:AC139,$N1018:AC1018)+(AD139+AD1018*0)*AD989/24-SUM($N200:AC200))*($F1221&gt;=5)</f>
        <v>0</v>
      </c>
      <c r="AE1221" s="374">
        <f>(SUM($N139:AD139,$N1018:AD1018)+(AE139+AE1018*0)*AE989/24-SUM($N200:AD200))*($F1221&gt;=5)</f>
        <v>0</v>
      </c>
      <c r="AF1221" s="374">
        <f>(SUM($N139:AE139,$N1018:AE1018)+(AF139+AF1018*0)*AF989/24-SUM($N200:AE200))*($F1221&gt;=5)</f>
        <v>0</v>
      </c>
      <c r="AG1221" s="374">
        <f>(SUM($N139:AF139,$N1018:AF1018)+(AG139+AG1018*0)*AG989/24-SUM($N200:AF200))*($F1221&gt;=5)</f>
        <v>0</v>
      </c>
      <c r="AH1221" s="374">
        <f>(SUM($N139:AG139,$N1018:AG1018)+(AH139+AH1018*0)*AH989/24-SUM($N200:AG200))*($F1221&gt;=5)</f>
        <v>0</v>
      </c>
      <c r="AI1221" s="374">
        <f>(SUM($N139:AH139,$N1018:AH1018)+(AI139+AI1018*0)*AI989/24-SUM($N200:AH200))*($F1221&gt;=5)</f>
        <v>0</v>
      </c>
      <c r="AJ1221" s="374">
        <f>(SUM($N139:AI139,$N1018:AI1018)+(AJ139+AJ1018*0)*AJ989/24-SUM($N200:AI200))*($F1221&gt;=5)</f>
        <v>0</v>
      </c>
      <c r="AK1221" s="374">
        <f>(SUM($N139:AJ139,$N1018:AJ1018)+(AK139+AK1018*0)*AK989/24-SUM($N200:AJ200))*($F1221&gt;=5)</f>
        <v>0</v>
      </c>
      <c r="AL1221" s="374">
        <f>(SUM($N139:AK139,$N1018:AK1018)+(AL139+AL1018*0)*AL989/24-SUM($N200:AK200))*($F1221&gt;=5)</f>
        <v>0</v>
      </c>
      <c r="AM1221" s="374">
        <f>(SUM($N139:AL139,$N1018:AL1018)+(AM139+AM1018*0)*AM989/24-SUM($N200:AL200))*($F1221&gt;=5)</f>
        <v>0</v>
      </c>
      <c r="AN1221" s="374">
        <f>(SUM($N139:AM139,$N1018:AM1018)+(AN139+AN1018*0)*AN989/24-SUM($N200:AM200))*($F1221&gt;=5)</f>
        <v>0</v>
      </c>
      <c r="AO1221" s="374">
        <f>(SUM($N139:AN139,$N1018:AN1018)+(AO139+AO1018*0)*AO989/24-SUM($N200:AN200))*($F1221&gt;=5)</f>
        <v>0</v>
      </c>
      <c r="AP1221" s="374">
        <f>(SUM($N139:AO139,$N1018:AO1018)+(AP139+AP1018*0)*AP989/24-SUM($N200:AO200))*($F1221&gt;=5)</f>
        <v>0</v>
      </c>
      <c r="AQ1221" s="374">
        <f>(SUM($N139:AP139,$N1018:AP1018)+(AQ139+AQ1018*0)*AQ989/24-SUM($N200:AP200))*($F1221&gt;=5)</f>
        <v>0</v>
      </c>
      <c r="AR1221" s="374">
        <f>(SUM($N139:AQ139,$N1018:AQ1018)+(AR139+AR1018*0)*AR989/24-SUM($N200:AQ200))*($F1221&gt;=5)</f>
        <v>0</v>
      </c>
      <c r="AS1221" s="374">
        <f>(SUM($N139:AR139,$N1018:AR1018)+(AS139+AS1018*0)*AS989/24-SUM($N200:AR200))*($F1221&gt;=5)</f>
        <v>0</v>
      </c>
      <c r="AT1221" s="374">
        <f>(SUM($N139:AS139,$N1018:AS1018)+(AT139+AT1018*0)*AT989/24-SUM($N200:AS200))*($F1221&gt;=5)</f>
        <v>0</v>
      </c>
      <c r="AU1221" s="374">
        <f>(SUM($N139:AT139,$N1018:AT1018)+(AU139+AU1018*0)*AU989/24-SUM($N200:AT200))*($F1221&gt;=5)</f>
        <v>0</v>
      </c>
      <c r="AV1221" s="374">
        <f>(SUM($N139:AU139,$N1018:AU1018)+(AV139+AV1018*0)*AV989/24-SUM($N200:AU200))*($F1221&gt;=5)</f>
        <v>0</v>
      </c>
      <c r="AW1221" s="374">
        <f>(SUM($N139:AV139,$N1018:AV1018)+(AW139+AW1018*0)*AW989/24-SUM($N200:AV200))*($F1221&gt;=5)</f>
        <v>0</v>
      </c>
      <c r="AX1221" s="374">
        <f>(SUM($N139:AW139,$N1018:AW1018)+(AX139+AX1018*0)*AX989/24-SUM($N200:AW200))*($F1221&gt;=5)</f>
        <v>0</v>
      </c>
      <c r="AY1221" s="374">
        <f>(SUM($N139:AX139,$N1018:AX1018)+(AY139+AY1018*0)*AY989/24-SUM($N200:AX200))*($F1221&gt;=5)</f>
        <v>0</v>
      </c>
      <c r="AZ1221" s="374">
        <f>(SUM($N139:AY139,$N1018:AY1018)+(AZ139+AZ1018*0)*AZ989/24-SUM($N200:AY200))*($F1221&gt;=5)</f>
        <v>0</v>
      </c>
      <c r="BA1221" s="374">
        <f>(SUM($N139:AZ139,$N1018:AZ1018)+(BA139+BA1018*0)*BA989/24-SUM($N200:AZ200))*($F1221&gt;=5)</f>
        <v>0</v>
      </c>
      <c r="BB1221" s="374">
        <f>(SUM($N139:BA139,$N1018:BA1018)+(BB139+BB1018*0)*BB989/24-SUM($N200:BA200))*($F1221&gt;=5)</f>
        <v>0</v>
      </c>
      <c r="BC1221" s="374">
        <f>(SUM($N139:BB139,$N1018:BB1018)+(BC139+BC1018*0)*BC989/24-SUM($N200:BB200))*($F1221&gt;=5)</f>
        <v>0</v>
      </c>
      <c r="BD1221" s="374">
        <f>(SUM($N139:BC139,$N1018:BC1018)+(BD139+BD1018*0)*BD989/24-SUM($N200:BC200))*($F1221&gt;=5)</f>
        <v>0</v>
      </c>
      <c r="BE1221" s="374">
        <f>(SUM($N139:BD139,$N1018:BD1018)+(BE139+BE1018*0)*BE989/24-SUM($N200:BD200))*($F1221&gt;=5)</f>
        <v>0</v>
      </c>
      <c r="BF1221" s="374">
        <f>(SUM($N139:BE139,$N1018:BE1018)+(BF139+BF1018*0)*BF989/24-SUM($N200:BE200))*($F1221&gt;=5)</f>
        <v>0</v>
      </c>
      <c r="BG1221" s="374">
        <f>(SUM($N139:BF139,$N1018:BF1018)+(BG139+BG1018*0)*BG989/24-SUM($N200:BF200))*($F1221&gt;=5)</f>
        <v>0</v>
      </c>
      <c r="BH1221" s="374">
        <f>(SUM($N139:BG139,$N1018:BG1018)+(BH139+BH1018*0)*BH989/24-SUM($N200:BG200))*($F1221&gt;=5)</f>
        <v>0</v>
      </c>
      <c r="BI1221" s="374">
        <f>(SUM($N139:BH139,$N1018:BH1018)+(BI139+BI1018*0)*BI989/24-SUM($N200:BH200))*($F1221&gt;=5)</f>
        <v>0</v>
      </c>
      <c r="BJ1221" s="374">
        <f>(SUM($N139:BI139,$N1018:BI1018)+(BJ139+BJ1018*0)*BJ989/24-SUM($N200:BI200))*($F1221&gt;=5)</f>
        <v>0</v>
      </c>
      <c r="BK1221" s="374">
        <f>(SUM($N139:BJ139,$N1018:BJ1018)+(BK139+BK1018*0)*BK989/24-SUM($N200:BJ200))*($F1221&gt;=5)</f>
        <v>0</v>
      </c>
      <c r="BL1221" s="374">
        <f>(SUM($N139:BK139,$N1018:BK1018)+(BL139+BL1018*0)*BL989/24-SUM($N200:BK200))*($F1221&gt;=5)</f>
        <v>0</v>
      </c>
      <c r="BM1221" s="374">
        <f>(SUM($N139:BL139,$N1018:BL1018)+(BM139+BM1018*0)*BM989/24-SUM($N200:BL200))*($F1221&gt;=5)</f>
        <v>0</v>
      </c>
    </row>
    <row r="1222" spans="3:65" outlineLevel="1" x14ac:dyDescent="0.2">
      <c r="C1222" s="325">
        <f t="shared" si="1901"/>
        <v>24</v>
      </c>
      <c r="D1222" s="303" t="str">
        <f t="shared" si="1902"/>
        <v>item 24</v>
      </c>
      <c r="E1222" s="350" t="str">
        <f t="shared" si="1900"/>
        <v>Operating Expense</v>
      </c>
      <c r="F1222" s="320">
        <f t="shared" si="1900"/>
        <v>2</v>
      </c>
      <c r="G1222" s="320"/>
      <c r="H1222" s="426">
        <f t="shared" si="1905"/>
        <v>0.38574999999999998</v>
      </c>
      <c r="K1222" s="341">
        <f t="shared" si="1903"/>
        <v>0</v>
      </c>
      <c r="L1222" s="342">
        <f t="shared" si="1904"/>
        <v>0</v>
      </c>
      <c r="O1222" s="374">
        <f>(SUM($N140:N140,$N1019:N1019)+(O140+O1019*0)*O990/24-SUM($N201:N201))*($F1222&gt;=5)</f>
        <v>0</v>
      </c>
      <c r="P1222" s="374">
        <f>(SUM($N140:O140,$N1019:O1019)+(P140+P1019*0)*P990/24-SUM($N201:O201))*($F1222&gt;=5)</f>
        <v>0</v>
      </c>
      <c r="Q1222" s="374">
        <f>(SUM($N140:P140,$N1019:P1019)+(Q140+Q1019*0)*Q990/24-SUM($N201:P201))*($F1222&gt;=5)</f>
        <v>0</v>
      </c>
      <c r="R1222" s="374">
        <f>(SUM($N140:Q140,$N1019:Q1019)+(R140+R1019*0)*R990/24-SUM($N201:Q201))*($F1222&gt;=5)</f>
        <v>0</v>
      </c>
      <c r="S1222" s="374">
        <f>(SUM($N140:R140,$N1019:R1019)+(S140+S1019*0)*S990/24-SUM($N201:R201))*($F1222&gt;=5)</f>
        <v>0</v>
      </c>
      <c r="T1222" s="374">
        <f>(SUM($N140:S140,$N1019:S1019)+(T140+T1019*0)*T990/24-SUM($N201:S201))*($F1222&gt;=5)</f>
        <v>0</v>
      </c>
      <c r="U1222" s="374">
        <f>(SUM($N140:T140,$N1019:T1019)+(U140+U1019*0)*U990/24-SUM($N201:T201))*($F1222&gt;=5)</f>
        <v>0</v>
      </c>
      <c r="V1222" s="374">
        <f>(SUM($N140:U140,$N1019:U1019)+(V140+V1019*0)*V990/24-SUM($N201:U201))*($F1222&gt;=5)</f>
        <v>0</v>
      </c>
      <c r="W1222" s="374">
        <f>(SUM($N140:V140,$N1019:V1019)+(W140+W1019*0)*W990/24-SUM($N201:V201))*($F1222&gt;=5)</f>
        <v>0</v>
      </c>
      <c r="X1222" s="374">
        <f>(SUM($N140:W140,$N1019:W1019)+(X140+X1019*0)*X990/24-SUM($N201:W201))*($F1222&gt;=5)</f>
        <v>0</v>
      </c>
      <c r="Y1222" s="374">
        <f>(SUM($N140:X140,$N1019:X1019)+(Y140+Y1019*0)*Y990/24-SUM($N201:X201))*($F1222&gt;=5)</f>
        <v>0</v>
      </c>
      <c r="Z1222" s="374">
        <f>(SUM($N140:Y140,$N1019:Y1019)+(Z140+Z1019*0)*Z990/24-SUM($N201:Y201))*($F1222&gt;=5)</f>
        <v>0</v>
      </c>
      <c r="AA1222" s="374">
        <f>(SUM($N140:Z140,$N1019:Z1019)+(AA140+AA1019*0)*AA990/24-SUM($N201:Z201))*($F1222&gt;=5)</f>
        <v>0</v>
      </c>
      <c r="AB1222" s="374">
        <f>(SUM($N140:AA140,$N1019:AA1019)+(AB140+AB1019*0)*AB990/24-SUM($N201:AA201))*($F1222&gt;=5)</f>
        <v>0</v>
      </c>
      <c r="AC1222" s="374">
        <f>(SUM($N140:AB140,$N1019:AB1019)+(AC140+AC1019*0)*AC990/24-SUM($N201:AB201))*($F1222&gt;=5)</f>
        <v>0</v>
      </c>
      <c r="AD1222" s="374">
        <f>(SUM($N140:AC140,$N1019:AC1019)+(AD140+AD1019*0)*AD990/24-SUM($N201:AC201))*($F1222&gt;=5)</f>
        <v>0</v>
      </c>
      <c r="AE1222" s="374">
        <f>(SUM($N140:AD140,$N1019:AD1019)+(AE140+AE1019*0)*AE990/24-SUM($N201:AD201))*($F1222&gt;=5)</f>
        <v>0</v>
      </c>
      <c r="AF1222" s="374">
        <f>(SUM($N140:AE140,$N1019:AE1019)+(AF140+AF1019*0)*AF990/24-SUM($N201:AE201))*($F1222&gt;=5)</f>
        <v>0</v>
      </c>
      <c r="AG1222" s="374">
        <f>(SUM($N140:AF140,$N1019:AF1019)+(AG140+AG1019*0)*AG990/24-SUM($N201:AF201))*($F1222&gt;=5)</f>
        <v>0</v>
      </c>
      <c r="AH1222" s="374">
        <f>(SUM($N140:AG140,$N1019:AG1019)+(AH140+AH1019*0)*AH990/24-SUM($N201:AG201))*($F1222&gt;=5)</f>
        <v>0</v>
      </c>
      <c r="AI1222" s="374">
        <f>(SUM($N140:AH140,$N1019:AH1019)+(AI140+AI1019*0)*AI990/24-SUM($N201:AH201))*($F1222&gt;=5)</f>
        <v>0</v>
      </c>
      <c r="AJ1222" s="374">
        <f>(SUM($N140:AI140,$N1019:AI1019)+(AJ140+AJ1019*0)*AJ990/24-SUM($N201:AI201))*($F1222&gt;=5)</f>
        <v>0</v>
      </c>
      <c r="AK1222" s="374">
        <f>(SUM($N140:AJ140,$N1019:AJ1019)+(AK140+AK1019*0)*AK990/24-SUM($N201:AJ201))*($F1222&gt;=5)</f>
        <v>0</v>
      </c>
      <c r="AL1222" s="374">
        <f>(SUM($N140:AK140,$N1019:AK1019)+(AL140+AL1019*0)*AL990/24-SUM($N201:AK201))*($F1222&gt;=5)</f>
        <v>0</v>
      </c>
      <c r="AM1222" s="374">
        <f>(SUM($N140:AL140,$N1019:AL1019)+(AM140+AM1019*0)*AM990/24-SUM($N201:AL201))*($F1222&gt;=5)</f>
        <v>0</v>
      </c>
      <c r="AN1222" s="374">
        <f>(SUM($N140:AM140,$N1019:AM1019)+(AN140+AN1019*0)*AN990/24-SUM($N201:AM201))*($F1222&gt;=5)</f>
        <v>0</v>
      </c>
      <c r="AO1222" s="374">
        <f>(SUM($N140:AN140,$N1019:AN1019)+(AO140+AO1019*0)*AO990/24-SUM($N201:AN201))*($F1222&gt;=5)</f>
        <v>0</v>
      </c>
      <c r="AP1222" s="374">
        <f>(SUM($N140:AO140,$N1019:AO1019)+(AP140+AP1019*0)*AP990/24-SUM($N201:AO201))*($F1222&gt;=5)</f>
        <v>0</v>
      </c>
      <c r="AQ1222" s="374">
        <f>(SUM($N140:AP140,$N1019:AP1019)+(AQ140+AQ1019*0)*AQ990/24-SUM($N201:AP201))*($F1222&gt;=5)</f>
        <v>0</v>
      </c>
      <c r="AR1222" s="374">
        <f>(SUM($N140:AQ140,$N1019:AQ1019)+(AR140+AR1019*0)*AR990/24-SUM($N201:AQ201))*($F1222&gt;=5)</f>
        <v>0</v>
      </c>
      <c r="AS1222" s="374">
        <f>(SUM($N140:AR140,$N1019:AR1019)+(AS140+AS1019*0)*AS990/24-SUM($N201:AR201))*($F1222&gt;=5)</f>
        <v>0</v>
      </c>
      <c r="AT1222" s="374">
        <f>(SUM($N140:AS140,$N1019:AS1019)+(AT140+AT1019*0)*AT990/24-SUM($N201:AS201))*($F1222&gt;=5)</f>
        <v>0</v>
      </c>
      <c r="AU1222" s="374">
        <f>(SUM($N140:AT140,$N1019:AT1019)+(AU140+AU1019*0)*AU990/24-SUM($N201:AT201))*($F1222&gt;=5)</f>
        <v>0</v>
      </c>
      <c r="AV1222" s="374">
        <f>(SUM($N140:AU140,$N1019:AU1019)+(AV140+AV1019*0)*AV990/24-SUM($N201:AU201))*($F1222&gt;=5)</f>
        <v>0</v>
      </c>
      <c r="AW1222" s="374">
        <f>(SUM($N140:AV140,$N1019:AV1019)+(AW140+AW1019*0)*AW990/24-SUM($N201:AV201))*($F1222&gt;=5)</f>
        <v>0</v>
      </c>
      <c r="AX1222" s="374">
        <f>(SUM($N140:AW140,$N1019:AW1019)+(AX140+AX1019*0)*AX990/24-SUM($N201:AW201))*($F1222&gt;=5)</f>
        <v>0</v>
      </c>
      <c r="AY1222" s="374">
        <f>(SUM($N140:AX140,$N1019:AX1019)+(AY140+AY1019*0)*AY990/24-SUM($N201:AX201))*($F1222&gt;=5)</f>
        <v>0</v>
      </c>
      <c r="AZ1222" s="374">
        <f>(SUM($N140:AY140,$N1019:AY1019)+(AZ140+AZ1019*0)*AZ990/24-SUM($N201:AY201))*($F1222&gt;=5)</f>
        <v>0</v>
      </c>
      <c r="BA1222" s="374">
        <f>(SUM($N140:AZ140,$N1019:AZ1019)+(BA140+BA1019*0)*BA990/24-SUM($N201:AZ201))*($F1222&gt;=5)</f>
        <v>0</v>
      </c>
      <c r="BB1222" s="374">
        <f>(SUM($N140:BA140,$N1019:BA1019)+(BB140+BB1019*0)*BB990/24-SUM($N201:BA201))*($F1222&gt;=5)</f>
        <v>0</v>
      </c>
      <c r="BC1222" s="374">
        <f>(SUM($N140:BB140,$N1019:BB1019)+(BC140+BC1019*0)*BC990/24-SUM($N201:BB201))*($F1222&gt;=5)</f>
        <v>0</v>
      </c>
      <c r="BD1222" s="374">
        <f>(SUM($N140:BC140,$N1019:BC1019)+(BD140+BD1019*0)*BD990/24-SUM($N201:BC201))*($F1222&gt;=5)</f>
        <v>0</v>
      </c>
      <c r="BE1222" s="374">
        <f>(SUM($N140:BD140,$N1019:BD1019)+(BE140+BE1019*0)*BE990/24-SUM($N201:BD201))*($F1222&gt;=5)</f>
        <v>0</v>
      </c>
      <c r="BF1222" s="374">
        <f>(SUM($N140:BE140,$N1019:BE1019)+(BF140+BF1019*0)*BF990/24-SUM($N201:BE201))*($F1222&gt;=5)</f>
        <v>0</v>
      </c>
      <c r="BG1222" s="374">
        <f>(SUM($N140:BF140,$N1019:BF1019)+(BG140+BG1019*0)*BG990/24-SUM($N201:BF201))*($F1222&gt;=5)</f>
        <v>0</v>
      </c>
      <c r="BH1222" s="374">
        <f>(SUM($N140:BG140,$N1019:BG1019)+(BH140+BH1019*0)*BH990/24-SUM($N201:BG201))*($F1222&gt;=5)</f>
        <v>0</v>
      </c>
      <c r="BI1222" s="374">
        <f>(SUM($N140:BH140,$N1019:BH1019)+(BI140+BI1019*0)*BI990/24-SUM($N201:BH201))*($F1222&gt;=5)</f>
        <v>0</v>
      </c>
      <c r="BJ1222" s="374">
        <f>(SUM($N140:BI140,$N1019:BI1019)+(BJ140+BJ1019*0)*BJ990/24-SUM($N201:BI201))*($F1222&gt;=5)</f>
        <v>0</v>
      </c>
      <c r="BK1222" s="374">
        <f>(SUM($N140:BJ140,$N1019:BJ1019)+(BK140+BK1019*0)*BK990/24-SUM($N201:BJ201))*($F1222&gt;=5)</f>
        <v>0</v>
      </c>
      <c r="BL1222" s="374">
        <f>(SUM($N140:BK140,$N1019:BK1019)+(BL140+BL1019*0)*BL990/24-SUM($N201:BK201))*($F1222&gt;=5)</f>
        <v>0</v>
      </c>
      <c r="BM1222" s="374">
        <f>(SUM($N140:BL140,$N1019:BL1019)+(BM140+BM1019*0)*BM990/24-SUM($N201:BL201))*($F1222&gt;=5)</f>
        <v>0</v>
      </c>
    </row>
    <row r="1223" spans="3:65" outlineLevel="1" x14ac:dyDescent="0.2">
      <c r="C1223" s="325">
        <f t="shared" si="1901"/>
        <v>25</v>
      </c>
      <c r="D1223" s="303" t="str">
        <f t="shared" si="1902"/>
        <v>item 25</v>
      </c>
      <c r="E1223" s="350" t="str">
        <f t="shared" si="1900"/>
        <v>Operating Expense</v>
      </c>
      <c r="F1223" s="320">
        <f t="shared" si="1900"/>
        <v>2</v>
      </c>
      <c r="G1223" s="320"/>
      <c r="H1223" s="426">
        <f t="shared" si="1905"/>
        <v>0.38574999999999998</v>
      </c>
      <c r="K1223" s="344">
        <f t="shared" si="1903"/>
        <v>0</v>
      </c>
      <c r="L1223" s="345">
        <f t="shared" si="1904"/>
        <v>0</v>
      </c>
      <c r="O1223" s="374">
        <f>(SUM($N141:N141,$N1020:N1020)+(O141+O1020*0)*O991/24-SUM($N202:N202))*($F1223&gt;=5)</f>
        <v>0</v>
      </c>
      <c r="P1223" s="374">
        <f>(SUM($N141:O141,$N1020:O1020)+(P141+P1020*0)*P991/24-SUM($N202:O202))*($F1223&gt;=5)</f>
        <v>0</v>
      </c>
      <c r="Q1223" s="374">
        <f>(SUM($N141:P141,$N1020:P1020)+(Q141+Q1020*0)*Q991/24-SUM($N202:P202))*($F1223&gt;=5)</f>
        <v>0</v>
      </c>
      <c r="R1223" s="374">
        <f>(SUM($N141:Q141,$N1020:Q1020)+(R141+R1020*0)*R991/24-SUM($N202:Q202))*($F1223&gt;=5)</f>
        <v>0</v>
      </c>
      <c r="S1223" s="374">
        <f>(SUM($N141:R141,$N1020:R1020)+(S141+S1020*0)*S991/24-SUM($N202:R202))*($F1223&gt;=5)</f>
        <v>0</v>
      </c>
      <c r="T1223" s="374">
        <f>(SUM($N141:S141,$N1020:S1020)+(T141+T1020*0)*T991/24-SUM($N202:S202))*($F1223&gt;=5)</f>
        <v>0</v>
      </c>
      <c r="U1223" s="374">
        <f>(SUM($N141:T141,$N1020:T1020)+(U141+U1020*0)*U991/24-SUM($N202:T202))*($F1223&gt;=5)</f>
        <v>0</v>
      </c>
      <c r="V1223" s="374">
        <f>(SUM($N141:U141,$N1020:U1020)+(V141+V1020*0)*V991/24-SUM($N202:U202))*($F1223&gt;=5)</f>
        <v>0</v>
      </c>
      <c r="W1223" s="374">
        <f>(SUM($N141:V141,$N1020:V1020)+(W141+W1020*0)*W991/24-SUM($N202:V202))*($F1223&gt;=5)</f>
        <v>0</v>
      </c>
      <c r="X1223" s="374">
        <f>(SUM($N141:W141,$N1020:W1020)+(X141+X1020*0)*X991/24-SUM($N202:W202))*($F1223&gt;=5)</f>
        <v>0</v>
      </c>
      <c r="Y1223" s="374">
        <f>(SUM($N141:X141,$N1020:X1020)+(Y141+Y1020*0)*Y991/24-SUM($N202:X202))*($F1223&gt;=5)</f>
        <v>0</v>
      </c>
      <c r="Z1223" s="374">
        <f>(SUM($N141:Y141,$N1020:Y1020)+(Z141+Z1020*0)*Z991/24-SUM($N202:Y202))*($F1223&gt;=5)</f>
        <v>0</v>
      </c>
      <c r="AA1223" s="374">
        <f>(SUM($N141:Z141,$N1020:Z1020)+(AA141+AA1020*0)*AA991/24-SUM($N202:Z202))*($F1223&gt;=5)</f>
        <v>0</v>
      </c>
      <c r="AB1223" s="374">
        <f>(SUM($N141:AA141,$N1020:AA1020)+(AB141+AB1020*0)*AB991/24-SUM($N202:AA202))*($F1223&gt;=5)</f>
        <v>0</v>
      </c>
      <c r="AC1223" s="374">
        <f>(SUM($N141:AB141,$N1020:AB1020)+(AC141+AC1020*0)*AC991/24-SUM($N202:AB202))*($F1223&gt;=5)</f>
        <v>0</v>
      </c>
      <c r="AD1223" s="374">
        <f>(SUM($N141:AC141,$N1020:AC1020)+(AD141+AD1020*0)*AD991/24-SUM($N202:AC202))*($F1223&gt;=5)</f>
        <v>0</v>
      </c>
      <c r="AE1223" s="374">
        <f>(SUM($N141:AD141,$N1020:AD1020)+(AE141+AE1020*0)*AE991/24-SUM($N202:AD202))*($F1223&gt;=5)</f>
        <v>0</v>
      </c>
      <c r="AF1223" s="374">
        <f>(SUM($N141:AE141,$N1020:AE1020)+(AF141+AF1020*0)*AF991/24-SUM($N202:AE202))*($F1223&gt;=5)</f>
        <v>0</v>
      </c>
      <c r="AG1223" s="374">
        <f>(SUM($N141:AF141,$N1020:AF1020)+(AG141+AG1020*0)*AG991/24-SUM($N202:AF202))*($F1223&gt;=5)</f>
        <v>0</v>
      </c>
      <c r="AH1223" s="374">
        <f>(SUM($N141:AG141,$N1020:AG1020)+(AH141+AH1020*0)*AH991/24-SUM($N202:AG202))*($F1223&gt;=5)</f>
        <v>0</v>
      </c>
      <c r="AI1223" s="374">
        <f>(SUM($N141:AH141,$N1020:AH1020)+(AI141+AI1020*0)*AI991/24-SUM($N202:AH202))*($F1223&gt;=5)</f>
        <v>0</v>
      </c>
      <c r="AJ1223" s="374">
        <f>(SUM($N141:AI141,$N1020:AI1020)+(AJ141+AJ1020*0)*AJ991/24-SUM($N202:AI202))*($F1223&gt;=5)</f>
        <v>0</v>
      </c>
      <c r="AK1223" s="374">
        <f>(SUM($N141:AJ141,$N1020:AJ1020)+(AK141+AK1020*0)*AK991/24-SUM($N202:AJ202))*($F1223&gt;=5)</f>
        <v>0</v>
      </c>
      <c r="AL1223" s="374">
        <f>(SUM($N141:AK141,$N1020:AK1020)+(AL141+AL1020*0)*AL991/24-SUM($N202:AK202))*($F1223&gt;=5)</f>
        <v>0</v>
      </c>
      <c r="AM1223" s="374">
        <f>(SUM($N141:AL141,$N1020:AL1020)+(AM141+AM1020*0)*AM991/24-SUM($N202:AL202))*($F1223&gt;=5)</f>
        <v>0</v>
      </c>
      <c r="AN1223" s="374">
        <f>(SUM($N141:AM141,$N1020:AM1020)+(AN141+AN1020*0)*AN991/24-SUM($N202:AM202))*($F1223&gt;=5)</f>
        <v>0</v>
      </c>
      <c r="AO1223" s="374">
        <f>(SUM($N141:AN141,$N1020:AN1020)+(AO141+AO1020*0)*AO991/24-SUM($N202:AN202))*($F1223&gt;=5)</f>
        <v>0</v>
      </c>
      <c r="AP1223" s="374">
        <f>(SUM($N141:AO141,$N1020:AO1020)+(AP141+AP1020*0)*AP991/24-SUM($N202:AO202))*($F1223&gt;=5)</f>
        <v>0</v>
      </c>
      <c r="AQ1223" s="374">
        <f>(SUM($N141:AP141,$N1020:AP1020)+(AQ141+AQ1020*0)*AQ991/24-SUM($N202:AP202))*($F1223&gt;=5)</f>
        <v>0</v>
      </c>
      <c r="AR1223" s="374">
        <f>(SUM($N141:AQ141,$N1020:AQ1020)+(AR141+AR1020*0)*AR991/24-SUM($N202:AQ202))*($F1223&gt;=5)</f>
        <v>0</v>
      </c>
      <c r="AS1223" s="374">
        <f>(SUM($N141:AR141,$N1020:AR1020)+(AS141+AS1020*0)*AS991/24-SUM($N202:AR202))*($F1223&gt;=5)</f>
        <v>0</v>
      </c>
      <c r="AT1223" s="374">
        <f>(SUM($N141:AS141,$N1020:AS1020)+(AT141+AT1020*0)*AT991/24-SUM($N202:AS202))*($F1223&gt;=5)</f>
        <v>0</v>
      </c>
      <c r="AU1223" s="374">
        <f>(SUM($N141:AT141,$N1020:AT1020)+(AU141+AU1020*0)*AU991/24-SUM($N202:AT202))*($F1223&gt;=5)</f>
        <v>0</v>
      </c>
      <c r="AV1223" s="374">
        <f>(SUM($N141:AU141,$N1020:AU1020)+(AV141+AV1020*0)*AV991/24-SUM($N202:AU202))*($F1223&gt;=5)</f>
        <v>0</v>
      </c>
      <c r="AW1223" s="374">
        <f>(SUM($N141:AV141,$N1020:AV1020)+(AW141+AW1020*0)*AW991/24-SUM($N202:AV202))*($F1223&gt;=5)</f>
        <v>0</v>
      </c>
      <c r="AX1223" s="374">
        <f>(SUM($N141:AW141,$N1020:AW1020)+(AX141+AX1020*0)*AX991/24-SUM($N202:AW202))*($F1223&gt;=5)</f>
        <v>0</v>
      </c>
      <c r="AY1223" s="374">
        <f>(SUM($N141:AX141,$N1020:AX1020)+(AY141+AY1020*0)*AY991/24-SUM($N202:AX202))*($F1223&gt;=5)</f>
        <v>0</v>
      </c>
      <c r="AZ1223" s="374">
        <f>(SUM($N141:AY141,$N1020:AY1020)+(AZ141+AZ1020*0)*AZ991/24-SUM($N202:AY202))*($F1223&gt;=5)</f>
        <v>0</v>
      </c>
      <c r="BA1223" s="374">
        <f>(SUM($N141:AZ141,$N1020:AZ1020)+(BA141+BA1020*0)*BA991/24-SUM($N202:AZ202))*($F1223&gt;=5)</f>
        <v>0</v>
      </c>
      <c r="BB1223" s="374">
        <f>(SUM($N141:BA141,$N1020:BA1020)+(BB141+BB1020*0)*BB991/24-SUM($N202:BA202))*($F1223&gt;=5)</f>
        <v>0</v>
      </c>
      <c r="BC1223" s="374">
        <f>(SUM($N141:BB141,$N1020:BB1020)+(BC141+BC1020*0)*BC991/24-SUM($N202:BB202))*($F1223&gt;=5)</f>
        <v>0</v>
      </c>
      <c r="BD1223" s="374">
        <f>(SUM($N141:BC141,$N1020:BC1020)+(BD141+BD1020*0)*BD991/24-SUM($N202:BC202))*($F1223&gt;=5)</f>
        <v>0</v>
      </c>
      <c r="BE1223" s="374">
        <f>(SUM($N141:BD141,$N1020:BD1020)+(BE141+BE1020*0)*BE991/24-SUM($N202:BD202))*($F1223&gt;=5)</f>
        <v>0</v>
      </c>
      <c r="BF1223" s="374">
        <f>(SUM($N141:BE141,$N1020:BE1020)+(BF141+BF1020*0)*BF991/24-SUM($N202:BE202))*($F1223&gt;=5)</f>
        <v>0</v>
      </c>
      <c r="BG1223" s="374">
        <f>(SUM($N141:BF141,$N1020:BF1020)+(BG141+BG1020*0)*BG991/24-SUM($N202:BF202))*($F1223&gt;=5)</f>
        <v>0</v>
      </c>
      <c r="BH1223" s="374">
        <f>(SUM($N141:BG141,$N1020:BG1020)+(BH141+BH1020*0)*BH991/24-SUM($N202:BG202))*($F1223&gt;=5)</f>
        <v>0</v>
      </c>
      <c r="BI1223" s="374">
        <f>(SUM($N141:BH141,$N1020:BH1020)+(BI141+BI1020*0)*BI991/24-SUM($N202:BH202))*($F1223&gt;=5)</f>
        <v>0</v>
      </c>
      <c r="BJ1223" s="374">
        <f>(SUM($N141:BI141,$N1020:BI1020)+(BJ141+BJ1020*0)*BJ991/24-SUM($N202:BI202))*($F1223&gt;=5)</f>
        <v>0</v>
      </c>
      <c r="BK1223" s="374">
        <f>(SUM($N141:BJ141,$N1020:BJ1020)+(BK141+BK1020*0)*BK991/24-SUM($N202:BJ202))*($F1223&gt;=5)</f>
        <v>0</v>
      </c>
      <c r="BL1223" s="374">
        <f>(SUM($N141:BK141,$N1020:BK1020)+(BL141+BL1020*0)*BL991/24-SUM($N202:BK202))*($F1223&gt;=5)</f>
        <v>0</v>
      </c>
      <c r="BM1223" s="374">
        <f>(SUM($N141:BL141,$N1020:BL1020)+(BM141+BM1020*0)*BM991/24-SUM($N202:BL202))*($F1223&gt;=5)</f>
        <v>0</v>
      </c>
    </row>
    <row r="1224" spans="3:65" outlineLevel="1" x14ac:dyDescent="0.2">
      <c r="D1224" s="331" t="str">
        <f>"Total "&amp;D1198</f>
        <v>Total Average CWIP</v>
      </c>
      <c r="K1224" s="346">
        <f t="shared" si="1903"/>
        <v>0</v>
      </c>
      <c r="L1224" s="347">
        <f t="shared" si="1904"/>
        <v>0</v>
      </c>
      <c r="O1224" s="348">
        <f>SUM(O1199:O1223)</f>
        <v>0</v>
      </c>
      <c r="P1224" s="348">
        <f>SUM(P1199:P1223)</f>
        <v>0</v>
      </c>
      <c r="Q1224" s="348">
        <f t="shared" ref="Q1224:BM1224" si="1906">SUM(Q1199:Q1223)</f>
        <v>0</v>
      </c>
      <c r="R1224" s="348">
        <f t="shared" si="1906"/>
        <v>0</v>
      </c>
      <c r="S1224" s="348">
        <f t="shared" si="1906"/>
        <v>0</v>
      </c>
      <c r="T1224" s="348">
        <f t="shared" si="1906"/>
        <v>0</v>
      </c>
      <c r="U1224" s="348">
        <f t="shared" si="1906"/>
        <v>0</v>
      </c>
      <c r="V1224" s="348">
        <f t="shared" si="1906"/>
        <v>0</v>
      </c>
      <c r="W1224" s="348">
        <f t="shared" si="1906"/>
        <v>0</v>
      </c>
      <c r="X1224" s="348">
        <f t="shared" si="1906"/>
        <v>0</v>
      </c>
      <c r="Y1224" s="348">
        <f t="shared" si="1906"/>
        <v>0</v>
      </c>
      <c r="Z1224" s="348">
        <f t="shared" si="1906"/>
        <v>0</v>
      </c>
      <c r="AA1224" s="348">
        <f t="shared" si="1906"/>
        <v>0</v>
      </c>
      <c r="AB1224" s="348">
        <f t="shared" si="1906"/>
        <v>0</v>
      </c>
      <c r="AC1224" s="348">
        <f t="shared" si="1906"/>
        <v>0</v>
      </c>
      <c r="AD1224" s="348">
        <f t="shared" si="1906"/>
        <v>0</v>
      </c>
      <c r="AE1224" s="348">
        <f t="shared" si="1906"/>
        <v>0</v>
      </c>
      <c r="AF1224" s="348">
        <f t="shared" si="1906"/>
        <v>0</v>
      </c>
      <c r="AG1224" s="348">
        <f t="shared" si="1906"/>
        <v>0</v>
      </c>
      <c r="AH1224" s="348">
        <f t="shared" si="1906"/>
        <v>0</v>
      </c>
      <c r="AI1224" s="348">
        <f t="shared" si="1906"/>
        <v>0</v>
      </c>
      <c r="AJ1224" s="348">
        <f t="shared" si="1906"/>
        <v>0</v>
      </c>
      <c r="AK1224" s="348">
        <f t="shared" si="1906"/>
        <v>0</v>
      </c>
      <c r="AL1224" s="348">
        <f t="shared" si="1906"/>
        <v>0</v>
      </c>
      <c r="AM1224" s="348">
        <f t="shared" si="1906"/>
        <v>0</v>
      </c>
      <c r="AN1224" s="348">
        <f t="shared" si="1906"/>
        <v>0</v>
      </c>
      <c r="AO1224" s="348">
        <f t="shared" si="1906"/>
        <v>0</v>
      </c>
      <c r="AP1224" s="348">
        <f t="shared" si="1906"/>
        <v>0</v>
      </c>
      <c r="AQ1224" s="348">
        <f t="shared" si="1906"/>
        <v>0</v>
      </c>
      <c r="AR1224" s="348">
        <f t="shared" si="1906"/>
        <v>0</v>
      </c>
      <c r="AS1224" s="348">
        <f t="shared" si="1906"/>
        <v>0</v>
      </c>
      <c r="AT1224" s="348">
        <f t="shared" si="1906"/>
        <v>0</v>
      </c>
      <c r="AU1224" s="348">
        <f t="shared" si="1906"/>
        <v>0</v>
      </c>
      <c r="AV1224" s="348">
        <f t="shared" si="1906"/>
        <v>0</v>
      </c>
      <c r="AW1224" s="348">
        <f t="shared" si="1906"/>
        <v>0</v>
      </c>
      <c r="AX1224" s="348">
        <f t="shared" si="1906"/>
        <v>0</v>
      </c>
      <c r="AY1224" s="348">
        <f t="shared" si="1906"/>
        <v>0</v>
      </c>
      <c r="AZ1224" s="348">
        <f t="shared" si="1906"/>
        <v>0</v>
      </c>
      <c r="BA1224" s="348">
        <f t="shared" si="1906"/>
        <v>0</v>
      </c>
      <c r="BB1224" s="348">
        <f t="shared" si="1906"/>
        <v>0</v>
      </c>
      <c r="BC1224" s="348">
        <f t="shared" si="1906"/>
        <v>0</v>
      </c>
      <c r="BD1224" s="348">
        <f t="shared" si="1906"/>
        <v>0</v>
      </c>
      <c r="BE1224" s="348">
        <f t="shared" si="1906"/>
        <v>0</v>
      </c>
      <c r="BF1224" s="348">
        <f t="shared" si="1906"/>
        <v>0</v>
      </c>
      <c r="BG1224" s="348">
        <f t="shared" si="1906"/>
        <v>0</v>
      </c>
      <c r="BH1224" s="348">
        <f t="shared" si="1906"/>
        <v>0</v>
      </c>
      <c r="BI1224" s="348">
        <f t="shared" si="1906"/>
        <v>0</v>
      </c>
      <c r="BJ1224" s="348">
        <f t="shared" si="1906"/>
        <v>0</v>
      </c>
      <c r="BK1224" s="348">
        <f t="shared" si="1906"/>
        <v>0</v>
      </c>
      <c r="BL1224" s="348">
        <f t="shared" si="1906"/>
        <v>0</v>
      </c>
      <c r="BM1224" s="348">
        <f t="shared" si="1906"/>
        <v>0</v>
      </c>
    </row>
    <row r="1225" spans="3:65" outlineLevel="1" x14ac:dyDescent="0.2">
      <c r="D1225" s="331"/>
      <c r="K1225" s="398"/>
      <c r="L1225" s="414"/>
      <c r="O1225" s="364"/>
      <c r="P1225" s="364"/>
      <c r="Q1225" s="364"/>
      <c r="R1225" s="364"/>
      <c r="S1225" s="364"/>
      <c r="T1225" s="364"/>
      <c r="U1225" s="364"/>
      <c r="V1225" s="364"/>
      <c r="W1225" s="364"/>
      <c r="X1225" s="364"/>
      <c r="Y1225" s="364"/>
      <c r="Z1225" s="364"/>
      <c r="AA1225" s="364"/>
      <c r="AB1225" s="364"/>
      <c r="AC1225" s="364"/>
      <c r="AD1225" s="364"/>
      <c r="AE1225" s="364"/>
      <c r="AF1225" s="364"/>
      <c r="AG1225" s="364"/>
      <c r="AH1225" s="364"/>
      <c r="AI1225" s="364"/>
      <c r="AJ1225" s="364"/>
      <c r="AK1225" s="364"/>
      <c r="AL1225" s="364"/>
      <c r="AM1225" s="364"/>
      <c r="AN1225" s="364"/>
      <c r="AO1225" s="364"/>
      <c r="AP1225" s="364"/>
      <c r="AQ1225" s="364"/>
      <c r="AR1225" s="364"/>
      <c r="AS1225" s="364"/>
      <c r="AT1225" s="364"/>
      <c r="AU1225" s="364"/>
      <c r="AV1225" s="364"/>
      <c r="AW1225" s="364"/>
      <c r="AX1225" s="364"/>
      <c r="AY1225" s="364"/>
      <c r="AZ1225" s="364"/>
      <c r="BA1225" s="364"/>
      <c r="BB1225" s="364"/>
      <c r="BC1225" s="364"/>
      <c r="BD1225" s="364"/>
      <c r="BE1225" s="364"/>
      <c r="BF1225" s="364"/>
      <c r="BG1225" s="364"/>
      <c r="BH1225" s="364"/>
      <c r="BI1225" s="364"/>
      <c r="BJ1225" s="364"/>
      <c r="BK1225" s="364"/>
      <c r="BL1225" s="364"/>
      <c r="BM1225" s="364"/>
    </row>
    <row r="1226" spans="3:65" x14ac:dyDescent="0.2">
      <c r="D1226" s="331"/>
      <c r="K1226" s="398"/>
      <c r="L1226" s="414"/>
      <c r="O1226" s="364"/>
      <c r="P1226" s="364"/>
      <c r="Q1226" s="364"/>
      <c r="R1226" s="364"/>
      <c r="S1226" s="364"/>
      <c r="T1226" s="364"/>
      <c r="U1226" s="364"/>
      <c r="V1226" s="364"/>
      <c r="W1226" s="364"/>
      <c r="X1226" s="364"/>
      <c r="Y1226" s="364"/>
      <c r="Z1226" s="364"/>
      <c r="AA1226" s="364"/>
      <c r="AB1226" s="364"/>
      <c r="AC1226" s="364"/>
      <c r="AD1226" s="364"/>
      <c r="AE1226" s="364"/>
      <c r="AF1226" s="364"/>
      <c r="AG1226" s="364"/>
      <c r="AH1226" s="364"/>
      <c r="AI1226" s="364"/>
      <c r="AJ1226" s="364"/>
      <c r="AK1226" s="364"/>
      <c r="AL1226" s="364"/>
      <c r="AM1226" s="364"/>
      <c r="AN1226" s="364"/>
      <c r="AO1226" s="364"/>
      <c r="AP1226" s="364"/>
      <c r="AQ1226" s="364"/>
      <c r="AR1226" s="364"/>
      <c r="AS1226" s="364"/>
      <c r="AT1226" s="364"/>
      <c r="AU1226" s="364"/>
      <c r="AV1226" s="364"/>
      <c r="AW1226" s="364"/>
      <c r="AX1226" s="364"/>
      <c r="AY1226" s="364"/>
      <c r="AZ1226" s="364"/>
      <c r="BA1226" s="364"/>
      <c r="BB1226" s="364"/>
      <c r="BC1226" s="364"/>
      <c r="BD1226" s="364"/>
      <c r="BE1226" s="364"/>
      <c r="BF1226" s="364"/>
      <c r="BG1226" s="364"/>
      <c r="BH1226" s="364"/>
      <c r="BI1226" s="364"/>
      <c r="BJ1226" s="364"/>
      <c r="BK1226" s="364"/>
      <c r="BL1226" s="364"/>
      <c r="BM1226" s="364"/>
    </row>
    <row r="1227" spans="3:65" s="326" customFormat="1" x14ac:dyDescent="0.2">
      <c r="D1227" s="334"/>
      <c r="F1227" s="335"/>
      <c r="G1227" s="335"/>
    </row>
    <row r="1228" spans="3:65" s="315" customFormat="1" ht="15.75" x14ac:dyDescent="0.25">
      <c r="D1228" s="297" t="s">
        <v>69</v>
      </c>
      <c r="F1228" s="316"/>
      <c r="G1228" s="316"/>
      <c r="O1228" s="317"/>
      <c r="P1228" s="317"/>
      <c r="Q1228" s="317"/>
      <c r="R1228" s="317"/>
    </row>
    <row r="1229" spans="3:65" s="326" customFormat="1" x14ac:dyDescent="0.2">
      <c r="D1229" s="334"/>
      <c r="F1229" s="335"/>
      <c r="G1229" s="335"/>
    </row>
    <row r="1230" spans="3:65" s="375" customFormat="1" x14ac:dyDescent="0.2">
      <c r="D1230" s="376" t="s">
        <v>70</v>
      </c>
      <c r="F1230" s="377"/>
      <c r="G1230" s="377"/>
      <c r="O1230" s="378">
        <f>MAX(SUMIF(Assumptions!$C$50:$J$50,O$5,Assumptions!$C$51:$J$51),10%)</f>
        <v>0.3</v>
      </c>
      <c r="P1230" s="378">
        <f>MAX(SUMIF(Assumptions!$C$50:$J$50,P$5,Assumptions!$C$51:$J$51),10%)</f>
        <v>0.3</v>
      </c>
      <c r="Q1230" s="378">
        <f>MAX(SUMIF(Assumptions!$C$50:$J$50,Q$5,Assumptions!$C$51:$J$51),10%)</f>
        <v>0.3</v>
      </c>
      <c r="R1230" s="378">
        <f>MAX(SUMIF(Assumptions!$C$50:$J$50,R$5,Assumptions!$C$51:$J$51),10%)</f>
        <v>0.3</v>
      </c>
      <c r="S1230" s="378">
        <f>MAX(SUMIF(Assumptions!$C$50:$J$50,S$5,Assumptions!$C$51:$J$51),10%)</f>
        <v>0.3</v>
      </c>
      <c r="T1230" s="378">
        <f>MAX(SUMIF(Assumptions!$C$50:$J$50,T$5,Assumptions!$C$51:$J$51),10%)</f>
        <v>0.26</v>
      </c>
      <c r="U1230" s="378">
        <f>MAX(SUMIF(Assumptions!$C$50:$J$50,U$5,Assumptions!$C$51:$J$51),10%)</f>
        <v>0.22</v>
      </c>
      <c r="V1230" s="378">
        <f>MAX(SUMIF(Assumptions!$C$50:$J$50,V$5,Assumptions!$C$51:$J$51),10%)</f>
        <v>0.1</v>
      </c>
      <c r="W1230" s="378">
        <f>MAX(SUMIF(Assumptions!$C$50:$J$50,W$5,Assumptions!$C$51:$J$51),10%)</f>
        <v>0.1</v>
      </c>
      <c r="X1230" s="378">
        <f>MAX(SUMIF(Assumptions!$C$50:$J$50,X$5,Assumptions!$C$51:$J$51),10%)</f>
        <v>0.1</v>
      </c>
      <c r="Y1230" s="378">
        <f>MAX(SUMIF(Assumptions!$C$50:$J$50,Y$5,Assumptions!$C$51:$J$51),10%)</f>
        <v>0.1</v>
      </c>
      <c r="Z1230" s="378">
        <f>MAX(SUMIF(Assumptions!$C$50:$J$50,Z$5,Assumptions!$C$51:$J$51),10%)</f>
        <v>0.1</v>
      </c>
      <c r="AA1230" s="378">
        <f>MAX(SUMIF(Assumptions!$C$50:$J$50,AA$5,Assumptions!$C$51:$J$51),10%)</f>
        <v>0.1</v>
      </c>
      <c r="AB1230" s="378">
        <f>MAX(SUMIF(Assumptions!$C$50:$J$50,AB$5,Assumptions!$C$51:$J$51),10%)</f>
        <v>0.1</v>
      </c>
      <c r="AC1230" s="378">
        <f>MAX(SUMIF(Assumptions!$C$50:$J$50,AC$5,Assumptions!$C$51:$J$51),10%)</f>
        <v>0.1</v>
      </c>
      <c r="AD1230" s="378">
        <f>MAX(SUMIF(Assumptions!$C$50:$J$50,AD$5,Assumptions!$C$51:$J$51),10%)</f>
        <v>0.1</v>
      </c>
      <c r="AE1230" s="378">
        <f>MAX(SUMIF(Assumptions!$C$50:$J$50,AE$5,Assumptions!$C$51:$J$51),10%)</f>
        <v>0.1</v>
      </c>
      <c r="AF1230" s="378">
        <f>MAX(SUMIF(Assumptions!$C$50:$J$50,AF$5,Assumptions!$C$51:$J$51),10%)</f>
        <v>0.1</v>
      </c>
      <c r="AG1230" s="378">
        <f>MAX(SUMIF(Assumptions!$C$50:$J$50,AG$5,Assumptions!$C$51:$J$51),10%)</f>
        <v>0.1</v>
      </c>
      <c r="AH1230" s="378">
        <f>MAX(SUMIF(Assumptions!$C$50:$J$50,AH$5,Assumptions!$C$51:$J$51),10%)</f>
        <v>0.1</v>
      </c>
      <c r="AI1230" s="378">
        <f>MAX(SUMIF(Assumptions!$C$50:$J$50,AI$5,Assumptions!$C$51:$J$51),10%)</f>
        <v>0.1</v>
      </c>
      <c r="AJ1230" s="378">
        <f>MAX(SUMIF(Assumptions!$C$50:$J$50,AJ$5,Assumptions!$C$51:$J$51),10%)</f>
        <v>0.1</v>
      </c>
      <c r="AK1230" s="378">
        <f>MAX(SUMIF(Assumptions!$C$50:$J$50,AK$5,Assumptions!$C$51:$J$51),10%)</f>
        <v>0.1</v>
      </c>
      <c r="AL1230" s="378">
        <f>MAX(SUMIF(Assumptions!$C$50:$J$50,AL$5,Assumptions!$C$51:$J$51),10%)</f>
        <v>0.1</v>
      </c>
      <c r="AM1230" s="378">
        <f>MAX(SUMIF(Assumptions!$C$50:$J$50,AM$5,Assumptions!$C$51:$J$51),10%)</f>
        <v>0.1</v>
      </c>
      <c r="AN1230" s="378">
        <f>MAX(SUMIF(Assumptions!$C$50:$J$50,AN$5,Assumptions!$C$51:$J$51),10%)</f>
        <v>0.1</v>
      </c>
      <c r="AO1230" s="378">
        <f>MAX(SUMIF(Assumptions!$C$50:$J$50,AO$5,Assumptions!$C$51:$J$51),10%)</f>
        <v>0.1</v>
      </c>
      <c r="AP1230" s="378">
        <f>MAX(SUMIF(Assumptions!$C$50:$J$50,AP$5,Assumptions!$C$51:$J$51),10%)</f>
        <v>0.1</v>
      </c>
      <c r="AQ1230" s="378">
        <f>MAX(SUMIF(Assumptions!$C$50:$J$50,AQ$5,Assumptions!$C$51:$J$51),10%)</f>
        <v>0.1</v>
      </c>
      <c r="AR1230" s="378">
        <f>MAX(SUMIF(Assumptions!$C$50:$J$50,AR$5,Assumptions!$C$51:$J$51),10%)</f>
        <v>0.1</v>
      </c>
      <c r="AS1230" s="378">
        <f>MAX(SUMIF(Assumptions!$C$50:$J$50,AS$5,Assumptions!$C$51:$J$51),10%)</f>
        <v>0.1</v>
      </c>
      <c r="AT1230" s="378">
        <f>MAX(SUMIF(Assumptions!$C$50:$J$50,AT$5,Assumptions!$C$51:$J$51),10%)</f>
        <v>0.1</v>
      </c>
      <c r="AU1230" s="378">
        <f>MAX(SUMIF(Assumptions!$C$50:$J$50,AU$5,Assumptions!$C$51:$J$51),10%)</f>
        <v>0.1</v>
      </c>
      <c r="AV1230" s="378">
        <f>MAX(SUMIF(Assumptions!$C$50:$J$50,AV$5,Assumptions!$C$51:$J$51),10%)</f>
        <v>0.1</v>
      </c>
      <c r="AW1230" s="378">
        <f>MAX(SUMIF(Assumptions!$C$50:$J$50,AW$5,Assumptions!$C$51:$J$51),10%)</f>
        <v>0.1</v>
      </c>
      <c r="AX1230" s="378">
        <f>MAX(SUMIF(Assumptions!$C$50:$J$50,AX$5,Assumptions!$C$51:$J$51),10%)</f>
        <v>0.1</v>
      </c>
      <c r="AY1230" s="378">
        <f>MAX(SUMIF(Assumptions!$C$50:$J$50,AY$5,Assumptions!$C$51:$J$51),10%)</f>
        <v>0.1</v>
      </c>
      <c r="AZ1230" s="378">
        <f>MAX(SUMIF(Assumptions!$C$50:$J$50,AZ$5,Assumptions!$C$51:$J$51),10%)</f>
        <v>0.1</v>
      </c>
      <c r="BA1230" s="378">
        <f>MAX(SUMIF(Assumptions!$C$50:$J$50,BA$5,Assumptions!$C$51:$J$51),10%)</f>
        <v>0.1</v>
      </c>
      <c r="BB1230" s="378">
        <f>MAX(SUMIF(Assumptions!$C$50:$J$50,BB$5,Assumptions!$C$51:$J$51),10%)</f>
        <v>0.1</v>
      </c>
      <c r="BC1230" s="378">
        <f>MAX(SUMIF(Assumptions!$C$50:$J$50,BC$5,Assumptions!$C$51:$J$51),10%)</f>
        <v>0.1</v>
      </c>
      <c r="BD1230" s="378">
        <f>MAX(SUMIF(Assumptions!$C$50:$J$50,BD$5,Assumptions!$C$51:$J$51),10%)</f>
        <v>0.1</v>
      </c>
      <c r="BE1230" s="378">
        <f>MAX(SUMIF(Assumptions!$C$50:$J$50,BE$5,Assumptions!$C$51:$J$51),10%)</f>
        <v>0.1</v>
      </c>
      <c r="BF1230" s="378">
        <f>MAX(SUMIF(Assumptions!$C$50:$J$50,BF$5,Assumptions!$C$51:$J$51),10%)</f>
        <v>0.1</v>
      </c>
      <c r="BG1230" s="378">
        <f>MAX(SUMIF(Assumptions!$C$50:$J$50,BG$5,Assumptions!$C$51:$J$51),10%)</f>
        <v>0.1</v>
      </c>
      <c r="BH1230" s="378">
        <f>MAX(SUMIF(Assumptions!$C$50:$J$50,BH$5,Assumptions!$C$51:$J$51),10%)</f>
        <v>0.1</v>
      </c>
      <c r="BI1230" s="378">
        <f>MAX(SUMIF(Assumptions!$C$50:$J$50,BI$5,Assumptions!$C$51:$J$51),10%)</f>
        <v>0.1</v>
      </c>
      <c r="BJ1230" s="378">
        <f>MAX(SUMIF(Assumptions!$C$50:$J$50,BJ$5,Assumptions!$C$51:$J$51),10%)</f>
        <v>0.1</v>
      </c>
      <c r="BK1230" s="378">
        <f>MAX(SUMIF(Assumptions!$C$50:$J$50,BK$5,Assumptions!$C$51:$J$51),10%)</f>
        <v>0.1</v>
      </c>
      <c r="BL1230" s="378">
        <f>MAX(SUMIF(Assumptions!$C$50:$J$50,BL$5,Assumptions!$C$51:$J$51),10%)</f>
        <v>0.1</v>
      </c>
      <c r="BM1230" s="378">
        <f>MAX(SUMIF(Assumptions!$C$50:$J$50,BM$5,Assumptions!$C$51:$J$51),10%)</f>
        <v>0.1</v>
      </c>
    </row>
    <row r="1231" spans="3:65" s="326" customFormat="1" x14ac:dyDescent="0.2">
      <c r="D1231" s="334"/>
      <c r="F1231" s="335"/>
      <c r="G1231" s="335"/>
    </row>
    <row r="1232" spans="3:65" x14ac:dyDescent="0.2">
      <c r="D1232" s="323" t="s">
        <v>72</v>
      </c>
      <c r="E1232" s="318"/>
      <c r="F1232" s="291"/>
      <c r="G1232" s="291"/>
      <c r="H1232" s="336" t="s">
        <v>71</v>
      </c>
      <c r="K1232" s="321"/>
      <c r="L1232" s="321"/>
      <c r="M1232" s="321"/>
      <c r="O1232" s="321"/>
      <c r="P1232" s="321"/>
      <c r="Q1232" s="321"/>
      <c r="R1232" s="321"/>
      <c r="S1232" s="321"/>
      <c r="T1232" s="321"/>
      <c r="U1232" s="321"/>
      <c r="V1232" s="321"/>
      <c r="W1232" s="321"/>
      <c r="X1232" s="321"/>
      <c r="Y1232" s="321"/>
      <c r="Z1232" s="321"/>
      <c r="AA1232" s="321"/>
      <c r="AB1232" s="321"/>
      <c r="AC1232" s="321"/>
      <c r="AD1232" s="321"/>
      <c r="AE1232" s="321"/>
      <c r="AF1232" s="321"/>
      <c r="AG1232" s="321"/>
      <c r="AH1232" s="321"/>
      <c r="AI1232" s="321"/>
      <c r="AJ1232" s="321"/>
      <c r="AK1232" s="321"/>
      <c r="AL1232" s="321"/>
      <c r="AM1232" s="321"/>
      <c r="AN1232" s="321"/>
      <c r="AO1232" s="321"/>
      <c r="AP1232" s="321"/>
      <c r="AQ1232" s="321"/>
      <c r="AR1232" s="321"/>
      <c r="AS1232" s="321"/>
      <c r="AT1232" s="321"/>
      <c r="AU1232" s="321"/>
      <c r="AV1232" s="321"/>
      <c r="AW1232" s="321"/>
      <c r="AX1232" s="321"/>
      <c r="AY1232" s="321"/>
      <c r="AZ1232" s="321"/>
      <c r="BA1232" s="321"/>
      <c r="BB1232" s="321"/>
      <c r="BC1232" s="321"/>
      <c r="BD1232" s="321"/>
      <c r="BE1232" s="321"/>
      <c r="BF1232" s="321"/>
      <c r="BG1232" s="321"/>
      <c r="BH1232" s="321"/>
      <c r="BI1232" s="321"/>
      <c r="BJ1232" s="321"/>
      <c r="BK1232" s="321"/>
      <c r="BL1232" s="321"/>
      <c r="BM1232" s="321"/>
    </row>
    <row r="1233" spans="3:65" x14ac:dyDescent="0.2">
      <c r="C1233" s="325">
        <f>C1232+1</f>
        <v>1</v>
      </c>
      <c r="D1233" s="303" t="str">
        <f t="shared" ref="D1233:F1257" si="1907">INDEX(D$59:D$83,$C1233,1)</f>
        <v>CR Factors</v>
      </c>
      <c r="E1233" s="350" t="str">
        <f t="shared" si="1907"/>
        <v>Capital</v>
      </c>
      <c r="F1233" s="320">
        <f t="shared" si="1907"/>
        <v>4</v>
      </c>
      <c r="G1233" s="320"/>
      <c r="H1233" s="354" t="b">
        <f>Input!M8</f>
        <v>0</v>
      </c>
      <c r="K1233" s="341">
        <f>SUMPRODUCT(O1233:BM1233,$O$7:$BM$7)</f>
        <v>0</v>
      </c>
      <c r="L1233" s="342">
        <f>SUM(O1233:BM1233)</f>
        <v>0</v>
      </c>
      <c r="O1233" s="326">
        <f>O564*O$1230*($H1233=TRUE)</f>
        <v>0</v>
      </c>
      <c r="P1233" s="326">
        <f t="shared" ref="P1233:BM1233" si="1908">P564*P$1230*($H1233=TRUE)</f>
        <v>0</v>
      </c>
      <c r="Q1233" s="326">
        <f t="shared" si="1908"/>
        <v>0</v>
      </c>
      <c r="R1233" s="326">
        <f t="shared" si="1908"/>
        <v>0</v>
      </c>
      <c r="S1233" s="326">
        <f t="shared" si="1908"/>
        <v>0</v>
      </c>
      <c r="T1233" s="326">
        <f t="shared" si="1908"/>
        <v>0</v>
      </c>
      <c r="U1233" s="326">
        <f t="shared" si="1908"/>
        <v>0</v>
      </c>
      <c r="V1233" s="326">
        <f t="shared" si="1908"/>
        <v>0</v>
      </c>
      <c r="W1233" s="326">
        <f t="shared" si="1908"/>
        <v>0</v>
      </c>
      <c r="X1233" s="326">
        <f t="shared" si="1908"/>
        <v>0</v>
      </c>
      <c r="Y1233" s="326">
        <f t="shared" si="1908"/>
        <v>0</v>
      </c>
      <c r="Z1233" s="326">
        <f t="shared" si="1908"/>
        <v>0</v>
      </c>
      <c r="AA1233" s="326">
        <f t="shared" si="1908"/>
        <v>0</v>
      </c>
      <c r="AB1233" s="326">
        <f t="shared" si="1908"/>
        <v>0</v>
      </c>
      <c r="AC1233" s="326">
        <f t="shared" si="1908"/>
        <v>0</v>
      </c>
      <c r="AD1233" s="326">
        <f t="shared" si="1908"/>
        <v>0</v>
      </c>
      <c r="AE1233" s="326">
        <f t="shared" si="1908"/>
        <v>0</v>
      </c>
      <c r="AF1233" s="326">
        <f t="shared" si="1908"/>
        <v>0</v>
      </c>
      <c r="AG1233" s="326">
        <f t="shared" si="1908"/>
        <v>0</v>
      </c>
      <c r="AH1233" s="326">
        <f t="shared" si="1908"/>
        <v>0</v>
      </c>
      <c r="AI1233" s="326">
        <f t="shared" si="1908"/>
        <v>0</v>
      </c>
      <c r="AJ1233" s="326">
        <f t="shared" si="1908"/>
        <v>0</v>
      </c>
      <c r="AK1233" s="326">
        <f t="shared" si="1908"/>
        <v>0</v>
      </c>
      <c r="AL1233" s="326">
        <f t="shared" si="1908"/>
        <v>0</v>
      </c>
      <c r="AM1233" s="326">
        <f t="shared" si="1908"/>
        <v>0</v>
      </c>
      <c r="AN1233" s="326">
        <f t="shared" si="1908"/>
        <v>0</v>
      </c>
      <c r="AO1233" s="326">
        <f t="shared" si="1908"/>
        <v>0</v>
      </c>
      <c r="AP1233" s="326">
        <f t="shared" si="1908"/>
        <v>0</v>
      </c>
      <c r="AQ1233" s="326">
        <f t="shared" si="1908"/>
        <v>0</v>
      </c>
      <c r="AR1233" s="326">
        <f t="shared" si="1908"/>
        <v>0</v>
      </c>
      <c r="AS1233" s="326">
        <f t="shared" si="1908"/>
        <v>0</v>
      </c>
      <c r="AT1233" s="326">
        <f t="shared" si="1908"/>
        <v>0</v>
      </c>
      <c r="AU1233" s="326">
        <f t="shared" si="1908"/>
        <v>0</v>
      </c>
      <c r="AV1233" s="326">
        <f t="shared" si="1908"/>
        <v>0</v>
      </c>
      <c r="AW1233" s="326">
        <f t="shared" si="1908"/>
        <v>0</v>
      </c>
      <c r="AX1233" s="326">
        <f t="shared" si="1908"/>
        <v>0</v>
      </c>
      <c r="AY1233" s="326">
        <f t="shared" si="1908"/>
        <v>0</v>
      </c>
      <c r="AZ1233" s="326">
        <f t="shared" si="1908"/>
        <v>0</v>
      </c>
      <c r="BA1233" s="326">
        <f t="shared" si="1908"/>
        <v>0</v>
      </c>
      <c r="BB1233" s="326">
        <f t="shared" si="1908"/>
        <v>0</v>
      </c>
      <c r="BC1233" s="326">
        <f t="shared" si="1908"/>
        <v>0</v>
      </c>
      <c r="BD1233" s="326">
        <f t="shared" si="1908"/>
        <v>0</v>
      </c>
      <c r="BE1233" s="326">
        <f t="shared" si="1908"/>
        <v>0</v>
      </c>
      <c r="BF1233" s="326">
        <f t="shared" si="1908"/>
        <v>0</v>
      </c>
      <c r="BG1233" s="326">
        <f t="shared" si="1908"/>
        <v>0</v>
      </c>
      <c r="BH1233" s="326">
        <f t="shared" si="1908"/>
        <v>0</v>
      </c>
      <c r="BI1233" s="326">
        <f t="shared" si="1908"/>
        <v>0</v>
      </c>
      <c r="BJ1233" s="326">
        <f t="shared" si="1908"/>
        <v>0</v>
      </c>
      <c r="BK1233" s="326">
        <f t="shared" si="1908"/>
        <v>0</v>
      </c>
      <c r="BL1233" s="326">
        <f t="shared" si="1908"/>
        <v>0</v>
      </c>
      <c r="BM1233" s="326">
        <f t="shared" si="1908"/>
        <v>0</v>
      </c>
    </row>
    <row r="1234" spans="3:65" x14ac:dyDescent="0.2">
      <c r="C1234" s="325">
        <f t="shared" ref="C1234:C1257" si="1909">C1233+1</f>
        <v>2</v>
      </c>
      <c r="D1234" s="303" t="str">
        <f t="shared" si="1907"/>
        <v>item 2</v>
      </c>
      <c r="E1234" s="350" t="str">
        <f t="shared" si="1907"/>
        <v>Operating Expense</v>
      </c>
      <c r="F1234" s="320">
        <f t="shared" si="1907"/>
        <v>2</v>
      </c>
      <c r="G1234" s="320"/>
      <c r="H1234" s="354" t="b">
        <f>Input!M9</f>
        <v>0</v>
      </c>
      <c r="K1234" s="341">
        <f t="shared" ref="K1234:K1258" si="1910">SUMPRODUCT(O1234:BM1234,$O$7:$BM$7)</f>
        <v>0</v>
      </c>
      <c r="L1234" s="342">
        <f t="shared" ref="L1234:L1258" si="1911">SUM(O1234:BM1234)</f>
        <v>0</v>
      </c>
      <c r="O1234" s="326">
        <f t="shared" ref="O1234:BM1234" si="1912">O565*O$1230*($H1234=TRUE)</f>
        <v>0</v>
      </c>
      <c r="P1234" s="326">
        <f t="shared" si="1912"/>
        <v>0</v>
      </c>
      <c r="Q1234" s="326">
        <f t="shared" si="1912"/>
        <v>0</v>
      </c>
      <c r="R1234" s="326">
        <f t="shared" si="1912"/>
        <v>0</v>
      </c>
      <c r="S1234" s="326">
        <f t="shared" si="1912"/>
        <v>0</v>
      </c>
      <c r="T1234" s="326">
        <f t="shared" si="1912"/>
        <v>0</v>
      </c>
      <c r="U1234" s="326">
        <f t="shared" si="1912"/>
        <v>0</v>
      </c>
      <c r="V1234" s="326">
        <f t="shared" si="1912"/>
        <v>0</v>
      </c>
      <c r="W1234" s="326">
        <f t="shared" si="1912"/>
        <v>0</v>
      </c>
      <c r="X1234" s="326">
        <f t="shared" si="1912"/>
        <v>0</v>
      </c>
      <c r="Y1234" s="326">
        <f t="shared" si="1912"/>
        <v>0</v>
      </c>
      <c r="Z1234" s="326">
        <f t="shared" si="1912"/>
        <v>0</v>
      </c>
      <c r="AA1234" s="326">
        <f t="shared" si="1912"/>
        <v>0</v>
      </c>
      <c r="AB1234" s="326">
        <f t="shared" si="1912"/>
        <v>0</v>
      </c>
      <c r="AC1234" s="326">
        <f t="shared" si="1912"/>
        <v>0</v>
      </c>
      <c r="AD1234" s="326">
        <f t="shared" si="1912"/>
        <v>0</v>
      </c>
      <c r="AE1234" s="326">
        <f t="shared" si="1912"/>
        <v>0</v>
      </c>
      <c r="AF1234" s="326">
        <f t="shared" si="1912"/>
        <v>0</v>
      </c>
      <c r="AG1234" s="326">
        <f t="shared" si="1912"/>
        <v>0</v>
      </c>
      <c r="AH1234" s="326">
        <f t="shared" si="1912"/>
        <v>0</v>
      </c>
      <c r="AI1234" s="326">
        <f t="shared" si="1912"/>
        <v>0</v>
      </c>
      <c r="AJ1234" s="326">
        <f t="shared" si="1912"/>
        <v>0</v>
      </c>
      <c r="AK1234" s="326">
        <f t="shared" si="1912"/>
        <v>0</v>
      </c>
      <c r="AL1234" s="326">
        <f t="shared" si="1912"/>
        <v>0</v>
      </c>
      <c r="AM1234" s="326">
        <f t="shared" si="1912"/>
        <v>0</v>
      </c>
      <c r="AN1234" s="326">
        <f t="shared" si="1912"/>
        <v>0</v>
      </c>
      <c r="AO1234" s="326">
        <f t="shared" si="1912"/>
        <v>0</v>
      </c>
      <c r="AP1234" s="326">
        <f t="shared" si="1912"/>
        <v>0</v>
      </c>
      <c r="AQ1234" s="326">
        <f t="shared" si="1912"/>
        <v>0</v>
      </c>
      <c r="AR1234" s="326">
        <f t="shared" si="1912"/>
        <v>0</v>
      </c>
      <c r="AS1234" s="326">
        <f t="shared" si="1912"/>
        <v>0</v>
      </c>
      <c r="AT1234" s="326">
        <f t="shared" si="1912"/>
        <v>0</v>
      </c>
      <c r="AU1234" s="326">
        <f t="shared" si="1912"/>
        <v>0</v>
      </c>
      <c r="AV1234" s="326">
        <f t="shared" si="1912"/>
        <v>0</v>
      </c>
      <c r="AW1234" s="326">
        <f t="shared" si="1912"/>
        <v>0</v>
      </c>
      <c r="AX1234" s="326">
        <f t="shared" si="1912"/>
        <v>0</v>
      </c>
      <c r="AY1234" s="326">
        <f t="shared" si="1912"/>
        <v>0</v>
      </c>
      <c r="AZ1234" s="326">
        <f t="shared" si="1912"/>
        <v>0</v>
      </c>
      <c r="BA1234" s="326">
        <f t="shared" si="1912"/>
        <v>0</v>
      </c>
      <c r="BB1234" s="326">
        <f t="shared" si="1912"/>
        <v>0</v>
      </c>
      <c r="BC1234" s="326">
        <f t="shared" si="1912"/>
        <v>0</v>
      </c>
      <c r="BD1234" s="326">
        <f t="shared" si="1912"/>
        <v>0</v>
      </c>
      <c r="BE1234" s="326">
        <f t="shared" si="1912"/>
        <v>0</v>
      </c>
      <c r="BF1234" s="326">
        <f t="shared" si="1912"/>
        <v>0</v>
      </c>
      <c r="BG1234" s="326">
        <f t="shared" si="1912"/>
        <v>0</v>
      </c>
      <c r="BH1234" s="326">
        <f t="shared" si="1912"/>
        <v>0</v>
      </c>
      <c r="BI1234" s="326">
        <f t="shared" si="1912"/>
        <v>0</v>
      </c>
      <c r="BJ1234" s="326">
        <f t="shared" si="1912"/>
        <v>0</v>
      </c>
      <c r="BK1234" s="326">
        <f t="shared" si="1912"/>
        <v>0</v>
      </c>
      <c r="BL1234" s="326">
        <f t="shared" si="1912"/>
        <v>0</v>
      </c>
      <c r="BM1234" s="326">
        <f t="shared" si="1912"/>
        <v>0</v>
      </c>
    </row>
    <row r="1235" spans="3:65" x14ac:dyDescent="0.2">
      <c r="C1235" s="325">
        <f t="shared" si="1909"/>
        <v>3</v>
      </c>
      <c r="D1235" s="303" t="str">
        <f t="shared" si="1907"/>
        <v>item 3</v>
      </c>
      <c r="E1235" s="350" t="str">
        <f t="shared" si="1907"/>
        <v>Operating Expense</v>
      </c>
      <c r="F1235" s="320">
        <f t="shared" si="1907"/>
        <v>2</v>
      </c>
      <c r="G1235" s="320"/>
      <c r="H1235" s="354" t="b">
        <f>Input!M10</f>
        <v>0</v>
      </c>
      <c r="K1235" s="341">
        <f t="shared" si="1910"/>
        <v>0</v>
      </c>
      <c r="L1235" s="342">
        <f t="shared" si="1911"/>
        <v>0</v>
      </c>
      <c r="O1235" s="326">
        <f t="shared" ref="O1235:BM1235" si="1913">O566*O$1230*($H1235=TRUE)</f>
        <v>0</v>
      </c>
      <c r="P1235" s="326">
        <f t="shared" si="1913"/>
        <v>0</v>
      </c>
      <c r="Q1235" s="326">
        <f t="shared" si="1913"/>
        <v>0</v>
      </c>
      <c r="R1235" s="326">
        <f t="shared" si="1913"/>
        <v>0</v>
      </c>
      <c r="S1235" s="326">
        <f t="shared" si="1913"/>
        <v>0</v>
      </c>
      <c r="T1235" s="326">
        <f t="shared" si="1913"/>
        <v>0</v>
      </c>
      <c r="U1235" s="326">
        <f t="shared" si="1913"/>
        <v>0</v>
      </c>
      <c r="V1235" s="326">
        <f t="shared" si="1913"/>
        <v>0</v>
      </c>
      <c r="W1235" s="326">
        <f t="shared" si="1913"/>
        <v>0</v>
      </c>
      <c r="X1235" s="326">
        <f t="shared" si="1913"/>
        <v>0</v>
      </c>
      <c r="Y1235" s="326">
        <f t="shared" si="1913"/>
        <v>0</v>
      </c>
      <c r="Z1235" s="326">
        <f t="shared" si="1913"/>
        <v>0</v>
      </c>
      <c r="AA1235" s="326">
        <f t="shared" si="1913"/>
        <v>0</v>
      </c>
      <c r="AB1235" s="326">
        <f t="shared" si="1913"/>
        <v>0</v>
      </c>
      <c r="AC1235" s="326">
        <f t="shared" si="1913"/>
        <v>0</v>
      </c>
      <c r="AD1235" s="326">
        <f t="shared" si="1913"/>
        <v>0</v>
      </c>
      <c r="AE1235" s="326">
        <f t="shared" si="1913"/>
        <v>0</v>
      </c>
      <c r="AF1235" s="326">
        <f t="shared" si="1913"/>
        <v>0</v>
      </c>
      <c r="AG1235" s="326">
        <f t="shared" si="1913"/>
        <v>0</v>
      </c>
      <c r="AH1235" s="326">
        <f t="shared" si="1913"/>
        <v>0</v>
      </c>
      <c r="AI1235" s="326">
        <f t="shared" si="1913"/>
        <v>0</v>
      </c>
      <c r="AJ1235" s="326">
        <f t="shared" si="1913"/>
        <v>0</v>
      </c>
      <c r="AK1235" s="326">
        <f t="shared" si="1913"/>
        <v>0</v>
      </c>
      <c r="AL1235" s="326">
        <f t="shared" si="1913"/>
        <v>0</v>
      </c>
      <c r="AM1235" s="326">
        <f t="shared" si="1913"/>
        <v>0</v>
      </c>
      <c r="AN1235" s="326">
        <f t="shared" si="1913"/>
        <v>0</v>
      </c>
      <c r="AO1235" s="326">
        <f t="shared" si="1913"/>
        <v>0</v>
      </c>
      <c r="AP1235" s="326">
        <f t="shared" si="1913"/>
        <v>0</v>
      </c>
      <c r="AQ1235" s="326">
        <f t="shared" si="1913"/>
        <v>0</v>
      </c>
      <c r="AR1235" s="326">
        <f t="shared" si="1913"/>
        <v>0</v>
      </c>
      <c r="AS1235" s="326">
        <f t="shared" si="1913"/>
        <v>0</v>
      </c>
      <c r="AT1235" s="326">
        <f t="shared" si="1913"/>
        <v>0</v>
      </c>
      <c r="AU1235" s="326">
        <f t="shared" si="1913"/>
        <v>0</v>
      </c>
      <c r="AV1235" s="326">
        <f t="shared" si="1913"/>
        <v>0</v>
      </c>
      <c r="AW1235" s="326">
        <f t="shared" si="1913"/>
        <v>0</v>
      </c>
      <c r="AX1235" s="326">
        <f t="shared" si="1913"/>
        <v>0</v>
      </c>
      <c r="AY1235" s="326">
        <f t="shared" si="1913"/>
        <v>0</v>
      </c>
      <c r="AZ1235" s="326">
        <f t="shared" si="1913"/>
        <v>0</v>
      </c>
      <c r="BA1235" s="326">
        <f t="shared" si="1913"/>
        <v>0</v>
      </c>
      <c r="BB1235" s="326">
        <f t="shared" si="1913"/>
        <v>0</v>
      </c>
      <c r="BC1235" s="326">
        <f t="shared" si="1913"/>
        <v>0</v>
      </c>
      <c r="BD1235" s="326">
        <f t="shared" si="1913"/>
        <v>0</v>
      </c>
      <c r="BE1235" s="326">
        <f t="shared" si="1913"/>
        <v>0</v>
      </c>
      <c r="BF1235" s="326">
        <f t="shared" si="1913"/>
        <v>0</v>
      </c>
      <c r="BG1235" s="326">
        <f t="shared" si="1913"/>
        <v>0</v>
      </c>
      <c r="BH1235" s="326">
        <f t="shared" si="1913"/>
        <v>0</v>
      </c>
      <c r="BI1235" s="326">
        <f t="shared" si="1913"/>
        <v>0</v>
      </c>
      <c r="BJ1235" s="326">
        <f t="shared" si="1913"/>
        <v>0</v>
      </c>
      <c r="BK1235" s="326">
        <f t="shared" si="1913"/>
        <v>0</v>
      </c>
      <c r="BL1235" s="326">
        <f t="shared" si="1913"/>
        <v>0</v>
      </c>
      <c r="BM1235" s="326">
        <f t="shared" si="1913"/>
        <v>0</v>
      </c>
    </row>
    <row r="1236" spans="3:65" x14ac:dyDescent="0.2">
      <c r="C1236" s="325">
        <f t="shared" si="1909"/>
        <v>4</v>
      </c>
      <c r="D1236" s="303" t="str">
        <f t="shared" si="1907"/>
        <v>item 4</v>
      </c>
      <c r="E1236" s="350" t="str">
        <f t="shared" si="1907"/>
        <v>Operating Expense</v>
      </c>
      <c r="F1236" s="320">
        <f t="shared" si="1907"/>
        <v>2</v>
      </c>
      <c r="G1236" s="320"/>
      <c r="H1236" s="354" t="b">
        <f>Input!M11</f>
        <v>0</v>
      </c>
      <c r="K1236" s="341">
        <f t="shared" si="1910"/>
        <v>0</v>
      </c>
      <c r="L1236" s="342">
        <f t="shared" si="1911"/>
        <v>0</v>
      </c>
      <c r="O1236" s="326">
        <f t="shared" ref="O1236:BM1236" si="1914">O567*O$1230*($H1236=TRUE)</f>
        <v>0</v>
      </c>
      <c r="P1236" s="326">
        <f t="shared" si="1914"/>
        <v>0</v>
      </c>
      <c r="Q1236" s="326">
        <f t="shared" si="1914"/>
        <v>0</v>
      </c>
      <c r="R1236" s="326">
        <f t="shared" si="1914"/>
        <v>0</v>
      </c>
      <c r="S1236" s="326">
        <f t="shared" si="1914"/>
        <v>0</v>
      </c>
      <c r="T1236" s="326">
        <f t="shared" si="1914"/>
        <v>0</v>
      </c>
      <c r="U1236" s="326">
        <f t="shared" si="1914"/>
        <v>0</v>
      </c>
      <c r="V1236" s="326">
        <f t="shared" si="1914"/>
        <v>0</v>
      </c>
      <c r="W1236" s="326">
        <f t="shared" si="1914"/>
        <v>0</v>
      </c>
      <c r="X1236" s="326">
        <f t="shared" si="1914"/>
        <v>0</v>
      </c>
      <c r="Y1236" s="326">
        <f t="shared" si="1914"/>
        <v>0</v>
      </c>
      <c r="Z1236" s="326">
        <f t="shared" si="1914"/>
        <v>0</v>
      </c>
      <c r="AA1236" s="326">
        <f t="shared" si="1914"/>
        <v>0</v>
      </c>
      <c r="AB1236" s="326">
        <f t="shared" si="1914"/>
        <v>0</v>
      </c>
      <c r="AC1236" s="326">
        <f t="shared" si="1914"/>
        <v>0</v>
      </c>
      <c r="AD1236" s="326">
        <f t="shared" si="1914"/>
        <v>0</v>
      </c>
      <c r="AE1236" s="326">
        <f t="shared" si="1914"/>
        <v>0</v>
      </c>
      <c r="AF1236" s="326">
        <f t="shared" si="1914"/>
        <v>0</v>
      </c>
      <c r="AG1236" s="326">
        <f t="shared" si="1914"/>
        <v>0</v>
      </c>
      <c r="AH1236" s="326">
        <f t="shared" si="1914"/>
        <v>0</v>
      </c>
      <c r="AI1236" s="326">
        <f t="shared" si="1914"/>
        <v>0</v>
      </c>
      <c r="AJ1236" s="326">
        <f t="shared" si="1914"/>
        <v>0</v>
      </c>
      <c r="AK1236" s="326">
        <f t="shared" si="1914"/>
        <v>0</v>
      </c>
      <c r="AL1236" s="326">
        <f t="shared" si="1914"/>
        <v>0</v>
      </c>
      <c r="AM1236" s="326">
        <f t="shared" si="1914"/>
        <v>0</v>
      </c>
      <c r="AN1236" s="326">
        <f t="shared" si="1914"/>
        <v>0</v>
      </c>
      <c r="AO1236" s="326">
        <f t="shared" si="1914"/>
        <v>0</v>
      </c>
      <c r="AP1236" s="326">
        <f t="shared" si="1914"/>
        <v>0</v>
      </c>
      <c r="AQ1236" s="326">
        <f t="shared" si="1914"/>
        <v>0</v>
      </c>
      <c r="AR1236" s="326">
        <f t="shared" si="1914"/>
        <v>0</v>
      </c>
      <c r="AS1236" s="326">
        <f t="shared" si="1914"/>
        <v>0</v>
      </c>
      <c r="AT1236" s="326">
        <f t="shared" si="1914"/>
        <v>0</v>
      </c>
      <c r="AU1236" s="326">
        <f t="shared" si="1914"/>
        <v>0</v>
      </c>
      <c r="AV1236" s="326">
        <f t="shared" si="1914"/>
        <v>0</v>
      </c>
      <c r="AW1236" s="326">
        <f t="shared" si="1914"/>
        <v>0</v>
      </c>
      <c r="AX1236" s="326">
        <f t="shared" si="1914"/>
        <v>0</v>
      </c>
      <c r="AY1236" s="326">
        <f t="shared" si="1914"/>
        <v>0</v>
      </c>
      <c r="AZ1236" s="326">
        <f t="shared" si="1914"/>
        <v>0</v>
      </c>
      <c r="BA1236" s="326">
        <f t="shared" si="1914"/>
        <v>0</v>
      </c>
      <c r="BB1236" s="326">
        <f t="shared" si="1914"/>
        <v>0</v>
      </c>
      <c r="BC1236" s="326">
        <f t="shared" si="1914"/>
        <v>0</v>
      </c>
      <c r="BD1236" s="326">
        <f t="shared" si="1914"/>
        <v>0</v>
      </c>
      <c r="BE1236" s="326">
        <f t="shared" si="1914"/>
        <v>0</v>
      </c>
      <c r="BF1236" s="326">
        <f t="shared" si="1914"/>
        <v>0</v>
      </c>
      <c r="BG1236" s="326">
        <f t="shared" si="1914"/>
        <v>0</v>
      </c>
      <c r="BH1236" s="326">
        <f t="shared" si="1914"/>
        <v>0</v>
      </c>
      <c r="BI1236" s="326">
        <f t="shared" si="1914"/>
        <v>0</v>
      </c>
      <c r="BJ1236" s="326">
        <f t="shared" si="1914"/>
        <v>0</v>
      </c>
      <c r="BK1236" s="326">
        <f t="shared" si="1914"/>
        <v>0</v>
      </c>
      <c r="BL1236" s="326">
        <f t="shared" si="1914"/>
        <v>0</v>
      </c>
      <c r="BM1236" s="326">
        <f t="shared" si="1914"/>
        <v>0</v>
      </c>
    </row>
    <row r="1237" spans="3:65" x14ac:dyDescent="0.2">
      <c r="C1237" s="325">
        <f t="shared" si="1909"/>
        <v>5</v>
      </c>
      <c r="D1237" s="303" t="str">
        <f t="shared" si="1907"/>
        <v>item 5</v>
      </c>
      <c r="E1237" s="350" t="str">
        <f t="shared" si="1907"/>
        <v>Operating Expense</v>
      </c>
      <c r="F1237" s="320">
        <f t="shared" si="1907"/>
        <v>2</v>
      </c>
      <c r="G1237" s="320"/>
      <c r="H1237" s="354" t="b">
        <f>Input!M12</f>
        <v>0</v>
      </c>
      <c r="K1237" s="341">
        <f t="shared" si="1910"/>
        <v>0</v>
      </c>
      <c r="L1237" s="342">
        <f t="shared" si="1911"/>
        <v>0</v>
      </c>
      <c r="O1237" s="326">
        <f t="shared" ref="O1237:BM1237" si="1915">O568*O$1230*($H1237=TRUE)</f>
        <v>0</v>
      </c>
      <c r="P1237" s="326">
        <f t="shared" si="1915"/>
        <v>0</v>
      </c>
      <c r="Q1237" s="326">
        <f t="shared" si="1915"/>
        <v>0</v>
      </c>
      <c r="R1237" s="326">
        <f t="shared" si="1915"/>
        <v>0</v>
      </c>
      <c r="S1237" s="326">
        <f t="shared" si="1915"/>
        <v>0</v>
      </c>
      <c r="T1237" s="326">
        <f t="shared" si="1915"/>
        <v>0</v>
      </c>
      <c r="U1237" s="326">
        <f t="shared" si="1915"/>
        <v>0</v>
      </c>
      <c r="V1237" s="326">
        <f t="shared" si="1915"/>
        <v>0</v>
      </c>
      <c r="W1237" s="326">
        <f t="shared" si="1915"/>
        <v>0</v>
      </c>
      <c r="X1237" s="326">
        <f t="shared" si="1915"/>
        <v>0</v>
      </c>
      <c r="Y1237" s="326">
        <f t="shared" si="1915"/>
        <v>0</v>
      </c>
      <c r="Z1237" s="326">
        <f t="shared" si="1915"/>
        <v>0</v>
      </c>
      <c r="AA1237" s="326">
        <f t="shared" si="1915"/>
        <v>0</v>
      </c>
      <c r="AB1237" s="326">
        <f t="shared" si="1915"/>
        <v>0</v>
      </c>
      <c r="AC1237" s="326">
        <f t="shared" si="1915"/>
        <v>0</v>
      </c>
      <c r="AD1237" s="326">
        <f t="shared" si="1915"/>
        <v>0</v>
      </c>
      <c r="AE1237" s="326">
        <f t="shared" si="1915"/>
        <v>0</v>
      </c>
      <c r="AF1237" s="326">
        <f t="shared" si="1915"/>
        <v>0</v>
      </c>
      <c r="AG1237" s="326">
        <f t="shared" si="1915"/>
        <v>0</v>
      </c>
      <c r="AH1237" s="326">
        <f t="shared" si="1915"/>
        <v>0</v>
      </c>
      <c r="AI1237" s="326">
        <f t="shared" si="1915"/>
        <v>0</v>
      </c>
      <c r="AJ1237" s="326">
        <f t="shared" si="1915"/>
        <v>0</v>
      </c>
      <c r="AK1237" s="326">
        <f t="shared" si="1915"/>
        <v>0</v>
      </c>
      <c r="AL1237" s="326">
        <f t="shared" si="1915"/>
        <v>0</v>
      </c>
      <c r="AM1237" s="326">
        <f t="shared" si="1915"/>
        <v>0</v>
      </c>
      <c r="AN1237" s="326">
        <f t="shared" si="1915"/>
        <v>0</v>
      </c>
      <c r="AO1237" s="326">
        <f t="shared" si="1915"/>
        <v>0</v>
      </c>
      <c r="AP1237" s="326">
        <f t="shared" si="1915"/>
        <v>0</v>
      </c>
      <c r="AQ1237" s="326">
        <f t="shared" si="1915"/>
        <v>0</v>
      </c>
      <c r="AR1237" s="326">
        <f t="shared" si="1915"/>
        <v>0</v>
      </c>
      <c r="AS1237" s="326">
        <f t="shared" si="1915"/>
        <v>0</v>
      </c>
      <c r="AT1237" s="326">
        <f t="shared" si="1915"/>
        <v>0</v>
      </c>
      <c r="AU1237" s="326">
        <f t="shared" si="1915"/>
        <v>0</v>
      </c>
      <c r="AV1237" s="326">
        <f t="shared" si="1915"/>
        <v>0</v>
      </c>
      <c r="AW1237" s="326">
        <f t="shared" si="1915"/>
        <v>0</v>
      </c>
      <c r="AX1237" s="326">
        <f t="shared" si="1915"/>
        <v>0</v>
      </c>
      <c r="AY1237" s="326">
        <f t="shared" si="1915"/>
        <v>0</v>
      </c>
      <c r="AZ1237" s="326">
        <f t="shared" si="1915"/>
        <v>0</v>
      </c>
      <c r="BA1237" s="326">
        <f t="shared" si="1915"/>
        <v>0</v>
      </c>
      <c r="BB1237" s="326">
        <f t="shared" si="1915"/>
        <v>0</v>
      </c>
      <c r="BC1237" s="326">
        <f t="shared" si="1915"/>
        <v>0</v>
      </c>
      <c r="BD1237" s="326">
        <f t="shared" si="1915"/>
        <v>0</v>
      </c>
      <c r="BE1237" s="326">
        <f t="shared" si="1915"/>
        <v>0</v>
      </c>
      <c r="BF1237" s="326">
        <f t="shared" si="1915"/>
        <v>0</v>
      </c>
      <c r="BG1237" s="326">
        <f t="shared" si="1915"/>
        <v>0</v>
      </c>
      <c r="BH1237" s="326">
        <f t="shared" si="1915"/>
        <v>0</v>
      </c>
      <c r="BI1237" s="326">
        <f t="shared" si="1915"/>
        <v>0</v>
      </c>
      <c r="BJ1237" s="326">
        <f t="shared" si="1915"/>
        <v>0</v>
      </c>
      <c r="BK1237" s="326">
        <f t="shared" si="1915"/>
        <v>0</v>
      </c>
      <c r="BL1237" s="326">
        <f t="shared" si="1915"/>
        <v>0</v>
      </c>
      <c r="BM1237" s="326">
        <f t="shared" si="1915"/>
        <v>0</v>
      </c>
    </row>
    <row r="1238" spans="3:65" x14ac:dyDescent="0.2">
      <c r="C1238" s="325">
        <f t="shared" si="1909"/>
        <v>6</v>
      </c>
      <c r="D1238" s="303" t="str">
        <f t="shared" si="1907"/>
        <v>item 6</v>
      </c>
      <c r="E1238" s="350" t="str">
        <f t="shared" si="1907"/>
        <v>Operating Expense</v>
      </c>
      <c r="F1238" s="320">
        <f t="shared" si="1907"/>
        <v>2</v>
      </c>
      <c r="G1238" s="320"/>
      <c r="H1238" s="354" t="b">
        <f>Input!M13</f>
        <v>0</v>
      </c>
      <c r="K1238" s="341">
        <f t="shared" si="1910"/>
        <v>0</v>
      </c>
      <c r="L1238" s="342">
        <f t="shared" si="1911"/>
        <v>0</v>
      </c>
      <c r="O1238" s="326">
        <f t="shared" ref="O1238:BM1238" si="1916">O569*O$1230*($H1238=TRUE)</f>
        <v>0</v>
      </c>
      <c r="P1238" s="326">
        <f t="shared" si="1916"/>
        <v>0</v>
      </c>
      <c r="Q1238" s="326">
        <f t="shared" si="1916"/>
        <v>0</v>
      </c>
      <c r="R1238" s="326">
        <f t="shared" si="1916"/>
        <v>0</v>
      </c>
      <c r="S1238" s="326">
        <f t="shared" si="1916"/>
        <v>0</v>
      </c>
      <c r="T1238" s="326">
        <f t="shared" si="1916"/>
        <v>0</v>
      </c>
      <c r="U1238" s="326">
        <f t="shared" si="1916"/>
        <v>0</v>
      </c>
      <c r="V1238" s="326">
        <f t="shared" si="1916"/>
        <v>0</v>
      </c>
      <c r="W1238" s="326">
        <f t="shared" si="1916"/>
        <v>0</v>
      </c>
      <c r="X1238" s="326">
        <f t="shared" si="1916"/>
        <v>0</v>
      </c>
      <c r="Y1238" s="326">
        <f t="shared" si="1916"/>
        <v>0</v>
      </c>
      <c r="Z1238" s="326">
        <f t="shared" si="1916"/>
        <v>0</v>
      </c>
      <c r="AA1238" s="326">
        <f t="shared" si="1916"/>
        <v>0</v>
      </c>
      <c r="AB1238" s="326">
        <f t="shared" si="1916"/>
        <v>0</v>
      </c>
      <c r="AC1238" s="326">
        <f t="shared" si="1916"/>
        <v>0</v>
      </c>
      <c r="AD1238" s="326">
        <f t="shared" si="1916"/>
        <v>0</v>
      </c>
      <c r="AE1238" s="326">
        <f t="shared" si="1916"/>
        <v>0</v>
      </c>
      <c r="AF1238" s="326">
        <f t="shared" si="1916"/>
        <v>0</v>
      </c>
      <c r="AG1238" s="326">
        <f t="shared" si="1916"/>
        <v>0</v>
      </c>
      <c r="AH1238" s="326">
        <f t="shared" si="1916"/>
        <v>0</v>
      </c>
      <c r="AI1238" s="326">
        <f t="shared" si="1916"/>
        <v>0</v>
      </c>
      <c r="AJ1238" s="326">
        <f t="shared" si="1916"/>
        <v>0</v>
      </c>
      <c r="AK1238" s="326">
        <f t="shared" si="1916"/>
        <v>0</v>
      </c>
      <c r="AL1238" s="326">
        <f t="shared" si="1916"/>
        <v>0</v>
      </c>
      <c r="AM1238" s="326">
        <f t="shared" si="1916"/>
        <v>0</v>
      </c>
      <c r="AN1238" s="326">
        <f t="shared" si="1916"/>
        <v>0</v>
      </c>
      <c r="AO1238" s="326">
        <f t="shared" si="1916"/>
        <v>0</v>
      </c>
      <c r="AP1238" s="326">
        <f t="shared" si="1916"/>
        <v>0</v>
      </c>
      <c r="AQ1238" s="326">
        <f t="shared" si="1916"/>
        <v>0</v>
      </c>
      <c r="AR1238" s="326">
        <f t="shared" si="1916"/>
        <v>0</v>
      </c>
      <c r="AS1238" s="326">
        <f t="shared" si="1916"/>
        <v>0</v>
      </c>
      <c r="AT1238" s="326">
        <f t="shared" si="1916"/>
        <v>0</v>
      </c>
      <c r="AU1238" s="326">
        <f t="shared" si="1916"/>
        <v>0</v>
      </c>
      <c r="AV1238" s="326">
        <f t="shared" si="1916"/>
        <v>0</v>
      </c>
      <c r="AW1238" s="326">
        <f t="shared" si="1916"/>
        <v>0</v>
      </c>
      <c r="AX1238" s="326">
        <f t="shared" si="1916"/>
        <v>0</v>
      </c>
      <c r="AY1238" s="326">
        <f t="shared" si="1916"/>
        <v>0</v>
      </c>
      <c r="AZ1238" s="326">
        <f t="shared" si="1916"/>
        <v>0</v>
      </c>
      <c r="BA1238" s="326">
        <f t="shared" si="1916"/>
        <v>0</v>
      </c>
      <c r="BB1238" s="326">
        <f t="shared" si="1916"/>
        <v>0</v>
      </c>
      <c r="BC1238" s="326">
        <f t="shared" si="1916"/>
        <v>0</v>
      </c>
      <c r="BD1238" s="326">
        <f t="shared" si="1916"/>
        <v>0</v>
      </c>
      <c r="BE1238" s="326">
        <f t="shared" si="1916"/>
        <v>0</v>
      </c>
      <c r="BF1238" s="326">
        <f t="shared" si="1916"/>
        <v>0</v>
      </c>
      <c r="BG1238" s="326">
        <f t="shared" si="1916"/>
        <v>0</v>
      </c>
      <c r="BH1238" s="326">
        <f t="shared" si="1916"/>
        <v>0</v>
      </c>
      <c r="BI1238" s="326">
        <f t="shared" si="1916"/>
        <v>0</v>
      </c>
      <c r="BJ1238" s="326">
        <f t="shared" si="1916"/>
        <v>0</v>
      </c>
      <c r="BK1238" s="326">
        <f t="shared" si="1916"/>
        <v>0</v>
      </c>
      <c r="BL1238" s="326">
        <f t="shared" si="1916"/>
        <v>0</v>
      </c>
      <c r="BM1238" s="326">
        <f t="shared" si="1916"/>
        <v>0</v>
      </c>
    </row>
    <row r="1239" spans="3:65" x14ac:dyDescent="0.2">
      <c r="C1239" s="325">
        <f t="shared" si="1909"/>
        <v>7</v>
      </c>
      <c r="D1239" s="303" t="str">
        <f t="shared" si="1907"/>
        <v>item 7</v>
      </c>
      <c r="E1239" s="350" t="str">
        <f t="shared" si="1907"/>
        <v>Operating Expense</v>
      </c>
      <c r="F1239" s="320">
        <f t="shared" si="1907"/>
        <v>2</v>
      </c>
      <c r="G1239" s="320"/>
      <c r="H1239" s="354" t="b">
        <f>Input!M14</f>
        <v>0</v>
      </c>
      <c r="K1239" s="341">
        <f t="shared" si="1910"/>
        <v>0</v>
      </c>
      <c r="L1239" s="342">
        <f t="shared" si="1911"/>
        <v>0</v>
      </c>
      <c r="O1239" s="326">
        <f t="shared" ref="O1239:BM1239" si="1917">O570*O$1230*($H1239=TRUE)</f>
        <v>0</v>
      </c>
      <c r="P1239" s="326">
        <f t="shared" si="1917"/>
        <v>0</v>
      </c>
      <c r="Q1239" s="326">
        <f t="shared" si="1917"/>
        <v>0</v>
      </c>
      <c r="R1239" s="326">
        <f t="shared" si="1917"/>
        <v>0</v>
      </c>
      <c r="S1239" s="326">
        <f t="shared" si="1917"/>
        <v>0</v>
      </c>
      <c r="T1239" s="326">
        <f t="shared" si="1917"/>
        <v>0</v>
      </c>
      <c r="U1239" s="326">
        <f t="shared" si="1917"/>
        <v>0</v>
      </c>
      <c r="V1239" s="326">
        <f t="shared" si="1917"/>
        <v>0</v>
      </c>
      <c r="W1239" s="326">
        <f t="shared" si="1917"/>
        <v>0</v>
      </c>
      <c r="X1239" s="326">
        <f t="shared" si="1917"/>
        <v>0</v>
      </c>
      <c r="Y1239" s="326">
        <f t="shared" si="1917"/>
        <v>0</v>
      </c>
      <c r="Z1239" s="326">
        <f t="shared" si="1917"/>
        <v>0</v>
      </c>
      <c r="AA1239" s="326">
        <f t="shared" si="1917"/>
        <v>0</v>
      </c>
      <c r="AB1239" s="326">
        <f t="shared" si="1917"/>
        <v>0</v>
      </c>
      <c r="AC1239" s="326">
        <f t="shared" si="1917"/>
        <v>0</v>
      </c>
      <c r="AD1239" s="326">
        <f t="shared" si="1917"/>
        <v>0</v>
      </c>
      <c r="AE1239" s="326">
        <f t="shared" si="1917"/>
        <v>0</v>
      </c>
      <c r="AF1239" s="326">
        <f t="shared" si="1917"/>
        <v>0</v>
      </c>
      <c r="AG1239" s="326">
        <f t="shared" si="1917"/>
        <v>0</v>
      </c>
      <c r="AH1239" s="326">
        <f t="shared" si="1917"/>
        <v>0</v>
      </c>
      <c r="AI1239" s="326">
        <f t="shared" si="1917"/>
        <v>0</v>
      </c>
      <c r="AJ1239" s="326">
        <f t="shared" si="1917"/>
        <v>0</v>
      </c>
      <c r="AK1239" s="326">
        <f t="shared" si="1917"/>
        <v>0</v>
      </c>
      <c r="AL1239" s="326">
        <f t="shared" si="1917"/>
        <v>0</v>
      </c>
      <c r="AM1239" s="326">
        <f t="shared" si="1917"/>
        <v>0</v>
      </c>
      <c r="AN1239" s="326">
        <f t="shared" si="1917"/>
        <v>0</v>
      </c>
      <c r="AO1239" s="326">
        <f t="shared" si="1917"/>
        <v>0</v>
      </c>
      <c r="AP1239" s="326">
        <f t="shared" si="1917"/>
        <v>0</v>
      </c>
      <c r="AQ1239" s="326">
        <f t="shared" si="1917"/>
        <v>0</v>
      </c>
      <c r="AR1239" s="326">
        <f t="shared" si="1917"/>
        <v>0</v>
      </c>
      <c r="AS1239" s="326">
        <f t="shared" si="1917"/>
        <v>0</v>
      </c>
      <c r="AT1239" s="326">
        <f t="shared" si="1917"/>
        <v>0</v>
      </c>
      <c r="AU1239" s="326">
        <f t="shared" si="1917"/>
        <v>0</v>
      </c>
      <c r="AV1239" s="326">
        <f t="shared" si="1917"/>
        <v>0</v>
      </c>
      <c r="AW1239" s="326">
        <f t="shared" si="1917"/>
        <v>0</v>
      </c>
      <c r="AX1239" s="326">
        <f t="shared" si="1917"/>
        <v>0</v>
      </c>
      <c r="AY1239" s="326">
        <f t="shared" si="1917"/>
        <v>0</v>
      </c>
      <c r="AZ1239" s="326">
        <f t="shared" si="1917"/>
        <v>0</v>
      </c>
      <c r="BA1239" s="326">
        <f t="shared" si="1917"/>
        <v>0</v>
      </c>
      <c r="BB1239" s="326">
        <f t="shared" si="1917"/>
        <v>0</v>
      </c>
      <c r="BC1239" s="326">
        <f t="shared" si="1917"/>
        <v>0</v>
      </c>
      <c r="BD1239" s="326">
        <f t="shared" si="1917"/>
        <v>0</v>
      </c>
      <c r="BE1239" s="326">
        <f t="shared" si="1917"/>
        <v>0</v>
      </c>
      <c r="BF1239" s="326">
        <f t="shared" si="1917"/>
        <v>0</v>
      </c>
      <c r="BG1239" s="326">
        <f t="shared" si="1917"/>
        <v>0</v>
      </c>
      <c r="BH1239" s="326">
        <f t="shared" si="1917"/>
        <v>0</v>
      </c>
      <c r="BI1239" s="326">
        <f t="shared" si="1917"/>
        <v>0</v>
      </c>
      <c r="BJ1239" s="326">
        <f t="shared" si="1917"/>
        <v>0</v>
      </c>
      <c r="BK1239" s="326">
        <f t="shared" si="1917"/>
        <v>0</v>
      </c>
      <c r="BL1239" s="326">
        <f t="shared" si="1917"/>
        <v>0</v>
      </c>
      <c r="BM1239" s="326">
        <f t="shared" si="1917"/>
        <v>0</v>
      </c>
    </row>
    <row r="1240" spans="3:65" x14ac:dyDescent="0.2">
      <c r="C1240" s="325">
        <f t="shared" si="1909"/>
        <v>8</v>
      </c>
      <c r="D1240" s="303" t="str">
        <f t="shared" si="1907"/>
        <v>item 8</v>
      </c>
      <c r="E1240" s="350" t="str">
        <f t="shared" si="1907"/>
        <v>Operating Expense</v>
      </c>
      <c r="F1240" s="320">
        <f t="shared" si="1907"/>
        <v>2</v>
      </c>
      <c r="G1240" s="320"/>
      <c r="H1240" s="354" t="b">
        <f>Input!M15</f>
        <v>0</v>
      </c>
      <c r="K1240" s="341">
        <f t="shared" si="1910"/>
        <v>0</v>
      </c>
      <c r="L1240" s="342">
        <f t="shared" si="1911"/>
        <v>0</v>
      </c>
      <c r="O1240" s="326">
        <f t="shared" ref="O1240:BM1240" si="1918">O571*O$1230*($H1240=TRUE)</f>
        <v>0</v>
      </c>
      <c r="P1240" s="326">
        <f t="shared" si="1918"/>
        <v>0</v>
      </c>
      <c r="Q1240" s="326">
        <f t="shared" si="1918"/>
        <v>0</v>
      </c>
      <c r="R1240" s="326">
        <f t="shared" si="1918"/>
        <v>0</v>
      </c>
      <c r="S1240" s="326">
        <f t="shared" si="1918"/>
        <v>0</v>
      </c>
      <c r="T1240" s="326">
        <f t="shared" si="1918"/>
        <v>0</v>
      </c>
      <c r="U1240" s="326">
        <f t="shared" si="1918"/>
        <v>0</v>
      </c>
      <c r="V1240" s="326">
        <f t="shared" si="1918"/>
        <v>0</v>
      </c>
      <c r="W1240" s="326">
        <f t="shared" si="1918"/>
        <v>0</v>
      </c>
      <c r="X1240" s="326">
        <f t="shared" si="1918"/>
        <v>0</v>
      </c>
      <c r="Y1240" s="326">
        <f t="shared" si="1918"/>
        <v>0</v>
      </c>
      <c r="Z1240" s="326">
        <f t="shared" si="1918"/>
        <v>0</v>
      </c>
      <c r="AA1240" s="326">
        <f t="shared" si="1918"/>
        <v>0</v>
      </c>
      <c r="AB1240" s="326">
        <f t="shared" si="1918"/>
        <v>0</v>
      </c>
      <c r="AC1240" s="326">
        <f t="shared" si="1918"/>
        <v>0</v>
      </c>
      <c r="AD1240" s="326">
        <f t="shared" si="1918"/>
        <v>0</v>
      </c>
      <c r="AE1240" s="326">
        <f t="shared" si="1918"/>
        <v>0</v>
      </c>
      <c r="AF1240" s="326">
        <f t="shared" si="1918"/>
        <v>0</v>
      </c>
      <c r="AG1240" s="326">
        <f t="shared" si="1918"/>
        <v>0</v>
      </c>
      <c r="AH1240" s="326">
        <f t="shared" si="1918"/>
        <v>0</v>
      </c>
      <c r="AI1240" s="326">
        <f t="shared" si="1918"/>
        <v>0</v>
      </c>
      <c r="AJ1240" s="326">
        <f t="shared" si="1918"/>
        <v>0</v>
      </c>
      <c r="AK1240" s="326">
        <f t="shared" si="1918"/>
        <v>0</v>
      </c>
      <c r="AL1240" s="326">
        <f t="shared" si="1918"/>
        <v>0</v>
      </c>
      <c r="AM1240" s="326">
        <f t="shared" si="1918"/>
        <v>0</v>
      </c>
      <c r="AN1240" s="326">
        <f t="shared" si="1918"/>
        <v>0</v>
      </c>
      <c r="AO1240" s="326">
        <f t="shared" si="1918"/>
        <v>0</v>
      </c>
      <c r="AP1240" s="326">
        <f t="shared" si="1918"/>
        <v>0</v>
      </c>
      <c r="AQ1240" s="326">
        <f t="shared" si="1918"/>
        <v>0</v>
      </c>
      <c r="AR1240" s="326">
        <f t="shared" si="1918"/>
        <v>0</v>
      </c>
      <c r="AS1240" s="326">
        <f t="shared" si="1918"/>
        <v>0</v>
      </c>
      <c r="AT1240" s="326">
        <f t="shared" si="1918"/>
        <v>0</v>
      </c>
      <c r="AU1240" s="326">
        <f t="shared" si="1918"/>
        <v>0</v>
      </c>
      <c r="AV1240" s="326">
        <f t="shared" si="1918"/>
        <v>0</v>
      </c>
      <c r="AW1240" s="326">
        <f t="shared" si="1918"/>
        <v>0</v>
      </c>
      <c r="AX1240" s="326">
        <f t="shared" si="1918"/>
        <v>0</v>
      </c>
      <c r="AY1240" s="326">
        <f t="shared" si="1918"/>
        <v>0</v>
      </c>
      <c r="AZ1240" s="326">
        <f t="shared" si="1918"/>
        <v>0</v>
      </c>
      <c r="BA1240" s="326">
        <f t="shared" si="1918"/>
        <v>0</v>
      </c>
      <c r="BB1240" s="326">
        <f t="shared" si="1918"/>
        <v>0</v>
      </c>
      <c r="BC1240" s="326">
        <f t="shared" si="1918"/>
        <v>0</v>
      </c>
      <c r="BD1240" s="326">
        <f t="shared" si="1918"/>
        <v>0</v>
      </c>
      <c r="BE1240" s="326">
        <f t="shared" si="1918"/>
        <v>0</v>
      </c>
      <c r="BF1240" s="326">
        <f t="shared" si="1918"/>
        <v>0</v>
      </c>
      <c r="BG1240" s="326">
        <f t="shared" si="1918"/>
        <v>0</v>
      </c>
      <c r="BH1240" s="326">
        <f t="shared" si="1918"/>
        <v>0</v>
      </c>
      <c r="BI1240" s="326">
        <f t="shared" si="1918"/>
        <v>0</v>
      </c>
      <c r="BJ1240" s="326">
        <f t="shared" si="1918"/>
        <v>0</v>
      </c>
      <c r="BK1240" s="326">
        <f t="shared" si="1918"/>
        <v>0</v>
      </c>
      <c r="BL1240" s="326">
        <f t="shared" si="1918"/>
        <v>0</v>
      </c>
      <c r="BM1240" s="326">
        <f t="shared" si="1918"/>
        <v>0</v>
      </c>
    </row>
    <row r="1241" spans="3:65" x14ac:dyDescent="0.2">
      <c r="C1241" s="325">
        <f t="shared" si="1909"/>
        <v>9</v>
      </c>
      <c r="D1241" s="303" t="str">
        <f t="shared" si="1907"/>
        <v>item 9</v>
      </c>
      <c r="E1241" s="350" t="str">
        <f t="shared" si="1907"/>
        <v>Operating Expense</v>
      </c>
      <c r="F1241" s="320">
        <f t="shared" si="1907"/>
        <v>2</v>
      </c>
      <c r="G1241" s="320"/>
      <c r="H1241" s="354" t="b">
        <f>Input!M16</f>
        <v>0</v>
      </c>
      <c r="K1241" s="341">
        <f t="shared" si="1910"/>
        <v>0</v>
      </c>
      <c r="L1241" s="342">
        <f t="shared" si="1911"/>
        <v>0</v>
      </c>
      <c r="O1241" s="326">
        <f t="shared" ref="O1241:BM1241" si="1919">O572*O$1230*($H1241=TRUE)</f>
        <v>0</v>
      </c>
      <c r="P1241" s="326">
        <f t="shared" si="1919"/>
        <v>0</v>
      </c>
      <c r="Q1241" s="326">
        <f t="shared" si="1919"/>
        <v>0</v>
      </c>
      <c r="R1241" s="326">
        <f t="shared" si="1919"/>
        <v>0</v>
      </c>
      <c r="S1241" s="326">
        <f t="shared" si="1919"/>
        <v>0</v>
      </c>
      <c r="T1241" s="326">
        <f t="shared" si="1919"/>
        <v>0</v>
      </c>
      <c r="U1241" s="326">
        <f t="shared" si="1919"/>
        <v>0</v>
      </c>
      <c r="V1241" s="326">
        <f t="shared" si="1919"/>
        <v>0</v>
      </c>
      <c r="W1241" s="326">
        <f t="shared" si="1919"/>
        <v>0</v>
      </c>
      <c r="X1241" s="326">
        <f t="shared" si="1919"/>
        <v>0</v>
      </c>
      <c r="Y1241" s="326">
        <f t="shared" si="1919"/>
        <v>0</v>
      </c>
      <c r="Z1241" s="326">
        <f t="shared" si="1919"/>
        <v>0</v>
      </c>
      <c r="AA1241" s="326">
        <f t="shared" si="1919"/>
        <v>0</v>
      </c>
      <c r="AB1241" s="326">
        <f t="shared" si="1919"/>
        <v>0</v>
      </c>
      <c r="AC1241" s="326">
        <f t="shared" si="1919"/>
        <v>0</v>
      </c>
      <c r="AD1241" s="326">
        <f t="shared" si="1919"/>
        <v>0</v>
      </c>
      <c r="AE1241" s="326">
        <f t="shared" si="1919"/>
        <v>0</v>
      </c>
      <c r="AF1241" s="326">
        <f t="shared" si="1919"/>
        <v>0</v>
      </c>
      <c r="AG1241" s="326">
        <f t="shared" si="1919"/>
        <v>0</v>
      </c>
      <c r="AH1241" s="326">
        <f t="shared" si="1919"/>
        <v>0</v>
      </c>
      <c r="AI1241" s="326">
        <f t="shared" si="1919"/>
        <v>0</v>
      </c>
      <c r="AJ1241" s="326">
        <f t="shared" si="1919"/>
        <v>0</v>
      </c>
      <c r="AK1241" s="326">
        <f t="shared" si="1919"/>
        <v>0</v>
      </c>
      <c r="AL1241" s="326">
        <f t="shared" si="1919"/>
        <v>0</v>
      </c>
      <c r="AM1241" s="326">
        <f t="shared" si="1919"/>
        <v>0</v>
      </c>
      <c r="AN1241" s="326">
        <f t="shared" si="1919"/>
        <v>0</v>
      </c>
      <c r="AO1241" s="326">
        <f t="shared" si="1919"/>
        <v>0</v>
      </c>
      <c r="AP1241" s="326">
        <f t="shared" si="1919"/>
        <v>0</v>
      </c>
      <c r="AQ1241" s="326">
        <f t="shared" si="1919"/>
        <v>0</v>
      </c>
      <c r="AR1241" s="326">
        <f t="shared" si="1919"/>
        <v>0</v>
      </c>
      <c r="AS1241" s="326">
        <f t="shared" si="1919"/>
        <v>0</v>
      </c>
      <c r="AT1241" s="326">
        <f t="shared" si="1919"/>
        <v>0</v>
      </c>
      <c r="AU1241" s="326">
        <f t="shared" si="1919"/>
        <v>0</v>
      </c>
      <c r="AV1241" s="326">
        <f t="shared" si="1919"/>
        <v>0</v>
      </c>
      <c r="AW1241" s="326">
        <f t="shared" si="1919"/>
        <v>0</v>
      </c>
      <c r="AX1241" s="326">
        <f t="shared" si="1919"/>
        <v>0</v>
      </c>
      <c r="AY1241" s="326">
        <f t="shared" si="1919"/>
        <v>0</v>
      </c>
      <c r="AZ1241" s="326">
        <f t="shared" si="1919"/>
        <v>0</v>
      </c>
      <c r="BA1241" s="326">
        <f t="shared" si="1919"/>
        <v>0</v>
      </c>
      <c r="BB1241" s="326">
        <f t="shared" si="1919"/>
        <v>0</v>
      </c>
      <c r="BC1241" s="326">
        <f t="shared" si="1919"/>
        <v>0</v>
      </c>
      <c r="BD1241" s="326">
        <f t="shared" si="1919"/>
        <v>0</v>
      </c>
      <c r="BE1241" s="326">
        <f t="shared" si="1919"/>
        <v>0</v>
      </c>
      <c r="BF1241" s="326">
        <f t="shared" si="1919"/>
        <v>0</v>
      </c>
      <c r="BG1241" s="326">
        <f t="shared" si="1919"/>
        <v>0</v>
      </c>
      <c r="BH1241" s="326">
        <f t="shared" si="1919"/>
        <v>0</v>
      </c>
      <c r="BI1241" s="326">
        <f t="shared" si="1919"/>
        <v>0</v>
      </c>
      <c r="BJ1241" s="326">
        <f t="shared" si="1919"/>
        <v>0</v>
      </c>
      <c r="BK1241" s="326">
        <f t="shared" si="1919"/>
        <v>0</v>
      </c>
      <c r="BL1241" s="326">
        <f t="shared" si="1919"/>
        <v>0</v>
      </c>
      <c r="BM1241" s="326">
        <f t="shared" si="1919"/>
        <v>0</v>
      </c>
    </row>
    <row r="1242" spans="3:65" x14ac:dyDescent="0.2">
      <c r="C1242" s="325">
        <f t="shared" si="1909"/>
        <v>10</v>
      </c>
      <c r="D1242" s="303" t="str">
        <f t="shared" si="1907"/>
        <v>item 10</v>
      </c>
      <c r="E1242" s="350" t="str">
        <f t="shared" si="1907"/>
        <v>Operating Expense</v>
      </c>
      <c r="F1242" s="320">
        <f t="shared" si="1907"/>
        <v>2</v>
      </c>
      <c r="G1242" s="320"/>
      <c r="H1242" s="354" t="b">
        <f>Input!M17</f>
        <v>0</v>
      </c>
      <c r="K1242" s="341">
        <f t="shared" si="1910"/>
        <v>0</v>
      </c>
      <c r="L1242" s="342">
        <f t="shared" si="1911"/>
        <v>0</v>
      </c>
      <c r="O1242" s="326">
        <f t="shared" ref="O1242:BM1242" si="1920">O573*O$1230*($H1242=TRUE)</f>
        <v>0</v>
      </c>
      <c r="P1242" s="326">
        <f t="shared" si="1920"/>
        <v>0</v>
      </c>
      <c r="Q1242" s="326">
        <f t="shared" si="1920"/>
        <v>0</v>
      </c>
      <c r="R1242" s="326">
        <f t="shared" si="1920"/>
        <v>0</v>
      </c>
      <c r="S1242" s="326">
        <f t="shared" si="1920"/>
        <v>0</v>
      </c>
      <c r="T1242" s="326">
        <f t="shared" si="1920"/>
        <v>0</v>
      </c>
      <c r="U1242" s="326">
        <f t="shared" si="1920"/>
        <v>0</v>
      </c>
      <c r="V1242" s="326">
        <f t="shared" si="1920"/>
        <v>0</v>
      </c>
      <c r="W1242" s="326">
        <f t="shared" si="1920"/>
        <v>0</v>
      </c>
      <c r="X1242" s="326">
        <f t="shared" si="1920"/>
        <v>0</v>
      </c>
      <c r="Y1242" s="326">
        <f t="shared" si="1920"/>
        <v>0</v>
      </c>
      <c r="Z1242" s="326">
        <f t="shared" si="1920"/>
        <v>0</v>
      </c>
      <c r="AA1242" s="326">
        <f t="shared" si="1920"/>
        <v>0</v>
      </c>
      <c r="AB1242" s="326">
        <f t="shared" si="1920"/>
        <v>0</v>
      </c>
      <c r="AC1242" s="326">
        <f t="shared" si="1920"/>
        <v>0</v>
      </c>
      <c r="AD1242" s="326">
        <f t="shared" si="1920"/>
        <v>0</v>
      </c>
      <c r="AE1242" s="326">
        <f t="shared" si="1920"/>
        <v>0</v>
      </c>
      <c r="AF1242" s="326">
        <f t="shared" si="1920"/>
        <v>0</v>
      </c>
      <c r="AG1242" s="326">
        <f t="shared" si="1920"/>
        <v>0</v>
      </c>
      <c r="AH1242" s="326">
        <f t="shared" si="1920"/>
        <v>0</v>
      </c>
      <c r="AI1242" s="326">
        <f t="shared" si="1920"/>
        <v>0</v>
      </c>
      <c r="AJ1242" s="326">
        <f t="shared" si="1920"/>
        <v>0</v>
      </c>
      <c r="AK1242" s="326">
        <f t="shared" si="1920"/>
        <v>0</v>
      </c>
      <c r="AL1242" s="326">
        <f t="shared" si="1920"/>
        <v>0</v>
      </c>
      <c r="AM1242" s="326">
        <f t="shared" si="1920"/>
        <v>0</v>
      </c>
      <c r="AN1242" s="326">
        <f t="shared" si="1920"/>
        <v>0</v>
      </c>
      <c r="AO1242" s="326">
        <f t="shared" si="1920"/>
        <v>0</v>
      </c>
      <c r="AP1242" s="326">
        <f t="shared" si="1920"/>
        <v>0</v>
      </c>
      <c r="AQ1242" s="326">
        <f t="shared" si="1920"/>
        <v>0</v>
      </c>
      <c r="AR1242" s="326">
        <f t="shared" si="1920"/>
        <v>0</v>
      </c>
      <c r="AS1242" s="326">
        <f t="shared" si="1920"/>
        <v>0</v>
      </c>
      <c r="AT1242" s="326">
        <f t="shared" si="1920"/>
        <v>0</v>
      </c>
      <c r="AU1242" s="326">
        <f t="shared" si="1920"/>
        <v>0</v>
      </c>
      <c r="AV1242" s="326">
        <f t="shared" si="1920"/>
        <v>0</v>
      </c>
      <c r="AW1242" s="326">
        <f t="shared" si="1920"/>
        <v>0</v>
      </c>
      <c r="AX1242" s="326">
        <f t="shared" si="1920"/>
        <v>0</v>
      </c>
      <c r="AY1242" s="326">
        <f t="shared" si="1920"/>
        <v>0</v>
      </c>
      <c r="AZ1242" s="326">
        <f t="shared" si="1920"/>
        <v>0</v>
      </c>
      <c r="BA1242" s="326">
        <f t="shared" si="1920"/>
        <v>0</v>
      </c>
      <c r="BB1242" s="326">
        <f t="shared" si="1920"/>
        <v>0</v>
      </c>
      <c r="BC1242" s="326">
        <f t="shared" si="1920"/>
        <v>0</v>
      </c>
      <c r="BD1242" s="326">
        <f t="shared" si="1920"/>
        <v>0</v>
      </c>
      <c r="BE1242" s="326">
        <f t="shared" si="1920"/>
        <v>0</v>
      </c>
      <c r="BF1242" s="326">
        <f t="shared" si="1920"/>
        <v>0</v>
      </c>
      <c r="BG1242" s="326">
        <f t="shared" si="1920"/>
        <v>0</v>
      </c>
      <c r="BH1242" s="326">
        <f t="shared" si="1920"/>
        <v>0</v>
      </c>
      <c r="BI1242" s="326">
        <f t="shared" si="1920"/>
        <v>0</v>
      </c>
      <c r="BJ1242" s="326">
        <f t="shared" si="1920"/>
        <v>0</v>
      </c>
      <c r="BK1242" s="326">
        <f t="shared" si="1920"/>
        <v>0</v>
      </c>
      <c r="BL1242" s="326">
        <f t="shared" si="1920"/>
        <v>0</v>
      </c>
      <c r="BM1242" s="326">
        <f t="shared" si="1920"/>
        <v>0</v>
      </c>
    </row>
    <row r="1243" spans="3:65" x14ac:dyDescent="0.2">
      <c r="C1243" s="325">
        <f t="shared" si="1909"/>
        <v>11</v>
      </c>
      <c r="D1243" s="303" t="str">
        <f t="shared" si="1907"/>
        <v>item 11</v>
      </c>
      <c r="E1243" s="350" t="str">
        <f t="shared" si="1907"/>
        <v>Operating Expense</v>
      </c>
      <c r="F1243" s="320">
        <f t="shared" si="1907"/>
        <v>2</v>
      </c>
      <c r="G1243" s="320"/>
      <c r="H1243" s="354" t="b">
        <f>Input!M18</f>
        <v>0</v>
      </c>
      <c r="K1243" s="341">
        <f t="shared" si="1910"/>
        <v>0</v>
      </c>
      <c r="L1243" s="342">
        <f t="shared" si="1911"/>
        <v>0</v>
      </c>
      <c r="O1243" s="326">
        <f t="shared" ref="O1243:BM1243" si="1921">O574*O$1230*($H1243=TRUE)</f>
        <v>0</v>
      </c>
      <c r="P1243" s="326">
        <f t="shared" si="1921"/>
        <v>0</v>
      </c>
      <c r="Q1243" s="326">
        <f t="shared" si="1921"/>
        <v>0</v>
      </c>
      <c r="R1243" s="326">
        <f t="shared" si="1921"/>
        <v>0</v>
      </c>
      <c r="S1243" s="326">
        <f t="shared" si="1921"/>
        <v>0</v>
      </c>
      <c r="T1243" s="326">
        <f t="shared" si="1921"/>
        <v>0</v>
      </c>
      <c r="U1243" s="326">
        <f t="shared" si="1921"/>
        <v>0</v>
      </c>
      <c r="V1243" s="326">
        <f t="shared" si="1921"/>
        <v>0</v>
      </c>
      <c r="W1243" s="326">
        <f t="shared" si="1921"/>
        <v>0</v>
      </c>
      <c r="X1243" s="326">
        <f t="shared" si="1921"/>
        <v>0</v>
      </c>
      <c r="Y1243" s="326">
        <f t="shared" si="1921"/>
        <v>0</v>
      </c>
      <c r="Z1243" s="326">
        <f t="shared" si="1921"/>
        <v>0</v>
      </c>
      <c r="AA1243" s="326">
        <f t="shared" si="1921"/>
        <v>0</v>
      </c>
      <c r="AB1243" s="326">
        <f t="shared" si="1921"/>
        <v>0</v>
      </c>
      <c r="AC1243" s="326">
        <f t="shared" si="1921"/>
        <v>0</v>
      </c>
      <c r="AD1243" s="326">
        <f t="shared" si="1921"/>
        <v>0</v>
      </c>
      <c r="AE1243" s="326">
        <f t="shared" si="1921"/>
        <v>0</v>
      </c>
      <c r="AF1243" s="326">
        <f t="shared" si="1921"/>
        <v>0</v>
      </c>
      <c r="AG1243" s="326">
        <f t="shared" si="1921"/>
        <v>0</v>
      </c>
      <c r="AH1243" s="326">
        <f t="shared" si="1921"/>
        <v>0</v>
      </c>
      <c r="AI1243" s="326">
        <f t="shared" si="1921"/>
        <v>0</v>
      </c>
      <c r="AJ1243" s="326">
        <f t="shared" si="1921"/>
        <v>0</v>
      </c>
      <c r="AK1243" s="326">
        <f t="shared" si="1921"/>
        <v>0</v>
      </c>
      <c r="AL1243" s="326">
        <f t="shared" si="1921"/>
        <v>0</v>
      </c>
      <c r="AM1243" s="326">
        <f t="shared" si="1921"/>
        <v>0</v>
      </c>
      <c r="AN1243" s="326">
        <f t="shared" si="1921"/>
        <v>0</v>
      </c>
      <c r="AO1243" s="326">
        <f t="shared" si="1921"/>
        <v>0</v>
      </c>
      <c r="AP1243" s="326">
        <f t="shared" si="1921"/>
        <v>0</v>
      </c>
      <c r="AQ1243" s="326">
        <f t="shared" si="1921"/>
        <v>0</v>
      </c>
      <c r="AR1243" s="326">
        <f t="shared" si="1921"/>
        <v>0</v>
      </c>
      <c r="AS1243" s="326">
        <f t="shared" si="1921"/>
        <v>0</v>
      </c>
      <c r="AT1243" s="326">
        <f t="shared" si="1921"/>
        <v>0</v>
      </c>
      <c r="AU1243" s="326">
        <f t="shared" si="1921"/>
        <v>0</v>
      </c>
      <c r="AV1243" s="326">
        <f t="shared" si="1921"/>
        <v>0</v>
      </c>
      <c r="AW1243" s="326">
        <f t="shared" si="1921"/>
        <v>0</v>
      </c>
      <c r="AX1243" s="326">
        <f t="shared" si="1921"/>
        <v>0</v>
      </c>
      <c r="AY1243" s="326">
        <f t="shared" si="1921"/>
        <v>0</v>
      </c>
      <c r="AZ1243" s="326">
        <f t="shared" si="1921"/>
        <v>0</v>
      </c>
      <c r="BA1243" s="326">
        <f t="shared" si="1921"/>
        <v>0</v>
      </c>
      <c r="BB1243" s="326">
        <f t="shared" si="1921"/>
        <v>0</v>
      </c>
      <c r="BC1243" s="326">
        <f t="shared" si="1921"/>
        <v>0</v>
      </c>
      <c r="BD1243" s="326">
        <f t="shared" si="1921"/>
        <v>0</v>
      </c>
      <c r="BE1243" s="326">
        <f t="shared" si="1921"/>
        <v>0</v>
      </c>
      <c r="BF1243" s="326">
        <f t="shared" si="1921"/>
        <v>0</v>
      </c>
      <c r="BG1243" s="326">
        <f t="shared" si="1921"/>
        <v>0</v>
      </c>
      <c r="BH1243" s="326">
        <f t="shared" si="1921"/>
        <v>0</v>
      </c>
      <c r="BI1243" s="326">
        <f t="shared" si="1921"/>
        <v>0</v>
      </c>
      <c r="BJ1243" s="326">
        <f t="shared" si="1921"/>
        <v>0</v>
      </c>
      <c r="BK1243" s="326">
        <f t="shared" si="1921"/>
        <v>0</v>
      </c>
      <c r="BL1243" s="326">
        <f t="shared" si="1921"/>
        <v>0</v>
      </c>
      <c r="BM1243" s="326">
        <f t="shared" si="1921"/>
        <v>0</v>
      </c>
    </row>
    <row r="1244" spans="3:65" x14ac:dyDescent="0.2">
      <c r="C1244" s="325">
        <f t="shared" si="1909"/>
        <v>12</v>
      </c>
      <c r="D1244" s="303" t="str">
        <f t="shared" si="1907"/>
        <v>item 12</v>
      </c>
      <c r="E1244" s="350" t="str">
        <f t="shared" si="1907"/>
        <v>Operating Expense</v>
      </c>
      <c r="F1244" s="320">
        <f t="shared" si="1907"/>
        <v>2</v>
      </c>
      <c r="G1244" s="320"/>
      <c r="H1244" s="354" t="b">
        <f>Input!M19</f>
        <v>0</v>
      </c>
      <c r="K1244" s="341">
        <f t="shared" si="1910"/>
        <v>0</v>
      </c>
      <c r="L1244" s="342">
        <f t="shared" si="1911"/>
        <v>0</v>
      </c>
      <c r="O1244" s="326">
        <f t="shared" ref="O1244:BM1244" si="1922">O575*O$1230*($H1244=TRUE)</f>
        <v>0</v>
      </c>
      <c r="P1244" s="326">
        <f t="shared" si="1922"/>
        <v>0</v>
      </c>
      <c r="Q1244" s="326">
        <f t="shared" si="1922"/>
        <v>0</v>
      </c>
      <c r="R1244" s="326">
        <f t="shared" si="1922"/>
        <v>0</v>
      </c>
      <c r="S1244" s="326">
        <f t="shared" si="1922"/>
        <v>0</v>
      </c>
      <c r="T1244" s="326">
        <f t="shared" si="1922"/>
        <v>0</v>
      </c>
      <c r="U1244" s="326">
        <f t="shared" si="1922"/>
        <v>0</v>
      </c>
      <c r="V1244" s="326">
        <f t="shared" si="1922"/>
        <v>0</v>
      </c>
      <c r="W1244" s="326">
        <f t="shared" si="1922"/>
        <v>0</v>
      </c>
      <c r="X1244" s="326">
        <f t="shared" si="1922"/>
        <v>0</v>
      </c>
      <c r="Y1244" s="326">
        <f t="shared" si="1922"/>
        <v>0</v>
      </c>
      <c r="Z1244" s="326">
        <f t="shared" si="1922"/>
        <v>0</v>
      </c>
      <c r="AA1244" s="326">
        <f t="shared" si="1922"/>
        <v>0</v>
      </c>
      <c r="AB1244" s="326">
        <f t="shared" si="1922"/>
        <v>0</v>
      </c>
      <c r="AC1244" s="326">
        <f t="shared" si="1922"/>
        <v>0</v>
      </c>
      <c r="AD1244" s="326">
        <f t="shared" si="1922"/>
        <v>0</v>
      </c>
      <c r="AE1244" s="326">
        <f t="shared" si="1922"/>
        <v>0</v>
      </c>
      <c r="AF1244" s="326">
        <f t="shared" si="1922"/>
        <v>0</v>
      </c>
      <c r="AG1244" s="326">
        <f t="shared" si="1922"/>
        <v>0</v>
      </c>
      <c r="AH1244" s="326">
        <f t="shared" si="1922"/>
        <v>0</v>
      </c>
      <c r="AI1244" s="326">
        <f t="shared" si="1922"/>
        <v>0</v>
      </c>
      <c r="AJ1244" s="326">
        <f t="shared" si="1922"/>
        <v>0</v>
      </c>
      <c r="AK1244" s="326">
        <f t="shared" si="1922"/>
        <v>0</v>
      </c>
      <c r="AL1244" s="326">
        <f t="shared" si="1922"/>
        <v>0</v>
      </c>
      <c r="AM1244" s="326">
        <f t="shared" si="1922"/>
        <v>0</v>
      </c>
      <c r="AN1244" s="326">
        <f t="shared" si="1922"/>
        <v>0</v>
      </c>
      <c r="AO1244" s="326">
        <f t="shared" si="1922"/>
        <v>0</v>
      </c>
      <c r="AP1244" s="326">
        <f t="shared" si="1922"/>
        <v>0</v>
      </c>
      <c r="AQ1244" s="326">
        <f t="shared" si="1922"/>
        <v>0</v>
      </c>
      <c r="AR1244" s="326">
        <f t="shared" si="1922"/>
        <v>0</v>
      </c>
      <c r="AS1244" s="326">
        <f t="shared" si="1922"/>
        <v>0</v>
      </c>
      <c r="AT1244" s="326">
        <f t="shared" si="1922"/>
        <v>0</v>
      </c>
      <c r="AU1244" s="326">
        <f t="shared" si="1922"/>
        <v>0</v>
      </c>
      <c r="AV1244" s="326">
        <f t="shared" si="1922"/>
        <v>0</v>
      </c>
      <c r="AW1244" s="326">
        <f t="shared" si="1922"/>
        <v>0</v>
      </c>
      <c r="AX1244" s="326">
        <f t="shared" si="1922"/>
        <v>0</v>
      </c>
      <c r="AY1244" s="326">
        <f t="shared" si="1922"/>
        <v>0</v>
      </c>
      <c r="AZ1244" s="326">
        <f t="shared" si="1922"/>
        <v>0</v>
      </c>
      <c r="BA1244" s="326">
        <f t="shared" si="1922"/>
        <v>0</v>
      </c>
      <c r="BB1244" s="326">
        <f t="shared" si="1922"/>
        <v>0</v>
      </c>
      <c r="BC1244" s="326">
        <f t="shared" si="1922"/>
        <v>0</v>
      </c>
      <c r="BD1244" s="326">
        <f t="shared" si="1922"/>
        <v>0</v>
      </c>
      <c r="BE1244" s="326">
        <f t="shared" si="1922"/>
        <v>0</v>
      </c>
      <c r="BF1244" s="326">
        <f t="shared" si="1922"/>
        <v>0</v>
      </c>
      <c r="BG1244" s="326">
        <f t="shared" si="1922"/>
        <v>0</v>
      </c>
      <c r="BH1244" s="326">
        <f t="shared" si="1922"/>
        <v>0</v>
      </c>
      <c r="BI1244" s="326">
        <f t="shared" si="1922"/>
        <v>0</v>
      </c>
      <c r="BJ1244" s="326">
        <f t="shared" si="1922"/>
        <v>0</v>
      </c>
      <c r="BK1244" s="326">
        <f t="shared" si="1922"/>
        <v>0</v>
      </c>
      <c r="BL1244" s="326">
        <f t="shared" si="1922"/>
        <v>0</v>
      </c>
      <c r="BM1244" s="326">
        <f t="shared" si="1922"/>
        <v>0</v>
      </c>
    </row>
    <row r="1245" spans="3:65" x14ac:dyDescent="0.2">
      <c r="C1245" s="325">
        <f t="shared" si="1909"/>
        <v>13</v>
      </c>
      <c r="D1245" s="303" t="str">
        <f t="shared" si="1907"/>
        <v>item 13</v>
      </c>
      <c r="E1245" s="350" t="str">
        <f t="shared" si="1907"/>
        <v>Operating Expense</v>
      </c>
      <c r="F1245" s="320">
        <f t="shared" si="1907"/>
        <v>2</v>
      </c>
      <c r="G1245" s="320"/>
      <c r="H1245" s="354" t="b">
        <f>Input!M20</f>
        <v>0</v>
      </c>
      <c r="K1245" s="341">
        <f t="shared" si="1910"/>
        <v>0</v>
      </c>
      <c r="L1245" s="342">
        <f t="shared" si="1911"/>
        <v>0</v>
      </c>
      <c r="O1245" s="326">
        <f t="shared" ref="O1245:BM1245" si="1923">O576*O$1230*($H1245=TRUE)</f>
        <v>0</v>
      </c>
      <c r="P1245" s="326">
        <f t="shared" si="1923"/>
        <v>0</v>
      </c>
      <c r="Q1245" s="326">
        <f t="shared" si="1923"/>
        <v>0</v>
      </c>
      <c r="R1245" s="326">
        <f t="shared" si="1923"/>
        <v>0</v>
      </c>
      <c r="S1245" s="326">
        <f t="shared" si="1923"/>
        <v>0</v>
      </c>
      <c r="T1245" s="326">
        <f t="shared" si="1923"/>
        <v>0</v>
      </c>
      <c r="U1245" s="326">
        <f t="shared" si="1923"/>
        <v>0</v>
      </c>
      <c r="V1245" s="326">
        <f t="shared" si="1923"/>
        <v>0</v>
      </c>
      <c r="W1245" s="326">
        <f t="shared" si="1923"/>
        <v>0</v>
      </c>
      <c r="X1245" s="326">
        <f t="shared" si="1923"/>
        <v>0</v>
      </c>
      <c r="Y1245" s="326">
        <f t="shared" si="1923"/>
        <v>0</v>
      </c>
      <c r="Z1245" s="326">
        <f t="shared" si="1923"/>
        <v>0</v>
      </c>
      <c r="AA1245" s="326">
        <f t="shared" si="1923"/>
        <v>0</v>
      </c>
      <c r="AB1245" s="326">
        <f t="shared" si="1923"/>
        <v>0</v>
      </c>
      <c r="AC1245" s="326">
        <f t="shared" si="1923"/>
        <v>0</v>
      </c>
      <c r="AD1245" s="326">
        <f t="shared" si="1923"/>
        <v>0</v>
      </c>
      <c r="AE1245" s="326">
        <f t="shared" si="1923"/>
        <v>0</v>
      </c>
      <c r="AF1245" s="326">
        <f t="shared" si="1923"/>
        <v>0</v>
      </c>
      <c r="AG1245" s="326">
        <f t="shared" si="1923"/>
        <v>0</v>
      </c>
      <c r="AH1245" s="326">
        <f t="shared" si="1923"/>
        <v>0</v>
      </c>
      <c r="AI1245" s="326">
        <f t="shared" si="1923"/>
        <v>0</v>
      </c>
      <c r="AJ1245" s="326">
        <f t="shared" si="1923"/>
        <v>0</v>
      </c>
      <c r="AK1245" s="326">
        <f t="shared" si="1923"/>
        <v>0</v>
      </c>
      <c r="AL1245" s="326">
        <f t="shared" si="1923"/>
        <v>0</v>
      </c>
      <c r="AM1245" s="326">
        <f t="shared" si="1923"/>
        <v>0</v>
      </c>
      <c r="AN1245" s="326">
        <f t="shared" si="1923"/>
        <v>0</v>
      </c>
      <c r="AO1245" s="326">
        <f t="shared" si="1923"/>
        <v>0</v>
      </c>
      <c r="AP1245" s="326">
        <f t="shared" si="1923"/>
        <v>0</v>
      </c>
      <c r="AQ1245" s="326">
        <f t="shared" si="1923"/>
        <v>0</v>
      </c>
      <c r="AR1245" s="326">
        <f t="shared" si="1923"/>
        <v>0</v>
      </c>
      <c r="AS1245" s="326">
        <f t="shared" si="1923"/>
        <v>0</v>
      </c>
      <c r="AT1245" s="326">
        <f t="shared" si="1923"/>
        <v>0</v>
      </c>
      <c r="AU1245" s="326">
        <f t="shared" si="1923"/>
        <v>0</v>
      </c>
      <c r="AV1245" s="326">
        <f t="shared" si="1923"/>
        <v>0</v>
      </c>
      <c r="AW1245" s="326">
        <f t="shared" si="1923"/>
        <v>0</v>
      </c>
      <c r="AX1245" s="326">
        <f t="shared" si="1923"/>
        <v>0</v>
      </c>
      <c r="AY1245" s="326">
        <f t="shared" si="1923"/>
        <v>0</v>
      </c>
      <c r="AZ1245" s="326">
        <f t="shared" si="1923"/>
        <v>0</v>
      </c>
      <c r="BA1245" s="326">
        <f t="shared" si="1923"/>
        <v>0</v>
      </c>
      <c r="BB1245" s="326">
        <f t="shared" si="1923"/>
        <v>0</v>
      </c>
      <c r="BC1245" s="326">
        <f t="shared" si="1923"/>
        <v>0</v>
      </c>
      <c r="BD1245" s="326">
        <f t="shared" si="1923"/>
        <v>0</v>
      </c>
      <c r="BE1245" s="326">
        <f t="shared" si="1923"/>
        <v>0</v>
      </c>
      <c r="BF1245" s="326">
        <f t="shared" si="1923"/>
        <v>0</v>
      </c>
      <c r="BG1245" s="326">
        <f t="shared" si="1923"/>
        <v>0</v>
      </c>
      <c r="BH1245" s="326">
        <f t="shared" si="1923"/>
        <v>0</v>
      </c>
      <c r="BI1245" s="326">
        <f t="shared" si="1923"/>
        <v>0</v>
      </c>
      <c r="BJ1245" s="326">
        <f t="shared" si="1923"/>
        <v>0</v>
      </c>
      <c r="BK1245" s="326">
        <f t="shared" si="1923"/>
        <v>0</v>
      </c>
      <c r="BL1245" s="326">
        <f t="shared" si="1923"/>
        <v>0</v>
      </c>
      <c r="BM1245" s="326">
        <f t="shared" si="1923"/>
        <v>0</v>
      </c>
    </row>
    <row r="1246" spans="3:65" x14ac:dyDescent="0.2">
      <c r="C1246" s="325">
        <f t="shared" si="1909"/>
        <v>14</v>
      </c>
      <c r="D1246" s="303" t="str">
        <f t="shared" si="1907"/>
        <v>item 14</v>
      </c>
      <c r="E1246" s="350" t="str">
        <f t="shared" si="1907"/>
        <v>Operating Expense</v>
      </c>
      <c r="F1246" s="320">
        <f t="shared" si="1907"/>
        <v>2</v>
      </c>
      <c r="G1246" s="320"/>
      <c r="H1246" s="354" t="b">
        <f>Input!M21</f>
        <v>0</v>
      </c>
      <c r="K1246" s="341">
        <f t="shared" si="1910"/>
        <v>0</v>
      </c>
      <c r="L1246" s="342">
        <f t="shared" si="1911"/>
        <v>0</v>
      </c>
      <c r="O1246" s="326">
        <f t="shared" ref="O1246:BM1246" si="1924">O577*O$1230*($H1246=TRUE)</f>
        <v>0</v>
      </c>
      <c r="P1246" s="326">
        <f t="shared" si="1924"/>
        <v>0</v>
      </c>
      <c r="Q1246" s="326">
        <f t="shared" si="1924"/>
        <v>0</v>
      </c>
      <c r="R1246" s="326">
        <f t="shared" si="1924"/>
        <v>0</v>
      </c>
      <c r="S1246" s="326">
        <f t="shared" si="1924"/>
        <v>0</v>
      </c>
      <c r="T1246" s="326">
        <f t="shared" si="1924"/>
        <v>0</v>
      </c>
      <c r="U1246" s="326">
        <f t="shared" si="1924"/>
        <v>0</v>
      </c>
      <c r="V1246" s="326">
        <f t="shared" si="1924"/>
        <v>0</v>
      </c>
      <c r="W1246" s="326">
        <f t="shared" si="1924"/>
        <v>0</v>
      </c>
      <c r="X1246" s="326">
        <f t="shared" si="1924"/>
        <v>0</v>
      </c>
      <c r="Y1246" s="326">
        <f t="shared" si="1924"/>
        <v>0</v>
      </c>
      <c r="Z1246" s="326">
        <f t="shared" si="1924"/>
        <v>0</v>
      </c>
      <c r="AA1246" s="326">
        <f t="shared" si="1924"/>
        <v>0</v>
      </c>
      <c r="AB1246" s="326">
        <f t="shared" si="1924"/>
        <v>0</v>
      </c>
      <c r="AC1246" s="326">
        <f t="shared" si="1924"/>
        <v>0</v>
      </c>
      <c r="AD1246" s="326">
        <f t="shared" si="1924"/>
        <v>0</v>
      </c>
      <c r="AE1246" s="326">
        <f t="shared" si="1924"/>
        <v>0</v>
      </c>
      <c r="AF1246" s="326">
        <f t="shared" si="1924"/>
        <v>0</v>
      </c>
      <c r="AG1246" s="326">
        <f t="shared" si="1924"/>
        <v>0</v>
      </c>
      <c r="AH1246" s="326">
        <f t="shared" si="1924"/>
        <v>0</v>
      </c>
      <c r="AI1246" s="326">
        <f t="shared" si="1924"/>
        <v>0</v>
      </c>
      <c r="AJ1246" s="326">
        <f t="shared" si="1924"/>
        <v>0</v>
      </c>
      <c r="AK1246" s="326">
        <f t="shared" si="1924"/>
        <v>0</v>
      </c>
      <c r="AL1246" s="326">
        <f t="shared" si="1924"/>
        <v>0</v>
      </c>
      <c r="AM1246" s="326">
        <f t="shared" si="1924"/>
        <v>0</v>
      </c>
      <c r="AN1246" s="326">
        <f t="shared" si="1924"/>
        <v>0</v>
      </c>
      <c r="AO1246" s="326">
        <f t="shared" si="1924"/>
        <v>0</v>
      </c>
      <c r="AP1246" s="326">
        <f t="shared" si="1924"/>
        <v>0</v>
      </c>
      <c r="AQ1246" s="326">
        <f t="shared" si="1924"/>
        <v>0</v>
      </c>
      <c r="AR1246" s="326">
        <f t="shared" si="1924"/>
        <v>0</v>
      </c>
      <c r="AS1246" s="326">
        <f t="shared" si="1924"/>
        <v>0</v>
      </c>
      <c r="AT1246" s="326">
        <f t="shared" si="1924"/>
        <v>0</v>
      </c>
      <c r="AU1246" s="326">
        <f t="shared" si="1924"/>
        <v>0</v>
      </c>
      <c r="AV1246" s="326">
        <f t="shared" si="1924"/>
        <v>0</v>
      </c>
      <c r="AW1246" s="326">
        <f t="shared" si="1924"/>
        <v>0</v>
      </c>
      <c r="AX1246" s="326">
        <f t="shared" si="1924"/>
        <v>0</v>
      </c>
      <c r="AY1246" s="326">
        <f t="shared" si="1924"/>
        <v>0</v>
      </c>
      <c r="AZ1246" s="326">
        <f t="shared" si="1924"/>
        <v>0</v>
      </c>
      <c r="BA1246" s="326">
        <f t="shared" si="1924"/>
        <v>0</v>
      </c>
      <c r="BB1246" s="326">
        <f t="shared" si="1924"/>
        <v>0</v>
      </c>
      <c r="BC1246" s="326">
        <f t="shared" si="1924"/>
        <v>0</v>
      </c>
      <c r="BD1246" s="326">
        <f t="shared" si="1924"/>
        <v>0</v>
      </c>
      <c r="BE1246" s="326">
        <f t="shared" si="1924"/>
        <v>0</v>
      </c>
      <c r="BF1246" s="326">
        <f t="shared" si="1924"/>
        <v>0</v>
      </c>
      <c r="BG1246" s="326">
        <f t="shared" si="1924"/>
        <v>0</v>
      </c>
      <c r="BH1246" s="326">
        <f t="shared" si="1924"/>
        <v>0</v>
      </c>
      <c r="BI1246" s="326">
        <f t="shared" si="1924"/>
        <v>0</v>
      </c>
      <c r="BJ1246" s="326">
        <f t="shared" si="1924"/>
        <v>0</v>
      </c>
      <c r="BK1246" s="326">
        <f t="shared" si="1924"/>
        <v>0</v>
      </c>
      <c r="BL1246" s="326">
        <f t="shared" si="1924"/>
        <v>0</v>
      </c>
      <c r="BM1246" s="326">
        <f t="shared" si="1924"/>
        <v>0</v>
      </c>
    </row>
    <row r="1247" spans="3:65" x14ac:dyDescent="0.2">
      <c r="C1247" s="325">
        <f t="shared" si="1909"/>
        <v>15</v>
      </c>
      <c r="D1247" s="303" t="str">
        <f t="shared" si="1907"/>
        <v>item 15</v>
      </c>
      <c r="E1247" s="350" t="str">
        <f t="shared" si="1907"/>
        <v>Operating Expense</v>
      </c>
      <c r="F1247" s="320">
        <f t="shared" si="1907"/>
        <v>2</v>
      </c>
      <c r="G1247" s="320"/>
      <c r="H1247" s="354" t="b">
        <f>Input!M22</f>
        <v>0</v>
      </c>
      <c r="K1247" s="341">
        <f t="shared" si="1910"/>
        <v>0</v>
      </c>
      <c r="L1247" s="342">
        <f t="shared" si="1911"/>
        <v>0</v>
      </c>
      <c r="O1247" s="326">
        <f t="shared" ref="O1247:BM1247" si="1925">O578*O$1230*($H1247=TRUE)</f>
        <v>0</v>
      </c>
      <c r="P1247" s="326">
        <f t="shared" si="1925"/>
        <v>0</v>
      </c>
      <c r="Q1247" s="326">
        <f t="shared" si="1925"/>
        <v>0</v>
      </c>
      <c r="R1247" s="326">
        <f t="shared" si="1925"/>
        <v>0</v>
      </c>
      <c r="S1247" s="326">
        <f t="shared" si="1925"/>
        <v>0</v>
      </c>
      <c r="T1247" s="326">
        <f t="shared" si="1925"/>
        <v>0</v>
      </c>
      <c r="U1247" s="326">
        <f t="shared" si="1925"/>
        <v>0</v>
      </c>
      <c r="V1247" s="326">
        <f t="shared" si="1925"/>
        <v>0</v>
      </c>
      <c r="W1247" s="326">
        <f t="shared" si="1925"/>
        <v>0</v>
      </c>
      <c r="X1247" s="326">
        <f t="shared" si="1925"/>
        <v>0</v>
      </c>
      <c r="Y1247" s="326">
        <f t="shared" si="1925"/>
        <v>0</v>
      </c>
      <c r="Z1247" s="326">
        <f t="shared" si="1925"/>
        <v>0</v>
      </c>
      <c r="AA1247" s="326">
        <f t="shared" si="1925"/>
        <v>0</v>
      </c>
      <c r="AB1247" s="326">
        <f t="shared" si="1925"/>
        <v>0</v>
      </c>
      <c r="AC1247" s="326">
        <f t="shared" si="1925"/>
        <v>0</v>
      </c>
      <c r="AD1247" s="326">
        <f t="shared" si="1925"/>
        <v>0</v>
      </c>
      <c r="AE1247" s="326">
        <f t="shared" si="1925"/>
        <v>0</v>
      </c>
      <c r="AF1247" s="326">
        <f t="shared" si="1925"/>
        <v>0</v>
      </c>
      <c r="AG1247" s="326">
        <f t="shared" si="1925"/>
        <v>0</v>
      </c>
      <c r="AH1247" s="326">
        <f t="shared" si="1925"/>
        <v>0</v>
      </c>
      <c r="AI1247" s="326">
        <f t="shared" si="1925"/>
        <v>0</v>
      </c>
      <c r="AJ1247" s="326">
        <f t="shared" si="1925"/>
        <v>0</v>
      </c>
      <c r="AK1247" s="326">
        <f t="shared" si="1925"/>
        <v>0</v>
      </c>
      <c r="AL1247" s="326">
        <f t="shared" si="1925"/>
        <v>0</v>
      </c>
      <c r="AM1247" s="326">
        <f t="shared" si="1925"/>
        <v>0</v>
      </c>
      <c r="AN1247" s="326">
        <f t="shared" si="1925"/>
        <v>0</v>
      </c>
      <c r="AO1247" s="326">
        <f t="shared" si="1925"/>
        <v>0</v>
      </c>
      <c r="AP1247" s="326">
        <f t="shared" si="1925"/>
        <v>0</v>
      </c>
      <c r="AQ1247" s="326">
        <f t="shared" si="1925"/>
        <v>0</v>
      </c>
      <c r="AR1247" s="326">
        <f t="shared" si="1925"/>
        <v>0</v>
      </c>
      <c r="AS1247" s="326">
        <f t="shared" si="1925"/>
        <v>0</v>
      </c>
      <c r="AT1247" s="326">
        <f t="shared" si="1925"/>
        <v>0</v>
      </c>
      <c r="AU1247" s="326">
        <f t="shared" si="1925"/>
        <v>0</v>
      </c>
      <c r="AV1247" s="326">
        <f t="shared" si="1925"/>
        <v>0</v>
      </c>
      <c r="AW1247" s="326">
        <f t="shared" si="1925"/>
        <v>0</v>
      </c>
      <c r="AX1247" s="326">
        <f t="shared" si="1925"/>
        <v>0</v>
      </c>
      <c r="AY1247" s="326">
        <f t="shared" si="1925"/>
        <v>0</v>
      </c>
      <c r="AZ1247" s="326">
        <f t="shared" si="1925"/>
        <v>0</v>
      </c>
      <c r="BA1247" s="326">
        <f t="shared" si="1925"/>
        <v>0</v>
      </c>
      <c r="BB1247" s="326">
        <f t="shared" si="1925"/>
        <v>0</v>
      </c>
      <c r="BC1247" s="326">
        <f t="shared" si="1925"/>
        <v>0</v>
      </c>
      <c r="BD1247" s="326">
        <f t="shared" si="1925"/>
        <v>0</v>
      </c>
      <c r="BE1247" s="326">
        <f t="shared" si="1925"/>
        <v>0</v>
      </c>
      <c r="BF1247" s="326">
        <f t="shared" si="1925"/>
        <v>0</v>
      </c>
      <c r="BG1247" s="326">
        <f t="shared" si="1925"/>
        <v>0</v>
      </c>
      <c r="BH1247" s="326">
        <f t="shared" si="1925"/>
        <v>0</v>
      </c>
      <c r="BI1247" s="326">
        <f t="shared" si="1925"/>
        <v>0</v>
      </c>
      <c r="BJ1247" s="326">
        <f t="shared" si="1925"/>
        <v>0</v>
      </c>
      <c r="BK1247" s="326">
        <f t="shared" si="1925"/>
        <v>0</v>
      </c>
      <c r="BL1247" s="326">
        <f t="shared" si="1925"/>
        <v>0</v>
      </c>
      <c r="BM1247" s="326">
        <f t="shared" si="1925"/>
        <v>0</v>
      </c>
    </row>
    <row r="1248" spans="3:65" x14ac:dyDescent="0.2">
      <c r="C1248" s="325">
        <f t="shared" si="1909"/>
        <v>16</v>
      </c>
      <c r="D1248" s="303" t="str">
        <f t="shared" si="1907"/>
        <v>item 16</v>
      </c>
      <c r="E1248" s="350" t="str">
        <f t="shared" si="1907"/>
        <v>Operating Expense</v>
      </c>
      <c r="F1248" s="320">
        <f t="shared" si="1907"/>
        <v>2</v>
      </c>
      <c r="G1248" s="320"/>
      <c r="H1248" s="354" t="b">
        <f>Input!M23</f>
        <v>0</v>
      </c>
      <c r="K1248" s="341">
        <f t="shared" si="1910"/>
        <v>0</v>
      </c>
      <c r="L1248" s="342">
        <f t="shared" si="1911"/>
        <v>0</v>
      </c>
      <c r="O1248" s="326">
        <f t="shared" ref="O1248:BM1248" si="1926">O579*O$1230*($H1248=TRUE)</f>
        <v>0</v>
      </c>
      <c r="P1248" s="326">
        <f t="shared" si="1926"/>
        <v>0</v>
      </c>
      <c r="Q1248" s="326">
        <f t="shared" si="1926"/>
        <v>0</v>
      </c>
      <c r="R1248" s="326">
        <f t="shared" si="1926"/>
        <v>0</v>
      </c>
      <c r="S1248" s="326">
        <f t="shared" si="1926"/>
        <v>0</v>
      </c>
      <c r="T1248" s="326">
        <f t="shared" si="1926"/>
        <v>0</v>
      </c>
      <c r="U1248" s="326">
        <f t="shared" si="1926"/>
        <v>0</v>
      </c>
      <c r="V1248" s="326">
        <f t="shared" si="1926"/>
        <v>0</v>
      </c>
      <c r="W1248" s="326">
        <f t="shared" si="1926"/>
        <v>0</v>
      </c>
      <c r="X1248" s="326">
        <f t="shared" si="1926"/>
        <v>0</v>
      </c>
      <c r="Y1248" s="326">
        <f t="shared" si="1926"/>
        <v>0</v>
      </c>
      <c r="Z1248" s="326">
        <f t="shared" si="1926"/>
        <v>0</v>
      </c>
      <c r="AA1248" s="326">
        <f t="shared" si="1926"/>
        <v>0</v>
      </c>
      <c r="AB1248" s="326">
        <f t="shared" si="1926"/>
        <v>0</v>
      </c>
      <c r="AC1248" s="326">
        <f t="shared" si="1926"/>
        <v>0</v>
      </c>
      <c r="AD1248" s="326">
        <f t="shared" si="1926"/>
        <v>0</v>
      </c>
      <c r="AE1248" s="326">
        <f t="shared" si="1926"/>
        <v>0</v>
      </c>
      <c r="AF1248" s="326">
        <f t="shared" si="1926"/>
        <v>0</v>
      </c>
      <c r="AG1248" s="326">
        <f t="shared" si="1926"/>
        <v>0</v>
      </c>
      <c r="AH1248" s="326">
        <f t="shared" si="1926"/>
        <v>0</v>
      </c>
      <c r="AI1248" s="326">
        <f t="shared" si="1926"/>
        <v>0</v>
      </c>
      <c r="AJ1248" s="326">
        <f t="shared" si="1926"/>
        <v>0</v>
      </c>
      <c r="AK1248" s="326">
        <f t="shared" si="1926"/>
        <v>0</v>
      </c>
      <c r="AL1248" s="326">
        <f t="shared" si="1926"/>
        <v>0</v>
      </c>
      <c r="AM1248" s="326">
        <f t="shared" si="1926"/>
        <v>0</v>
      </c>
      <c r="AN1248" s="326">
        <f t="shared" si="1926"/>
        <v>0</v>
      </c>
      <c r="AO1248" s="326">
        <f t="shared" si="1926"/>
        <v>0</v>
      </c>
      <c r="AP1248" s="326">
        <f t="shared" si="1926"/>
        <v>0</v>
      </c>
      <c r="AQ1248" s="326">
        <f t="shared" si="1926"/>
        <v>0</v>
      </c>
      <c r="AR1248" s="326">
        <f t="shared" si="1926"/>
        <v>0</v>
      </c>
      <c r="AS1248" s="326">
        <f t="shared" si="1926"/>
        <v>0</v>
      </c>
      <c r="AT1248" s="326">
        <f t="shared" si="1926"/>
        <v>0</v>
      </c>
      <c r="AU1248" s="326">
        <f t="shared" si="1926"/>
        <v>0</v>
      </c>
      <c r="AV1248" s="326">
        <f t="shared" si="1926"/>
        <v>0</v>
      </c>
      <c r="AW1248" s="326">
        <f t="shared" si="1926"/>
        <v>0</v>
      </c>
      <c r="AX1248" s="326">
        <f t="shared" si="1926"/>
        <v>0</v>
      </c>
      <c r="AY1248" s="326">
        <f t="shared" si="1926"/>
        <v>0</v>
      </c>
      <c r="AZ1248" s="326">
        <f t="shared" si="1926"/>
        <v>0</v>
      </c>
      <c r="BA1248" s="326">
        <f t="shared" si="1926"/>
        <v>0</v>
      </c>
      <c r="BB1248" s="326">
        <f t="shared" si="1926"/>
        <v>0</v>
      </c>
      <c r="BC1248" s="326">
        <f t="shared" si="1926"/>
        <v>0</v>
      </c>
      <c r="BD1248" s="326">
        <f t="shared" si="1926"/>
        <v>0</v>
      </c>
      <c r="BE1248" s="326">
        <f t="shared" si="1926"/>
        <v>0</v>
      </c>
      <c r="BF1248" s="326">
        <f t="shared" si="1926"/>
        <v>0</v>
      </c>
      <c r="BG1248" s="326">
        <f t="shared" si="1926"/>
        <v>0</v>
      </c>
      <c r="BH1248" s="326">
        <f t="shared" si="1926"/>
        <v>0</v>
      </c>
      <c r="BI1248" s="326">
        <f t="shared" si="1926"/>
        <v>0</v>
      </c>
      <c r="BJ1248" s="326">
        <f t="shared" si="1926"/>
        <v>0</v>
      </c>
      <c r="BK1248" s="326">
        <f t="shared" si="1926"/>
        <v>0</v>
      </c>
      <c r="BL1248" s="326">
        <f t="shared" si="1926"/>
        <v>0</v>
      </c>
      <c r="BM1248" s="326">
        <f t="shared" si="1926"/>
        <v>0</v>
      </c>
    </row>
    <row r="1249" spans="3:65" x14ac:dyDescent="0.2">
      <c r="C1249" s="325">
        <f t="shared" si="1909"/>
        <v>17</v>
      </c>
      <c r="D1249" s="303" t="str">
        <f t="shared" si="1907"/>
        <v>item 17</v>
      </c>
      <c r="E1249" s="350" t="str">
        <f t="shared" si="1907"/>
        <v>Operating Expense</v>
      </c>
      <c r="F1249" s="320">
        <f t="shared" si="1907"/>
        <v>2</v>
      </c>
      <c r="G1249" s="320"/>
      <c r="H1249" s="354" t="b">
        <f>Input!M24</f>
        <v>0</v>
      </c>
      <c r="K1249" s="341">
        <f t="shared" si="1910"/>
        <v>0</v>
      </c>
      <c r="L1249" s="342">
        <f t="shared" si="1911"/>
        <v>0</v>
      </c>
      <c r="O1249" s="326">
        <f t="shared" ref="O1249:BM1249" si="1927">O580*O$1230*($H1249=TRUE)</f>
        <v>0</v>
      </c>
      <c r="P1249" s="326">
        <f t="shared" si="1927"/>
        <v>0</v>
      </c>
      <c r="Q1249" s="326">
        <f t="shared" si="1927"/>
        <v>0</v>
      </c>
      <c r="R1249" s="326">
        <f t="shared" si="1927"/>
        <v>0</v>
      </c>
      <c r="S1249" s="326">
        <f t="shared" si="1927"/>
        <v>0</v>
      </c>
      <c r="T1249" s="326">
        <f t="shared" si="1927"/>
        <v>0</v>
      </c>
      <c r="U1249" s="326">
        <f t="shared" si="1927"/>
        <v>0</v>
      </c>
      <c r="V1249" s="326">
        <f t="shared" si="1927"/>
        <v>0</v>
      </c>
      <c r="W1249" s="326">
        <f t="shared" si="1927"/>
        <v>0</v>
      </c>
      <c r="X1249" s="326">
        <f t="shared" si="1927"/>
        <v>0</v>
      </c>
      <c r="Y1249" s="326">
        <f t="shared" si="1927"/>
        <v>0</v>
      </c>
      <c r="Z1249" s="326">
        <f t="shared" si="1927"/>
        <v>0</v>
      </c>
      <c r="AA1249" s="326">
        <f t="shared" si="1927"/>
        <v>0</v>
      </c>
      <c r="AB1249" s="326">
        <f t="shared" si="1927"/>
        <v>0</v>
      </c>
      <c r="AC1249" s="326">
        <f t="shared" si="1927"/>
        <v>0</v>
      </c>
      <c r="AD1249" s="326">
        <f t="shared" si="1927"/>
        <v>0</v>
      </c>
      <c r="AE1249" s="326">
        <f t="shared" si="1927"/>
        <v>0</v>
      </c>
      <c r="AF1249" s="326">
        <f t="shared" si="1927"/>
        <v>0</v>
      </c>
      <c r="AG1249" s="326">
        <f t="shared" si="1927"/>
        <v>0</v>
      </c>
      <c r="AH1249" s="326">
        <f t="shared" si="1927"/>
        <v>0</v>
      </c>
      <c r="AI1249" s="326">
        <f t="shared" si="1927"/>
        <v>0</v>
      </c>
      <c r="AJ1249" s="326">
        <f t="shared" si="1927"/>
        <v>0</v>
      </c>
      <c r="AK1249" s="326">
        <f t="shared" si="1927"/>
        <v>0</v>
      </c>
      <c r="AL1249" s="326">
        <f t="shared" si="1927"/>
        <v>0</v>
      </c>
      <c r="AM1249" s="326">
        <f t="shared" si="1927"/>
        <v>0</v>
      </c>
      <c r="AN1249" s="326">
        <f t="shared" si="1927"/>
        <v>0</v>
      </c>
      <c r="AO1249" s="326">
        <f t="shared" si="1927"/>
        <v>0</v>
      </c>
      <c r="AP1249" s="326">
        <f t="shared" si="1927"/>
        <v>0</v>
      </c>
      <c r="AQ1249" s="326">
        <f t="shared" si="1927"/>
        <v>0</v>
      </c>
      <c r="AR1249" s="326">
        <f t="shared" si="1927"/>
        <v>0</v>
      </c>
      <c r="AS1249" s="326">
        <f t="shared" si="1927"/>
        <v>0</v>
      </c>
      <c r="AT1249" s="326">
        <f t="shared" si="1927"/>
        <v>0</v>
      </c>
      <c r="AU1249" s="326">
        <f t="shared" si="1927"/>
        <v>0</v>
      </c>
      <c r="AV1249" s="326">
        <f t="shared" si="1927"/>
        <v>0</v>
      </c>
      <c r="AW1249" s="326">
        <f t="shared" si="1927"/>
        <v>0</v>
      </c>
      <c r="AX1249" s="326">
        <f t="shared" si="1927"/>
        <v>0</v>
      </c>
      <c r="AY1249" s="326">
        <f t="shared" si="1927"/>
        <v>0</v>
      </c>
      <c r="AZ1249" s="326">
        <f t="shared" si="1927"/>
        <v>0</v>
      </c>
      <c r="BA1249" s="326">
        <f t="shared" si="1927"/>
        <v>0</v>
      </c>
      <c r="BB1249" s="326">
        <f t="shared" si="1927"/>
        <v>0</v>
      </c>
      <c r="BC1249" s="326">
        <f t="shared" si="1927"/>
        <v>0</v>
      </c>
      <c r="BD1249" s="326">
        <f t="shared" si="1927"/>
        <v>0</v>
      </c>
      <c r="BE1249" s="326">
        <f t="shared" si="1927"/>
        <v>0</v>
      </c>
      <c r="BF1249" s="326">
        <f t="shared" si="1927"/>
        <v>0</v>
      </c>
      <c r="BG1249" s="326">
        <f t="shared" si="1927"/>
        <v>0</v>
      </c>
      <c r="BH1249" s="326">
        <f t="shared" si="1927"/>
        <v>0</v>
      </c>
      <c r="BI1249" s="326">
        <f t="shared" si="1927"/>
        <v>0</v>
      </c>
      <c r="BJ1249" s="326">
        <f t="shared" si="1927"/>
        <v>0</v>
      </c>
      <c r="BK1249" s="326">
        <f t="shared" si="1927"/>
        <v>0</v>
      </c>
      <c r="BL1249" s="326">
        <f t="shared" si="1927"/>
        <v>0</v>
      </c>
      <c r="BM1249" s="326">
        <f t="shared" si="1927"/>
        <v>0</v>
      </c>
    </row>
    <row r="1250" spans="3:65" x14ac:dyDescent="0.2">
      <c r="C1250" s="325">
        <f t="shared" si="1909"/>
        <v>18</v>
      </c>
      <c r="D1250" s="303" t="str">
        <f t="shared" si="1907"/>
        <v>item 18</v>
      </c>
      <c r="E1250" s="350" t="str">
        <f t="shared" si="1907"/>
        <v>Operating Expense</v>
      </c>
      <c r="F1250" s="320">
        <f t="shared" si="1907"/>
        <v>2</v>
      </c>
      <c r="G1250" s="320"/>
      <c r="H1250" s="354" t="b">
        <f>Input!M25</f>
        <v>0</v>
      </c>
      <c r="K1250" s="341">
        <f t="shared" si="1910"/>
        <v>0</v>
      </c>
      <c r="L1250" s="342">
        <f t="shared" si="1911"/>
        <v>0</v>
      </c>
      <c r="O1250" s="326">
        <f t="shared" ref="O1250:BM1250" si="1928">O581*O$1230*($H1250=TRUE)</f>
        <v>0</v>
      </c>
      <c r="P1250" s="326">
        <f t="shared" si="1928"/>
        <v>0</v>
      </c>
      <c r="Q1250" s="326">
        <f t="shared" si="1928"/>
        <v>0</v>
      </c>
      <c r="R1250" s="326">
        <f t="shared" si="1928"/>
        <v>0</v>
      </c>
      <c r="S1250" s="326">
        <f t="shared" si="1928"/>
        <v>0</v>
      </c>
      <c r="T1250" s="326">
        <f t="shared" si="1928"/>
        <v>0</v>
      </c>
      <c r="U1250" s="326">
        <f t="shared" si="1928"/>
        <v>0</v>
      </c>
      <c r="V1250" s="326">
        <f t="shared" si="1928"/>
        <v>0</v>
      </c>
      <c r="W1250" s="326">
        <f t="shared" si="1928"/>
        <v>0</v>
      </c>
      <c r="X1250" s="326">
        <f t="shared" si="1928"/>
        <v>0</v>
      </c>
      <c r="Y1250" s="326">
        <f t="shared" si="1928"/>
        <v>0</v>
      </c>
      <c r="Z1250" s="326">
        <f t="shared" si="1928"/>
        <v>0</v>
      </c>
      <c r="AA1250" s="326">
        <f t="shared" si="1928"/>
        <v>0</v>
      </c>
      <c r="AB1250" s="326">
        <f t="shared" si="1928"/>
        <v>0</v>
      </c>
      <c r="AC1250" s="326">
        <f t="shared" si="1928"/>
        <v>0</v>
      </c>
      <c r="AD1250" s="326">
        <f t="shared" si="1928"/>
        <v>0</v>
      </c>
      <c r="AE1250" s="326">
        <f t="shared" si="1928"/>
        <v>0</v>
      </c>
      <c r="AF1250" s="326">
        <f t="shared" si="1928"/>
        <v>0</v>
      </c>
      <c r="AG1250" s="326">
        <f t="shared" si="1928"/>
        <v>0</v>
      </c>
      <c r="AH1250" s="326">
        <f t="shared" si="1928"/>
        <v>0</v>
      </c>
      <c r="AI1250" s="326">
        <f t="shared" si="1928"/>
        <v>0</v>
      </c>
      <c r="AJ1250" s="326">
        <f t="shared" si="1928"/>
        <v>0</v>
      </c>
      <c r="AK1250" s="326">
        <f t="shared" si="1928"/>
        <v>0</v>
      </c>
      <c r="AL1250" s="326">
        <f t="shared" si="1928"/>
        <v>0</v>
      </c>
      <c r="AM1250" s="326">
        <f t="shared" si="1928"/>
        <v>0</v>
      </c>
      <c r="AN1250" s="326">
        <f t="shared" si="1928"/>
        <v>0</v>
      </c>
      <c r="AO1250" s="326">
        <f t="shared" si="1928"/>
        <v>0</v>
      </c>
      <c r="AP1250" s="326">
        <f t="shared" si="1928"/>
        <v>0</v>
      </c>
      <c r="AQ1250" s="326">
        <f t="shared" si="1928"/>
        <v>0</v>
      </c>
      <c r="AR1250" s="326">
        <f t="shared" si="1928"/>
        <v>0</v>
      </c>
      <c r="AS1250" s="326">
        <f t="shared" si="1928"/>
        <v>0</v>
      </c>
      <c r="AT1250" s="326">
        <f t="shared" si="1928"/>
        <v>0</v>
      </c>
      <c r="AU1250" s="326">
        <f t="shared" si="1928"/>
        <v>0</v>
      </c>
      <c r="AV1250" s="326">
        <f t="shared" si="1928"/>
        <v>0</v>
      </c>
      <c r="AW1250" s="326">
        <f t="shared" si="1928"/>
        <v>0</v>
      </c>
      <c r="AX1250" s="326">
        <f t="shared" si="1928"/>
        <v>0</v>
      </c>
      <c r="AY1250" s="326">
        <f t="shared" si="1928"/>
        <v>0</v>
      </c>
      <c r="AZ1250" s="326">
        <f t="shared" si="1928"/>
        <v>0</v>
      </c>
      <c r="BA1250" s="326">
        <f t="shared" si="1928"/>
        <v>0</v>
      </c>
      <c r="BB1250" s="326">
        <f t="shared" si="1928"/>
        <v>0</v>
      </c>
      <c r="BC1250" s="326">
        <f t="shared" si="1928"/>
        <v>0</v>
      </c>
      <c r="BD1250" s="326">
        <f t="shared" si="1928"/>
        <v>0</v>
      </c>
      <c r="BE1250" s="326">
        <f t="shared" si="1928"/>
        <v>0</v>
      </c>
      <c r="BF1250" s="326">
        <f t="shared" si="1928"/>
        <v>0</v>
      </c>
      <c r="BG1250" s="326">
        <f t="shared" si="1928"/>
        <v>0</v>
      </c>
      <c r="BH1250" s="326">
        <f t="shared" si="1928"/>
        <v>0</v>
      </c>
      <c r="BI1250" s="326">
        <f t="shared" si="1928"/>
        <v>0</v>
      </c>
      <c r="BJ1250" s="326">
        <f t="shared" si="1928"/>
        <v>0</v>
      </c>
      <c r="BK1250" s="326">
        <f t="shared" si="1928"/>
        <v>0</v>
      </c>
      <c r="BL1250" s="326">
        <f t="shared" si="1928"/>
        <v>0</v>
      </c>
      <c r="BM1250" s="326">
        <f t="shared" si="1928"/>
        <v>0</v>
      </c>
    </row>
    <row r="1251" spans="3:65" x14ac:dyDescent="0.2">
      <c r="C1251" s="325">
        <f t="shared" si="1909"/>
        <v>19</v>
      </c>
      <c r="D1251" s="303" t="str">
        <f t="shared" si="1907"/>
        <v>item 19</v>
      </c>
      <c r="E1251" s="350" t="str">
        <f t="shared" si="1907"/>
        <v>Operating Expense</v>
      </c>
      <c r="F1251" s="320">
        <f t="shared" si="1907"/>
        <v>2</v>
      </c>
      <c r="G1251" s="320"/>
      <c r="H1251" s="354" t="b">
        <f>Input!M26</f>
        <v>0</v>
      </c>
      <c r="K1251" s="341">
        <f t="shared" si="1910"/>
        <v>0</v>
      </c>
      <c r="L1251" s="342">
        <f t="shared" si="1911"/>
        <v>0</v>
      </c>
      <c r="O1251" s="326">
        <f t="shared" ref="O1251:BM1251" si="1929">O582*O$1230*($H1251=TRUE)</f>
        <v>0</v>
      </c>
      <c r="P1251" s="326">
        <f t="shared" si="1929"/>
        <v>0</v>
      </c>
      <c r="Q1251" s="326">
        <f t="shared" si="1929"/>
        <v>0</v>
      </c>
      <c r="R1251" s="326">
        <f t="shared" si="1929"/>
        <v>0</v>
      </c>
      <c r="S1251" s="326">
        <f t="shared" si="1929"/>
        <v>0</v>
      </c>
      <c r="T1251" s="326">
        <f t="shared" si="1929"/>
        <v>0</v>
      </c>
      <c r="U1251" s="326">
        <f t="shared" si="1929"/>
        <v>0</v>
      </c>
      <c r="V1251" s="326">
        <f t="shared" si="1929"/>
        <v>0</v>
      </c>
      <c r="W1251" s="326">
        <f t="shared" si="1929"/>
        <v>0</v>
      </c>
      <c r="X1251" s="326">
        <f t="shared" si="1929"/>
        <v>0</v>
      </c>
      <c r="Y1251" s="326">
        <f t="shared" si="1929"/>
        <v>0</v>
      </c>
      <c r="Z1251" s="326">
        <f t="shared" si="1929"/>
        <v>0</v>
      </c>
      <c r="AA1251" s="326">
        <f t="shared" si="1929"/>
        <v>0</v>
      </c>
      <c r="AB1251" s="326">
        <f t="shared" si="1929"/>
        <v>0</v>
      </c>
      <c r="AC1251" s="326">
        <f t="shared" si="1929"/>
        <v>0</v>
      </c>
      <c r="AD1251" s="326">
        <f t="shared" si="1929"/>
        <v>0</v>
      </c>
      <c r="AE1251" s="326">
        <f t="shared" si="1929"/>
        <v>0</v>
      </c>
      <c r="AF1251" s="326">
        <f t="shared" si="1929"/>
        <v>0</v>
      </c>
      <c r="AG1251" s="326">
        <f t="shared" si="1929"/>
        <v>0</v>
      </c>
      <c r="AH1251" s="326">
        <f t="shared" si="1929"/>
        <v>0</v>
      </c>
      <c r="AI1251" s="326">
        <f t="shared" si="1929"/>
        <v>0</v>
      </c>
      <c r="AJ1251" s="326">
        <f t="shared" si="1929"/>
        <v>0</v>
      </c>
      <c r="AK1251" s="326">
        <f t="shared" si="1929"/>
        <v>0</v>
      </c>
      <c r="AL1251" s="326">
        <f t="shared" si="1929"/>
        <v>0</v>
      </c>
      <c r="AM1251" s="326">
        <f t="shared" si="1929"/>
        <v>0</v>
      </c>
      <c r="AN1251" s="326">
        <f t="shared" si="1929"/>
        <v>0</v>
      </c>
      <c r="AO1251" s="326">
        <f t="shared" si="1929"/>
        <v>0</v>
      </c>
      <c r="AP1251" s="326">
        <f t="shared" si="1929"/>
        <v>0</v>
      </c>
      <c r="AQ1251" s="326">
        <f t="shared" si="1929"/>
        <v>0</v>
      </c>
      <c r="AR1251" s="326">
        <f t="shared" si="1929"/>
        <v>0</v>
      </c>
      <c r="AS1251" s="326">
        <f t="shared" si="1929"/>
        <v>0</v>
      </c>
      <c r="AT1251" s="326">
        <f t="shared" si="1929"/>
        <v>0</v>
      </c>
      <c r="AU1251" s="326">
        <f t="shared" si="1929"/>
        <v>0</v>
      </c>
      <c r="AV1251" s="326">
        <f t="shared" si="1929"/>
        <v>0</v>
      </c>
      <c r="AW1251" s="326">
        <f t="shared" si="1929"/>
        <v>0</v>
      </c>
      <c r="AX1251" s="326">
        <f t="shared" si="1929"/>
        <v>0</v>
      </c>
      <c r="AY1251" s="326">
        <f t="shared" si="1929"/>
        <v>0</v>
      </c>
      <c r="AZ1251" s="326">
        <f t="shared" si="1929"/>
        <v>0</v>
      </c>
      <c r="BA1251" s="326">
        <f t="shared" si="1929"/>
        <v>0</v>
      </c>
      <c r="BB1251" s="326">
        <f t="shared" si="1929"/>
        <v>0</v>
      </c>
      <c r="BC1251" s="326">
        <f t="shared" si="1929"/>
        <v>0</v>
      </c>
      <c r="BD1251" s="326">
        <f t="shared" si="1929"/>
        <v>0</v>
      </c>
      <c r="BE1251" s="326">
        <f t="shared" si="1929"/>
        <v>0</v>
      </c>
      <c r="BF1251" s="326">
        <f t="shared" si="1929"/>
        <v>0</v>
      </c>
      <c r="BG1251" s="326">
        <f t="shared" si="1929"/>
        <v>0</v>
      </c>
      <c r="BH1251" s="326">
        <f t="shared" si="1929"/>
        <v>0</v>
      </c>
      <c r="BI1251" s="326">
        <f t="shared" si="1929"/>
        <v>0</v>
      </c>
      <c r="BJ1251" s="326">
        <f t="shared" si="1929"/>
        <v>0</v>
      </c>
      <c r="BK1251" s="326">
        <f t="shared" si="1929"/>
        <v>0</v>
      </c>
      <c r="BL1251" s="326">
        <f t="shared" si="1929"/>
        <v>0</v>
      </c>
      <c r="BM1251" s="326">
        <f t="shared" si="1929"/>
        <v>0</v>
      </c>
    </row>
    <row r="1252" spans="3:65" x14ac:dyDescent="0.2">
      <c r="C1252" s="325">
        <f t="shared" si="1909"/>
        <v>20</v>
      </c>
      <c r="D1252" s="303" t="str">
        <f t="shared" si="1907"/>
        <v>item 20</v>
      </c>
      <c r="E1252" s="350" t="str">
        <f t="shared" si="1907"/>
        <v>Operating Expense</v>
      </c>
      <c r="F1252" s="320">
        <f t="shared" si="1907"/>
        <v>2</v>
      </c>
      <c r="G1252" s="320"/>
      <c r="H1252" s="354" t="b">
        <f>Input!M27</f>
        <v>0</v>
      </c>
      <c r="K1252" s="341">
        <f t="shared" si="1910"/>
        <v>0</v>
      </c>
      <c r="L1252" s="342">
        <f t="shared" si="1911"/>
        <v>0</v>
      </c>
      <c r="O1252" s="326">
        <f t="shared" ref="O1252:BM1252" si="1930">O583*O$1230*($H1252=TRUE)</f>
        <v>0</v>
      </c>
      <c r="P1252" s="326">
        <f t="shared" si="1930"/>
        <v>0</v>
      </c>
      <c r="Q1252" s="326">
        <f t="shared" si="1930"/>
        <v>0</v>
      </c>
      <c r="R1252" s="326">
        <f t="shared" si="1930"/>
        <v>0</v>
      </c>
      <c r="S1252" s="326">
        <f t="shared" si="1930"/>
        <v>0</v>
      </c>
      <c r="T1252" s="326">
        <f t="shared" si="1930"/>
        <v>0</v>
      </c>
      <c r="U1252" s="326">
        <f t="shared" si="1930"/>
        <v>0</v>
      </c>
      <c r="V1252" s="326">
        <f t="shared" si="1930"/>
        <v>0</v>
      </c>
      <c r="W1252" s="326">
        <f t="shared" si="1930"/>
        <v>0</v>
      </c>
      <c r="X1252" s="326">
        <f t="shared" si="1930"/>
        <v>0</v>
      </c>
      <c r="Y1252" s="326">
        <f t="shared" si="1930"/>
        <v>0</v>
      </c>
      <c r="Z1252" s="326">
        <f t="shared" si="1930"/>
        <v>0</v>
      </c>
      <c r="AA1252" s="326">
        <f t="shared" si="1930"/>
        <v>0</v>
      </c>
      <c r="AB1252" s="326">
        <f t="shared" si="1930"/>
        <v>0</v>
      </c>
      <c r="AC1252" s="326">
        <f t="shared" si="1930"/>
        <v>0</v>
      </c>
      <c r="AD1252" s="326">
        <f t="shared" si="1930"/>
        <v>0</v>
      </c>
      <c r="AE1252" s="326">
        <f t="shared" si="1930"/>
        <v>0</v>
      </c>
      <c r="AF1252" s="326">
        <f t="shared" si="1930"/>
        <v>0</v>
      </c>
      <c r="AG1252" s="326">
        <f t="shared" si="1930"/>
        <v>0</v>
      </c>
      <c r="AH1252" s="326">
        <f t="shared" si="1930"/>
        <v>0</v>
      </c>
      <c r="AI1252" s="326">
        <f t="shared" si="1930"/>
        <v>0</v>
      </c>
      <c r="AJ1252" s="326">
        <f t="shared" si="1930"/>
        <v>0</v>
      </c>
      <c r="AK1252" s="326">
        <f t="shared" si="1930"/>
        <v>0</v>
      </c>
      <c r="AL1252" s="326">
        <f t="shared" si="1930"/>
        <v>0</v>
      </c>
      <c r="AM1252" s="326">
        <f t="shared" si="1930"/>
        <v>0</v>
      </c>
      <c r="AN1252" s="326">
        <f t="shared" si="1930"/>
        <v>0</v>
      </c>
      <c r="AO1252" s="326">
        <f t="shared" si="1930"/>
        <v>0</v>
      </c>
      <c r="AP1252" s="326">
        <f t="shared" si="1930"/>
        <v>0</v>
      </c>
      <c r="AQ1252" s="326">
        <f t="shared" si="1930"/>
        <v>0</v>
      </c>
      <c r="AR1252" s="326">
        <f t="shared" si="1930"/>
        <v>0</v>
      </c>
      <c r="AS1252" s="326">
        <f t="shared" si="1930"/>
        <v>0</v>
      </c>
      <c r="AT1252" s="326">
        <f t="shared" si="1930"/>
        <v>0</v>
      </c>
      <c r="AU1252" s="326">
        <f t="shared" si="1930"/>
        <v>0</v>
      </c>
      <c r="AV1252" s="326">
        <f t="shared" si="1930"/>
        <v>0</v>
      </c>
      <c r="AW1252" s="326">
        <f t="shared" si="1930"/>
        <v>0</v>
      </c>
      <c r="AX1252" s="326">
        <f t="shared" si="1930"/>
        <v>0</v>
      </c>
      <c r="AY1252" s="326">
        <f t="shared" si="1930"/>
        <v>0</v>
      </c>
      <c r="AZ1252" s="326">
        <f t="shared" si="1930"/>
        <v>0</v>
      </c>
      <c r="BA1252" s="326">
        <f t="shared" si="1930"/>
        <v>0</v>
      </c>
      <c r="BB1252" s="326">
        <f t="shared" si="1930"/>
        <v>0</v>
      </c>
      <c r="BC1252" s="326">
        <f t="shared" si="1930"/>
        <v>0</v>
      </c>
      <c r="BD1252" s="326">
        <f t="shared" si="1930"/>
        <v>0</v>
      </c>
      <c r="BE1252" s="326">
        <f t="shared" si="1930"/>
        <v>0</v>
      </c>
      <c r="BF1252" s="326">
        <f t="shared" si="1930"/>
        <v>0</v>
      </c>
      <c r="BG1252" s="326">
        <f t="shared" si="1930"/>
        <v>0</v>
      </c>
      <c r="BH1252" s="326">
        <f t="shared" si="1930"/>
        <v>0</v>
      </c>
      <c r="BI1252" s="326">
        <f t="shared" si="1930"/>
        <v>0</v>
      </c>
      <c r="BJ1252" s="326">
        <f t="shared" si="1930"/>
        <v>0</v>
      </c>
      <c r="BK1252" s="326">
        <f t="shared" si="1930"/>
        <v>0</v>
      </c>
      <c r="BL1252" s="326">
        <f t="shared" si="1930"/>
        <v>0</v>
      </c>
      <c r="BM1252" s="326">
        <f t="shared" si="1930"/>
        <v>0</v>
      </c>
    </row>
    <row r="1253" spans="3:65" x14ac:dyDescent="0.2">
      <c r="C1253" s="325">
        <f t="shared" si="1909"/>
        <v>21</v>
      </c>
      <c r="D1253" s="303" t="str">
        <f t="shared" si="1907"/>
        <v>item 21</v>
      </c>
      <c r="E1253" s="350" t="str">
        <f t="shared" si="1907"/>
        <v>Operating Expense</v>
      </c>
      <c r="F1253" s="320">
        <f t="shared" si="1907"/>
        <v>2</v>
      </c>
      <c r="G1253" s="320"/>
      <c r="H1253" s="354" t="b">
        <f>Input!M28</f>
        <v>0</v>
      </c>
      <c r="K1253" s="341">
        <f t="shared" si="1910"/>
        <v>0</v>
      </c>
      <c r="L1253" s="342">
        <f t="shared" si="1911"/>
        <v>0</v>
      </c>
      <c r="O1253" s="326">
        <f t="shared" ref="O1253:BM1253" si="1931">O584*O$1230*($H1253=TRUE)</f>
        <v>0</v>
      </c>
      <c r="P1253" s="326">
        <f t="shared" si="1931"/>
        <v>0</v>
      </c>
      <c r="Q1253" s="326">
        <f t="shared" si="1931"/>
        <v>0</v>
      </c>
      <c r="R1253" s="326">
        <f t="shared" si="1931"/>
        <v>0</v>
      </c>
      <c r="S1253" s="326">
        <f t="shared" si="1931"/>
        <v>0</v>
      </c>
      <c r="T1253" s="326">
        <f t="shared" si="1931"/>
        <v>0</v>
      </c>
      <c r="U1253" s="326">
        <f t="shared" si="1931"/>
        <v>0</v>
      </c>
      <c r="V1253" s="326">
        <f t="shared" si="1931"/>
        <v>0</v>
      </c>
      <c r="W1253" s="326">
        <f t="shared" si="1931"/>
        <v>0</v>
      </c>
      <c r="X1253" s="326">
        <f t="shared" si="1931"/>
        <v>0</v>
      </c>
      <c r="Y1253" s="326">
        <f t="shared" si="1931"/>
        <v>0</v>
      </c>
      <c r="Z1253" s="326">
        <f t="shared" si="1931"/>
        <v>0</v>
      </c>
      <c r="AA1253" s="326">
        <f t="shared" si="1931"/>
        <v>0</v>
      </c>
      <c r="AB1253" s="326">
        <f t="shared" si="1931"/>
        <v>0</v>
      </c>
      <c r="AC1253" s="326">
        <f t="shared" si="1931"/>
        <v>0</v>
      </c>
      <c r="AD1253" s="326">
        <f t="shared" si="1931"/>
        <v>0</v>
      </c>
      <c r="AE1253" s="326">
        <f t="shared" si="1931"/>
        <v>0</v>
      </c>
      <c r="AF1253" s="326">
        <f t="shared" si="1931"/>
        <v>0</v>
      </c>
      <c r="AG1253" s="326">
        <f t="shared" si="1931"/>
        <v>0</v>
      </c>
      <c r="AH1253" s="326">
        <f t="shared" si="1931"/>
        <v>0</v>
      </c>
      <c r="AI1253" s="326">
        <f t="shared" si="1931"/>
        <v>0</v>
      </c>
      <c r="AJ1253" s="326">
        <f t="shared" si="1931"/>
        <v>0</v>
      </c>
      <c r="AK1253" s="326">
        <f t="shared" si="1931"/>
        <v>0</v>
      </c>
      <c r="AL1253" s="326">
        <f t="shared" si="1931"/>
        <v>0</v>
      </c>
      <c r="AM1253" s="326">
        <f t="shared" si="1931"/>
        <v>0</v>
      </c>
      <c r="AN1253" s="326">
        <f t="shared" si="1931"/>
        <v>0</v>
      </c>
      <c r="AO1253" s="326">
        <f t="shared" si="1931"/>
        <v>0</v>
      </c>
      <c r="AP1253" s="326">
        <f t="shared" si="1931"/>
        <v>0</v>
      </c>
      <c r="AQ1253" s="326">
        <f t="shared" si="1931"/>
        <v>0</v>
      </c>
      <c r="AR1253" s="326">
        <f t="shared" si="1931"/>
        <v>0</v>
      </c>
      <c r="AS1253" s="326">
        <f t="shared" si="1931"/>
        <v>0</v>
      </c>
      <c r="AT1253" s="326">
        <f t="shared" si="1931"/>
        <v>0</v>
      </c>
      <c r="AU1253" s="326">
        <f t="shared" si="1931"/>
        <v>0</v>
      </c>
      <c r="AV1253" s="326">
        <f t="shared" si="1931"/>
        <v>0</v>
      </c>
      <c r="AW1253" s="326">
        <f t="shared" si="1931"/>
        <v>0</v>
      </c>
      <c r="AX1253" s="326">
        <f t="shared" si="1931"/>
        <v>0</v>
      </c>
      <c r="AY1253" s="326">
        <f t="shared" si="1931"/>
        <v>0</v>
      </c>
      <c r="AZ1253" s="326">
        <f t="shared" si="1931"/>
        <v>0</v>
      </c>
      <c r="BA1253" s="326">
        <f t="shared" si="1931"/>
        <v>0</v>
      </c>
      <c r="BB1253" s="326">
        <f t="shared" si="1931"/>
        <v>0</v>
      </c>
      <c r="BC1253" s="326">
        <f t="shared" si="1931"/>
        <v>0</v>
      </c>
      <c r="BD1253" s="326">
        <f t="shared" si="1931"/>
        <v>0</v>
      </c>
      <c r="BE1253" s="326">
        <f t="shared" si="1931"/>
        <v>0</v>
      </c>
      <c r="BF1253" s="326">
        <f t="shared" si="1931"/>
        <v>0</v>
      </c>
      <c r="BG1253" s="326">
        <f t="shared" si="1931"/>
        <v>0</v>
      </c>
      <c r="BH1253" s="326">
        <f t="shared" si="1931"/>
        <v>0</v>
      </c>
      <c r="BI1253" s="326">
        <f t="shared" si="1931"/>
        <v>0</v>
      </c>
      <c r="BJ1253" s="326">
        <f t="shared" si="1931"/>
        <v>0</v>
      </c>
      <c r="BK1253" s="326">
        <f t="shared" si="1931"/>
        <v>0</v>
      </c>
      <c r="BL1253" s="326">
        <f t="shared" si="1931"/>
        <v>0</v>
      </c>
      <c r="BM1253" s="326">
        <f t="shared" si="1931"/>
        <v>0</v>
      </c>
    </row>
    <row r="1254" spans="3:65" x14ac:dyDescent="0.2">
      <c r="C1254" s="325">
        <f t="shared" si="1909"/>
        <v>22</v>
      </c>
      <c r="D1254" s="303" t="str">
        <f t="shared" si="1907"/>
        <v>item 22</v>
      </c>
      <c r="E1254" s="350" t="str">
        <f t="shared" si="1907"/>
        <v>Operating Expense</v>
      </c>
      <c r="F1254" s="320">
        <f t="shared" si="1907"/>
        <v>2</v>
      </c>
      <c r="G1254" s="320"/>
      <c r="H1254" s="354" t="b">
        <f>Input!M29</f>
        <v>0</v>
      </c>
      <c r="K1254" s="341">
        <f t="shared" si="1910"/>
        <v>0</v>
      </c>
      <c r="L1254" s="342">
        <f t="shared" si="1911"/>
        <v>0</v>
      </c>
      <c r="O1254" s="326">
        <f t="shared" ref="O1254:BM1254" si="1932">O585*O$1230*($H1254=TRUE)</f>
        <v>0</v>
      </c>
      <c r="P1254" s="326">
        <f t="shared" si="1932"/>
        <v>0</v>
      </c>
      <c r="Q1254" s="326">
        <f t="shared" si="1932"/>
        <v>0</v>
      </c>
      <c r="R1254" s="326">
        <f t="shared" si="1932"/>
        <v>0</v>
      </c>
      <c r="S1254" s="326">
        <f t="shared" si="1932"/>
        <v>0</v>
      </c>
      <c r="T1254" s="326">
        <f t="shared" si="1932"/>
        <v>0</v>
      </c>
      <c r="U1254" s="326">
        <f t="shared" si="1932"/>
        <v>0</v>
      </c>
      <c r="V1254" s="326">
        <f t="shared" si="1932"/>
        <v>0</v>
      </c>
      <c r="W1254" s="326">
        <f t="shared" si="1932"/>
        <v>0</v>
      </c>
      <c r="X1254" s="326">
        <f t="shared" si="1932"/>
        <v>0</v>
      </c>
      <c r="Y1254" s="326">
        <f t="shared" si="1932"/>
        <v>0</v>
      </c>
      <c r="Z1254" s="326">
        <f t="shared" si="1932"/>
        <v>0</v>
      </c>
      <c r="AA1254" s="326">
        <f t="shared" si="1932"/>
        <v>0</v>
      </c>
      <c r="AB1254" s="326">
        <f t="shared" si="1932"/>
        <v>0</v>
      </c>
      <c r="AC1254" s="326">
        <f t="shared" si="1932"/>
        <v>0</v>
      </c>
      <c r="AD1254" s="326">
        <f t="shared" si="1932"/>
        <v>0</v>
      </c>
      <c r="AE1254" s="326">
        <f t="shared" si="1932"/>
        <v>0</v>
      </c>
      <c r="AF1254" s="326">
        <f t="shared" si="1932"/>
        <v>0</v>
      </c>
      <c r="AG1254" s="326">
        <f t="shared" si="1932"/>
        <v>0</v>
      </c>
      <c r="AH1254" s="326">
        <f t="shared" si="1932"/>
        <v>0</v>
      </c>
      <c r="AI1254" s="326">
        <f t="shared" si="1932"/>
        <v>0</v>
      </c>
      <c r="AJ1254" s="326">
        <f t="shared" si="1932"/>
        <v>0</v>
      </c>
      <c r="AK1254" s="326">
        <f t="shared" si="1932"/>
        <v>0</v>
      </c>
      <c r="AL1254" s="326">
        <f t="shared" si="1932"/>
        <v>0</v>
      </c>
      <c r="AM1254" s="326">
        <f t="shared" si="1932"/>
        <v>0</v>
      </c>
      <c r="AN1254" s="326">
        <f t="shared" si="1932"/>
        <v>0</v>
      </c>
      <c r="AO1254" s="326">
        <f t="shared" si="1932"/>
        <v>0</v>
      </c>
      <c r="AP1254" s="326">
        <f t="shared" si="1932"/>
        <v>0</v>
      </c>
      <c r="AQ1254" s="326">
        <f t="shared" si="1932"/>
        <v>0</v>
      </c>
      <c r="AR1254" s="326">
        <f t="shared" si="1932"/>
        <v>0</v>
      </c>
      <c r="AS1254" s="326">
        <f t="shared" si="1932"/>
        <v>0</v>
      </c>
      <c r="AT1254" s="326">
        <f t="shared" si="1932"/>
        <v>0</v>
      </c>
      <c r="AU1254" s="326">
        <f t="shared" si="1932"/>
        <v>0</v>
      </c>
      <c r="AV1254" s="326">
        <f t="shared" si="1932"/>
        <v>0</v>
      </c>
      <c r="AW1254" s="326">
        <f t="shared" si="1932"/>
        <v>0</v>
      </c>
      <c r="AX1254" s="326">
        <f t="shared" si="1932"/>
        <v>0</v>
      </c>
      <c r="AY1254" s="326">
        <f t="shared" si="1932"/>
        <v>0</v>
      </c>
      <c r="AZ1254" s="326">
        <f t="shared" si="1932"/>
        <v>0</v>
      </c>
      <c r="BA1254" s="326">
        <f t="shared" si="1932"/>
        <v>0</v>
      </c>
      <c r="BB1254" s="326">
        <f t="shared" si="1932"/>
        <v>0</v>
      </c>
      <c r="BC1254" s="326">
        <f t="shared" si="1932"/>
        <v>0</v>
      </c>
      <c r="BD1254" s="326">
        <f t="shared" si="1932"/>
        <v>0</v>
      </c>
      <c r="BE1254" s="326">
        <f t="shared" si="1932"/>
        <v>0</v>
      </c>
      <c r="BF1254" s="326">
        <f t="shared" si="1932"/>
        <v>0</v>
      </c>
      <c r="BG1254" s="326">
        <f t="shared" si="1932"/>
        <v>0</v>
      </c>
      <c r="BH1254" s="326">
        <f t="shared" si="1932"/>
        <v>0</v>
      </c>
      <c r="BI1254" s="326">
        <f t="shared" si="1932"/>
        <v>0</v>
      </c>
      <c r="BJ1254" s="326">
        <f t="shared" si="1932"/>
        <v>0</v>
      </c>
      <c r="BK1254" s="326">
        <f t="shared" si="1932"/>
        <v>0</v>
      </c>
      <c r="BL1254" s="326">
        <f t="shared" si="1932"/>
        <v>0</v>
      </c>
      <c r="BM1254" s="326">
        <f t="shared" si="1932"/>
        <v>0</v>
      </c>
    </row>
    <row r="1255" spans="3:65" x14ac:dyDescent="0.2">
      <c r="C1255" s="325">
        <f t="shared" si="1909"/>
        <v>23</v>
      </c>
      <c r="D1255" s="303" t="str">
        <f t="shared" si="1907"/>
        <v>item 23</v>
      </c>
      <c r="E1255" s="350" t="str">
        <f t="shared" si="1907"/>
        <v>Operating Expense</v>
      </c>
      <c r="F1255" s="320">
        <f t="shared" si="1907"/>
        <v>2</v>
      </c>
      <c r="G1255" s="320"/>
      <c r="H1255" s="354" t="b">
        <f>Input!M30</f>
        <v>0</v>
      </c>
      <c r="K1255" s="341">
        <f t="shared" si="1910"/>
        <v>0</v>
      </c>
      <c r="L1255" s="342">
        <f t="shared" si="1911"/>
        <v>0</v>
      </c>
      <c r="O1255" s="326">
        <f t="shared" ref="O1255:BM1255" si="1933">O586*O$1230*($H1255=TRUE)</f>
        <v>0</v>
      </c>
      <c r="P1255" s="326">
        <f t="shared" si="1933"/>
        <v>0</v>
      </c>
      <c r="Q1255" s="326">
        <f t="shared" si="1933"/>
        <v>0</v>
      </c>
      <c r="R1255" s="326">
        <f t="shared" si="1933"/>
        <v>0</v>
      </c>
      <c r="S1255" s="326">
        <f t="shared" si="1933"/>
        <v>0</v>
      </c>
      <c r="T1255" s="326">
        <f t="shared" si="1933"/>
        <v>0</v>
      </c>
      <c r="U1255" s="326">
        <f t="shared" si="1933"/>
        <v>0</v>
      </c>
      <c r="V1255" s="326">
        <f t="shared" si="1933"/>
        <v>0</v>
      </c>
      <c r="W1255" s="326">
        <f t="shared" si="1933"/>
        <v>0</v>
      </c>
      <c r="X1255" s="326">
        <f t="shared" si="1933"/>
        <v>0</v>
      </c>
      <c r="Y1255" s="326">
        <f t="shared" si="1933"/>
        <v>0</v>
      </c>
      <c r="Z1255" s="326">
        <f t="shared" si="1933"/>
        <v>0</v>
      </c>
      <c r="AA1255" s="326">
        <f t="shared" si="1933"/>
        <v>0</v>
      </c>
      <c r="AB1255" s="326">
        <f t="shared" si="1933"/>
        <v>0</v>
      </c>
      <c r="AC1255" s="326">
        <f t="shared" si="1933"/>
        <v>0</v>
      </c>
      <c r="AD1255" s="326">
        <f t="shared" si="1933"/>
        <v>0</v>
      </c>
      <c r="AE1255" s="326">
        <f t="shared" si="1933"/>
        <v>0</v>
      </c>
      <c r="AF1255" s="326">
        <f t="shared" si="1933"/>
        <v>0</v>
      </c>
      <c r="AG1255" s="326">
        <f t="shared" si="1933"/>
        <v>0</v>
      </c>
      <c r="AH1255" s="326">
        <f t="shared" si="1933"/>
        <v>0</v>
      </c>
      <c r="AI1255" s="326">
        <f t="shared" si="1933"/>
        <v>0</v>
      </c>
      <c r="AJ1255" s="326">
        <f t="shared" si="1933"/>
        <v>0</v>
      </c>
      <c r="AK1255" s="326">
        <f t="shared" si="1933"/>
        <v>0</v>
      </c>
      <c r="AL1255" s="326">
        <f t="shared" si="1933"/>
        <v>0</v>
      </c>
      <c r="AM1255" s="326">
        <f t="shared" si="1933"/>
        <v>0</v>
      </c>
      <c r="AN1255" s="326">
        <f t="shared" si="1933"/>
        <v>0</v>
      </c>
      <c r="AO1255" s="326">
        <f t="shared" si="1933"/>
        <v>0</v>
      </c>
      <c r="AP1255" s="326">
        <f t="shared" si="1933"/>
        <v>0</v>
      </c>
      <c r="AQ1255" s="326">
        <f t="shared" si="1933"/>
        <v>0</v>
      </c>
      <c r="AR1255" s="326">
        <f t="shared" si="1933"/>
        <v>0</v>
      </c>
      <c r="AS1255" s="326">
        <f t="shared" si="1933"/>
        <v>0</v>
      </c>
      <c r="AT1255" s="326">
        <f t="shared" si="1933"/>
        <v>0</v>
      </c>
      <c r="AU1255" s="326">
        <f t="shared" si="1933"/>
        <v>0</v>
      </c>
      <c r="AV1255" s="326">
        <f t="shared" si="1933"/>
        <v>0</v>
      </c>
      <c r="AW1255" s="326">
        <f t="shared" si="1933"/>
        <v>0</v>
      </c>
      <c r="AX1255" s="326">
        <f t="shared" si="1933"/>
        <v>0</v>
      </c>
      <c r="AY1255" s="326">
        <f t="shared" si="1933"/>
        <v>0</v>
      </c>
      <c r="AZ1255" s="326">
        <f t="shared" si="1933"/>
        <v>0</v>
      </c>
      <c r="BA1255" s="326">
        <f t="shared" si="1933"/>
        <v>0</v>
      </c>
      <c r="BB1255" s="326">
        <f t="shared" si="1933"/>
        <v>0</v>
      </c>
      <c r="BC1255" s="326">
        <f t="shared" si="1933"/>
        <v>0</v>
      </c>
      <c r="BD1255" s="326">
        <f t="shared" si="1933"/>
        <v>0</v>
      </c>
      <c r="BE1255" s="326">
        <f t="shared" si="1933"/>
        <v>0</v>
      </c>
      <c r="BF1255" s="326">
        <f t="shared" si="1933"/>
        <v>0</v>
      </c>
      <c r="BG1255" s="326">
        <f t="shared" si="1933"/>
        <v>0</v>
      </c>
      <c r="BH1255" s="326">
        <f t="shared" si="1933"/>
        <v>0</v>
      </c>
      <c r="BI1255" s="326">
        <f t="shared" si="1933"/>
        <v>0</v>
      </c>
      <c r="BJ1255" s="326">
        <f t="shared" si="1933"/>
        <v>0</v>
      </c>
      <c r="BK1255" s="326">
        <f t="shared" si="1933"/>
        <v>0</v>
      </c>
      <c r="BL1255" s="326">
        <f t="shared" si="1933"/>
        <v>0</v>
      </c>
      <c r="BM1255" s="326">
        <f t="shared" si="1933"/>
        <v>0</v>
      </c>
    </row>
    <row r="1256" spans="3:65" x14ac:dyDescent="0.2">
      <c r="C1256" s="325">
        <f t="shared" si="1909"/>
        <v>24</v>
      </c>
      <c r="D1256" s="303" t="str">
        <f t="shared" si="1907"/>
        <v>item 24</v>
      </c>
      <c r="E1256" s="350" t="str">
        <f t="shared" si="1907"/>
        <v>Operating Expense</v>
      </c>
      <c r="F1256" s="320">
        <f t="shared" si="1907"/>
        <v>2</v>
      </c>
      <c r="G1256" s="320"/>
      <c r="H1256" s="354" t="b">
        <f>Input!M31</f>
        <v>0</v>
      </c>
      <c r="K1256" s="341">
        <f t="shared" si="1910"/>
        <v>0</v>
      </c>
      <c r="L1256" s="342">
        <f t="shared" si="1911"/>
        <v>0</v>
      </c>
      <c r="O1256" s="326">
        <f t="shared" ref="O1256:BM1256" si="1934">O587*O$1230*($H1256=TRUE)</f>
        <v>0</v>
      </c>
      <c r="P1256" s="326">
        <f t="shared" si="1934"/>
        <v>0</v>
      </c>
      <c r="Q1256" s="326">
        <f t="shared" si="1934"/>
        <v>0</v>
      </c>
      <c r="R1256" s="326">
        <f t="shared" si="1934"/>
        <v>0</v>
      </c>
      <c r="S1256" s="326">
        <f t="shared" si="1934"/>
        <v>0</v>
      </c>
      <c r="T1256" s="326">
        <f t="shared" si="1934"/>
        <v>0</v>
      </c>
      <c r="U1256" s="326">
        <f t="shared" si="1934"/>
        <v>0</v>
      </c>
      <c r="V1256" s="326">
        <f t="shared" si="1934"/>
        <v>0</v>
      </c>
      <c r="W1256" s="326">
        <f t="shared" si="1934"/>
        <v>0</v>
      </c>
      <c r="X1256" s="326">
        <f t="shared" si="1934"/>
        <v>0</v>
      </c>
      <c r="Y1256" s="326">
        <f t="shared" si="1934"/>
        <v>0</v>
      </c>
      <c r="Z1256" s="326">
        <f t="shared" si="1934"/>
        <v>0</v>
      </c>
      <c r="AA1256" s="326">
        <f t="shared" si="1934"/>
        <v>0</v>
      </c>
      <c r="AB1256" s="326">
        <f t="shared" si="1934"/>
        <v>0</v>
      </c>
      <c r="AC1256" s="326">
        <f t="shared" si="1934"/>
        <v>0</v>
      </c>
      <c r="AD1256" s="326">
        <f t="shared" si="1934"/>
        <v>0</v>
      </c>
      <c r="AE1256" s="326">
        <f t="shared" si="1934"/>
        <v>0</v>
      </c>
      <c r="AF1256" s="326">
        <f t="shared" si="1934"/>
        <v>0</v>
      </c>
      <c r="AG1256" s="326">
        <f t="shared" si="1934"/>
        <v>0</v>
      </c>
      <c r="AH1256" s="326">
        <f t="shared" si="1934"/>
        <v>0</v>
      </c>
      <c r="AI1256" s="326">
        <f t="shared" si="1934"/>
        <v>0</v>
      </c>
      <c r="AJ1256" s="326">
        <f t="shared" si="1934"/>
        <v>0</v>
      </c>
      <c r="AK1256" s="326">
        <f t="shared" si="1934"/>
        <v>0</v>
      </c>
      <c r="AL1256" s="326">
        <f t="shared" si="1934"/>
        <v>0</v>
      </c>
      <c r="AM1256" s="326">
        <f t="shared" si="1934"/>
        <v>0</v>
      </c>
      <c r="AN1256" s="326">
        <f t="shared" si="1934"/>
        <v>0</v>
      </c>
      <c r="AO1256" s="326">
        <f t="shared" si="1934"/>
        <v>0</v>
      </c>
      <c r="AP1256" s="326">
        <f t="shared" si="1934"/>
        <v>0</v>
      </c>
      <c r="AQ1256" s="326">
        <f t="shared" si="1934"/>
        <v>0</v>
      </c>
      <c r="AR1256" s="326">
        <f t="shared" si="1934"/>
        <v>0</v>
      </c>
      <c r="AS1256" s="326">
        <f t="shared" si="1934"/>
        <v>0</v>
      </c>
      <c r="AT1256" s="326">
        <f t="shared" si="1934"/>
        <v>0</v>
      </c>
      <c r="AU1256" s="326">
        <f t="shared" si="1934"/>
        <v>0</v>
      </c>
      <c r="AV1256" s="326">
        <f t="shared" si="1934"/>
        <v>0</v>
      </c>
      <c r="AW1256" s="326">
        <f t="shared" si="1934"/>
        <v>0</v>
      </c>
      <c r="AX1256" s="326">
        <f t="shared" si="1934"/>
        <v>0</v>
      </c>
      <c r="AY1256" s="326">
        <f t="shared" si="1934"/>
        <v>0</v>
      </c>
      <c r="AZ1256" s="326">
        <f t="shared" si="1934"/>
        <v>0</v>
      </c>
      <c r="BA1256" s="326">
        <f t="shared" si="1934"/>
        <v>0</v>
      </c>
      <c r="BB1256" s="326">
        <f t="shared" si="1934"/>
        <v>0</v>
      </c>
      <c r="BC1256" s="326">
        <f t="shared" si="1934"/>
        <v>0</v>
      </c>
      <c r="BD1256" s="326">
        <f t="shared" si="1934"/>
        <v>0</v>
      </c>
      <c r="BE1256" s="326">
        <f t="shared" si="1934"/>
        <v>0</v>
      </c>
      <c r="BF1256" s="326">
        <f t="shared" si="1934"/>
        <v>0</v>
      </c>
      <c r="BG1256" s="326">
        <f t="shared" si="1934"/>
        <v>0</v>
      </c>
      <c r="BH1256" s="326">
        <f t="shared" si="1934"/>
        <v>0</v>
      </c>
      <c r="BI1256" s="326">
        <f t="shared" si="1934"/>
        <v>0</v>
      </c>
      <c r="BJ1256" s="326">
        <f t="shared" si="1934"/>
        <v>0</v>
      </c>
      <c r="BK1256" s="326">
        <f t="shared" si="1934"/>
        <v>0</v>
      </c>
      <c r="BL1256" s="326">
        <f t="shared" si="1934"/>
        <v>0</v>
      </c>
      <c r="BM1256" s="326">
        <f t="shared" si="1934"/>
        <v>0</v>
      </c>
    </row>
    <row r="1257" spans="3:65" x14ac:dyDescent="0.2">
      <c r="C1257" s="325">
        <f t="shared" si="1909"/>
        <v>25</v>
      </c>
      <c r="D1257" s="303" t="str">
        <f t="shared" si="1907"/>
        <v>item 25</v>
      </c>
      <c r="E1257" s="350" t="str">
        <f t="shared" si="1907"/>
        <v>Operating Expense</v>
      </c>
      <c r="F1257" s="320">
        <f t="shared" si="1907"/>
        <v>2</v>
      </c>
      <c r="G1257" s="320"/>
      <c r="H1257" s="354" t="b">
        <f>Input!M32</f>
        <v>0</v>
      </c>
      <c r="K1257" s="344">
        <f t="shared" si="1910"/>
        <v>0</v>
      </c>
      <c r="L1257" s="345">
        <f t="shared" si="1911"/>
        <v>0</v>
      </c>
      <c r="O1257" s="326">
        <f t="shared" ref="O1257:BM1257" si="1935">O588*O$1230*($H1257=TRUE)</f>
        <v>0</v>
      </c>
      <c r="P1257" s="326">
        <f t="shared" si="1935"/>
        <v>0</v>
      </c>
      <c r="Q1257" s="326">
        <f t="shared" si="1935"/>
        <v>0</v>
      </c>
      <c r="R1257" s="326">
        <f t="shared" si="1935"/>
        <v>0</v>
      </c>
      <c r="S1257" s="326">
        <f t="shared" si="1935"/>
        <v>0</v>
      </c>
      <c r="T1257" s="326">
        <f t="shared" si="1935"/>
        <v>0</v>
      </c>
      <c r="U1257" s="326">
        <f t="shared" si="1935"/>
        <v>0</v>
      </c>
      <c r="V1257" s="326">
        <f t="shared" si="1935"/>
        <v>0</v>
      </c>
      <c r="W1257" s="326">
        <f t="shared" si="1935"/>
        <v>0</v>
      </c>
      <c r="X1257" s="326">
        <f t="shared" si="1935"/>
        <v>0</v>
      </c>
      <c r="Y1257" s="326">
        <f t="shared" si="1935"/>
        <v>0</v>
      </c>
      <c r="Z1257" s="326">
        <f t="shared" si="1935"/>
        <v>0</v>
      </c>
      <c r="AA1257" s="326">
        <f t="shared" si="1935"/>
        <v>0</v>
      </c>
      <c r="AB1257" s="326">
        <f t="shared" si="1935"/>
        <v>0</v>
      </c>
      <c r="AC1257" s="326">
        <f t="shared" si="1935"/>
        <v>0</v>
      </c>
      <c r="AD1257" s="326">
        <f t="shared" si="1935"/>
        <v>0</v>
      </c>
      <c r="AE1257" s="326">
        <f t="shared" si="1935"/>
        <v>0</v>
      </c>
      <c r="AF1257" s="326">
        <f t="shared" si="1935"/>
        <v>0</v>
      </c>
      <c r="AG1257" s="326">
        <f t="shared" si="1935"/>
        <v>0</v>
      </c>
      <c r="AH1257" s="326">
        <f t="shared" si="1935"/>
        <v>0</v>
      </c>
      <c r="AI1257" s="326">
        <f t="shared" si="1935"/>
        <v>0</v>
      </c>
      <c r="AJ1257" s="326">
        <f t="shared" si="1935"/>
        <v>0</v>
      </c>
      <c r="AK1257" s="326">
        <f t="shared" si="1935"/>
        <v>0</v>
      </c>
      <c r="AL1257" s="326">
        <f t="shared" si="1935"/>
        <v>0</v>
      </c>
      <c r="AM1257" s="326">
        <f t="shared" si="1935"/>
        <v>0</v>
      </c>
      <c r="AN1257" s="326">
        <f t="shared" si="1935"/>
        <v>0</v>
      </c>
      <c r="AO1257" s="326">
        <f t="shared" si="1935"/>
        <v>0</v>
      </c>
      <c r="AP1257" s="326">
        <f t="shared" si="1935"/>
        <v>0</v>
      </c>
      <c r="AQ1257" s="326">
        <f t="shared" si="1935"/>
        <v>0</v>
      </c>
      <c r="AR1257" s="326">
        <f t="shared" si="1935"/>
        <v>0</v>
      </c>
      <c r="AS1257" s="326">
        <f t="shared" si="1935"/>
        <v>0</v>
      </c>
      <c r="AT1257" s="326">
        <f t="shared" si="1935"/>
        <v>0</v>
      </c>
      <c r="AU1257" s="326">
        <f t="shared" si="1935"/>
        <v>0</v>
      </c>
      <c r="AV1257" s="326">
        <f t="shared" si="1935"/>
        <v>0</v>
      </c>
      <c r="AW1257" s="326">
        <f t="shared" si="1935"/>
        <v>0</v>
      </c>
      <c r="AX1257" s="326">
        <f t="shared" si="1935"/>
        <v>0</v>
      </c>
      <c r="AY1257" s="326">
        <f t="shared" si="1935"/>
        <v>0</v>
      </c>
      <c r="AZ1257" s="326">
        <f t="shared" si="1935"/>
        <v>0</v>
      </c>
      <c r="BA1257" s="326">
        <f t="shared" si="1935"/>
        <v>0</v>
      </c>
      <c r="BB1257" s="326">
        <f t="shared" si="1935"/>
        <v>0</v>
      </c>
      <c r="BC1257" s="326">
        <f t="shared" si="1935"/>
        <v>0</v>
      </c>
      <c r="BD1257" s="326">
        <f t="shared" si="1935"/>
        <v>0</v>
      </c>
      <c r="BE1257" s="326">
        <f t="shared" si="1935"/>
        <v>0</v>
      </c>
      <c r="BF1257" s="326">
        <f t="shared" si="1935"/>
        <v>0</v>
      </c>
      <c r="BG1257" s="326">
        <f t="shared" si="1935"/>
        <v>0</v>
      </c>
      <c r="BH1257" s="326">
        <f t="shared" si="1935"/>
        <v>0</v>
      </c>
      <c r="BI1257" s="326">
        <f t="shared" si="1935"/>
        <v>0</v>
      </c>
      <c r="BJ1257" s="326">
        <f t="shared" si="1935"/>
        <v>0</v>
      </c>
      <c r="BK1257" s="326">
        <f t="shared" si="1935"/>
        <v>0</v>
      </c>
      <c r="BL1257" s="326">
        <f t="shared" si="1935"/>
        <v>0</v>
      </c>
      <c r="BM1257" s="326">
        <f t="shared" si="1935"/>
        <v>0</v>
      </c>
    </row>
    <row r="1258" spans="3:65" x14ac:dyDescent="0.2">
      <c r="D1258" s="331" t="str">
        <f>"Total "&amp;D1232</f>
        <v>Total Investment Tax Credit (ITC)</v>
      </c>
      <c r="K1258" s="346">
        <f t="shared" si="1910"/>
        <v>0</v>
      </c>
      <c r="L1258" s="347">
        <f t="shared" si="1911"/>
        <v>0</v>
      </c>
      <c r="O1258" s="348">
        <f>SUM(O1233:O1257)</f>
        <v>0</v>
      </c>
      <c r="P1258" s="348">
        <f>SUM(P1233:P1257)</f>
        <v>0</v>
      </c>
      <c r="Q1258" s="348">
        <f t="shared" ref="Q1258" si="1936">SUM(Q1233:Q1257)</f>
        <v>0</v>
      </c>
      <c r="R1258" s="348">
        <f t="shared" ref="R1258" si="1937">SUM(R1233:R1257)</f>
        <v>0</v>
      </c>
      <c r="S1258" s="348">
        <f t="shared" ref="S1258" si="1938">SUM(S1233:S1257)</f>
        <v>0</v>
      </c>
      <c r="T1258" s="348">
        <f t="shared" ref="T1258" si="1939">SUM(T1233:T1257)</f>
        <v>0</v>
      </c>
      <c r="U1258" s="348">
        <f t="shared" ref="U1258" si="1940">SUM(U1233:U1257)</f>
        <v>0</v>
      </c>
      <c r="V1258" s="348">
        <f t="shared" ref="V1258" si="1941">SUM(V1233:V1257)</f>
        <v>0</v>
      </c>
      <c r="W1258" s="348">
        <f t="shared" ref="W1258" si="1942">SUM(W1233:W1257)</f>
        <v>0</v>
      </c>
      <c r="X1258" s="348">
        <f t="shared" ref="X1258" si="1943">SUM(X1233:X1257)</f>
        <v>0</v>
      </c>
      <c r="Y1258" s="348">
        <f t="shared" ref="Y1258" si="1944">SUM(Y1233:Y1257)</f>
        <v>0</v>
      </c>
      <c r="Z1258" s="348">
        <f t="shared" ref="Z1258" si="1945">SUM(Z1233:Z1257)</f>
        <v>0</v>
      </c>
      <c r="AA1258" s="348">
        <f t="shared" ref="AA1258" si="1946">SUM(AA1233:AA1257)</f>
        <v>0</v>
      </c>
      <c r="AB1258" s="348">
        <f t="shared" ref="AB1258" si="1947">SUM(AB1233:AB1257)</f>
        <v>0</v>
      </c>
      <c r="AC1258" s="348">
        <f t="shared" ref="AC1258" si="1948">SUM(AC1233:AC1257)</f>
        <v>0</v>
      </c>
      <c r="AD1258" s="348">
        <f t="shared" ref="AD1258" si="1949">SUM(AD1233:AD1257)</f>
        <v>0</v>
      </c>
      <c r="AE1258" s="348">
        <f t="shared" ref="AE1258" si="1950">SUM(AE1233:AE1257)</f>
        <v>0</v>
      </c>
      <c r="AF1258" s="348">
        <f t="shared" ref="AF1258" si="1951">SUM(AF1233:AF1257)</f>
        <v>0</v>
      </c>
      <c r="AG1258" s="348">
        <f t="shared" ref="AG1258" si="1952">SUM(AG1233:AG1257)</f>
        <v>0</v>
      </c>
      <c r="AH1258" s="348">
        <f t="shared" ref="AH1258" si="1953">SUM(AH1233:AH1257)</f>
        <v>0</v>
      </c>
      <c r="AI1258" s="348">
        <f t="shared" ref="AI1258" si="1954">SUM(AI1233:AI1257)</f>
        <v>0</v>
      </c>
      <c r="AJ1258" s="348">
        <f t="shared" ref="AJ1258" si="1955">SUM(AJ1233:AJ1257)</f>
        <v>0</v>
      </c>
      <c r="AK1258" s="348">
        <f t="shared" ref="AK1258" si="1956">SUM(AK1233:AK1257)</f>
        <v>0</v>
      </c>
      <c r="AL1258" s="348">
        <f t="shared" ref="AL1258" si="1957">SUM(AL1233:AL1257)</f>
        <v>0</v>
      </c>
      <c r="AM1258" s="348">
        <f t="shared" ref="AM1258" si="1958">SUM(AM1233:AM1257)</f>
        <v>0</v>
      </c>
      <c r="AN1258" s="348">
        <f t="shared" ref="AN1258" si="1959">SUM(AN1233:AN1257)</f>
        <v>0</v>
      </c>
      <c r="AO1258" s="348">
        <f t="shared" ref="AO1258" si="1960">SUM(AO1233:AO1257)</f>
        <v>0</v>
      </c>
      <c r="AP1258" s="348">
        <f t="shared" ref="AP1258" si="1961">SUM(AP1233:AP1257)</f>
        <v>0</v>
      </c>
      <c r="AQ1258" s="348">
        <f t="shared" ref="AQ1258" si="1962">SUM(AQ1233:AQ1257)</f>
        <v>0</v>
      </c>
      <c r="AR1258" s="348">
        <f t="shared" ref="AR1258" si="1963">SUM(AR1233:AR1257)</f>
        <v>0</v>
      </c>
      <c r="AS1258" s="348">
        <f t="shared" ref="AS1258" si="1964">SUM(AS1233:AS1257)</f>
        <v>0</v>
      </c>
      <c r="AT1258" s="348">
        <f t="shared" ref="AT1258" si="1965">SUM(AT1233:AT1257)</f>
        <v>0</v>
      </c>
      <c r="AU1258" s="348">
        <f t="shared" ref="AU1258" si="1966">SUM(AU1233:AU1257)</f>
        <v>0</v>
      </c>
      <c r="AV1258" s="348">
        <f t="shared" ref="AV1258" si="1967">SUM(AV1233:AV1257)</f>
        <v>0</v>
      </c>
      <c r="AW1258" s="348">
        <f t="shared" ref="AW1258" si="1968">SUM(AW1233:AW1257)</f>
        <v>0</v>
      </c>
      <c r="AX1258" s="348">
        <f t="shared" ref="AX1258" si="1969">SUM(AX1233:AX1257)</f>
        <v>0</v>
      </c>
      <c r="AY1258" s="348">
        <f t="shared" ref="AY1258" si="1970">SUM(AY1233:AY1257)</f>
        <v>0</v>
      </c>
      <c r="AZ1258" s="348">
        <f t="shared" ref="AZ1258" si="1971">SUM(AZ1233:AZ1257)</f>
        <v>0</v>
      </c>
      <c r="BA1258" s="348">
        <f t="shared" ref="BA1258" si="1972">SUM(BA1233:BA1257)</f>
        <v>0</v>
      </c>
      <c r="BB1258" s="348">
        <f t="shared" ref="BB1258" si="1973">SUM(BB1233:BB1257)</f>
        <v>0</v>
      </c>
      <c r="BC1258" s="348">
        <f t="shared" ref="BC1258" si="1974">SUM(BC1233:BC1257)</f>
        <v>0</v>
      </c>
      <c r="BD1258" s="348">
        <f t="shared" ref="BD1258" si="1975">SUM(BD1233:BD1257)</f>
        <v>0</v>
      </c>
      <c r="BE1258" s="348">
        <f t="shared" ref="BE1258" si="1976">SUM(BE1233:BE1257)</f>
        <v>0</v>
      </c>
      <c r="BF1258" s="348">
        <f t="shared" ref="BF1258" si="1977">SUM(BF1233:BF1257)</f>
        <v>0</v>
      </c>
      <c r="BG1258" s="348">
        <f t="shared" ref="BG1258" si="1978">SUM(BG1233:BG1257)</f>
        <v>0</v>
      </c>
      <c r="BH1258" s="348">
        <f t="shared" ref="BH1258" si="1979">SUM(BH1233:BH1257)</f>
        <v>0</v>
      </c>
      <c r="BI1258" s="348">
        <f t="shared" ref="BI1258" si="1980">SUM(BI1233:BI1257)</f>
        <v>0</v>
      </c>
      <c r="BJ1258" s="348">
        <f t="shared" ref="BJ1258" si="1981">SUM(BJ1233:BJ1257)</f>
        <v>0</v>
      </c>
      <c r="BK1258" s="348">
        <f t="shared" ref="BK1258" si="1982">SUM(BK1233:BK1257)</f>
        <v>0</v>
      </c>
      <c r="BL1258" s="348">
        <f t="shared" ref="BL1258" si="1983">SUM(BL1233:BL1257)</f>
        <v>0</v>
      </c>
      <c r="BM1258" s="348">
        <f t="shared" ref="BM1258" si="1984">SUM(BM1233:BM1257)</f>
        <v>0</v>
      </c>
    </row>
    <row r="1259" spans="3:65" s="326" customFormat="1" x14ac:dyDescent="0.2">
      <c r="D1259" s="334"/>
      <c r="F1259" s="335"/>
      <c r="G1259" s="335"/>
    </row>
    <row r="1260" spans="3:65" s="326" customFormat="1" outlineLevel="1" x14ac:dyDescent="0.2">
      <c r="D1260" s="334"/>
      <c r="F1260" s="335"/>
      <c r="G1260" s="335"/>
    </row>
    <row r="1261" spans="3:65" outlineLevel="1" x14ac:dyDescent="0.2">
      <c r="D1261" s="323" t="s">
        <v>73</v>
      </c>
      <c r="E1261" s="318"/>
      <c r="F1261" s="291"/>
      <c r="G1261" s="291"/>
      <c r="H1261" s="336" t="s">
        <v>71</v>
      </c>
      <c r="I1261" s="304" t="s">
        <v>74</v>
      </c>
      <c r="K1261" s="321"/>
      <c r="L1261" s="321"/>
      <c r="M1261" s="321"/>
      <c r="O1261" s="321"/>
      <c r="P1261" s="321"/>
      <c r="Q1261" s="321"/>
      <c r="R1261" s="321"/>
      <c r="S1261" s="321"/>
      <c r="T1261" s="321"/>
      <c r="U1261" s="321"/>
      <c r="V1261" s="321"/>
      <c r="W1261" s="321"/>
      <c r="X1261" s="321"/>
      <c r="Y1261" s="321"/>
      <c r="Z1261" s="321"/>
      <c r="AA1261" s="321"/>
      <c r="AB1261" s="321"/>
      <c r="AC1261" s="321"/>
      <c r="AD1261" s="321"/>
      <c r="AE1261" s="321"/>
      <c r="AF1261" s="321"/>
      <c r="AG1261" s="321"/>
      <c r="AH1261" s="321"/>
      <c r="AI1261" s="321"/>
      <c r="AJ1261" s="321"/>
      <c r="AK1261" s="321"/>
      <c r="AL1261" s="321"/>
      <c r="AM1261" s="321"/>
      <c r="AN1261" s="321"/>
      <c r="AO1261" s="321"/>
      <c r="AP1261" s="321"/>
      <c r="AQ1261" s="321"/>
      <c r="AR1261" s="321"/>
      <c r="AS1261" s="321"/>
      <c r="AT1261" s="321"/>
      <c r="AU1261" s="321"/>
      <c r="AV1261" s="321"/>
      <c r="AW1261" s="321"/>
      <c r="AX1261" s="321"/>
      <c r="AY1261" s="321"/>
      <c r="AZ1261" s="321"/>
      <c r="BA1261" s="321"/>
      <c r="BB1261" s="321"/>
      <c r="BC1261" s="321"/>
      <c r="BD1261" s="321"/>
      <c r="BE1261" s="321"/>
      <c r="BF1261" s="321"/>
      <c r="BG1261" s="321"/>
      <c r="BH1261" s="321"/>
      <c r="BI1261" s="321"/>
      <c r="BJ1261" s="321"/>
      <c r="BK1261" s="321"/>
      <c r="BL1261" s="321"/>
      <c r="BM1261" s="321"/>
    </row>
    <row r="1262" spans="3:65" outlineLevel="1" x14ac:dyDescent="0.2">
      <c r="C1262" s="325">
        <f>C1261+1</f>
        <v>1</v>
      </c>
      <c r="D1262" s="303" t="str">
        <f t="shared" ref="D1262:F1286" si="1985">INDEX(D$59:D$83,$C1262,1)</f>
        <v>CR Factors</v>
      </c>
      <c r="E1262" s="350" t="str">
        <f t="shared" si="1985"/>
        <v>Capital</v>
      </c>
      <c r="F1262" s="320">
        <f t="shared" si="1985"/>
        <v>4</v>
      </c>
      <c r="G1262" s="320"/>
      <c r="H1262" s="379" t="b">
        <f>H1233</f>
        <v>0</v>
      </c>
      <c r="I1262" s="372">
        <v>0.5</v>
      </c>
      <c r="K1262" s="341">
        <f>SUMPRODUCT(O1262:BM1262,$O$7:$BM$7)</f>
        <v>0</v>
      </c>
      <c r="L1262" s="342">
        <f>SUM(O1262:BM1262)</f>
        <v>0</v>
      </c>
      <c r="O1262" s="326">
        <f t="shared" ref="O1262:AT1262" si="1986">-O1233*$I1262</f>
        <v>0</v>
      </c>
      <c r="P1262" s="326">
        <f t="shared" si="1986"/>
        <v>0</v>
      </c>
      <c r="Q1262" s="326">
        <f t="shared" si="1986"/>
        <v>0</v>
      </c>
      <c r="R1262" s="326">
        <f t="shared" si="1986"/>
        <v>0</v>
      </c>
      <c r="S1262" s="326">
        <f t="shared" si="1986"/>
        <v>0</v>
      </c>
      <c r="T1262" s="326">
        <f t="shared" si="1986"/>
        <v>0</v>
      </c>
      <c r="U1262" s="326">
        <f t="shared" si="1986"/>
        <v>0</v>
      </c>
      <c r="V1262" s="326">
        <f t="shared" si="1986"/>
        <v>0</v>
      </c>
      <c r="W1262" s="326">
        <f t="shared" si="1986"/>
        <v>0</v>
      </c>
      <c r="X1262" s="326">
        <f t="shared" si="1986"/>
        <v>0</v>
      </c>
      <c r="Y1262" s="326">
        <f t="shared" si="1986"/>
        <v>0</v>
      </c>
      <c r="Z1262" s="326">
        <f t="shared" si="1986"/>
        <v>0</v>
      </c>
      <c r="AA1262" s="326">
        <f t="shared" si="1986"/>
        <v>0</v>
      </c>
      <c r="AB1262" s="326">
        <f t="shared" si="1986"/>
        <v>0</v>
      </c>
      <c r="AC1262" s="326">
        <f t="shared" si="1986"/>
        <v>0</v>
      </c>
      <c r="AD1262" s="326">
        <f t="shared" si="1986"/>
        <v>0</v>
      </c>
      <c r="AE1262" s="326">
        <f t="shared" si="1986"/>
        <v>0</v>
      </c>
      <c r="AF1262" s="326">
        <f t="shared" si="1986"/>
        <v>0</v>
      </c>
      <c r="AG1262" s="326">
        <f t="shared" si="1986"/>
        <v>0</v>
      </c>
      <c r="AH1262" s="326">
        <f t="shared" si="1986"/>
        <v>0</v>
      </c>
      <c r="AI1262" s="326">
        <f t="shared" si="1986"/>
        <v>0</v>
      </c>
      <c r="AJ1262" s="326">
        <f t="shared" si="1986"/>
        <v>0</v>
      </c>
      <c r="AK1262" s="326">
        <f t="shared" si="1986"/>
        <v>0</v>
      </c>
      <c r="AL1262" s="326">
        <f t="shared" si="1986"/>
        <v>0</v>
      </c>
      <c r="AM1262" s="326">
        <f t="shared" si="1986"/>
        <v>0</v>
      </c>
      <c r="AN1262" s="326">
        <f t="shared" si="1986"/>
        <v>0</v>
      </c>
      <c r="AO1262" s="326">
        <f t="shared" si="1986"/>
        <v>0</v>
      </c>
      <c r="AP1262" s="326">
        <f t="shared" si="1986"/>
        <v>0</v>
      </c>
      <c r="AQ1262" s="326">
        <f t="shared" si="1986"/>
        <v>0</v>
      </c>
      <c r="AR1262" s="326">
        <f t="shared" si="1986"/>
        <v>0</v>
      </c>
      <c r="AS1262" s="326">
        <f t="shared" si="1986"/>
        <v>0</v>
      </c>
      <c r="AT1262" s="326">
        <f t="shared" si="1986"/>
        <v>0</v>
      </c>
      <c r="AU1262" s="326">
        <f t="shared" ref="AU1262:BM1262" si="1987">-AU1233*$I1262</f>
        <v>0</v>
      </c>
      <c r="AV1262" s="326">
        <f t="shared" si="1987"/>
        <v>0</v>
      </c>
      <c r="AW1262" s="326">
        <f t="shared" si="1987"/>
        <v>0</v>
      </c>
      <c r="AX1262" s="326">
        <f t="shared" si="1987"/>
        <v>0</v>
      </c>
      <c r="AY1262" s="326">
        <f t="shared" si="1987"/>
        <v>0</v>
      </c>
      <c r="AZ1262" s="326">
        <f t="shared" si="1987"/>
        <v>0</v>
      </c>
      <c r="BA1262" s="326">
        <f t="shared" si="1987"/>
        <v>0</v>
      </c>
      <c r="BB1262" s="326">
        <f t="shared" si="1987"/>
        <v>0</v>
      </c>
      <c r="BC1262" s="326">
        <f t="shared" si="1987"/>
        <v>0</v>
      </c>
      <c r="BD1262" s="326">
        <f t="shared" si="1987"/>
        <v>0</v>
      </c>
      <c r="BE1262" s="326">
        <f t="shared" si="1987"/>
        <v>0</v>
      </c>
      <c r="BF1262" s="326">
        <f t="shared" si="1987"/>
        <v>0</v>
      </c>
      <c r="BG1262" s="326">
        <f t="shared" si="1987"/>
        <v>0</v>
      </c>
      <c r="BH1262" s="326">
        <f t="shared" si="1987"/>
        <v>0</v>
      </c>
      <c r="BI1262" s="326">
        <f t="shared" si="1987"/>
        <v>0</v>
      </c>
      <c r="BJ1262" s="326">
        <f t="shared" si="1987"/>
        <v>0</v>
      </c>
      <c r="BK1262" s="326">
        <f t="shared" si="1987"/>
        <v>0</v>
      </c>
      <c r="BL1262" s="326">
        <f t="shared" si="1987"/>
        <v>0</v>
      </c>
      <c r="BM1262" s="326">
        <f t="shared" si="1987"/>
        <v>0</v>
      </c>
    </row>
    <row r="1263" spans="3:65" outlineLevel="1" x14ac:dyDescent="0.2">
      <c r="C1263" s="325">
        <f t="shared" ref="C1263:C1286" si="1988">C1262+1</f>
        <v>2</v>
      </c>
      <c r="D1263" s="303" t="str">
        <f t="shared" si="1985"/>
        <v>item 2</v>
      </c>
      <c r="E1263" s="350" t="str">
        <f t="shared" si="1985"/>
        <v>Operating Expense</v>
      </c>
      <c r="F1263" s="320">
        <f t="shared" si="1985"/>
        <v>2</v>
      </c>
      <c r="G1263" s="320"/>
      <c r="H1263" s="379" t="b">
        <f t="shared" ref="H1263:H1286" si="1989">H1234</f>
        <v>0</v>
      </c>
      <c r="I1263" s="372">
        <v>0.5</v>
      </c>
      <c r="K1263" s="341">
        <f t="shared" ref="K1263:K1287" si="1990">SUMPRODUCT(O1263:BM1263,$O$7:$BM$7)</f>
        <v>0</v>
      </c>
      <c r="L1263" s="342">
        <f t="shared" ref="L1263:L1287" si="1991">SUM(O1263:BM1263)</f>
        <v>0</v>
      </c>
      <c r="O1263" s="326">
        <f t="shared" ref="O1263:AT1263" si="1992">-O1234*$I1263</f>
        <v>0</v>
      </c>
      <c r="P1263" s="326">
        <f t="shared" si="1992"/>
        <v>0</v>
      </c>
      <c r="Q1263" s="326">
        <f t="shared" si="1992"/>
        <v>0</v>
      </c>
      <c r="R1263" s="326">
        <f t="shared" si="1992"/>
        <v>0</v>
      </c>
      <c r="S1263" s="326">
        <f t="shared" si="1992"/>
        <v>0</v>
      </c>
      <c r="T1263" s="326">
        <f t="shared" si="1992"/>
        <v>0</v>
      </c>
      <c r="U1263" s="326">
        <f t="shared" si="1992"/>
        <v>0</v>
      </c>
      <c r="V1263" s="326">
        <f t="shared" si="1992"/>
        <v>0</v>
      </c>
      <c r="W1263" s="326">
        <f t="shared" si="1992"/>
        <v>0</v>
      </c>
      <c r="X1263" s="326">
        <f t="shared" si="1992"/>
        <v>0</v>
      </c>
      <c r="Y1263" s="326">
        <f t="shared" si="1992"/>
        <v>0</v>
      </c>
      <c r="Z1263" s="326">
        <f t="shared" si="1992"/>
        <v>0</v>
      </c>
      <c r="AA1263" s="326">
        <f t="shared" si="1992"/>
        <v>0</v>
      </c>
      <c r="AB1263" s="326">
        <f t="shared" si="1992"/>
        <v>0</v>
      </c>
      <c r="AC1263" s="326">
        <f t="shared" si="1992"/>
        <v>0</v>
      </c>
      <c r="AD1263" s="326">
        <f t="shared" si="1992"/>
        <v>0</v>
      </c>
      <c r="AE1263" s="326">
        <f t="shared" si="1992"/>
        <v>0</v>
      </c>
      <c r="AF1263" s="326">
        <f t="shared" si="1992"/>
        <v>0</v>
      </c>
      <c r="AG1263" s="326">
        <f t="shared" si="1992"/>
        <v>0</v>
      </c>
      <c r="AH1263" s="326">
        <f t="shared" si="1992"/>
        <v>0</v>
      </c>
      <c r="AI1263" s="326">
        <f t="shared" si="1992"/>
        <v>0</v>
      </c>
      <c r="AJ1263" s="326">
        <f t="shared" si="1992"/>
        <v>0</v>
      </c>
      <c r="AK1263" s="326">
        <f t="shared" si="1992"/>
        <v>0</v>
      </c>
      <c r="AL1263" s="326">
        <f t="shared" si="1992"/>
        <v>0</v>
      </c>
      <c r="AM1263" s="326">
        <f t="shared" si="1992"/>
        <v>0</v>
      </c>
      <c r="AN1263" s="326">
        <f t="shared" si="1992"/>
        <v>0</v>
      </c>
      <c r="AO1263" s="326">
        <f t="shared" si="1992"/>
        <v>0</v>
      </c>
      <c r="AP1263" s="326">
        <f t="shared" si="1992"/>
        <v>0</v>
      </c>
      <c r="AQ1263" s="326">
        <f t="shared" si="1992"/>
        <v>0</v>
      </c>
      <c r="AR1263" s="326">
        <f t="shared" si="1992"/>
        <v>0</v>
      </c>
      <c r="AS1263" s="326">
        <f t="shared" si="1992"/>
        <v>0</v>
      </c>
      <c r="AT1263" s="326">
        <f t="shared" si="1992"/>
        <v>0</v>
      </c>
      <c r="AU1263" s="326">
        <f t="shared" ref="AU1263:BM1263" si="1993">-AU1234*$I1263</f>
        <v>0</v>
      </c>
      <c r="AV1263" s="326">
        <f t="shared" si="1993"/>
        <v>0</v>
      </c>
      <c r="AW1263" s="326">
        <f t="shared" si="1993"/>
        <v>0</v>
      </c>
      <c r="AX1263" s="326">
        <f t="shared" si="1993"/>
        <v>0</v>
      </c>
      <c r="AY1263" s="326">
        <f t="shared" si="1993"/>
        <v>0</v>
      </c>
      <c r="AZ1263" s="326">
        <f t="shared" si="1993"/>
        <v>0</v>
      </c>
      <c r="BA1263" s="326">
        <f t="shared" si="1993"/>
        <v>0</v>
      </c>
      <c r="BB1263" s="326">
        <f t="shared" si="1993"/>
        <v>0</v>
      </c>
      <c r="BC1263" s="326">
        <f t="shared" si="1993"/>
        <v>0</v>
      </c>
      <c r="BD1263" s="326">
        <f t="shared" si="1993"/>
        <v>0</v>
      </c>
      <c r="BE1263" s="326">
        <f t="shared" si="1993"/>
        <v>0</v>
      </c>
      <c r="BF1263" s="326">
        <f t="shared" si="1993"/>
        <v>0</v>
      </c>
      <c r="BG1263" s="326">
        <f t="shared" si="1993"/>
        <v>0</v>
      </c>
      <c r="BH1263" s="326">
        <f t="shared" si="1993"/>
        <v>0</v>
      </c>
      <c r="BI1263" s="326">
        <f t="shared" si="1993"/>
        <v>0</v>
      </c>
      <c r="BJ1263" s="326">
        <f t="shared" si="1993"/>
        <v>0</v>
      </c>
      <c r="BK1263" s="326">
        <f t="shared" si="1993"/>
        <v>0</v>
      </c>
      <c r="BL1263" s="326">
        <f t="shared" si="1993"/>
        <v>0</v>
      </c>
      <c r="BM1263" s="326">
        <f t="shared" si="1993"/>
        <v>0</v>
      </c>
    </row>
    <row r="1264" spans="3:65" outlineLevel="1" x14ac:dyDescent="0.2">
      <c r="C1264" s="325">
        <f t="shared" si="1988"/>
        <v>3</v>
      </c>
      <c r="D1264" s="303" t="str">
        <f t="shared" si="1985"/>
        <v>item 3</v>
      </c>
      <c r="E1264" s="350" t="str">
        <f t="shared" si="1985"/>
        <v>Operating Expense</v>
      </c>
      <c r="F1264" s="320">
        <f t="shared" si="1985"/>
        <v>2</v>
      </c>
      <c r="G1264" s="320"/>
      <c r="H1264" s="379" t="b">
        <f t="shared" si="1989"/>
        <v>0</v>
      </c>
      <c r="I1264" s="372">
        <v>0.5</v>
      </c>
      <c r="K1264" s="341">
        <f t="shared" si="1990"/>
        <v>0</v>
      </c>
      <c r="L1264" s="342">
        <f t="shared" si="1991"/>
        <v>0</v>
      </c>
      <c r="O1264" s="326">
        <f t="shared" ref="O1264:AT1264" si="1994">-O1235*$I1264</f>
        <v>0</v>
      </c>
      <c r="P1264" s="326">
        <f t="shared" si="1994"/>
        <v>0</v>
      </c>
      <c r="Q1264" s="326">
        <f t="shared" si="1994"/>
        <v>0</v>
      </c>
      <c r="R1264" s="326">
        <f t="shared" si="1994"/>
        <v>0</v>
      </c>
      <c r="S1264" s="326">
        <f t="shared" si="1994"/>
        <v>0</v>
      </c>
      <c r="T1264" s="326">
        <f t="shared" si="1994"/>
        <v>0</v>
      </c>
      <c r="U1264" s="326">
        <f t="shared" si="1994"/>
        <v>0</v>
      </c>
      <c r="V1264" s="326">
        <f t="shared" si="1994"/>
        <v>0</v>
      </c>
      <c r="W1264" s="326">
        <f t="shared" si="1994"/>
        <v>0</v>
      </c>
      <c r="X1264" s="326">
        <f t="shared" si="1994"/>
        <v>0</v>
      </c>
      <c r="Y1264" s="326">
        <f t="shared" si="1994"/>
        <v>0</v>
      </c>
      <c r="Z1264" s="326">
        <f t="shared" si="1994"/>
        <v>0</v>
      </c>
      <c r="AA1264" s="326">
        <f t="shared" si="1994"/>
        <v>0</v>
      </c>
      <c r="AB1264" s="326">
        <f t="shared" si="1994"/>
        <v>0</v>
      </c>
      <c r="AC1264" s="326">
        <f t="shared" si="1994"/>
        <v>0</v>
      </c>
      <c r="AD1264" s="326">
        <f t="shared" si="1994"/>
        <v>0</v>
      </c>
      <c r="AE1264" s="326">
        <f t="shared" si="1994"/>
        <v>0</v>
      </c>
      <c r="AF1264" s="326">
        <f t="shared" si="1994"/>
        <v>0</v>
      </c>
      <c r="AG1264" s="326">
        <f t="shared" si="1994"/>
        <v>0</v>
      </c>
      <c r="AH1264" s="326">
        <f t="shared" si="1994"/>
        <v>0</v>
      </c>
      <c r="AI1264" s="326">
        <f t="shared" si="1994"/>
        <v>0</v>
      </c>
      <c r="AJ1264" s="326">
        <f t="shared" si="1994"/>
        <v>0</v>
      </c>
      <c r="AK1264" s="326">
        <f t="shared" si="1994"/>
        <v>0</v>
      </c>
      <c r="AL1264" s="326">
        <f t="shared" si="1994"/>
        <v>0</v>
      </c>
      <c r="AM1264" s="326">
        <f t="shared" si="1994"/>
        <v>0</v>
      </c>
      <c r="AN1264" s="326">
        <f t="shared" si="1994"/>
        <v>0</v>
      </c>
      <c r="AO1264" s="326">
        <f t="shared" si="1994"/>
        <v>0</v>
      </c>
      <c r="AP1264" s="326">
        <f t="shared" si="1994"/>
        <v>0</v>
      </c>
      <c r="AQ1264" s="326">
        <f t="shared" si="1994"/>
        <v>0</v>
      </c>
      <c r="AR1264" s="326">
        <f t="shared" si="1994"/>
        <v>0</v>
      </c>
      <c r="AS1264" s="326">
        <f t="shared" si="1994"/>
        <v>0</v>
      </c>
      <c r="AT1264" s="326">
        <f t="shared" si="1994"/>
        <v>0</v>
      </c>
      <c r="AU1264" s="326">
        <f t="shared" ref="AU1264:BM1264" si="1995">-AU1235*$I1264</f>
        <v>0</v>
      </c>
      <c r="AV1264" s="326">
        <f t="shared" si="1995"/>
        <v>0</v>
      </c>
      <c r="AW1264" s="326">
        <f t="shared" si="1995"/>
        <v>0</v>
      </c>
      <c r="AX1264" s="326">
        <f t="shared" si="1995"/>
        <v>0</v>
      </c>
      <c r="AY1264" s="326">
        <f t="shared" si="1995"/>
        <v>0</v>
      </c>
      <c r="AZ1264" s="326">
        <f t="shared" si="1995"/>
        <v>0</v>
      </c>
      <c r="BA1264" s="326">
        <f t="shared" si="1995"/>
        <v>0</v>
      </c>
      <c r="BB1264" s="326">
        <f t="shared" si="1995"/>
        <v>0</v>
      </c>
      <c r="BC1264" s="326">
        <f t="shared" si="1995"/>
        <v>0</v>
      </c>
      <c r="BD1264" s="326">
        <f t="shared" si="1995"/>
        <v>0</v>
      </c>
      <c r="BE1264" s="326">
        <f t="shared" si="1995"/>
        <v>0</v>
      </c>
      <c r="BF1264" s="326">
        <f t="shared" si="1995"/>
        <v>0</v>
      </c>
      <c r="BG1264" s="326">
        <f t="shared" si="1995"/>
        <v>0</v>
      </c>
      <c r="BH1264" s="326">
        <f t="shared" si="1995"/>
        <v>0</v>
      </c>
      <c r="BI1264" s="326">
        <f t="shared" si="1995"/>
        <v>0</v>
      </c>
      <c r="BJ1264" s="326">
        <f t="shared" si="1995"/>
        <v>0</v>
      </c>
      <c r="BK1264" s="326">
        <f t="shared" si="1995"/>
        <v>0</v>
      </c>
      <c r="BL1264" s="326">
        <f t="shared" si="1995"/>
        <v>0</v>
      </c>
      <c r="BM1264" s="326">
        <f t="shared" si="1995"/>
        <v>0</v>
      </c>
    </row>
    <row r="1265" spans="3:65" outlineLevel="1" x14ac:dyDescent="0.2">
      <c r="C1265" s="325">
        <f t="shared" si="1988"/>
        <v>4</v>
      </c>
      <c r="D1265" s="303" t="str">
        <f t="shared" si="1985"/>
        <v>item 4</v>
      </c>
      <c r="E1265" s="350" t="str">
        <f t="shared" si="1985"/>
        <v>Operating Expense</v>
      </c>
      <c r="F1265" s="320">
        <f t="shared" si="1985"/>
        <v>2</v>
      </c>
      <c r="G1265" s="320"/>
      <c r="H1265" s="379" t="b">
        <f t="shared" si="1989"/>
        <v>0</v>
      </c>
      <c r="I1265" s="372">
        <v>0.5</v>
      </c>
      <c r="K1265" s="341">
        <f t="shared" si="1990"/>
        <v>0</v>
      </c>
      <c r="L1265" s="342">
        <f t="shared" si="1991"/>
        <v>0</v>
      </c>
      <c r="O1265" s="326">
        <f t="shared" ref="O1265:AT1265" si="1996">-O1236*$I1265</f>
        <v>0</v>
      </c>
      <c r="P1265" s="326">
        <f t="shared" si="1996"/>
        <v>0</v>
      </c>
      <c r="Q1265" s="326">
        <f t="shared" si="1996"/>
        <v>0</v>
      </c>
      <c r="R1265" s="326">
        <f t="shared" si="1996"/>
        <v>0</v>
      </c>
      <c r="S1265" s="326">
        <f t="shared" si="1996"/>
        <v>0</v>
      </c>
      <c r="T1265" s="326">
        <f t="shared" si="1996"/>
        <v>0</v>
      </c>
      <c r="U1265" s="326">
        <f t="shared" si="1996"/>
        <v>0</v>
      </c>
      <c r="V1265" s="326">
        <f t="shared" si="1996"/>
        <v>0</v>
      </c>
      <c r="W1265" s="326">
        <f t="shared" si="1996"/>
        <v>0</v>
      </c>
      <c r="X1265" s="326">
        <f t="shared" si="1996"/>
        <v>0</v>
      </c>
      <c r="Y1265" s="326">
        <f t="shared" si="1996"/>
        <v>0</v>
      </c>
      <c r="Z1265" s="326">
        <f t="shared" si="1996"/>
        <v>0</v>
      </c>
      <c r="AA1265" s="326">
        <f t="shared" si="1996"/>
        <v>0</v>
      </c>
      <c r="AB1265" s="326">
        <f t="shared" si="1996"/>
        <v>0</v>
      </c>
      <c r="AC1265" s="326">
        <f t="shared" si="1996"/>
        <v>0</v>
      </c>
      <c r="AD1265" s="326">
        <f t="shared" si="1996"/>
        <v>0</v>
      </c>
      <c r="AE1265" s="326">
        <f t="shared" si="1996"/>
        <v>0</v>
      </c>
      <c r="AF1265" s="326">
        <f t="shared" si="1996"/>
        <v>0</v>
      </c>
      <c r="AG1265" s="326">
        <f t="shared" si="1996"/>
        <v>0</v>
      </c>
      <c r="AH1265" s="326">
        <f t="shared" si="1996"/>
        <v>0</v>
      </c>
      <c r="AI1265" s="326">
        <f t="shared" si="1996"/>
        <v>0</v>
      </c>
      <c r="AJ1265" s="326">
        <f t="shared" si="1996"/>
        <v>0</v>
      </c>
      <c r="AK1265" s="326">
        <f t="shared" si="1996"/>
        <v>0</v>
      </c>
      <c r="AL1265" s="326">
        <f t="shared" si="1996"/>
        <v>0</v>
      </c>
      <c r="AM1265" s="326">
        <f t="shared" si="1996"/>
        <v>0</v>
      </c>
      <c r="AN1265" s="326">
        <f t="shared" si="1996"/>
        <v>0</v>
      </c>
      <c r="AO1265" s="326">
        <f t="shared" si="1996"/>
        <v>0</v>
      </c>
      <c r="AP1265" s="326">
        <f t="shared" si="1996"/>
        <v>0</v>
      </c>
      <c r="AQ1265" s="326">
        <f t="shared" si="1996"/>
        <v>0</v>
      </c>
      <c r="AR1265" s="326">
        <f t="shared" si="1996"/>
        <v>0</v>
      </c>
      <c r="AS1265" s="326">
        <f t="shared" si="1996"/>
        <v>0</v>
      </c>
      <c r="AT1265" s="326">
        <f t="shared" si="1996"/>
        <v>0</v>
      </c>
      <c r="AU1265" s="326">
        <f t="shared" ref="AU1265:BM1265" si="1997">-AU1236*$I1265</f>
        <v>0</v>
      </c>
      <c r="AV1265" s="326">
        <f t="shared" si="1997"/>
        <v>0</v>
      </c>
      <c r="AW1265" s="326">
        <f t="shared" si="1997"/>
        <v>0</v>
      </c>
      <c r="AX1265" s="326">
        <f t="shared" si="1997"/>
        <v>0</v>
      </c>
      <c r="AY1265" s="326">
        <f t="shared" si="1997"/>
        <v>0</v>
      </c>
      <c r="AZ1265" s="326">
        <f t="shared" si="1997"/>
        <v>0</v>
      </c>
      <c r="BA1265" s="326">
        <f t="shared" si="1997"/>
        <v>0</v>
      </c>
      <c r="BB1265" s="326">
        <f t="shared" si="1997"/>
        <v>0</v>
      </c>
      <c r="BC1265" s="326">
        <f t="shared" si="1997"/>
        <v>0</v>
      </c>
      <c r="BD1265" s="326">
        <f t="shared" si="1997"/>
        <v>0</v>
      </c>
      <c r="BE1265" s="326">
        <f t="shared" si="1997"/>
        <v>0</v>
      </c>
      <c r="BF1265" s="326">
        <f t="shared" si="1997"/>
        <v>0</v>
      </c>
      <c r="BG1265" s="326">
        <f t="shared" si="1997"/>
        <v>0</v>
      </c>
      <c r="BH1265" s="326">
        <f t="shared" si="1997"/>
        <v>0</v>
      </c>
      <c r="BI1265" s="326">
        <f t="shared" si="1997"/>
        <v>0</v>
      </c>
      <c r="BJ1265" s="326">
        <f t="shared" si="1997"/>
        <v>0</v>
      </c>
      <c r="BK1265" s="326">
        <f t="shared" si="1997"/>
        <v>0</v>
      </c>
      <c r="BL1265" s="326">
        <f t="shared" si="1997"/>
        <v>0</v>
      </c>
      <c r="BM1265" s="326">
        <f t="shared" si="1997"/>
        <v>0</v>
      </c>
    </row>
    <row r="1266" spans="3:65" outlineLevel="1" x14ac:dyDescent="0.2">
      <c r="C1266" s="325">
        <f t="shared" si="1988"/>
        <v>5</v>
      </c>
      <c r="D1266" s="303" t="str">
        <f t="shared" si="1985"/>
        <v>item 5</v>
      </c>
      <c r="E1266" s="350" t="str">
        <f t="shared" si="1985"/>
        <v>Operating Expense</v>
      </c>
      <c r="F1266" s="320">
        <f t="shared" si="1985"/>
        <v>2</v>
      </c>
      <c r="G1266" s="320"/>
      <c r="H1266" s="379" t="b">
        <f t="shared" si="1989"/>
        <v>0</v>
      </c>
      <c r="I1266" s="372">
        <v>0.5</v>
      </c>
      <c r="K1266" s="341">
        <f t="shared" si="1990"/>
        <v>0</v>
      </c>
      <c r="L1266" s="342">
        <f t="shared" si="1991"/>
        <v>0</v>
      </c>
      <c r="O1266" s="326">
        <f t="shared" ref="O1266:AT1266" si="1998">-O1237*$I1266</f>
        <v>0</v>
      </c>
      <c r="P1266" s="326">
        <f t="shared" si="1998"/>
        <v>0</v>
      </c>
      <c r="Q1266" s="326">
        <f t="shared" si="1998"/>
        <v>0</v>
      </c>
      <c r="R1266" s="326">
        <f t="shared" si="1998"/>
        <v>0</v>
      </c>
      <c r="S1266" s="326">
        <f t="shared" si="1998"/>
        <v>0</v>
      </c>
      <c r="T1266" s="326">
        <f t="shared" si="1998"/>
        <v>0</v>
      </c>
      <c r="U1266" s="326">
        <f t="shared" si="1998"/>
        <v>0</v>
      </c>
      <c r="V1266" s="326">
        <f t="shared" si="1998"/>
        <v>0</v>
      </c>
      <c r="W1266" s="326">
        <f t="shared" si="1998"/>
        <v>0</v>
      </c>
      <c r="X1266" s="326">
        <f t="shared" si="1998"/>
        <v>0</v>
      </c>
      <c r="Y1266" s="326">
        <f t="shared" si="1998"/>
        <v>0</v>
      </c>
      <c r="Z1266" s="326">
        <f t="shared" si="1998"/>
        <v>0</v>
      </c>
      <c r="AA1266" s="326">
        <f t="shared" si="1998"/>
        <v>0</v>
      </c>
      <c r="AB1266" s="326">
        <f t="shared" si="1998"/>
        <v>0</v>
      </c>
      <c r="AC1266" s="326">
        <f t="shared" si="1998"/>
        <v>0</v>
      </c>
      <c r="AD1266" s="326">
        <f t="shared" si="1998"/>
        <v>0</v>
      </c>
      <c r="AE1266" s="326">
        <f t="shared" si="1998"/>
        <v>0</v>
      </c>
      <c r="AF1266" s="326">
        <f t="shared" si="1998"/>
        <v>0</v>
      </c>
      <c r="AG1266" s="326">
        <f t="shared" si="1998"/>
        <v>0</v>
      </c>
      <c r="AH1266" s="326">
        <f t="shared" si="1998"/>
        <v>0</v>
      </c>
      <c r="AI1266" s="326">
        <f t="shared" si="1998"/>
        <v>0</v>
      </c>
      <c r="AJ1266" s="326">
        <f t="shared" si="1998"/>
        <v>0</v>
      </c>
      <c r="AK1266" s="326">
        <f t="shared" si="1998"/>
        <v>0</v>
      </c>
      <c r="AL1266" s="326">
        <f t="shared" si="1998"/>
        <v>0</v>
      </c>
      <c r="AM1266" s="326">
        <f t="shared" si="1998"/>
        <v>0</v>
      </c>
      <c r="AN1266" s="326">
        <f t="shared" si="1998"/>
        <v>0</v>
      </c>
      <c r="AO1266" s="326">
        <f t="shared" si="1998"/>
        <v>0</v>
      </c>
      <c r="AP1266" s="326">
        <f t="shared" si="1998"/>
        <v>0</v>
      </c>
      <c r="AQ1266" s="326">
        <f t="shared" si="1998"/>
        <v>0</v>
      </c>
      <c r="AR1266" s="326">
        <f t="shared" si="1998"/>
        <v>0</v>
      </c>
      <c r="AS1266" s="326">
        <f t="shared" si="1998"/>
        <v>0</v>
      </c>
      <c r="AT1266" s="326">
        <f t="shared" si="1998"/>
        <v>0</v>
      </c>
      <c r="AU1266" s="326">
        <f t="shared" ref="AU1266:BM1266" si="1999">-AU1237*$I1266</f>
        <v>0</v>
      </c>
      <c r="AV1266" s="326">
        <f t="shared" si="1999"/>
        <v>0</v>
      </c>
      <c r="AW1266" s="326">
        <f t="shared" si="1999"/>
        <v>0</v>
      </c>
      <c r="AX1266" s="326">
        <f t="shared" si="1999"/>
        <v>0</v>
      </c>
      <c r="AY1266" s="326">
        <f t="shared" si="1999"/>
        <v>0</v>
      </c>
      <c r="AZ1266" s="326">
        <f t="shared" si="1999"/>
        <v>0</v>
      </c>
      <c r="BA1266" s="326">
        <f t="shared" si="1999"/>
        <v>0</v>
      </c>
      <c r="BB1266" s="326">
        <f t="shared" si="1999"/>
        <v>0</v>
      </c>
      <c r="BC1266" s="326">
        <f t="shared" si="1999"/>
        <v>0</v>
      </c>
      <c r="BD1266" s="326">
        <f t="shared" si="1999"/>
        <v>0</v>
      </c>
      <c r="BE1266" s="326">
        <f t="shared" si="1999"/>
        <v>0</v>
      </c>
      <c r="BF1266" s="326">
        <f t="shared" si="1999"/>
        <v>0</v>
      </c>
      <c r="BG1266" s="326">
        <f t="shared" si="1999"/>
        <v>0</v>
      </c>
      <c r="BH1266" s="326">
        <f t="shared" si="1999"/>
        <v>0</v>
      </c>
      <c r="BI1266" s="326">
        <f t="shared" si="1999"/>
        <v>0</v>
      </c>
      <c r="BJ1266" s="326">
        <f t="shared" si="1999"/>
        <v>0</v>
      </c>
      <c r="BK1266" s="326">
        <f t="shared" si="1999"/>
        <v>0</v>
      </c>
      <c r="BL1266" s="326">
        <f t="shared" si="1999"/>
        <v>0</v>
      </c>
      <c r="BM1266" s="326">
        <f t="shared" si="1999"/>
        <v>0</v>
      </c>
    </row>
    <row r="1267" spans="3:65" outlineLevel="1" x14ac:dyDescent="0.2">
      <c r="C1267" s="325">
        <f t="shared" si="1988"/>
        <v>6</v>
      </c>
      <c r="D1267" s="303" t="str">
        <f t="shared" si="1985"/>
        <v>item 6</v>
      </c>
      <c r="E1267" s="350" t="str">
        <f t="shared" si="1985"/>
        <v>Operating Expense</v>
      </c>
      <c r="F1267" s="320">
        <f t="shared" si="1985"/>
        <v>2</v>
      </c>
      <c r="G1267" s="320"/>
      <c r="H1267" s="379" t="b">
        <f t="shared" si="1989"/>
        <v>0</v>
      </c>
      <c r="I1267" s="372">
        <v>0.5</v>
      </c>
      <c r="K1267" s="341">
        <f t="shared" si="1990"/>
        <v>0</v>
      </c>
      <c r="L1267" s="342">
        <f t="shared" si="1991"/>
        <v>0</v>
      </c>
      <c r="O1267" s="326">
        <f t="shared" ref="O1267:AT1267" si="2000">-O1238*$I1267</f>
        <v>0</v>
      </c>
      <c r="P1267" s="326">
        <f t="shared" si="2000"/>
        <v>0</v>
      </c>
      <c r="Q1267" s="326">
        <f t="shared" si="2000"/>
        <v>0</v>
      </c>
      <c r="R1267" s="326">
        <f t="shared" si="2000"/>
        <v>0</v>
      </c>
      <c r="S1267" s="326">
        <f t="shared" si="2000"/>
        <v>0</v>
      </c>
      <c r="T1267" s="326">
        <f t="shared" si="2000"/>
        <v>0</v>
      </c>
      <c r="U1267" s="326">
        <f t="shared" si="2000"/>
        <v>0</v>
      </c>
      <c r="V1267" s="326">
        <f t="shared" si="2000"/>
        <v>0</v>
      </c>
      <c r="W1267" s="326">
        <f t="shared" si="2000"/>
        <v>0</v>
      </c>
      <c r="X1267" s="326">
        <f t="shared" si="2000"/>
        <v>0</v>
      </c>
      <c r="Y1267" s="326">
        <f t="shared" si="2000"/>
        <v>0</v>
      </c>
      <c r="Z1267" s="326">
        <f t="shared" si="2000"/>
        <v>0</v>
      </c>
      <c r="AA1267" s="326">
        <f t="shared" si="2000"/>
        <v>0</v>
      </c>
      <c r="AB1267" s="326">
        <f t="shared" si="2000"/>
        <v>0</v>
      </c>
      <c r="AC1267" s="326">
        <f t="shared" si="2000"/>
        <v>0</v>
      </c>
      <c r="AD1267" s="326">
        <f t="shared" si="2000"/>
        <v>0</v>
      </c>
      <c r="AE1267" s="326">
        <f t="shared" si="2000"/>
        <v>0</v>
      </c>
      <c r="AF1267" s="326">
        <f t="shared" si="2000"/>
        <v>0</v>
      </c>
      <c r="AG1267" s="326">
        <f t="shared" si="2000"/>
        <v>0</v>
      </c>
      <c r="AH1267" s="326">
        <f t="shared" si="2000"/>
        <v>0</v>
      </c>
      <c r="AI1267" s="326">
        <f t="shared" si="2000"/>
        <v>0</v>
      </c>
      <c r="AJ1267" s="326">
        <f t="shared" si="2000"/>
        <v>0</v>
      </c>
      <c r="AK1267" s="326">
        <f t="shared" si="2000"/>
        <v>0</v>
      </c>
      <c r="AL1267" s="326">
        <f t="shared" si="2000"/>
        <v>0</v>
      </c>
      <c r="AM1267" s="326">
        <f t="shared" si="2000"/>
        <v>0</v>
      </c>
      <c r="AN1267" s="326">
        <f t="shared" si="2000"/>
        <v>0</v>
      </c>
      <c r="AO1267" s="326">
        <f t="shared" si="2000"/>
        <v>0</v>
      </c>
      <c r="AP1267" s="326">
        <f t="shared" si="2000"/>
        <v>0</v>
      </c>
      <c r="AQ1267" s="326">
        <f t="shared" si="2000"/>
        <v>0</v>
      </c>
      <c r="AR1267" s="326">
        <f t="shared" si="2000"/>
        <v>0</v>
      </c>
      <c r="AS1267" s="326">
        <f t="shared" si="2000"/>
        <v>0</v>
      </c>
      <c r="AT1267" s="326">
        <f t="shared" si="2000"/>
        <v>0</v>
      </c>
      <c r="AU1267" s="326">
        <f t="shared" ref="AU1267:BM1267" si="2001">-AU1238*$I1267</f>
        <v>0</v>
      </c>
      <c r="AV1267" s="326">
        <f t="shared" si="2001"/>
        <v>0</v>
      </c>
      <c r="AW1267" s="326">
        <f t="shared" si="2001"/>
        <v>0</v>
      </c>
      <c r="AX1267" s="326">
        <f t="shared" si="2001"/>
        <v>0</v>
      </c>
      <c r="AY1267" s="326">
        <f t="shared" si="2001"/>
        <v>0</v>
      </c>
      <c r="AZ1267" s="326">
        <f t="shared" si="2001"/>
        <v>0</v>
      </c>
      <c r="BA1267" s="326">
        <f t="shared" si="2001"/>
        <v>0</v>
      </c>
      <c r="BB1267" s="326">
        <f t="shared" si="2001"/>
        <v>0</v>
      </c>
      <c r="BC1267" s="326">
        <f t="shared" si="2001"/>
        <v>0</v>
      </c>
      <c r="BD1267" s="326">
        <f t="shared" si="2001"/>
        <v>0</v>
      </c>
      <c r="BE1267" s="326">
        <f t="shared" si="2001"/>
        <v>0</v>
      </c>
      <c r="BF1267" s="326">
        <f t="shared" si="2001"/>
        <v>0</v>
      </c>
      <c r="BG1267" s="326">
        <f t="shared" si="2001"/>
        <v>0</v>
      </c>
      <c r="BH1267" s="326">
        <f t="shared" si="2001"/>
        <v>0</v>
      </c>
      <c r="BI1267" s="326">
        <f t="shared" si="2001"/>
        <v>0</v>
      </c>
      <c r="BJ1267" s="326">
        <f t="shared" si="2001"/>
        <v>0</v>
      </c>
      <c r="BK1267" s="326">
        <f t="shared" si="2001"/>
        <v>0</v>
      </c>
      <c r="BL1267" s="326">
        <f t="shared" si="2001"/>
        <v>0</v>
      </c>
      <c r="BM1267" s="326">
        <f t="shared" si="2001"/>
        <v>0</v>
      </c>
    </row>
    <row r="1268" spans="3:65" outlineLevel="1" x14ac:dyDescent="0.2">
      <c r="C1268" s="325">
        <f t="shared" si="1988"/>
        <v>7</v>
      </c>
      <c r="D1268" s="303" t="str">
        <f t="shared" si="1985"/>
        <v>item 7</v>
      </c>
      <c r="E1268" s="350" t="str">
        <f t="shared" si="1985"/>
        <v>Operating Expense</v>
      </c>
      <c r="F1268" s="320">
        <f t="shared" si="1985"/>
        <v>2</v>
      </c>
      <c r="G1268" s="320"/>
      <c r="H1268" s="379" t="b">
        <f t="shared" si="1989"/>
        <v>0</v>
      </c>
      <c r="I1268" s="372">
        <v>0.5</v>
      </c>
      <c r="K1268" s="341">
        <f t="shared" si="1990"/>
        <v>0</v>
      </c>
      <c r="L1268" s="342">
        <f t="shared" si="1991"/>
        <v>0</v>
      </c>
      <c r="O1268" s="326">
        <f t="shared" ref="O1268:AT1268" si="2002">-O1239*$I1268</f>
        <v>0</v>
      </c>
      <c r="P1268" s="326">
        <f t="shared" si="2002"/>
        <v>0</v>
      </c>
      <c r="Q1268" s="326">
        <f t="shared" si="2002"/>
        <v>0</v>
      </c>
      <c r="R1268" s="326">
        <f t="shared" si="2002"/>
        <v>0</v>
      </c>
      <c r="S1268" s="326">
        <f t="shared" si="2002"/>
        <v>0</v>
      </c>
      <c r="T1268" s="326">
        <f t="shared" si="2002"/>
        <v>0</v>
      </c>
      <c r="U1268" s="326">
        <f t="shared" si="2002"/>
        <v>0</v>
      </c>
      <c r="V1268" s="326">
        <f t="shared" si="2002"/>
        <v>0</v>
      </c>
      <c r="W1268" s="326">
        <f t="shared" si="2002"/>
        <v>0</v>
      </c>
      <c r="X1268" s="326">
        <f t="shared" si="2002"/>
        <v>0</v>
      </c>
      <c r="Y1268" s="326">
        <f t="shared" si="2002"/>
        <v>0</v>
      </c>
      <c r="Z1268" s="326">
        <f t="shared" si="2002"/>
        <v>0</v>
      </c>
      <c r="AA1268" s="326">
        <f t="shared" si="2002"/>
        <v>0</v>
      </c>
      <c r="AB1268" s="326">
        <f t="shared" si="2002"/>
        <v>0</v>
      </c>
      <c r="AC1268" s="326">
        <f t="shared" si="2002"/>
        <v>0</v>
      </c>
      <c r="AD1268" s="326">
        <f t="shared" si="2002"/>
        <v>0</v>
      </c>
      <c r="AE1268" s="326">
        <f t="shared" si="2002"/>
        <v>0</v>
      </c>
      <c r="AF1268" s="326">
        <f t="shared" si="2002"/>
        <v>0</v>
      </c>
      <c r="AG1268" s="326">
        <f t="shared" si="2002"/>
        <v>0</v>
      </c>
      <c r="AH1268" s="326">
        <f t="shared" si="2002"/>
        <v>0</v>
      </c>
      <c r="AI1268" s="326">
        <f t="shared" si="2002"/>
        <v>0</v>
      </c>
      <c r="AJ1268" s="326">
        <f t="shared" si="2002"/>
        <v>0</v>
      </c>
      <c r="AK1268" s="326">
        <f t="shared" si="2002"/>
        <v>0</v>
      </c>
      <c r="AL1268" s="326">
        <f t="shared" si="2002"/>
        <v>0</v>
      </c>
      <c r="AM1268" s="326">
        <f t="shared" si="2002"/>
        <v>0</v>
      </c>
      <c r="AN1268" s="326">
        <f t="shared" si="2002"/>
        <v>0</v>
      </c>
      <c r="AO1268" s="326">
        <f t="shared" si="2002"/>
        <v>0</v>
      </c>
      <c r="AP1268" s="326">
        <f t="shared" si="2002"/>
        <v>0</v>
      </c>
      <c r="AQ1268" s="326">
        <f t="shared" si="2002"/>
        <v>0</v>
      </c>
      <c r="AR1268" s="326">
        <f t="shared" si="2002"/>
        <v>0</v>
      </c>
      <c r="AS1268" s="326">
        <f t="shared" si="2002"/>
        <v>0</v>
      </c>
      <c r="AT1268" s="326">
        <f t="shared" si="2002"/>
        <v>0</v>
      </c>
      <c r="AU1268" s="326">
        <f t="shared" ref="AU1268:BM1268" si="2003">-AU1239*$I1268</f>
        <v>0</v>
      </c>
      <c r="AV1268" s="326">
        <f t="shared" si="2003"/>
        <v>0</v>
      </c>
      <c r="AW1268" s="326">
        <f t="shared" si="2003"/>
        <v>0</v>
      </c>
      <c r="AX1268" s="326">
        <f t="shared" si="2003"/>
        <v>0</v>
      </c>
      <c r="AY1268" s="326">
        <f t="shared" si="2003"/>
        <v>0</v>
      </c>
      <c r="AZ1268" s="326">
        <f t="shared" si="2003"/>
        <v>0</v>
      </c>
      <c r="BA1268" s="326">
        <f t="shared" si="2003"/>
        <v>0</v>
      </c>
      <c r="BB1268" s="326">
        <f t="shared" si="2003"/>
        <v>0</v>
      </c>
      <c r="BC1268" s="326">
        <f t="shared" si="2003"/>
        <v>0</v>
      </c>
      <c r="BD1268" s="326">
        <f t="shared" si="2003"/>
        <v>0</v>
      </c>
      <c r="BE1268" s="326">
        <f t="shared" si="2003"/>
        <v>0</v>
      </c>
      <c r="BF1268" s="326">
        <f t="shared" si="2003"/>
        <v>0</v>
      </c>
      <c r="BG1268" s="326">
        <f t="shared" si="2003"/>
        <v>0</v>
      </c>
      <c r="BH1268" s="326">
        <f t="shared" si="2003"/>
        <v>0</v>
      </c>
      <c r="BI1268" s="326">
        <f t="shared" si="2003"/>
        <v>0</v>
      </c>
      <c r="BJ1268" s="326">
        <f t="shared" si="2003"/>
        <v>0</v>
      </c>
      <c r="BK1268" s="326">
        <f t="shared" si="2003"/>
        <v>0</v>
      </c>
      <c r="BL1268" s="326">
        <f t="shared" si="2003"/>
        <v>0</v>
      </c>
      <c r="BM1268" s="326">
        <f t="shared" si="2003"/>
        <v>0</v>
      </c>
    </row>
    <row r="1269" spans="3:65" outlineLevel="1" x14ac:dyDescent="0.2">
      <c r="C1269" s="325">
        <f t="shared" si="1988"/>
        <v>8</v>
      </c>
      <c r="D1269" s="303" t="str">
        <f t="shared" si="1985"/>
        <v>item 8</v>
      </c>
      <c r="E1269" s="350" t="str">
        <f t="shared" si="1985"/>
        <v>Operating Expense</v>
      </c>
      <c r="F1269" s="320">
        <f t="shared" si="1985"/>
        <v>2</v>
      </c>
      <c r="G1269" s="320"/>
      <c r="H1269" s="379" t="b">
        <f t="shared" si="1989"/>
        <v>0</v>
      </c>
      <c r="I1269" s="372">
        <v>0.5</v>
      </c>
      <c r="K1269" s="341">
        <f t="shared" si="1990"/>
        <v>0</v>
      </c>
      <c r="L1269" s="342">
        <f t="shared" si="1991"/>
        <v>0</v>
      </c>
      <c r="O1269" s="326">
        <f t="shared" ref="O1269:AT1269" si="2004">-O1240*$I1269</f>
        <v>0</v>
      </c>
      <c r="P1269" s="326">
        <f t="shared" si="2004"/>
        <v>0</v>
      </c>
      <c r="Q1269" s="326">
        <f t="shared" si="2004"/>
        <v>0</v>
      </c>
      <c r="R1269" s="326">
        <f t="shared" si="2004"/>
        <v>0</v>
      </c>
      <c r="S1269" s="326">
        <f t="shared" si="2004"/>
        <v>0</v>
      </c>
      <c r="T1269" s="326">
        <f t="shared" si="2004"/>
        <v>0</v>
      </c>
      <c r="U1269" s="326">
        <f t="shared" si="2004"/>
        <v>0</v>
      </c>
      <c r="V1269" s="326">
        <f t="shared" si="2004"/>
        <v>0</v>
      </c>
      <c r="W1269" s="326">
        <f t="shared" si="2004"/>
        <v>0</v>
      </c>
      <c r="X1269" s="326">
        <f t="shared" si="2004"/>
        <v>0</v>
      </c>
      <c r="Y1269" s="326">
        <f t="shared" si="2004"/>
        <v>0</v>
      </c>
      <c r="Z1269" s="326">
        <f t="shared" si="2004"/>
        <v>0</v>
      </c>
      <c r="AA1269" s="326">
        <f t="shared" si="2004"/>
        <v>0</v>
      </c>
      <c r="AB1269" s="326">
        <f t="shared" si="2004"/>
        <v>0</v>
      </c>
      <c r="AC1269" s="326">
        <f t="shared" si="2004"/>
        <v>0</v>
      </c>
      <c r="AD1269" s="326">
        <f t="shared" si="2004"/>
        <v>0</v>
      </c>
      <c r="AE1269" s="326">
        <f t="shared" si="2004"/>
        <v>0</v>
      </c>
      <c r="AF1269" s="326">
        <f t="shared" si="2004"/>
        <v>0</v>
      </c>
      <c r="AG1269" s="326">
        <f t="shared" si="2004"/>
        <v>0</v>
      </c>
      <c r="AH1269" s="326">
        <f t="shared" si="2004"/>
        <v>0</v>
      </c>
      <c r="AI1269" s="326">
        <f t="shared" si="2004"/>
        <v>0</v>
      </c>
      <c r="AJ1269" s="326">
        <f t="shared" si="2004"/>
        <v>0</v>
      </c>
      <c r="AK1269" s="326">
        <f t="shared" si="2004"/>
        <v>0</v>
      </c>
      <c r="AL1269" s="326">
        <f t="shared" si="2004"/>
        <v>0</v>
      </c>
      <c r="AM1269" s="326">
        <f t="shared" si="2004"/>
        <v>0</v>
      </c>
      <c r="AN1269" s="326">
        <f t="shared" si="2004"/>
        <v>0</v>
      </c>
      <c r="AO1269" s="326">
        <f t="shared" si="2004"/>
        <v>0</v>
      </c>
      <c r="AP1269" s="326">
        <f t="shared" si="2004"/>
        <v>0</v>
      </c>
      <c r="AQ1269" s="326">
        <f t="shared" si="2004"/>
        <v>0</v>
      </c>
      <c r="AR1269" s="326">
        <f t="shared" si="2004"/>
        <v>0</v>
      </c>
      <c r="AS1269" s="326">
        <f t="shared" si="2004"/>
        <v>0</v>
      </c>
      <c r="AT1269" s="326">
        <f t="shared" si="2004"/>
        <v>0</v>
      </c>
      <c r="AU1269" s="326">
        <f t="shared" ref="AU1269:BM1269" si="2005">-AU1240*$I1269</f>
        <v>0</v>
      </c>
      <c r="AV1269" s="326">
        <f t="shared" si="2005"/>
        <v>0</v>
      </c>
      <c r="AW1269" s="326">
        <f t="shared" si="2005"/>
        <v>0</v>
      </c>
      <c r="AX1269" s="326">
        <f t="shared" si="2005"/>
        <v>0</v>
      </c>
      <c r="AY1269" s="326">
        <f t="shared" si="2005"/>
        <v>0</v>
      </c>
      <c r="AZ1269" s="326">
        <f t="shared" si="2005"/>
        <v>0</v>
      </c>
      <c r="BA1269" s="326">
        <f t="shared" si="2005"/>
        <v>0</v>
      </c>
      <c r="BB1269" s="326">
        <f t="shared" si="2005"/>
        <v>0</v>
      </c>
      <c r="BC1269" s="326">
        <f t="shared" si="2005"/>
        <v>0</v>
      </c>
      <c r="BD1269" s="326">
        <f t="shared" si="2005"/>
        <v>0</v>
      </c>
      <c r="BE1269" s="326">
        <f t="shared" si="2005"/>
        <v>0</v>
      </c>
      <c r="BF1269" s="326">
        <f t="shared" si="2005"/>
        <v>0</v>
      </c>
      <c r="BG1269" s="326">
        <f t="shared" si="2005"/>
        <v>0</v>
      </c>
      <c r="BH1269" s="326">
        <f t="shared" si="2005"/>
        <v>0</v>
      </c>
      <c r="BI1269" s="326">
        <f t="shared" si="2005"/>
        <v>0</v>
      </c>
      <c r="BJ1269" s="326">
        <f t="shared" si="2005"/>
        <v>0</v>
      </c>
      <c r="BK1269" s="326">
        <f t="shared" si="2005"/>
        <v>0</v>
      </c>
      <c r="BL1269" s="326">
        <f t="shared" si="2005"/>
        <v>0</v>
      </c>
      <c r="BM1269" s="326">
        <f t="shared" si="2005"/>
        <v>0</v>
      </c>
    </row>
    <row r="1270" spans="3:65" outlineLevel="1" x14ac:dyDescent="0.2">
      <c r="C1270" s="325">
        <f t="shared" si="1988"/>
        <v>9</v>
      </c>
      <c r="D1270" s="303" t="str">
        <f t="shared" si="1985"/>
        <v>item 9</v>
      </c>
      <c r="E1270" s="350" t="str">
        <f t="shared" si="1985"/>
        <v>Operating Expense</v>
      </c>
      <c r="F1270" s="320">
        <f t="shared" si="1985"/>
        <v>2</v>
      </c>
      <c r="G1270" s="320"/>
      <c r="H1270" s="379" t="b">
        <f t="shared" si="1989"/>
        <v>0</v>
      </c>
      <c r="I1270" s="372">
        <v>0.5</v>
      </c>
      <c r="K1270" s="341">
        <f t="shared" si="1990"/>
        <v>0</v>
      </c>
      <c r="L1270" s="342">
        <f t="shared" si="1991"/>
        <v>0</v>
      </c>
      <c r="O1270" s="326">
        <f t="shared" ref="O1270:AT1270" si="2006">-O1241*$I1270</f>
        <v>0</v>
      </c>
      <c r="P1270" s="326">
        <f t="shared" si="2006"/>
        <v>0</v>
      </c>
      <c r="Q1270" s="326">
        <f t="shared" si="2006"/>
        <v>0</v>
      </c>
      <c r="R1270" s="326">
        <f t="shared" si="2006"/>
        <v>0</v>
      </c>
      <c r="S1270" s="326">
        <f t="shared" si="2006"/>
        <v>0</v>
      </c>
      <c r="T1270" s="326">
        <f t="shared" si="2006"/>
        <v>0</v>
      </c>
      <c r="U1270" s="326">
        <f t="shared" si="2006"/>
        <v>0</v>
      </c>
      <c r="V1270" s="326">
        <f t="shared" si="2006"/>
        <v>0</v>
      </c>
      <c r="W1270" s="326">
        <f t="shared" si="2006"/>
        <v>0</v>
      </c>
      <c r="X1270" s="326">
        <f t="shared" si="2006"/>
        <v>0</v>
      </c>
      <c r="Y1270" s="326">
        <f t="shared" si="2006"/>
        <v>0</v>
      </c>
      <c r="Z1270" s="326">
        <f t="shared" si="2006"/>
        <v>0</v>
      </c>
      <c r="AA1270" s="326">
        <f t="shared" si="2006"/>
        <v>0</v>
      </c>
      <c r="AB1270" s="326">
        <f t="shared" si="2006"/>
        <v>0</v>
      </c>
      <c r="AC1270" s="326">
        <f t="shared" si="2006"/>
        <v>0</v>
      </c>
      <c r="AD1270" s="326">
        <f t="shared" si="2006"/>
        <v>0</v>
      </c>
      <c r="AE1270" s="326">
        <f t="shared" si="2006"/>
        <v>0</v>
      </c>
      <c r="AF1270" s="326">
        <f t="shared" si="2006"/>
        <v>0</v>
      </c>
      <c r="AG1270" s="326">
        <f t="shared" si="2006"/>
        <v>0</v>
      </c>
      <c r="AH1270" s="326">
        <f t="shared" si="2006"/>
        <v>0</v>
      </c>
      <c r="AI1270" s="326">
        <f t="shared" si="2006"/>
        <v>0</v>
      </c>
      <c r="AJ1270" s="326">
        <f t="shared" si="2006"/>
        <v>0</v>
      </c>
      <c r="AK1270" s="326">
        <f t="shared" si="2006"/>
        <v>0</v>
      </c>
      <c r="AL1270" s="326">
        <f t="shared" si="2006"/>
        <v>0</v>
      </c>
      <c r="AM1270" s="326">
        <f t="shared" si="2006"/>
        <v>0</v>
      </c>
      <c r="AN1270" s="326">
        <f t="shared" si="2006"/>
        <v>0</v>
      </c>
      <c r="AO1270" s="326">
        <f t="shared" si="2006"/>
        <v>0</v>
      </c>
      <c r="AP1270" s="326">
        <f t="shared" si="2006"/>
        <v>0</v>
      </c>
      <c r="AQ1270" s="326">
        <f t="shared" si="2006"/>
        <v>0</v>
      </c>
      <c r="AR1270" s="326">
        <f t="shared" si="2006"/>
        <v>0</v>
      </c>
      <c r="AS1270" s="326">
        <f t="shared" si="2006"/>
        <v>0</v>
      </c>
      <c r="AT1270" s="326">
        <f t="shared" si="2006"/>
        <v>0</v>
      </c>
      <c r="AU1270" s="326">
        <f t="shared" ref="AU1270:BM1270" si="2007">-AU1241*$I1270</f>
        <v>0</v>
      </c>
      <c r="AV1270" s="326">
        <f t="shared" si="2007"/>
        <v>0</v>
      </c>
      <c r="AW1270" s="326">
        <f t="shared" si="2007"/>
        <v>0</v>
      </c>
      <c r="AX1270" s="326">
        <f t="shared" si="2007"/>
        <v>0</v>
      </c>
      <c r="AY1270" s="326">
        <f t="shared" si="2007"/>
        <v>0</v>
      </c>
      <c r="AZ1270" s="326">
        <f t="shared" si="2007"/>
        <v>0</v>
      </c>
      <c r="BA1270" s="326">
        <f t="shared" si="2007"/>
        <v>0</v>
      </c>
      <c r="BB1270" s="326">
        <f t="shared" si="2007"/>
        <v>0</v>
      </c>
      <c r="BC1270" s="326">
        <f t="shared" si="2007"/>
        <v>0</v>
      </c>
      <c r="BD1270" s="326">
        <f t="shared" si="2007"/>
        <v>0</v>
      </c>
      <c r="BE1270" s="326">
        <f t="shared" si="2007"/>
        <v>0</v>
      </c>
      <c r="BF1270" s="326">
        <f t="shared" si="2007"/>
        <v>0</v>
      </c>
      <c r="BG1270" s="326">
        <f t="shared" si="2007"/>
        <v>0</v>
      </c>
      <c r="BH1270" s="326">
        <f t="shared" si="2007"/>
        <v>0</v>
      </c>
      <c r="BI1270" s="326">
        <f t="shared" si="2007"/>
        <v>0</v>
      </c>
      <c r="BJ1270" s="326">
        <f t="shared" si="2007"/>
        <v>0</v>
      </c>
      <c r="BK1270" s="326">
        <f t="shared" si="2007"/>
        <v>0</v>
      </c>
      <c r="BL1270" s="326">
        <f t="shared" si="2007"/>
        <v>0</v>
      </c>
      <c r="BM1270" s="326">
        <f t="shared" si="2007"/>
        <v>0</v>
      </c>
    </row>
    <row r="1271" spans="3:65" outlineLevel="1" x14ac:dyDescent="0.2">
      <c r="C1271" s="325">
        <f t="shared" si="1988"/>
        <v>10</v>
      </c>
      <c r="D1271" s="303" t="str">
        <f t="shared" si="1985"/>
        <v>item 10</v>
      </c>
      <c r="E1271" s="350" t="str">
        <f t="shared" si="1985"/>
        <v>Operating Expense</v>
      </c>
      <c r="F1271" s="320">
        <f t="shared" si="1985"/>
        <v>2</v>
      </c>
      <c r="G1271" s="320"/>
      <c r="H1271" s="379" t="b">
        <f t="shared" si="1989"/>
        <v>0</v>
      </c>
      <c r="I1271" s="372">
        <v>0.5</v>
      </c>
      <c r="K1271" s="341">
        <f t="shared" si="1990"/>
        <v>0</v>
      </c>
      <c r="L1271" s="342">
        <f t="shared" si="1991"/>
        <v>0</v>
      </c>
      <c r="O1271" s="326">
        <f t="shared" ref="O1271:AT1271" si="2008">-O1242*$I1271</f>
        <v>0</v>
      </c>
      <c r="P1271" s="326">
        <f t="shared" si="2008"/>
        <v>0</v>
      </c>
      <c r="Q1271" s="326">
        <f t="shared" si="2008"/>
        <v>0</v>
      </c>
      <c r="R1271" s="326">
        <f t="shared" si="2008"/>
        <v>0</v>
      </c>
      <c r="S1271" s="326">
        <f t="shared" si="2008"/>
        <v>0</v>
      </c>
      <c r="T1271" s="326">
        <f t="shared" si="2008"/>
        <v>0</v>
      </c>
      <c r="U1271" s="326">
        <f t="shared" si="2008"/>
        <v>0</v>
      </c>
      <c r="V1271" s="326">
        <f t="shared" si="2008"/>
        <v>0</v>
      </c>
      <c r="W1271" s="326">
        <f t="shared" si="2008"/>
        <v>0</v>
      </c>
      <c r="X1271" s="326">
        <f t="shared" si="2008"/>
        <v>0</v>
      </c>
      <c r="Y1271" s="326">
        <f t="shared" si="2008"/>
        <v>0</v>
      </c>
      <c r="Z1271" s="326">
        <f t="shared" si="2008"/>
        <v>0</v>
      </c>
      <c r="AA1271" s="326">
        <f t="shared" si="2008"/>
        <v>0</v>
      </c>
      <c r="AB1271" s="326">
        <f t="shared" si="2008"/>
        <v>0</v>
      </c>
      <c r="AC1271" s="326">
        <f t="shared" si="2008"/>
        <v>0</v>
      </c>
      <c r="AD1271" s="326">
        <f t="shared" si="2008"/>
        <v>0</v>
      </c>
      <c r="AE1271" s="326">
        <f t="shared" si="2008"/>
        <v>0</v>
      </c>
      <c r="AF1271" s="326">
        <f t="shared" si="2008"/>
        <v>0</v>
      </c>
      <c r="AG1271" s="326">
        <f t="shared" si="2008"/>
        <v>0</v>
      </c>
      <c r="AH1271" s="326">
        <f t="shared" si="2008"/>
        <v>0</v>
      </c>
      <c r="AI1271" s="326">
        <f t="shared" si="2008"/>
        <v>0</v>
      </c>
      <c r="AJ1271" s="326">
        <f t="shared" si="2008"/>
        <v>0</v>
      </c>
      <c r="AK1271" s="326">
        <f t="shared" si="2008"/>
        <v>0</v>
      </c>
      <c r="AL1271" s="326">
        <f t="shared" si="2008"/>
        <v>0</v>
      </c>
      <c r="AM1271" s="326">
        <f t="shared" si="2008"/>
        <v>0</v>
      </c>
      <c r="AN1271" s="326">
        <f t="shared" si="2008"/>
        <v>0</v>
      </c>
      <c r="AO1271" s="326">
        <f t="shared" si="2008"/>
        <v>0</v>
      </c>
      <c r="AP1271" s="326">
        <f t="shared" si="2008"/>
        <v>0</v>
      </c>
      <c r="AQ1271" s="326">
        <f t="shared" si="2008"/>
        <v>0</v>
      </c>
      <c r="AR1271" s="326">
        <f t="shared" si="2008"/>
        <v>0</v>
      </c>
      <c r="AS1271" s="326">
        <f t="shared" si="2008"/>
        <v>0</v>
      </c>
      <c r="AT1271" s="326">
        <f t="shared" si="2008"/>
        <v>0</v>
      </c>
      <c r="AU1271" s="326">
        <f t="shared" ref="AU1271:BM1271" si="2009">-AU1242*$I1271</f>
        <v>0</v>
      </c>
      <c r="AV1271" s="326">
        <f t="shared" si="2009"/>
        <v>0</v>
      </c>
      <c r="AW1271" s="326">
        <f t="shared" si="2009"/>
        <v>0</v>
      </c>
      <c r="AX1271" s="326">
        <f t="shared" si="2009"/>
        <v>0</v>
      </c>
      <c r="AY1271" s="326">
        <f t="shared" si="2009"/>
        <v>0</v>
      </c>
      <c r="AZ1271" s="326">
        <f t="shared" si="2009"/>
        <v>0</v>
      </c>
      <c r="BA1271" s="326">
        <f t="shared" si="2009"/>
        <v>0</v>
      </c>
      <c r="BB1271" s="326">
        <f t="shared" si="2009"/>
        <v>0</v>
      </c>
      <c r="BC1271" s="326">
        <f t="shared" si="2009"/>
        <v>0</v>
      </c>
      <c r="BD1271" s="326">
        <f t="shared" si="2009"/>
        <v>0</v>
      </c>
      <c r="BE1271" s="326">
        <f t="shared" si="2009"/>
        <v>0</v>
      </c>
      <c r="BF1271" s="326">
        <f t="shared" si="2009"/>
        <v>0</v>
      </c>
      <c r="BG1271" s="326">
        <f t="shared" si="2009"/>
        <v>0</v>
      </c>
      <c r="BH1271" s="326">
        <f t="shared" si="2009"/>
        <v>0</v>
      </c>
      <c r="BI1271" s="326">
        <f t="shared" si="2009"/>
        <v>0</v>
      </c>
      <c r="BJ1271" s="326">
        <f t="shared" si="2009"/>
        <v>0</v>
      </c>
      <c r="BK1271" s="326">
        <f t="shared" si="2009"/>
        <v>0</v>
      </c>
      <c r="BL1271" s="326">
        <f t="shared" si="2009"/>
        <v>0</v>
      </c>
      <c r="BM1271" s="326">
        <f t="shared" si="2009"/>
        <v>0</v>
      </c>
    </row>
    <row r="1272" spans="3:65" outlineLevel="1" x14ac:dyDescent="0.2">
      <c r="C1272" s="325">
        <f t="shared" si="1988"/>
        <v>11</v>
      </c>
      <c r="D1272" s="303" t="str">
        <f t="shared" si="1985"/>
        <v>item 11</v>
      </c>
      <c r="E1272" s="350" t="str">
        <f t="shared" si="1985"/>
        <v>Operating Expense</v>
      </c>
      <c r="F1272" s="320">
        <f t="shared" si="1985"/>
        <v>2</v>
      </c>
      <c r="G1272" s="320"/>
      <c r="H1272" s="379" t="b">
        <f t="shared" si="1989"/>
        <v>0</v>
      </c>
      <c r="I1272" s="372">
        <v>0.5</v>
      </c>
      <c r="K1272" s="341">
        <f t="shared" si="1990"/>
        <v>0</v>
      </c>
      <c r="L1272" s="342">
        <f t="shared" si="1991"/>
        <v>0</v>
      </c>
      <c r="O1272" s="326">
        <f t="shared" ref="O1272:AT1272" si="2010">-O1243*$I1272</f>
        <v>0</v>
      </c>
      <c r="P1272" s="326">
        <f t="shared" si="2010"/>
        <v>0</v>
      </c>
      <c r="Q1272" s="326">
        <f t="shared" si="2010"/>
        <v>0</v>
      </c>
      <c r="R1272" s="326">
        <f t="shared" si="2010"/>
        <v>0</v>
      </c>
      <c r="S1272" s="326">
        <f t="shared" si="2010"/>
        <v>0</v>
      </c>
      <c r="T1272" s="326">
        <f t="shared" si="2010"/>
        <v>0</v>
      </c>
      <c r="U1272" s="326">
        <f t="shared" si="2010"/>
        <v>0</v>
      </c>
      <c r="V1272" s="326">
        <f t="shared" si="2010"/>
        <v>0</v>
      </c>
      <c r="W1272" s="326">
        <f t="shared" si="2010"/>
        <v>0</v>
      </c>
      <c r="X1272" s="326">
        <f t="shared" si="2010"/>
        <v>0</v>
      </c>
      <c r="Y1272" s="326">
        <f t="shared" si="2010"/>
        <v>0</v>
      </c>
      <c r="Z1272" s="326">
        <f t="shared" si="2010"/>
        <v>0</v>
      </c>
      <c r="AA1272" s="326">
        <f t="shared" si="2010"/>
        <v>0</v>
      </c>
      <c r="AB1272" s="326">
        <f t="shared" si="2010"/>
        <v>0</v>
      </c>
      <c r="AC1272" s="326">
        <f t="shared" si="2010"/>
        <v>0</v>
      </c>
      <c r="AD1272" s="326">
        <f t="shared" si="2010"/>
        <v>0</v>
      </c>
      <c r="AE1272" s="326">
        <f t="shared" si="2010"/>
        <v>0</v>
      </c>
      <c r="AF1272" s="326">
        <f t="shared" si="2010"/>
        <v>0</v>
      </c>
      <c r="AG1272" s="326">
        <f t="shared" si="2010"/>
        <v>0</v>
      </c>
      <c r="AH1272" s="326">
        <f t="shared" si="2010"/>
        <v>0</v>
      </c>
      <c r="AI1272" s="326">
        <f t="shared" si="2010"/>
        <v>0</v>
      </c>
      <c r="AJ1272" s="326">
        <f t="shared" si="2010"/>
        <v>0</v>
      </c>
      <c r="AK1272" s="326">
        <f t="shared" si="2010"/>
        <v>0</v>
      </c>
      <c r="AL1272" s="326">
        <f t="shared" si="2010"/>
        <v>0</v>
      </c>
      <c r="AM1272" s="326">
        <f t="shared" si="2010"/>
        <v>0</v>
      </c>
      <c r="AN1272" s="326">
        <f t="shared" si="2010"/>
        <v>0</v>
      </c>
      <c r="AO1272" s="326">
        <f t="shared" si="2010"/>
        <v>0</v>
      </c>
      <c r="AP1272" s="326">
        <f t="shared" si="2010"/>
        <v>0</v>
      </c>
      <c r="AQ1272" s="326">
        <f t="shared" si="2010"/>
        <v>0</v>
      </c>
      <c r="AR1272" s="326">
        <f t="shared" si="2010"/>
        <v>0</v>
      </c>
      <c r="AS1272" s="326">
        <f t="shared" si="2010"/>
        <v>0</v>
      </c>
      <c r="AT1272" s="326">
        <f t="shared" si="2010"/>
        <v>0</v>
      </c>
      <c r="AU1272" s="326">
        <f t="shared" ref="AU1272:BM1272" si="2011">-AU1243*$I1272</f>
        <v>0</v>
      </c>
      <c r="AV1272" s="326">
        <f t="shared" si="2011"/>
        <v>0</v>
      </c>
      <c r="AW1272" s="326">
        <f t="shared" si="2011"/>
        <v>0</v>
      </c>
      <c r="AX1272" s="326">
        <f t="shared" si="2011"/>
        <v>0</v>
      </c>
      <c r="AY1272" s="326">
        <f t="shared" si="2011"/>
        <v>0</v>
      </c>
      <c r="AZ1272" s="326">
        <f t="shared" si="2011"/>
        <v>0</v>
      </c>
      <c r="BA1272" s="326">
        <f t="shared" si="2011"/>
        <v>0</v>
      </c>
      <c r="BB1272" s="326">
        <f t="shared" si="2011"/>
        <v>0</v>
      </c>
      <c r="BC1272" s="326">
        <f t="shared" si="2011"/>
        <v>0</v>
      </c>
      <c r="BD1272" s="326">
        <f t="shared" si="2011"/>
        <v>0</v>
      </c>
      <c r="BE1272" s="326">
        <f t="shared" si="2011"/>
        <v>0</v>
      </c>
      <c r="BF1272" s="326">
        <f t="shared" si="2011"/>
        <v>0</v>
      </c>
      <c r="BG1272" s="326">
        <f t="shared" si="2011"/>
        <v>0</v>
      </c>
      <c r="BH1272" s="326">
        <f t="shared" si="2011"/>
        <v>0</v>
      </c>
      <c r="BI1272" s="326">
        <f t="shared" si="2011"/>
        <v>0</v>
      </c>
      <c r="BJ1272" s="326">
        <f t="shared" si="2011"/>
        <v>0</v>
      </c>
      <c r="BK1272" s="326">
        <f t="shared" si="2011"/>
        <v>0</v>
      </c>
      <c r="BL1272" s="326">
        <f t="shared" si="2011"/>
        <v>0</v>
      </c>
      <c r="BM1272" s="326">
        <f t="shared" si="2011"/>
        <v>0</v>
      </c>
    </row>
    <row r="1273" spans="3:65" outlineLevel="1" x14ac:dyDescent="0.2">
      <c r="C1273" s="325">
        <f t="shared" si="1988"/>
        <v>12</v>
      </c>
      <c r="D1273" s="303" t="str">
        <f t="shared" si="1985"/>
        <v>item 12</v>
      </c>
      <c r="E1273" s="350" t="str">
        <f t="shared" si="1985"/>
        <v>Operating Expense</v>
      </c>
      <c r="F1273" s="320">
        <f t="shared" si="1985"/>
        <v>2</v>
      </c>
      <c r="G1273" s="320"/>
      <c r="H1273" s="379" t="b">
        <f t="shared" si="1989"/>
        <v>0</v>
      </c>
      <c r="I1273" s="372">
        <v>0.5</v>
      </c>
      <c r="K1273" s="341">
        <f t="shared" si="1990"/>
        <v>0</v>
      </c>
      <c r="L1273" s="342">
        <f t="shared" si="1991"/>
        <v>0</v>
      </c>
      <c r="O1273" s="326">
        <f t="shared" ref="O1273:AT1273" si="2012">-O1244*$I1273</f>
        <v>0</v>
      </c>
      <c r="P1273" s="326">
        <f t="shared" si="2012"/>
        <v>0</v>
      </c>
      <c r="Q1273" s="326">
        <f t="shared" si="2012"/>
        <v>0</v>
      </c>
      <c r="R1273" s="326">
        <f t="shared" si="2012"/>
        <v>0</v>
      </c>
      <c r="S1273" s="326">
        <f t="shared" si="2012"/>
        <v>0</v>
      </c>
      <c r="T1273" s="326">
        <f t="shared" si="2012"/>
        <v>0</v>
      </c>
      <c r="U1273" s="326">
        <f t="shared" si="2012"/>
        <v>0</v>
      </c>
      <c r="V1273" s="326">
        <f t="shared" si="2012"/>
        <v>0</v>
      </c>
      <c r="W1273" s="326">
        <f t="shared" si="2012"/>
        <v>0</v>
      </c>
      <c r="X1273" s="326">
        <f t="shared" si="2012"/>
        <v>0</v>
      </c>
      <c r="Y1273" s="326">
        <f t="shared" si="2012"/>
        <v>0</v>
      </c>
      <c r="Z1273" s="326">
        <f t="shared" si="2012"/>
        <v>0</v>
      </c>
      <c r="AA1273" s="326">
        <f t="shared" si="2012"/>
        <v>0</v>
      </c>
      <c r="AB1273" s="326">
        <f t="shared" si="2012"/>
        <v>0</v>
      </c>
      <c r="AC1273" s="326">
        <f t="shared" si="2012"/>
        <v>0</v>
      </c>
      <c r="AD1273" s="326">
        <f t="shared" si="2012"/>
        <v>0</v>
      </c>
      <c r="AE1273" s="326">
        <f t="shared" si="2012"/>
        <v>0</v>
      </c>
      <c r="AF1273" s="326">
        <f t="shared" si="2012"/>
        <v>0</v>
      </c>
      <c r="AG1273" s="326">
        <f t="shared" si="2012"/>
        <v>0</v>
      </c>
      <c r="AH1273" s="326">
        <f t="shared" si="2012"/>
        <v>0</v>
      </c>
      <c r="AI1273" s="326">
        <f t="shared" si="2012"/>
        <v>0</v>
      </c>
      <c r="AJ1273" s="326">
        <f t="shared" si="2012"/>
        <v>0</v>
      </c>
      <c r="AK1273" s="326">
        <f t="shared" si="2012"/>
        <v>0</v>
      </c>
      <c r="AL1273" s="326">
        <f t="shared" si="2012"/>
        <v>0</v>
      </c>
      <c r="AM1273" s="326">
        <f t="shared" si="2012"/>
        <v>0</v>
      </c>
      <c r="AN1273" s="326">
        <f t="shared" si="2012"/>
        <v>0</v>
      </c>
      <c r="AO1273" s="326">
        <f t="shared" si="2012"/>
        <v>0</v>
      </c>
      <c r="AP1273" s="326">
        <f t="shared" si="2012"/>
        <v>0</v>
      </c>
      <c r="AQ1273" s="326">
        <f t="shared" si="2012"/>
        <v>0</v>
      </c>
      <c r="AR1273" s="326">
        <f t="shared" si="2012"/>
        <v>0</v>
      </c>
      <c r="AS1273" s="326">
        <f t="shared" si="2012"/>
        <v>0</v>
      </c>
      <c r="AT1273" s="326">
        <f t="shared" si="2012"/>
        <v>0</v>
      </c>
      <c r="AU1273" s="326">
        <f t="shared" ref="AU1273:BM1273" si="2013">-AU1244*$I1273</f>
        <v>0</v>
      </c>
      <c r="AV1273" s="326">
        <f t="shared" si="2013"/>
        <v>0</v>
      </c>
      <c r="AW1273" s="326">
        <f t="shared" si="2013"/>
        <v>0</v>
      </c>
      <c r="AX1273" s="326">
        <f t="shared" si="2013"/>
        <v>0</v>
      </c>
      <c r="AY1273" s="326">
        <f t="shared" si="2013"/>
        <v>0</v>
      </c>
      <c r="AZ1273" s="326">
        <f t="shared" si="2013"/>
        <v>0</v>
      </c>
      <c r="BA1273" s="326">
        <f t="shared" si="2013"/>
        <v>0</v>
      </c>
      <c r="BB1273" s="326">
        <f t="shared" si="2013"/>
        <v>0</v>
      </c>
      <c r="BC1273" s="326">
        <f t="shared" si="2013"/>
        <v>0</v>
      </c>
      <c r="BD1273" s="326">
        <f t="shared" si="2013"/>
        <v>0</v>
      </c>
      <c r="BE1273" s="326">
        <f t="shared" si="2013"/>
        <v>0</v>
      </c>
      <c r="BF1273" s="326">
        <f t="shared" si="2013"/>
        <v>0</v>
      </c>
      <c r="BG1273" s="326">
        <f t="shared" si="2013"/>
        <v>0</v>
      </c>
      <c r="BH1273" s="326">
        <f t="shared" si="2013"/>
        <v>0</v>
      </c>
      <c r="BI1273" s="326">
        <f t="shared" si="2013"/>
        <v>0</v>
      </c>
      <c r="BJ1273" s="326">
        <f t="shared" si="2013"/>
        <v>0</v>
      </c>
      <c r="BK1273" s="326">
        <f t="shared" si="2013"/>
        <v>0</v>
      </c>
      <c r="BL1273" s="326">
        <f t="shared" si="2013"/>
        <v>0</v>
      </c>
      <c r="BM1273" s="326">
        <f t="shared" si="2013"/>
        <v>0</v>
      </c>
    </row>
    <row r="1274" spans="3:65" outlineLevel="1" x14ac:dyDescent="0.2">
      <c r="C1274" s="325">
        <f t="shared" si="1988"/>
        <v>13</v>
      </c>
      <c r="D1274" s="303" t="str">
        <f t="shared" si="1985"/>
        <v>item 13</v>
      </c>
      <c r="E1274" s="350" t="str">
        <f t="shared" si="1985"/>
        <v>Operating Expense</v>
      </c>
      <c r="F1274" s="320">
        <f t="shared" si="1985"/>
        <v>2</v>
      </c>
      <c r="G1274" s="320"/>
      <c r="H1274" s="379" t="b">
        <f t="shared" si="1989"/>
        <v>0</v>
      </c>
      <c r="I1274" s="372">
        <v>0.5</v>
      </c>
      <c r="K1274" s="341">
        <f t="shared" si="1990"/>
        <v>0</v>
      </c>
      <c r="L1274" s="342">
        <f t="shared" si="1991"/>
        <v>0</v>
      </c>
      <c r="O1274" s="326">
        <f t="shared" ref="O1274:AT1274" si="2014">-O1245*$I1274</f>
        <v>0</v>
      </c>
      <c r="P1274" s="326">
        <f t="shared" si="2014"/>
        <v>0</v>
      </c>
      <c r="Q1274" s="326">
        <f t="shared" si="2014"/>
        <v>0</v>
      </c>
      <c r="R1274" s="326">
        <f t="shared" si="2014"/>
        <v>0</v>
      </c>
      <c r="S1274" s="326">
        <f t="shared" si="2014"/>
        <v>0</v>
      </c>
      <c r="T1274" s="326">
        <f t="shared" si="2014"/>
        <v>0</v>
      </c>
      <c r="U1274" s="326">
        <f t="shared" si="2014"/>
        <v>0</v>
      </c>
      <c r="V1274" s="326">
        <f t="shared" si="2014"/>
        <v>0</v>
      </c>
      <c r="W1274" s="326">
        <f t="shared" si="2014"/>
        <v>0</v>
      </c>
      <c r="X1274" s="326">
        <f t="shared" si="2014"/>
        <v>0</v>
      </c>
      <c r="Y1274" s="326">
        <f t="shared" si="2014"/>
        <v>0</v>
      </c>
      <c r="Z1274" s="326">
        <f t="shared" si="2014"/>
        <v>0</v>
      </c>
      <c r="AA1274" s="326">
        <f t="shared" si="2014"/>
        <v>0</v>
      </c>
      <c r="AB1274" s="326">
        <f t="shared" si="2014"/>
        <v>0</v>
      </c>
      <c r="AC1274" s="326">
        <f t="shared" si="2014"/>
        <v>0</v>
      </c>
      <c r="AD1274" s="326">
        <f t="shared" si="2014"/>
        <v>0</v>
      </c>
      <c r="AE1274" s="326">
        <f t="shared" si="2014"/>
        <v>0</v>
      </c>
      <c r="AF1274" s="326">
        <f t="shared" si="2014"/>
        <v>0</v>
      </c>
      <c r="AG1274" s="326">
        <f t="shared" si="2014"/>
        <v>0</v>
      </c>
      <c r="AH1274" s="326">
        <f t="shared" si="2014"/>
        <v>0</v>
      </c>
      <c r="AI1274" s="326">
        <f t="shared" si="2014"/>
        <v>0</v>
      </c>
      <c r="AJ1274" s="326">
        <f t="shared" si="2014"/>
        <v>0</v>
      </c>
      <c r="AK1274" s="326">
        <f t="shared" si="2014"/>
        <v>0</v>
      </c>
      <c r="AL1274" s="326">
        <f t="shared" si="2014"/>
        <v>0</v>
      </c>
      <c r="AM1274" s="326">
        <f t="shared" si="2014"/>
        <v>0</v>
      </c>
      <c r="AN1274" s="326">
        <f t="shared" si="2014"/>
        <v>0</v>
      </c>
      <c r="AO1274" s="326">
        <f t="shared" si="2014"/>
        <v>0</v>
      </c>
      <c r="AP1274" s="326">
        <f t="shared" si="2014"/>
        <v>0</v>
      </c>
      <c r="AQ1274" s="326">
        <f t="shared" si="2014"/>
        <v>0</v>
      </c>
      <c r="AR1274" s="326">
        <f t="shared" si="2014"/>
        <v>0</v>
      </c>
      <c r="AS1274" s="326">
        <f t="shared" si="2014"/>
        <v>0</v>
      </c>
      <c r="AT1274" s="326">
        <f t="shared" si="2014"/>
        <v>0</v>
      </c>
      <c r="AU1274" s="326">
        <f t="shared" ref="AU1274:BM1274" si="2015">-AU1245*$I1274</f>
        <v>0</v>
      </c>
      <c r="AV1274" s="326">
        <f t="shared" si="2015"/>
        <v>0</v>
      </c>
      <c r="AW1274" s="326">
        <f t="shared" si="2015"/>
        <v>0</v>
      </c>
      <c r="AX1274" s="326">
        <f t="shared" si="2015"/>
        <v>0</v>
      </c>
      <c r="AY1274" s="326">
        <f t="shared" si="2015"/>
        <v>0</v>
      </c>
      <c r="AZ1274" s="326">
        <f t="shared" si="2015"/>
        <v>0</v>
      </c>
      <c r="BA1274" s="326">
        <f t="shared" si="2015"/>
        <v>0</v>
      </c>
      <c r="BB1274" s="326">
        <f t="shared" si="2015"/>
        <v>0</v>
      </c>
      <c r="BC1274" s="326">
        <f t="shared" si="2015"/>
        <v>0</v>
      </c>
      <c r="BD1274" s="326">
        <f t="shared" si="2015"/>
        <v>0</v>
      </c>
      <c r="BE1274" s="326">
        <f t="shared" si="2015"/>
        <v>0</v>
      </c>
      <c r="BF1274" s="326">
        <f t="shared" si="2015"/>
        <v>0</v>
      </c>
      <c r="BG1274" s="326">
        <f t="shared" si="2015"/>
        <v>0</v>
      </c>
      <c r="BH1274" s="326">
        <f t="shared" si="2015"/>
        <v>0</v>
      </c>
      <c r="BI1274" s="326">
        <f t="shared" si="2015"/>
        <v>0</v>
      </c>
      <c r="BJ1274" s="326">
        <f t="shared" si="2015"/>
        <v>0</v>
      </c>
      <c r="BK1274" s="326">
        <f t="shared" si="2015"/>
        <v>0</v>
      </c>
      <c r="BL1274" s="326">
        <f t="shared" si="2015"/>
        <v>0</v>
      </c>
      <c r="BM1274" s="326">
        <f t="shared" si="2015"/>
        <v>0</v>
      </c>
    </row>
    <row r="1275" spans="3:65" outlineLevel="1" x14ac:dyDescent="0.2">
      <c r="C1275" s="325">
        <f t="shared" si="1988"/>
        <v>14</v>
      </c>
      <c r="D1275" s="303" t="str">
        <f t="shared" si="1985"/>
        <v>item 14</v>
      </c>
      <c r="E1275" s="350" t="str">
        <f t="shared" si="1985"/>
        <v>Operating Expense</v>
      </c>
      <c r="F1275" s="320">
        <f t="shared" si="1985"/>
        <v>2</v>
      </c>
      <c r="G1275" s="320"/>
      <c r="H1275" s="379" t="b">
        <f t="shared" si="1989"/>
        <v>0</v>
      </c>
      <c r="I1275" s="372">
        <v>0.5</v>
      </c>
      <c r="K1275" s="341">
        <f t="shared" si="1990"/>
        <v>0</v>
      </c>
      <c r="L1275" s="342">
        <f t="shared" si="1991"/>
        <v>0</v>
      </c>
      <c r="O1275" s="326">
        <f t="shared" ref="O1275:AT1275" si="2016">-O1246*$I1275</f>
        <v>0</v>
      </c>
      <c r="P1275" s="326">
        <f t="shared" si="2016"/>
        <v>0</v>
      </c>
      <c r="Q1275" s="326">
        <f t="shared" si="2016"/>
        <v>0</v>
      </c>
      <c r="R1275" s="326">
        <f t="shared" si="2016"/>
        <v>0</v>
      </c>
      <c r="S1275" s="326">
        <f t="shared" si="2016"/>
        <v>0</v>
      </c>
      <c r="T1275" s="326">
        <f t="shared" si="2016"/>
        <v>0</v>
      </c>
      <c r="U1275" s="326">
        <f t="shared" si="2016"/>
        <v>0</v>
      </c>
      <c r="V1275" s="326">
        <f t="shared" si="2016"/>
        <v>0</v>
      </c>
      <c r="W1275" s="326">
        <f t="shared" si="2016"/>
        <v>0</v>
      </c>
      <c r="X1275" s="326">
        <f t="shared" si="2016"/>
        <v>0</v>
      </c>
      <c r="Y1275" s="326">
        <f t="shared" si="2016"/>
        <v>0</v>
      </c>
      <c r="Z1275" s="326">
        <f t="shared" si="2016"/>
        <v>0</v>
      </c>
      <c r="AA1275" s="326">
        <f t="shared" si="2016"/>
        <v>0</v>
      </c>
      <c r="AB1275" s="326">
        <f t="shared" si="2016"/>
        <v>0</v>
      </c>
      <c r="AC1275" s="326">
        <f t="shared" si="2016"/>
        <v>0</v>
      </c>
      <c r="AD1275" s="326">
        <f t="shared" si="2016"/>
        <v>0</v>
      </c>
      <c r="AE1275" s="326">
        <f t="shared" si="2016"/>
        <v>0</v>
      </c>
      <c r="AF1275" s="326">
        <f t="shared" si="2016"/>
        <v>0</v>
      </c>
      <c r="AG1275" s="326">
        <f t="shared" si="2016"/>
        <v>0</v>
      </c>
      <c r="AH1275" s="326">
        <f t="shared" si="2016"/>
        <v>0</v>
      </c>
      <c r="AI1275" s="326">
        <f t="shared" si="2016"/>
        <v>0</v>
      </c>
      <c r="AJ1275" s="326">
        <f t="shared" si="2016"/>
        <v>0</v>
      </c>
      <c r="AK1275" s="326">
        <f t="shared" si="2016"/>
        <v>0</v>
      </c>
      <c r="AL1275" s="326">
        <f t="shared" si="2016"/>
        <v>0</v>
      </c>
      <c r="AM1275" s="326">
        <f t="shared" si="2016"/>
        <v>0</v>
      </c>
      <c r="AN1275" s="326">
        <f t="shared" si="2016"/>
        <v>0</v>
      </c>
      <c r="AO1275" s="326">
        <f t="shared" si="2016"/>
        <v>0</v>
      </c>
      <c r="AP1275" s="326">
        <f t="shared" si="2016"/>
        <v>0</v>
      </c>
      <c r="AQ1275" s="326">
        <f t="shared" si="2016"/>
        <v>0</v>
      </c>
      <c r="AR1275" s="326">
        <f t="shared" si="2016"/>
        <v>0</v>
      </c>
      <c r="AS1275" s="326">
        <f t="shared" si="2016"/>
        <v>0</v>
      </c>
      <c r="AT1275" s="326">
        <f t="shared" si="2016"/>
        <v>0</v>
      </c>
      <c r="AU1275" s="326">
        <f t="shared" ref="AU1275:BM1275" si="2017">-AU1246*$I1275</f>
        <v>0</v>
      </c>
      <c r="AV1275" s="326">
        <f t="shared" si="2017"/>
        <v>0</v>
      </c>
      <c r="AW1275" s="326">
        <f t="shared" si="2017"/>
        <v>0</v>
      </c>
      <c r="AX1275" s="326">
        <f t="shared" si="2017"/>
        <v>0</v>
      </c>
      <c r="AY1275" s="326">
        <f t="shared" si="2017"/>
        <v>0</v>
      </c>
      <c r="AZ1275" s="326">
        <f t="shared" si="2017"/>
        <v>0</v>
      </c>
      <c r="BA1275" s="326">
        <f t="shared" si="2017"/>
        <v>0</v>
      </c>
      <c r="BB1275" s="326">
        <f t="shared" si="2017"/>
        <v>0</v>
      </c>
      <c r="BC1275" s="326">
        <f t="shared" si="2017"/>
        <v>0</v>
      </c>
      <c r="BD1275" s="326">
        <f t="shared" si="2017"/>
        <v>0</v>
      </c>
      <c r="BE1275" s="326">
        <f t="shared" si="2017"/>
        <v>0</v>
      </c>
      <c r="BF1275" s="326">
        <f t="shared" si="2017"/>
        <v>0</v>
      </c>
      <c r="BG1275" s="326">
        <f t="shared" si="2017"/>
        <v>0</v>
      </c>
      <c r="BH1275" s="326">
        <f t="shared" si="2017"/>
        <v>0</v>
      </c>
      <c r="BI1275" s="326">
        <f t="shared" si="2017"/>
        <v>0</v>
      </c>
      <c r="BJ1275" s="326">
        <f t="shared" si="2017"/>
        <v>0</v>
      </c>
      <c r="BK1275" s="326">
        <f t="shared" si="2017"/>
        <v>0</v>
      </c>
      <c r="BL1275" s="326">
        <f t="shared" si="2017"/>
        <v>0</v>
      </c>
      <c r="BM1275" s="326">
        <f t="shared" si="2017"/>
        <v>0</v>
      </c>
    </row>
    <row r="1276" spans="3:65" outlineLevel="1" x14ac:dyDescent="0.2">
      <c r="C1276" s="325">
        <f t="shared" si="1988"/>
        <v>15</v>
      </c>
      <c r="D1276" s="303" t="str">
        <f t="shared" si="1985"/>
        <v>item 15</v>
      </c>
      <c r="E1276" s="350" t="str">
        <f t="shared" si="1985"/>
        <v>Operating Expense</v>
      </c>
      <c r="F1276" s="320">
        <f t="shared" si="1985"/>
        <v>2</v>
      </c>
      <c r="G1276" s="320"/>
      <c r="H1276" s="379" t="b">
        <f t="shared" si="1989"/>
        <v>0</v>
      </c>
      <c r="I1276" s="372">
        <v>0.5</v>
      </c>
      <c r="K1276" s="341">
        <f t="shared" si="1990"/>
        <v>0</v>
      </c>
      <c r="L1276" s="342">
        <f t="shared" si="1991"/>
        <v>0</v>
      </c>
      <c r="O1276" s="326">
        <f t="shared" ref="O1276:AT1276" si="2018">-O1247*$I1276</f>
        <v>0</v>
      </c>
      <c r="P1276" s="326">
        <f t="shared" si="2018"/>
        <v>0</v>
      </c>
      <c r="Q1276" s="326">
        <f t="shared" si="2018"/>
        <v>0</v>
      </c>
      <c r="R1276" s="326">
        <f t="shared" si="2018"/>
        <v>0</v>
      </c>
      <c r="S1276" s="326">
        <f t="shared" si="2018"/>
        <v>0</v>
      </c>
      <c r="T1276" s="326">
        <f t="shared" si="2018"/>
        <v>0</v>
      </c>
      <c r="U1276" s="326">
        <f t="shared" si="2018"/>
        <v>0</v>
      </c>
      <c r="V1276" s="326">
        <f t="shared" si="2018"/>
        <v>0</v>
      </c>
      <c r="W1276" s="326">
        <f t="shared" si="2018"/>
        <v>0</v>
      </c>
      <c r="X1276" s="326">
        <f t="shared" si="2018"/>
        <v>0</v>
      </c>
      <c r="Y1276" s="326">
        <f t="shared" si="2018"/>
        <v>0</v>
      </c>
      <c r="Z1276" s="326">
        <f t="shared" si="2018"/>
        <v>0</v>
      </c>
      <c r="AA1276" s="326">
        <f t="shared" si="2018"/>
        <v>0</v>
      </c>
      <c r="AB1276" s="326">
        <f t="shared" si="2018"/>
        <v>0</v>
      </c>
      <c r="AC1276" s="326">
        <f t="shared" si="2018"/>
        <v>0</v>
      </c>
      <c r="AD1276" s="326">
        <f t="shared" si="2018"/>
        <v>0</v>
      </c>
      <c r="AE1276" s="326">
        <f t="shared" si="2018"/>
        <v>0</v>
      </c>
      <c r="AF1276" s="326">
        <f t="shared" si="2018"/>
        <v>0</v>
      </c>
      <c r="AG1276" s="326">
        <f t="shared" si="2018"/>
        <v>0</v>
      </c>
      <c r="AH1276" s="326">
        <f t="shared" si="2018"/>
        <v>0</v>
      </c>
      <c r="AI1276" s="326">
        <f t="shared" si="2018"/>
        <v>0</v>
      </c>
      <c r="AJ1276" s="326">
        <f t="shared" si="2018"/>
        <v>0</v>
      </c>
      <c r="AK1276" s="326">
        <f t="shared" si="2018"/>
        <v>0</v>
      </c>
      <c r="AL1276" s="326">
        <f t="shared" si="2018"/>
        <v>0</v>
      </c>
      <c r="AM1276" s="326">
        <f t="shared" si="2018"/>
        <v>0</v>
      </c>
      <c r="AN1276" s="326">
        <f t="shared" si="2018"/>
        <v>0</v>
      </c>
      <c r="AO1276" s="326">
        <f t="shared" si="2018"/>
        <v>0</v>
      </c>
      <c r="AP1276" s="326">
        <f t="shared" si="2018"/>
        <v>0</v>
      </c>
      <c r="AQ1276" s="326">
        <f t="shared" si="2018"/>
        <v>0</v>
      </c>
      <c r="AR1276" s="326">
        <f t="shared" si="2018"/>
        <v>0</v>
      </c>
      <c r="AS1276" s="326">
        <f t="shared" si="2018"/>
        <v>0</v>
      </c>
      <c r="AT1276" s="326">
        <f t="shared" si="2018"/>
        <v>0</v>
      </c>
      <c r="AU1276" s="326">
        <f t="shared" ref="AU1276:BM1276" si="2019">-AU1247*$I1276</f>
        <v>0</v>
      </c>
      <c r="AV1276" s="326">
        <f t="shared" si="2019"/>
        <v>0</v>
      </c>
      <c r="AW1276" s="326">
        <f t="shared" si="2019"/>
        <v>0</v>
      </c>
      <c r="AX1276" s="326">
        <f t="shared" si="2019"/>
        <v>0</v>
      </c>
      <c r="AY1276" s="326">
        <f t="shared" si="2019"/>
        <v>0</v>
      </c>
      <c r="AZ1276" s="326">
        <f t="shared" si="2019"/>
        <v>0</v>
      </c>
      <c r="BA1276" s="326">
        <f t="shared" si="2019"/>
        <v>0</v>
      </c>
      <c r="BB1276" s="326">
        <f t="shared" si="2019"/>
        <v>0</v>
      </c>
      <c r="BC1276" s="326">
        <f t="shared" si="2019"/>
        <v>0</v>
      </c>
      <c r="BD1276" s="326">
        <f t="shared" si="2019"/>
        <v>0</v>
      </c>
      <c r="BE1276" s="326">
        <f t="shared" si="2019"/>
        <v>0</v>
      </c>
      <c r="BF1276" s="326">
        <f t="shared" si="2019"/>
        <v>0</v>
      </c>
      <c r="BG1276" s="326">
        <f t="shared" si="2019"/>
        <v>0</v>
      </c>
      <c r="BH1276" s="326">
        <f t="shared" si="2019"/>
        <v>0</v>
      </c>
      <c r="BI1276" s="326">
        <f t="shared" si="2019"/>
        <v>0</v>
      </c>
      <c r="BJ1276" s="326">
        <f t="shared" si="2019"/>
        <v>0</v>
      </c>
      <c r="BK1276" s="326">
        <f t="shared" si="2019"/>
        <v>0</v>
      </c>
      <c r="BL1276" s="326">
        <f t="shared" si="2019"/>
        <v>0</v>
      </c>
      <c r="BM1276" s="326">
        <f t="shared" si="2019"/>
        <v>0</v>
      </c>
    </row>
    <row r="1277" spans="3:65" outlineLevel="1" x14ac:dyDescent="0.2">
      <c r="C1277" s="325">
        <f t="shared" si="1988"/>
        <v>16</v>
      </c>
      <c r="D1277" s="303" t="str">
        <f t="shared" si="1985"/>
        <v>item 16</v>
      </c>
      <c r="E1277" s="350" t="str">
        <f t="shared" si="1985"/>
        <v>Operating Expense</v>
      </c>
      <c r="F1277" s="320">
        <f t="shared" si="1985"/>
        <v>2</v>
      </c>
      <c r="G1277" s="320"/>
      <c r="H1277" s="379" t="b">
        <f t="shared" si="1989"/>
        <v>0</v>
      </c>
      <c r="I1277" s="372">
        <v>0.5</v>
      </c>
      <c r="K1277" s="341">
        <f t="shared" si="1990"/>
        <v>0</v>
      </c>
      <c r="L1277" s="342">
        <f t="shared" si="1991"/>
        <v>0</v>
      </c>
      <c r="O1277" s="326">
        <f t="shared" ref="O1277:AT1277" si="2020">-O1248*$I1277</f>
        <v>0</v>
      </c>
      <c r="P1277" s="326">
        <f t="shared" si="2020"/>
        <v>0</v>
      </c>
      <c r="Q1277" s="326">
        <f t="shared" si="2020"/>
        <v>0</v>
      </c>
      <c r="R1277" s="326">
        <f t="shared" si="2020"/>
        <v>0</v>
      </c>
      <c r="S1277" s="326">
        <f t="shared" si="2020"/>
        <v>0</v>
      </c>
      <c r="T1277" s="326">
        <f t="shared" si="2020"/>
        <v>0</v>
      </c>
      <c r="U1277" s="326">
        <f t="shared" si="2020"/>
        <v>0</v>
      </c>
      <c r="V1277" s="326">
        <f t="shared" si="2020"/>
        <v>0</v>
      </c>
      <c r="W1277" s="326">
        <f t="shared" si="2020"/>
        <v>0</v>
      </c>
      <c r="X1277" s="326">
        <f t="shared" si="2020"/>
        <v>0</v>
      </c>
      <c r="Y1277" s="326">
        <f t="shared" si="2020"/>
        <v>0</v>
      </c>
      <c r="Z1277" s="326">
        <f t="shared" si="2020"/>
        <v>0</v>
      </c>
      <c r="AA1277" s="326">
        <f t="shared" si="2020"/>
        <v>0</v>
      </c>
      <c r="AB1277" s="326">
        <f t="shared" si="2020"/>
        <v>0</v>
      </c>
      <c r="AC1277" s="326">
        <f t="shared" si="2020"/>
        <v>0</v>
      </c>
      <c r="AD1277" s="326">
        <f t="shared" si="2020"/>
        <v>0</v>
      </c>
      <c r="AE1277" s="326">
        <f t="shared" si="2020"/>
        <v>0</v>
      </c>
      <c r="AF1277" s="326">
        <f t="shared" si="2020"/>
        <v>0</v>
      </c>
      <c r="AG1277" s="326">
        <f t="shared" si="2020"/>
        <v>0</v>
      </c>
      <c r="AH1277" s="326">
        <f t="shared" si="2020"/>
        <v>0</v>
      </c>
      <c r="AI1277" s="326">
        <f t="shared" si="2020"/>
        <v>0</v>
      </c>
      <c r="AJ1277" s="326">
        <f t="shared" si="2020"/>
        <v>0</v>
      </c>
      <c r="AK1277" s="326">
        <f t="shared" si="2020"/>
        <v>0</v>
      </c>
      <c r="AL1277" s="326">
        <f t="shared" si="2020"/>
        <v>0</v>
      </c>
      <c r="AM1277" s="326">
        <f t="shared" si="2020"/>
        <v>0</v>
      </c>
      <c r="AN1277" s="326">
        <f t="shared" si="2020"/>
        <v>0</v>
      </c>
      <c r="AO1277" s="326">
        <f t="shared" si="2020"/>
        <v>0</v>
      </c>
      <c r="AP1277" s="326">
        <f t="shared" si="2020"/>
        <v>0</v>
      </c>
      <c r="AQ1277" s="326">
        <f t="shared" si="2020"/>
        <v>0</v>
      </c>
      <c r="AR1277" s="326">
        <f t="shared" si="2020"/>
        <v>0</v>
      </c>
      <c r="AS1277" s="326">
        <f t="shared" si="2020"/>
        <v>0</v>
      </c>
      <c r="AT1277" s="326">
        <f t="shared" si="2020"/>
        <v>0</v>
      </c>
      <c r="AU1277" s="326">
        <f t="shared" ref="AU1277:BM1277" si="2021">-AU1248*$I1277</f>
        <v>0</v>
      </c>
      <c r="AV1277" s="326">
        <f t="shared" si="2021"/>
        <v>0</v>
      </c>
      <c r="AW1277" s="326">
        <f t="shared" si="2021"/>
        <v>0</v>
      </c>
      <c r="AX1277" s="326">
        <f t="shared" si="2021"/>
        <v>0</v>
      </c>
      <c r="AY1277" s="326">
        <f t="shared" si="2021"/>
        <v>0</v>
      </c>
      <c r="AZ1277" s="326">
        <f t="shared" si="2021"/>
        <v>0</v>
      </c>
      <c r="BA1277" s="326">
        <f t="shared" si="2021"/>
        <v>0</v>
      </c>
      <c r="BB1277" s="326">
        <f t="shared" si="2021"/>
        <v>0</v>
      </c>
      <c r="BC1277" s="326">
        <f t="shared" si="2021"/>
        <v>0</v>
      </c>
      <c r="BD1277" s="326">
        <f t="shared" si="2021"/>
        <v>0</v>
      </c>
      <c r="BE1277" s="326">
        <f t="shared" si="2021"/>
        <v>0</v>
      </c>
      <c r="BF1277" s="326">
        <f t="shared" si="2021"/>
        <v>0</v>
      </c>
      <c r="BG1277" s="326">
        <f t="shared" si="2021"/>
        <v>0</v>
      </c>
      <c r="BH1277" s="326">
        <f t="shared" si="2021"/>
        <v>0</v>
      </c>
      <c r="BI1277" s="326">
        <f t="shared" si="2021"/>
        <v>0</v>
      </c>
      <c r="BJ1277" s="326">
        <f t="shared" si="2021"/>
        <v>0</v>
      </c>
      <c r="BK1277" s="326">
        <f t="shared" si="2021"/>
        <v>0</v>
      </c>
      <c r="BL1277" s="326">
        <f t="shared" si="2021"/>
        <v>0</v>
      </c>
      <c r="BM1277" s="326">
        <f t="shared" si="2021"/>
        <v>0</v>
      </c>
    </row>
    <row r="1278" spans="3:65" outlineLevel="1" x14ac:dyDescent="0.2">
      <c r="C1278" s="325">
        <f t="shared" si="1988"/>
        <v>17</v>
      </c>
      <c r="D1278" s="303" t="str">
        <f t="shared" si="1985"/>
        <v>item 17</v>
      </c>
      <c r="E1278" s="350" t="str">
        <f t="shared" si="1985"/>
        <v>Operating Expense</v>
      </c>
      <c r="F1278" s="320">
        <f t="shared" si="1985"/>
        <v>2</v>
      </c>
      <c r="G1278" s="320"/>
      <c r="H1278" s="379" t="b">
        <f t="shared" si="1989"/>
        <v>0</v>
      </c>
      <c r="I1278" s="372">
        <v>0.5</v>
      </c>
      <c r="K1278" s="341">
        <f t="shared" si="1990"/>
        <v>0</v>
      </c>
      <c r="L1278" s="342">
        <f t="shared" si="1991"/>
        <v>0</v>
      </c>
      <c r="O1278" s="326">
        <f t="shared" ref="O1278:AT1278" si="2022">-O1249*$I1278</f>
        <v>0</v>
      </c>
      <c r="P1278" s="326">
        <f t="shared" si="2022"/>
        <v>0</v>
      </c>
      <c r="Q1278" s="326">
        <f t="shared" si="2022"/>
        <v>0</v>
      </c>
      <c r="R1278" s="326">
        <f t="shared" si="2022"/>
        <v>0</v>
      </c>
      <c r="S1278" s="326">
        <f t="shared" si="2022"/>
        <v>0</v>
      </c>
      <c r="T1278" s="326">
        <f t="shared" si="2022"/>
        <v>0</v>
      </c>
      <c r="U1278" s="326">
        <f t="shared" si="2022"/>
        <v>0</v>
      </c>
      <c r="V1278" s="326">
        <f t="shared" si="2022"/>
        <v>0</v>
      </c>
      <c r="W1278" s="326">
        <f t="shared" si="2022"/>
        <v>0</v>
      </c>
      <c r="X1278" s="326">
        <f t="shared" si="2022"/>
        <v>0</v>
      </c>
      <c r="Y1278" s="326">
        <f t="shared" si="2022"/>
        <v>0</v>
      </c>
      <c r="Z1278" s="326">
        <f t="shared" si="2022"/>
        <v>0</v>
      </c>
      <c r="AA1278" s="326">
        <f t="shared" si="2022"/>
        <v>0</v>
      </c>
      <c r="AB1278" s="326">
        <f t="shared" si="2022"/>
        <v>0</v>
      </c>
      <c r="AC1278" s="326">
        <f t="shared" si="2022"/>
        <v>0</v>
      </c>
      <c r="AD1278" s="326">
        <f t="shared" si="2022"/>
        <v>0</v>
      </c>
      <c r="AE1278" s="326">
        <f t="shared" si="2022"/>
        <v>0</v>
      </c>
      <c r="AF1278" s="326">
        <f t="shared" si="2022"/>
        <v>0</v>
      </c>
      <c r="AG1278" s="326">
        <f t="shared" si="2022"/>
        <v>0</v>
      </c>
      <c r="AH1278" s="326">
        <f t="shared" si="2022"/>
        <v>0</v>
      </c>
      <c r="AI1278" s="326">
        <f t="shared" si="2022"/>
        <v>0</v>
      </c>
      <c r="AJ1278" s="326">
        <f t="shared" si="2022"/>
        <v>0</v>
      </c>
      <c r="AK1278" s="326">
        <f t="shared" si="2022"/>
        <v>0</v>
      </c>
      <c r="AL1278" s="326">
        <f t="shared" si="2022"/>
        <v>0</v>
      </c>
      <c r="AM1278" s="326">
        <f t="shared" si="2022"/>
        <v>0</v>
      </c>
      <c r="AN1278" s="326">
        <f t="shared" si="2022"/>
        <v>0</v>
      </c>
      <c r="AO1278" s="326">
        <f t="shared" si="2022"/>
        <v>0</v>
      </c>
      <c r="AP1278" s="326">
        <f t="shared" si="2022"/>
        <v>0</v>
      </c>
      <c r="AQ1278" s="326">
        <f t="shared" si="2022"/>
        <v>0</v>
      </c>
      <c r="AR1278" s="326">
        <f t="shared" si="2022"/>
        <v>0</v>
      </c>
      <c r="AS1278" s="326">
        <f t="shared" si="2022"/>
        <v>0</v>
      </c>
      <c r="AT1278" s="326">
        <f t="shared" si="2022"/>
        <v>0</v>
      </c>
      <c r="AU1278" s="326">
        <f t="shared" ref="AU1278:BM1278" si="2023">-AU1249*$I1278</f>
        <v>0</v>
      </c>
      <c r="AV1278" s="326">
        <f t="shared" si="2023"/>
        <v>0</v>
      </c>
      <c r="AW1278" s="326">
        <f t="shared" si="2023"/>
        <v>0</v>
      </c>
      <c r="AX1278" s="326">
        <f t="shared" si="2023"/>
        <v>0</v>
      </c>
      <c r="AY1278" s="326">
        <f t="shared" si="2023"/>
        <v>0</v>
      </c>
      <c r="AZ1278" s="326">
        <f t="shared" si="2023"/>
        <v>0</v>
      </c>
      <c r="BA1278" s="326">
        <f t="shared" si="2023"/>
        <v>0</v>
      </c>
      <c r="BB1278" s="326">
        <f t="shared" si="2023"/>
        <v>0</v>
      </c>
      <c r="BC1278" s="326">
        <f t="shared" si="2023"/>
        <v>0</v>
      </c>
      <c r="BD1278" s="326">
        <f t="shared" si="2023"/>
        <v>0</v>
      </c>
      <c r="BE1278" s="326">
        <f t="shared" si="2023"/>
        <v>0</v>
      </c>
      <c r="BF1278" s="326">
        <f t="shared" si="2023"/>
        <v>0</v>
      </c>
      <c r="BG1278" s="326">
        <f t="shared" si="2023"/>
        <v>0</v>
      </c>
      <c r="BH1278" s="326">
        <f t="shared" si="2023"/>
        <v>0</v>
      </c>
      <c r="BI1278" s="326">
        <f t="shared" si="2023"/>
        <v>0</v>
      </c>
      <c r="BJ1278" s="326">
        <f t="shared" si="2023"/>
        <v>0</v>
      </c>
      <c r="BK1278" s="326">
        <f t="shared" si="2023"/>
        <v>0</v>
      </c>
      <c r="BL1278" s="326">
        <f t="shared" si="2023"/>
        <v>0</v>
      </c>
      <c r="BM1278" s="326">
        <f t="shared" si="2023"/>
        <v>0</v>
      </c>
    </row>
    <row r="1279" spans="3:65" outlineLevel="1" x14ac:dyDescent="0.2">
      <c r="C1279" s="325">
        <f t="shared" si="1988"/>
        <v>18</v>
      </c>
      <c r="D1279" s="303" t="str">
        <f t="shared" si="1985"/>
        <v>item 18</v>
      </c>
      <c r="E1279" s="350" t="str">
        <f t="shared" si="1985"/>
        <v>Operating Expense</v>
      </c>
      <c r="F1279" s="320">
        <f t="shared" si="1985"/>
        <v>2</v>
      </c>
      <c r="G1279" s="320"/>
      <c r="H1279" s="379" t="b">
        <f t="shared" si="1989"/>
        <v>0</v>
      </c>
      <c r="I1279" s="372">
        <v>0.5</v>
      </c>
      <c r="K1279" s="341">
        <f t="shared" si="1990"/>
        <v>0</v>
      </c>
      <c r="L1279" s="342">
        <f t="shared" si="1991"/>
        <v>0</v>
      </c>
      <c r="O1279" s="326">
        <f t="shared" ref="O1279:AT1279" si="2024">-O1250*$I1279</f>
        <v>0</v>
      </c>
      <c r="P1279" s="326">
        <f t="shared" si="2024"/>
        <v>0</v>
      </c>
      <c r="Q1279" s="326">
        <f t="shared" si="2024"/>
        <v>0</v>
      </c>
      <c r="R1279" s="326">
        <f t="shared" si="2024"/>
        <v>0</v>
      </c>
      <c r="S1279" s="326">
        <f t="shared" si="2024"/>
        <v>0</v>
      </c>
      <c r="T1279" s="326">
        <f t="shared" si="2024"/>
        <v>0</v>
      </c>
      <c r="U1279" s="326">
        <f t="shared" si="2024"/>
        <v>0</v>
      </c>
      <c r="V1279" s="326">
        <f t="shared" si="2024"/>
        <v>0</v>
      </c>
      <c r="W1279" s="326">
        <f t="shared" si="2024"/>
        <v>0</v>
      </c>
      <c r="X1279" s="326">
        <f t="shared" si="2024"/>
        <v>0</v>
      </c>
      <c r="Y1279" s="326">
        <f t="shared" si="2024"/>
        <v>0</v>
      </c>
      <c r="Z1279" s="326">
        <f t="shared" si="2024"/>
        <v>0</v>
      </c>
      <c r="AA1279" s="326">
        <f t="shared" si="2024"/>
        <v>0</v>
      </c>
      <c r="AB1279" s="326">
        <f t="shared" si="2024"/>
        <v>0</v>
      </c>
      <c r="AC1279" s="326">
        <f t="shared" si="2024"/>
        <v>0</v>
      </c>
      <c r="AD1279" s="326">
        <f t="shared" si="2024"/>
        <v>0</v>
      </c>
      <c r="AE1279" s="326">
        <f t="shared" si="2024"/>
        <v>0</v>
      </c>
      <c r="AF1279" s="326">
        <f t="shared" si="2024"/>
        <v>0</v>
      </c>
      <c r="AG1279" s="326">
        <f t="shared" si="2024"/>
        <v>0</v>
      </c>
      <c r="AH1279" s="326">
        <f t="shared" si="2024"/>
        <v>0</v>
      </c>
      <c r="AI1279" s="326">
        <f t="shared" si="2024"/>
        <v>0</v>
      </c>
      <c r="AJ1279" s="326">
        <f t="shared" si="2024"/>
        <v>0</v>
      </c>
      <c r="AK1279" s="326">
        <f t="shared" si="2024"/>
        <v>0</v>
      </c>
      <c r="AL1279" s="326">
        <f t="shared" si="2024"/>
        <v>0</v>
      </c>
      <c r="AM1279" s="326">
        <f t="shared" si="2024"/>
        <v>0</v>
      </c>
      <c r="AN1279" s="326">
        <f t="shared" si="2024"/>
        <v>0</v>
      </c>
      <c r="AO1279" s="326">
        <f t="shared" si="2024"/>
        <v>0</v>
      </c>
      <c r="AP1279" s="326">
        <f t="shared" si="2024"/>
        <v>0</v>
      </c>
      <c r="AQ1279" s="326">
        <f t="shared" si="2024"/>
        <v>0</v>
      </c>
      <c r="AR1279" s="326">
        <f t="shared" si="2024"/>
        <v>0</v>
      </c>
      <c r="AS1279" s="326">
        <f t="shared" si="2024"/>
        <v>0</v>
      </c>
      <c r="AT1279" s="326">
        <f t="shared" si="2024"/>
        <v>0</v>
      </c>
      <c r="AU1279" s="326">
        <f t="shared" ref="AU1279:BM1279" si="2025">-AU1250*$I1279</f>
        <v>0</v>
      </c>
      <c r="AV1279" s="326">
        <f t="shared" si="2025"/>
        <v>0</v>
      </c>
      <c r="AW1279" s="326">
        <f t="shared" si="2025"/>
        <v>0</v>
      </c>
      <c r="AX1279" s="326">
        <f t="shared" si="2025"/>
        <v>0</v>
      </c>
      <c r="AY1279" s="326">
        <f t="shared" si="2025"/>
        <v>0</v>
      </c>
      <c r="AZ1279" s="326">
        <f t="shared" si="2025"/>
        <v>0</v>
      </c>
      <c r="BA1279" s="326">
        <f t="shared" si="2025"/>
        <v>0</v>
      </c>
      <c r="BB1279" s="326">
        <f t="shared" si="2025"/>
        <v>0</v>
      </c>
      <c r="BC1279" s="326">
        <f t="shared" si="2025"/>
        <v>0</v>
      </c>
      <c r="BD1279" s="326">
        <f t="shared" si="2025"/>
        <v>0</v>
      </c>
      <c r="BE1279" s="326">
        <f t="shared" si="2025"/>
        <v>0</v>
      </c>
      <c r="BF1279" s="326">
        <f t="shared" si="2025"/>
        <v>0</v>
      </c>
      <c r="BG1279" s="326">
        <f t="shared" si="2025"/>
        <v>0</v>
      </c>
      <c r="BH1279" s="326">
        <f t="shared" si="2025"/>
        <v>0</v>
      </c>
      <c r="BI1279" s="326">
        <f t="shared" si="2025"/>
        <v>0</v>
      </c>
      <c r="BJ1279" s="326">
        <f t="shared" si="2025"/>
        <v>0</v>
      </c>
      <c r="BK1279" s="326">
        <f t="shared" si="2025"/>
        <v>0</v>
      </c>
      <c r="BL1279" s="326">
        <f t="shared" si="2025"/>
        <v>0</v>
      </c>
      <c r="BM1279" s="326">
        <f t="shared" si="2025"/>
        <v>0</v>
      </c>
    </row>
    <row r="1280" spans="3:65" outlineLevel="1" x14ac:dyDescent="0.2">
      <c r="C1280" s="325">
        <f t="shared" si="1988"/>
        <v>19</v>
      </c>
      <c r="D1280" s="303" t="str">
        <f t="shared" si="1985"/>
        <v>item 19</v>
      </c>
      <c r="E1280" s="350" t="str">
        <f t="shared" si="1985"/>
        <v>Operating Expense</v>
      </c>
      <c r="F1280" s="320">
        <f t="shared" si="1985"/>
        <v>2</v>
      </c>
      <c r="G1280" s="320"/>
      <c r="H1280" s="379" t="b">
        <f t="shared" si="1989"/>
        <v>0</v>
      </c>
      <c r="I1280" s="372">
        <v>0.5</v>
      </c>
      <c r="K1280" s="341">
        <f t="shared" si="1990"/>
        <v>0</v>
      </c>
      <c r="L1280" s="342">
        <f t="shared" si="1991"/>
        <v>0</v>
      </c>
      <c r="O1280" s="326">
        <f t="shared" ref="O1280:AT1280" si="2026">-O1251*$I1280</f>
        <v>0</v>
      </c>
      <c r="P1280" s="326">
        <f t="shared" si="2026"/>
        <v>0</v>
      </c>
      <c r="Q1280" s="326">
        <f t="shared" si="2026"/>
        <v>0</v>
      </c>
      <c r="R1280" s="326">
        <f t="shared" si="2026"/>
        <v>0</v>
      </c>
      <c r="S1280" s="326">
        <f t="shared" si="2026"/>
        <v>0</v>
      </c>
      <c r="T1280" s="326">
        <f t="shared" si="2026"/>
        <v>0</v>
      </c>
      <c r="U1280" s="326">
        <f t="shared" si="2026"/>
        <v>0</v>
      </c>
      <c r="V1280" s="326">
        <f t="shared" si="2026"/>
        <v>0</v>
      </c>
      <c r="W1280" s="326">
        <f t="shared" si="2026"/>
        <v>0</v>
      </c>
      <c r="X1280" s="326">
        <f t="shared" si="2026"/>
        <v>0</v>
      </c>
      <c r="Y1280" s="326">
        <f t="shared" si="2026"/>
        <v>0</v>
      </c>
      <c r="Z1280" s="326">
        <f t="shared" si="2026"/>
        <v>0</v>
      </c>
      <c r="AA1280" s="326">
        <f t="shared" si="2026"/>
        <v>0</v>
      </c>
      <c r="AB1280" s="326">
        <f t="shared" si="2026"/>
        <v>0</v>
      </c>
      <c r="AC1280" s="326">
        <f t="shared" si="2026"/>
        <v>0</v>
      </c>
      <c r="AD1280" s="326">
        <f t="shared" si="2026"/>
        <v>0</v>
      </c>
      <c r="AE1280" s="326">
        <f t="shared" si="2026"/>
        <v>0</v>
      </c>
      <c r="AF1280" s="326">
        <f t="shared" si="2026"/>
        <v>0</v>
      </c>
      <c r="AG1280" s="326">
        <f t="shared" si="2026"/>
        <v>0</v>
      </c>
      <c r="AH1280" s="326">
        <f t="shared" si="2026"/>
        <v>0</v>
      </c>
      <c r="AI1280" s="326">
        <f t="shared" si="2026"/>
        <v>0</v>
      </c>
      <c r="AJ1280" s="326">
        <f t="shared" si="2026"/>
        <v>0</v>
      </c>
      <c r="AK1280" s="326">
        <f t="shared" si="2026"/>
        <v>0</v>
      </c>
      <c r="AL1280" s="326">
        <f t="shared" si="2026"/>
        <v>0</v>
      </c>
      <c r="AM1280" s="326">
        <f t="shared" si="2026"/>
        <v>0</v>
      </c>
      <c r="AN1280" s="326">
        <f t="shared" si="2026"/>
        <v>0</v>
      </c>
      <c r="AO1280" s="326">
        <f t="shared" si="2026"/>
        <v>0</v>
      </c>
      <c r="AP1280" s="326">
        <f t="shared" si="2026"/>
        <v>0</v>
      </c>
      <c r="AQ1280" s="326">
        <f t="shared" si="2026"/>
        <v>0</v>
      </c>
      <c r="AR1280" s="326">
        <f t="shared" si="2026"/>
        <v>0</v>
      </c>
      <c r="AS1280" s="326">
        <f t="shared" si="2026"/>
        <v>0</v>
      </c>
      <c r="AT1280" s="326">
        <f t="shared" si="2026"/>
        <v>0</v>
      </c>
      <c r="AU1280" s="326">
        <f t="shared" ref="AU1280:BM1280" si="2027">-AU1251*$I1280</f>
        <v>0</v>
      </c>
      <c r="AV1280" s="326">
        <f t="shared" si="2027"/>
        <v>0</v>
      </c>
      <c r="AW1280" s="326">
        <f t="shared" si="2027"/>
        <v>0</v>
      </c>
      <c r="AX1280" s="326">
        <f t="shared" si="2027"/>
        <v>0</v>
      </c>
      <c r="AY1280" s="326">
        <f t="shared" si="2027"/>
        <v>0</v>
      </c>
      <c r="AZ1280" s="326">
        <f t="shared" si="2027"/>
        <v>0</v>
      </c>
      <c r="BA1280" s="326">
        <f t="shared" si="2027"/>
        <v>0</v>
      </c>
      <c r="BB1280" s="326">
        <f t="shared" si="2027"/>
        <v>0</v>
      </c>
      <c r="BC1280" s="326">
        <f t="shared" si="2027"/>
        <v>0</v>
      </c>
      <c r="BD1280" s="326">
        <f t="shared" si="2027"/>
        <v>0</v>
      </c>
      <c r="BE1280" s="326">
        <f t="shared" si="2027"/>
        <v>0</v>
      </c>
      <c r="BF1280" s="326">
        <f t="shared" si="2027"/>
        <v>0</v>
      </c>
      <c r="BG1280" s="326">
        <f t="shared" si="2027"/>
        <v>0</v>
      </c>
      <c r="BH1280" s="326">
        <f t="shared" si="2027"/>
        <v>0</v>
      </c>
      <c r="BI1280" s="326">
        <f t="shared" si="2027"/>
        <v>0</v>
      </c>
      <c r="BJ1280" s="326">
        <f t="shared" si="2027"/>
        <v>0</v>
      </c>
      <c r="BK1280" s="326">
        <f t="shared" si="2027"/>
        <v>0</v>
      </c>
      <c r="BL1280" s="326">
        <f t="shared" si="2027"/>
        <v>0</v>
      </c>
      <c r="BM1280" s="326">
        <f t="shared" si="2027"/>
        <v>0</v>
      </c>
    </row>
    <row r="1281" spans="3:65" outlineLevel="1" x14ac:dyDescent="0.2">
      <c r="C1281" s="325">
        <f t="shared" si="1988"/>
        <v>20</v>
      </c>
      <c r="D1281" s="303" t="str">
        <f t="shared" si="1985"/>
        <v>item 20</v>
      </c>
      <c r="E1281" s="350" t="str">
        <f t="shared" si="1985"/>
        <v>Operating Expense</v>
      </c>
      <c r="F1281" s="320">
        <f t="shared" si="1985"/>
        <v>2</v>
      </c>
      <c r="G1281" s="320"/>
      <c r="H1281" s="379" t="b">
        <f t="shared" si="1989"/>
        <v>0</v>
      </c>
      <c r="I1281" s="372">
        <v>0.5</v>
      </c>
      <c r="K1281" s="341">
        <f t="shared" si="1990"/>
        <v>0</v>
      </c>
      <c r="L1281" s="342">
        <f t="shared" si="1991"/>
        <v>0</v>
      </c>
      <c r="O1281" s="326">
        <f t="shared" ref="O1281:AT1281" si="2028">-O1252*$I1281</f>
        <v>0</v>
      </c>
      <c r="P1281" s="326">
        <f t="shared" si="2028"/>
        <v>0</v>
      </c>
      <c r="Q1281" s="326">
        <f t="shared" si="2028"/>
        <v>0</v>
      </c>
      <c r="R1281" s="326">
        <f t="shared" si="2028"/>
        <v>0</v>
      </c>
      <c r="S1281" s="326">
        <f t="shared" si="2028"/>
        <v>0</v>
      </c>
      <c r="T1281" s="326">
        <f t="shared" si="2028"/>
        <v>0</v>
      </c>
      <c r="U1281" s="326">
        <f t="shared" si="2028"/>
        <v>0</v>
      </c>
      <c r="V1281" s="326">
        <f t="shared" si="2028"/>
        <v>0</v>
      </c>
      <c r="W1281" s="326">
        <f t="shared" si="2028"/>
        <v>0</v>
      </c>
      <c r="X1281" s="326">
        <f t="shared" si="2028"/>
        <v>0</v>
      </c>
      <c r="Y1281" s="326">
        <f t="shared" si="2028"/>
        <v>0</v>
      </c>
      <c r="Z1281" s="326">
        <f t="shared" si="2028"/>
        <v>0</v>
      </c>
      <c r="AA1281" s="326">
        <f t="shared" si="2028"/>
        <v>0</v>
      </c>
      <c r="AB1281" s="326">
        <f t="shared" si="2028"/>
        <v>0</v>
      </c>
      <c r="AC1281" s="326">
        <f t="shared" si="2028"/>
        <v>0</v>
      </c>
      <c r="AD1281" s="326">
        <f t="shared" si="2028"/>
        <v>0</v>
      </c>
      <c r="AE1281" s="326">
        <f t="shared" si="2028"/>
        <v>0</v>
      </c>
      <c r="AF1281" s="326">
        <f t="shared" si="2028"/>
        <v>0</v>
      </c>
      <c r="AG1281" s="326">
        <f t="shared" si="2028"/>
        <v>0</v>
      </c>
      <c r="AH1281" s="326">
        <f t="shared" si="2028"/>
        <v>0</v>
      </c>
      <c r="AI1281" s="326">
        <f t="shared" si="2028"/>
        <v>0</v>
      </c>
      <c r="AJ1281" s="326">
        <f t="shared" si="2028"/>
        <v>0</v>
      </c>
      <c r="AK1281" s="326">
        <f t="shared" si="2028"/>
        <v>0</v>
      </c>
      <c r="AL1281" s="326">
        <f t="shared" si="2028"/>
        <v>0</v>
      </c>
      <c r="AM1281" s="326">
        <f t="shared" si="2028"/>
        <v>0</v>
      </c>
      <c r="AN1281" s="326">
        <f t="shared" si="2028"/>
        <v>0</v>
      </c>
      <c r="AO1281" s="326">
        <f t="shared" si="2028"/>
        <v>0</v>
      </c>
      <c r="AP1281" s="326">
        <f t="shared" si="2028"/>
        <v>0</v>
      </c>
      <c r="AQ1281" s="326">
        <f t="shared" si="2028"/>
        <v>0</v>
      </c>
      <c r="AR1281" s="326">
        <f t="shared" si="2028"/>
        <v>0</v>
      </c>
      <c r="AS1281" s="326">
        <f t="shared" si="2028"/>
        <v>0</v>
      </c>
      <c r="AT1281" s="326">
        <f t="shared" si="2028"/>
        <v>0</v>
      </c>
      <c r="AU1281" s="326">
        <f t="shared" ref="AU1281:BM1281" si="2029">-AU1252*$I1281</f>
        <v>0</v>
      </c>
      <c r="AV1281" s="326">
        <f t="shared" si="2029"/>
        <v>0</v>
      </c>
      <c r="AW1281" s="326">
        <f t="shared" si="2029"/>
        <v>0</v>
      </c>
      <c r="AX1281" s="326">
        <f t="shared" si="2029"/>
        <v>0</v>
      </c>
      <c r="AY1281" s="326">
        <f t="shared" si="2029"/>
        <v>0</v>
      </c>
      <c r="AZ1281" s="326">
        <f t="shared" si="2029"/>
        <v>0</v>
      </c>
      <c r="BA1281" s="326">
        <f t="shared" si="2029"/>
        <v>0</v>
      </c>
      <c r="BB1281" s="326">
        <f t="shared" si="2029"/>
        <v>0</v>
      </c>
      <c r="BC1281" s="326">
        <f t="shared" si="2029"/>
        <v>0</v>
      </c>
      <c r="BD1281" s="326">
        <f t="shared" si="2029"/>
        <v>0</v>
      </c>
      <c r="BE1281" s="326">
        <f t="shared" si="2029"/>
        <v>0</v>
      </c>
      <c r="BF1281" s="326">
        <f t="shared" si="2029"/>
        <v>0</v>
      </c>
      <c r="BG1281" s="326">
        <f t="shared" si="2029"/>
        <v>0</v>
      </c>
      <c r="BH1281" s="326">
        <f t="shared" si="2029"/>
        <v>0</v>
      </c>
      <c r="BI1281" s="326">
        <f t="shared" si="2029"/>
        <v>0</v>
      </c>
      <c r="BJ1281" s="326">
        <f t="shared" si="2029"/>
        <v>0</v>
      </c>
      <c r="BK1281" s="326">
        <f t="shared" si="2029"/>
        <v>0</v>
      </c>
      <c r="BL1281" s="326">
        <f t="shared" si="2029"/>
        <v>0</v>
      </c>
      <c r="BM1281" s="326">
        <f t="shared" si="2029"/>
        <v>0</v>
      </c>
    </row>
    <row r="1282" spans="3:65" outlineLevel="1" x14ac:dyDescent="0.2">
      <c r="C1282" s="325">
        <f t="shared" si="1988"/>
        <v>21</v>
      </c>
      <c r="D1282" s="303" t="str">
        <f t="shared" si="1985"/>
        <v>item 21</v>
      </c>
      <c r="E1282" s="350" t="str">
        <f t="shared" si="1985"/>
        <v>Operating Expense</v>
      </c>
      <c r="F1282" s="320">
        <f t="shared" si="1985"/>
        <v>2</v>
      </c>
      <c r="G1282" s="320"/>
      <c r="H1282" s="379" t="b">
        <f t="shared" si="1989"/>
        <v>0</v>
      </c>
      <c r="I1282" s="372">
        <v>0.5</v>
      </c>
      <c r="K1282" s="341">
        <f t="shared" si="1990"/>
        <v>0</v>
      </c>
      <c r="L1282" s="342">
        <f t="shared" si="1991"/>
        <v>0</v>
      </c>
      <c r="O1282" s="326">
        <f t="shared" ref="O1282:AT1282" si="2030">-O1253*$I1282</f>
        <v>0</v>
      </c>
      <c r="P1282" s="326">
        <f t="shared" si="2030"/>
        <v>0</v>
      </c>
      <c r="Q1282" s="326">
        <f t="shared" si="2030"/>
        <v>0</v>
      </c>
      <c r="R1282" s="326">
        <f t="shared" si="2030"/>
        <v>0</v>
      </c>
      <c r="S1282" s="326">
        <f t="shared" si="2030"/>
        <v>0</v>
      </c>
      <c r="T1282" s="326">
        <f t="shared" si="2030"/>
        <v>0</v>
      </c>
      <c r="U1282" s="326">
        <f t="shared" si="2030"/>
        <v>0</v>
      </c>
      <c r="V1282" s="326">
        <f t="shared" si="2030"/>
        <v>0</v>
      </c>
      <c r="W1282" s="326">
        <f t="shared" si="2030"/>
        <v>0</v>
      </c>
      <c r="X1282" s="326">
        <f t="shared" si="2030"/>
        <v>0</v>
      </c>
      <c r="Y1282" s="326">
        <f t="shared" si="2030"/>
        <v>0</v>
      </c>
      <c r="Z1282" s="326">
        <f t="shared" si="2030"/>
        <v>0</v>
      </c>
      <c r="AA1282" s="326">
        <f t="shared" si="2030"/>
        <v>0</v>
      </c>
      <c r="AB1282" s="326">
        <f t="shared" si="2030"/>
        <v>0</v>
      </c>
      <c r="AC1282" s="326">
        <f t="shared" si="2030"/>
        <v>0</v>
      </c>
      <c r="AD1282" s="326">
        <f t="shared" si="2030"/>
        <v>0</v>
      </c>
      <c r="AE1282" s="326">
        <f t="shared" si="2030"/>
        <v>0</v>
      </c>
      <c r="AF1282" s="326">
        <f t="shared" si="2030"/>
        <v>0</v>
      </c>
      <c r="AG1282" s="326">
        <f t="shared" si="2030"/>
        <v>0</v>
      </c>
      <c r="AH1282" s="326">
        <f t="shared" si="2030"/>
        <v>0</v>
      </c>
      <c r="AI1282" s="326">
        <f t="shared" si="2030"/>
        <v>0</v>
      </c>
      <c r="AJ1282" s="326">
        <f t="shared" si="2030"/>
        <v>0</v>
      </c>
      <c r="AK1282" s="326">
        <f t="shared" si="2030"/>
        <v>0</v>
      </c>
      <c r="AL1282" s="326">
        <f t="shared" si="2030"/>
        <v>0</v>
      </c>
      <c r="AM1282" s="326">
        <f t="shared" si="2030"/>
        <v>0</v>
      </c>
      <c r="AN1282" s="326">
        <f t="shared" si="2030"/>
        <v>0</v>
      </c>
      <c r="AO1282" s="326">
        <f t="shared" si="2030"/>
        <v>0</v>
      </c>
      <c r="AP1282" s="326">
        <f t="shared" si="2030"/>
        <v>0</v>
      </c>
      <c r="AQ1282" s="326">
        <f t="shared" si="2030"/>
        <v>0</v>
      </c>
      <c r="AR1282" s="326">
        <f t="shared" si="2030"/>
        <v>0</v>
      </c>
      <c r="AS1282" s="326">
        <f t="shared" si="2030"/>
        <v>0</v>
      </c>
      <c r="AT1282" s="326">
        <f t="shared" si="2030"/>
        <v>0</v>
      </c>
      <c r="AU1282" s="326">
        <f t="shared" ref="AU1282:BM1282" si="2031">-AU1253*$I1282</f>
        <v>0</v>
      </c>
      <c r="AV1282" s="326">
        <f t="shared" si="2031"/>
        <v>0</v>
      </c>
      <c r="AW1282" s="326">
        <f t="shared" si="2031"/>
        <v>0</v>
      </c>
      <c r="AX1282" s="326">
        <f t="shared" si="2031"/>
        <v>0</v>
      </c>
      <c r="AY1282" s="326">
        <f t="shared" si="2031"/>
        <v>0</v>
      </c>
      <c r="AZ1282" s="326">
        <f t="shared" si="2031"/>
        <v>0</v>
      </c>
      <c r="BA1282" s="326">
        <f t="shared" si="2031"/>
        <v>0</v>
      </c>
      <c r="BB1282" s="326">
        <f t="shared" si="2031"/>
        <v>0</v>
      </c>
      <c r="BC1282" s="326">
        <f t="shared" si="2031"/>
        <v>0</v>
      </c>
      <c r="BD1282" s="326">
        <f t="shared" si="2031"/>
        <v>0</v>
      </c>
      <c r="BE1282" s="326">
        <f t="shared" si="2031"/>
        <v>0</v>
      </c>
      <c r="BF1282" s="326">
        <f t="shared" si="2031"/>
        <v>0</v>
      </c>
      <c r="BG1282" s="326">
        <f t="shared" si="2031"/>
        <v>0</v>
      </c>
      <c r="BH1282" s="326">
        <f t="shared" si="2031"/>
        <v>0</v>
      </c>
      <c r="BI1282" s="326">
        <f t="shared" si="2031"/>
        <v>0</v>
      </c>
      <c r="BJ1282" s="326">
        <f t="shared" si="2031"/>
        <v>0</v>
      </c>
      <c r="BK1282" s="326">
        <f t="shared" si="2031"/>
        <v>0</v>
      </c>
      <c r="BL1282" s="326">
        <f t="shared" si="2031"/>
        <v>0</v>
      </c>
      <c r="BM1282" s="326">
        <f t="shared" si="2031"/>
        <v>0</v>
      </c>
    </row>
    <row r="1283" spans="3:65" outlineLevel="1" x14ac:dyDescent="0.2">
      <c r="C1283" s="325">
        <f t="shared" si="1988"/>
        <v>22</v>
      </c>
      <c r="D1283" s="303" t="str">
        <f t="shared" si="1985"/>
        <v>item 22</v>
      </c>
      <c r="E1283" s="350" t="str">
        <f t="shared" si="1985"/>
        <v>Operating Expense</v>
      </c>
      <c r="F1283" s="320">
        <f t="shared" si="1985"/>
        <v>2</v>
      </c>
      <c r="G1283" s="320"/>
      <c r="H1283" s="379" t="b">
        <f t="shared" si="1989"/>
        <v>0</v>
      </c>
      <c r="I1283" s="372">
        <v>0.5</v>
      </c>
      <c r="K1283" s="341">
        <f t="shared" si="1990"/>
        <v>0</v>
      </c>
      <c r="L1283" s="342">
        <f t="shared" si="1991"/>
        <v>0</v>
      </c>
      <c r="O1283" s="326">
        <f t="shared" ref="O1283:AT1283" si="2032">-O1254*$I1283</f>
        <v>0</v>
      </c>
      <c r="P1283" s="326">
        <f t="shared" si="2032"/>
        <v>0</v>
      </c>
      <c r="Q1283" s="326">
        <f t="shared" si="2032"/>
        <v>0</v>
      </c>
      <c r="R1283" s="326">
        <f t="shared" si="2032"/>
        <v>0</v>
      </c>
      <c r="S1283" s="326">
        <f t="shared" si="2032"/>
        <v>0</v>
      </c>
      <c r="T1283" s="326">
        <f t="shared" si="2032"/>
        <v>0</v>
      </c>
      <c r="U1283" s="326">
        <f t="shared" si="2032"/>
        <v>0</v>
      </c>
      <c r="V1283" s="326">
        <f t="shared" si="2032"/>
        <v>0</v>
      </c>
      <c r="W1283" s="326">
        <f t="shared" si="2032"/>
        <v>0</v>
      </c>
      <c r="X1283" s="326">
        <f t="shared" si="2032"/>
        <v>0</v>
      </c>
      <c r="Y1283" s="326">
        <f t="shared" si="2032"/>
        <v>0</v>
      </c>
      <c r="Z1283" s="326">
        <f t="shared" si="2032"/>
        <v>0</v>
      </c>
      <c r="AA1283" s="326">
        <f t="shared" si="2032"/>
        <v>0</v>
      </c>
      <c r="AB1283" s="326">
        <f t="shared" si="2032"/>
        <v>0</v>
      </c>
      <c r="AC1283" s="326">
        <f t="shared" si="2032"/>
        <v>0</v>
      </c>
      <c r="AD1283" s="326">
        <f t="shared" si="2032"/>
        <v>0</v>
      </c>
      <c r="AE1283" s="326">
        <f t="shared" si="2032"/>
        <v>0</v>
      </c>
      <c r="AF1283" s="326">
        <f t="shared" si="2032"/>
        <v>0</v>
      </c>
      <c r="AG1283" s="326">
        <f t="shared" si="2032"/>
        <v>0</v>
      </c>
      <c r="AH1283" s="326">
        <f t="shared" si="2032"/>
        <v>0</v>
      </c>
      <c r="AI1283" s="326">
        <f t="shared" si="2032"/>
        <v>0</v>
      </c>
      <c r="AJ1283" s="326">
        <f t="shared" si="2032"/>
        <v>0</v>
      </c>
      <c r="AK1283" s="326">
        <f t="shared" si="2032"/>
        <v>0</v>
      </c>
      <c r="AL1283" s="326">
        <f t="shared" si="2032"/>
        <v>0</v>
      </c>
      <c r="AM1283" s="326">
        <f t="shared" si="2032"/>
        <v>0</v>
      </c>
      <c r="AN1283" s="326">
        <f t="shared" si="2032"/>
        <v>0</v>
      </c>
      <c r="AO1283" s="326">
        <f t="shared" si="2032"/>
        <v>0</v>
      </c>
      <c r="AP1283" s="326">
        <f t="shared" si="2032"/>
        <v>0</v>
      </c>
      <c r="AQ1283" s="326">
        <f t="shared" si="2032"/>
        <v>0</v>
      </c>
      <c r="AR1283" s="326">
        <f t="shared" si="2032"/>
        <v>0</v>
      </c>
      <c r="AS1283" s="326">
        <f t="shared" si="2032"/>
        <v>0</v>
      </c>
      <c r="AT1283" s="326">
        <f t="shared" si="2032"/>
        <v>0</v>
      </c>
      <c r="AU1283" s="326">
        <f t="shared" ref="AU1283:BM1283" si="2033">-AU1254*$I1283</f>
        <v>0</v>
      </c>
      <c r="AV1283" s="326">
        <f t="shared" si="2033"/>
        <v>0</v>
      </c>
      <c r="AW1283" s="326">
        <f t="shared" si="2033"/>
        <v>0</v>
      </c>
      <c r="AX1283" s="326">
        <f t="shared" si="2033"/>
        <v>0</v>
      </c>
      <c r="AY1283" s="326">
        <f t="shared" si="2033"/>
        <v>0</v>
      </c>
      <c r="AZ1283" s="326">
        <f t="shared" si="2033"/>
        <v>0</v>
      </c>
      <c r="BA1283" s="326">
        <f t="shared" si="2033"/>
        <v>0</v>
      </c>
      <c r="BB1283" s="326">
        <f t="shared" si="2033"/>
        <v>0</v>
      </c>
      <c r="BC1283" s="326">
        <f t="shared" si="2033"/>
        <v>0</v>
      </c>
      <c r="BD1283" s="326">
        <f t="shared" si="2033"/>
        <v>0</v>
      </c>
      <c r="BE1283" s="326">
        <f t="shared" si="2033"/>
        <v>0</v>
      </c>
      <c r="BF1283" s="326">
        <f t="shared" si="2033"/>
        <v>0</v>
      </c>
      <c r="BG1283" s="326">
        <f t="shared" si="2033"/>
        <v>0</v>
      </c>
      <c r="BH1283" s="326">
        <f t="shared" si="2033"/>
        <v>0</v>
      </c>
      <c r="BI1283" s="326">
        <f t="shared" si="2033"/>
        <v>0</v>
      </c>
      <c r="BJ1283" s="326">
        <f t="shared" si="2033"/>
        <v>0</v>
      </c>
      <c r="BK1283" s="326">
        <f t="shared" si="2033"/>
        <v>0</v>
      </c>
      <c r="BL1283" s="326">
        <f t="shared" si="2033"/>
        <v>0</v>
      </c>
      <c r="BM1283" s="326">
        <f t="shared" si="2033"/>
        <v>0</v>
      </c>
    </row>
    <row r="1284" spans="3:65" outlineLevel="1" x14ac:dyDescent="0.2">
      <c r="C1284" s="325">
        <f t="shared" si="1988"/>
        <v>23</v>
      </c>
      <c r="D1284" s="303" t="str">
        <f t="shared" si="1985"/>
        <v>item 23</v>
      </c>
      <c r="E1284" s="350" t="str">
        <f t="shared" si="1985"/>
        <v>Operating Expense</v>
      </c>
      <c r="F1284" s="320">
        <f t="shared" si="1985"/>
        <v>2</v>
      </c>
      <c r="G1284" s="320"/>
      <c r="H1284" s="379" t="b">
        <f t="shared" si="1989"/>
        <v>0</v>
      </c>
      <c r="I1284" s="372">
        <v>0.5</v>
      </c>
      <c r="K1284" s="341">
        <f t="shared" si="1990"/>
        <v>0</v>
      </c>
      <c r="L1284" s="342">
        <f t="shared" si="1991"/>
        <v>0</v>
      </c>
      <c r="O1284" s="326">
        <f t="shared" ref="O1284:AT1284" si="2034">-O1255*$I1284</f>
        <v>0</v>
      </c>
      <c r="P1284" s="326">
        <f t="shared" si="2034"/>
        <v>0</v>
      </c>
      <c r="Q1284" s="326">
        <f t="shared" si="2034"/>
        <v>0</v>
      </c>
      <c r="R1284" s="326">
        <f t="shared" si="2034"/>
        <v>0</v>
      </c>
      <c r="S1284" s="326">
        <f t="shared" si="2034"/>
        <v>0</v>
      </c>
      <c r="T1284" s="326">
        <f t="shared" si="2034"/>
        <v>0</v>
      </c>
      <c r="U1284" s="326">
        <f t="shared" si="2034"/>
        <v>0</v>
      </c>
      <c r="V1284" s="326">
        <f t="shared" si="2034"/>
        <v>0</v>
      </c>
      <c r="W1284" s="326">
        <f t="shared" si="2034"/>
        <v>0</v>
      </c>
      <c r="X1284" s="326">
        <f t="shared" si="2034"/>
        <v>0</v>
      </c>
      <c r="Y1284" s="326">
        <f t="shared" si="2034"/>
        <v>0</v>
      </c>
      <c r="Z1284" s="326">
        <f t="shared" si="2034"/>
        <v>0</v>
      </c>
      <c r="AA1284" s="326">
        <f t="shared" si="2034"/>
        <v>0</v>
      </c>
      <c r="AB1284" s="326">
        <f t="shared" si="2034"/>
        <v>0</v>
      </c>
      <c r="AC1284" s="326">
        <f t="shared" si="2034"/>
        <v>0</v>
      </c>
      <c r="AD1284" s="326">
        <f t="shared" si="2034"/>
        <v>0</v>
      </c>
      <c r="AE1284" s="326">
        <f t="shared" si="2034"/>
        <v>0</v>
      </c>
      <c r="AF1284" s="326">
        <f t="shared" si="2034"/>
        <v>0</v>
      </c>
      <c r="AG1284" s="326">
        <f t="shared" si="2034"/>
        <v>0</v>
      </c>
      <c r="AH1284" s="326">
        <f t="shared" si="2034"/>
        <v>0</v>
      </c>
      <c r="AI1284" s="326">
        <f t="shared" si="2034"/>
        <v>0</v>
      </c>
      <c r="AJ1284" s="326">
        <f t="shared" si="2034"/>
        <v>0</v>
      </c>
      <c r="AK1284" s="326">
        <f t="shared" si="2034"/>
        <v>0</v>
      </c>
      <c r="AL1284" s="326">
        <f t="shared" si="2034"/>
        <v>0</v>
      </c>
      <c r="AM1284" s="326">
        <f t="shared" si="2034"/>
        <v>0</v>
      </c>
      <c r="AN1284" s="326">
        <f t="shared" si="2034"/>
        <v>0</v>
      </c>
      <c r="AO1284" s="326">
        <f t="shared" si="2034"/>
        <v>0</v>
      </c>
      <c r="AP1284" s="326">
        <f t="shared" si="2034"/>
        <v>0</v>
      </c>
      <c r="AQ1284" s="326">
        <f t="shared" si="2034"/>
        <v>0</v>
      </c>
      <c r="AR1284" s="326">
        <f t="shared" si="2034"/>
        <v>0</v>
      </c>
      <c r="AS1284" s="326">
        <f t="shared" si="2034"/>
        <v>0</v>
      </c>
      <c r="AT1284" s="326">
        <f t="shared" si="2034"/>
        <v>0</v>
      </c>
      <c r="AU1284" s="326">
        <f t="shared" ref="AU1284:BM1284" si="2035">-AU1255*$I1284</f>
        <v>0</v>
      </c>
      <c r="AV1284" s="326">
        <f t="shared" si="2035"/>
        <v>0</v>
      </c>
      <c r="AW1284" s="326">
        <f t="shared" si="2035"/>
        <v>0</v>
      </c>
      <c r="AX1284" s="326">
        <f t="shared" si="2035"/>
        <v>0</v>
      </c>
      <c r="AY1284" s="326">
        <f t="shared" si="2035"/>
        <v>0</v>
      </c>
      <c r="AZ1284" s="326">
        <f t="shared" si="2035"/>
        <v>0</v>
      </c>
      <c r="BA1284" s="326">
        <f t="shared" si="2035"/>
        <v>0</v>
      </c>
      <c r="BB1284" s="326">
        <f t="shared" si="2035"/>
        <v>0</v>
      </c>
      <c r="BC1284" s="326">
        <f t="shared" si="2035"/>
        <v>0</v>
      </c>
      <c r="BD1284" s="326">
        <f t="shared" si="2035"/>
        <v>0</v>
      </c>
      <c r="BE1284" s="326">
        <f t="shared" si="2035"/>
        <v>0</v>
      </c>
      <c r="BF1284" s="326">
        <f t="shared" si="2035"/>
        <v>0</v>
      </c>
      <c r="BG1284" s="326">
        <f t="shared" si="2035"/>
        <v>0</v>
      </c>
      <c r="BH1284" s="326">
        <f t="shared" si="2035"/>
        <v>0</v>
      </c>
      <c r="BI1284" s="326">
        <f t="shared" si="2035"/>
        <v>0</v>
      </c>
      <c r="BJ1284" s="326">
        <f t="shared" si="2035"/>
        <v>0</v>
      </c>
      <c r="BK1284" s="326">
        <f t="shared" si="2035"/>
        <v>0</v>
      </c>
      <c r="BL1284" s="326">
        <f t="shared" si="2035"/>
        <v>0</v>
      </c>
      <c r="BM1284" s="326">
        <f t="shared" si="2035"/>
        <v>0</v>
      </c>
    </row>
    <row r="1285" spans="3:65" outlineLevel="1" x14ac:dyDescent="0.2">
      <c r="C1285" s="325">
        <f t="shared" si="1988"/>
        <v>24</v>
      </c>
      <c r="D1285" s="303" t="str">
        <f t="shared" si="1985"/>
        <v>item 24</v>
      </c>
      <c r="E1285" s="350" t="str">
        <f t="shared" si="1985"/>
        <v>Operating Expense</v>
      </c>
      <c r="F1285" s="320">
        <f t="shared" si="1985"/>
        <v>2</v>
      </c>
      <c r="G1285" s="320"/>
      <c r="H1285" s="379" t="b">
        <f t="shared" si="1989"/>
        <v>0</v>
      </c>
      <c r="I1285" s="372">
        <v>0.5</v>
      </c>
      <c r="K1285" s="341">
        <f t="shared" si="1990"/>
        <v>0</v>
      </c>
      <c r="L1285" s="342">
        <f t="shared" si="1991"/>
        <v>0</v>
      </c>
      <c r="O1285" s="326">
        <f t="shared" ref="O1285:AT1285" si="2036">-O1256*$I1285</f>
        <v>0</v>
      </c>
      <c r="P1285" s="326">
        <f t="shared" si="2036"/>
        <v>0</v>
      </c>
      <c r="Q1285" s="326">
        <f t="shared" si="2036"/>
        <v>0</v>
      </c>
      <c r="R1285" s="326">
        <f t="shared" si="2036"/>
        <v>0</v>
      </c>
      <c r="S1285" s="326">
        <f t="shared" si="2036"/>
        <v>0</v>
      </c>
      <c r="T1285" s="326">
        <f t="shared" si="2036"/>
        <v>0</v>
      </c>
      <c r="U1285" s="326">
        <f t="shared" si="2036"/>
        <v>0</v>
      </c>
      <c r="V1285" s="326">
        <f t="shared" si="2036"/>
        <v>0</v>
      </c>
      <c r="W1285" s="326">
        <f t="shared" si="2036"/>
        <v>0</v>
      </c>
      <c r="X1285" s="326">
        <f t="shared" si="2036"/>
        <v>0</v>
      </c>
      <c r="Y1285" s="326">
        <f t="shared" si="2036"/>
        <v>0</v>
      </c>
      <c r="Z1285" s="326">
        <f t="shared" si="2036"/>
        <v>0</v>
      </c>
      <c r="AA1285" s="326">
        <f t="shared" si="2036"/>
        <v>0</v>
      </c>
      <c r="AB1285" s="326">
        <f t="shared" si="2036"/>
        <v>0</v>
      </c>
      <c r="AC1285" s="326">
        <f t="shared" si="2036"/>
        <v>0</v>
      </c>
      <c r="AD1285" s="326">
        <f t="shared" si="2036"/>
        <v>0</v>
      </c>
      <c r="AE1285" s="326">
        <f t="shared" si="2036"/>
        <v>0</v>
      </c>
      <c r="AF1285" s="326">
        <f t="shared" si="2036"/>
        <v>0</v>
      </c>
      <c r="AG1285" s="326">
        <f t="shared" si="2036"/>
        <v>0</v>
      </c>
      <c r="AH1285" s="326">
        <f t="shared" si="2036"/>
        <v>0</v>
      </c>
      <c r="AI1285" s="326">
        <f t="shared" si="2036"/>
        <v>0</v>
      </c>
      <c r="AJ1285" s="326">
        <f t="shared" si="2036"/>
        <v>0</v>
      </c>
      <c r="AK1285" s="326">
        <f t="shared" si="2036"/>
        <v>0</v>
      </c>
      <c r="AL1285" s="326">
        <f t="shared" si="2036"/>
        <v>0</v>
      </c>
      <c r="AM1285" s="326">
        <f t="shared" si="2036"/>
        <v>0</v>
      </c>
      <c r="AN1285" s="326">
        <f t="shared" si="2036"/>
        <v>0</v>
      </c>
      <c r="AO1285" s="326">
        <f t="shared" si="2036"/>
        <v>0</v>
      </c>
      <c r="AP1285" s="326">
        <f t="shared" si="2036"/>
        <v>0</v>
      </c>
      <c r="AQ1285" s="326">
        <f t="shared" si="2036"/>
        <v>0</v>
      </c>
      <c r="AR1285" s="326">
        <f t="shared" si="2036"/>
        <v>0</v>
      </c>
      <c r="AS1285" s="326">
        <f t="shared" si="2036"/>
        <v>0</v>
      </c>
      <c r="AT1285" s="326">
        <f t="shared" si="2036"/>
        <v>0</v>
      </c>
      <c r="AU1285" s="326">
        <f t="shared" ref="AU1285:BM1285" si="2037">-AU1256*$I1285</f>
        <v>0</v>
      </c>
      <c r="AV1285" s="326">
        <f t="shared" si="2037"/>
        <v>0</v>
      </c>
      <c r="AW1285" s="326">
        <f t="shared" si="2037"/>
        <v>0</v>
      </c>
      <c r="AX1285" s="326">
        <f t="shared" si="2037"/>
        <v>0</v>
      </c>
      <c r="AY1285" s="326">
        <f t="shared" si="2037"/>
        <v>0</v>
      </c>
      <c r="AZ1285" s="326">
        <f t="shared" si="2037"/>
        <v>0</v>
      </c>
      <c r="BA1285" s="326">
        <f t="shared" si="2037"/>
        <v>0</v>
      </c>
      <c r="BB1285" s="326">
        <f t="shared" si="2037"/>
        <v>0</v>
      </c>
      <c r="BC1285" s="326">
        <f t="shared" si="2037"/>
        <v>0</v>
      </c>
      <c r="BD1285" s="326">
        <f t="shared" si="2037"/>
        <v>0</v>
      </c>
      <c r="BE1285" s="326">
        <f t="shared" si="2037"/>
        <v>0</v>
      </c>
      <c r="BF1285" s="326">
        <f t="shared" si="2037"/>
        <v>0</v>
      </c>
      <c r="BG1285" s="326">
        <f t="shared" si="2037"/>
        <v>0</v>
      </c>
      <c r="BH1285" s="326">
        <f t="shared" si="2037"/>
        <v>0</v>
      </c>
      <c r="BI1285" s="326">
        <f t="shared" si="2037"/>
        <v>0</v>
      </c>
      <c r="BJ1285" s="326">
        <f t="shared" si="2037"/>
        <v>0</v>
      </c>
      <c r="BK1285" s="326">
        <f t="shared" si="2037"/>
        <v>0</v>
      </c>
      <c r="BL1285" s="326">
        <f t="shared" si="2037"/>
        <v>0</v>
      </c>
      <c r="BM1285" s="326">
        <f t="shared" si="2037"/>
        <v>0</v>
      </c>
    </row>
    <row r="1286" spans="3:65" outlineLevel="1" x14ac:dyDescent="0.2">
      <c r="C1286" s="325">
        <f t="shared" si="1988"/>
        <v>25</v>
      </c>
      <c r="D1286" s="303" t="str">
        <f t="shared" si="1985"/>
        <v>item 25</v>
      </c>
      <c r="E1286" s="350" t="str">
        <f t="shared" si="1985"/>
        <v>Operating Expense</v>
      </c>
      <c r="F1286" s="320">
        <f t="shared" si="1985"/>
        <v>2</v>
      </c>
      <c r="G1286" s="320"/>
      <c r="H1286" s="379" t="b">
        <f t="shared" si="1989"/>
        <v>0</v>
      </c>
      <c r="I1286" s="372">
        <v>0.5</v>
      </c>
      <c r="K1286" s="344">
        <f t="shared" si="1990"/>
        <v>0</v>
      </c>
      <c r="L1286" s="345">
        <f t="shared" si="1991"/>
        <v>0</v>
      </c>
      <c r="O1286" s="326">
        <f t="shared" ref="O1286:AT1286" si="2038">-O1257*$I1286</f>
        <v>0</v>
      </c>
      <c r="P1286" s="326">
        <f t="shared" si="2038"/>
        <v>0</v>
      </c>
      <c r="Q1286" s="326">
        <f t="shared" si="2038"/>
        <v>0</v>
      </c>
      <c r="R1286" s="326">
        <f t="shared" si="2038"/>
        <v>0</v>
      </c>
      <c r="S1286" s="326">
        <f t="shared" si="2038"/>
        <v>0</v>
      </c>
      <c r="T1286" s="326">
        <f t="shared" si="2038"/>
        <v>0</v>
      </c>
      <c r="U1286" s="326">
        <f t="shared" si="2038"/>
        <v>0</v>
      </c>
      <c r="V1286" s="326">
        <f t="shared" si="2038"/>
        <v>0</v>
      </c>
      <c r="W1286" s="326">
        <f t="shared" si="2038"/>
        <v>0</v>
      </c>
      <c r="X1286" s="326">
        <f t="shared" si="2038"/>
        <v>0</v>
      </c>
      <c r="Y1286" s="326">
        <f t="shared" si="2038"/>
        <v>0</v>
      </c>
      <c r="Z1286" s="326">
        <f t="shared" si="2038"/>
        <v>0</v>
      </c>
      <c r="AA1286" s="326">
        <f t="shared" si="2038"/>
        <v>0</v>
      </c>
      <c r="AB1286" s="326">
        <f t="shared" si="2038"/>
        <v>0</v>
      </c>
      <c r="AC1286" s="326">
        <f t="shared" si="2038"/>
        <v>0</v>
      </c>
      <c r="AD1286" s="326">
        <f t="shared" si="2038"/>
        <v>0</v>
      </c>
      <c r="AE1286" s="326">
        <f t="shared" si="2038"/>
        <v>0</v>
      </c>
      <c r="AF1286" s="326">
        <f t="shared" si="2038"/>
        <v>0</v>
      </c>
      <c r="AG1286" s="326">
        <f t="shared" si="2038"/>
        <v>0</v>
      </c>
      <c r="AH1286" s="326">
        <f t="shared" si="2038"/>
        <v>0</v>
      </c>
      <c r="AI1286" s="326">
        <f t="shared" si="2038"/>
        <v>0</v>
      </c>
      <c r="AJ1286" s="326">
        <f t="shared" si="2038"/>
        <v>0</v>
      </c>
      <c r="AK1286" s="326">
        <f t="shared" si="2038"/>
        <v>0</v>
      </c>
      <c r="AL1286" s="326">
        <f t="shared" si="2038"/>
        <v>0</v>
      </c>
      <c r="AM1286" s="326">
        <f t="shared" si="2038"/>
        <v>0</v>
      </c>
      <c r="AN1286" s="326">
        <f t="shared" si="2038"/>
        <v>0</v>
      </c>
      <c r="AO1286" s="326">
        <f t="shared" si="2038"/>
        <v>0</v>
      </c>
      <c r="AP1286" s="326">
        <f t="shared" si="2038"/>
        <v>0</v>
      </c>
      <c r="AQ1286" s="326">
        <f t="shared" si="2038"/>
        <v>0</v>
      </c>
      <c r="AR1286" s="326">
        <f t="shared" si="2038"/>
        <v>0</v>
      </c>
      <c r="AS1286" s="326">
        <f t="shared" si="2038"/>
        <v>0</v>
      </c>
      <c r="AT1286" s="326">
        <f t="shared" si="2038"/>
        <v>0</v>
      </c>
      <c r="AU1286" s="326">
        <f t="shared" ref="AU1286:BM1286" si="2039">-AU1257*$I1286</f>
        <v>0</v>
      </c>
      <c r="AV1286" s="326">
        <f t="shared" si="2039"/>
        <v>0</v>
      </c>
      <c r="AW1286" s="326">
        <f t="shared" si="2039"/>
        <v>0</v>
      </c>
      <c r="AX1286" s="326">
        <f t="shared" si="2039"/>
        <v>0</v>
      </c>
      <c r="AY1286" s="326">
        <f t="shared" si="2039"/>
        <v>0</v>
      </c>
      <c r="AZ1286" s="326">
        <f t="shared" si="2039"/>
        <v>0</v>
      </c>
      <c r="BA1286" s="326">
        <f t="shared" si="2039"/>
        <v>0</v>
      </c>
      <c r="BB1286" s="326">
        <f t="shared" si="2039"/>
        <v>0</v>
      </c>
      <c r="BC1286" s="326">
        <f t="shared" si="2039"/>
        <v>0</v>
      </c>
      <c r="BD1286" s="326">
        <f t="shared" si="2039"/>
        <v>0</v>
      </c>
      <c r="BE1286" s="326">
        <f t="shared" si="2039"/>
        <v>0</v>
      </c>
      <c r="BF1286" s="326">
        <f t="shared" si="2039"/>
        <v>0</v>
      </c>
      <c r="BG1286" s="326">
        <f t="shared" si="2039"/>
        <v>0</v>
      </c>
      <c r="BH1286" s="326">
        <f t="shared" si="2039"/>
        <v>0</v>
      </c>
      <c r="BI1286" s="326">
        <f t="shared" si="2039"/>
        <v>0</v>
      </c>
      <c r="BJ1286" s="326">
        <f t="shared" si="2039"/>
        <v>0</v>
      </c>
      <c r="BK1286" s="326">
        <f t="shared" si="2039"/>
        <v>0</v>
      </c>
      <c r="BL1286" s="326">
        <f t="shared" si="2039"/>
        <v>0</v>
      </c>
      <c r="BM1286" s="326">
        <f t="shared" si="2039"/>
        <v>0</v>
      </c>
    </row>
    <row r="1287" spans="3:65" outlineLevel="1" x14ac:dyDescent="0.2">
      <c r="D1287" s="331" t="str">
        <f>"Total "&amp;D1261</f>
        <v>Total ITC Basis Reduction</v>
      </c>
      <c r="K1287" s="346">
        <f t="shared" si="1990"/>
        <v>0</v>
      </c>
      <c r="L1287" s="347">
        <f t="shared" si="1991"/>
        <v>0</v>
      </c>
      <c r="O1287" s="348">
        <f>SUM(O1262:O1286)</f>
        <v>0</v>
      </c>
      <c r="P1287" s="348">
        <f>SUM(P1262:P1286)</f>
        <v>0</v>
      </c>
      <c r="Q1287" s="348">
        <f t="shared" ref="Q1287" si="2040">SUM(Q1262:Q1286)</f>
        <v>0</v>
      </c>
      <c r="R1287" s="348">
        <f t="shared" ref="R1287" si="2041">SUM(R1262:R1286)</f>
        <v>0</v>
      </c>
      <c r="S1287" s="348">
        <f t="shared" ref="S1287" si="2042">SUM(S1262:S1286)</f>
        <v>0</v>
      </c>
      <c r="T1287" s="348">
        <f t="shared" ref="T1287" si="2043">SUM(T1262:T1286)</f>
        <v>0</v>
      </c>
      <c r="U1287" s="348">
        <f t="shared" ref="U1287" si="2044">SUM(U1262:U1286)</f>
        <v>0</v>
      </c>
      <c r="V1287" s="348">
        <f t="shared" ref="V1287" si="2045">SUM(V1262:V1286)</f>
        <v>0</v>
      </c>
      <c r="W1287" s="348">
        <f t="shared" ref="W1287" si="2046">SUM(W1262:W1286)</f>
        <v>0</v>
      </c>
      <c r="X1287" s="348">
        <f t="shared" ref="X1287" si="2047">SUM(X1262:X1286)</f>
        <v>0</v>
      </c>
      <c r="Y1287" s="348">
        <f t="shared" ref="Y1287" si="2048">SUM(Y1262:Y1286)</f>
        <v>0</v>
      </c>
      <c r="Z1287" s="348">
        <f t="shared" ref="Z1287" si="2049">SUM(Z1262:Z1286)</f>
        <v>0</v>
      </c>
      <c r="AA1287" s="348">
        <f t="shared" ref="AA1287" si="2050">SUM(AA1262:AA1286)</f>
        <v>0</v>
      </c>
      <c r="AB1287" s="348">
        <f t="shared" ref="AB1287" si="2051">SUM(AB1262:AB1286)</f>
        <v>0</v>
      </c>
      <c r="AC1287" s="348">
        <f t="shared" ref="AC1287" si="2052">SUM(AC1262:AC1286)</f>
        <v>0</v>
      </c>
      <c r="AD1287" s="348">
        <f t="shared" ref="AD1287" si="2053">SUM(AD1262:AD1286)</f>
        <v>0</v>
      </c>
      <c r="AE1287" s="348">
        <f t="shared" ref="AE1287" si="2054">SUM(AE1262:AE1286)</f>
        <v>0</v>
      </c>
      <c r="AF1287" s="348">
        <f t="shared" ref="AF1287" si="2055">SUM(AF1262:AF1286)</f>
        <v>0</v>
      </c>
      <c r="AG1287" s="348">
        <f t="shared" ref="AG1287" si="2056">SUM(AG1262:AG1286)</f>
        <v>0</v>
      </c>
      <c r="AH1287" s="348">
        <f t="shared" ref="AH1287" si="2057">SUM(AH1262:AH1286)</f>
        <v>0</v>
      </c>
      <c r="AI1287" s="348">
        <f t="shared" ref="AI1287" si="2058">SUM(AI1262:AI1286)</f>
        <v>0</v>
      </c>
      <c r="AJ1287" s="348">
        <f t="shared" ref="AJ1287" si="2059">SUM(AJ1262:AJ1286)</f>
        <v>0</v>
      </c>
      <c r="AK1287" s="348">
        <f t="shared" ref="AK1287" si="2060">SUM(AK1262:AK1286)</f>
        <v>0</v>
      </c>
      <c r="AL1287" s="348">
        <f t="shared" ref="AL1287" si="2061">SUM(AL1262:AL1286)</f>
        <v>0</v>
      </c>
      <c r="AM1287" s="348">
        <f t="shared" ref="AM1287" si="2062">SUM(AM1262:AM1286)</f>
        <v>0</v>
      </c>
      <c r="AN1287" s="348">
        <f t="shared" ref="AN1287" si="2063">SUM(AN1262:AN1286)</f>
        <v>0</v>
      </c>
      <c r="AO1287" s="348">
        <f t="shared" ref="AO1287" si="2064">SUM(AO1262:AO1286)</f>
        <v>0</v>
      </c>
      <c r="AP1287" s="348">
        <f t="shared" ref="AP1287" si="2065">SUM(AP1262:AP1286)</f>
        <v>0</v>
      </c>
      <c r="AQ1287" s="348">
        <f t="shared" ref="AQ1287" si="2066">SUM(AQ1262:AQ1286)</f>
        <v>0</v>
      </c>
      <c r="AR1287" s="348">
        <f t="shared" ref="AR1287" si="2067">SUM(AR1262:AR1286)</f>
        <v>0</v>
      </c>
      <c r="AS1287" s="348">
        <f t="shared" ref="AS1287" si="2068">SUM(AS1262:AS1286)</f>
        <v>0</v>
      </c>
      <c r="AT1287" s="348">
        <f t="shared" ref="AT1287" si="2069">SUM(AT1262:AT1286)</f>
        <v>0</v>
      </c>
      <c r="AU1287" s="348">
        <f t="shared" ref="AU1287" si="2070">SUM(AU1262:AU1286)</f>
        <v>0</v>
      </c>
      <c r="AV1287" s="348">
        <f t="shared" ref="AV1287" si="2071">SUM(AV1262:AV1286)</f>
        <v>0</v>
      </c>
      <c r="AW1287" s="348">
        <f t="shared" ref="AW1287" si="2072">SUM(AW1262:AW1286)</f>
        <v>0</v>
      </c>
      <c r="AX1287" s="348">
        <f t="shared" ref="AX1287" si="2073">SUM(AX1262:AX1286)</f>
        <v>0</v>
      </c>
      <c r="AY1287" s="348">
        <f t="shared" ref="AY1287" si="2074">SUM(AY1262:AY1286)</f>
        <v>0</v>
      </c>
      <c r="AZ1287" s="348">
        <f t="shared" ref="AZ1287" si="2075">SUM(AZ1262:AZ1286)</f>
        <v>0</v>
      </c>
      <c r="BA1287" s="348">
        <f t="shared" ref="BA1287" si="2076">SUM(BA1262:BA1286)</f>
        <v>0</v>
      </c>
      <c r="BB1287" s="348">
        <f t="shared" ref="BB1287" si="2077">SUM(BB1262:BB1286)</f>
        <v>0</v>
      </c>
      <c r="BC1287" s="348">
        <f t="shared" ref="BC1287" si="2078">SUM(BC1262:BC1286)</f>
        <v>0</v>
      </c>
      <c r="BD1287" s="348">
        <f t="shared" ref="BD1287" si="2079">SUM(BD1262:BD1286)</f>
        <v>0</v>
      </c>
      <c r="BE1287" s="348">
        <f t="shared" ref="BE1287" si="2080">SUM(BE1262:BE1286)</f>
        <v>0</v>
      </c>
      <c r="BF1287" s="348">
        <f t="shared" ref="BF1287" si="2081">SUM(BF1262:BF1286)</f>
        <v>0</v>
      </c>
      <c r="BG1287" s="348">
        <f t="shared" ref="BG1287" si="2082">SUM(BG1262:BG1286)</f>
        <v>0</v>
      </c>
      <c r="BH1287" s="348">
        <f t="shared" ref="BH1287" si="2083">SUM(BH1262:BH1286)</f>
        <v>0</v>
      </c>
      <c r="BI1287" s="348">
        <f t="shared" ref="BI1287" si="2084">SUM(BI1262:BI1286)</f>
        <v>0</v>
      </c>
      <c r="BJ1287" s="348">
        <f t="shared" ref="BJ1287" si="2085">SUM(BJ1262:BJ1286)</f>
        <v>0</v>
      </c>
      <c r="BK1287" s="348">
        <f t="shared" ref="BK1287" si="2086">SUM(BK1262:BK1286)</f>
        <v>0</v>
      </c>
      <c r="BL1287" s="348">
        <f t="shared" ref="BL1287" si="2087">SUM(BL1262:BL1286)</f>
        <v>0</v>
      </c>
      <c r="BM1287" s="348">
        <f t="shared" ref="BM1287" si="2088">SUM(BM1262:BM1286)</f>
        <v>0</v>
      </c>
    </row>
    <row r="1288" spans="3:65" s="326" customFormat="1" outlineLevel="1" x14ac:dyDescent="0.2">
      <c r="D1288" s="334"/>
      <c r="F1288" s="335"/>
      <c r="G1288" s="335"/>
    </row>
    <row r="1289" spans="3:65" s="326" customFormat="1" outlineLevel="1" x14ac:dyDescent="0.2">
      <c r="D1289" s="334"/>
      <c r="F1289" s="335"/>
      <c r="G1289" s="335"/>
    </row>
    <row r="1290" spans="3:65" outlineLevel="1" x14ac:dyDescent="0.2">
      <c r="D1290" s="323" t="s">
        <v>76</v>
      </c>
      <c r="E1290" s="318"/>
      <c r="F1290" s="291"/>
      <c r="G1290" s="291"/>
      <c r="H1290" s="326"/>
      <c r="I1290" s="326"/>
      <c r="K1290" s="321"/>
      <c r="L1290" s="321"/>
      <c r="M1290" s="321"/>
      <c r="O1290" s="321"/>
      <c r="P1290" s="321"/>
      <c r="Q1290" s="321"/>
      <c r="R1290" s="321"/>
      <c r="S1290" s="321"/>
      <c r="T1290" s="321"/>
      <c r="U1290" s="321"/>
      <c r="V1290" s="321"/>
      <c r="W1290" s="321"/>
      <c r="X1290" s="321"/>
      <c r="Y1290" s="321"/>
      <c r="Z1290" s="321"/>
      <c r="AA1290" s="321"/>
      <c r="AB1290" s="321"/>
      <c r="AC1290" s="321"/>
      <c r="AD1290" s="321"/>
      <c r="AE1290" s="321"/>
      <c r="AF1290" s="321"/>
      <c r="AG1290" s="321"/>
      <c r="AH1290" s="321"/>
      <c r="AI1290" s="321"/>
      <c r="AJ1290" s="321"/>
      <c r="AK1290" s="321"/>
      <c r="AL1290" s="321"/>
      <c r="AM1290" s="321"/>
      <c r="AN1290" s="321"/>
      <c r="AO1290" s="321"/>
      <c r="AP1290" s="321"/>
      <c r="AQ1290" s="321"/>
      <c r="AR1290" s="321"/>
      <c r="AS1290" s="321"/>
      <c r="AT1290" s="321"/>
      <c r="AU1290" s="321"/>
      <c r="AV1290" s="321"/>
      <c r="AW1290" s="321"/>
      <c r="AX1290" s="321"/>
      <c r="AY1290" s="321"/>
      <c r="AZ1290" s="321"/>
      <c r="BA1290" s="321"/>
      <c r="BB1290" s="321"/>
      <c r="BC1290" s="321"/>
      <c r="BD1290" s="321"/>
      <c r="BE1290" s="321"/>
      <c r="BF1290" s="321"/>
      <c r="BG1290" s="321"/>
      <c r="BH1290" s="321"/>
      <c r="BI1290" s="321"/>
      <c r="BJ1290" s="321"/>
      <c r="BK1290" s="321"/>
      <c r="BL1290" s="321"/>
      <c r="BM1290" s="321"/>
    </row>
    <row r="1291" spans="3:65" outlineLevel="1" x14ac:dyDescent="0.2">
      <c r="C1291" s="325">
        <f>C1290+1</f>
        <v>1</v>
      </c>
      <c r="D1291" s="303" t="str">
        <f t="shared" ref="D1291:F1315" si="2089">INDEX(D$59:D$83,$C1291,1)</f>
        <v>CR Factors</v>
      </c>
      <c r="E1291" s="350" t="str">
        <f t="shared" si="2089"/>
        <v>Capital</v>
      </c>
      <c r="F1291" s="320">
        <f t="shared" si="2089"/>
        <v>4</v>
      </c>
      <c r="G1291" s="320"/>
      <c r="H1291" s="326"/>
      <c r="I1291" s="326"/>
      <c r="K1291" s="341">
        <f ca="1">SUMPRODUCT(O1291:BM1291,$O$7:$BM$7)</f>
        <v>0</v>
      </c>
      <c r="L1291" s="342">
        <f ca="1">SUM(O1291:BM1291)</f>
        <v>0</v>
      </c>
      <c r="O1291" s="361">
        <f ca="1">-SUMPRODUCT($O1233:O1233,N(OFFSET($O207:O207,0,MAX(COLUMN($O207:O207))-COLUMN($O207:O207),1,1)))</f>
        <v>0</v>
      </c>
      <c r="P1291" s="361">
        <f ca="1">-SUMPRODUCT($O1233:P1233,N(OFFSET($O207:P207,0,MAX(COLUMN($O207:P207))-COLUMN($O207:P207),1,1)))</f>
        <v>0</v>
      </c>
      <c r="Q1291" s="361">
        <f ca="1">-SUMPRODUCT($O1233:Q1233,N(OFFSET($O207:Q207,0,MAX(COLUMN($O207:Q207))-COLUMN($O207:Q207),1,1)))</f>
        <v>0</v>
      </c>
      <c r="R1291" s="361">
        <f ca="1">-SUMPRODUCT($O1233:R1233,N(OFFSET($O207:R207,0,MAX(COLUMN($O207:R207))-COLUMN($O207:R207),1,1)))</f>
        <v>0</v>
      </c>
      <c r="S1291" s="361">
        <f ca="1">-SUMPRODUCT($O1233:S1233,N(OFFSET($O207:S207,0,MAX(COLUMN($O207:S207))-COLUMN($O207:S207),1,1)))</f>
        <v>0</v>
      </c>
      <c r="T1291" s="361">
        <f ca="1">-SUMPRODUCT($O1233:T1233,N(OFFSET($O207:T207,0,MAX(COLUMN($O207:T207))-COLUMN($O207:T207),1,1)))</f>
        <v>0</v>
      </c>
      <c r="U1291" s="361">
        <f ca="1">-SUMPRODUCT($O1233:U1233,N(OFFSET($O207:U207,0,MAX(COLUMN($O207:U207))-COLUMN($O207:U207),1,1)))</f>
        <v>0</v>
      </c>
      <c r="V1291" s="361">
        <f ca="1">-SUMPRODUCT($O1233:V1233,N(OFFSET($O207:V207,0,MAX(COLUMN($O207:V207))-COLUMN($O207:V207),1,1)))</f>
        <v>0</v>
      </c>
      <c r="W1291" s="361">
        <f ca="1">-SUMPRODUCT($O1233:W1233,N(OFFSET($O207:W207,0,MAX(COLUMN($O207:W207))-COLUMN($O207:W207),1,1)))</f>
        <v>0</v>
      </c>
      <c r="X1291" s="361">
        <f ca="1">-SUMPRODUCT($O1233:X1233,N(OFFSET($O207:X207,0,MAX(COLUMN($O207:X207))-COLUMN($O207:X207),1,1)))</f>
        <v>0</v>
      </c>
      <c r="Y1291" s="361">
        <f ca="1">-SUMPRODUCT($O1233:Y1233,N(OFFSET($O207:Y207,0,MAX(COLUMN($O207:Y207))-COLUMN($O207:Y207),1,1)))</f>
        <v>0</v>
      </c>
      <c r="Z1291" s="361">
        <f ca="1">-SUMPRODUCT($O1233:Z1233,N(OFFSET($O207:Z207,0,MAX(COLUMN($O207:Z207))-COLUMN($O207:Z207),1,1)))</f>
        <v>0</v>
      </c>
      <c r="AA1291" s="361">
        <f ca="1">-SUMPRODUCT($O1233:AA1233,N(OFFSET($O207:AA207,0,MAX(COLUMN($O207:AA207))-COLUMN($O207:AA207),1,1)))</f>
        <v>0</v>
      </c>
      <c r="AB1291" s="361">
        <f ca="1">-SUMPRODUCT($O1233:AB1233,N(OFFSET($O207:AB207,0,MAX(COLUMN($O207:AB207))-COLUMN($O207:AB207),1,1)))</f>
        <v>0</v>
      </c>
      <c r="AC1291" s="361">
        <f ca="1">-SUMPRODUCT($O1233:AC1233,N(OFFSET($O207:AC207,0,MAX(COLUMN($O207:AC207))-COLUMN($O207:AC207),1,1)))</f>
        <v>0</v>
      </c>
      <c r="AD1291" s="361">
        <f ca="1">-SUMPRODUCT($O1233:AD1233,N(OFFSET($O207:AD207,0,MAX(COLUMN($O207:AD207))-COLUMN($O207:AD207),1,1)))</f>
        <v>0</v>
      </c>
      <c r="AE1291" s="361">
        <f ca="1">-SUMPRODUCT($O1233:AE1233,N(OFFSET($O207:AE207,0,MAX(COLUMN($O207:AE207))-COLUMN($O207:AE207),1,1)))</f>
        <v>0</v>
      </c>
      <c r="AF1291" s="361">
        <f ca="1">-SUMPRODUCT($O1233:AF1233,N(OFFSET($O207:AF207,0,MAX(COLUMN($O207:AF207))-COLUMN($O207:AF207),1,1)))</f>
        <v>0</v>
      </c>
      <c r="AG1291" s="361">
        <f ca="1">-SUMPRODUCT($O1233:AG1233,N(OFFSET($O207:AG207,0,MAX(COLUMN($O207:AG207))-COLUMN($O207:AG207),1,1)))</f>
        <v>0</v>
      </c>
      <c r="AH1291" s="361">
        <f ca="1">-SUMPRODUCT($O1233:AH1233,N(OFFSET($O207:AH207,0,MAX(COLUMN($O207:AH207))-COLUMN($O207:AH207),1,1)))</f>
        <v>0</v>
      </c>
      <c r="AI1291" s="361">
        <f ca="1">-SUMPRODUCT($O1233:AI1233,N(OFFSET($O207:AI207,0,MAX(COLUMN($O207:AI207))-COLUMN($O207:AI207),1,1)))</f>
        <v>0</v>
      </c>
      <c r="AJ1291" s="361">
        <f ca="1">-SUMPRODUCT($O1233:AJ1233,N(OFFSET($O207:AJ207,0,MAX(COLUMN($O207:AJ207))-COLUMN($O207:AJ207),1,1)))</f>
        <v>0</v>
      </c>
      <c r="AK1291" s="361">
        <f ca="1">-SUMPRODUCT($O1233:AK1233,N(OFFSET($O207:AK207,0,MAX(COLUMN($O207:AK207))-COLUMN($O207:AK207),1,1)))</f>
        <v>0</v>
      </c>
      <c r="AL1291" s="361">
        <f ca="1">-SUMPRODUCT($O1233:AL1233,N(OFFSET($O207:AL207,0,MAX(COLUMN($O207:AL207))-COLUMN($O207:AL207),1,1)))</f>
        <v>0</v>
      </c>
      <c r="AM1291" s="361">
        <f ca="1">-SUMPRODUCT($O1233:AM1233,N(OFFSET($O207:AM207,0,MAX(COLUMN($O207:AM207))-COLUMN($O207:AM207),1,1)))</f>
        <v>0</v>
      </c>
      <c r="AN1291" s="361">
        <f ca="1">-SUMPRODUCT($O1233:AN1233,N(OFFSET($O207:AN207,0,MAX(COLUMN($O207:AN207))-COLUMN($O207:AN207),1,1)))</f>
        <v>0</v>
      </c>
      <c r="AO1291" s="361">
        <f ca="1">-SUMPRODUCT($O1233:AO1233,N(OFFSET($O207:AO207,0,MAX(COLUMN($O207:AO207))-COLUMN($O207:AO207),1,1)))</f>
        <v>0</v>
      </c>
      <c r="AP1291" s="361">
        <f ca="1">-SUMPRODUCT($O1233:AP1233,N(OFFSET($O207:AP207,0,MAX(COLUMN($O207:AP207))-COLUMN($O207:AP207),1,1)))</f>
        <v>0</v>
      </c>
      <c r="AQ1291" s="361">
        <f ca="1">-SUMPRODUCT($O1233:AQ1233,N(OFFSET($O207:AQ207,0,MAX(COLUMN($O207:AQ207))-COLUMN($O207:AQ207),1,1)))</f>
        <v>0</v>
      </c>
      <c r="AR1291" s="361">
        <f ca="1">-SUMPRODUCT($O1233:AR1233,N(OFFSET($O207:AR207,0,MAX(COLUMN($O207:AR207))-COLUMN($O207:AR207),1,1)))</f>
        <v>0</v>
      </c>
      <c r="AS1291" s="361">
        <f ca="1">-SUMPRODUCT($O1233:AS1233,N(OFFSET($O207:AS207,0,MAX(COLUMN($O207:AS207))-COLUMN($O207:AS207),1,1)))</f>
        <v>0</v>
      </c>
      <c r="AT1291" s="361">
        <f ca="1">-SUMPRODUCT($O1233:AT1233,N(OFFSET($O207:AT207,0,MAX(COLUMN($O207:AT207))-COLUMN($O207:AT207),1,1)))</f>
        <v>0</v>
      </c>
      <c r="AU1291" s="361">
        <f ca="1">-SUMPRODUCT($O1233:AU1233,N(OFFSET($O207:AU207,0,MAX(COLUMN($O207:AU207))-COLUMN($O207:AU207),1,1)))</f>
        <v>0</v>
      </c>
      <c r="AV1291" s="361">
        <f ca="1">-SUMPRODUCT($O1233:AV1233,N(OFFSET($O207:AV207,0,MAX(COLUMN($O207:AV207))-COLUMN($O207:AV207),1,1)))</f>
        <v>0</v>
      </c>
      <c r="AW1291" s="361">
        <f ca="1">-SUMPRODUCT($O1233:AW1233,N(OFFSET($O207:AW207,0,MAX(COLUMN($O207:AW207))-COLUMN($O207:AW207),1,1)))</f>
        <v>0</v>
      </c>
      <c r="AX1291" s="361">
        <f ca="1">-SUMPRODUCT($O1233:AX1233,N(OFFSET($O207:AX207,0,MAX(COLUMN($O207:AX207))-COLUMN($O207:AX207),1,1)))</f>
        <v>0</v>
      </c>
      <c r="AY1291" s="361">
        <f ca="1">-SUMPRODUCT($O1233:AY1233,N(OFFSET($O207:AY207,0,MAX(COLUMN($O207:AY207))-COLUMN($O207:AY207),1,1)))</f>
        <v>0</v>
      </c>
      <c r="AZ1291" s="361">
        <f ca="1">-SUMPRODUCT($O1233:AZ1233,N(OFFSET($O207:AZ207,0,MAX(COLUMN($O207:AZ207))-COLUMN($O207:AZ207),1,1)))</f>
        <v>0</v>
      </c>
      <c r="BA1291" s="361">
        <f ca="1">-SUMPRODUCT($O1233:BA1233,N(OFFSET($O207:BA207,0,MAX(COLUMN($O207:BA207))-COLUMN($O207:BA207),1,1)))</f>
        <v>0</v>
      </c>
      <c r="BB1291" s="361">
        <f ca="1">-SUMPRODUCT($O1233:BB1233,N(OFFSET($O207:BB207,0,MAX(COLUMN($O207:BB207))-COLUMN($O207:BB207),1,1)))</f>
        <v>0</v>
      </c>
      <c r="BC1291" s="361">
        <f ca="1">-SUMPRODUCT($O1233:BC1233,N(OFFSET($O207:BC207,0,MAX(COLUMN($O207:BC207))-COLUMN($O207:BC207),1,1)))</f>
        <v>0</v>
      </c>
      <c r="BD1291" s="361">
        <f ca="1">-SUMPRODUCT($O1233:BD1233,N(OFFSET($O207:BD207,0,MAX(COLUMN($O207:BD207))-COLUMN($O207:BD207),1,1)))</f>
        <v>0</v>
      </c>
      <c r="BE1291" s="361">
        <f ca="1">-SUMPRODUCT($O1233:BE1233,N(OFFSET($O207:BE207,0,MAX(COLUMN($O207:BE207))-COLUMN($O207:BE207),1,1)))</f>
        <v>0</v>
      </c>
      <c r="BF1291" s="361">
        <f ca="1">-SUMPRODUCT($O1233:BF1233,N(OFFSET($O207:BF207,0,MAX(COLUMN($O207:BF207))-COLUMN($O207:BF207),1,1)))</f>
        <v>0</v>
      </c>
      <c r="BG1291" s="361">
        <f ca="1">-SUMPRODUCT($O1233:BG1233,N(OFFSET($O207:BG207,0,MAX(COLUMN($O207:BG207))-COLUMN($O207:BG207),1,1)))</f>
        <v>0</v>
      </c>
      <c r="BH1291" s="361">
        <f ca="1">-SUMPRODUCT($O1233:BH1233,N(OFFSET($O207:BH207,0,MAX(COLUMN($O207:BH207))-COLUMN($O207:BH207),1,1)))</f>
        <v>0</v>
      </c>
      <c r="BI1291" s="361">
        <f ca="1">-SUMPRODUCT($O1233:BI1233,N(OFFSET($O207:BI207,0,MAX(COLUMN($O207:BI207))-COLUMN($O207:BI207),1,1)))</f>
        <v>0</v>
      </c>
      <c r="BJ1291" s="361">
        <f ca="1">-SUMPRODUCT($O1233:BJ1233,N(OFFSET($O207:BJ207,0,MAX(COLUMN($O207:BJ207))-COLUMN($O207:BJ207),1,1)))</f>
        <v>0</v>
      </c>
      <c r="BK1291" s="361">
        <f ca="1">-SUMPRODUCT($O1233:BK1233,N(OFFSET($O207:BK207,0,MAX(COLUMN($O207:BK207))-COLUMN($O207:BK207),1,1)))</f>
        <v>0</v>
      </c>
      <c r="BL1291" s="361">
        <f ca="1">-SUMPRODUCT($O1233:BL1233,N(OFFSET($O207:BL207,0,MAX(COLUMN($O207:BL207))-COLUMN($O207:BL207),1,1)))</f>
        <v>0</v>
      </c>
      <c r="BM1291" s="361">
        <f ca="1">-SUMPRODUCT($O1233:BM1233,N(OFFSET($O207:BM207,0,MAX(COLUMN($O207:BM207))-COLUMN($O207:BM207),1,1)))</f>
        <v>0</v>
      </c>
    </row>
    <row r="1292" spans="3:65" outlineLevel="1" x14ac:dyDescent="0.2">
      <c r="C1292" s="325">
        <f t="shared" ref="C1292:C1315" si="2090">C1291+1</f>
        <v>2</v>
      </c>
      <c r="D1292" s="303" t="str">
        <f t="shared" si="2089"/>
        <v>item 2</v>
      </c>
      <c r="E1292" s="350" t="str">
        <f t="shared" si="2089"/>
        <v>Operating Expense</v>
      </c>
      <c r="F1292" s="320">
        <f t="shared" si="2089"/>
        <v>2</v>
      </c>
      <c r="G1292" s="320"/>
      <c r="H1292" s="326"/>
      <c r="I1292" s="326"/>
      <c r="K1292" s="341">
        <f t="shared" ref="K1292:K1316" ca="1" si="2091">SUMPRODUCT(O1292:BM1292,$O$7:$BM$7)</f>
        <v>0</v>
      </c>
      <c r="L1292" s="342">
        <f t="shared" ref="L1292:L1316" ca="1" si="2092">SUM(O1292:BM1292)</f>
        <v>0</v>
      </c>
      <c r="O1292" s="361">
        <f ca="1">-SUMPRODUCT($O1234:O1234,N(OFFSET($O208:O208,0,MAX(COLUMN($O208:O208))-COLUMN($O208:O208),1,1)))</f>
        <v>0</v>
      </c>
      <c r="P1292" s="361">
        <f ca="1">-SUMPRODUCT($O1234:P1234,N(OFFSET($O208:P208,0,MAX(COLUMN($O208:P208))-COLUMN($O208:P208),1,1)))</f>
        <v>0</v>
      </c>
      <c r="Q1292" s="361">
        <f ca="1">-SUMPRODUCT($O1234:Q1234,N(OFFSET($O208:Q208,0,MAX(COLUMN($O208:Q208))-COLUMN($O208:Q208),1,1)))</f>
        <v>0</v>
      </c>
      <c r="R1292" s="361">
        <f ca="1">-SUMPRODUCT($O1234:R1234,N(OFFSET($O208:R208,0,MAX(COLUMN($O208:R208))-COLUMN($O208:R208),1,1)))</f>
        <v>0</v>
      </c>
      <c r="S1292" s="361">
        <f ca="1">-SUMPRODUCT($O1234:S1234,N(OFFSET($O208:S208,0,MAX(COLUMN($O208:S208))-COLUMN($O208:S208),1,1)))</f>
        <v>0</v>
      </c>
      <c r="T1292" s="361">
        <f ca="1">-SUMPRODUCT($O1234:T1234,N(OFFSET($O208:T208,0,MAX(COLUMN($O208:T208))-COLUMN($O208:T208),1,1)))</f>
        <v>0</v>
      </c>
      <c r="U1292" s="361">
        <f ca="1">-SUMPRODUCT($O1234:U1234,N(OFFSET($O208:U208,0,MAX(COLUMN($O208:U208))-COLUMN($O208:U208),1,1)))</f>
        <v>0</v>
      </c>
      <c r="V1292" s="361">
        <f ca="1">-SUMPRODUCT($O1234:V1234,N(OFFSET($O208:V208,0,MAX(COLUMN($O208:V208))-COLUMN($O208:V208),1,1)))</f>
        <v>0</v>
      </c>
      <c r="W1292" s="361">
        <f ca="1">-SUMPRODUCT($O1234:W1234,N(OFFSET($O208:W208,0,MAX(COLUMN($O208:W208))-COLUMN($O208:W208),1,1)))</f>
        <v>0</v>
      </c>
      <c r="X1292" s="361">
        <f ca="1">-SUMPRODUCT($O1234:X1234,N(OFFSET($O208:X208,0,MAX(COLUMN($O208:X208))-COLUMN($O208:X208),1,1)))</f>
        <v>0</v>
      </c>
      <c r="Y1292" s="361">
        <f ca="1">-SUMPRODUCT($O1234:Y1234,N(OFFSET($O208:Y208,0,MAX(COLUMN($O208:Y208))-COLUMN($O208:Y208),1,1)))</f>
        <v>0</v>
      </c>
      <c r="Z1292" s="361">
        <f ca="1">-SUMPRODUCT($O1234:Z1234,N(OFFSET($O208:Z208,0,MAX(COLUMN($O208:Z208))-COLUMN($O208:Z208),1,1)))</f>
        <v>0</v>
      </c>
      <c r="AA1292" s="361">
        <f ca="1">-SUMPRODUCT($O1234:AA1234,N(OFFSET($O208:AA208,0,MAX(COLUMN($O208:AA208))-COLUMN($O208:AA208),1,1)))</f>
        <v>0</v>
      </c>
      <c r="AB1292" s="361">
        <f ca="1">-SUMPRODUCT($O1234:AB1234,N(OFFSET($O208:AB208,0,MAX(COLUMN($O208:AB208))-COLUMN($O208:AB208),1,1)))</f>
        <v>0</v>
      </c>
      <c r="AC1292" s="361">
        <f ca="1">-SUMPRODUCT($O1234:AC1234,N(OFFSET($O208:AC208,0,MAX(COLUMN($O208:AC208))-COLUMN($O208:AC208),1,1)))</f>
        <v>0</v>
      </c>
      <c r="AD1292" s="361">
        <f ca="1">-SUMPRODUCT($O1234:AD1234,N(OFFSET($O208:AD208,0,MAX(COLUMN($O208:AD208))-COLUMN($O208:AD208),1,1)))</f>
        <v>0</v>
      </c>
      <c r="AE1292" s="361">
        <f ca="1">-SUMPRODUCT($O1234:AE1234,N(OFFSET($O208:AE208,0,MAX(COLUMN($O208:AE208))-COLUMN($O208:AE208),1,1)))</f>
        <v>0</v>
      </c>
      <c r="AF1292" s="361">
        <f ca="1">-SUMPRODUCT($O1234:AF1234,N(OFFSET($O208:AF208,0,MAX(COLUMN($O208:AF208))-COLUMN($O208:AF208),1,1)))</f>
        <v>0</v>
      </c>
      <c r="AG1292" s="361">
        <f ca="1">-SUMPRODUCT($O1234:AG1234,N(OFFSET($O208:AG208,0,MAX(COLUMN($O208:AG208))-COLUMN($O208:AG208),1,1)))</f>
        <v>0</v>
      </c>
      <c r="AH1292" s="361">
        <f ca="1">-SUMPRODUCT($O1234:AH1234,N(OFFSET($O208:AH208,0,MAX(COLUMN($O208:AH208))-COLUMN($O208:AH208),1,1)))</f>
        <v>0</v>
      </c>
      <c r="AI1292" s="361">
        <f ca="1">-SUMPRODUCT($O1234:AI1234,N(OFFSET($O208:AI208,0,MAX(COLUMN($O208:AI208))-COLUMN($O208:AI208),1,1)))</f>
        <v>0</v>
      </c>
      <c r="AJ1292" s="361">
        <f ca="1">-SUMPRODUCT($O1234:AJ1234,N(OFFSET($O208:AJ208,0,MAX(COLUMN($O208:AJ208))-COLUMN($O208:AJ208),1,1)))</f>
        <v>0</v>
      </c>
      <c r="AK1292" s="361">
        <f ca="1">-SUMPRODUCT($O1234:AK1234,N(OFFSET($O208:AK208,0,MAX(COLUMN($O208:AK208))-COLUMN($O208:AK208),1,1)))</f>
        <v>0</v>
      </c>
      <c r="AL1292" s="361">
        <f ca="1">-SUMPRODUCT($O1234:AL1234,N(OFFSET($O208:AL208,0,MAX(COLUMN($O208:AL208))-COLUMN($O208:AL208),1,1)))</f>
        <v>0</v>
      </c>
      <c r="AM1292" s="361">
        <f ca="1">-SUMPRODUCT($O1234:AM1234,N(OFFSET($O208:AM208,0,MAX(COLUMN($O208:AM208))-COLUMN($O208:AM208),1,1)))</f>
        <v>0</v>
      </c>
      <c r="AN1292" s="361">
        <f ca="1">-SUMPRODUCT($O1234:AN1234,N(OFFSET($O208:AN208,0,MAX(COLUMN($O208:AN208))-COLUMN($O208:AN208),1,1)))</f>
        <v>0</v>
      </c>
      <c r="AO1292" s="361">
        <f ca="1">-SUMPRODUCT($O1234:AO1234,N(OFFSET($O208:AO208,0,MAX(COLUMN($O208:AO208))-COLUMN($O208:AO208),1,1)))</f>
        <v>0</v>
      </c>
      <c r="AP1292" s="361">
        <f ca="1">-SUMPRODUCT($O1234:AP1234,N(OFFSET($O208:AP208,0,MAX(COLUMN($O208:AP208))-COLUMN($O208:AP208),1,1)))</f>
        <v>0</v>
      </c>
      <c r="AQ1292" s="361">
        <f ca="1">-SUMPRODUCT($O1234:AQ1234,N(OFFSET($O208:AQ208,0,MAX(COLUMN($O208:AQ208))-COLUMN($O208:AQ208),1,1)))</f>
        <v>0</v>
      </c>
      <c r="AR1292" s="361">
        <f ca="1">-SUMPRODUCT($O1234:AR1234,N(OFFSET($O208:AR208,0,MAX(COLUMN($O208:AR208))-COLUMN($O208:AR208),1,1)))</f>
        <v>0</v>
      </c>
      <c r="AS1292" s="361">
        <f ca="1">-SUMPRODUCT($O1234:AS1234,N(OFFSET($O208:AS208,0,MAX(COLUMN($O208:AS208))-COLUMN($O208:AS208),1,1)))</f>
        <v>0</v>
      </c>
      <c r="AT1292" s="361">
        <f ca="1">-SUMPRODUCT($O1234:AT1234,N(OFFSET($O208:AT208,0,MAX(COLUMN($O208:AT208))-COLUMN($O208:AT208),1,1)))</f>
        <v>0</v>
      </c>
      <c r="AU1292" s="361">
        <f ca="1">-SUMPRODUCT($O1234:AU1234,N(OFFSET($O208:AU208,0,MAX(COLUMN($O208:AU208))-COLUMN($O208:AU208),1,1)))</f>
        <v>0</v>
      </c>
      <c r="AV1292" s="361">
        <f ca="1">-SUMPRODUCT($O1234:AV1234,N(OFFSET($O208:AV208,0,MAX(COLUMN($O208:AV208))-COLUMN($O208:AV208),1,1)))</f>
        <v>0</v>
      </c>
      <c r="AW1292" s="361">
        <f ca="1">-SUMPRODUCT($O1234:AW1234,N(OFFSET($O208:AW208,0,MAX(COLUMN($O208:AW208))-COLUMN($O208:AW208),1,1)))</f>
        <v>0</v>
      </c>
      <c r="AX1292" s="361">
        <f ca="1">-SUMPRODUCT($O1234:AX1234,N(OFFSET($O208:AX208,0,MAX(COLUMN($O208:AX208))-COLUMN($O208:AX208),1,1)))</f>
        <v>0</v>
      </c>
      <c r="AY1292" s="361">
        <f ca="1">-SUMPRODUCT($O1234:AY1234,N(OFFSET($O208:AY208,0,MAX(COLUMN($O208:AY208))-COLUMN($O208:AY208),1,1)))</f>
        <v>0</v>
      </c>
      <c r="AZ1292" s="361">
        <f ca="1">-SUMPRODUCT($O1234:AZ1234,N(OFFSET($O208:AZ208,0,MAX(COLUMN($O208:AZ208))-COLUMN($O208:AZ208),1,1)))</f>
        <v>0</v>
      </c>
      <c r="BA1292" s="361">
        <f ca="1">-SUMPRODUCT($O1234:BA1234,N(OFFSET($O208:BA208,0,MAX(COLUMN($O208:BA208))-COLUMN($O208:BA208),1,1)))</f>
        <v>0</v>
      </c>
      <c r="BB1292" s="361">
        <f ca="1">-SUMPRODUCT($O1234:BB1234,N(OFFSET($O208:BB208,0,MAX(COLUMN($O208:BB208))-COLUMN($O208:BB208),1,1)))</f>
        <v>0</v>
      </c>
      <c r="BC1292" s="361">
        <f ca="1">-SUMPRODUCT($O1234:BC1234,N(OFFSET($O208:BC208,0,MAX(COLUMN($O208:BC208))-COLUMN($O208:BC208),1,1)))</f>
        <v>0</v>
      </c>
      <c r="BD1292" s="361">
        <f ca="1">-SUMPRODUCT($O1234:BD1234,N(OFFSET($O208:BD208,0,MAX(COLUMN($O208:BD208))-COLUMN($O208:BD208),1,1)))</f>
        <v>0</v>
      </c>
      <c r="BE1292" s="361">
        <f ca="1">-SUMPRODUCT($O1234:BE1234,N(OFFSET($O208:BE208,0,MAX(COLUMN($O208:BE208))-COLUMN($O208:BE208),1,1)))</f>
        <v>0</v>
      </c>
      <c r="BF1292" s="361">
        <f ca="1">-SUMPRODUCT($O1234:BF1234,N(OFFSET($O208:BF208,0,MAX(COLUMN($O208:BF208))-COLUMN($O208:BF208),1,1)))</f>
        <v>0</v>
      </c>
      <c r="BG1292" s="361">
        <f ca="1">-SUMPRODUCT($O1234:BG1234,N(OFFSET($O208:BG208,0,MAX(COLUMN($O208:BG208))-COLUMN($O208:BG208),1,1)))</f>
        <v>0</v>
      </c>
      <c r="BH1292" s="361">
        <f ca="1">-SUMPRODUCT($O1234:BH1234,N(OFFSET($O208:BH208,0,MAX(COLUMN($O208:BH208))-COLUMN($O208:BH208),1,1)))</f>
        <v>0</v>
      </c>
      <c r="BI1292" s="361">
        <f ca="1">-SUMPRODUCT($O1234:BI1234,N(OFFSET($O208:BI208,0,MAX(COLUMN($O208:BI208))-COLUMN($O208:BI208),1,1)))</f>
        <v>0</v>
      </c>
      <c r="BJ1292" s="361">
        <f ca="1">-SUMPRODUCT($O1234:BJ1234,N(OFFSET($O208:BJ208,0,MAX(COLUMN($O208:BJ208))-COLUMN($O208:BJ208),1,1)))</f>
        <v>0</v>
      </c>
      <c r="BK1292" s="361">
        <f ca="1">-SUMPRODUCT($O1234:BK1234,N(OFFSET($O208:BK208,0,MAX(COLUMN($O208:BK208))-COLUMN($O208:BK208),1,1)))</f>
        <v>0</v>
      </c>
      <c r="BL1292" s="361">
        <f ca="1">-SUMPRODUCT($O1234:BL1234,N(OFFSET($O208:BL208,0,MAX(COLUMN($O208:BL208))-COLUMN($O208:BL208),1,1)))</f>
        <v>0</v>
      </c>
      <c r="BM1292" s="361">
        <f ca="1">-SUMPRODUCT($O1234:BM1234,N(OFFSET($O208:BM208,0,MAX(COLUMN($O208:BM208))-COLUMN($O208:BM208),1,1)))</f>
        <v>0</v>
      </c>
    </row>
    <row r="1293" spans="3:65" outlineLevel="1" x14ac:dyDescent="0.2">
      <c r="C1293" s="325">
        <f t="shared" si="2090"/>
        <v>3</v>
      </c>
      <c r="D1293" s="303" t="str">
        <f t="shared" si="2089"/>
        <v>item 3</v>
      </c>
      <c r="E1293" s="350" t="str">
        <f t="shared" si="2089"/>
        <v>Operating Expense</v>
      </c>
      <c r="F1293" s="320">
        <f t="shared" si="2089"/>
        <v>2</v>
      </c>
      <c r="G1293" s="320"/>
      <c r="H1293" s="326"/>
      <c r="I1293" s="326"/>
      <c r="K1293" s="341">
        <f t="shared" ca="1" si="2091"/>
        <v>0</v>
      </c>
      <c r="L1293" s="342">
        <f t="shared" ca="1" si="2092"/>
        <v>0</v>
      </c>
      <c r="O1293" s="361">
        <f ca="1">-SUMPRODUCT($O1235:O1235,N(OFFSET($O209:O209,0,MAX(COLUMN($O209:O209))-COLUMN($O209:O209),1,1)))</f>
        <v>0</v>
      </c>
      <c r="P1293" s="361">
        <f ca="1">-SUMPRODUCT($O1235:P1235,N(OFFSET($O209:P209,0,MAX(COLUMN($O209:P209))-COLUMN($O209:P209),1,1)))</f>
        <v>0</v>
      </c>
      <c r="Q1293" s="361">
        <f ca="1">-SUMPRODUCT($O1235:Q1235,N(OFFSET($O209:Q209,0,MAX(COLUMN($O209:Q209))-COLUMN($O209:Q209),1,1)))</f>
        <v>0</v>
      </c>
      <c r="R1293" s="361">
        <f ca="1">-SUMPRODUCT($O1235:R1235,N(OFFSET($O209:R209,0,MAX(COLUMN($O209:R209))-COLUMN($O209:R209),1,1)))</f>
        <v>0</v>
      </c>
      <c r="S1293" s="361">
        <f ca="1">-SUMPRODUCT($O1235:S1235,N(OFFSET($O209:S209,0,MAX(COLUMN($O209:S209))-COLUMN($O209:S209),1,1)))</f>
        <v>0</v>
      </c>
      <c r="T1293" s="361">
        <f ca="1">-SUMPRODUCT($O1235:T1235,N(OFFSET($O209:T209,0,MAX(COLUMN($O209:T209))-COLUMN($O209:T209),1,1)))</f>
        <v>0</v>
      </c>
      <c r="U1293" s="361">
        <f ca="1">-SUMPRODUCT($O1235:U1235,N(OFFSET($O209:U209,0,MAX(COLUMN($O209:U209))-COLUMN($O209:U209),1,1)))</f>
        <v>0</v>
      </c>
      <c r="V1293" s="361">
        <f ca="1">-SUMPRODUCT($O1235:V1235,N(OFFSET($O209:V209,0,MAX(COLUMN($O209:V209))-COLUMN($O209:V209),1,1)))</f>
        <v>0</v>
      </c>
      <c r="W1293" s="361">
        <f ca="1">-SUMPRODUCT($O1235:W1235,N(OFFSET($O209:W209,0,MAX(COLUMN($O209:W209))-COLUMN($O209:W209),1,1)))</f>
        <v>0</v>
      </c>
      <c r="X1293" s="361">
        <f ca="1">-SUMPRODUCT($O1235:X1235,N(OFFSET($O209:X209,0,MAX(COLUMN($O209:X209))-COLUMN($O209:X209),1,1)))</f>
        <v>0</v>
      </c>
      <c r="Y1293" s="361">
        <f ca="1">-SUMPRODUCT($O1235:Y1235,N(OFFSET($O209:Y209,0,MAX(COLUMN($O209:Y209))-COLUMN($O209:Y209),1,1)))</f>
        <v>0</v>
      </c>
      <c r="Z1293" s="361">
        <f ca="1">-SUMPRODUCT($O1235:Z1235,N(OFFSET($O209:Z209,0,MAX(COLUMN($O209:Z209))-COLUMN($O209:Z209),1,1)))</f>
        <v>0</v>
      </c>
      <c r="AA1293" s="361">
        <f ca="1">-SUMPRODUCT($O1235:AA1235,N(OFFSET($O209:AA209,0,MAX(COLUMN($O209:AA209))-COLUMN($O209:AA209),1,1)))</f>
        <v>0</v>
      </c>
      <c r="AB1293" s="361">
        <f ca="1">-SUMPRODUCT($O1235:AB1235,N(OFFSET($O209:AB209,0,MAX(COLUMN($O209:AB209))-COLUMN($O209:AB209),1,1)))</f>
        <v>0</v>
      </c>
      <c r="AC1293" s="361">
        <f ca="1">-SUMPRODUCT($O1235:AC1235,N(OFFSET($O209:AC209,0,MAX(COLUMN($O209:AC209))-COLUMN($O209:AC209),1,1)))</f>
        <v>0</v>
      </c>
      <c r="AD1293" s="361">
        <f ca="1">-SUMPRODUCT($O1235:AD1235,N(OFFSET($O209:AD209,0,MAX(COLUMN($O209:AD209))-COLUMN($O209:AD209),1,1)))</f>
        <v>0</v>
      </c>
      <c r="AE1293" s="361">
        <f ca="1">-SUMPRODUCT($O1235:AE1235,N(OFFSET($O209:AE209,0,MAX(COLUMN($O209:AE209))-COLUMN($O209:AE209),1,1)))</f>
        <v>0</v>
      </c>
      <c r="AF1293" s="361">
        <f ca="1">-SUMPRODUCT($O1235:AF1235,N(OFFSET($O209:AF209,0,MAX(COLUMN($O209:AF209))-COLUMN($O209:AF209),1,1)))</f>
        <v>0</v>
      </c>
      <c r="AG1293" s="361">
        <f ca="1">-SUMPRODUCT($O1235:AG1235,N(OFFSET($O209:AG209,0,MAX(COLUMN($O209:AG209))-COLUMN($O209:AG209),1,1)))</f>
        <v>0</v>
      </c>
      <c r="AH1293" s="361">
        <f ca="1">-SUMPRODUCT($O1235:AH1235,N(OFFSET($O209:AH209,0,MAX(COLUMN($O209:AH209))-COLUMN($O209:AH209),1,1)))</f>
        <v>0</v>
      </c>
      <c r="AI1293" s="361">
        <f ca="1">-SUMPRODUCT($O1235:AI1235,N(OFFSET($O209:AI209,0,MAX(COLUMN($O209:AI209))-COLUMN($O209:AI209),1,1)))</f>
        <v>0</v>
      </c>
      <c r="AJ1293" s="361">
        <f ca="1">-SUMPRODUCT($O1235:AJ1235,N(OFFSET($O209:AJ209,0,MAX(COLUMN($O209:AJ209))-COLUMN($O209:AJ209),1,1)))</f>
        <v>0</v>
      </c>
      <c r="AK1293" s="361">
        <f ca="1">-SUMPRODUCT($O1235:AK1235,N(OFFSET($O209:AK209,0,MAX(COLUMN($O209:AK209))-COLUMN($O209:AK209),1,1)))</f>
        <v>0</v>
      </c>
      <c r="AL1293" s="361">
        <f ca="1">-SUMPRODUCT($O1235:AL1235,N(OFFSET($O209:AL209,0,MAX(COLUMN($O209:AL209))-COLUMN($O209:AL209),1,1)))</f>
        <v>0</v>
      </c>
      <c r="AM1293" s="361">
        <f ca="1">-SUMPRODUCT($O1235:AM1235,N(OFFSET($O209:AM209,0,MAX(COLUMN($O209:AM209))-COLUMN($O209:AM209),1,1)))</f>
        <v>0</v>
      </c>
      <c r="AN1293" s="361">
        <f ca="1">-SUMPRODUCT($O1235:AN1235,N(OFFSET($O209:AN209,0,MAX(COLUMN($O209:AN209))-COLUMN($O209:AN209),1,1)))</f>
        <v>0</v>
      </c>
      <c r="AO1293" s="361">
        <f ca="1">-SUMPRODUCT($O1235:AO1235,N(OFFSET($O209:AO209,0,MAX(COLUMN($O209:AO209))-COLUMN($O209:AO209),1,1)))</f>
        <v>0</v>
      </c>
      <c r="AP1293" s="361">
        <f ca="1">-SUMPRODUCT($O1235:AP1235,N(OFFSET($O209:AP209,0,MAX(COLUMN($O209:AP209))-COLUMN($O209:AP209),1,1)))</f>
        <v>0</v>
      </c>
      <c r="AQ1293" s="361">
        <f ca="1">-SUMPRODUCT($O1235:AQ1235,N(OFFSET($O209:AQ209,0,MAX(COLUMN($O209:AQ209))-COLUMN($O209:AQ209),1,1)))</f>
        <v>0</v>
      </c>
      <c r="AR1293" s="361">
        <f ca="1">-SUMPRODUCT($O1235:AR1235,N(OFFSET($O209:AR209,0,MAX(COLUMN($O209:AR209))-COLUMN($O209:AR209),1,1)))</f>
        <v>0</v>
      </c>
      <c r="AS1293" s="361">
        <f ca="1">-SUMPRODUCT($O1235:AS1235,N(OFFSET($O209:AS209,0,MAX(COLUMN($O209:AS209))-COLUMN($O209:AS209),1,1)))</f>
        <v>0</v>
      </c>
      <c r="AT1293" s="361">
        <f ca="1">-SUMPRODUCT($O1235:AT1235,N(OFFSET($O209:AT209,0,MAX(COLUMN($O209:AT209))-COLUMN($O209:AT209),1,1)))</f>
        <v>0</v>
      </c>
      <c r="AU1293" s="361">
        <f ca="1">-SUMPRODUCT($O1235:AU1235,N(OFFSET($O209:AU209,0,MAX(COLUMN($O209:AU209))-COLUMN($O209:AU209),1,1)))</f>
        <v>0</v>
      </c>
      <c r="AV1293" s="361">
        <f ca="1">-SUMPRODUCT($O1235:AV1235,N(OFFSET($O209:AV209,0,MAX(COLUMN($O209:AV209))-COLUMN($O209:AV209),1,1)))</f>
        <v>0</v>
      </c>
      <c r="AW1293" s="361">
        <f ca="1">-SUMPRODUCT($O1235:AW1235,N(OFFSET($O209:AW209,0,MAX(COLUMN($O209:AW209))-COLUMN($O209:AW209),1,1)))</f>
        <v>0</v>
      </c>
      <c r="AX1293" s="361">
        <f ca="1">-SUMPRODUCT($O1235:AX1235,N(OFFSET($O209:AX209,0,MAX(COLUMN($O209:AX209))-COLUMN($O209:AX209),1,1)))</f>
        <v>0</v>
      </c>
      <c r="AY1293" s="361">
        <f ca="1">-SUMPRODUCT($O1235:AY1235,N(OFFSET($O209:AY209,0,MAX(COLUMN($O209:AY209))-COLUMN($O209:AY209),1,1)))</f>
        <v>0</v>
      </c>
      <c r="AZ1293" s="361">
        <f ca="1">-SUMPRODUCT($O1235:AZ1235,N(OFFSET($O209:AZ209,0,MAX(COLUMN($O209:AZ209))-COLUMN($O209:AZ209),1,1)))</f>
        <v>0</v>
      </c>
      <c r="BA1293" s="361">
        <f ca="1">-SUMPRODUCT($O1235:BA1235,N(OFFSET($O209:BA209,0,MAX(COLUMN($O209:BA209))-COLUMN($O209:BA209),1,1)))</f>
        <v>0</v>
      </c>
      <c r="BB1293" s="361">
        <f ca="1">-SUMPRODUCT($O1235:BB1235,N(OFFSET($O209:BB209,0,MAX(COLUMN($O209:BB209))-COLUMN($O209:BB209),1,1)))</f>
        <v>0</v>
      </c>
      <c r="BC1293" s="361">
        <f ca="1">-SUMPRODUCT($O1235:BC1235,N(OFFSET($O209:BC209,0,MAX(COLUMN($O209:BC209))-COLUMN($O209:BC209),1,1)))</f>
        <v>0</v>
      </c>
      <c r="BD1293" s="361">
        <f ca="1">-SUMPRODUCT($O1235:BD1235,N(OFFSET($O209:BD209,0,MAX(COLUMN($O209:BD209))-COLUMN($O209:BD209),1,1)))</f>
        <v>0</v>
      </c>
      <c r="BE1293" s="361">
        <f ca="1">-SUMPRODUCT($O1235:BE1235,N(OFFSET($O209:BE209,0,MAX(COLUMN($O209:BE209))-COLUMN($O209:BE209),1,1)))</f>
        <v>0</v>
      </c>
      <c r="BF1293" s="361">
        <f ca="1">-SUMPRODUCT($O1235:BF1235,N(OFFSET($O209:BF209,0,MAX(COLUMN($O209:BF209))-COLUMN($O209:BF209),1,1)))</f>
        <v>0</v>
      </c>
      <c r="BG1293" s="361">
        <f ca="1">-SUMPRODUCT($O1235:BG1235,N(OFFSET($O209:BG209,0,MAX(COLUMN($O209:BG209))-COLUMN($O209:BG209),1,1)))</f>
        <v>0</v>
      </c>
      <c r="BH1293" s="361">
        <f ca="1">-SUMPRODUCT($O1235:BH1235,N(OFFSET($O209:BH209,0,MAX(COLUMN($O209:BH209))-COLUMN($O209:BH209),1,1)))</f>
        <v>0</v>
      </c>
      <c r="BI1293" s="361">
        <f ca="1">-SUMPRODUCT($O1235:BI1235,N(OFFSET($O209:BI209,0,MAX(COLUMN($O209:BI209))-COLUMN($O209:BI209),1,1)))</f>
        <v>0</v>
      </c>
      <c r="BJ1293" s="361">
        <f ca="1">-SUMPRODUCT($O1235:BJ1235,N(OFFSET($O209:BJ209,0,MAX(COLUMN($O209:BJ209))-COLUMN($O209:BJ209),1,1)))</f>
        <v>0</v>
      </c>
      <c r="BK1293" s="361">
        <f ca="1">-SUMPRODUCT($O1235:BK1235,N(OFFSET($O209:BK209,0,MAX(COLUMN($O209:BK209))-COLUMN($O209:BK209),1,1)))</f>
        <v>0</v>
      </c>
      <c r="BL1293" s="361">
        <f ca="1">-SUMPRODUCT($O1235:BL1235,N(OFFSET($O209:BL209,0,MAX(COLUMN($O209:BL209))-COLUMN($O209:BL209),1,1)))</f>
        <v>0</v>
      </c>
      <c r="BM1293" s="361">
        <f ca="1">-SUMPRODUCT($O1235:BM1235,N(OFFSET($O209:BM209,0,MAX(COLUMN($O209:BM209))-COLUMN($O209:BM209),1,1)))</f>
        <v>0</v>
      </c>
    </row>
    <row r="1294" spans="3:65" outlineLevel="1" x14ac:dyDescent="0.2">
      <c r="C1294" s="325">
        <f t="shared" si="2090"/>
        <v>4</v>
      </c>
      <c r="D1294" s="303" t="str">
        <f t="shared" si="2089"/>
        <v>item 4</v>
      </c>
      <c r="E1294" s="350" t="str">
        <f t="shared" si="2089"/>
        <v>Operating Expense</v>
      </c>
      <c r="F1294" s="320">
        <f t="shared" si="2089"/>
        <v>2</v>
      </c>
      <c r="G1294" s="320"/>
      <c r="H1294" s="326"/>
      <c r="I1294" s="326"/>
      <c r="K1294" s="341">
        <f t="shared" ca="1" si="2091"/>
        <v>0</v>
      </c>
      <c r="L1294" s="342">
        <f t="shared" ca="1" si="2092"/>
        <v>0</v>
      </c>
      <c r="O1294" s="361">
        <f ca="1">-SUMPRODUCT($O1236:O1236,N(OFFSET($O210:O210,0,MAX(COLUMN($O210:O210))-COLUMN($O210:O210),1,1)))</f>
        <v>0</v>
      </c>
      <c r="P1294" s="361">
        <f ca="1">-SUMPRODUCT($O1236:P1236,N(OFFSET($O210:P210,0,MAX(COLUMN($O210:P210))-COLUMN($O210:P210),1,1)))</f>
        <v>0</v>
      </c>
      <c r="Q1294" s="361">
        <f ca="1">-SUMPRODUCT($O1236:Q1236,N(OFFSET($O210:Q210,0,MAX(COLUMN($O210:Q210))-COLUMN($O210:Q210),1,1)))</f>
        <v>0</v>
      </c>
      <c r="R1294" s="361">
        <f ca="1">-SUMPRODUCT($O1236:R1236,N(OFFSET($O210:R210,0,MAX(COLUMN($O210:R210))-COLUMN($O210:R210),1,1)))</f>
        <v>0</v>
      </c>
      <c r="S1294" s="361">
        <f ca="1">-SUMPRODUCT($O1236:S1236,N(OFFSET($O210:S210,0,MAX(COLUMN($O210:S210))-COLUMN($O210:S210),1,1)))</f>
        <v>0</v>
      </c>
      <c r="T1294" s="361">
        <f ca="1">-SUMPRODUCT($O1236:T1236,N(OFFSET($O210:T210,0,MAX(COLUMN($O210:T210))-COLUMN($O210:T210),1,1)))</f>
        <v>0</v>
      </c>
      <c r="U1294" s="361">
        <f ca="1">-SUMPRODUCT($O1236:U1236,N(OFFSET($O210:U210,0,MAX(COLUMN($O210:U210))-COLUMN($O210:U210),1,1)))</f>
        <v>0</v>
      </c>
      <c r="V1294" s="361">
        <f ca="1">-SUMPRODUCT($O1236:V1236,N(OFFSET($O210:V210,0,MAX(COLUMN($O210:V210))-COLUMN($O210:V210),1,1)))</f>
        <v>0</v>
      </c>
      <c r="W1294" s="361">
        <f ca="1">-SUMPRODUCT($O1236:W1236,N(OFFSET($O210:W210,0,MAX(COLUMN($O210:W210))-COLUMN($O210:W210),1,1)))</f>
        <v>0</v>
      </c>
      <c r="X1294" s="361">
        <f ca="1">-SUMPRODUCT($O1236:X1236,N(OFFSET($O210:X210,0,MAX(COLUMN($O210:X210))-COLUMN($O210:X210),1,1)))</f>
        <v>0</v>
      </c>
      <c r="Y1294" s="361">
        <f ca="1">-SUMPRODUCT($O1236:Y1236,N(OFFSET($O210:Y210,0,MAX(COLUMN($O210:Y210))-COLUMN($O210:Y210),1,1)))</f>
        <v>0</v>
      </c>
      <c r="Z1294" s="361">
        <f ca="1">-SUMPRODUCT($O1236:Z1236,N(OFFSET($O210:Z210,0,MAX(COLUMN($O210:Z210))-COLUMN($O210:Z210),1,1)))</f>
        <v>0</v>
      </c>
      <c r="AA1294" s="361">
        <f ca="1">-SUMPRODUCT($O1236:AA1236,N(OFFSET($O210:AA210,0,MAX(COLUMN($O210:AA210))-COLUMN($O210:AA210),1,1)))</f>
        <v>0</v>
      </c>
      <c r="AB1294" s="361">
        <f ca="1">-SUMPRODUCT($O1236:AB1236,N(OFFSET($O210:AB210,0,MAX(COLUMN($O210:AB210))-COLUMN($O210:AB210),1,1)))</f>
        <v>0</v>
      </c>
      <c r="AC1294" s="361">
        <f ca="1">-SUMPRODUCT($O1236:AC1236,N(OFFSET($O210:AC210,0,MAX(COLUMN($O210:AC210))-COLUMN($O210:AC210),1,1)))</f>
        <v>0</v>
      </c>
      <c r="AD1294" s="361">
        <f ca="1">-SUMPRODUCT($O1236:AD1236,N(OFFSET($O210:AD210,0,MAX(COLUMN($O210:AD210))-COLUMN($O210:AD210),1,1)))</f>
        <v>0</v>
      </c>
      <c r="AE1294" s="361">
        <f ca="1">-SUMPRODUCT($O1236:AE1236,N(OFFSET($O210:AE210,0,MAX(COLUMN($O210:AE210))-COLUMN($O210:AE210),1,1)))</f>
        <v>0</v>
      </c>
      <c r="AF1294" s="361">
        <f ca="1">-SUMPRODUCT($O1236:AF1236,N(OFFSET($O210:AF210,0,MAX(COLUMN($O210:AF210))-COLUMN($O210:AF210),1,1)))</f>
        <v>0</v>
      </c>
      <c r="AG1294" s="361">
        <f ca="1">-SUMPRODUCT($O1236:AG1236,N(OFFSET($O210:AG210,0,MAX(COLUMN($O210:AG210))-COLUMN($O210:AG210),1,1)))</f>
        <v>0</v>
      </c>
      <c r="AH1294" s="361">
        <f ca="1">-SUMPRODUCT($O1236:AH1236,N(OFFSET($O210:AH210,0,MAX(COLUMN($O210:AH210))-COLUMN($O210:AH210),1,1)))</f>
        <v>0</v>
      </c>
      <c r="AI1294" s="361">
        <f ca="1">-SUMPRODUCT($O1236:AI1236,N(OFFSET($O210:AI210,0,MAX(COLUMN($O210:AI210))-COLUMN($O210:AI210),1,1)))</f>
        <v>0</v>
      </c>
      <c r="AJ1294" s="361">
        <f ca="1">-SUMPRODUCT($O1236:AJ1236,N(OFFSET($O210:AJ210,0,MAX(COLUMN($O210:AJ210))-COLUMN($O210:AJ210),1,1)))</f>
        <v>0</v>
      </c>
      <c r="AK1294" s="361">
        <f ca="1">-SUMPRODUCT($O1236:AK1236,N(OFFSET($O210:AK210,0,MAX(COLUMN($O210:AK210))-COLUMN($O210:AK210),1,1)))</f>
        <v>0</v>
      </c>
      <c r="AL1294" s="361">
        <f ca="1">-SUMPRODUCT($O1236:AL1236,N(OFFSET($O210:AL210,0,MAX(COLUMN($O210:AL210))-COLUMN($O210:AL210),1,1)))</f>
        <v>0</v>
      </c>
      <c r="AM1294" s="361">
        <f ca="1">-SUMPRODUCT($O1236:AM1236,N(OFFSET($O210:AM210,0,MAX(COLUMN($O210:AM210))-COLUMN($O210:AM210),1,1)))</f>
        <v>0</v>
      </c>
      <c r="AN1294" s="361">
        <f ca="1">-SUMPRODUCT($O1236:AN1236,N(OFFSET($O210:AN210,0,MAX(COLUMN($O210:AN210))-COLUMN($O210:AN210),1,1)))</f>
        <v>0</v>
      </c>
      <c r="AO1294" s="361">
        <f ca="1">-SUMPRODUCT($O1236:AO1236,N(OFFSET($O210:AO210,0,MAX(COLUMN($O210:AO210))-COLUMN($O210:AO210),1,1)))</f>
        <v>0</v>
      </c>
      <c r="AP1294" s="361">
        <f ca="1">-SUMPRODUCT($O1236:AP1236,N(OFFSET($O210:AP210,0,MAX(COLUMN($O210:AP210))-COLUMN($O210:AP210),1,1)))</f>
        <v>0</v>
      </c>
      <c r="AQ1294" s="361">
        <f ca="1">-SUMPRODUCT($O1236:AQ1236,N(OFFSET($O210:AQ210,0,MAX(COLUMN($O210:AQ210))-COLUMN($O210:AQ210),1,1)))</f>
        <v>0</v>
      </c>
      <c r="AR1294" s="361">
        <f ca="1">-SUMPRODUCT($O1236:AR1236,N(OFFSET($O210:AR210,0,MAX(COLUMN($O210:AR210))-COLUMN($O210:AR210),1,1)))</f>
        <v>0</v>
      </c>
      <c r="AS1294" s="361">
        <f ca="1">-SUMPRODUCT($O1236:AS1236,N(OFFSET($O210:AS210,0,MAX(COLUMN($O210:AS210))-COLUMN($O210:AS210),1,1)))</f>
        <v>0</v>
      </c>
      <c r="AT1294" s="361">
        <f ca="1">-SUMPRODUCT($O1236:AT1236,N(OFFSET($O210:AT210,0,MAX(COLUMN($O210:AT210))-COLUMN($O210:AT210),1,1)))</f>
        <v>0</v>
      </c>
      <c r="AU1294" s="361">
        <f ca="1">-SUMPRODUCT($O1236:AU1236,N(OFFSET($O210:AU210,0,MAX(COLUMN($O210:AU210))-COLUMN($O210:AU210),1,1)))</f>
        <v>0</v>
      </c>
      <c r="AV1294" s="361">
        <f ca="1">-SUMPRODUCT($O1236:AV1236,N(OFFSET($O210:AV210,0,MAX(COLUMN($O210:AV210))-COLUMN($O210:AV210),1,1)))</f>
        <v>0</v>
      </c>
      <c r="AW1294" s="361">
        <f ca="1">-SUMPRODUCT($O1236:AW1236,N(OFFSET($O210:AW210,0,MAX(COLUMN($O210:AW210))-COLUMN($O210:AW210),1,1)))</f>
        <v>0</v>
      </c>
      <c r="AX1294" s="361">
        <f ca="1">-SUMPRODUCT($O1236:AX1236,N(OFFSET($O210:AX210,0,MAX(COLUMN($O210:AX210))-COLUMN($O210:AX210),1,1)))</f>
        <v>0</v>
      </c>
      <c r="AY1294" s="361">
        <f ca="1">-SUMPRODUCT($O1236:AY1236,N(OFFSET($O210:AY210,0,MAX(COLUMN($O210:AY210))-COLUMN($O210:AY210),1,1)))</f>
        <v>0</v>
      </c>
      <c r="AZ1294" s="361">
        <f ca="1">-SUMPRODUCT($O1236:AZ1236,N(OFFSET($O210:AZ210,0,MAX(COLUMN($O210:AZ210))-COLUMN($O210:AZ210),1,1)))</f>
        <v>0</v>
      </c>
      <c r="BA1294" s="361">
        <f ca="1">-SUMPRODUCT($O1236:BA1236,N(OFFSET($O210:BA210,0,MAX(COLUMN($O210:BA210))-COLUMN($O210:BA210),1,1)))</f>
        <v>0</v>
      </c>
      <c r="BB1294" s="361">
        <f ca="1">-SUMPRODUCT($O1236:BB1236,N(OFFSET($O210:BB210,0,MAX(COLUMN($O210:BB210))-COLUMN($O210:BB210),1,1)))</f>
        <v>0</v>
      </c>
      <c r="BC1294" s="361">
        <f ca="1">-SUMPRODUCT($O1236:BC1236,N(OFFSET($O210:BC210,0,MAX(COLUMN($O210:BC210))-COLUMN($O210:BC210),1,1)))</f>
        <v>0</v>
      </c>
      <c r="BD1294" s="361">
        <f ca="1">-SUMPRODUCT($O1236:BD1236,N(OFFSET($O210:BD210,0,MAX(COLUMN($O210:BD210))-COLUMN($O210:BD210),1,1)))</f>
        <v>0</v>
      </c>
      <c r="BE1294" s="361">
        <f ca="1">-SUMPRODUCT($O1236:BE1236,N(OFFSET($O210:BE210,0,MAX(COLUMN($O210:BE210))-COLUMN($O210:BE210),1,1)))</f>
        <v>0</v>
      </c>
      <c r="BF1294" s="361">
        <f ca="1">-SUMPRODUCT($O1236:BF1236,N(OFFSET($O210:BF210,0,MAX(COLUMN($O210:BF210))-COLUMN($O210:BF210),1,1)))</f>
        <v>0</v>
      </c>
      <c r="BG1294" s="361">
        <f ca="1">-SUMPRODUCT($O1236:BG1236,N(OFFSET($O210:BG210,0,MAX(COLUMN($O210:BG210))-COLUMN($O210:BG210),1,1)))</f>
        <v>0</v>
      </c>
      <c r="BH1294" s="361">
        <f ca="1">-SUMPRODUCT($O1236:BH1236,N(OFFSET($O210:BH210,0,MAX(COLUMN($O210:BH210))-COLUMN($O210:BH210),1,1)))</f>
        <v>0</v>
      </c>
      <c r="BI1294" s="361">
        <f ca="1">-SUMPRODUCT($O1236:BI1236,N(OFFSET($O210:BI210,0,MAX(COLUMN($O210:BI210))-COLUMN($O210:BI210),1,1)))</f>
        <v>0</v>
      </c>
      <c r="BJ1294" s="361">
        <f ca="1">-SUMPRODUCT($O1236:BJ1236,N(OFFSET($O210:BJ210,0,MAX(COLUMN($O210:BJ210))-COLUMN($O210:BJ210),1,1)))</f>
        <v>0</v>
      </c>
      <c r="BK1294" s="361">
        <f ca="1">-SUMPRODUCT($O1236:BK1236,N(OFFSET($O210:BK210,0,MAX(COLUMN($O210:BK210))-COLUMN($O210:BK210),1,1)))</f>
        <v>0</v>
      </c>
      <c r="BL1294" s="361">
        <f ca="1">-SUMPRODUCT($O1236:BL1236,N(OFFSET($O210:BL210,0,MAX(COLUMN($O210:BL210))-COLUMN($O210:BL210),1,1)))</f>
        <v>0</v>
      </c>
      <c r="BM1294" s="361">
        <f ca="1">-SUMPRODUCT($O1236:BM1236,N(OFFSET($O210:BM210,0,MAX(COLUMN($O210:BM210))-COLUMN($O210:BM210),1,1)))</f>
        <v>0</v>
      </c>
    </row>
    <row r="1295" spans="3:65" outlineLevel="1" x14ac:dyDescent="0.2">
      <c r="C1295" s="325">
        <f t="shared" si="2090"/>
        <v>5</v>
      </c>
      <c r="D1295" s="303" t="str">
        <f t="shared" si="2089"/>
        <v>item 5</v>
      </c>
      <c r="E1295" s="350" t="str">
        <f t="shared" si="2089"/>
        <v>Operating Expense</v>
      </c>
      <c r="F1295" s="320">
        <f t="shared" si="2089"/>
        <v>2</v>
      </c>
      <c r="G1295" s="320"/>
      <c r="H1295" s="326"/>
      <c r="I1295" s="326"/>
      <c r="K1295" s="341">
        <f t="shared" ca="1" si="2091"/>
        <v>0</v>
      </c>
      <c r="L1295" s="342">
        <f t="shared" ca="1" si="2092"/>
        <v>0</v>
      </c>
      <c r="O1295" s="361">
        <f ca="1">-SUMPRODUCT($O1237:O1237,N(OFFSET($O211:O211,0,MAX(COLUMN($O211:O211))-COLUMN($O211:O211),1,1)))</f>
        <v>0</v>
      </c>
      <c r="P1295" s="361">
        <f ca="1">-SUMPRODUCT($O1237:P1237,N(OFFSET($O211:P211,0,MAX(COLUMN($O211:P211))-COLUMN($O211:P211),1,1)))</f>
        <v>0</v>
      </c>
      <c r="Q1295" s="361">
        <f ca="1">-SUMPRODUCT($O1237:Q1237,N(OFFSET($O211:Q211,0,MAX(COLUMN($O211:Q211))-COLUMN($O211:Q211),1,1)))</f>
        <v>0</v>
      </c>
      <c r="R1295" s="361">
        <f ca="1">-SUMPRODUCT($O1237:R1237,N(OFFSET($O211:R211,0,MAX(COLUMN($O211:R211))-COLUMN($O211:R211),1,1)))</f>
        <v>0</v>
      </c>
      <c r="S1295" s="361">
        <f ca="1">-SUMPRODUCT($O1237:S1237,N(OFFSET($O211:S211,0,MAX(COLUMN($O211:S211))-COLUMN($O211:S211),1,1)))</f>
        <v>0</v>
      </c>
      <c r="T1295" s="361">
        <f ca="1">-SUMPRODUCT($O1237:T1237,N(OFFSET($O211:T211,0,MAX(COLUMN($O211:T211))-COLUMN($O211:T211),1,1)))</f>
        <v>0</v>
      </c>
      <c r="U1295" s="361">
        <f ca="1">-SUMPRODUCT($O1237:U1237,N(OFFSET($O211:U211,0,MAX(COLUMN($O211:U211))-COLUMN($O211:U211),1,1)))</f>
        <v>0</v>
      </c>
      <c r="V1295" s="361">
        <f ca="1">-SUMPRODUCT($O1237:V1237,N(OFFSET($O211:V211,0,MAX(COLUMN($O211:V211))-COLUMN($O211:V211),1,1)))</f>
        <v>0</v>
      </c>
      <c r="W1295" s="361">
        <f ca="1">-SUMPRODUCT($O1237:W1237,N(OFFSET($O211:W211,0,MAX(COLUMN($O211:W211))-COLUMN($O211:W211),1,1)))</f>
        <v>0</v>
      </c>
      <c r="X1295" s="361">
        <f ca="1">-SUMPRODUCT($O1237:X1237,N(OFFSET($O211:X211,0,MAX(COLUMN($O211:X211))-COLUMN($O211:X211),1,1)))</f>
        <v>0</v>
      </c>
      <c r="Y1295" s="361">
        <f ca="1">-SUMPRODUCT($O1237:Y1237,N(OFFSET($O211:Y211,0,MAX(COLUMN($O211:Y211))-COLUMN($O211:Y211),1,1)))</f>
        <v>0</v>
      </c>
      <c r="Z1295" s="361">
        <f ca="1">-SUMPRODUCT($O1237:Z1237,N(OFFSET($O211:Z211,0,MAX(COLUMN($O211:Z211))-COLUMN($O211:Z211),1,1)))</f>
        <v>0</v>
      </c>
      <c r="AA1295" s="361">
        <f ca="1">-SUMPRODUCT($O1237:AA1237,N(OFFSET($O211:AA211,0,MAX(COLUMN($O211:AA211))-COLUMN($O211:AA211),1,1)))</f>
        <v>0</v>
      </c>
      <c r="AB1295" s="361">
        <f ca="1">-SUMPRODUCT($O1237:AB1237,N(OFFSET($O211:AB211,0,MAX(COLUMN($O211:AB211))-COLUMN($O211:AB211),1,1)))</f>
        <v>0</v>
      </c>
      <c r="AC1295" s="361">
        <f ca="1">-SUMPRODUCT($O1237:AC1237,N(OFFSET($O211:AC211,0,MAX(COLUMN($O211:AC211))-COLUMN($O211:AC211),1,1)))</f>
        <v>0</v>
      </c>
      <c r="AD1295" s="361">
        <f ca="1">-SUMPRODUCT($O1237:AD1237,N(OFFSET($O211:AD211,0,MAX(COLUMN($O211:AD211))-COLUMN($O211:AD211),1,1)))</f>
        <v>0</v>
      </c>
      <c r="AE1295" s="361">
        <f ca="1">-SUMPRODUCT($O1237:AE1237,N(OFFSET($O211:AE211,0,MAX(COLUMN($O211:AE211))-COLUMN($O211:AE211),1,1)))</f>
        <v>0</v>
      </c>
      <c r="AF1295" s="361">
        <f ca="1">-SUMPRODUCT($O1237:AF1237,N(OFFSET($O211:AF211,0,MAX(COLUMN($O211:AF211))-COLUMN($O211:AF211),1,1)))</f>
        <v>0</v>
      </c>
      <c r="AG1295" s="361">
        <f ca="1">-SUMPRODUCT($O1237:AG1237,N(OFFSET($O211:AG211,0,MAX(COLUMN($O211:AG211))-COLUMN($O211:AG211),1,1)))</f>
        <v>0</v>
      </c>
      <c r="AH1295" s="361">
        <f ca="1">-SUMPRODUCT($O1237:AH1237,N(OFFSET($O211:AH211,0,MAX(COLUMN($O211:AH211))-COLUMN($O211:AH211),1,1)))</f>
        <v>0</v>
      </c>
      <c r="AI1295" s="361">
        <f ca="1">-SUMPRODUCT($O1237:AI1237,N(OFFSET($O211:AI211,0,MAX(COLUMN($O211:AI211))-COLUMN($O211:AI211),1,1)))</f>
        <v>0</v>
      </c>
      <c r="AJ1295" s="361">
        <f ca="1">-SUMPRODUCT($O1237:AJ1237,N(OFFSET($O211:AJ211,0,MAX(COLUMN($O211:AJ211))-COLUMN($O211:AJ211),1,1)))</f>
        <v>0</v>
      </c>
      <c r="AK1295" s="361">
        <f ca="1">-SUMPRODUCT($O1237:AK1237,N(OFFSET($O211:AK211,0,MAX(COLUMN($O211:AK211))-COLUMN($O211:AK211),1,1)))</f>
        <v>0</v>
      </c>
      <c r="AL1295" s="361">
        <f ca="1">-SUMPRODUCT($O1237:AL1237,N(OFFSET($O211:AL211,0,MAX(COLUMN($O211:AL211))-COLUMN($O211:AL211),1,1)))</f>
        <v>0</v>
      </c>
      <c r="AM1295" s="361">
        <f ca="1">-SUMPRODUCT($O1237:AM1237,N(OFFSET($O211:AM211,0,MAX(COLUMN($O211:AM211))-COLUMN($O211:AM211),1,1)))</f>
        <v>0</v>
      </c>
      <c r="AN1295" s="361">
        <f ca="1">-SUMPRODUCT($O1237:AN1237,N(OFFSET($O211:AN211,0,MAX(COLUMN($O211:AN211))-COLUMN($O211:AN211),1,1)))</f>
        <v>0</v>
      </c>
      <c r="AO1295" s="361">
        <f ca="1">-SUMPRODUCT($O1237:AO1237,N(OFFSET($O211:AO211,0,MAX(COLUMN($O211:AO211))-COLUMN($O211:AO211),1,1)))</f>
        <v>0</v>
      </c>
      <c r="AP1295" s="361">
        <f ca="1">-SUMPRODUCT($O1237:AP1237,N(OFFSET($O211:AP211,0,MAX(COLUMN($O211:AP211))-COLUMN($O211:AP211),1,1)))</f>
        <v>0</v>
      </c>
      <c r="AQ1295" s="361">
        <f ca="1">-SUMPRODUCT($O1237:AQ1237,N(OFFSET($O211:AQ211,0,MAX(COLUMN($O211:AQ211))-COLUMN($O211:AQ211),1,1)))</f>
        <v>0</v>
      </c>
      <c r="AR1295" s="361">
        <f ca="1">-SUMPRODUCT($O1237:AR1237,N(OFFSET($O211:AR211,0,MAX(COLUMN($O211:AR211))-COLUMN($O211:AR211),1,1)))</f>
        <v>0</v>
      </c>
      <c r="AS1295" s="361">
        <f ca="1">-SUMPRODUCT($O1237:AS1237,N(OFFSET($O211:AS211,0,MAX(COLUMN($O211:AS211))-COLUMN($O211:AS211),1,1)))</f>
        <v>0</v>
      </c>
      <c r="AT1295" s="361">
        <f ca="1">-SUMPRODUCT($O1237:AT1237,N(OFFSET($O211:AT211,0,MAX(COLUMN($O211:AT211))-COLUMN($O211:AT211),1,1)))</f>
        <v>0</v>
      </c>
      <c r="AU1295" s="361">
        <f ca="1">-SUMPRODUCT($O1237:AU1237,N(OFFSET($O211:AU211,0,MAX(COLUMN($O211:AU211))-COLUMN($O211:AU211),1,1)))</f>
        <v>0</v>
      </c>
      <c r="AV1295" s="361">
        <f ca="1">-SUMPRODUCT($O1237:AV1237,N(OFFSET($O211:AV211,0,MAX(COLUMN($O211:AV211))-COLUMN($O211:AV211),1,1)))</f>
        <v>0</v>
      </c>
      <c r="AW1295" s="361">
        <f ca="1">-SUMPRODUCT($O1237:AW1237,N(OFFSET($O211:AW211,0,MAX(COLUMN($O211:AW211))-COLUMN($O211:AW211),1,1)))</f>
        <v>0</v>
      </c>
      <c r="AX1295" s="361">
        <f ca="1">-SUMPRODUCT($O1237:AX1237,N(OFFSET($O211:AX211,0,MAX(COLUMN($O211:AX211))-COLUMN($O211:AX211),1,1)))</f>
        <v>0</v>
      </c>
      <c r="AY1295" s="361">
        <f ca="1">-SUMPRODUCT($O1237:AY1237,N(OFFSET($O211:AY211,0,MAX(COLUMN($O211:AY211))-COLUMN($O211:AY211),1,1)))</f>
        <v>0</v>
      </c>
      <c r="AZ1295" s="361">
        <f ca="1">-SUMPRODUCT($O1237:AZ1237,N(OFFSET($O211:AZ211,0,MAX(COLUMN($O211:AZ211))-COLUMN($O211:AZ211),1,1)))</f>
        <v>0</v>
      </c>
      <c r="BA1295" s="361">
        <f ca="1">-SUMPRODUCT($O1237:BA1237,N(OFFSET($O211:BA211,0,MAX(COLUMN($O211:BA211))-COLUMN($O211:BA211),1,1)))</f>
        <v>0</v>
      </c>
      <c r="BB1295" s="361">
        <f ca="1">-SUMPRODUCT($O1237:BB1237,N(OFFSET($O211:BB211,0,MAX(COLUMN($O211:BB211))-COLUMN($O211:BB211),1,1)))</f>
        <v>0</v>
      </c>
      <c r="BC1295" s="361">
        <f ca="1">-SUMPRODUCT($O1237:BC1237,N(OFFSET($O211:BC211,0,MAX(COLUMN($O211:BC211))-COLUMN($O211:BC211),1,1)))</f>
        <v>0</v>
      </c>
      <c r="BD1295" s="361">
        <f ca="1">-SUMPRODUCT($O1237:BD1237,N(OFFSET($O211:BD211,0,MAX(COLUMN($O211:BD211))-COLUMN($O211:BD211),1,1)))</f>
        <v>0</v>
      </c>
      <c r="BE1295" s="361">
        <f ca="1">-SUMPRODUCT($O1237:BE1237,N(OFFSET($O211:BE211,0,MAX(COLUMN($O211:BE211))-COLUMN($O211:BE211),1,1)))</f>
        <v>0</v>
      </c>
      <c r="BF1295" s="361">
        <f ca="1">-SUMPRODUCT($O1237:BF1237,N(OFFSET($O211:BF211,0,MAX(COLUMN($O211:BF211))-COLUMN($O211:BF211),1,1)))</f>
        <v>0</v>
      </c>
      <c r="BG1295" s="361">
        <f ca="1">-SUMPRODUCT($O1237:BG1237,N(OFFSET($O211:BG211,0,MAX(COLUMN($O211:BG211))-COLUMN($O211:BG211),1,1)))</f>
        <v>0</v>
      </c>
      <c r="BH1295" s="361">
        <f ca="1">-SUMPRODUCT($O1237:BH1237,N(OFFSET($O211:BH211,0,MAX(COLUMN($O211:BH211))-COLUMN($O211:BH211),1,1)))</f>
        <v>0</v>
      </c>
      <c r="BI1295" s="361">
        <f ca="1">-SUMPRODUCT($O1237:BI1237,N(OFFSET($O211:BI211,0,MAX(COLUMN($O211:BI211))-COLUMN($O211:BI211),1,1)))</f>
        <v>0</v>
      </c>
      <c r="BJ1295" s="361">
        <f ca="1">-SUMPRODUCT($O1237:BJ1237,N(OFFSET($O211:BJ211,0,MAX(COLUMN($O211:BJ211))-COLUMN($O211:BJ211),1,1)))</f>
        <v>0</v>
      </c>
      <c r="BK1295" s="361">
        <f ca="1">-SUMPRODUCT($O1237:BK1237,N(OFFSET($O211:BK211,0,MAX(COLUMN($O211:BK211))-COLUMN($O211:BK211),1,1)))</f>
        <v>0</v>
      </c>
      <c r="BL1295" s="361">
        <f ca="1">-SUMPRODUCT($O1237:BL1237,N(OFFSET($O211:BL211,0,MAX(COLUMN($O211:BL211))-COLUMN($O211:BL211),1,1)))</f>
        <v>0</v>
      </c>
      <c r="BM1295" s="361">
        <f ca="1">-SUMPRODUCT($O1237:BM1237,N(OFFSET($O211:BM211,0,MAX(COLUMN($O211:BM211))-COLUMN($O211:BM211),1,1)))</f>
        <v>0</v>
      </c>
    </row>
    <row r="1296" spans="3:65" outlineLevel="1" x14ac:dyDescent="0.2">
      <c r="C1296" s="325">
        <f t="shared" si="2090"/>
        <v>6</v>
      </c>
      <c r="D1296" s="303" t="str">
        <f t="shared" si="2089"/>
        <v>item 6</v>
      </c>
      <c r="E1296" s="350" t="str">
        <f t="shared" si="2089"/>
        <v>Operating Expense</v>
      </c>
      <c r="F1296" s="320">
        <f t="shared" si="2089"/>
        <v>2</v>
      </c>
      <c r="G1296" s="320"/>
      <c r="H1296" s="326"/>
      <c r="I1296" s="326"/>
      <c r="K1296" s="341">
        <f t="shared" ca="1" si="2091"/>
        <v>0</v>
      </c>
      <c r="L1296" s="342">
        <f t="shared" ca="1" si="2092"/>
        <v>0</v>
      </c>
      <c r="O1296" s="361">
        <f ca="1">-SUMPRODUCT($O1238:O1238,N(OFFSET($O212:O212,0,MAX(COLUMN($O212:O212))-COLUMN($O212:O212),1,1)))</f>
        <v>0</v>
      </c>
      <c r="P1296" s="361">
        <f ca="1">-SUMPRODUCT($O1238:P1238,N(OFFSET($O212:P212,0,MAX(COLUMN($O212:P212))-COLUMN($O212:P212),1,1)))</f>
        <v>0</v>
      </c>
      <c r="Q1296" s="361">
        <f ca="1">-SUMPRODUCT($O1238:Q1238,N(OFFSET($O212:Q212,0,MAX(COLUMN($O212:Q212))-COLUMN($O212:Q212),1,1)))</f>
        <v>0</v>
      </c>
      <c r="R1296" s="361">
        <f ca="1">-SUMPRODUCT($O1238:R1238,N(OFFSET($O212:R212,0,MAX(COLUMN($O212:R212))-COLUMN($O212:R212),1,1)))</f>
        <v>0</v>
      </c>
      <c r="S1296" s="361">
        <f ca="1">-SUMPRODUCT($O1238:S1238,N(OFFSET($O212:S212,0,MAX(COLUMN($O212:S212))-COLUMN($O212:S212),1,1)))</f>
        <v>0</v>
      </c>
      <c r="T1296" s="361">
        <f ca="1">-SUMPRODUCT($O1238:T1238,N(OFFSET($O212:T212,0,MAX(COLUMN($O212:T212))-COLUMN($O212:T212),1,1)))</f>
        <v>0</v>
      </c>
      <c r="U1296" s="361">
        <f ca="1">-SUMPRODUCT($O1238:U1238,N(OFFSET($O212:U212,0,MAX(COLUMN($O212:U212))-COLUMN($O212:U212),1,1)))</f>
        <v>0</v>
      </c>
      <c r="V1296" s="361">
        <f ca="1">-SUMPRODUCT($O1238:V1238,N(OFFSET($O212:V212,0,MAX(COLUMN($O212:V212))-COLUMN($O212:V212),1,1)))</f>
        <v>0</v>
      </c>
      <c r="W1296" s="361">
        <f ca="1">-SUMPRODUCT($O1238:W1238,N(OFFSET($O212:W212,0,MAX(COLUMN($O212:W212))-COLUMN($O212:W212),1,1)))</f>
        <v>0</v>
      </c>
      <c r="X1296" s="361">
        <f ca="1">-SUMPRODUCT($O1238:X1238,N(OFFSET($O212:X212,0,MAX(COLUMN($O212:X212))-COLUMN($O212:X212),1,1)))</f>
        <v>0</v>
      </c>
      <c r="Y1296" s="361">
        <f ca="1">-SUMPRODUCT($O1238:Y1238,N(OFFSET($O212:Y212,0,MAX(COLUMN($O212:Y212))-COLUMN($O212:Y212),1,1)))</f>
        <v>0</v>
      </c>
      <c r="Z1296" s="361">
        <f ca="1">-SUMPRODUCT($O1238:Z1238,N(OFFSET($O212:Z212,0,MAX(COLUMN($O212:Z212))-COLUMN($O212:Z212),1,1)))</f>
        <v>0</v>
      </c>
      <c r="AA1296" s="361">
        <f ca="1">-SUMPRODUCT($O1238:AA1238,N(OFFSET($O212:AA212,0,MAX(COLUMN($O212:AA212))-COLUMN($O212:AA212),1,1)))</f>
        <v>0</v>
      </c>
      <c r="AB1296" s="361">
        <f ca="1">-SUMPRODUCT($O1238:AB1238,N(OFFSET($O212:AB212,0,MAX(COLUMN($O212:AB212))-COLUMN($O212:AB212),1,1)))</f>
        <v>0</v>
      </c>
      <c r="AC1296" s="361">
        <f ca="1">-SUMPRODUCT($O1238:AC1238,N(OFFSET($O212:AC212,0,MAX(COLUMN($O212:AC212))-COLUMN($O212:AC212),1,1)))</f>
        <v>0</v>
      </c>
      <c r="AD1296" s="361">
        <f ca="1">-SUMPRODUCT($O1238:AD1238,N(OFFSET($O212:AD212,0,MAX(COLUMN($O212:AD212))-COLUMN($O212:AD212),1,1)))</f>
        <v>0</v>
      </c>
      <c r="AE1296" s="361">
        <f ca="1">-SUMPRODUCT($O1238:AE1238,N(OFFSET($O212:AE212,0,MAX(COLUMN($O212:AE212))-COLUMN($O212:AE212),1,1)))</f>
        <v>0</v>
      </c>
      <c r="AF1296" s="361">
        <f ca="1">-SUMPRODUCT($O1238:AF1238,N(OFFSET($O212:AF212,0,MAX(COLUMN($O212:AF212))-COLUMN($O212:AF212),1,1)))</f>
        <v>0</v>
      </c>
      <c r="AG1296" s="361">
        <f ca="1">-SUMPRODUCT($O1238:AG1238,N(OFFSET($O212:AG212,0,MAX(COLUMN($O212:AG212))-COLUMN($O212:AG212),1,1)))</f>
        <v>0</v>
      </c>
      <c r="AH1296" s="361">
        <f ca="1">-SUMPRODUCT($O1238:AH1238,N(OFFSET($O212:AH212,0,MAX(COLUMN($O212:AH212))-COLUMN($O212:AH212),1,1)))</f>
        <v>0</v>
      </c>
      <c r="AI1296" s="361">
        <f ca="1">-SUMPRODUCT($O1238:AI1238,N(OFFSET($O212:AI212,0,MAX(COLUMN($O212:AI212))-COLUMN($O212:AI212),1,1)))</f>
        <v>0</v>
      </c>
      <c r="AJ1296" s="361">
        <f ca="1">-SUMPRODUCT($O1238:AJ1238,N(OFFSET($O212:AJ212,0,MAX(COLUMN($O212:AJ212))-COLUMN($O212:AJ212),1,1)))</f>
        <v>0</v>
      </c>
      <c r="AK1296" s="361">
        <f ca="1">-SUMPRODUCT($O1238:AK1238,N(OFFSET($O212:AK212,0,MAX(COLUMN($O212:AK212))-COLUMN($O212:AK212),1,1)))</f>
        <v>0</v>
      </c>
      <c r="AL1296" s="361">
        <f ca="1">-SUMPRODUCT($O1238:AL1238,N(OFFSET($O212:AL212,0,MAX(COLUMN($O212:AL212))-COLUMN($O212:AL212),1,1)))</f>
        <v>0</v>
      </c>
      <c r="AM1296" s="361">
        <f ca="1">-SUMPRODUCT($O1238:AM1238,N(OFFSET($O212:AM212,0,MAX(COLUMN($O212:AM212))-COLUMN($O212:AM212),1,1)))</f>
        <v>0</v>
      </c>
      <c r="AN1296" s="361">
        <f ca="1">-SUMPRODUCT($O1238:AN1238,N(OFFSET($O212:AN212,0,MAX(COLUMN($O212:AN212))-COLUMN($O212:AN212),1,1)))</f>
        <v>0</v>
      </c>
      <c r="AO1296" s="361">
        <f ca="1">-SUMPRODUCT($O1238:AO1238,N(OFFSET($O212:AO212,0,MAX(COLUMN($O212:AO212))-COLUMN($O212:AO212),1,1)))</f>
        <v>0</v>
      </c>
      <c r="AP1296" s="361">
        <f ca="1">-SUMPRODUCT($O1238:AP1238,N(OFFSET($O212:AP212,0,MAX(COLUMN($O212:AP212))-COLUMN($O212:AP212),1,1)))</f>
        <v>0</v>
      </c>
      <c r="AQ1296" s="361">
        <f ca="1">-SUMPRODUCT($O1238:AQ1238,N(OFFSET($O212:AQ212,0,MAX(COLUMN($O212:AQ212))-COLUMN($O212:AQ212),1,1)))</f>
        <v>0</v>
      </c>
      <c r="AR1296" s="361">
        <f ca="1">-SUMPRODUCT($O1238:AR1238,N(OFFSET($O212:AR212,0,MAX(COLUMN($O212:AR212))-COLUMN($O212:AR212),1,1)))</f>
        <v>0</v>
      </c>
      <c r="AS1296" s="361">
        <f ca="1">-SUMPRODUCT($O1238:AS1238,N(OFFSET($O212:AS212,0,MAX(COLUMN($O212:AS212))-COLUMN($O212:AS212),1,1)))</f>
        <v>0</v>
      </c>
      <c r="AT1296" s="361">
        <f ca="1">-SUMPRODUCT($O1238:AT1238,N(OFFSET($O212:AT212,0,MAX(COLUMN($O212:AT212))-COLUMN($O212:AT212),1,1)))</f>
        <v>0</v>
      </c>
      <c r="AU1296" s="361">
        <f ca="1">-SUMPRODUCT($O1238:AU1238,N(OFFSET($O212:AU212,0,MAX(COLUMN($O212:AU212))-COLUMN($O212:AU212),1,1)))</f>
        <v>0</v>
      </c>
      <c r="AV1296" s="361">
        <f ca="1">-SUMPRODUCT($O1238:AV1238,N(OFFSET($O212:AV212,0,MAX(COLUMN($O212:AV212))-COLUMN($O212:AV212),1,1)))</f>
        <v>0</v>
      </c>
      <c r="AW1296" s="361">
        <f ca="1">-SUMPRODUCT($O1238:AW1238,N(OFFSET($O212:AW212,0,MAX(COLUMN($O212:AW212))-COLUMN($O212:AW212),1,1)))</f>
        <v>0</v>
      </c>
      <c r="AX1296" s="361">
        <f ca="1">-SUMPRODUCT($O1238:AX1238,N(OFFSET($O212:AX212,0,MAX(COLUMN($O212:AX212))-COLUMN($O212:AX212),1,1)))</f>
        <v>0</v>
      </c>
      <c r="AY1296" s="361">
        <f ca="1">-SUMPRODUCT($O1238:AY1238,N(OFFSET($O212:AY212,0,MAX(COLUMN($O212:AY212))-COLUMN($O212:AY212),1,1)))</f>
        <v>0</v>
      </c>
      <c r="AZ1296" s="361">
        <f ca="1">-SUMPRODUCT($O1238:AZ1238,N(OFFSET($O212:AZ212,0,MAX(COLUMN($O212:AZ212))-COLUMN($O212:AZ212),1,1)))</f>
        <v>0</v>
      </c>
      <c r="BA1296" s="361">
        <f ca="1">-SUMPRODUCT($O1238:BA1238,N(OFFSET($O212:BA212,0,MAX(COLUMN($O212:BA212))-COLUMN($O212:BA212),1,1)))</f>
        <v>0</v>
      </c>
      <c r="BB1296" s="361">
        <f ca="1">-SUMPRODUCT($O1238:BB1238,N(OFFSET($O212:BB212,0,MAX(COLUMN($O212:BB212))-COLUMN($O212:BB212),1,1)))</f>
        <v>0</v>
      </c>
      <c r="BC1296" s="361">
        <f ca="1">-SUMPRODUCT($O1238:BC1238,N(OFFSET($O212:BC212,0,MAX(COLUMN($O212:BC212))-COLUMN($O212:BC212),1,1)))</f>
        <v>0</v>
      </c>
      <c r="BD1296" s="361">
        <f ca="1">-SUMPRODUCT($O1238:BD1238,N(OFFSET($O212:BD212,0,MAX(COLUMN($O212:BD212))-COLUMN($O212:BD212),1,1)))</f>
        <v>0</v>
      </c>
      <c r="BE1296" s="361">
        <f ca="1">-SUMPRODUCT($O1238:BE1238,N(OFFSET($O212:BE212,0,MAX(COLUMN($O212:BE212))-COLUMN($O212:BE212),1,1)))</f>
        <v>0</v>
      </c>
      <c r="BF1296" s="361">
        <f ca="1">-SUMPRODUCT($O1238:BF1238,N(OFFSET($O212:BF212,0,MAX(COLUMN($O212:BF212))-COLUMN($O212:BF212),1,1)))</f>
        <v>0</v>
      </c>
      <c r="BG1296" s="361">
        <f ca="1">-SUMPRODUCT($O1238:BG1238,N(OFFSET($O212:BG212,0,MAX(COLUMN($O212:BG212))-COLUMN($O212:BG212),1,1)))</f>
        <v>0</v>
      </c>
      <c r="BH1296" s="361">
        <f ca="1">-SUMPRODUCT($O1238:BH1238,N(OFFSET($O212:BH212,0,MAX(COLUMN($O212:BH212))-COLUMN($O212:BH212),1,1)))</f>
        <v>0</v>
      </c>
      <c r="BI1296" s="361">
        <f ca="1">-SUMPRODUCT($O1238:BI1238,N(OFFSET($O212:BI212,0,MAX(COLUMN($O212:BI212))-COLUMN($O212:BI212),1,1)))</f>
        <v>0</v>
      </c>
      <c r="BJ1296" s="361">
        <f ca="1">-SUMPRODUCT($O1238:BJ1238,N(OFFSET($O212:BJ212,0,MAX(COLUMN($O212:BJ212))-COLUMN($O212:BJ212),1,1)))</f>
        <v>0</v>
      </c>
      <c r="BK1296" s="361">
        <f ca="1">-SUMPRODUCT($O1238:BK1238,N(OFFSET($O212:BK212,0,MAX(COLUMN($O212:BK212))-COLUMN($O212:BK212),1,1)))</f>
        <v>0</v>
      </c>
      <c r="BL1296" s="361">
        <f ca="1">-SUMPRODUCT($O1238:BL1238,N(OFFSET($O212:BL212,0,MAX(COLUMN($O212:BL212))-COLUMN($O212:BL212),1,1)))</f>
        <v>0</v>
      </c>
      <c r="BM1296" s="361">
        <f ca="1">-SUMPRODUCT($O1238:BM1238,N(OFFSET($O212:BM212,0,MAX(COLUMN($O212:BM212))-COLUMN($O212:BM212),1,1)))</f>
        <v>0</v>
      </c>
    </row>
    <row r="1297" spans="3:65" outlineLevel="1" x14ac:dyDescent="0.2">
      <c r="C1297" s="325">
        <f t="shared" si="2090"/>
        <v>7</v>
      </c>
      <c r="D1297" s="303" t="str">
        <f t="shared" si="2089"/>
        <v>item 7</v>
      </c>
      <c r="E1297" s="350" t="str">
        <f t="shared" si="2089"/>
        <v>Operating Expense</v>
      </c>
      <c r="F1297" s="320">
        <f t="shared" si="2089"/>
        <v>2</v>
      </c>
      <c r="G1297" s="320"/>
      <c r="H1297" s="326"/>
      <c r="I1297" s="326"/>
      <c r="K1297" s="341">
        <f t="shared" ca="1" si="2091"/>
        <v>0</v>
      </c>
      <c r="L1297" s="342">
        <f t="shared" ca="1" si="2092"/>
        <v>0</v>
      </c>
      <c r="O1297" s="361">
        <f ca="1">-SUMPRODUCT($O1239:O1239,N(OFFSET($O213:O213,0,MAX(COLUMN($O213:O213))-COLUMN($O213:O213),1,1)))</f>
        <v>0</v>
      </c>
      <c r="P1297" s="361">
        <f ca="1">-SUMPRODUCT($O1239:P1239,N(OFFSET($O213:P213,0,MAX(COLUMN($O213:P213))-COLUMN($O213:P213),1,1)))</f>
        <v>0</v>
      </c>
      <c r="Q1297" s="361">
        <f ca="1">-SUMPRODUCT($O1239:Q1239,N(OFFSET($O213:Q213,0,MAX(COLUMN($O213:Q213))-COLUMN($O213:Q213),1,1)))</f>
        <v>0</v>
      </c>
      <c r="R1297" s="361">
        <f ca="1">-SUMPRODUCT($O1239:R1239,N(OFFSET($O213:R213,0,MAX(COLUMN($O213:R213))-COLUMN($O213:R213),1,1)))</f>
        <v>0</v>
      </c>
      <c r="S1297" s="361">
        <f ca="1">-SUMPRODUCT($O1239:S1239,N(OFFSET($O213:S213,0,MAX(COLUMN($O213:S213))-COLUMN($O213:S213),1,1)))</f>
        <v>0</v>
      </c>
      <c r="T1297" s="361">
        <f ca="1">-SUMPRODUCT($O1239:T1239,N(OFFSET($O213:T213,0,MAX(COLUMN($O213:T213))-COLUMN($O213:T213),1,1)))</f>
        <v>0</v>
      </c>
      <c r="U1297" s="361">
        <f ca="1">-SUMPRODUCT($O1239:U1239,N(OFFSET($O213:U213,0,MAX(COLUMN($O213:U213))-COLUMN($O213:U213),1,1)))</f>
        <v>0</v>
      </c>
      <c r="V1297" s="361">
        <f ca="1">-SUMPRODUCT($O1239:V1239,N(OFFSET($O213:V213,0,MAX(COLUMN($O213:V213))-COLUMN($O213:V213),1,1)))</f>
        <v>0</v>
      </c>
      <c r="W1297" s="361">
        <f ca="1">-SUMPRODUCT($O1239:W1239,N(OFFSET($O213:W213,0,MAX(COLUMN($O213:W213))-COLUMN($O213:W213),1,1)))</f>
        <v>0</v>
      </c>
      <c r="X1297" s="361">
        <f ca="1">-SUMPRODUCT($O1239:X1239,N(OFFSET($O213:X213,0,MAX(COLUMN($O213:X213))-COLUMN($O213:X213),1,1)))</f>
        <v>0</v>
      </c>
      <c r="Y1297" s="361">
        <f ca="1">-SUMPRODUCT($O1239:Y1239,N(OFFSET($O213:Y213,0,MAX(COLUMN($O213:Y213))-COLUMN($O213:Y213),1,1)))</f>
        <v>0</v>
      </c>
      <c r="Z1297" s="361">
        <f ca="1">-SUMPRODUCT($O1239:Z1239,N(OFFSET($O213:Z213,0,MAX(COLUMN($O213:Z213))-COLUMN($O213:Z213),1,1)))</f>
        <v>0</v>
      </c>
      <c r="AA1297" s="361">
        <f ca="1">-SUMPRODUCT($O1239:AA1239,N(OFFSET($O213:AA213,0,MAX(COLUMN($O213:AA213))-COLUMN($O213:AA213),1,1)))</f>
        <v>0</v>
      </c>
      <c r="AB1297" s="361">
        <f ca="1">-SUMPRODUCT($O1239:AB1239,N(OFFSET($O213:AB213,0,MAX(COLUMN($O213:AB213))-COLUMN($O213:AB213),1,1)))</f>
        <v>0</v>
      </c>
      <c r="AC1297" s="361">
        <f ca="1">-SUMPRODUCT($O1239:AC1239,N(OFFSET($O213:AC213,0,MAX(COLUMN($O213:AC213))-COLUMN($O213:AC213),1,1)))</f>
        <v>0</v>
      </c>
      <c r="AD1297" s="361">
        <f ca="1">-SUMPRODUCT($O1239:AD1239,N(OFFSET($O213:AD213,0,MAX(COLUMN($O213:AD213))-COLUMN($O213:AD213),1,1)))</f>
        <v>0</v>
      </c>
      <c r="AE1297" s="361">
        <f ca="1">-SUMPRODUCT($O1239:AE1239,N(OFFSET($O213:AE213,0,MAX(COLUMN($O213:AE213))-COLUMN($O213:AE213),1,1)))</f>
        <v>0</v>
      </c>
      <c r="AF1297" s="361">
        <f ca="1">-SUMPRODUCT($O1239:AF1239,N(OFFSET($O213:AF213,0,MAX(COLUMN($O213:AF213))-COLUMN($O213:AF213),1,1)))</f>
        <v>0</v>
      </c>
      <c r="AG1297" s="361">
        <f ca="1">-SUMPRODUCT($O1239:AG1239,N(OFFSET($O213:AG213,0,MAX(COLUMN($O213:AG213))-COLUMN($O213:AG213),1,1)))</f>
        <v>0</v>
      </c>
      <c r="AH1297" s="361">
        <f ca="1">-SUMPRODUCT($O1239:AH1239,N(OFFSET($O213:AH213,0,MAX(COLUMN($O213:AH213))-COLUMN($O213:AH213),1,1)))</f>
        <v>0</v>
      </c>
      <c r="AI1297" s="361">
        <f ca="1">-SUMPRODUCT($O1239:AI1239,N(OFFSET($O213:AI213,0,MAX(COLUMN($O213:AI213))-COLUMN($O213:AI213),1,1)))</f>
        <v>0</v>
      </c>
      <c r="AJ1297" s="361">
        <f ca="1">-SUMPRODUCT($O1239:AJ1239,N(OFFSET($O213:AJ213,0,MAX(COLUMN($O213:AJ213))-COLUMN($O213:AJ213),1,1)))</f>
        <v>0</v>
      </c>
      <c r="AK1297" s="361">
        <f ca="1">-SUMPRODUCT($O1239:AK1239,N(OFFSET($O213:AK213,0,MAX(COLUMN($O213:AK213))-COLUMN($O213:AK213),1,1)))</f>
        <v>0</v>
      </c>
      <c r="AL1297" s="361">
        <f ca="1">-SUMPRODUCT($O1239:AL1239,N(OFFSET($O213:AL213,0,MAX(COLUMN($O213:AL213))-COLUMN($O213:AL213),1,1)))</f>
        <v>0</v>
      </c>
      <c r="AM1297" s="361">
        <f ca="1">-SUMPRODUCT($O1239:AM1239,N(OFFSET($O213:AM213,0,MAX(COLUMN($O213:AM213))-COLUMN($O213:AM213),1,1)))</f>
        <v>0</v>
      </c>
      <c r="AN1297" s="361">
        <f ca="1">-SUMPRODUCT($O1239:AN1239,N(OFFSET($O213:AN213,0,MAX(COLUMN($O213:AN213))-COLUMN($O213:AN213),1,1)))</f>
        <v>0</v>
      </c>
      <c r="AO1297" s="361">
        <f ca="1">-SUMPRODUCT($O1239:AO1239,N(OFFSET($O213:AO213,0,MAX(COLUMN($O213:AO213))-COLUMN($O213:AO213),1,1)))</f>
        <v>0</v>
      </c>
      <c r="AP1297" s="361">
        <f ca="1">-SUMPRODUCT($O1239:AP1239,N(OFFSET($O213:AP213,0,MAX(COLUMN($O213:AP213))-COLUMN($O213:AP213),1,1)))</f>
        <v>0</v>
      </c>
      <c r="AQ1297" s="361">
        <f ca="1">-SUMPRODUCT($O1239:AQ1239,N(OFFSET($O213:AQ213,0,MAX(COLUMN($O213:AQ213))-COLUMN($O213:AQ213),1,1)))</f>
        <v>0</v>
      </c>
      <c r="AR1297" s="361">
        <f ca="1">-SUMPRODUCT($O1239:AR1239,N(OFFSET($O213:AR213,0,MAX(COLUMN($O213:AR213))-COLUMN($O213:AR213),1,1)))</f>
        <v>0</v>
      </c>
      <c r="AS1297" s="361">
        <f ca="1">-SUMPRODUCT($O1239:AS1239,N(OFFSET($O213:AS213,0,MAX(COLUMN($O213:AS213))-COLUMN($O213:AS213),1,1)))</f>
        <v>0</v>
      </c>
      <c r="AT1297" s="361">
        <f ca="1">-SUMPRODUCT($O1239:AT1239,N(OFFSET($O213:AT213,0,MAX(COLUMN($O213:AT213))-COLUMN($O213:AT213),1,1)))</f>
        <v>0</v>
      </c>
      <c r="AU1297" s="361">
        <f ca="1">-SUMPRODUCT($O1239:AU1239,N(OFFSET($O213:AU213,0,MAX(COLUMN($O213:AU213))-COLUMN($O213:AU213),1,1)))</f>
        <v>0</v>
      </c>
      <c r="AV1297" s="361">
        <f ca="1">-SUMPRODUCT($O1239:AV1239,N(OFFSET($O213:AV213,0,MAX(COLUMN($O213:AV213))-COLUMN($O213:AV213),1,1)))</f>
        <v>0</v>
      </c>
      <c r="AW1297" s="361">
        <f ca="1">-SUMPRODUCT($O1239:AW1239,N(OFFSET($O213:AW213,0,MAX(COLUMN($O213:AW213))-COLUMN($O213:AW213),1,1)))</f>
        <v>0</v>
      </c>
      <c r="AX1297" s="361">
        <f ca="1">-SUMPRODUCT($O1239:AX1239,N(OFFSET($O213:AX213,0,MAX(COLUMN($O213:AX213))-COLUMN($O213:AX213),1,1)))</f>
        <v>0</v>
      </c>
      <c r="AY1297" s="361">
        <f ca="1">-SUMPRODUCT($O1239:AY1239,N(OFFSET($O213:AY213,0,MAX(COLUMN($O213:AY213))-COLUMN($O213:AY213),1,1)))</f>
        <v>0</v>
      </c>
      <c r="AZ1297" s="361">
        <f ca="1">-SUMPRODUCT($O1239:AZ1239,N(OFFSET($O213:AZ213,0,MAX(COLUMN($O213:AZ213))-COLUMN($O213:AZ213),1,1)))</f>
        <v>0</v>
      </c>
      <c r="BA1297" s="361">
        <f ca="1">-SUMPRODUCT($O1239:BA1239,N(OFFSET($O213:BA213,0,MAX(COLUMN($O213:BA213))-COLUMN($O213:BA213),1,1)))</f>
        <v>0</v>
      </c>
      <c r="BB1297" s="361">
        <f ca="1">-SUMPRODUCT($O1239:BB1239,N(OFFSET($O213:BB213,0,MAX(COLUMN($O213:BB213))-COLUMN($O213:BB213),1,1)))</f>
        <v>0</v>
      </c>
      <c r="BC1297" s="361">
        <f ca="1">-SUMPRODUCT($O1239:BC1239,N(OFFSET($O213:BC213,0,MAX(COLUMN($O213:BC213))-COLUMN($O213:BC213),1,1)))</f>
        <v>0</v>
      </c>
      <c r="BD1297" s="361">
        <f ca="1">-SUMPRODUCT($O1239:BD1239,N(OFFSET($O213:BD213,0,MAX(COLUMN($O213:BD213))-COLUMN($O213:BD213),1,1)))</f>
        <v>0</v>
      </c>
      <c r="BE1297" s="361">
        <f ca="1">-SUMPRODUCT($O1239:BE1239,N(OFFSET($O213:BE213,0,MAX(COLUMN($O213:BE213))-COLUMN($O213:BE213),1,1)))</f>
        <v>0</v>
      </c>
      <c r="BF1297" s="361">
        <f ca="1">-SUMPRODUCT($O1239:BF1239,N(OFFSET($O213:BF213,0,MAX(COLUMN($O213:BF213))-COLUMN($O213:BF213),1,1)))</f>
        <v>0</v>
      </c>
      <c r="BG1297" s="361">
        <f ca="1">-SUMPRODUCT($O1239:BG1239,N(OFFSET($O213:BG213,0,MAX(COLUMN($O213:BG213))-COLUMN($O213:BG213),1,1)))</f>
        <v>0</v>
      </c>
      <c r="BH1297" s="361">
        <f ca="1">-SUMPRODUCT($O1239:BH1239,N(OFFSET($O213:BH213,0,MAX(COLUMN($O213:BH213))-COLUMN($O213:BH213),1,1)))</f>
        <v>0</v>
      </c>
      <c r="BI1297" s="361">
        <f ca="1">-SUMPRODUCT($O1239:BI1239,N(OFFSET($O213:BI213,0,MAX(COLUMN($O213:BI213))-COLUMN($O213:BI213),1,1)))</f>
        <v>0</v>
      </c>
      <c r="BJ1297" s="361">
        <f ca="1">-SUMPRODUCT($O1239:BJ1239,N(OFFSET($O213:BJ213,0,MAX(COLUMN($O213:BJ213))-COLUMN($O213:BJ213),1,1)))</f>
        <v>0</v>
      </c>
      <c r="BK1297" s="361">
        <f ca="1">-SUMPRODUCT($O1239:BK1239,N(OFFSET($O213:BK213,0,MAX(COLUMN($O213:BK213))-COLUMN($O213:BK213),1,1)))</f>
        <v>0</v>
      </c>
      <c r="BL1297" s="361">
        <f ca="1">-SUMPRODUCT($O1239:BL1239,N(OFFSET($O213:BL213,0,MAX(COLUMN($O213:BL213))-COLUMN($O213:BL213),1,1)))</f>
        <v>0</v>
      </c>
      <c r="BM1297" s="361">
        <f ca="1">-SUMPRODUCT($O1239:BM1239,N(OFFSET($O213:BM213,0,MAX(COLUMN($O213:BM213))-COLUMN($O213:BM213),1,1)))</f>
        <v>0</v>
      </c>
    </row>
    <row r="1298" spans="3:65" outlineLevel="1" x14ac:dyDescent="0.2">
      <c r="C1298" s="325">
        <f t="shared" si="2090"/>
        <v>8</v>
      </c>
      <c r="D1298" s="303" t="str">
        <f t="shared" si="2089"/>
        <v>item 8</v>
      </c>
      <c r="E1298" s="350" t="str">
        <f t="shared" si="2089"/>
        <v>Operating Expense</v>
      </c>
      <c r="F1298" s="320">
        <f t="shared" si="2089"/>
        <v>2</v>
      </c>
      <c r="G1298" s="320"/>
      <c r="H1298" s="326"/>
      <c r="I1298" s="326"/>
      <c r="K1298" s="341">
        <f t="shared" ca="1" si="2091"/>
        <v>0</v>
      </c>
      <c r="L1298" s="342">
        <f t="shared" ca="1" si="2092"/>
        <v>0</v>
      </c>
      <c r="O1298" s="361">
        <f ca="1">-SUMPRODUCT($O1240:O1240,N(OFFSET($O214:O214,0,MAX(COLUMN($O214:O214))-COLUMN($O214:O214),1,1)))</f>
        <v>0</v>
      </c>
      <c r="P1298" s="361">
        <f ca="1">-SUMPRODUCT($O1240:P1240,N(OFFSET($O214:P214,0,MAX(COLUMN($O214:P214))-COLUMN($O214:P214),1,1)))</f>
        <v>0</v>
      </c>
      <c r="Q1298" s="361">
        <f ca="1">-SUMPRODUCT($O1240:Q1240,N(OFFSET($O214:Q214,0,MAX(COLUMN($O214:Q214))-COLUMN($O214:Q214),1,1)))</f>
        <v>0</v>
      </c>
      <c r="R1298" s="361">
        <f ca="1">-SUMPRODUCT($O1240:R1240,N(OFFSET($O214:R214,0,MAX(COLUMN($O214:R214))-COLUMN($O214:R214),1,1)))</f>
        <v>0</v>
      </c>
      <c r="S1298" s="361">
        <f ca="1">-SUMPRODUCT($O1240:S1240,N(OFFSET($O214:S214,0,MAX(COLUMN($O214:S214))-COLUMN($O214:S214),1,1)))</f>
        <v>0</v>
      </c>
      <c r="T1298" s="361">
        <f ca="1">-SUMPRODUCT($O1240:T1240,N(OFFSET($O214:T214,0,MAX(COLUMN($O214:T214))-COLUMN($O214:T214),1,1)))</f>
        <v>0</v>
      </c>
      <c r="U1298" s="361">
        <f ca="1">-SUMPRODUCT($O1240:U1240,N(OFFSET($O214:U214,0,MAX(COLUMN($O214:U214))-COLUMN($O214:U214),1,1)))</f>
        <v>0</v>
      </c>
      <c r="V1298" s="361">
        <f ca="1">-SUMPRODUCT($O1240:V1240,N(OFFSET($O214:V214,0,MAX(COLUMN($O214:V214))-COLUMN($O214:V214),1,1)))</f>
        <v>0</v>
      </c>
      <c r="W1298" s="361">
        <f ca="1">-SUMPRODUCT($O1240:W1240,N(OFFSET($O214:W214,0,MAX(COLUMN($O214:W214))-COLUMN($O214:W214),1,1)))</f>
        <v>0</v>
      </c>
      <c r="X1298" s="361">
        <f ca="1">-SUMPRODUCT($O1240:X1240,N(OFFSET($O214:X214,0,MAX(COLUMN($O214:X214))-COLUMN($O214:X214),1,1)))</f>
        <v>0</v>
      </c>
      <c r="Y1298" s="361">
        <f ca="1">-SUMPRODUCT($O1240:Y1240,N(OFFSET($O214:Y214,0,MAX(COLUMN($O214:Y214))-COLUMN($O214:Y214),1,1)))</f>
        <v>0</v>
      </c>
      <c r="Z1298" s="361">
        <f ca="1">-SUMPRODUCT($O1240:Z1240,N(OFFSET($O214:Z214,0,MAX(COLUMN($O214:Z214))-COLUMN($O214:Z214),1,1)))</f>
        <v>0</v>
      </c>
      <c r="AA1298" s="361">
        <f ca="1">-SUMPRODUCT($O1240:AA1240,N(OFFSET($O214:AA214,0,MAX(COLUMN($O214:AA214))-COLUMN($O214:AA214),1,1)))</f>
        <v>0</v>
      </c>
      <c r="AB1298" s="361">
        <f ca="1">-SUMPRODUCT($O1240:AB1240,N(OFFSET($O214:AB214,0,MAX(COLUMN($O214:AB214))-COLUMN($O214:AB214),1,1)))</f>
        <v>0</v>
      </c>
      <c r="AC1298" s="361">
        <f ca="1">-SUMPRODUCT($O1240:AC1240,N(OFFSET($O214:AC214,0,MAX(COLUMN($O214:AC214))-COLUMN($O214:AC214),1,1)))</f>
        <v>0</v>
      </c>
      <c r="AD1298" s="361">
        <f ca="1">-SUMPRODUCT($O1240:AD1240,N(OFFSET($O214:AD214,0,MAX(COLUMN($O214:AD214))-COLUMN($O214:AD214),1,1)))</f>
        <v>0</v>
      </c>
      <c r="AE1298" s="361">
        <f ca="1">-SUMPRODUCT($O1240:AE1240,N(OFFSET($O214:AE214,0,MAX(COLUMN($O214:AE214))-COLUMN($O214:AE214),1,1)))</f>
        <v>0</v>
      </c>
      <c r="AF1298" s="361">
        <f ca="1">-SUMPRODUCT($O1240:AF1240,N(OFFSET($O214:AF214,0,MAX(COLUMN($O214:AF214))-COLUMN($O214:AF214),1,1)))</f>
        <v>0</v>
      </c>
      <c r="AG1298" s="361">
        <f ca="1">-SUMPRODUCT($O1240:AG1240,N(OFFSET($O214:AG214,0,MAX(COLUMN($O214:AG214))-COLUMN($O214:AG214),1,1)))</f>
        <v>0</v>
      </c>
      <c r="AH1298" s="361">
        <f ca="1">-SUMPRODUCT($O1240:AH1240,N(OFFSET($O214:AH214,0,MAX(COLUMN($O214:AH214))-COLUMN($O214:AH214),1,1)))</f>
        <v>0</v>
      </c>
      <c r="AI1298" s="361">
        <f ca="1">-SUMPRODUCT($O1240:AI1240,N(OFFSET($O214:AI214,0,MAX(COLUMN($O214:AI214))-COLUMN($O214:AI214),1,1)))</f>
        <v>0</v>
      </c>
      <c r="AJ1298" s="361">
        <f ca="1">-SUMPRODUCT($O1240:AJ1240,N(OFFSET($O214:AJ214,0,MAX(COLUMN($O214:AJ214))-COLUMN($O214:AJ214),1,1)))</f>
        <v>0</v>
      </c>
      <c r="AK1298" s="361">
        <f ca="1">-SUMPRODUCT($O1240:AK1240,N(OFFSET($O214:AK214,0,MAX(COLUMN($O214:AK214))-COLUMN($O214:AK214),1,1)))</f>
        <v>0</v>
      </c>
      <c r="AL1298" s="361">
        <f ca="1">-SUMPRODUCT($O1240:AL1240,N(OFFSET($O214:AL214,0,MAX(COLUMN($O214:AL214))-COLUMN($O214:AL214),1,1)))</f>
        <v>0</v>
      </c>
      <c r="AM1298" s="361">
        <f ca="1">-SUMPRODUCT($O1240:AM1240,N(OFFSET($O214:AM214,0,MAX(COLUMN($O214:AM214))-COLUMN($O214:AM214),1,1)))</f>
        <v>0</v>
      </c>
      <c r="AN1298" s="361">
        <f ca="1">-SUMPRODUCT($O1240:AN1240,N(OFFSET($O214:AN214,0,MAX(COLUMN($O214:AN214))-COLUMN($O214:AN214),1,1)))</f>
        <v>0</v>
      </c>
      <c r="AO1298" s="361">
        <f ca="1">-SUMPRODUCT($O1240:AO1240,N(OFFSET($O214:AO214,0,MAX(COLUMN($O214:AO214))-COLUMN($O214:AO214),1,1)))</f>
        <v>0</v>
      </c>
      <c r="AP1298" s="361">
        <f ca="1">-SUMPRODUCT($O1240:AP1240,N(OFFSET($O214:AP214,0,MAX(COLUMN($O214:AP214))-COLUMN($O214:AP214),1,1)))</f>
        <v>0</v>
      </c>
      <c r="AQ1298" s="361">
        <f ca="1">-SUMPRODUCT($O1240:AQ1240,N(OFFSET($O214:AQ214,0,MAX(COLUMN($O214:AQ214))-COLUMN($O214:AQ214),1,1)))</f>
        <v>0</v>
      </c>
      <c r="AR1298" s="361">
        <f ca="1">-SUMPRODUCT($O1240:AR1240,N(OFFSET($O214:AR214,0,MAX(COLUMN($O214:AR214))-COLUMN($O214:AR214),1,1)))</f>
        <v>0</v>
      </c>
      <c r="AS1298" s="361">
        <f ca="1">-SUMPRODUCT($O1240:AS1240,N(OFFSET($O214:AS214,0,MAX(COLUMN($O214:AS214))-COLUMN($O214:AS214),1,1)))</f>
        <v>0</v>
      </c>
      <c r="AT1298" s="361">
        <f ca="1">-SUMPRODUCT($O1240:AT1240,N(OFFSET($O214:AT214,0,MAX(COLUMN($O214:AT214))-COLUMN($O214:AT214),1,1)))</f>
        <v>0</v>
      </c>
      <c r="AU1298" s="361">
        <f ca="1">-SUMPRODUCT($O1240:AU1240,N(OFFSET($O214:AU214,0,MAX(COLUMN($O214:AU214))-COLUMN($O214:AU214),1,1)))</f>
        <v>0</v>
      </c>
      <c r="AV1298" s="361">
        <f ca="1">-SUMPRODUCT($O1240:AV1240,N(OFFSET($O214:AV214,0,MAX(COLUMN($O214:AV214))-COLUMN($O214:AV214),1,1)))</f>
        <v>0</v>
      </c>
      <c r="AW1298" s="361">
        <f ca="1">-SUMPRODUCT($O1240:AW1240,N(OFFSET($O214:AW214,0,MAX(COLUMN($O214:AW214))-COLUMN($O214:AW214),1,1)))</f>
        <v>0</v>
      </c>
      <c r="AX1298" s="361">
        <f ca="1">-SUMPRODUCT($O1240:AX1240,N(OFFSET($O214:AX214,0,MAX(COLUMN($O214:AX214))-COLUMN($O214:AX214),1,1)))</f>
        <v>0</v>
      </c>
      <c r="AY1298" s="361">
        <f ca="1">-SUMPRODUCT($O1240:AY1240,N(OFFSET($O214:AY214,0,MAX(COLUMN($O214:AY214))-COLUMN($O214:AY214),1,1)))</f>
        <v>0</v>
      </c>
      <c r="AZ1298" s="361">
        <f ca="1">-SUMPRODUCT($O1240:AZ1240,N(OFFSET($O214:AZ214,0,MAX(COLUMN($O214:AZ214))-COLUMN($O214:AZ214),1,1)))</f>
        <v>0</v>
      </c>
      <c r="BA1298" s="361">
        <f ca="1">-SUMPRODUCT($O1240:BA1240,N(OFFSET($O214:BA214,0,MAX(COLUMN($O214:BA214))-COLUMN($O214:BA214),1,1)))</f>
        <v>0</v>
      </c>
      <c r="BB1298" s="361">
        <f ca="1">-SUMPRODUCT($O1240:BB1240,N(OFFSET($O214:BB214,0,MAX(COLUMN($O214:BB214))-COLUMN($O214:BB214),1,1)))</f>
        <v>0</v>
      </c>
      <c r="BC1298" s="361">
        <f ca="1">-SUMPRODUCT($O1240:BC1240,N(OFFSET($O214:BC214,0,MAX(COLUMN($O214:BC214))-COLUMN($O214:BC214),1,1)))</f>
        <v>0</v>
      </c>
      <c r="BD1298" s="361">
        <f ca="1">-SUMPRODUCT($O1240:BD1240,N(OFFSET($O214:BD214,0,MAX(COLUMN($O214:BD214))-COLUMN($O214:BD214),1,1)))</f>
        <v>0</v>
      </c>
      <c r="BE1298" s="361">
        <f ca="1">-SUMPRODUCT($O1240:BE1240,N(OFFSET($O214:BE214,0,MAX(COLUMN($O214:BE214))-COLUMN($O214:BE214),1,1)))</f>
        <v>0</v>
      </c>
      <c r="BF1298" s="361">
        <f ca="1">-SUMPRODUCT($O1240:BF1240,N(OFFSET($O214:BF214,0,MAX(COLUMN($O214:BF214))-COLUMN($O214:BF214),1,1)))</f>
        <v>0</v>
      </c>
      <c r="BG1298" s="361">
        <f ca="1">-SUMPRODUCT($O1240:BG1240,N(OFFSET($O214:BG214,0,MAX(COLUMN($O214:BG214))-COLUMN($O214:BG214),1,1)))</f>
        <v>0</v>
      </c>
      <c r="BH1298" s="361">
        <f ca="1">-SUMPRODUCT($O1240:BH1240,N(OFFSET($O214:BH214,0,MAX(COLUMN($O214:BH214))-COLUMN($O214:BH214),1,1)))</f>
        <v>0</v>
      </c>
      <c r="BI1298" s="361">
        <f ca="1">-SUMPRODUCT($O1240:BI1240,N(OFFSET($O214:BI214,0,MAX(COLUMN($O214:BI214))-COLUMN($O214:BI214),1,1)))</f>
        <v>0</v>
      </c>
      <c r="BJ1298" s="361">
        <f ca="1">-SUMPRODUCT($O1240:BJ1240,N(OFFSET($O214:BJ214,0,MAX(COLUMN($O214:BJ214))-COLUMN($O214:BJ214),1,1)))</f>
        <v>0</v>
      </c>
      <c r="BK1298" s="361">
        <f ca="1">-SUMPRODUCT($O1240:BK1240,N(OFFSET($O214:BK214,0,MAX(COLUMN($O214:BK214))-COLUMN($O214:BK214),1,1)))</f>
        <v>0</v>
      </c>
      <c r="BL1298" s="361">
        <f ca="1">-SUMPRODUCT($O1240:BL1240,N(OFFSET($O214:BL214,0,MAX(COLUMN($O214:BL214))-COLUMN($O214:BL214),1,1)))</f>
        <v>0</v>
      </c>
      <c r="BM1298" s="361">
        <f ca="1">-SUMPRODUCT($O1240:BM1240,N(OFFSET($O214:BM214,0,MAX(COLUMN($O214:BM214))-COLUMN($O214:BM214),1,1)))</f>
        <v>0</v>
      </c>
    </row>
    <row r="1299" spans="3:65" outlineLevel="1" x14ac:dyDescent="0.2">
      <c r="C1299" s="325">
        <f t="shared" si="2090"/>
        <v>9</v>
      </c>
      <c r="D1299" s="303" t="str">
        <f t="shared" si="2089"/>
        <v>item 9</v>
      </c>
      <c r="E1299" s="350" t="str">
        <f t="shared" si="2089"/>
        <v>Operating Expense</v>
      </c>
      <c r="F1299" s="320">
        <f t="shared" si="2089"/>
        <v>2</v>
      </c>
      <c r="G1299" s="320"/>
      <c r="H1299" s="326"/>
      <c r="I1299" s="326"/>
      <c r="K1299" s="341">
        <f t="shared" ca="1" si="2091"/>
        <v>0</v>
      </c>
      <c r="L1299" s="342">
        <f t="shared" ca="1" si="2092"/>
        <v>0</v>
      </c>
      <c r="O1299" s="361">
        <f ca="1">-SUMPRODUCT($O1241:O1241,N(OFFSET($O215:O215,0,MAX(COLUMN($O215:O215))-COLUMN($O215:O215),1,1)))</f>
        <v>0</v>
      </c>
      <c r="P1299" s="361">
        <f ca="1">-SUMPRODUCT($O1241:P1241,N(OFFSET($O215:P215,0,MAX(COLUMN($O215:P215))-COLUMN($O215:P215),1,1)))</f>
        <v>0</v>
      </c>
      <c r="Q1299" s="361">
        <f ca="1">-SUMPRODUCT($O1241:Q1241,N(OFFSET($O215:Q215,0,MAX(COLUMN($O215:Q215))-COLUMN($O215:Q215),1,1)))</f>
        <v>0</v>
      </c>
      <c r="R1299" s="361">
        <f ca="1">-SUMPRODUCT($O1241:R1241,N(OFFSET($O215:R215,0,MAX(COLUMN($O215:R215))-COLUMN($O215:R215),1,1)))</f>
        <v>0</v>
      </c>
      <c r="S1299" s="361">
        <f ca="1">-SUMPRODUCT($O1241:S1241,N(OFFSET($O215:S215,0,MAX(COLUMN($O215:S215))-COLUMN($O215:S215),1,1)))</f>
        <v>0</v>
      </c>
      <c r="T1299" s="361">
        <f ca="1">-SUMPRODUCT($O1241:T1241,N(OFFSET($O215:T215,0,MAX(COLUMN($O215:T215))-COLUMN($O215:T215),1,1)))</f>
        <v>0</v>
      </c>
      <c r="U1299" s="361">
        <f ca="1">-SUMPRODUCT($O1241:U1241,N(OFFSET($O215:U215,0,MAX(COLUMN($O215:U215))-COLUMN($O215:U215),1,1)))</f>
        <v>0</v>
      </c>
      <c r="V1299" s="361">
        <f ca="1">-SUMPRODUCT($O1241:V1241,N(OFFSET($O215:V215,0,MAX(COLUMN($O215:V215))-COLUMN($O215:V215),1,1)))</f>
        <v>0</v>
      </c>
      <c r="W1299" s="361">
        <f ca="1">-SUMPRODUCT($O1241:W1241,N(OFFSET($O215:W215,0,MAX(COLUMN($O215:W215))-COLUMN($O215:W215),1,1)))</f>
        <v>0</v>
      </c>
      <c r="X1299" s="361">
        <f ca="1">-SUMPRODUCT($O1241:X1241,N(OFFSET($O215:X215,0,MAX(COLUMN($O215:X215))-COLUMN($O215:X215),1,1)))</f>
        <v>0</v>
      </c>
      <c r="Y1299" s="361">
        <f ca="1">-SUMPRODUCT($O1241:Y1241,N(OFFSET($O215:Y215,0,MAX(COLUMN($O215:Y215))-COLUMN($O215:Y215),1,1)))</f>
        <v>0</v>
      </c>
      <c r="Z1299" s="361">
        <f ca="1">-SUMPRODUCT($O1241:Z1241,N(OFFSET($O215:Z215,0,MAX(COLUMN($O215:Z215))-COLUMN($O215:Z215),1,1)))</f>
        <v>0</v>
      </c>
      <c r="AA1299" s="361">
        <f ca="1">-SUMPRODUCT($O1241:AA1241,N(OFFSET($O215:AA215,0,MAX(COLUMN($O215:AA215))-COLUMN($O215:AA215),1,1)))</f>
        <v>0</v>
      </c>
      <c r="AB1299" s="361">
        <f ca="1">-SUMPRODUCT($O1241:AB1241,N(OFFSET($O215:AB215,0,MAX(COLUMN($O215:AB215))-COLUMN($O215:AB215),1,1)))</f>
        <v>0</v>
      </c>
      <c r="AC1299" s="361">
        <f ca="1">-SUMPRODUCT($O1241:AC1241,N(OFFSET($O215:AC215,0,MAX(COLUMN($O215:AC215))-COLUMN($O215:AC215),1,1)))</f>
        <v>0</v>
      </c>
      <c r="AD1299" s="361">
        <f ca="1">-SUMPRODUCT($O1241:AD1241,N(OFFSET($O215:AD215,0,MAX(COLUMN($O215:AD215))-COLUMN($O215:AD215),1,1)))</f>
        <v>0</v>
      </c>
      <c r="AE1299" s="361">
        <f ca="1">-SUMPRODUCT($O1241:AE1241,N(OFFSET($O215:AE215,0,MAX(COLUMN($O215:AE215))-COLUMN($O215:AE215),1,1)))</f>
        <v>0</v>
      </c>
      <c r="AF1299" s="361">
        <f ca="1">-SUMPRODUCT($O1241:AF1241,N(OFFSET($O215:AF215,0,MAX(COLUMN($O215:AF215))-COLUMN($O215:AF215),1,1)))</f>
        <v>0</v>
      </c>
      <c r="AG1299" s="361">
        <f ca="1">-SUMPRODUCT($O1241:AG1241,N(OFFSET($O215:AG215,0,MAX(COLUMN($O215:AG215))-COLUMN($O215:AG215),1,1)))</f>
        <v>0</v>
      </c>
      <c r="AH1299" s="361">
        <f ca="1">-SUMPRODUCT($O1241:AH1241,N(OFFSET($O215:AH215,0,MAX(COLUMN($O215:AH215))-COLUMN($O215:AH215),1,1)))</f>
        <v>0</v>
      </c>
      <c r="AI1299" s="361">
        <f ca="1">-SUMPRODUCT($O1241:AI1241,N(OFFSET($O215:AI215,0,MAX(COLUMN($O215:AI215))-COLUMN($O215:AI215),1,1)))</f>
        <v>0</v>
      </c>
      <c r="AJ1299" s="361">
        <f ca="1">-SUMPRODUCT($O1241:AJ1241,N(OFFSET($O215:AJ215,0,MAX(COLUMN($O215:AJ215))-COLUMN($O215:AJ215),1,1)))</f>
        <v>0</v>
      </c>
      <c r="AK1299" s="361">
        <f ca="1">-SUMPRODUCT($O1241:AK1241,N(OFFSET($O215:AK215,0,MAX(COLUMN($O215:AK215))-COLUMN($O215:AK215),1,1)))</f>
        <v>0</v>
      </c>
      <c r="AL1299" s="361">
        <f ca="1">-SUMPRODUCT($O1241:AL1241,N(OFFSET($O215:AL215,0,MAX(COLUMN($O215:AL215))-COLUMN($O215:AL215),1,1)))</f>
        <v>0</v>
      </c>
      <c r="AM1299" s="361">
        <f ca="1">-SUMPRODUCT($O1241:AM1241,N(OFFSET($O215:AM215,0,MAX(COLUMN($O215:AM215))-COLUMN($O215:AM215),1,1)))</f>
        <v>0</v>
      </c>
      <c r="AN1299" s="361">
        <f ca="1">-SUMPRODUCT($O1241:AN1241,N(OFFSET($O215:AN215,0,MAX(COLUMN($O215:AN215))-COLUMN($O215:AN215),1,1)))</f>
        <v>0</v>
      </c>
      <c r="AO1299" s="361">
        <f ca="1">-SUMPRODUCT($O1241:AO1241,N(OFFSET($O215:AO215,0,MAX(COLUMN($O215:AO215))-COLUMN($O215:AO215),1,1)))</f>
        <v>0</v>
      </c>
      <c r="AP1299" s="361">
        <f ca="1">-SUMPRODUCT($O1241:AP1241,N(OFFSET($O215:AP215,0,MAX(COLUMN($O215:AP215))-COLUMN($O215:AP215),1,1)))</f>
        <v>0</v>
      </c>
      <c r="AQ1299" s="361">
        <f ca="1">-SUMPRODUCT($O1241:AQ1241,N(OFFSET($O215:AQ215,0,MAX(COLUMN($O215:AQ215))-COLUMN($O215:AQ215),1,1)))</f>
        <v>0</v>
      </c>
      <c r="AR1299" s="361">
        <f ca="1">-SUMPRODUCT($O1241:AR1241,N(OFFSET($O215:AR215,0,MAX(COLUMN($O215:AR215))-COLUMN($O215:AR215),1,1)))</f>
        <v>0</v>
      </c>
      <c r="AS1299" s="361">
        <f ca="1">-SUMPRODUCT($O1241:AS1241,N(OFFSET($O215:AS215,0,MAX(COLUMN($O215:AS215))-COLUMN($O215:AS215),1,1)))</f>
        <v>0</v>
      </c>
      <c r="AT1299" s="361">
        <f ca="1">-SUMPRODUCT($O1241:AT1241,N(OFFSET($O215:AT215,0,MAX(COLUMN($O215:AT215))-COLUMN($O215:AT215),1,1)))</f>
        <v>0</v>
      </c>
      <c r="AU1299" s="361">
        <f ca="1">-SUMPRODUCT($O1241:AU1241,N(OFFSET($O215:AU215,0,MAX(COLUMN($O215:AU215))-COLUMN($O215:AU215),1,1)))</f>
        <v>0</v>
      </c>
      <c r="AV1299" s="361">
        <f ca="1">-SUMPRODUCT($O1241:AV1241,N(OFFSET($O215:AV215,0,MAX(COLUMN($O215:AV215))-COLUMN($O215:AV215),1,1)))</f>
        <v>0</v>
      </c>
      <c r="AW1299" s="361">
        <f ca="1">-SUMPRODUCT($O1241:AW1241,N(OFFSET($O215:AW215,0,MAX(COLUMN($O215:AW215))-COLUMN($O215:AW215),1,1)))</f>
        <v>0</v>
      </c>
      <c r="AX1299" s="361">
        <f ca="1">-SUMPRODUCT($O1241:AX1241,N(OFFSET($O215:AX215,0,MAX(COLUMN($O215:AX215))-COLUMN($O215:AX215),1,1)))</f>
        <v>0</v>
      </c>
      <c r="AY1299" s="361">
        <f ca="1">-SUMPRODUCT($O1241:AY1241,N(OFFSET($O215:AY215,0,MAX(COLUMN($O215:AY215))-COLUMN($O215:AY215),1,1)))</f>
        <v>0</v>
      </c>
      <c r="AZ1299" s="361">
        <f ca="1">-SUMPRODUCT($O1241:AZ1241,N(OFFSET($O215:AZ215,0,MAX(COLUMN($O215:AZ215))-COLUMN($O215:AZ215),1,1)))</f>
        <v>0</v>
      </c>
      <c r="BA1299" s="361">
        <f ca="1">-SUMPRODUCT($O1241:BA1241,N(OFFSET($O215:BA215,0,MAX(COLUMN($O215:BA215))-COLUMN($O215:BA215),1,1)))</f>
        <v>0</v>
      </c>
      <c r="BB1299" s="361">
        <f ca="1">-SUMPRODUCT($O1241:BB1241,N(OFFSET($O215:BB215,0,MAX(COLUMN($O215:BB215))-COLUMN($O215:BB215),1,1)))</f>
        <v>0</v>
      </c>
      <c r="BC1299" s="361">
        <f ca="1">-SUMPRODUCT($O1241:BC1241,N(OFFSET($O215:BC215,0,MAX(COLUMN($O215:BC215))-COLUMN($O215:BC215),1,1)))</f>
        <v>0</v>
      </c>
      <c r="BD1299" s="361">
        <f ca="1">-SUMPRODUCT($O1241:BD1241,N(OFFSET($O215:BD215,0,MAX(COLUMN($O215:BD215))-COLUMN($O215:BD215),1,1)))</f>
        <v>0</v>
      </c>
      <c r="BE1299" s="361">
        <f ca="1">-SUMPRODUCT($O1241:BE1241,N(OFFSET($O215:BE215,0,MAX(COLUMN($O215:BE215))-COLUMN($O215:BE215),1,1)))</f>
        <v>0</v>
      </c>
      <c r="BF1299" s="361">
        <f ca="1">-SUMPRODUCT($O1241:BF1241,N(OFFSET($O215:BF215,0,MAX(COLUMN($O215:BF215))-COLUMN($O215:BF215),1,1)))</f>
        <v>0</v>
      </c>
      <c r="BG1299" s="361">
        <f ca="1">-SUMPRODUCT($O1241:BG1241,N(OFFSET($O215:BG215,0,MAX(COLUMN($O215:BG215))-COLUMN($O215:BG215),1,1)))</f>
        <v>0</v>
      </c>
      <c r="BH1299" s="361">
        <f ca="1">-SUMPRODUCT($O1241:BH1241,N(OFFSET($O215:BH215,0,MAX(COLUMN($O215:BH215))-COLUMN($O215:BH215),1,1)))</f>
        <v>0</v>
      </c>
      <c r="BI1299" s="361">
        <f ca="1">-SUMPRODUCT($O1241:BI1241,N(OFFSET($O215:BI215,0,MAX(COLUMN($O215:BI215))-COLUMN($O215:BI215),1,1)))</f>
        <v>0</v>
      </c>
      <c r="BJ1299" s="361">
        <f ca="1">-SUMPRODUCT($O1241:BJ1241,N(OFFSET($O215:BJ215,0,MAX(COLUMN($O215:BJ215))-COLUMN($O215:BJ215),1,1)))</f>
        <v>0</v>
      </c>
      <c r="BK1299" s="361">
        <f ca="1">-SUMPRODUCT($O1241:BK1241,N(OFFSET($O215:BK215,0,MAX(COLUMN($O215:BK215))-COLUMN($O215:BK215),1,1)))</f>
        <v>0</v>
      </c>
      <c r="BL1299" s="361">
        <f ca="1">-SUMPRODUCT($O1241:BL1241,N(OFFSET($O215:BL215,0,MAX(COLUMN($O215:BL215))-COLUMN($O215:BL215),1,1)))</f>
        <v>0</v>
      </c>
      <c r="BM1299" s="361">
        <f ca="1">-SUMPRODUCT($O1241:BM1241,N(OFFSET($O215:BM215,0,MAX(COLUMN($O215:BM215))-COLUMN($O215:BM215),1,1)))</f>
        <v>0</v>
      </c>
    </row>
    <row r="1300" spans="3:65" outlineLevel="1" x14ac:dyDescent="0.2">
      <c r="C1300" s="325">
        <f t="shared" si="2090"/>
        <v>10</v>
      </c>
      <c r="D1300" s="303" t="str">
        <f t="shared" si="2089"/>
        <v>item 10</v>
      </c>
      <c r="E1300" s="350" t="str">
        <f t="shared" si="2089"/>
        <v>Operating Expense</v>
      </c>
      <c r="F1300" s="320">
        <f t="shared" si="2089"/>
        <v>2</v>
      </c>
      <c r="G1300" s="320"/>
      <c r="H1300" s="326"/>
      <c r="I1300" s="326"/>
      <c r="K1300" s="341">
        <f t="shared" ca="1" si="2091"/>
        <v>0</v>
      </c>
      <c r="L1300" s="342">
        <f t="shared" ca="1" si="2092"/>
        <v>0</v>
      </c>
      <c r="O1300" s="361">
        <f ca="1">-SUMPRODUCT($O1242:O1242,N(OFFSET($O216:O216,0,MAX(COLUMN($O216:O216))-COLUMN($O216:O216),1,1)))</f>
        <v>0</v>
      </c>
      <c r="P1300" s="361">
        <f ca="1">-SUMPRODUCT($O1242:P1242,N(OFFSET($O216:P216,0,MAX(COLUMN($O216:P216))-COLUMN($O216:P216),1,1)))</f>
        <v>0</v>
      </c>
      <c r="Q1300" s="361">
        <f ca="1">-SUMPRODUCT($O1242:Q1242,N(OFFSET($O216:Q216,0,MAX(COLUMN($O216:Q216))-COLUMN($O216:Q216),1,1)))</f>
        <v>0</v>
      </c>
      <c r="R1300" s="361">
        <f ca="1">-SUMPRODUCT($O1242:R1242,N(OFFSET($O216:R216,0,MAX(COLUMN($O216:R216))-COLUMN($O216:R216),1,1)))</f>
        <v>0</v>
      </c>
      <c r="S1300" s="361">
        <f ca="1">-SUMPRODUCT($O1242:S1242,N(OFFSET($O216:S216,0,MAX(COLUMN($O216:S216))-COLUMN($O216:S216),1,1)))</f>
        <v>0</v>
      </c>
      <c r="T1300" s="361">
        <f ca="1">-SUMPRODUCT($O1242:T1242,N(OFFSET($O216:T216,0,MAX(COLUMN($O216:T216))-COLUMN($O216:T216),1,1)))</f>
        <v>0</v>
      </c>
      <c r="U1300" s="361">
        <f ca="1">-SUMPRODUCT($O1242:U1242,N(OFFSET($O216:U216,0,MAX(COLUMN($O216:U216))-COLUMN($O216:U216),1,1)))</f>
        <v>0</v>
      </c>
      <c r="V1300" s="361">
        <f ca="1">-SUMPRODUCT($O1242:V1242,N(OFFSET($O216:V216,0,MAX(COLUMN($O216:V216))-COLUMN($O216:V216),1,1)))</f>
        <v>0</v>
      </c>
      <c r="W1300" s="361">
        <f ca="1">-SUMPRODUCT($O1242:W1242,N(OFFSET($O216:W216,0,MAX(COLUMN($O216:W216))-COLUMN($O216:W216),1,1)))</f>
        <v>0</v>
      </c>
      <c r="X1300" s="361">
        <f ca="1">-SUMPRODUCT($O1242:X1242,N(OFFSET($O216:X216,0,MAX(COLUMN($O216:X216))-COLUMN($O216:X216),1,1)))</f>
        <v>0</v>
      </c>
      <c r="Y1300" s="361">
        <f ca="1">-SUMPRODUCT($O1242:Y1242,N(OFFSET($O216:Y216,0,MAX(COLUMN($O216:Y216))-COLUMN($O216:Y216),1,1)))</f>
        <v>0</v>
      </c>
      <c r="Z1300" s="361">
        <f ca="1">-SUMPRODUCT($O1242:Z1242,N(OFFSET($O216:Z216,0,MAX(COLUMN($O216:Z216))-COLUMN($O216:Z216),1,1)))</f>
        <v>0</v>
      </c>
      <c r="AA1300" s="361">
        <f ca="1">-SUMPRODUCT($O1242:AA1242,N(OFFSET($O216:AA216,0,MAX(COLUMN($O216:AA216))-COLUMN($O216:AA216),1,1)))</f>
        <v>0</v>
      </c>
      <c r="AB1300" s="361">
        <f ca="1">-SUMPRODUCT($O1242:AB1242,N(OFFSET($O216:AB216,0,MAX(COLUMN($O216:AB216))-COLUMN($O216:AB216),1,1)))</f>
        <v>0</v>
      </c>
      <c r="AC1300" s="361">
        <f ca="1">-SUMPRODUCT($O1242:AC1242,N(OFFSET($O216:AC216,0,MAX(COLUMN($O216:AC216))-COLUMN($O216:AC216),1,1)))</f>
        <v>0</v>
      </c>
      <c r="AD1300" s="361">
        <f ca="1">-SUMPRODUCT($O1242:AD1242,N(OFFSET($O216:AD216,0,MAX(COLUMN($O216:AD216))-COLUMN($O216:AD216),1,1)))</f>
        <v>0</v>
      </c>
      <c r="AE1300" s="361">
        <f ca="1">-SUMPRODUCT($O1242:AE1242,N(OFFSET($O216:AE216,0,MAX(COLUMN($O216:AE216))-COLUMN($O216:AE216),1,1)))</f>
        <v>0</v>
      </c>
      <c r="AF1300" s="361">
        <f ca="1">-SUMPRODUCT($O1242:AF1242,N(OFFSET($O216:AF216,0,MAX(COLUMN($O216:AF216))-COLUMN($O216:AF216),1,1)))</f>
        <v>0</v>
      </c>
      <c r="AG1300" s="361">
        <f ca="1">-SUMPRODUCT($O1242:AG1242,N(OFFSET($O216:AG216,0,MAX(COLUMN($O216:AG216))-COLUMN($O216:AG216),1,1)))</f>
        <v>0</v>
      </c>
      <c r="AH1300" s="361">
        <f ca="1">-SUMPRODUCT($O1242:AH1242,N(OFFSET($O216:AH216,0,MAX(COLUMN($O216:AH216))-COLUMN($O216:AH216),1,1)))</f>
        <v>0</v>
      </c>
      <c r="AI1300" s="361">
        <f ca="1">-SUMPRODUCT($O1242:AI1242,N(OFFSET($O216:AI216,0,MAX(COLUMN($O216:AI216))-COLUMN($O216:AI216),1,1)))</f>
        <v>0</v>
      </c>
      <c r="AJ1300" s="361">
        <f ca="1">-SUMPRODUCT($O1242:AJ1242,N(OFFSET($O216:AJ216,0,MAX(COLUMN($O216:AJ216))-COLUMN($O216:AJ216),1,1)))</f>
        <v>0</v>
      </c>
      <c r="AK1300" s="361">
        <f ca="1">-SUMPRODUCT($O1242:AK1242,N(OFFSET($O216:AK216,0,MAX(COLUMN($O216:AK216))-COLUMN($O216:AK216),1,1)))</f>
        <v>0</v>
      </c>
      <c r="AL1300" s="361">
        <f ca="1">-SUMPRODUCT($O1242:AL1242,N(OFFSET($O216:AL216,0,MAX(COLUMN($O216:AL216))-COLUMN($O216:AL216),1,1)))</f>
        <v>0</v>
      </c>
      <c r="AM1300" s="361">
        <f ca="1">-SUMPRODUCT($O1242:AM1242,N(OFFSET($O216:AM216,0,MAX(COLUMN($O216:AM216))-COLUMN($O216:AM216),1,1)))</f>
        <v>0</v>
      </c>
      <c r="AN1300" s="361">
        <f ca="1">-SUMPRODUCT($O1242:AN1242,N(OFFSET($O216:AN216,0,MAX(COLUMN($O216:AN216))-COLUMN($O216:AN216),1,1)))</f>
        <v>0</v>
      </c>
      <c r="AO1300" s="361">
        <f ca="1">-SUMPRODUCT($O1242:AO1242,N(OFFSET($O216:AO216,0,MAX(COLUMN($O216:AO216))-COLUMN($O216:AO216),1,1)))</f>
        <v>0</v>
      </c>
      <c r="AP1300" s="361">
        <f ca="1">-SUMPRODUCT($O1242:AP1242,N(OFFSET($O216:AP216,0,MAX(COLUMN($O216:AP216))-COLUMN($O216:AP216),1,1)))</f>
        <v>0</v>
      </c>
      <c r="AQ1300" s="361">
        <f ca="1">-SUMPRODUCT($O1242:AQ1242,N(OFFSET($O216:AQ216,0,MAX(COLUMN($O216:AQ216))-COLUMN($O216:AQ216),1,1)))</f>
        <v>0</v>
      </c>
      <c r="AR1300" s="361">
        <f ca="1">-SUMPRODUCT($O1242:AR1242,N(OFFSET($O216:AR216,0,MAX(COLUMN($O216:AR216))-COLUMN($O216:AR216),1,1)))</f>
        <v>0</v>
      </c>
      <c r="AS1300" s="361">
        <f ca="1">-SUMPRODUCT($O1242:AS1242,N(OFFSET($O216:AS216,0,MAX(COLUMN($O216:AS216))-COLUMN($O216:AS216),1,1)))</f>
        <v>0</v>
      </c>
      <c r="AT1300" s="361">
        <f ca="1">-SUMPRODUCT($O1242:AT1242,N(OFFSET($O216:AT216,0,MAX(COLUMN($O216:AT216))-COLUMN($O216:AT216),1,1)))</f>
        <v>0</v>
      </c>
      <c r="AU1300" s="361">
        <f ca="1">-SUMPRODUCT($O1242:AU1242,N(OFFSET($O216:AU216,0,MAX(COLUMN($O216:AU216))-COLUMN($O216:AU216),1,1)))</f>
        <v>0</v>
      </c>
      <c r="AV1300" s="361">
        <f ca="1">-SUMPRODUCT($O1242:AV1242,N(OFFSET($O216:AV216,0,MAX(COLUMN($O216:AV216))-COLUMN($O216:AV216),1,1)))</f>
        <v>0</v>
      </c>
      <c r="AW1300" s="361">
        <f ca="1">-SUMPRODUCT($O1242:AW1242,N(OFFSET($O216:AW216,0,MAX(COLUMN($O216:AW216))-COLUMN($O216:AW216),1,1)))</f>
        <v>0</v>
      </c>
      <c r="AX1300" s="361">
        <f ca="1">-SUMPRODUCT($O1242:AX1242,N(OFFSET($O216:AX216,0,MAX(COLUMN($O216:AX216))-COLUMN($O216:AX216),1,1)))</f>
        <v>0</v>
      </c>
      <c r="AY1300" s="361">
        <f ca="1">-SUMPRODUCT($O1242:AY1242,N(OFFSET($O216:AY216,0,MAX(COLUMN($O216:AY216))-COLUMN($O216:AY216),1,1)))</f>
        <v>0</v>
      </c>
      <c r="AZ1300" s="361">
        <f ca="1">-SUMPRODUCT($O1242:AZ1242,N(OFFSET($O216:AZ216,0,MAX(COLUMN($O216:AZ216))-COLUMN($O216:AZ216),1,1)))</f>
        <v>0</v>
      </c>
      <c r="BA1300" s="361">
        <f ca="1">-SUMPRODUCT($O1242:BA1242,N(OFFSET($O216:BA216,0,MAX(COLUMN($O216:BA216))-COLUMN($O216:BA216),1,1)))</f>
        <v>0</v>
      </c>
      <c r="BB1300" s="361">
        <f ca="1">-SUMPRODUCT($O1242:BB1242,N(OFFSET($O216:BB216,0,MAX(COLUMN($O216:BB216))-COLUMN($O216:BB216),1,1)))</f>
        <v>0</v>
      </c>
      <c r="BC1300" s="361">
        <f ca="1">-SUMPRODUCT($O1242:BC1242,N(OFFSET($O216:BC216,0,MAX(COLUMN($O216:BC216))-COLUMN($O216:BC216),1,1)))</f>
        <v>0</v>
      </c>
      <c r="BD1300" s="361">
        <f ca="1">-SUMPRODUCT($O1242:BD1242,N(OFFSET($O216:BD216,0,MAX(COLUMN($O216:BD216))-COLUMN($O216:BD216),1,1)))</f>
        <v>0</v>
      </c>
      <c r="BE1300" s="361">
        <f ca="1">-SUMPRODUCT($O1242:BE1242,N(OFFSET($O216:BE216,0,MAX(COLUMN($O216:BE216))-COLUMN($O216:BE216),1,1)))</f>
        <v>0</v>
      </c>
      <c r="BF1300" s="361">
        <f ca="1">-SUMPRODUCT($O1242:BF1242,N(OFFSET($O216:BF216,0,MAX(COLUMN($O216:BF216))-COLUMN($O216:BF216),1,1)))</f>
        <v>0</v>
      </c>
      <c r="BG1300" s="361">
        <f ca="1">-SUMPRODUCT($O1242:BG1242,N(OFFSET($O216:BG216,0,MAX(COLUMN($O216:BG216))-COLUMN($O216:BG216),1,1)))</f>
        <v>0</v>
      </c>
      <c r="BH1300" s="361">
        <f ca="1">-SUMPRODUCT($O1242:BH1242,N(OFFSET($O216:BH216,0,MAX(COLUMN($O216:BH216))-COLUMN($O216:BH216),1,1)))</f>
        <v>0</v>
      </c>
      <c r="BI1300" s="361">
        <f ca="1">-SUMPRODUCT($O1242:BI1242,N(OFFSET($O216:BI216,0,MAX(COLUMN($O216:BI216))-COLUMN($O216:BI216),1,1)))</f>
        <v>0</v>
      </c>
      <c r="BJ1300" s="361">
        <f ca="1">-SUMPRODUCT($O1242:BJ1242,N(OFFSET($O216:BJ216,0,MAX(COLUMN($O216:BJ216))-COLUMN($O216:BJ216),1,1)))</f>
        <v>0</v>
      </c>
      <c r="BK1300" s="361">
        <f ca="1">-SUMPRODUCT($O1242:BK1242,N(OFFSET($O216:BK216,0,MAX(COLUMN($O216:BK216))-COLUMN($O216:BK216),1,1)))</f>
        <v>0</v>
      </c>
      <c r="BL1300" s="361">
        <f ca="1">-SUMPRODUCT($O1242:BL1242,N(OFFSET($O216:BL216,0,MAX(COLUMN($O216:BL216))-COLUMN($O216:BL216),1,1)))</f>
        <v>0</v>
      </c>
      <c r="BM1300" s="361">
        <f ca="1">-SUMPRODUCT($O1242:BM1242,N(OFFSET($O216:BM216,0,MAX(COLUMN($O216:BM216))-COLUMN($O216:BM216),1,1)))</f>
        <v>0</v>
      </c>
    </row>
    <row r="1301" spans="3:65" outlineLevel="1" x14ac:dyDescent="0.2">
      <c r="C1301" s="325">
        <f t="shared" si="2090"/>
        <v>11</v>
      </c>
      <c r="D1301" s="303" t="str">
        <f t="shared" si="2089"/>
        <v>item 11</v>
      </c>
      <c r="E1301" s="350" t="str">
        <f t="shared" si="2089"/>
        <v>Operating Expense</v>
      </c>
      <c r="F1301" s="320">
        <f t="shared" si="2089"/>
        <v>2</v>
      </c>
      <c r="G1301" s="320"/>
      <c r="H1301" s="326"/>
      <c r="I1301" s="326"/>
      <c r="K1301" s="341">
        <f t="shared" ca="1" si="2091"/>
        <v>0</v>
      </c>
      <c r="L1301" s="342">
        <f t="shared" ca="1" si="2092"/>
        <v>0</v>
      </c>
      <c r="O1301" s="361">
        <f ca="1">-SUMPRODUCT($O1243:O1243,N(OFFSET($O217:O217,0,MAX(COLUMN($O217:O217))-COLUMN($O217:O217),1,1)))</f>
        <v>0</v>
      </c>
      <c r="P1301" s="361">
        <f ca="1">-SUMPRODUCT($O1243:P1243,N(OFFSET($O217:P217,0,MAX(COLUMN($O217:P217))-COLUMN($O217:P217),1,1)))</f>
        <v>0</v>
      </c>
      <c r="Q1301" s="361">
        <f ca="1">-SUMPRODUCT($O1243:Q1243,N(OFFSET($O217:Q217,0,MAX(COLUMN($O217:Q217))-COLUMN($O217:Q217),1,1)))</f>
        <v>0</v>
      </c>
      <c r="R1301" s="361">
        <f ca="1">-SUMPRODUCT($O1243:R1243,N(OFFSET($O217:R217,0,MAX(COLUMN($O217:R217))-COLUMN($O217:R217),1,1)))</f>
        <v>0</v>
      </c>
      <c r="S1301" s="361">
        <f ca="1">-SUMPRODUCT($O1243:S1243,N(OFFSET($O217:S217,0,MAX(COLUMN($O217:S217))-COLUMN($O217:S217),1,1)))</f>
        <v>0</v>
      </c>
      <c r="T1301" s="361">
        <f ca="1">-SUMPRODUCT($O1243:T1243,N(OFFSET($O217:T217,0,MAX(COLUMN($O217:T217))-COLUMN($O217:T217),1,1)))</f>
        <v>0</v>
      </c>
      <c r="U1301" s="361">
        <f ca="1">-SUMPRODUCT($O1243:U1243,N(OFFSET($O217:U217,0,MAX(COLUMN($O217:U217))-COLUMN($O217:U217),1,1)))</f>
        <v>0</v>
      </c>
      <c r="V1301" s="361">
        <f ca="1">-SUMPRODUCT($O1243:V1243,N(OFFSET($O217:V217,0,MAX(COLUMN($O217:V217))-COLUMN($O217:V217),1,1)))</f>
        <v>0</v>
      </c>
      <c r="W1301" s="361">
        <f ca="1">-SUMPRODUCT($O1243:W1243,N(OFFSET($O217:W217,0,MAX(COLUMN($O217:W217))-COLUMN($O217:W217),1,1)))</f>
        <v>0</v>
      </c>
      <c r="X1301" s="361">
        <f ca="1">-SUMPRODUCT($O1243:X1243,N(OFFSET($O217:X217,0,MAX(COLUMN($O217:X217))-COLUMN($O217:X217),1,1)))</f>
        <v>0</v>
      </c>
      <c r="Y1301" s="361">
        <f ca="1">-SUMPRODUCT($O1243:Y1243,N(OFFSET($O217:Y217,0,MAX(COLUMN($O217:Y217))-COLUMN($O217:Y217),1,1)))</f>
        <v>0</v>
      </c>
      <c r="Z1301" s="361">
        <f ca="1">-SUMPRODUCT($O1243:Z1243,N(OFFSET($O217:Z217,0,MAX(COLUMN($O217:Z217))-COLUMN($O217:Z217),1,1)))</f>
        <v>0</v>
      </c>
      <c r="AA1301" s="361">
        <f ca="1">-SUMPRODUCT($O1243:AA1243,N(OFFSET($O217:AA217,0,MAX(COLUMN($O217:AA217))-COLUMN($O217:AA217),1,1)))</f>
        <v>0</v>
      </c>
      <c r="AB1301" s="361">
        <f ca="1">-SUMPRODUCT($O1243:AB1243,N(OFFSET($O217:AB217,0,MAX(COLUMN($O217:AB217))-COLUMN($O217:AB217),1,1)))</f>
        <v>0</v>
      </c>
      <c r="AC1301" s="361">
        <f ca="1">-SUMPRODUCT($O1243:AC1243,N(OFFSET($O217:AC217,0,MAX(COLUMN($O217:AC217))-COLUMN($O217:AC217),1,1)))</f>
        <v>0</v>
      </c>
      <c r="AD1301" s="361">
        <f ca="1">-SUMPRODUCT($O1243:AD1243,N(OFFSET($O217:AD217,0,MAX(COLUMN($O217:AD217))-COLUMN($O217:AD217),1,1)))</f>
        <v>0</v>
      </c>
      <c r="AE1301" s="361">
        <f ca="1">-SUMPRODUCT($O1243:AE1243,N(OFFSET($O217:AE217,0,MAX(COLUMN($O217:AE217))-COLUMN($O217:AE217),1,1)))</f>
        <v>0</v>
      </c>
      <c r="AF1301" s="361">
        <f ca="1">-SUMPRODUCT($O1243:AF1243,N(OFFSET($O217:AF217,0,MAX(COLUMN($O217:AF217))-COLUMN($O217:AF217),1,1)))</f>
        <v>0</v>
      </c>
      <c r="AG1301" s="361">
        <f ca="1">-SUMPRODUCT($O1243:AG1243,N(OFFSET($O217:AG217,0,MAX(COLUMN($O217:AG217))-COLUMN($O217:AG217),1,1)))</f>
        <v>0</v>
      </c>
      <c r="AH1301" s="361">
        <f ca="1">-SUMPRODUCT($O1243:AH1243,N(OFFSET($O217:AH217,0,MAX(COLUMN($O217:AH217))-COLUMN($O217:AH217),1,1)))</f>
        <v>0</v>
      </c>
      <c r="AI1301" s="361">
        <f ca="1">-SUMPRODUCT($O1243:AI1243,N(OFFSET($O217:AI217,0,MAX(COLUMN($O217:AI217))-COLUMN($O217:AI217),1,1)))</f>
        <v>0</v>
      </c>
      <c r="AJ1301" s="361">
        <f ca="1">-SUMPRODUCT($O1243:AJ1243,N(OFFSET($O217:AJ217,0,MAX(COLUMN($O217:AJ217))-COLUMN($O217:AJ217),1,1)))</f>
        <v>0</v>
      </c>
      <c r="AK1301" s="361">
        <f ca="1">-SUMPRODUCT($O1243:AK1243,N(OFFSET($O217:AK217,0,MAX(COLUMN($O217:AK217))-COLUMN($O217:AK217),1,1)))</f>
        <v>0</v>
      </c>
      <c r="AL1301" s="361">
        <f ca="1">-SUMPRODUCT($O1243:AL1243,N(OFFSET($O217:AL217,0,MAX(COLUMN($O217:AL217))-COLUMN($O217:AL217),1,1)))</f>
        <v>0</v>
      </c>
      <c r="AM1301" s="361">
        <f ca="1">-SUMPRODUCT($O1243:AM1243,N(OFFSET($O217:AM217,0,MAX(COLUMN($O217:AM217))-COLUMN($O217:AM217),1,1)))</f>
        <v>0</v>
      </c>
      <c r="AN1301" s="361">
        <f ca="1">-SUMPRODUCT($O1243:AN1243,N(OFFSET($O217:AN217,0,MAX(COLUMN($O217:AN217))-COLUMN($O217:AN217),1,1)))</f>
        <v>0</v>
      </c>
      <c r="AO1301" s="361">
        <f ca="1">-SUMPRODUCT($O1243:AO1243,N(OFFSET($O217:AO217,0,MAX(COLUMN($O217:AO217))-COLUMN($O217:AO217),1,1)))</f>
        <v>0</v>
      </c>
      <c r="AP1301" s="361">
        <f ca="1">-SUMPRODUCT($O1243:AP1243,N(OFFSET($O217:AP217,0,MAX(COLUMN($O217:AP217))-COLUMN($O217:AP217),1,1)))</f>
        <v>0</v>
      </c>
      <c r="AQ1301" s="361">
        <f ca="1">-SUMPRODUCT($O1243:AQ1243,N(OFFSET($O217:AQ217,0,MAX(COLUMN($O217:AQ217))-COLUMN($O217:AQ217),1,1)))</f>
        <v>0</v>
      </c>
      <c r="AR1301" s="361">
        <f ca="1">-SUMPRODUCT($O1243:AR1243,N(OFFSET($O217:AR217,0,MAX(COLUMN($O217:AR217))-COLUMN($O217:AR217),1,1)))</f>
        <v>0</v>
      </c>
      <c r="AS1301" s="361">
        <f ca="1">-SUMPRODUCT($O1243:AS1243,N(OFFSET($O217:AS217,0,MAX(COLUMN($O217:AS217))-COLUMN($O217:AS217),1,1)))</f>
        <v>0</v>
      </c>
      <c r="AT1301" s="361">
        <f ca="1">-SUMPRODUCT($O1243:AT1243,N(OFFSET($O217:AT217,0,MAX(COLUMN($O217:AT217))-COLUMN($O217:AT217),1,1)))</f>
        <v>0</v>
      </c>
      <c r="AU1301" s="361">
        <f ca="1">-SUMPRODUCT($O1243:AU1243,N(OFFSET($O217:AU217,0,MAX(COLUMN($O217:AU217))-COLUMN($O217:AU217),1,1)))</f>
        <v>0</v>
      </c>
      <c r="AV1301" s="361">
        <f ca="1">-SUMPRODUCT($O1243:AV1243,N(OFFSET($O217:AV217,0,MAX(COLUMN($O217:AV217))-COLUMN($O217:AV217),1,1)))</f>
        <v>0</v>
      </c>
      <c r="AW1301" s="361">
        <f ca="1">-SUMPRODUCT($O1243:AW1243,N(OFFSET($O217:AW217,0,MAX(COLUMN($O217:AW217))-COLUMN($O217:AW217),1,1)))</f>
        <v>0</v>
      </c>
      <c r="AX1301" s="361">
        <f ca="1">-SUMPRODUCT($O1243:AX1243,N(OFFSET($O217:AX217,0,MAX(COLUMN($O217:AX217))-COLUMN($O217:AX217),1,1)))</f>
        <v>0</v>
      </c>
      <c r="AY1301" s="361">
        <f ca="1">-SUMPRODUCT($O1243:AY1243,N(OFFSET($O217:AY217,0,MAX(COLUMN($O217:AY217))-COLUMN($O217:AY217),1,1)))</f>
        <v>0</v>
      </c>
      <c r="AZ1301" s="361">
        <f ca="1">-SUMPRODUCT($O1243:AZ1243,N(OFFSET($O217:AZ217,0,MAX(COLUMN($O217:AZ217))-COLUMN($O217:AZ217),1,1)))</f>
        <v>0</v>
      </c>
      <c r="BA1301" s="361">
        <f ca="1">-SUMPRODUCT($O1243:BA1243,N(OFFSET($O217:BA217,0,MAX(COLUMN($O217:BA217))-COLUMN($O217:BA217),1,1)))</f>
        <v>0</v>
      </c>
      <c r="BB1301" s="361">
        <f ca="1">-SUMPRODUCT($O1243:BB1243,N(OFFSET($O217:BB217,0,MAX(COLUMN($O217:BB217))-COLUMN($O217:BB217),1,1)))</f>
        <v>0</v>
      </c>
      <c r="BC1301" s="361">
        <f ca="1">-SUMPRODUCT($O1243:BC1243,N(OFFSET($O217:BC217,0,MAX(COLUMN($O217:BC217))-COLUMN($O217:BC217),1,1)))</f>
        <v>0</v>
      </c>
      <c r="BD1301" s="361">
        <f ca="1">-SUMPRODUCT($O1243:BD1243,N(OFFSET($O217:BD217,0,MAX(COLUMN($O217:BD217))-COLUMN($O217:BD217),1,1)))</f>
        <v>0</v>
      </c>
      <c r="BE1301" s="361">
        <f ca="1">-SUMPRODUCT($O1243:BE1243,N(OFFSET($O217:BE217,0,MAX(COLUMN($O217:BE217))-COLUMN($O217:BE217),1,1)))</f>
        <v>0</v>
      </c>
      <c r="BF1301" s="361">
        <f ca="1">-SUMPRODUCT($O1243:BF1243,N(OFFSET($O217:BF217,0,MAX(COLUMN($O217:BF217))-COLUMN($O217:BF217),1,1)))</f>
        <v>0</v>
      </c>
      <c r="BG1301" s="361">
        <f ca="1">-SUMPRODUCT($O1243:BG1243,N(OFFSET($O217:BG217,0,MAX(COLUMN($O217:BG217))-COLUMN($O217:BG217),1,1)))</f>
        <v>0</v>
      </c>
      <c r="BH1301" s="361">
        <f ca="1">-SUMPRODUCT($O1243:BH1243,N(OFFSET($O217:BH217,0,MAX(COLUMN($O217:BH217))-COLUMN($O217:BH217),1,1)))</f>
        <v>0</v>
      </c>
      <c r="BI1301" s="361">
        <f ca="1">-SUMPRODUCT($O1243:BI1243,N(OFFSET($O217:BI217,0,MAX(COLUMN($O217:BI217))-COLUMN($O217:BI217),1,1)))</f>
        <v>0</v>
      </c>
      <c r="BJ1301" s="361">
        <f ca="1">-SUMPRODUCT($O1243:BJ1243,N(OFFSET($O217:BJ217,0,MAX(COLUMN($O217:BJ217))-COLUMN($O217:BJ217),1,1)))</f>
        <v>0</v>
      </c>
      <c r="BK1301" s="361">
        <f ca="1">-SUMPRODUCT($O1243:BK1243,N(OFFSET($O217:BK217,0,MAX(COLUMN($O217:BK217))-COLUMN($O217:BK217),1,1)))</f>
        <v>0</v>
      </c>
      <c r="BL1301" s="361">
        <f ca="1">-SUMPRODUCT($O1243:BL1243,N(OFFSET($O217:BL217,0,MAX(COLUMN($O217:BL217))-COLUMN($O217:BL217),1,1)))</f>
        <v>0</v>
      </c>
      <c r="BM1301" s="361">
        <f ca="1">-SUMPRODUCT($O1243:BM1243,N(OFFSET($O217:BM217,0,MAX(COLUMN($O217:BM217))-COLUMN($O217:BM217),1,1)))</f>
        <v>0</v>
      </c>
    </row>
    <row r="1302" spans="3:65" outlineLevel="1" x14ac:dyDescent="0.2">
      <c r="C1302" s="325">
        <f t="shared" si="2090"/>
        <v>12</v>
      </c>
      <c r="D1302" s="303" t="str">
        <f t="shared" si="2089"/>
        <v>item 12</v>
      </c>
      <c r="E1302" s="350" t="str">
        <f t="shared" si="2089"/>
        <v>Operating Expense</v>
      </c>
      <c r="F1302" s="320">
        <f t="shared" si="2089"/>
        <v>2</v>
      </c>
      <c r="G1302" s="320"/>
      <c r="H1302" s="326"/>
      <c r="I1302" s="326"/>
      <c r="K1302" s="341">
        <f t="shared" ca="1" si="2091"/>
        <v>0</v>
      </c>
      <c r="L1302" s="342">
        <f t="shared" ca="1" si="2092"/>
        <v>0</v>
      </c>
      <c r="O1302" s="361">
        <f ca="1">-SUMPRODUCT($O1244:O1244,N(OFFSET($O218:O218,0,MAX(COLUMN($O218:O218))-COLUMN($O218:O218),1,1)))</f>
        <v>0</v>
      </c>
      <c r="P1302" s="361">
        <f ca="1">-SUMPRODUCT($O1244:P1244,N(OFFSET($O218:P218,0,MAX(COLUMN($O218:P218))-COLUMN($O218:P218),1,1)))</f>
        <v>0</v>
      </c>
      <c r="Q1302" s="361">
        <f ca="1">-SUMPRODUCT($O1244:Q1244,N(OFFSET($O218:Q218,0,MAX(COLUMN($O218:Q218))-COLUMN($O218:Q218),1,1)))</f>
        <v>0</v>
      </c>
      <c r="R1302" s="361">
        <f ca="1">-SUMPRODUCT($O1244:R1244,N(OFFSET($O218:R218,0,MAX(COLUMN($O218:R218))-COLUMN($O218:R218),1,1)))</f>
        <v>0</v>
      </c>
      <c r="S1302" s="361">
        <f ca="1">-SUMPRODUCT($O1244:S1244,N(OFFSET($O218:S218,0,MAX(COLUMN($O218:S218))-COLUMN($O218:S218),1,1)))</f>
        <v>0</v>
      </c>
      <c r="T1302" s="361">
        <f ca="1">-SUMPRODUCT($O1244:T1244,N(OFFSET($O218:T218,0,MAX(COLUMN($O218:T218))-COLUMN($O218:T218),1,1)))</f>
        <v>0</v>
      </c>
      <c r="U1302" s="361">
        <f ca="1">-SUMPRODUCT($O1244:U1244,N(OFFSET($O218:U218,0,MAX(COLUMN($O218:U218))-COLUMN($O218:U218),1,1)))</f>
        <v>0</v>
      </c>
      <c r="V1302" s="361">
        <f ca="1">-SUMPRODUCT($O1244:V1244,N(OFFSET($O218:V218,0,MAX(COLUMN($O218:V218))-COLUMN($O218:V218),1,1)))</f>
        <v>0</v>
      </c>
      <c r="W1302" s="361">
        <f ca="1">-SUMPRODUCT($O1244:W1244,N(OFFSET($O218:W218,0,MAX(COLUMN($O218:W218))-COLUMN($O218:W218),1,1)))</f>
        <v>0</v>
      </c>
      <c r="X1302" s="361">
        <f ca="1">-SUMPRODUCT($O1244:X1244,N(OFFSET($O218:X218,0,MAX(COLUMN($O218:X218))-COLUMN($O218:X218),1,1)))</f>
        <v>0</v>
      </c>
      <c r="Y1302" s="361">
        <f ca="1">-SUMPRODUCT($O1244:Y1244,N(OFFSET($O218:Y218,0,MAX(COLUMN($O218:Y218))-COLUMN($O218:Y218),1,1)))</f>
        <v>0</v>
      </c>
      <c r="Z1302" s="361">
        <f ca="1">-SUMPRODUCT($O1244:Z1244,N(OFFSET($O218:Z218,0,MAX(COLUMN($O218:Z218))-COLUMN($O218:Z218),1,1)))</f>
        <v>0</v>
      </c>
      <c r="AA1302" s="361">
        <f ca="1">-SUMPRODUCT($O1244:AA1244,N(OFFSET($O218:AA218,0,MAX(COLUMN($O218:AA218))-COLUMN($O218:AA218),1,1)))</f>
        <v>0</v>
      </c>
      <c r="AB1302" s="361">
        <f ca="1">-SUMPRODUCT($O1244:AB1244,N(OFFSET($O218:AB218,0,MAX(COLUMN($O218:AB218))-COLUMN($O218:AB218),1,1)))</f>
        <v>0</v>
      </c>
      <c r="AC1302" s="361">
        <f ca="1">-SUMPRODUCT($O1244:AC1244,N(OFFSET($O218:AC218,0,MAX(COLUMN($O218:AC218))-COLUMN($O218:AC218),1,1)))</f>
        <v>0</v>
      </c>
      <c r="AD1302" s="361">
        <f ca="1">-SUMPRODUCT($O1244:AD1244,N(OFFSET($O218:AD218,0,MAX(COLUMN($O218:AD218))-COLUMN($O218:AD218),1,1)))</f>
        <v>0</v>
      </c>
      <c r="AE1302" s="361">
        <f ca="1">-SUMPRODUCT($O1244:AE1244,N(OFFSET($O218:AE218,0,MAX(COLUMN($O218:AE218))-COLUMN($O218:AE218),1,1)))</f>
        <v>0</v>
      </c>
      <c r="AF1302" s="361">
        <f ca="1">-SUMPRODUCT($O1244:AF1244,N(OFFSET($O218:AF218,0,MAX(COLUMN($O218:AF218))-COLUMN($O218:AF218),1,1)))</f>
        <v>0</v>
      </c>
      <c r="AG1302" s="361">
        <f ca="1">-SUMPRODUCT($O1244:AG1244,N(OFFSET($O218:AG218,0,MAX(COLUMN($O218:AG218))-COLUMN($O218:AG218),1,1)))</f>
        <v>0</v>
      </c>
      <c r="AH1302" s="361">
        <f ca="1">-SUMPRODUCT($O1244:AH1244,N(OFFSET($O218:AH218,0,MAX(COLUMN($O218:AH218))-COLUMN($O218:AH218),1,1)))</f>
        <v>0</v>
      </c>
      <c r="AI1302" s="361">
        <f ca="1">-SUMPRODUCT($O1244:AI1244,N(OFFSET($O218:AI218,0,MAX(COLUMN($O218:AI218))-COLUMN($O218:AI218),1,1)))</f>
        <v>0</v>
      </c>
      <c r="AJ1302" s="361">
        <f ca="1">-SUMPRODUCT($O1244:AJ1244,N(OFFSET($O218:AJ218,0,MAX(COLUMN($O218:AJ218))-COLUMN($O218:AJ218),1,1)))</f>
        <v>0</v>
      </c>
      <c r="AK1302" s="361">
        <f ca="1">-SUMPRODUCT($O1244:AK1244,N(OFFSET($O218:AK218,0,MAX(COLUMN($O218:AK218))-COLUMN($O218:AK218),1,1)))</f>
        <v>0</v>
      </c>
      <c r="AL1302" s="361">
        <f ca="1">-SUMPRODUCT($O1244:AL1244,N(OFFSET($O218:AL218,0,MAX(COLUMN($O218:AL218))-COLUMN($O218:AL218),1,1)))</f>
        <v>0</v>
      </c>
      <c r="AM1302" s="361">
        <f ca="1">-SUMPRODUCT($O1244:AM1244,N(OFFSET($O218:AM218,0,MAX(COLUMN($O218:AM218))-COLUMN($O218:AM218),1,1)))</f>
        <v>0</v>
      </c>
      <c r="AN1302" s="361">
        <f ca="1">-SUMPRODUCT($O1244:AN1244,N(OFFSET($O218:AN218,0,MAX(COLUMN($O218:AN218))-COLUMN($O218:AN218),1,1)))</f>
        <v>0</v>
      </c>
      <c r="AO1302" s="361">
        <f ca="1">-SUMPRODUCT($O1244:AO1244,N(OFFSET($O218:AO218,0,MAX(COLUMN($O218:AO218))-COLUMN($O218:AO218),1,1)))</f>
        <v>0</v>
      </c>
      <c r="AP1302" s="361">
        <f ca="1">-SUMPRODUCT($O1244:AP1244,N(OFFSET($O218:AP218,0,MAX(COLUMN($O218:AP218))-COLUMN($O218:AP218),1,1)))</f>
        <v>0</v>
      </c>
      <c r="AQ1302" s="361">
        <f ca="1">-SUMPRODUCT($O1244:AQ1244,N(OFFSET($O218:AQ218,0,MAX(COLUMN($O218:AQ218))-COLUMN($O218:AQ218),1,1)))</f>
        <v>0</v>
      </c>
      <c r="AR1302" s="361">
        <f ca="1">-SUMPRODUCT($O1244:AR1244,N(OFFSET($O218:AR218,0,MAX(COLUMN($O218:AR218))-COLUMN($O218:AR218),1,1)))</f>
        <v>0</v>
      </c>
      <c r="AS1302" s="361">
        <f ca="1">-SUMPRODUCT($O1244:AS1244,N(OFFSET($O218:AS218,0,MAX(COLUMN($O218:AS218))-COLUMN($O218:AS218),1,1)))</f>
        <v>0</v>
      </c>
      <c r="AT1302" s="361">
        <f ca="1">-SUMPRODUCT($O1244:AT1244,N(OFFSET($O218:AT218,0,MAX(COLUMN($O218:AT218))-COLUMN($O218:AT218),1,1)))</f>
        <v>0</v>
      </c>
      <c r="AU1302" s="361">
        <f ca="1">-SUMPRODUCT($O1244:AU1244,N(OFFSET($O218:AU218,0,MAX(COLUMN($O218:AU218))-COLUMN($O218:AU218),1,1)))</f>
        <v>0</v>
      </c>
      <c r="AV1302" s="361">
        <f ca="1">-SUMPRODUCT($O1244:AV1244,N(OFFSET($O218:AV218,0,MAX(COLUMN($O218:AV218))-COLUMN($O218:AV218),1,1)))</f>
        <v>0</v>
      </c>
      <c r="AW1302" s="361">
        <f ca="1">-SUMPRODUCT($O1244:AW1244,N(OFFSET($O218:AW218,0,MAX(COLUMN($O218:AW218))-COLUMN($O218:AW218),1,1)))</f>
        <v>0</v>
      </c>
      <c r="AX1302" s="361">
        <f ca="1">-SUMPRODUCT($O1244:AX1244,N(OFFSET($O218:AX218,0,MAX(COLUMN($O218:AX218))-COLUMN($O218:AX218),1,1)))</f>
        <v>0</v>
      </c>
      <c r="AY1302" s="361">
        <f ca="1">-SUMPRODUCT($O1244:AY1244,N(OFFSET($O218:AY218,0,MAX(COLUMN($O218:AY218))-COLUMN($O218:AY218),1,1)))</f>
        <v>0</v>
      </c>
      <c r="AZ1302" s="361">
        <f ca="1">-SUMPRODUCT($O1244:AZ1244,N(OFFSET($O218:AZ218,0,MAX(COLUMN($O218:AZ218))-COLUMN($O218:AZ218),1,1)))</f>
        <v>0</v>
      </c>
      <c r="BA1302" s="361">
        <f ca="1">-SUMPRODUCT($O1244:BA1244,N(OFFSET($O218:BA218,0,MAX(COLUMN($O218:BA218))-COLUMN($O218:BA218),1,1)))</f>
        <v>0</v>
      </c>
      <c r="BB1302" s="361">
        <f ca="1">-SUMPRODUCT($O1244:BB1244,N(OFFSET($O218:BB218,0,MAX(COLUMN($O218:BB218))-COLUMN($O218:BB218),1,1)))</f>
        <v>0</v>
      </c>
      <c r="BC1302" s="361">
        <f ca="1">-SUMPRODUCT($O1244:BC1244,N(OFFSET($O218:BC218,0,MAX(COLUMN($O218:BC218))-COLUMN($O218:BC218),1,1)))</f>
        <v>0</v>
      </c>
      <c r="BD1302" s="361">
        <f ca="1">-SUMPRODUCT($O1244:BD1244,N(OFFSET($O218:BD218,0,MAX(COLUMN($O218:BD218))-COLUMN($O218:BD218),1,1)))</f>
        <v>0</v>
      </c>
      <c r="BE1302" s="361">
        <f ca="1">-SUMPRODUCT($O1244:BE1244,N(OFFSET($O218:BE218,0,MAX(COLUMN($O218:BE218))-COLUMN($O218:BE218),1,1)))</f>
        <v>0</v>
      </c>
      <c r="BF1302" s="361">
        <f ca="1">-SUMPRODUCT($O1244:BF1244,N(OFFSET($O218:BF218,0,MAX(COLUMN($O218:BF218))-COLUMN($O218:BF218),1,1)))</f>
        <v>0</v>
      </c>
      <c r="BG1302" s="361">
        <f ca="1">-SUMPRODUCT($O1244:BG1244,N(OFFSET($O218:BG218,0,MAX(COLUMN($O218:BG218))-COLUMN($O218:BG218),1,1)))</f>
        <v>0</v>
      </c>
      <c r="BH1302" s="361">
        <f ca="1">-SUMPRODUCT($O1244:BH1244,N(OFFSET($O218:BH218,0,MAX(COLUMN($O218:BH218))-COLUMN($O218:BH218),1,1)))</f>
        <v>0</v>
      </c>
      <c r="BI1302" s="361">
        <f ca="1">-SUMPRODUCT($O1244:BI1244,N(OFFSET($O218:BI218,0,MAX(COLUMN($O218:BI218))-COLUMN($O218:BI218),1,1)))</f>
        <v>0</v>
      </c>
      <c r="BJ1302" s="361">
        <f ca="1">-SUMPRODUCT($O1244:BJ1244,N(OFFSET($O218:BJ218,0,MAX(COLUMN($O218:BJ218))-COLUMN($O218:BJ218),1,1)))</f>
        <v>0</v>
      </c>
      <c r="BK1302" s="361">
        <f ca="1">-SUMPRODUCT($O1244:BK1244,N(OFFSET($O218:BK218,0,MAX(COLUMN($O218:BK218))-COLUMN($O218:BK218),1,1)))</f>
        <v>0</v>
      </c>
      <c r="BL1302" s="361">
        <f ca="1">-SUMPRODUCT($O1244:BL1244,N(OFFSET($O218:BL218,0,MAX(COLUMN($O218:BL218))-COLUMN($O218:BL218),1,1)))</f>
        <v>0</v>
      </c>
      <c r="BM1302" s="361">
        <f ca="1">-SUMPRODUCT($O1244:BM1244,N(OFFSET($O218:BM218,0,MAX(COLUMN($O218:BM218))-COLUMN($O218:BM218),1,1)))</f>
        <v>0</v>
      </c>
    </row>
    <row r="1303" spans="3:65" outlineLevel="1" x14ac:dyDescent="0.2">
      <c r="C1303" s="325">
        <f t="shared" si="2090"/>
        <v>13</v>
      </c>
      <c r="D1303" s="303" t="str">
        <f t="shared" si="2089"/>
        <v>item 13</v>
      </c>
      <c r="E1303" s="350" t="str">
        <f t="shared" si="2089"/>
        <v>Operating Expense</v>
      </c>
      <c r="F1303" s="320">
        <f t="shared" si="2089"/>
        <v>2</v>
      </c>
      <c r="G1303" s="320"/>
      <c r="H1303" s="326"/>
      <c r="I1303" s="326"/>
      <c r="K1303" s="341">
        <f t="shared" ca="1" si="2091"/>
        <v>0</v>
      </c>
      <c r="L1303" s="342">
        <f t="shared" ca="1" si="2092"/>
        <v>0</v>
      </c>
      <c r="O1303" s="361">
        <f ca="1">-SUMPRODUCT($O1245:O1245,N(OFFSET($O219:O219,0,MAX(COLUMN($O219:O219))-COLUMN($O219:O219),1,1)))</f>
        <v>0</v>
      </c>
      <c r="P1303" s="361">
        <f ca="1">-SUMPRODUCT($O1245:P1245,N(OFFSET($O219:P219,0,MAX(COLUMN($O219:P219))-COLUMN($O219:P219),1,1)))</f>
        <v>0</v>
      </c>
      <c r="Q1303" s="361">
        <f ca="1">-SUMPRODUCT($O1245:Q1245,N(OFFSET($O219:Q219,0,MAX(COLUMN($O219:Q219))-COLUMN($O219:Q219),1,1)))</f>
        <v>0</v>
      </c>
      <c r="R1303" s="361">
        <f ca="1">-SUMPRODUCT($O1245:R1245,N(OFFSET($O219:R219,0,MAX(COLUMN($O219:R219))-COLUMN($O219:R219),1,1)))</f>
        <v>0</v>
      </c>
      <c r="S1303" s="361">
        <f ca="1">-SUMPRODUCT($O1245:S1245,N(OFFSET($O219:S219,0,MAX(COLUMN($O219:S219))-COLUMN($O219:S219),1,1)))</f>
        <v>0</v>
      </c>
      <c r="T1303" s="361">
        <f ca="1">-SUMPRODUCT($O1245:T1245,N(OFFSET($O219:T219,0,MAX(COLUMN($O219:T219))-COLUMN($O219:T219),1,1)))</f>
        <v>0</v>
      </c>
      <c r="U1303" s="361">
        <f ca="1">-SUMPRODUCT($O1245:U1245,N(OFFSET($O219:U219,0,MAX(COLUMN($O219:U219))-COLUMN($O219:U219),1,1)))</f>
        <v>0</v>
      </c>
      <c r="V1303" s="361">
        <f ca="1">-SUMPRODUCT($O1245:V1245,N(OFFSET($O219:V219,0,MAX(COLUMN($O219:V219))-COLUMN($O219:V219),1,1)))</f>
        <v>0</v>
      </c>
      <c r="W1303" s="361">
        <f ca="1">-SUMPRODUCT($O1245:W1245,N(OFFSET($O219:W219,0,MAX(COLUMN($O219:W219))-COLUMN($O219:W219),1,1)))</f>
        <v>0</v>
      </c>
      <c r="X1303" s="361">
        <f ca="1">-SUMPRODUCT($O1245:X1245,N(OFFSET($O219:X219,0,MAX(COLUMN($O219:X219))-COLUMN($O219:X219),1,1)))</f>
        <v>0</v>
      </c>
      <c r="Y1303" s="361">
        <f ca="1">-SUMPRODUCT($O1245:Y1245,N(OFFSET($O219:Y219,0,MAX(COLUMN($O219:Y219))-COLUMN($O219:Y219),1,1)))</f>
        <v>0</v>
      </c>
      <c r="Z1303" s="361">
        <f ca="1">-SUMPRODUCT($O1245:Z1245,N(OFFSET($O219:Z219,0,MAX(COLUMN($O219:Z219))-COLUMN($O219:Z219),1,1)))</f>
        <v>0</v>
      </c>
      <c r="AA1303" s="361">
        <f ca="1">-SUMPRODUCT($O1245:AA1245,N(OFFSET($O219:AA219,0,MAX(COLUMN($O219:AA219))-COLUMN($O219:AA219),1,1)))</f>
        <v>0</v>
      </c>
      <c r="AB1303" s="361">
        <f ca="1">-SUMPRODUCT($O1245:AB1245,N(OFFSET($O219:AB219,0,MAX(COLUMN($O219:AB219))-COLUMN($O219:AB219),1,1)))</f>
        <v>0</v>
      </c>
      <c r="AC1303" s="361">
        <f ca="1">-SUMPRODUCT($O1245:AC1245,N(OFFSET($O219:AC219,0,MAX(COLUMN($O219:AC219))-COLUMN($O219:AC219),1,1)))</f>
        <v>0</v>
      </c>
      <c r="AD1303" s="361">
        <f ca="1">-SUMPRODUCT($O1245:AD1245,N(OFFSET($O219:AD219,0,MAX(COLUMN($O219:AD219))-COLUMN($O219:AD219),1,1)))</f>
        <v>0</v>
      </c>
      <c r="AE1303" s="361">
        <f ca="1">-SUMPRODUCT($O1245:AE1245,N(OFFSET($O219:AE219,0,MAX(COLUMN($O219:AE219))-COLUMN($O219:AE219),1,1)))</f>
        <v>0</v>
      </c>
      <c r="AF1303" s="361">
        <f ca="1">-SUMPRODUCT($O1245:AF1245,N(OFFSET($O219:AF219,0,MAX(COLUMN($O219:AF219))-COLUMN($O219:AF219),1,1)))</f>
        <v>0</v>
      </c>
      <c r="AG1303" s="361">
        <f ca="1">-SUMPRODUCT($O1245:AG1245,N(OFFSET($O219:AG219,0,MAX(COLUMN($O219:AG219))-COLUMN($O219:AG219),1,1)))</f>
        <v>0</v>
      </c>
      <c r="AH1303" s="361">
        <f ca="1">-SUMPRODUCT($O1245:AH1245,N(OFFSET($O219:AH219,0,MAX(COLUMN($O219:AH219))-COLUMN($O219:AH219),1,1)))</f>
        <v>0</v>
      </c>
      <c r="AI1303" s="361">
        <f ca="1">-SUMPRODUCT($O1245:AI1245,N(OFFSET($O219:AI219,0,MAX(COLUMN($O219:AI219))-COLUMN($O219:AI219),1,1)))</f>
        <v>0</v>
      </c>
      <c r="AJ1303" s="361">
        <f ca="1">-SUMPRODUCT($O1245:AJ1245,N(OFFSET($O219:AJ219,0,MAX(COLUMN($O219:AJ219))-COLUMN($O219:AJ219),1,1)))</f>
        <v>0</v>
      </c>
      <c r="AK1303" s="361">
        <f ca="1">-SUMPRODUCT($O1245:AK1245,N(OFFSET($O219:AK219,0,MAX(COLUMN($O219:AK219))-COLUMN($O219:AK219),1,1)))</f>
        <v>0</v>
      </c>
      <c r="AL1303" s="361">
        <f ca="1">-SUMPRODUCT($O1245:AL1245,N(OFFSET($O219:AL219,0,MAX(COLUMN($O219:AL219))-COLUMN($O219:AL219),1,1)))</f>
        <v>0</v>
      </c>
      <c r="AM1303" s="361">
        <f ca="1">-SUMPRODUCT($O1245:AM1245,N(OFFSET($O219:AM219,0,MAX(COLUMN($O219:AM219))-COLUMN($O219:AM219),1,1)))</f>
        <v>0</v>
      </c>
      <c r="AN1303" s="361">
        <f ca="1">-SUMPRODUCT($O1245:AN1245,N(OFFSET($O219:AN219,0,MAX(COLUMN($O219:AN219))-COLUMN($O219:AN219),1,1)))</f>
        <v>0</v>
      </c>
      <c r="AO1303" s="361">
        <f ca="1">-SUMPRODUCT($O1245:AO1245,N(OFFSET($O219:AO219,0,MAX(COLUMN($O219:AO219))-COLUMN($O219:AO219),1,1)))</f>
        <v>0</v>
      </c>
      <c r="AP1303" s="361">
        <f ca="1">-SUMPRODUCT($O1245:AP1245,N(OFFSET($O219:AP219,0,MAX(COLUMN($O219:AP219))-COLUMN($O219:AP219),1,1)))</f>
        <v>0</v>
      </c>
      <c r="AQ1303" s="361">
        <f ca="1">-SUMPRODUCT($O1245:AQ1245,N(OFFSET($O219:AQ219,0,MAX(COLUMN($O219:AQ219))-COLUMN($O219:AQ219),1,1)))</f>
        <v>0</v>
      </c>
      <c r="AR1303" s="361">
        <f ca="1">-SUMPRODUCT($O1245:AR1245,N(OFFSET($O219:AR219,0,MAX(COLUMN($O219:AR219))-COLUMN($O219:AR219),1,1)))</f>
        <v>0</v>
      </c>
      <c r="AS1303" s="361">
        <f ca="1">-SUMPRODUCT($O1245:AS1245,N(OFFSET($O219:AS219,0,MAX(COLUMN($O219:AS219))-COLUMN($O219:AS219),1,1)))</f>
        <v>0</v>
      </c>
      <c r="AT1303" s="361">
        <f ca="1">-SUMPRODUCT($O1245:AT1245,N(OFFSET($O219:AT219,0,MAX(COLUMN($O219:AT219))-COLUMN($O219:AT219),1,1)))</f>
        <v>0</v>
      </c>
      <c r="AU1303" s="361">
        <f ca="1">-SUMPRODUCT($O1245:AU1245,N(OFFSET($O219:AU219,0,MAX(COLUMN($O219:AU219))-COLUMN($O219:AU219),1,1)))</f>
        <v>0</v>
      </c>
      <c r="AV1303" s="361">
        <f ca="1">-SUMPRODUCT($O1245:AV1245,N(OFFSET($O219:AV219,0,MAX(COLUMN($O219:AV219))-COLUMN($O219:AV219),1,1)))</f>
        <v>0</v>
      </c>
      <c r="AW1303" s="361">
        <f ca="1">-SUMPRODUCT($O1245:AW1245,N(OFFSET($O219:AW219,0,MAX(COLUMN($O219:AW219))-COLUMN($O219:AW219),1,1)))</f>
        <v>0</v>
      </c>
      <c r="AX1303" s="361">
        <f ca="1">-SUMPRODUCT($O1245:AX1245,N(OFFSET($O219:AX219,0,MAX(COLUMN($O219:AX219))-COLUMN($O219:AX219),1,1)))</f>
        <v>0</v>
      </c>
      <c r="AY1303" s="361">
        <f ca="1">-SUMPRODUCT($O1245:AY1245,N(OFFSET($O219:AY219,0,MAX(COLUMN($O219:AY219))-COLUMN($O219:AY219),1,1)))</f>
        <v>0</v>
      </c>
      <c r="AZ1303" s="361">
        <f ca="1">-SUMPRODUCT($O1245:AZ1245,N(OFFSET($O219:AZ219,0,MAX(COLUMN($O219:AZ219))-COLUMN($O219:AZ219),1,1)))</f>
        <v>0</v>
      </c>
      <c r="BA1303" s="361">
        <f ca="1">-SUMPRODUCT($O1245:BA1245,N(OFFSET($O219:BA219,0,MAX(COLUMN($O219:BA219))-COLUMN($O219:BA219),1,1)))</f>
        <v>0</v>
      </c>
      <c r="BB1303" s="361">
        <f ca="1">-SUMPRODUCT($O1245:BB1245,N(OFFSET($O219:BB219,0,MAX(COLUMN($O219:BB219))-COLUMN($O219:BB219),1,1)))</f>
        <v>0</v>
      </c>
      <c r="BC1303" s="361">
        <f ca="1">-SUMPRODUCT($O1245:BC1245,N(OFFSET($O219:BC219,0,MAX(COLUMN($O219:BC219))-COLUMN($O219:BC219),1,1)))</f>
        <v>0</v>
      </c>
      <c r="BD1303" s="361">
        <f ca="1">-SUMPRODUCT($O1245:BD1245,N(OFFSET($O219:BD219,0,MAX(COLUMN($O219:BD219))-COLUMN($O219:BD219),1,1)))</f>
        <v>0</v>
      </c>
      <c r="BE1303" s="361">
        <f ca="1">-SUMPRODUCT($O1245:BE1245,N(OFFSET($O219:BE219,0,MAX(COLUMN($O219:BE219))-COLUMN($O219:BE219),1,1)))</f>
        <v>0</v>
      </c>
      <c r="BF1303" s="361">
        <f ca="1">-SUMPRODUCT($O1245:BF1245,N(OFFSET($O219:BF219,0,MAX(COLUMN($O219:BF219))-COLUMN($O219:BF219),1,1)))</f>
        <v>0</v>
      </c>
      <c r="BG1303" s="361">
        <f ca="1">-SUMPRODUCT($O1245:BG1245,N(OFFSET($O219:BG219,0,MAX(COLUMN($O219:BG219))-COLUMN($O219:BG219),1,1)))</f>
        <v>0</v>
      </c>
      <c r="BH1303" s="361">
        <f ca="1">-SUMPRODUCT($O1245:BH1245,N(OFFSET($O219:BH219,0,MAX(COLUMN($O219:BH219))-COLUMN($O219:BH219),1,1)))</f>
        <v>0</v>
      </c>
      <c r="BI1303" s="361">
        <f ca="1">-SUMPRODUCT($O1245:BI1245,N(OFFSET($O219:BI219,0,MAX(COLUMN($O219:BI219))-COLUMN($O219:BI219),1,1)))</f>
        <v>0</v>
      </c>
      <c r="BJ1303" s="361">
        <f ca="1">-SUMPRODUCT($O1245:BJ1245,N(OFFSET($O219:BJ219,0,MAX(COLUMN($O219:BJ219))-COLUMN($O219:BJ219),1,1)))</f>
        <v>0</v>
      </c>
      <c r="BK1303" s="361">
        <f ca="1">-SUMPRODUCT($O1245:BK1245,N(OFFSET($O219:BK219,0,MAX(COLUMN($O219:BK219))-COLUMN($O219:BK219),1,1)))</f>
        <v>0</v>
      </c>
      <c r="BL1303" s="361">
        <f ca="1">-SUMPRODUCT($O1245:BL1245,N(OFFSET($O219:BL219,0,MAX(COLUMN($O219:BL219))-COLUMN($O219:BL219),1,1)))</f>
        <v>0</v>
      </c>
      <c r="BM1303" s="361">
        <f ca="1">-SUMPRODUCT($O1245:BM1245,N(OFFSET($O219:BM219,0,MAX(COLUMN($O219:BM219))-COLUMN($O219:BM219),1,1)))</f>
        <v>0</v>
      </c>
    </row>
    <row r="1304" spans="3:65" outlineLevel="1" x14ac:dyDescent="0.2">
      <c r="C1304" s="325">
        <f t="shared" si="2090"/>
        <v>14</v>
      </c>
      <c r="D1304" s="303" t="str">
        <f t="shared" si="2089"/>
        <v>item 14</v>
      </c>
      <c r="E1304" s="350" t="str">
        <f t="shared" si="2089"/>
        <v>Operating Expense</v>
      </c>
      <c r="F1304" s="320">
        <f t="shared" si="2089"/>
        <v>2</v>
      </c>
      <c r="G1304" s="320"/>
      <c r="H1304" s="326"/>
      <c r="I1304" s="326"/>
      <c r="K1304" s="341">
        <f t="shared" ca="1" si="2091"/>
        <v>0</v>
      </c>
      <c r="L1304" s="342">
        <f t="shared" ca="1" si="2092"/>
        <v>0</v>
      </c>
      <c r="O1304" s="361">
        <f ca="1">-SUMPRODUCT($O1246:O1246,N(OFFSET($O220:O220,0,MAX(COLUMN($O220:O220))-COLUMN($O220:O220),1,1)))</f>
        <v>0</v>
      </c>
      <c r="P1304" s="361">
        <f ca="1">-SUMPRODUCT($O1246:P1246,N(OFFSET($O220:P220,0,MAX(COLUMN($O220:P220))-COLUMN($O220:P220),1,1)))</f>
        <v>0</v>
      </c>
      <c r="Q1304" s="361">
        <f ca="1">-SUMPRODUCT($O1246:Q1246,N(OFFSET($O220:Q220,0,MAX(COLUMN($O220:Q220))-COLUMN($O220:Q220),1,1)))</f>
        <v>0</v>
      </c>
      <c r="R1304" s="361">
        <f ca="1">-SUMPRODUCT($O1246:R1246,N(OFFSET($O220:R220,0,MAX(COLUMN($O220:R220))-COLUMN($O220:R220),1,1)))</f>
        <v>0</v>
      </c>
      <c r="S1304" s="361">
        <f ca="1">-SUMPRODUCT($O1246:S1246,N(OFFSET($O220:S220,0,MAX(COLUMN($O220:S220))-COLUMN($O220:S220),1,1)))</f>
        <v>0</v>
      </c>
      <c r="T1304" s="361">
        <f ca="1">-SUMPRODUCT($O1246:T1246,N(OFFSET($O220:T220,0,MAX(COLUMN($O220:T220))-COLUMN($O220:T220),1,1)))</f>
        <v>0</v>
      </c>
      <c r="U1304" s="361">
        <f ca="1">-SUMPRODUCT($O1246:U1246,N(OFFSET($O220:U220,0,MAX(COLUMN($O220:U220))-COLUMN($O220:U220),1,1)))</f>
        <v>0</v>
      </c>
      <c r="V1304" s="361">
        <f ca="1">-SUMPRODUCT($O1246:V1246,N(OFFSET($O220:V220,0,MAX(COLUMN($O220:V220))-COLUMN($O220:V220),1,1)))</f>
        <v>0</v>
      </c>
      <c r="W1304" s="361">
        <f ca="1">-SUMPRODUCT($O1246:W1246,N(OFFSET($O220:W220,0,MAX(COLUMN($O220:W220))-COLUMN($O220:W220),1,1)))</f>
        <v>0</v>
      </c>
      <c r="X1304" s="361">
        <f ca="1">-SUMPRODUCT($O1246:X1246,N(OFFSET($O220:X220,0,MAX(COLUMN($O220:X220))-COLUMN($O220:X220),1,1)))</f>
        <v>0</v>
      </c>
      <c r="Y1304" s="361">
        <f ca="1">-SUMPRODUCT($O1246:Y1246,N(OFFSET($O220:Y220,0,MAX(COLUMN($O220:Y220))-COLUMN($O220:Y220),1,1)))</f>
        <v>0</v>
      </c>
      <c r="Z1304" s="361">
        <f ca="1">-SUMPRODUCT($O1246:Z1246,N(OFFSET($O220:Z220,0,MAX(COLUMN($O220:Z220))-COLUMN($O220:Z220),1,1)))</f>
        <v>0</v>
      </c>
      <c r="AA1304" s="361">
        <f ca="1">-SUMPRODUCT($O1246:AA1246,N(OFFSET($O220:AA220,0,MAX(COLUMN($O220:AA220))-COLUMN($O220:AA220),1,1)))</f>
        <v>0</v>
      </c>
      <c r="AB1304" s="361">
        <f ca="1">-SUMPRODUCT($O1246:AB1246,N(OFFSET($O220:AB220,0,MAX(COLUMN($O220:AB220))-COLUMN($O220:AB220),1,1)))</f>
        <v>0</v>
      </c>
      <c r="AC1304" s="361">
        <f ca="1">-SUMPRODUCT($O1246:AC1246,N(OFFSET($O220:AC220,0,MAX(COLUMN($O220:AC220))-COLUMN($O220:AC220),1,1)))</f>
        <v>0</v>
      </c>
      <c r="AD1304" s="361">
        <f ca="1">-SUMPRODUCT($O1246:AD1246,N(OFFSET($O220:AD220,0,MAX(COLUMN($O220:AD220))-COLUMN($O220:AD220),1,1)))</f>
        <v>0</v>
      </c>
      <c r="AE1304" s="361">
        <f ca="1">-SUMPRODUCT($O1246:AE1246,N(OFFSET($O220:AE220,0,MAX(COLUMN($O220:AE220))-COLUMN($O220:AE220),1,1)))</f>
        <v>0</v>
      </c>
      <c r="AF1304" s="361">
        <f ca="1">-SUMPRODUCT($O1246:AF1246,N(OFFSET($O220:AF220,0,MAX(COLUMN($O220:AF220))-COLUMN($O220:AF220),1,1)))</f>
        <v>0</v>
      </c>
      <c r="AG1304" s="361">
        <f ca="1">-SUMPRODUCT($O1246:AG1246,N(OFFSET($O220:AG220,0,MAX(COLUMN($O220:AG220))-COLUMN($O220:AG220),1,1)))</f>
        <v>0</v>
      </c>
      <c r="AH1304" s="361">
        <f ca="1">-SUMPRODUCT($O1246:AH1246,N(OFFSET($O220:AH220,0,MAX(COLUMN($O220:AH220))-COLUMN($O220:AH220),1,1)))</f>
        <v>0</v>
      </c>
      <c r="AI1304" s="361">
        <f ca="1">-SUMPRODUCT($O1246:AI1246,N(OFFSET($O220:AI220,0,MAX(COLUMN($O220:AI220))-COLUMN($O220:AI220),1,1)))</f>
        <v>0</v>
      </c>
      <c r="AJ1304" s="361">
        <f ca="1">-SUMPRODUCT($O1246:AJ1246,N(OFFSET($O220:AJ220,0,MAX(COLUMN($O220:AJ220))-COLUMN($O220:AJ220),1,1)))</f>
        <v>0</v>
      </c>
      <c r="AK1304" s="361">
        <f ca="1">-SUMPRODUCT($O1246:AK1246,N(OFFSET($O220:AK220,0,MAX(COLUMN($O220:AK220))-COLUMN($O220:AK220),1,1)))</f>
        <v>0</v>
      </c>
      <c r="AL1304" s="361">
        <f ca="1">-SUMPRODUCT($O1246:AL1246,N(OFFSET($O220:AL220,0,MAX(COLUMN($O220:AL220))-COLUMN($O220:AL220),1,1)))</f>
        <v>0</v>
      </c>
      <c r="AM1304" s="361">
        <f ca="1">-SUMPRODUCT($O1246:AM1246,N(OFFSET($O220:AM220,0,MAX(COLUMN($O220:AM220))-COLUMN($O220:AM220),1,1)))</f>
        <v>0</v>
      </c>
      <c r="AN1304" s="361">
        <f ca="1">-SUMPRODUCT($O1246:AN1246,N(OFFSET($O220:AN220,0,MAX(COLUMN($O220:AN220))-COLUMN($O220:AN220),1,1)))</f>
        <v>0</v>
      </c>
      <c r="AO1304" s="361">
        <f ca="1">-SUMPRODUCT($O1246:AO1246,N(OFFSET($O220:AO220,0,MAX(COLUMN($O220:AO220))-COLUMN($O220:AO220),1,1)))</f>
        <v>0</v>
      </c>
      <c r="AP1304" s="361">
        <f ca="1">-SUMPRODUCT($O1246:AP1246,N(OFFSET($O220:AP220,0,MAX(COLUMN($O220:AP220))-COLUMN($O220:AP220),1,1)))</f>
        <v>0</v>
      </c>
      <c r="AQ1304" s="361">
        <f ca="1">-SUMPRODUCT($O1246:AQ1246,N(OFFSET($O220:AQ220,0,MAX(COLUMN($O220:AQ220))-COLUMN($O220:AQ220),1,1)))</f>
        <v>0</v>
      </c>
      <c r="AR1304" s="361">
        <f ca="1">-SUMPRODUCT($O1246:AR1246,N(OFFSET($O220:AR220,0,MAX(COLUMN($O220:AR220))-COLUMN($O220:AR220),1,1)))</f>
        <v>0</v>
      </c>
      <c r="AS1304" s="361">
        <f ca="1">-SUMPRODUCT($O1246:AS1246,N(OFFSET($O220:AS220,0,MAX(COLUMN($O220:AS220))-COLUMN($O220:AS220),1,1)))</f>
        <v>0</v>
      </c>
      <c r="AT1304" s="361">
        <f ca="1">-SUMPRODUCT($O1246:AT1246,N(OFFSET($O220:AT220,0,MAX(COLUMN($O220:AT220))-COLUMN($O220:AT220),1,1)))</f>
        <v>0</v>
      </c>
      <c r="AU1304" s="361">
        <f ca="1">-SUMPRODUCT($O1246:AU1246,N(OFFSET($O220:AU220,0,MAX(COLUMN($O220:AU220))-COLUMN($O220:AU220),1,1)))</f>
        <v>0</v>
      </c>
      <c r="AV1304" s="361">
        <f ca="1">-SUMPRODUCT($O1246:AV1246,N(OFFSET($O220:AV220,0,MAX(COLUMN($O220:AV220))-COLUMN($O220:AV220),1,1)))</f>
        <v>0</v>
      </c>
      <c r="AW1304" s="361">
        <f ca="1">-SUMPRODUCT($O1246:AW1246,N(OFFSET($O220:AW220,0,MAX(COLUMN($O220:AW220))-COLUMN($O220:AW220),1,1)))</f>
        <v>0</v>
      </c>
      <c r="AX1304" s="361">
        <f ca="1">-SUMPRODUCT($O1246:AX1246,N(OFFSET($O220:AX220,0,MAX(COLUMN($O220:AX220))-COLUMN($O220:AX220),1,1)))</f>
        <v>0</v>
      </c>
      <c r="AY1304" s="361">
        <f ca="1">-SUMPRODUCT($O1246:AY1246,N(OFFSET($O220:AY220,0,MAX(COLUMN($O220:AY220))-COLUMN($O220:AY220),1,1)))</f>
        <v>0</v>
      </c>
      <c r="AZ1304" s="361">
        <f ca="1">-SUMPRODUCT($O1246:AZ1246,N(OFFSET($O220:AZ220,0,MAX(COLUMN($O220:AZ220))-COLUMN($O220:AZ220),1,1)))</f>
        <v>0</v>
      </c>
      <c r="BA1304" s="361">
        <f ca="1">-SUMPRODUCT($O1246:BA1246,N(OFFSET($O220:BA220,0,MAX(COLUMN($O220:BA220))-COLUMN($O220:BA220),1,1)))</f>
        <v>0</v>
      </c>
      <c r="BB1304" s="361">
        <f ca="1">-SUMPRODUCT($O1246:BB1246,N(OFFSET($O220:BB220,0,MAX(COLUMN($O220:BB220))-COLUMN($O220:BB220),1,1)))</f>
        <v>0</v>
      </c>
      <c r="BC1304" s="361">
        <f ca="1">-SUMPRODUCT($O1246:BC1246,N(OFFSET($O220:BC220,0,MAX(COLUMN($O220:BC220))-COLUMN($O220:BC220),1,1)))</f>
        <v>0</v>
      </c>
      <c r="BD1304" s="361">
        <f ca="1">-SUMPRODUCT($O1246:BD1246,N(OFFSET($O220:BD220,0,MAX(COLUMN($O220:BD220))-COLUMN($O220:BD220),1,1)))</f>
        <v>0</v>
      </c>
      <c r="BE1304" s="361">
        <f ca="1">-SUMPRODUCT($O1246:BE1246,N(OFFSET($O220:BE220,0,MAX(COLUMN($O220:BE220))-COLUMN($O220:BE220),1,1)))</f>
        <v>0</v>
      </c>
      <c r="BF1304" s="361">
        <f ca="1">-SUMPRODUCT($O1246:BF1246,N(OFFSET($O220:BF220,0,MAX(COLUMN($O220:BF220))-COLUMN($O220:BF220),1,1)))</f>
        <v>0</v>
      </c>
      <c r="BG1304" s="361">
        <f ca="1">-SUMPRODUCT($O1246:BG1246,N(OFFSET($O220:BG220,0,MAX(COLUMN($O220:BG220))-COLUMN($O220:BG220),1,1)))</f>
        <v>0</v>
      </c>
      <c r="BH1304" s="361">
        <f ca="1">-SUMPRODUCT($O1246:BH1246,N(OFFSET($O220:BH220,0,MAX(COLUMN($O220:BH220))-COLUMN($O220:BH220),1,1)))</f>
        <v>0</v>
      </c>
      <c r="BI1304" s="361">
        <f ca="1">-SUMPRODUCT($O1246:BI1246,N(OFFSET($O220:BI220,0,MAX(COLUMN($O220:BI220))-COLUMN($O220:BI220),1,1)))</f>
        <v>0</v>
      </c>
      <c r="BJ1304" s="361">
        <f ca="1">-SUMPRODUCT($O1246:BJ1246,N(OFFSET($O220:BJ220,0,MAX(COLUMN($O220:BJ220))-COLUMN($O220:BJ220),1,1)))</f>
        <v>0</v>
      </c>
      <c r="BK1304" s="361">
        <f ca="1">-SUMPRODUCT($O1246:BK1246,N(OFFSET($O220:BK220,0,MAX(COLUMN($O220:BK220))-COLUMN($O220:BK220),1,1)))</f>
        <v>0</v>
      </c>
      <c r="BL1304" s="361">
        <f ca="1">-SUMPRODUCT($O1246:BL1246,N(OFFSET($O220:BL220,0,MAX(COLUMN($O220:BL220))-COLUMN($O220:BL220),1,1)))</f>
        <v>0</v>
      </c>
      <c r="BM1304" s="361">
        <f ca="1">-SUMPRODUCT($O1246:BM1246,N(OFFSET($O220:BM220,0,MAX(COLUMN($O220:BM220))-COLUMN($O220:BM220),1,1)))</f>
        <v>0</v>
      </c>
    </row>
    <row r="1305" spans="3:65" outlineLevel="1" x14ac:dyDescent="0.2">
      <c r="C1305" s="325">
        <f t="shared" si="2090"/>
        <v>15</v>
      </c>
      <c r="D1305" s="303" t="str">
        <f t="shared" si="2089"/>
        <v>item 15</v>
      </c>
      <c r="E1305" s="350" t="str">
        <f t="shared" si="2089"/>
        <v>Operating Expense</v>
      </c>
      <c r="F1305" s="320">
        <f t="shared" si="2089"/>
        <v>2</v>
      </c>
      <c r="G1305" s="320"/>
      <c r="H1305" s="326"/>
      <c r="I1305" s="326"/>
      <c r="K1305" s="341">
        <f t="shared" ca="1" si="2091"/>
        <v>0</v>
      </c>
      <c r="L1305" s="342">
        <f t="shared" ca="1" si="2092"/>
        <v>0</v>
      </c>
      <c r="O1305" s="361">
        <f ca="1">-SUMPRODUCT($O1247:O1247,N(OFFSET($O221:O221,0,MAX(COLUMN($O221:O221))-COLUMN($O221:O221),1,1)))</f>
        <v>0</v>
      </c>
      <c r="P1305" s="361">
        <f ca="1">-SUMPRODUCT($O1247:P1247,N(OFFSET($O221:P221,0,MAX(COLUMN($O221:P221))-COLUMN($O221:P221),1,1)))</f>
        <v>0</v>
      </c>
      <c r="Q1305" s="361">
        <f ca="1">-SUMPRODUCT($O1247:Q1247,N(OFFSET($O221:Q221,0,MAX(COLUMN($O221:Q221))-COLUMN($O221:Q221),1,1)))</f>
        <v>0</v>
      </c>
      <c r="R1305" s="361">
        <f ca="1">-SUMPRODUCT($O1247:R1247,N(OFFSET($O221:R221,0,MAX(COLUMN($O221:R221))-COLUMN($O221:R221),1,1)))</f>
        <v>0</v>
      </c>
      <c r="S1305" s="361">
        <f ca="1">-SUMPRODUCT($O1247:S1247,N(OFFSET($O221:S221,0,MAX(COLUMN($O221:S221))-COLUMN($O221:S221),1,1)))</f>
        <v>0</v>
      </c>
      <c r="T1305" s="361">
        <f ca="1">-SUMPRODUCT($O1247:T1247,N(OFFSET($O221:T221,0,MAX(COLUMN($O221:T221))-COLUMN($O221:T221),1,1)))</f>
        <v>0</v>
      </c>
      <c r="U1305" s="361">
        <f ca="1">-SUMPRODUCT($O1247:U1247,N(OFFSET($O221:U221,0,MAX(COLUMN($O221:U221))-COLUMN($O221:U221),1,1)))</f>
        <v>0</v>
      </c>
      <c r="V1305" s="361">
        <f ca="1">-SUMPRODUCT($O1247:V1247,N(OFFSET($O221:V221,0,MAX(COLUMN($O221:V221))-COLUMN($O221:V221),1,1)))</f>
        <v>0</v>
      </c>
      <c r="W1305" s="361">
        <f ca="1">-SUMPRODUCT($O1247:W1247,N(OFFSET($O221:W221,0,MAX(COLUMN($O221:W221))-COLUMN($O221:W221),1,1)))</f>
        <v>0</v>
      </c>
      <c r="X1305" s="361">
        <f ca="1">-SUMPRODUCT($O1247:X1247,N(OFFSET($O221:X221,0,MAX(COLUMN($O221:X221))-COLUMN($O221:X221),1,1)))</f>
        <v>0</v>
      </c>
      <c r="Y1305" s="361">
        <f ca="1">-SUMPRODUCT($O1247:Y1247,N(OFFSET($O221:Y221,0,MAX(COLUMN($O221:Y221))-COLUMN($O221:Y221),1,1)))</f>
        <v>0</v>
      </c>
      <c r="Z1305" s="361">
        <f ca="1">-SUMPRODUCT($O1247:Z1247,N(OFFSET($O221:Z221,0,MAX(COLUMN($O221:Z221))-COLUMN($O221:Z221),1,1)))</f>
        <v>0</v>
      </c>
      <c r="AA1305" s="361">
        <f ca="1">-SUMPRODUCT($O1247:AA1247,N(OFFSET($O221:AA221,0,MAX(COLUMN($O221:AA221))-COLUMN($O221:AA221),1,1)))</f>
        <v>0</v>
      </c>
      <c r="AB1305" s="361">
        <f ca="1">-SUMPRODUCT($O1247:AB1247,N(OFFSET($O221:AB221,0,MAX(COLUMN($O221:AB221))-COLUMN($O221:AB221),1,1)))</f>
        <v>0</v>
      </c>
      <c r="AC1305" s="361">
        <f ca="1">-SUMPRODUCT($O1247:AC1247,N(OFFSET($O221:AC221,0,MAX(COLUMN($O221:AC221))-COLUMN($O221:AC221),1,1)))</f>
        <v>0</v>
      </c>
      <c r="AD1305" s="361">
        <f ca="1">-SUMPRODUCT($O1247:AD1247,N(OFFSET($O221:AD221,0,MAX(COLUMN($O221:AD221))-COLUMN($O221:AD221),1,1)))</f>
        <v>0</v>
      </c>
      <c r="AE1305" s="361">
        <f ca="1">-SUMPRODUCT($O1247:AE1247,N(OFFSET($O221:AE221,0,MAX(COLUMN($O221:AE221))-COLUMN($O221:AE221),1,1)))</f>
        <v>0</v>
      </c>
      <c r="AF1305" s="361">
        <f ca="1">-SUMPRODUCT($O1247:AF1247,N(OFFSET($O221:AF221,0,MAX(COLUMN($O221:AF221))-COLUMN($O221:AF221),1,1)))</f>
        <v>0</v>
      </c>
      <c r="AG1305" s="361">
        <f ca="1">-SUMPRODUCT($O1247:AG1247,N(OFFSET($O221:AG221,0,MAX(COLUMN($O221:AG221))-COLUMN($O221:AG221),1,1)))</f>
        <v>0</v>
      </c>
      <c r="AH1305" s="361">
        <f ca="1">-SUMPRODUCT($O1247:AH1247,N(OFFSET($O221:AH221,0,MAX(COLUMN($O221:AH221))-COLUMN($O221:AH221),1,1)))</f>
        <v>0</v>
      </c>
      <c r="AI1305" s="361">
        <f ca="1">-SUMPRODUCT($O1247:AI1247,N(OFFSET($O221:AI221,0,MAX(COLUMN($O221:AI221))-COLUMN($O221:AI221),1,1)))</f>
        <v>0</v>
      </c>
      <c r="AJ1305" s="361">
        <f ca="1">-SUMPRODUCT($O1247:AJ1247,N(OFFSET($O221:AJ221,0,MAX(COLUMN($O221:AJ221))-COLUMN($O221:AJ221),1,1)))</f>
        <v>0</v>
      </c>
      <c r="AK1305" s="361">
        <f ca="1">-SUMPRODUCT($O1247:AK1247,N(OFFSET($O221:AK221,0,MAX(COLUMN($O221:AK221))-COLUMN($O221:AK221),1,1)))</f>
        <v>0</v>
      </c>
      <c r="AL1305" s="361">
        <f ca="1">-SUMPRODUCT($O1247:AL1247,N(OFFSET($O221:AL221,0,MAX(COLUMN($O221:AL221))-COLUMN($O221:AL221),1,1)))</f>
        <v>0</v>
      </c>
      <c r="AM1305" s="361">
        <f ca="1">-SUMPRODUCT($O1247:AM1247,N(OFFSET($O221:AM221,0,MAX(COLUMN($O221:AM221))-COLUMN($O221:AM221),1,1)))</f>
        <v>0</v>
      </c>
      <c r="AN1305" s="361">
        <f ca="1">-SUMPRODUCT($O1247:AN1247,N(OFFSET($O221:AN221,0,MAX(COLUMN($O221:AN221))-COLUMN($O221:AN221),1,1)))</f>
        <v>0</v>
      </c>
      <c r="AO1305" s="361">
        <f ca="1">-SUMPRODUCT($O1247:AO1247,N(OFFSET($O221:AO221,0,MAX(COLUMN($O221:AO221))-COLUMN($O221:AO221),1,1)))</f>
        <v>0</v>
      </c>
      <c r="AP1305" s="361">
        <f ca="1">-SUMPRODUCT($O1247:AP1247,N(OFFSET($O221:AP221,0,MAX(COLUMN($O221:AP221))-COLUMN($O221:AP221),1,1)))</f>
        <v>0</v>
      </c>
      <c r="AQ1305" s="361">
        <f ca="1">-SUMPRODUCT($O1247:AQ1247,N(OFFSET($O221:AQ221,0,MAX(COLUMN($O221:AQ221))-COLUMN($O221:AQ221),1,1)))</f>
        <v>0</v>
      </c>
      <c r="AR1305" s="361">
        <f ca="1">-SUMPRODUCT($O1247:AR1247,N(OFFSET($O221:AR221,0,MAX(COLUMN($O221:AR221))-COLUMN($O221:AR221),1,1)))</f>
        <v>0</v>
      </c>
      <c r="AS1305" s="361">
        <f ca="1">-SUMPRODUCT($O1247:AS1247,N(OFFSET($O221:AS221,0,MAX(COLUMN($O221:AS221))-COLUMN($O221:AS221),1,1)))</f>
        <v>0</v>
      </c>
      <c r="AT1305" s="361">
        <f ca="1">-SUMPRODUCT($O1247:AT1247,N(OFFSET($O221:AT221,0,MAX(COLUMN($O221:AT221))-COLUMN($O221:AT221),1,1)))</f>
        <v>0</v>
      </c>
      <c r="AU1305" s="361">
        <f ca="1">-SUMPRODUCT($O1247:AU1247,N(OFFSET($O221:AU221,0,MAX(COLUMN($O221:AU221))-COLUMN($O221:AU221),1,1)))</f>
        <v>0</v>
      </c>
      <c r="AV1305" s="361">
        <f ca="1">-SUMPRODUCT($O1247:AV1247,N(OFFSET($O221:AV221,0,MAX(COLUMN($O221:AV221))-COLUMN($O221:AV221),1,1)))</f>
        <v>0</v>
      </c>
      <c r="AW1305" s="361">
        <f ca="1">-SUMPRODUCT($O1247:AW1247,N(OFFSET($O221:AW221,0,MAX(COLUMN($O221:AW221))-COLUMN($O221:AW221),1,1)))</f>
        <v>0</v>
      </c>
      <c r="AX1305" s="361">
        <f ca="1">-SUMPRODUCT($O1247:AX1247,N(OFFSET($O221:AX221,0,MAX(COLUMN($O221:AX221))-COLUMN($O221:AX221),1,1)))</f>
        <v>0</v>
      </c>
      <c r="AY1305" s="361">
        <f ca="1">-SUMPRODUCT($O1247:AY1247,N(OFFSET($O221:AY221,0,MAX(COLUMN($O221:AY221))-COLUMN($O221:AY221),1,1)))</f>
        <v>0</v>
      </c>
      <c r="AZ1305" s="361">
        <f ca="1">-SUMPRODUCT($O1247:AZ1247,N(OFFSET($O221:AZ221,0,MAX(COLUMN($O221:AZ221))-COLUMN($O221:AZ221),1,1)))</f>
        <v>0</v>
      </c>
      <c r="BA1305" s="361">
        <f ca="1">-SUMPRODUCT($O1247:BA1247,N(OFFSET($O221:BA221,0,MAX(COLUMN($O221:BA221))-COLUMN($O221:BA221),1,1)))</f>
        <v>0</v>
      </c>
      <c r="BB1305" s="361">
        <f ca="1">-SUMPRODUCT($O1247:BB1247,N(OFFSET($O221:BB221,0,MAX(COLUMN($O221:BB221))-COLUMN($O221:BB221),1,1)))</f>
        <v>0</v>
      </c>
      <c r="BC1305" s="361">
        <f ca="1">-SUMPRODUCT($O1247:BC1247,N(OFFSET($O221:BC221,0,MAX(COLUMN($O221:BC221))-COLUMN($O221:BC221),1,1)))</f>
        <v>0</v>
      </c>
      <c r="BD1305" s="361">
        <f ca="1">-SUMPRODUCT($O1247:BD1247,N(OFFSET($O221:BD221,0,MAX(COLUMN($O221:BD221))-COLUMN($O221:BD221),1,1)))</f>
        <v>0</v>
      </c>
      <c r="BE1305" s="361">
        <f ca="1">-SUMPRODUCT($O1247:BE1247,N(OFFSET($O221:BE221,0,MAX(COLUMN($O221:BE221))-COLUMN($O221:BE221),1,1)))</f>
        <v>0</v>
      </c>
      <c r="BF1305" s="361">
        <f ca="1">-SUMPRODUCT($O1247:BF1247,N(OFFSET($O221:BF221,0,MAX(COLUMN($O221:BF221))-COLUMN($O221:BF221),1,1)))</f>
        <v>0</v>
      </c>
      <c r="BG1305" s="361">
        <f ca="1">-SUMPRODUCT($O1247:BG1247,N(OFFSET($O221:BG221,0,MAX(COLUMN($O221:BG221))-COLUMN($O221:BG221),1,1)))</f>
        <v>0</v>
      </c>
      <c r="BH1305" s="361">
        <f ca="1">-SUMPRODUCT($O1247:BH1247,N(OFFSET($O221:BH221,0,MAX(COLUMN($O221:BH221))-COLUMN($O221:BH221),1,1)))</f>
        <v>0</v>
      </c>
      <c r="BI1305" s="361">
        <f ca="1">-SUMPRODUCT($O1247:BI1247,N(OFFSET($O221:BI221,0,MAX(COLUMN($O221:BI221))-COLUMN($O221:BI221),1,1)))</f>
        <v>0</v>
      </c>
      <c r="BJ1305" s="361">
        <f ca="1">-SUMPRODUCT($O1247:BJ1247,N(OFFSET($O221:BJ221,0,MAX(COLUMN($O221:BJ221))-COLUMN($O221:BJ221),1,1)))</f>
        <v>0</v>
      </c>
      <c r="BK1305" s="361">
        <f ca="1">-SUMPRODUCT($O1247:BK1247,N(OFFSET($O221:BK221,0,MAX(COLUMN($O221:BK221))-COLUMN($O221:BK221),1,1)))</f>
        <v>0</v>
      </c>
      <c r="BL1305" s="361">
        <f ca="1">-SUMPRODUCT($O1247:BL1247,N(OFFSET($O221:BL221,0,MAX(COLUMN($O221:BL221))-COLUMN($O221:BL221),1,1)))</f>
        <v>0</v>
      </c>
      <c r="BM1305" s="361">
        <f ca="1">-SUMPRODUCT($O1247:BM1247,N(OFFSET($O221:BM221,0,MAX(COLUMN($O221:BM221))-COLUMN($O221:BM221),1,1)))</f>
        <v>0</v>
      </c>
    </row>
    <row r="1306" spans="3:65" outlineLevel="1" x14ac:dyDescent="0.2">
      <c r="C1306" s="325">
        <f t="shared" si="2090"/>
        <v>16</v>
      </c>
      <c r="D1306" s="303" t="str">
        <f t="shared" si="2089"/>
        <v>item 16</v>
      </c>
      <c r="E1306" s="350" t="str">
        <f t="shared" si="2089"/>
        <v>Operating Expense</v>
      </c>
      <c r="F1306" s="320">
        <f t="shared" si="2089"/>
        <v>2</v>
      </c>
      <c r="G1306" s="320"/>
      <c r="H1306" s="326"/>
      <c r="I1306" s="326"/>
      <c r="K1306" s="341">
        <f t="shared" ca="1" si="2091"/>
        <v>0</v>
      </c>
      <c r="L1306" s="342">
        <f t="shared" ca="1" si="2092"/>
        <v>0</v>
      </c>
      <c r="O1306" s="361">
        <f ca="1">-SUMPRODUCT($O1248:O1248,N(OFFSET($O222:O222,0,MAX(COLUMN($O222:O222))-COLUMN($O222:O222),1,1)))</f>
        <v>0</v>
      </c>
      <c r="P1306" s="361">
        <f ca="1">-SUMPRODUCT($O1248:P1248,N(OFFSET($O222:P222,0,MAX(COLUMN($O222:P222))-COLUMN($O222:P222),1,1)))</f>
        <v>0</v>
      </c>
      <c r="Q1306" s="361">
        <f ca="1">-SUMPRODUCT($O1248:Q1248,N(OFFSET($O222:Q222,0,MAX(COLUMN($O222:Q222))-COLUMN($O222:Q222),1,1)))</f>
        <v>0</v>
      </c>
      <c r="R1306" s="361">
        <f ca="1">-SUMPRODUCT($O1248:R1248,N(OFFSET($O222:R222,0,MAX(COLUMN($O222:R222))-COLUMN($O222:R222),1,1)))</f>
        <v>0</v>
      </c>
      <c r="S1306" s="361">
        <f ca="1">-SUMPRODUCT($O1248:S1248,N(OFFSET($O222:S222,0,MAX(COLUMN($O222:S222))-COLUMN($O222:S222),1,1)))</f>
        <v>0</v>
      </c>
      <c r="T1306" s="361">
        <f ca="1">-SUMPRODUCT($O1248:T1248,N(OFFSET($O222:T222,0,MAX(COLUMN($O222:T222))-COLUMN($O222:T222),1,1)))</f>
        <v>0</v>
      </c>
      <c r="U1306" s="361">
        <f ca="1">-SUMPRODUCT($O1248:U1248,N(OFFSET($O222:U222,0,MAX(COLUMN($O222:U222))-COLUMN($O222:U222),1,1)))</f>
        <v>0</v>
      </c>
      <c r="V1306" s="361">
        <f ca="1">-SUMPRODUCT($O1248:V1248,N(OFFSET($O222:V222,0,MAX(COLUMN($O222:V222))-COLUMN($O222:V222),1,1)))</f>
        <v>0</v>
      </c>
      <c r="W1306" s="361">
        <f ca="1">-SUMPRODUCT($O1248:W1248,N(OFFSET($O222:W222,0,MAX(COLUMN($O222:W222))-COLUMN($O222:W222),1,1)))</f>
        <v>0</v>
      </c>
      <c r="X1306" s="361">
        <f ca="1">-SUMPRODUCT($O1248:X1248,N(OFFSET($O222:X222,0,MAX(COLUMN($O222:X222))-COLUMN($O222:X222),1,1)))</f>
        <v>0</v>
      </c>
      <c r="Y1306" s="361">
        <f ca="1">-SUMPRODUCT($O1248:Y1248,N(OFFSET($O222:Y222,0,MAX(COLUMN($O222:Y222))-COLUMN($O222:Y222),1,1)))</f>
        <v>0</v>
      </c>
      <c r="Z1306" s="361">
        <f ca="1">-SUMPRODUCT($O1248:Z1248,N(OFFSET($O222:Z222,0,MAX(COLUMN($O222:Z222))-COLUMN($O222:Z222),1,1)))</f>
        <v>0</v>
      </c>
      <c r="AA1306" s="361">
        <f ca="1">-SUMPRODUCT($O1248:AA1248,N(OFFSET($O222:AA222,0,MAX(COLUMN($O222:AA222))-COLUMN($O222:AA222),1,1)))</f>
        <v>0</v>
      </c>
      <c r="AB1306" s="361">
        <f ca="1">-SUMPRODUCT($O1248:AB1248,N(OFFSET($O222:AB222,0,MAX(COLUMN($O222:AB222))-COLUMN($O222:AB222),1,1)))</f>
        <v>0</v>
      </c>
      <c r="AC1306" s="361">
        <f ca="1">-SUMPRODUCT($O1248:AC1248,N(OFFSET($O222:AC222,0,MAX(COLUMN($O222:AC222))-COLUMN($O222:AC222),1,1)))</f>
        <v>0</v>
      </c>
      <c r="AD1306" s="361">
        <f ca="1">-SUMPRODUCT($O1248:AD1248,N(OFFSET($O222:AD222,0,MAX(COLUMN($O222:AD222))-COLUMN($O222:AD222),1,1)))</f>
        <v>0</v>
      </c>
      <c r="AE1306" s="361">
        <f ca="1">-SUMPRODUCT($O1248:AE1248,N(OFFSET($O222:AE222,0,MAX(COLUMN($O222:AE222))-COLUMN($O222:AE222),1,1)))</f>
        <v>0</v>
      </c>
      <c r="AF1306" s="361">
        <f ca="1">-SUMPRODUCT($O1248:AF1248,N(OFFSET($O222:AF222,0,MAX(COLUMN($O222:AF222))-COLUMN($O222:AF222),1,1)))</f>
        <v>0</v>
      </c>
      <c r="AG1306" s="361">
        <f ca="1">-SUMPRODUCT($O1248:AG1248,N(OFFSET($O222:AG222,0,MAX(COLUMN($O222:AG222))-COLUMN($O222:AG222),1,1)))</f>
        <v>0</v>
      </c>
      <c r="AH1306" s="361">
        <f ca="1">-SUMPRODUCT($O1248:AH1248,N(OFFSET($O222:AH222,0,MAX(COLUMN($O222:AH222))-COLUMN($O222:AH222),1,1)))</f>
        <v>0</v>
      </c>
      <c r="AI1306" s="361">
        <f ca="1">-SUMPRODUCT($O1248:AI1248,N(OFFSET($O222:AI222,0,MAX(COLUMN($O222:AI222))-COLUMN($O222:AI222),1,1)))</f>
        <v>0</v>
      </c>
      <c r="AJ1306" s="361">
        <f ca="1">-SUMPRODUCT($O1248:AJ1248,N(OFFSET($O222:AJ222,0,MAX(COLUMN($O222:AJ222))-COLUMN($O222:AJ222),1,1)))</f>
        <v>0</v>
      </c>
      <c r="AK1306" s="361">
        <f ca="1">-SUMPRODUCT($O1248:AK1248,N(OFFSET($O222:AK222,0,MAX(COLUMN($O222:AK222))-COLUMN($O222:AK222),1,1)))</f>
        <v>0</v>
      </c>
      <c r="AL1306" s="361">
        <f ca="1">-SUMPRODUCT($O1248:AL1248,N(OFFSET($O222:AL222,0,MAX(COLUMN($O222:AL222))-COLUMN($O222:AL222),1,1)))</f>
        <v>0</v>
      </c>
      <c r="AM1306" s="361">
        <f ca="1">-SUMPRODUCT($O1248:AM1248,N(OFFSET($O222:AM222,0,MAX(COLUMN($O222:AM222))-COLUMN($O222:AM222),1,1)))</f>
        <v>0</v>
      </c>
      <c r="AN1306" s="361">
        <f ca="1">-SUMPRODUCT($O1248:AN1248,N(OFFSET($O222:AN222,0,MAX(COLUMN($O222:AN222))-COLUMN($O222:AN222),1,1)))</f>
        <v>0</v>
      </c>
      <c r="AO1306" s="361">
        <f ca="1">-SUMPRODUCT($O1248:AO1248,N(OFFSET($O222:AO222,0,MAX(COLUMN($O222:AO222))-COLUMN($O222:AO222),1,1)))</f>
        <v>0</v>
      </c>
      <c r="AP1306" s="361">
        <f ca="1">-SUMPRODUCT($O1248:AP1248,N(OFFSET($O222:AP222,0,MAX(COLUMN($O222:AP222))-COLUMN($O222:AP222),1,1)))</f>
        <v>0</v>
      </c>
      <c r="AQ1306" s="361">
        <f ca="1">-SUMPRODUCT($O1248:AQ1248,N(OFFSET($O222:AQ222,0,MAX(COLUMN($O222:AQ222))-COLUMN($O222:AQ222),1,1)))</f>
        <v>0</v>
      </c>
      <c r="AR1306" s="361">
        <f ca="1">-SUMPRODUCT($O1248:AR1248,N(OFFSET($O222:AR222,0,MAX(COLUMN($O222:AR222))-COLUMN($O222:AR222),1,1)))</f>
        <v>0</v>
      </c>
      <c r="AS1306" s="361">
        <f ca="1">-SUMPRODUCT($O1248:AS1248,N(OFFSET($O222:AS222,0,MAX(COLUMN($O222:AS222))-COLUMN($O222:AS222),1,1)))</f>
        <v>0</v>
      </c>
      <c r="AT1306" s="361">
        <f ca="1">-SUMPRODUCT($O1248:AT1248,N(OFFSET($O222:AT222,0,MAX(COLUMN($O222:AT222))-COLUMN($O222:AT222),1,1)))</f>
        <v>0</v>
      </c>
      <c r="AU1306" s="361">
        <f ca="1">-SUMPRODUCT($O1248:AU1248,N(OFFSET($O222:AU222,0,MAX(COLUMN($O222:AU222))-COLUMN($O222:AU222),1,1)))</f>
        <v>0</v>
      </c>
      <c r="AV1306" s="361">
        <f ca="1">-SUMPRODUCT($O1248:AV1248,N(OFFSET($O222:AV222,0,MAX(COLUMN($O222:AV222))-COLUMN($O222:AV222),1,1)))</f>
        <v>0</v>
      </c>
      <c r="AW1306" s="361">
        <f ca="1">-SUMPRODUCT($O1248:AW1248,N(OFFSET($O222:AW222,0,MAX(COLUMN($O222:AW222))-COLUMN($O222:AW222),1,1)))</f>
        <v>0</v>
      </c>
      <c r="AX1306" s="361">
        <f ca="1">-SUMPRODUCT($O1248:AX1248,N(OFFSET($O222:AX222,0,MAX(COLUMN($O222:AX222))-COLUMN($O222:AX222),1,1)))</f>
        <v>0</v>
      </c>
      <c r="AY1306" s="361">
        <f ca="1">-SUMPRODUCT($O1248:AY1248,N(OFFSET($O222:AY222,0,MAX(COLUMN($O222:AY222))-COLUMN($O222:AY222),1,1)))</f>
        <v>0</v>
      </c>
      <c r="AZ1306" s="361">
        <f ca="1">-SUMPRODUCT($O1248:AZ1248,N(OFFSET($O222:AZ222,0,MAX(COLUMN($O222:AZ222))-COLUMN($O222:AZ222),1,1)))</f>
        <v>0</v>
      </c>
      <c r="BA1306" s="361">
        <f ca="1">-SUMPRODUCT($O1248:BA1248,N(OFFSET($O222:BA222,0,MAX(COLUMN($O222:BA222))-COLUMN($O222:BA222),1,1)))</f>
        <v>0</v>
      </c>
      <c r="BB1306" s="361">
        <f ca="1">-SUMPRODUCT($O1248:BB1248,N(OFFSET($O222:BB222,0,MAX(COLUMN($O222:BB222))-COLUMN($O222:BB222),1,1)))</f>
        <v>0</v>
      </c>
      <c r="BC1306" s="361">
        <f ca="1">-SUMPRODUCT($O1248:BC1248,N(OFFSET($O222:BC222,0,MAX(COLUMN($O222:BC222))-COLUMN($O222:BC222),1,1)))</f>
        <v>0</v>
      </c>
      <c r="BD1306" s="361">
        <f ca="1">-SUMPRODUCT($O1248:BD1248,N(OFFSET($O222:BD222,0,MAX(COLUMN($O222:BD222))-COLUMN($O222:BD222),1,1)))</f>
        <v>0</v>
      </c>
      <c r="BE1306" s="361">
        <f ca="1">-SUMPRODUCT($O1248:BE1248,N(OFFSET($O222:BE222,0,MAX(COLUMN($O222:BE222))-COLUMN($O222:BE222),1,1)))</f>
        <v>0</v>
      </c>
      <c r="BF1306" s="361">
        <f ca="1">-SUMPRODUCT($O1248:BF1248,N(OFFSET($O222:BF222,0,MAX(COLUMN($O222:BF222))-COLUMN($O222:BF222),1,1)))</f>
        <v>0</v>
      </c>
      <c r="BG1306" s="361">
        <f ca="1">-SUMPRODUCT($O1248:BG1248,N(OFFSET($O222:BG222,0,MAX(COLUMN($O222:BG222))-COLUMN($O222:BG222),1,1)))</f>
        <v>0</v>
      </c>
      <c r="BH1306" s="361">
        <f ca="1">-SUMPRODUCT($O1248:BH1248,N(OFFSET($O222:BH222,0,MAX(COLUMN($O222:BH222))-COLUMN($O222:BH222),1,1)))</f>
        <v>0</v>
      </c>
      <c r="BI1306" s="361">
        <f ca="1">-SUMPRODUCT($O1248:BI1248,N(OFFSET($O222:BI222,0,MAX(COLUMN($O222:BI222))-COLUMN($O222:BI222),1,1)))</f>
        <v>0</v>
      </c>
      <c r="BJ1306" s="361">
        <f ca="1">-SUMPRODUCT($O1248:BJ1248,N(OFFSET($O222:BJ222,0,MAX(COLUMN($O222:BJ222))-COLUMN($O222:BJ222),1,1)))</f>
        <v>0</v>
      </c>
      <c r="BK1306" s="361">
        <f ca="1">-SUMPRODUCT($O1248:BK1248,N(OFFSET($O222:BK222,0,MAX(COLUMN($O222:BK222))-COLUMN($O222:BK222),1,1)))</f>
        <v>0</v>
      </c>
      <c r="BL1306" s="361">
        <f ca="1">-SUMPRODUCT($O1248:BL1248,N(OFFSET($O222:BL222,0,MAX(COLUMN($O222:BL222))-COLUMN($O222:BL222),1,1)))</f>
        <v>0</v>
      </c>
      <c r="BM1306" s="361">
        <f ca="1">-SUMPRODUCT($O1248:BM1248,N(OFFSET($O222:BM222,0,MAX(COLUMN($O222:BM222))-COLUMN($O222:BM222),1,1)))</f>
        <v>0</v>
      </c>
    </row>
    <row r="1307" spans="3:65" outlineLevel="1" x14ac:dyDescent="0.2">
      <c r="C1307" s="325">
        <f t="shared" si="2090"/>
        <v>17</v>
      </c>
      <c r="D1307" s="303" t="str">
        <f t="shared" si="2089"/>
        <v>item 17</v>
      </c>
      <c r="E1307" s="350" t="str">
        <f t="shared" si="2089"/>
        <v>Operating Expense</v>
      </c>
      <c r="F1307" s="320">
        <f t="shared" si="2089"/>
        <v>2</v>
      </c>
      <c r="G1307" s="320"/>
      <c r="H1307" s="326"/>
      <c r="I1307" s="326"/>
      <c r="K1307" s="341">
        <f t="shared" ca="1" si="2091"/>
        <v>0</v>
      </c>
      <c r="L1307" s="342">
        <f t="shared" ca="1" si="2092"/>
        <v>0</v>
      </c>
      <c r="O1307" s="361">
        <f ca="1">-SUMPRODUCT($O1249:O1249,N(OFFSET($O223:O223,0,MAX(COLUMN($O223:O223))-COLUMN($O223:O223),1,1)))</f>
        <v>0</v>
      </c>
      <c r="P1307" s="361">
        <f ca="1">-SUMPRODUCT($O1249:P1249,N(OFFSET($O223:P223,0,MAX(COLUMN($O223:P223))-COLUMN($O223:P223),1,1)))</f>
        <v>0</v>
      </c>
      <c r="Q1307" s="361">
        <f ca="1">-SUMPRODUCT($O1249:Q1249,N(OFFSET($O223:Q223,0,MAX(COLUMN($O223:Q223))-COLUMN($O223:Q223),1,1)))</f>
        <v>0</v>
      </c>
      <c r="R1307" s="361">
        <f ca="1">-SUMPRODUCT($O1249:R1249,N(OFFSET($O223:R223,0,MAX(COLUMN($O223:R223))-COLUMN($O223:R223),1,1)))</f>
        <v>0</v>
      </c>
      <c r="S1307" s="361">
        <f ca="1">-SUMPRODUCT($O1249:S1249,N(OFFSET($O223:S223,0,MAX(COLUMN($O223:S223))-COLUMN($O223:S223),1,1)))</f>
        <v>0</v>
      </c>
      <c r="T1307" s="361">
        <f ca="1">-SUMPRODUCT($O1249:T1249,N(OFFSET($O223:T223,0,MAX(COLUMN($O223:T223))-COLUMN($O223:T223),1,1)))</f>
        <v>0</v>
      </c>
      <c r="U1307" s="361">
        <f ca="1">-SUMPRODUCT($O1249:U1249,N(OFFSET($O223:U223,0,MAX(COLUMN($O223:U223))-COLUMN($O223:U223),1,1)))</f>
        <v>0</v>
      </c>
      <c r="V1307" s="361">
        <f ca="1">-SUMPRODUCT($O1249:V1249,N(OFFSET($O223:V223,0,MAX(COLUMN($O223:V223))-COLUMN($O223:V223),1,1)))</f>
        <v>0</v>
      </c>
      <c r="W1307" s="361">
        <f ca="1">-SUMPRODUCT($O1249:W1249,N(OFFSET($O223:W223,0,MAX(COLUMN($O223:W223))-COLUMN($O223:W223),1,1)))</f>
        <v>0</v>
      </c>
      <c r="X1307" s="361">
        <f ca="1">-SUMPRODUCT($O1249:X1249,N(OFFSET($O223:X223,0,MAX(COLUMN($O223:X223))-COLUMN($O223:X223),1,1)))</f>
        <v>0</v>
      </c>
      <c r="Y1307" s="361">
        <f ca="1">-SUMPRODUCT($O1249:Y1249,N(OFFSET($O223:Y223,0,MAX(COLUMN($O223:Y223))-COLUMN($O223:Y223),1,1)))</f>
        <v>0</v>
      </c>
      <c r="Z1307" s="361">
        <f ca="1">-SUMPRODUCT($O1249:Z1249,N(OFFSET($O223:Z223,0,MAX(COLUMN($O223:Z223))-COLUMN($O223:Z223),1,1)))</f>
        <v>0</v>
      </c>
      <c r="AA1307" s="361">
        <f ca="1">-SUMPRODUCT($O1249:AA1249,N(OFFSET($O223:AA223,0,MAX(COLUMN($O223:AA223))-COLUMN($O223:AA223),1,1)))</f>
        <v>0</v>
      </c>
      <c r="AB1307" s="361">
        <f ca="1">-SUMPRODUCT($O1249:AB1249,N(OFFSET($O223:AB223,0,MAX(COLUMN($O223:AB223))-COLUMN($O223:AB223),1,1)))</f>
        <v>0</v>
      </c>
      <c r="AC1307" s="361">
        <f ca="1">-SUMPRODUCT($O1249:AC1249,N(OFFSET($O223:AC223,0,MAX(COLUMN($O223:AC223))-COLUMN($O223:AC223),1,1)))</f>
        <v>0</v>
      </c>
      <c r="AD1307" s="361">
        <f ca="1">-SUMPRODUCT($O1249:AD1249,N(OFFSET($O223:AD223,0,MAX(COLUMN($O223:AD223))-COLUMN($O223:AD223),1,1)))</f>
        <v>0</v>
      </c>
      <c r="AE1307" s="361">
        <f ca="1">-SUMPRODUCT($O1249:AE1249,N(OFFSET($O223:AE223,0,MAX(COLUMN($O223:AE223))-COLUMN($O223:AE223),1,1)))</f>
        <v>0</v>
      </c>
      <c r="AF1307" s="361">
        <f ca="1">-SUMPRODUCT($O1249:AF1249,N(OFFSET($O223:AF223,0,MAX(COLUMN($O223:AF223))-COLUMN($O223:AF223),1,1)))</f>
        <v>0</v>
      </c>
      <c r="AG1307" s="361">
        <f ca="1">-SUMPRODUCT($O1249:AG1249,N(OFFSET($O223:AG223,0,MAX(COLUMN($O223:AG223))-COLUMN($O223:AG223),1,1)))</f>
        <v>0</v>
      </c>
      <c r="AH1307" s="361">
        <f ca="1">-SUMPRODUCT($O1249:AH1249,N(OFFSET($O223:AH223,0,MAX(COLUMN($O223:AH223))-COLUMN($O223:AH223),1,1)))</f>
        <v>0</v>
      </c>
      <c r="AI1307" s="361">
        <f ca="1">-SUMPRODUCT($O1249:AI1249,N(OFFSET($O223:AI223,0,MAX(COLUMN($O223:AI223))-COLUMN($O223:AI223),1,1)))</f>
        <v>0</v>
      </c>
      <c r="AJ1307" s="361">
        <f ca="1">-SUMPRODUCT($O1249:AJ1249,N(OFFSET($O223:AJ223,0,MAX(COLUMN($O223:AJ223))-COLUMN($O223:AJ223),1,1)))</f>
        <v>0</v>
      </c>
      <c r="AK1307" s="361">
        <f ca="1">-SUMPRODUCT($O1249:AK1249,N(OFFSET($O223:AK223,0,MAX(COLUMN($O223:AK223))-COLUMN($O223:AK223),1,1)))</f>
        <v>0</v>
      </c>
      <c r="AL1307" s="361">
        <f ca="1">-SUMPRODUCT($O1249:AL1249,N(OFFSET($O223:AL223,0,MAX(COLUMN($O223:AL223))-COLUMN($O223:AL223),1,1)))</f>
        <v>0</v>
      </c>
      <c r="AM1307" s="361">
        <f ca="1">-SUMPRODUCT($O1249:AM1249,N(OFFSET($O223:AM223,0,MAX(COLUMN($O223:AM223))-COLUMN($O223:AM223),1,1)))</f>
        <v>0</v>
      </c>
      <c r="AN1307" s="361">
        <f ca="1">-SUMPRODUCT($O1249:AN1249,N(OFFSET($O223:AN223,0,MAX(COLUMN($O223:AN223))-COLUMN($O223:AN223),1,1)))</f>
        <v>0</v>
      </c>
      <c r="AO1307" s="361">
        <f ca="1">-SUMPRODUCT($O1249:AO1249,N(OFFSET($O223:AO223,0,MAX(COLUMN($O223:AO223))-COLUMN($O223:AO223),1,1)))</f>
        <v>0</v>
      </c>
      <c r="AP1307" s="361">
        <f ca="1">-SUMPRODUCT($O1249:AP1249,N(OFFSET($O223:AP223,0,MAX(COLUMN($O223:AP223))-COLUMN($O223:AP223),1,1)))</f>
        <v>0</v>
      </c>
      <c r="AQ1307" s="361">
        <f ca="1">-SUMPRODUCT($O1249:AQ1249,N(OFFSET($O223:AQ223,0,MAX(COLUMN($O223:AQ223))-COLUMN($O223:AQ223),1,1)))</f>
        <v>0</v>
      </c>
      <c r="AR1307" s="361">
        <f ca="1">-SUMPRODUCT($O1249:AR1249,N(OFFSET($O223:AR223,0,MAX(COLUMN($O223:AR223))-COLUMN($O223:AR223),1,1)))</f>
        <v>0</v>
      </c>
      <c r="AS1307" s="361">
        <f ca="1">-SUMPRODUCT($O1249:AS1249,N(OFFSET($O223:AS223,0,MAX(COLUMN($O223:AS223))-COLUMN($O223:AS223),1,1)))</f>
        <v>0</v>
      </c>
      <c r="AT1307" s="361">
        <f ca="1">-SUMPRODUCT($O1249:AT1249,N(OFFSET($O223:AT223,0,MAX(COLUMN($O223:AT223))-COLUMN($O223:AT223),1,1)))</f>
        <v>0</v>
      </c>
      <c r="AU1307" s="361">
        <f ca="1">-SUMPRODUCT($O1249:AU1249,N(OFFSET($O223:AU223,0,MAX(COLUMN($O223:AU223))-COLUMN($O223:AU223),1,1)))</f>
        <v>0</v>
      </c>
      <c r="AV1307" s="361">
        <f ca="1">-SUMPRODUCT($O1249:AV1249,N(OFFSET($O223:AV223,0,MAX(COLUMN($O223:AV223))-COLUMN($O223:AV223),1,1)))</f>
        <v>0</v>
      </c>
      <c r="AW1307" s="361">
        <f ca="1">-SUMPRODUCT($O1249:AW1249,N(OFFSET($O223:AW223,0,MAX(COLUMN($O223:AW223))-COLUMN($O223:AW223),1,1)))</f>
        <v>0</v>
      </c>
      <c r="AX1307" s="361">
        <f ca="1">-SUMPRODUCT($O1249:AX1249,N(OFFSET($O223:AX223,0,MAX(COLUMN($O223:AX223))-COLUMN($O223:AX223),1,1)))</f>
        <v>0</v>
      </c>
      <c r="AY1307" s="361">
        <f ca="1">-SUMPRODUCT($O1249:AY1249,N(OFFSET($O223:AY223,0,MAX(COLUMN($O223:AY223))-COLUMN($O223:AY223),1,1)))</f>
        <v>0</v>
      </c>
      <c r="AZ1307" s="361">
        <f ca="1">-SUMPRODUCT($O1249:AZ1249,N(OFFSET($O223:AZ223,0,MAX(COLUMN($O223:AZ223))-COLUMN($O223:AZ223),1,1)))</f>
        <v>0</v>
      </c>
      <c r="BA1307" s="361">
        <f ca="1">-SUMPRODUCT($O1249:BA1249,N(OFFSET($O223:BA223,0,MAX(COLUMN($O223:BA223))-COLUMN($O223:BA223),1,1)))</f>
        <v>0</v>
      </c>
      <c r="BB1307" s="361">
        <f ca="1">-SUMPRODUCT($O1249:BB1249,N(OFFSET($O223:BB223,0,MAX(COLUMN($O223:BB223))-COLUMN($O223:BB223),1,1)))</f>
        <v>0</v>
      </c>
      <c r="BC1307" s="361">
        <f ca="1">-SUMPRODUCT($O1249:BC1249,N(OFFSET($O223:BC223,0,MAX(COLUMN($O223:BC223))-COLUMN($O223:BC223),1,1)))</f>
        <v>0</v>
      </c>
      <c r="BD1307" s="361">
        <f ca="1">-SUMPRODUCT($O1249:BD1249,N(OFFSET($O223:BD223,0,MAX(COLUMN($O223:BD223))-COLUMN($O223:BD223),1,1)))</f>
        <v>0</v>
      </c>
      <c r="BE1307" s="361">
        <f ca="1">-SUMPRODUCT($O1249:BE1249,N(OFFSET($O223:BE223,0,MAX(COLUMN($O223:BE223))-COLUMN($O223:BE223),1,1)))</f>
        <v>0</v>
      </c>
      <c r="BF1307" s="361">
        <f ca="1">-SUMPRODUCT($O1249:BF1249,N(OFFSET($O223:BF223,0,MAX(COLUMN($O223:BF223))-COLUMN($O223:BF223),1,1)))</f>
        <v>0</v>
      </c>
      <c r="BG1307" s="361">
        <f ca="1">-SUMPRODUCT($O1249:BG1249,N(OFFSET($O223:BG223,0,MAX(COLUMN($O223:BG223))-COLUMN($O223:BG223),1,1)))</f>
        <v>0</v>
      </c>
      <c r="BH1307" s="361">
        <f ca="1">-SUMPRODUCT($O1249:BH1249,N(OFFSET($O223:BH223,0,MAX(COLUMN($O223:BH223))-COLUMN($O223:BH223),1,1)))</f>
        <v>0</v>
      </c>
      <c r="BI1307" s="361">
        <f ca="1">-SUMPRODUCT($O1249:BI1249,N(OFFSET($O223:BI223,0,MAX(COLUMN($O223:BI223))-COLUMN($O223:BI223),1,1)))</f>
        <v>0</v>
      </c>
      <c r="BJ1307" s="361">
        <f ca="1">-SUMPRODUCT($O1249:BJ1249,N(OFFSET($O223:BJ223,0,MAX(COLUMN($O223:BJ223))-COLUMN($O223:BJ223),1,1)))</f>
        <v>0</v>
      </c>
      <c r="BK1307" s="361">
        <f ca="1">-SUMPRODUCT($O1249:BK1249,N(OFFSET($O223:BK223,0,MAX(COLUMN($O223:BK223))-COLUMN($O223:BK223),1,1)))</f>
        <v>0</v>
      </c>
      <c r="BL1307" s="361">
        <f ca="1">-SUMPRODUCT($O1249:BL1249,N(OFFSET($O223:BL223,0,MAX(COLUMN($O223:BL223))-COLUMN($O223:BL223),1,1)))</f>
        <v>0</v>
      </c>
      <c r="BM1307" s="361">
        <f ca="1">-SUMPRODUCT($O1249:BM1249,N(OFFSET($O223:BM223,0,MAX(COLUMN($O223:BM223))-COLUMN($O223:BM223),1,1)))</f>
        <v>0</v>
      </c>
    </row>
    <row r="1308" spans="3:65" outlineLevel="1" x14ac:dyDescent="0.2">
      <c r="C1308" s="325">
        <f t="shared" si="2090"/>
        <v>18</v>
      </c>
      <c r="D1308" s="303" t="str">
        <f t="shared" si="2089"/>
        <v>item 18</v>
      </c>
      <c r="E1308" s="350" t="str">
        <f t="shared" si="2089"/>
        <v>Operating Expense</v>
      </c>
      <c r="F1308" s="320">
        <f t="shared" si="2089"/>
        <v>2</v>
      </c>
      <c r="G1308" s="320"/>
      <c r="H1308" s="326"/>
      <c r="I1308" s="326"/>
      <c r="K1308" s="341">
        <f t="shared" ca="1" si="2091"/>
        <v>0</v>
      </c>
      <c r="L1308" s="342">
        <f t="shared" ca="1" si="2092"/>
        <v>0</v>
      </c>
      <c r="O1308" s="361">
        <f ca="1">-SUMPRODUCT($O1250:O1250,N(OFFSET($O224:O224,0,MAX(COLUMN($O224:O224))-COLUMN($O224:O224),1,1)))</f>
        <v>0</v>
      </c>
      <c r="P1308" s="361">
        <f ca="1">-SUMPRODUCT($O1250:P1250,N(OFFSET($O224:P224,0,MAX(COLUMN($O224:P224))-COLUMN($O224:P224),1,1)))</f>
        <v>0</v>
      </c>
      <c r="Q1308" s="361">
        <f ca="1">-SUMPRODUCT($O1250:Q1250,N(OFFSET($O224:Q224,0,MAX(COLUMN($O224:Q224))-COLUMN($O224:Q224),1,1)))</f>
        <v>0</v>
      </c>
      <c r="R1308" s="361">
        <f ca="1">-SUMPRODUCT($O1250:R1250,N(OFFSET($O224:R224,0,MAX(COLUMN($O224:R224))-COLUMN($O224:R224),1,1)))</f>
        <v>0</v>
      </c>
      <c r="S1308" s="361">
        <f ca="1">-SUMPRODUCT($O1250:S1250,N(OFFSET($O224:S224,0,MAX(COLUMN($O224:S224))-COLUMN($O224:S224),1,1)))</f>
        <v>0</v>
      </c>
      <c r="T1308" s="361">
        <f ca="1">-SUMPRODUCT($O1250:T1250,N(OFFSET($O224:T224,0,MAX(COLUMN($O224:T224))-COLUMN($O224:T224),1,1)))</f>
        <v>0</v>
      </c>
      <c r="U1308" s="361">
        <f ca="1">-SUMPRODUCT($O1250:U1250,N(OFFSET($O224:U224,0,MAX(COLUMN($O224:U224))-COLUMN($O224:U224),1,1)))</f>
        <v>0</v>
      </c>
      <c r="V1308" s="361">
        <f ca="1">-SUMPRODUCT($O1250:V1250,N(OFFSET($O224:V224,0,MAX(COLUMN($O224:V224))-COLUMN($O224:V224),1,1)))</f>
        <v>0</v>
      </c>
      <c r="W1308" s="361">
        <f ca="1">-SUMPRODUCT($O1250:W1250,N(OFFSET($O224:W224,0,MAX(COLUMN($O224:W224))-COLUMN($O224:W224),1,1)))</f>
        <v>0</v>
      </c>
      <c r="X1308" s="361">
        <f ca="1">-SUMPRODUCT($O1250:X1250,N(OFFSET($O224:X224,0,MAX(COLUMN($O224:X224))-COLUMN($O224:X224),1,1)))</f>
        <v>0</v>
      </c>
      <c r="Y1308" s="361">
        <f ca="1">-SUMPRODUCT($O1250:Y1250,N(OFFSET($O224:Y224,0,MAX(COLUMN($O224:Y224))-COLUMN($O224:Y224),1,1)))</f>
        <v>0</v>
      </c>
      <c r="Z1308" s="361">
        <f ca="1">-SUMPRODUCT($O1250:Z1250,N(OFFSET($O224:Z224,0,MAX(COLUMN($O224:Z224))-COLUMN($O224:Z224),1,1)))</f>
        <v>0</v>
      </c>
      <c r="AA1308" s="361">
        <f ca="1">-SUMPRODUCT($O1250:AA1250,N(OFFSET($O224:AA224,0,MAX(COLUMN($O224:AA224))-COLUMN($O224:AA224),1,1)))</f>
        <v>0</v>
      </c>
      <c r="AB1308" s="361">
        <f ca="1">-SUMPRODUCT($O1250:AB1250,N(OFFSET($O224:AB224,0,MAX(COLUMN($O224:AB224))-COLUMN($O224:AB224),1,1)))</f>
        <v>0</v>
      </c>
      <c r="AC1308" s="361">
        <f ca="1">-SUMPRODUCT($O1250:AC1250,N(OFFSET($O224:AC224,0,MAX(COLUMN($O224:AC224))-COLUMN($O224:AC224),1,1)))</f>
        <v>0</v>
      </c>
      <c r="AD1308" s="361">
        <f ca="1">-SUMPRODUCT($O1250:AD1250,N(OFFSET($O224:AD224,0,MAX(COLUMN($O224:AD224))-COLUMN($O224:AD224),1,1)))</f>
        <v>0</v>
      </c>
      <c r="AE1308" s="361">
        <f ca="1">-SUMPRODUCT($O1250:AE1250,N(OFFSET($O224:AE224,0,MAX(COLUMN($O224:AE224))-COLUMN($O224:AE224),1,1)))</f>
        <v>0</v>
      </c>
      <c r="AF1308" s="361">
        <f ca="1">-SUMPRODUCT($O1250:AF1250,N(OFFSET($O224:AF224,0,MAX(COLUMN($O224:AF224))-COLUMN($O224:AF224),1,1)))</f>
        <v>0</v>
      </c>
      <c r="AG1308" s="361">
        <f ca="1">-SUMPRODUCT($O1250:AG1250,N(OFFSET($O224:AG224,0,MAX(COLUMN($O224:AG224))-COLUMN($O224:AG224),1,1)))</f>
        <v>0</v>
      </c>
      <c r="AH1308" s="361">
        <f ca="1">-SUMPRODUCT($O1250:AH1250,N(OFFSET($O224:AH224,0,MAX(COLUMN($O224:AH224))-COLUMN($O224:AH224),1,1)))</f>
        <v>0</v>
      </c>
      <c r="AI1308" s="361">
        <f ca="1">-SUMPRODUCT($O1250:AI1250,N(OFFSET($O224:AI224,0,MAX(COLUMN($O224:AI224))-COLUMN($O224:AI224),1,1)))</f>
        <v>0</v>
      </c>
      <c r="AJ1308" s="361">
        <f ca="1">-SUMPRODUCT($O1250:AJ1250,N(OFFSET($O224:AJ224,0,MAX(COLUMN($O224:AJ224))-COLUMN($O224:AJ224),1,1)))</f>
        <v>0</v>
      </c>
      <c r="AK1308" s="361">
        <f ca="1">-SUMPRODUCT($O1250:AK1250,N(OFFSET($O224:AK224,0,MAX(COLUMN($O224:AK224))-COLUMN($O224:AK224),1,1)))</f>
        <v>0</v>
      </c>
      <c r="AL1308" s="361">
        <f ca="1">-SUMPRODUCT($O1250:AL1250,N(OFFSET($O224:AL224,0,MAX(COLUMN($O224:AL224))-COLUMN($O224:AL224),1,1)))</f>
        <v>0</v>
      </c>
      <c r="AM1308" s="361">
        <f ca="1">-SUMPRODUCT($O1250:AM1250,N(OFFSET($O224:AM224,0,MAX(COLUMN($O224:AM224))-COLUMN($O224:AM224),1,1)))</f>
        <v>0</v>
      </c>
      <c r="AN1308" s="361">
        <f ca="1">-SUMPRODUCT($O1250:AN1250,N(OFFSET($O224:AN224,0,MAX(COLUMN($O224:AN224))-COLUMN($O224:AN224),1,1)))</f>
        <v>0</v>
      </c>
      <c r="AO1308" s="361">
        <f ca="1">-SUMPRODUCT($O1250:AO1250,N(OFFSET($O224:AO224,0,MAX(COLUMN($O224:AO224))-COLUMN($O224:AO224),1,1)))</f>
        <v>0</v>
      </c>
      <c r="AP1308" s="361">
        <f ca="1">-SUMPRODUCT($O1250:AP1250,N(OFFSET($O224:AP224,0,MAX(COLUMN($O224:AP224))-COLUMN($O224:AP224),1,1)))</f>
        <v>0</v>
      </c>
      <c r="AQ1308" s="361">
        <f ca="1">-SUMPRODUCT($O1250:AQ1250,N(OFFSET($O224:AQ224,0,MAX(COLUMN($O224:AQ224))-COLUMN($O224:AQ224),1,1)))</f>
        <v>0</v>
      </c>
      <c r="AR1308" s="361">
        <f ca="1">-SUMPRODUCT($O1250:AR1250,N(OFFSET($O224:AR224,0,MAX(COLUMN($O224:AR224))-COLUMN($O224:AR224),1,1)))</f>
        <v>0</v>
      </c>
      <c r="AS1308" s="361">
        <f ca="1">-SUMPRODUCT($O1250:AS1250,N(OFFSET($O224:AS224,0,MAX(COLUMN($O224:AS224))-COLUMN($O224:AS224),1,1)))</f>
        <v>0</v>
      </c>
      <c r="AT1308" s="361">
        <f ca="1">-SUMPRODUCT($O1250:AT1250,N(OFFSET($O224:AT224,0,MAX(COLUMN($O224:AT224))-COLUMN($O224:AT224),1,1)))</f>
        <v>0</v>
      </c>
      <c r="AU1308" s="361">
        <f ca="1">-SUMPRODUCT($O1250:AU1250,N(OFFSET($O224:AU224,0,MAX(COLUMN($O224:AU224))-COLUMN($O224:AU224),1,1)))</f>
        <v>0</v>
      </c>
      <c r="AV1308" s="361">
        <f ca="1">-SUMPRODUCT($O1250:AV1250,N(OFFSET($O224:AV224,0,MAX(COLUMN($O224:AV224))-COLUMN($O224:AV224),1,1)))</f>
        <v>0</v>
      </c>
      <c r="AW1308" s="361">
        <f ca="1">-SUMPRODUCT($O1250:AW1250,N(OFFSET($O224:AW224,0,MAX(COLUMN($O224:AW224))-COLUMN($O224:AW224),1,1)))</f>
        <v>0</v>
      </c>
      <c r="AX1308" s="361">
        <f ca="1">-SUMPRODUCT($O1250:AX1250,N(OFFSET($O224:AX224,0,MAX(COLUMN($O224:AX224))-COLUMN($O224:AX224),1,1)))</f>
        <v>0</v>
      </c>
      <c r="AY1308" s="361">
        <f ca="1">-SUMPRODUCT($O1250:AY1250,N(OFFSET($O224:AY224,0,MAX(COLUMN($O224:AY224))-COLUMN($O224:AY224),1,1)))</f>
        <v>0</v>
      </c>
      <c r="AZ1308" s="361">
        <f ca="1">-SUMPRODUCT($O1250:AZ1250,N(OFFSET($O224:AZ224,0,MAX(COLUMN($O224:AZ224))-COLUMN($O224:AZ224),1,1)))</f>
        <v>0</v>
      </c>
      <c r="BA1308" s="361">
        <f ca="1">-SUMPRODUCT($O1250:BA1250,N(OFFSET($O224:BA224,0,MAX(COLUMN($O224:BA224))-COLUMN($O224:BA224),1,1)))</f>
        <v>0</v>
      </c>
      <c r="BB1308" s="361">
        <f ca="1">-SUMPRODUCT($O1250:BB1250,N(OFFSET($O224:BB224,0,MAX(COLUMN($O224:BB224))-COLUMN($O224:BB224),1,1)))</f>
        <v>0</v>
      </c>
      <c r="BC1308" s="361">
        <f ca="1">-SUMPRODUCT($O1250:BC1250,N(OFFSET($O224:BC224,0,MAX(COLUMN($O224:BC224))-COLUMN($O224:BC224),1,1)))</f>
        <v>0</v>
      </c>
      <c r="BD1308" s="361">
        <f ca="1">-SUMPRODUCT($O1250:BD1250,N(OFFSET($O224:BD224,0,MAX(COLUMN($O224:BD224))-COLUMN($O224:BD224),1,1)))</f>
        <v>0</v>
      </c>
      <c r="BE1308" s="361">
        <f ca="1">-SUMPRODUCT($O1250:BE1250,N(OFFSET($O224:BE224,0,MAX(COLUMN($O224:BE224))-COLUMN($O224:BE224),1,1)))</f>
        <v>0</v>
      </c>
      <c r="BF1308" s="361">
        <f ca="1">-SUMPRODUCT($O1250:BF1250,N(OFFSET($O224:BF224,0,MAX(COLUMN($O224:BF224))-COLUMN($O224:BF224),1,1)))</f>
        <v>0</v>
      </c>
      <c r="BG1308" s="361">
        <f ca="1">-SUMPRODUCT($O1250:BG1250,N(OFFSET($O224:BG224,0,MAX(COLUMN($O224:BG224))-COLUMN($O224:BG224),1,1)))</f>
        <v>0</v>
      </c>
      <c r="BH1308" s="361">
        <f ca="1">-SUMPRODUCT($O1250:BH1250,N(OFFSET($O224:BH224,0,MAX(COLUMN($O224:BH224))-COLUMN($O224:BH224),1,1)))</f>
        <v>0</v>
      </c>
      <c r="BI1308" s="361">
        <f ca="1">-SUMPRODUCT($O1250:BI1250,N(OFFSET($O224:BI224,0,MAX(COLUMN($O224:BI224))-COLUMN($O224:BI224),1,1)))</f>
        <v>0</v>
      </c>
      <c r="BJ1308" s="361">
        <f ca="1">-SUMPRODUCT($O1250:BJ1250,N(OFFSET($O224:BJ224,0,MAX(COLUMN($O224:BJ224))-COLUMN($O224:BJ224),1,1)))</f>
        <v>0</v>
      </c>
      <c r="BK1308" s="361">
        <f ca="1">-SUMPRODUCT($O1250:BK1250,N(OFFSET($O224:BK224,0,MAX(COLUMN($O224:BK224))-COLUMN($O224:BK224),1,1)))</f>
        <v>0</v>
      </c>
      <c r="BL1308" s="361">
        <f ca="1">-SUMPRODUCT($O1250:BL1250,N(OFFSET($O224:BL224,0,MAX(COLUMN($O224:BL224))-COLUMN($O224:BL224),1,1)))</f>
        <v>0</v>
      </c>
      <c r="BM1308" s="361">
        <f ca="1">-SUMPRODUCT($O1250:BM1250,N(OFFSET($O224:BM224,0,MAX(COLUMN($O224:BM224))-COLUMN($O224:BM224),1,1)))</f>
        <v>0</v>
      </c>
    </row>
    <row r="1309" spans="3:65" outlineLevel="1" x14ac:dyDescent="0.2">
      <c r="C1309" s="325">
        <f t="shared" si="2090"/>
        <v>19</v>
      </c>
      <c r="D1309" s="303" t="str">
        <f t="shared" si="2089"/>
        <v>item 19</v>
      </c>
      <c r="E1309" s="350" t="str">
        <f t="shared" si="2089"/>
        <v>Operating Expense</v>
      </c>
      <c r="F1309" s="320">
        <f t="shared" si="2089"/>
        <v>2</v>
      </c>
      <c r="G1309" s="320"/>
      <c r="H1309" s="326"/>
      <c r="I1309" s="326"/>
      <c r="K1309" s="341">
        <f t="shared" ca="1" si="2091"/>
        <v>0</v>
      </c>
      <c r="L1309" s="342">
        <f t="shared" ca="1" si="2092"/>
        <v>0</v>
      </c>
      <c r="O1309" s="361">
        <f ca="1">-SUMPRODUCT($O1251:O1251,N(OFFSET($O225:O225,0,MAX(COLUMN($O225:O225))-COLUMN($O225:O225),1,1)))</f>
        <v>0</v>
      </c>
      <c r="P1309" s="361">
        <f ca="1">-SUMPRODUCT($O1251:P1251,N(OFFSET($O225:P225,0,MAX(COLUMN($O225:P225))-COLUMN($O225:P225),1,1)))</f>
        <v>0</v>
      </c>
      <c r="Q1309" s="361">
        <f ca="1">-SUMPRODUCT($O1251:Q1251,N(OFFSET($O225:Q225,0,MAX(COLUMN($O225:Q225))-COLUMN($O225:Q225),1,1)))</f>
        <v>0</v>
      </c>
      <c r="R1309" s="361">
        <f ca="1">-SUMPRODUCT($O1251:R1251,N(OFFSET($O225:R225,0,MAX(COLUMN($O225:R225))-COLUMN($O225:R225),1,1)))</f>
        <v>0</v>
      </c>
      <c r="S1309" s="361">
        <f ca="1">-SUMPRODUCT($O1251:S1251,N(OFFSET($O225:S225,0,MAX(COLUMN($O225:S225))-COLUMN($O225:S225),1,1)))</f>
        <v>0</v>
      </c>
      <c r="T1309" s="361">
        <f ca="1">-SUMPRODUCT($O1251:T1251,N(OFFSET($O225:T225,0,MAX(COLUMN($O225:T225))-COLUMN($O225:T225),1,1)))</f>
        <v>0</v>
      </c>
      <c r="U1309" s="361">
        <f ca="1">-SUMPRODUCT($O1251:U1251,N(OFFSET($O225:U225,0,MAX(COLUMN($O225:U225))-COLUMN($O225:U225),1,1)))</f>
        <v>0</v>
      </c>
      <c r="V1309" s="361">
        <f ca="1">-SUMPRODUCT($O1251:V1251,N(OFFSET($O225:V225,0,MAX(COLUMN($O225:V225))-COLUMN($O225:V225),1,1)))</f>
        <v>0</v>
      </c>
      <c r="W1309" s="361">
        <f ca="1">-SUMPRODUCT($O1251:W1251,N(OFFSET($O225:W225,0,MAX(COLUMN($O225:W225))-COLUMN($O225:W225),1,1)))</f>
        <v>0</v>
      </c>
      <c r="X1309" s="361">
        <f ca="1">-SUMPRODUCT($O1251:X1251,N(OFFSET($O225:X225,0,MAX(COLUMN($O225:X225))-COLUMN($O225:X225),1,1)))</f>
        <v>0</v>
      </c>
      <c r="Y1309" s="361">
        <f ca="1">-SUMPRODUCT($O1251:Y1251,N(OFFSET($O225:Y225,0,MAX(COLUMN($O225:Y225))-COLUMN($O225:Y225),1,1)))</f>
        <v>0</v>
      </c>
      <c r="Z1309" s="361">
        <f ca="1">-SUMPRODUCT($O1251:Z1251,N(OFFSET($O225:Z225,0,MAX(COLUMN($O225:Z225))-COLUMN($O225:Z225),1,1)))</f>
        <v>0</v>
      </c>
      <c r="AA1309" s="361">
        <f ca="1">-SUMPRODUCT($O1251:AA1251,N(OFFSET($O225:AA225,0,MAX(COLUMN($O225:AA225))-COLUMN($O225:AA225),1,1)))</f>
        <v>0</v>
      </c>
      <c r="AB1309" s="361">
        <f ca="1">-SUMPRODUCT($O1251:AB1251,N(OFFSET($O225:AB225,0,MAX(COLUMN($O225:AB225))-COLUMN($O225:AB225),1,1)))</f>
        <v>0</v>
      </c>
      <c r="AC1309" s="361">
        <f ca="1">-SUMPRODUCT($O1251:AC1251,N(OFFSET($O225:AC225,0,MAX(COLUMN($O225:AC225))-COLUMN($O225:AC225),1,1)))</f>
        <v>0</v>
      </c>
      <c r="AD1309" s="361">
        <f ca="1">-SUMPRODUCT($O1251:AD1251,N(OFFSET($O225:AD225,0,MAX(COLUMN($O225:AD225))-COLUMN($O225:AD225),1,1)))</f>
        <v>0</v>
      </c>
      <c r="AE1309" s="361">
        <f ca="1">-SUMPRODUCT($O1251:AE1251,N(OFFSET($O225:AE225,0,MAX(COLUMN($O225:AE225))-COLUMN($O225:AE225),1,1)))</f>
        <v>0</v>
      </c>
      <c r="AF1309" s="361">
        <f ca="1">-SUMPRODUCT($O1251:AF1251,N(OFFSET($O225:AF225,0,MAX(COLUMN($O225:AF225))-COLUMN($O225:AF225),1,1)))</f>
        <v>0</v>
      </c>
      <c r="AG1309" s="361">
        <f ca="1">-SUMPRODUCT($O1251:AG1251,N(OFFSET($O225:AG225,0,MAX(COLUMN($O225:AG225))-COLUMN($O225:AG225),1,1)))</f>
        <v>0</v>
      </c>
      <c r="AH1309" s="361">
        <f ca="1">-SUMPRODUCT($O1251:AH1251,N(OFFSET($O225:AH225,0,MAX(COLUMN($O225:AH225))-COLUMN($O225:AH225),1,1)))</f>
        <v>0</v>
      </c>
      <c r="AI1309" s="361">
        <f ca="1">-SUMPRODUCT($O1251:AI1251,N(OFFSET($O225:AI225,0,MAX(COLUMN($O225:AI225))-COLUMN($O225:AI225),1,1)))</f>
        <v>0</v>
      </c>
      <c r="AJ1309" s="361">
        <f ca="1">-SUMPRODUCT($O1251:AJ1251,N(OFFSET($O225:AJ225,0,MAX(COLUMN($O225:AJ225))-COLUMN($O225:AJ225),1,1)))</f>
        <v>0</v>
      </c>
      <c r="AK1309" s="361">
        <f ca="1">-SUMPRODUCT($O1251:AK1251,N(OFFSET($O225:AK225,0,MAX(COLUMN($O225:AK225))-COLUMN($O225:AK225),1,1)))</f>
        <v>0</v>
      </c>
      <c r="AL1309" s="361">
        <f ca="1">-SUMPRODUCT($O1251:AL1251,N(OFFSET($O225:AL225,0,MAX(COLUMN($O225:AL225))-COLUMN($O225:AL225),1,1)))</f>
        <v>0</v>
      </c>
      <c r="AM1309" s="361">
        <f ca="1">-SUMPRODUCT($O1251:AM1251,N(OFFSET($O225:AM225,0,MAX(COLUMN($O225:AM225))-COLUMN($O225:AM225),1,1)))</f>
        <v>0</v>
      </c>
      <c r="AN1309" s="361">
        <f ca="1">-SUMPRODUCT($O1251:AN1251,N(OFFSET($O225:AN225,0,MAX(COLUMN($O225:AN225))-COLUMN($O225:AN225),1,1)))</f>
        <v>0</v>
      </c>
      <c r="AO1309" s="361">
        <f ca="1">-SUMPRODUCT($O1251:AO1251,N(OFFSET($O225:AO225,0,MAX(COLUMN($O225:AO225))-COLUMN($O225:AO225),1,1)))</f>
        <v>0</v>
      </c>
      <c r="AP1309" s="361">
        <f ca="1">-SUMPRODUCT($O1251:AP1251,N(OFFSET($O225:AP225,0,MAX(COLUMN($O225:AP225))-COLUMN($O225:AP225),1,1)))</f>
        <v>0</v>
      </c>
      <c r="AQ1309" s="361">
        <f ca="1">-SUMPRODUCT($O1251:AQ1251,N(OFFSET($O225:AQ225,0,MAX(COLUMN($O225:AQ225))-COLUMN($O225:AQ225),1,1)))</f>
        <v>0</v>
      </c>
      <c r="AR1309" s="361">
        <f ca="1">-SUMPRODUCT($O1251:AR1251,N(OFFSET($O225:AR225,0,MAX(COLUMN($O225:AR225))-COLUMN($O225:AR225),1,1)))</f>
        <v>0</v>
      </c>
      <c r="AS1309" s="361">
        <f ca="1">-SUMPRODUCT($O1251:AS1251,N(OFFSET($O225:AS225,0,MAX(COLUMN($O225:AS225))-COLUMN($O225:AS225),1,1)))</f>
        <v>0</v>
      </c>
      <c r="AT1309" s="361">
        <f ca="1">-SUMPRODUCT($O1251:AT1251,N(OFFSET($O225:AT225,0,MAX(COLUMN($O225:AT225))-COLUMN($O225:AT225),1,1)))</f>
        <v>0</v>
      </c>
      <c r="AU1309" s="361">
        <f ca="1">-SUMPRODUCT($O1251:AU1251,N(OFFSET($O225:AU225,0,MAX(COLUMN($O225:AU225))-COLUMN($O225:AU225),1,1)))</f>
        <v>0</v>
      </c>
      <c r="AV1309" s="361">
        <f ca="1">-SUMPRODUCT($O1251:AV1251,N(OFFSET($O225:AV225,0,MAX(COLUMN($O225:AV225))-COLUMN($O225:AV225),1,1)))</f>
        <v>0</v>
      </c>
      <c r="AW1309" s="361">
        <f ca="1">-SUMPRODUCT($O1251:AW1251,N(OFFSET($O225:AW225,0,MAX(COLUMN($O225:AW225))-COLUMN($O225:AW225),1,1)))</f>
        <v>0</v>
      </c>
      <c r="AX1309" s="361">
        <f ca="1">-SUMPRODUCT($O1251:AX1251,N(OFFSET($O225:AX225,0,MAX(COLUMN($O225:AX225))-COLUMN($O225:AX225),1,1)))</f>
        <v>0</v>
      </c>
      <c r="AY1309" s="361">
        <f ca="1">-SUMPRODUCT($O1251:AY1251,N(OFFSET($O225:AY225,0,MAX(COLUMN($O225:AY225))-COLUMN($O225:AY225),1,1)))</f>
        <v>0</v>
      </c>
      <c r="AZ1309" s="361">
        <f ca="1">-SUMPRODUCT($O1251:AZ1251,N(OFFSET($O225:AZ225,0,MAX(COLUMN($O225:AZ225))-COLUMN($O225:AZ225),1,1)))</f>
        <v>0</v>
      </c>
      <c r="BA1309" s="361">
        <f ca="1">-SUMPRODUCT($O1251:BA1251,N(OFFSET($O225:BA225,0,MAX(COLUMN($O225:BA225))-COLUMN($O225:BA225),1,1)))</f>
        <v>0</v>
      </c>
      <c r="BB1309" s="361">
        <f ca="1">-SUMPRODUCT($O1251:BB1251,N(OFFSET($O225:BB225,0,MAX(COLUMN($O225:BB225))-COLUMN($O225:BB225),1,1)))</f>
        <v>0</v>
      </c>
      <c r="BC1309" s="361">
        <f ca="1">-SUMPRODUCT($O1251:BC1251,N(OFFSET($O225:BC225,0,MAX(COLUMN($O225:BC225))-COLUMN($O225:BC225),1,1)))</f>
        <v>0</v>
      </c>
      <c r="BD1309" s="361">
        <f ca="1">-SUMPRODUCT($O1251:BD1251,N(OFFSET($O225:BD225,0,MAX(COLUMN($O225:BD225))-COLUMN($O225:BD225),1,1)))</f>
        <v>0</v>
      </c>
      <c r="BE1309" s="361">
        <f ca="1">-SUMPRODUCT($O1251:BE1251,N(OFFSET($O225:BE225,0,MAX(COLUMN($O225:BE225))-COLUMN($O225:BE225),1,1)))</f>
        <v>0</v>
      </c>
      <c r="BF1309" s="361">
        <f ca="1">-SUMPRODUCT($O1251:BF1251,N(OFFSET($O225:BF225,0,MAX(COLUMN($O225:BF225))-COLUMN($O225:BF225),1,1)))</f>
        <v>0</v>
      </c>
      <c r="BG1309" s="361">
        <f ca="1">-SUMPRODUCT($O1251:BG1251,N(OFFSET($O225:BG225,0,MAX(COLUMN($O225:BG225))-COLUMN($O225:BG225),1,1)))</f>
        <v>0</v>
      </c>
      <c r="BH1309" s="361">
        <f ca="1">-SUMPRODUCT($O1251:BH1251,N(OFFSET($O225:BH225,0,MAX(COLUMN($O225:BH225))-COLUMN($O225:BH225),1,1)))</f>
        <v>0</v>
      </c>
      <c r="BI1309" s="361">
        <f ca="1">-SUMPRODUCT($O1251:BI1251,N(OFFSET($O225:BI225,0,MAX(COLUMN($O225:BI225))-COLUMN($O225:BI225),1,1)))</f>
        <v>0</v>
      </c>
      <c r="BJ1309" s="361">
        <f ca="1">-SUMPRODUCT($O1251:BJ1251,N(OFFSET($O225:BJ225,0,MAX(COLUMN($O225:BJ225))-COLUMN($O225:BJ225),1,1)))</f>
        <v>0</v>
      </c>
      <c r="BK1309" s="361">
        <f ca="1">-SUMPRODUCT($O1251:BK1251,N(OFFSET($O225:BK225,0,MAX(COLUMN($O225:BK225))-COLUMN($O225:BK225),1,1)))</f>
        <v>0</v>
      </c>
      <c r="BL1309" s="361">
        <f ca="1">-SUMPRODUCT($O1251:BL1251,N(OFFSET($O225:BL225,0,MAX(COLUMN($O225:BL225))-COLUMN($O225:BL225),1,1)))</f>
        <v>0</v>
      </c>
      <c r="BM1309" s="361">
        <f ca="1">-SUMPRODUCT($O1251:BM1251,N(OFFSET($O225:BM225,0,MAX(COLUMN($O225:BM225))-COLUMN($O225:BM225),1,1)))</f>
        <v>0</v>
      </c>
    </row>
    <row r="1310" spans="3:65" outlineLevel="1" x14ac:dyDescent="0.2">
      <c r="C1310" s="325">
        <f t="shared" si="2090"/>
        <v>20</v>
      </c>
      <c r="D1310" s="303" t="str">
        <f t="shared" si="2089"/>
        <v>item 20</v>
      </c>
      <c r="E1310" s="350" t="str">
        <f t="shared" si="2089"/>
        <v>Operating Expense</v>
      </c>
      <c r="F1310" s="320">
        <f t="shared" si="2089"/>
        <v>2</v>
      </c>
      <c r="G1310" s="320"/>
      <c r="H1310" s="326"/>
      <c r="I1310" s="326"/>
      <c r="K1310" s="341">
        <f t="shared" ca="1" si="2091"/>
        <v>0</v>
      </c>
      <c r="L1310" s="342">
        <f t="shared" ca="1" si="2092"/>
        <v>0</v>
      </c>
      <c r="O1310" s="361">
        <f ca="1">-SUMPRODUCT($O1252:O1252,N(OFFSET($O226:O226,0,MAX(COLUMN($O226:O226))-COLUMN($O226:O226),1,1)))</f>
        <v>0</v>
      </c>
      <c r="P1310" s="361">
        <f ca="1">-SUMPRODUCT($O1252:P1252,N(OFFSET($O226:P226,0,MAX(COLUMN($O226:P226))-COLUMN($O226:P226),1,1)))</f>
        <v>0</v>
      </c>
      <c r="Q1310" s="361">
        <f ca="1">-SUMPRODUCT($O1252:Q1252,N(OFFSET($O226:Q226,0,MAX(COLUMN($O226:Q226))-COLUMN($O226:Q226),1,1)))</f>
        <v>0</v>
      </c>
      <c r="R1310" s="361">
        <f ca="1">-SUMPRODUCT($O1252:R1252,N(OFFSET($O226:R226,0,MAX(COLUMN($O226:R226))-COLUMN($O226:R226),1,1)))</f>
        <v>0</v>
      </c>
      <c r="S1310" s="361">
        <f ca="1">-SUMPRODUCT($O1252:S1252,N(OFFSET($O226:S226,0,MAX(COLUMN($O226:S226))-COLUMN($O226:S226),1,1)))</f>
        <v>0</v>
      </c>
      <c r="T1310" s="361">
        <f ca="1">-SUMPRODUCT($O1252:T1252,N(OFFSET($O226:T226,0,MAX(COLUMN($O226:T226))-COLUMN($O226:T226),1,1)))</f>
        <v>0</v>
      </c>
      <c r="U1310" s="361">
        <f ca="1">-SUMPRODUCT($O1252:U1252,N(OFFSET($O226:U226,0,MAX(COLUMN($O226:U226))-COLUMN($O226:U226),1,1)))</f>
        <v>0</v>
      </c>
      <c r="V1310" s="361">
        <f ca="1">-SUMPRODUCT($O1252:V1252,N(OFFSET($O226:V226,0,MAX(COLUMN($O226:V226))-COLUMN($O226:V226),1,1)))</f>
        <v>0</v>
      </c>
      <c r="W1310" s="361">
        <f ca="1">-SUMPRODUCT($O1252:W1252,N(OFFSET($O226:W226,0,MAX(COLUMN($O226:W226))-COLUMN($O226:W226),1,1)))</f>
        <v>0</v>
      </c>
      <c r="X1310" s="361">
        <f ca="1">-SUMPRODUCT($O1252:X1252,N(OFFSET($O226:X226,0,MAX(COLUMN($O226:X226))-COLUMN($O226:X226),1,1)))</f>
        <v>0</v>
      </c>
      <c r="Y1310" s="361">
        <f ca="1">-SUMPRODUCT($O1252:Y1252,N(OFFSET($O226:Y226,0,MAX(COLUMN($O226:Y226))-COLUMN($O226:Y226),1,1)))</f>
        <v>0</v>
      </c>
      <c r="Z1310" s="361">
        <f ca="1">-SUMPRODUCT($O1252:Z1252,N(OFFSET($O226:Z226,0,MAX(COLUMN($O226:Z226))-COLUMN($O226:Z226),1,1)))</f>
        <v>0</v>
      </c>
      <c r="AA1310" s="361">
        <f ca="1">-SUMPRODUCT($O1252:AA1252,N(OFFSET($O226:AA226,0,MAX(COLUMN($O226:AA226))-COLUMN($O226:AA226),1,1)))</f>
        <v>0</v>
      </c>
      <c r="AB1310" s="361">
        <f ca="1">-SUMPRODUCT($O1252:AB1252,N(OFFSET($O226:AB226,0,MAX(COLUMN($O226:AB226))-COLUMN($O226:AB226),1,1)))</f>
        <v>0</v>
      </c>
      <c r="AC1310" s="361">
        <f ca="1">-SUMPRODUCT($O1252:AC1252,N(OFFSET($O226:AC226,0,MAX(COLUMN($O226:AC226))-COLUMN($O226:AC226),1,1)))</f>
        <v>0</v>
      </c>
      <c r="AD1310" s="361">
        <f ca="1">-SUMPRODUCT($O1252:AD1252,N(OFFSET($O226:AD226,0,MAX(COLUMN($O226:AD226))-COLUMN($O226:AD226),1,1)))</f>
        <v>0</v>
      </c>
      <c r="AE1310" s="361">
        <f ca="1">-SUMPRODUCT($O1252:AE1252,N(OFFSET($O226:AE226,0,MAX(COLUMN($O226:AE226))-COLUMN($O226:AE226),1,1)))</f>
        <v>0</v>
      </c>
      <c r="AF1310" s="361">
        <f ca="1">-SUMPRODUCT($O1252:AF1252,N(OFFSET($O226:AF226,0,MAX(COLUMN($O226:AF226))-COLUMN($O226:AF226),1,1)))</f>
        <v>0</v>
      </c>
      <c r="AG1310" s="361">
        <f ca="1">-SUMPRODUCT($O1252:AG1252,N(OFFSET($O226:AG226,0,MAX(COLUMN($O226:AG226))-COLUMN($O226:AG226),1,1)))</f>
        <v>0</v>
      </c>
      <c r="AH1310" s="361">
        <f ca="1">-SUMPRODUCT($O1252:AH1252,N(OFFSET($O226:AH226,0,MAX(COLUMN($O226:AH226))-COLUMN($O226:AH226),1,1)))</f>
        <v>0</v>
      </c>
      <c r="AI1310" s="361">
        <f ca="1">-SUMPRODUCT($O1252:AI1252,N(OFFSET($O226:AI226,0,MAX(COLUMN($O226:AI226))-COLUMN($O226:AI226),1,1)))</f>
        <v>0</v>
      </c>
      <c r="AJ1310" s="361">
        <f ca="1">-SUMPRODUCT($O1252:AJ1252,N(OFFSET($O226:AJ226,0,MAX(COLUMN($O226:AJ226))-COLUMN($O226:AJ226),1,1)))</f>
        <v>0</v>
      </c>
      <c r="AK1310" s="361">
        <f ca="1">-SUMPRODUCT($O1252:AK1252,N(OFFSET($O226:AK226,0,MAX(COLUMN($O226:AK226))-COLUMN($O226:AK226),1,1)))</f>
        <v>0</v>
      </c>
      <c r="AL1310" s="361">
        <f ca="1">-SUMPRODUCT($O1252:AL1252,N(OFFSET($O226:AL226,0,MAX(COLUMN($O226:AL226))-COLUMN($O226:AL226),1,1)))</f>
        <v>0</v>
      </c>
      <c r="AM1310" s="361">
        <f ca="1">-SUMPRODUCT($O1252:AM1252,N(OFFSET($O226:AM226,0,MAX(COLUMN($O226:AM226))-COLUMN($O226:AM226),1,1)))</f>
        <v>0</v>
      </c>
      <c r="AN1310" s="361">
        <f ca="1">-SUMPRODUCT($O1252:AN1252,N(OFFSET($O226:AN226,0,MAX(COLUMN($O226:AN226))-COLUMN($O226:AN226),1,1)))</f>
        <v>0</v>
      </c>
      <c r="AO1310" s="361">
        <f ca="1">-SUMPRODUCT($O1252:AO1252,N(OFFSET($O226:AO226,0,MAX(COLUMN($O226:AO226))-COLUMN($O226:AO226),1,1)))</f>
        <v>0</v>
      </c>
      <c r="AP1310" s="361">
        <f ca="1">-SUMPRODUCT($O1252:AP1252,N(OFFSET($O226:AP226,0,MAX(COLUMN($O226:AP226))-COLUMN($O226:AP226),1,1)))</f>
        <v>0</v>
      </c>
      <c r="AQ1310" s="361">
        <f ca="1">-SUMPRODUCT($O1252:AQ1252,N(OFFSET($O226:AQ226,0,MAX(COLUMN($O226:AQ226))-COLUMN($O226:AQ226),1,1)))</f>
        <v>0</v>
      </c>
      <c r="AR1310" s="361">
        <f ca="1">-SUMPRODUCT($O1252:AR1252,N(OFFSET($O226:AR226,0,MAX(COLUMN($O226:AR226))-COLUMN($O226:AR226),1,1)))</f>
        <v>0</v>
      </c>
      <c r="AS1310" s="361">
        <f ca="1">-SUMPRODUCT($O1252:AS1252,N(OFFSET($O226:AS226,0,MAX(COLUMN($O226:AS226))-COLUMN($O226:AS226),1,1)))</f>
        <v>0</v>
      </c>
      <c r="AT1310" s="361">
        <f ca="1">-SUMPRODUCT($O1252:AT1252,N(OFFSET($O226:AT226,0,MAX(COLUMN($O226:AT226))-COLUMN($O226:AT226),1,1)))</f>
        <v>0</v>
      </c>
      <c r="AU1310" s="361">
        <f ca="1">-SUMPRODUCT($O1252:AU1252,N(OFFSET($O226:AU226,0,MAX(COLUMN($O226:AU226))-COLUMN($O226:AU226),1,1)))</f>
        <v>0</v>
      </c>
      <c r="AV1310" s="361">
        <f ca="1">-SUMPRODUCT($O1252:AV1252,N(OFFSET($O226:AV226,0,MAX(COLUMN($O226:AV226))-COLUMN($O226:AV226),1,1)))</f>
        <v>0</v>
      </c>
      <c r="AW1310" s="361">
        <f ca="1">-SUMPRODUCT($O1252:AW1252,N(OFFSET($O226:AW226,0,MAX(COLUMN($O226:AW226))-COLUMN($O226:AW226),1,1)))</f>
        <v>0</v>
      </c>
      <c r="AX1310" s="361">
        <f ca="1">-SUMPRODUCT($O1252:AX1252,N(OFFSET($O226:AX226,0,MAX(COLUMN($O226:AX226))-COLUMN($O226:AX226),1,1)))</f>
        <v>0</v>
      </c>
      <c r="AY1310" s="361">
        <f ca="1">-SUMPRODUCT($O1252:AY1252,N(OFFSET($O226:AY226,0,MAX(COLUMN($O226:AY226))-COLUMN($O226:AY226),1,1)))</f>
        <v>0</v>
      </c>
      <c r="AZ1310" s="361">
        <f ca="1">-SUMPRODUCT($O1252:AZ1252,N(OFFSET($O226:AZ226,0,MAX(COLUMN($O226:AZ226))-COLUMN($O226:AZ226),1,1)))</f>
        <v>0</v>
      </c>
      <c r="BA1310" s="361">
        <f ca="1">-SUMPRODUCT($O1252:BA1252,N(OFFSET($O226:BA226,0,MAX(COLUMN($O226:BA226))-COLUMN($O226:BA226),1,1)))</f>
        <v>0</v>
      </c>
      <c r="BB1310" s="361">
        <f ca="1">-SUMPRODUCT($O1252:BB1252,N(OFFSET($O226:BB226,0,MAX(COLUMN($O226:BB226))-COLUMN($O226:BB226),1,1)))</f>
        <v>0</v>
      </c>
      <c r="BC1310" s="361">
        <f ca="1">-SUMPRODUCT($O1252:BC1252,N(OFFSET($O226:BC226,0,MAX(COLUMN($O226:BC226))-COLUMN($O226:BC226),1,1)))</f>
        <v>0</v>
      </c>
      <c r="BD1310" s="361">
        <f ca="1">-SUMPRODUCT($O1252:BD1252,N(OFFSET($O226:BD226,0,MAX(COLUMN($O226:BD226))-COLUMN($O226:BD226),1,1)))</f>
        <v>0</v>
      </c>
      <c r="BE1310" s="361">
        <f ca="1">-SUMPRODUCT($O1252:BE1252,N(OFFSET($O226:BE226,0,MAX(COLUMN($O226:BE226))-COLUMN($O226:BE226),1,1)))</f>
        <v>0</v>
      </c>
      <c r="BF1310" s="361">
        <f ca="1">-SUMPRODUCT($O1252:BF1252,N(OFFSET($O226:BF226,0,MAX(COLUMN($O226:BF226))-COLUMN($O226:BF226),1,1)))</f>
        <v>0</v>
      </c>
      <c r="BG1310" s="361">
        <f ca="1">-SUMPRODUCT($O1252:BG1252,N(OFFSET($O226:BG226,0,MAX(COLUMN($O226:BG226))-COLUMN($O226:BG226),1,1)))</f>
        <v>0</v>
      </c>
      <c r="BH1310" s="361">
        <f ca="1">-SUMPRODUCT($O1252:BH1252,N(OFFSET($O226:BH226,0,MAX(COLUMN($O226:BH226))-COLUMN($O226:BH226),1,1)))</f>
        <v>0</v>
      </c>
      <c r="BI1310" s="361">
        <f ca="1">-SUMPRODUCT($O1252:BI1252,N(OFFSET($O226:BI226,0,MAX(COLUMN($O226:BI226))-COLUMN($O226:BI226),1,1)))</f>
        <v>0</v>
      </c>
      <c r="BJ1310" s="361">
        <f ca="1">-SUMPRODUCT($O1252:BJ1252,N(OFFSET($O226:BJ226,0,MAX(COLUMN($O226:BJ226))-COLUMN($O226:BJ226),1,1)))</f>
        <v>0</v>
      </c>
      <c r="BK1310" s="361">
        <f ca="1">-SUMPRODUCT($O1252:BK1252,N(OFFSET($O226:BK226,0,MAX(COLUMN($O226:BK226))-COLUMN($O226:BK226),1,1)))</f>
        <v>0</v>
      </c>
      <c r="BL1310" s="361">
        <f ca="1">-SUMPRODUCT($O1252:BL1252,N(OFFSET($O226:BL226,0,MAX(COLUMN($O226:BL226))-COLUMN($O226:BL226),1,1)))</f>
        <v>0</v>
      </c>
      <c r="BM1310" s="361">
        <f ca="1">-SUMPRODUCT($O1252:BM1252,N(OFFSET($O226:BM226,0,MAX(COLUMN($O226:BM226))-COLUMN($O226:BM226),1,1)))</f>
        <v>0</v>
      </c>
    </row>
    <row r="1311" spans="3:65" outlineLevel="1" x14ac:dyDescent="0.2">
      <c r="C1311" s="325">
        <f t="shared" si="2090"/>
        <v>21</v>
      </c>
      <c r="D1311" s="303" t="str">
        <f t="shared" si="2089"/>
        <v>item 21</v>
      </c>
      <c r="E1311" s="350" t="str">
        <f t="shared" si="2089"/>
        <v>Operating Expense</v>
      </c>
      <c r="F1311" s="320">
        <f t="shared" si="2089"/>
        <v>2</v>
      </c>
      <c r="G1311" s="320"/>
      <c r="H1311" s="326"/>
      <c r="I1311" s="326"/>
      <c r="K1311" s="341">
        <f t="shared" ca="1" si="2091"/>
        <v>0</v>
      </c>
      <c r="L1311" s="342">
        <f t="shared" ca="1" si="2092"/>
        <v>0</v>
      </c>
      <c r="O1311" s="361">
        <f ca="1">-SUMPRODUCT($O1253:O1253,N(OFFSET($O227:O227,0,MAX(COLUMN($O227:O227))-COLUMN($O227:O227),1,1)))</f>
        <v>0</v>
      </c>
      <c r="P1311" s="361">
        <f ca="1">-SUMPRODUCT($O1253:P1253,N(OFFSET($O227:P227,0,MAX(COLUMN($O227:P227))-COLUMN($O227:P227),1,1)))</f>
        <v>0</v>
      </c>
      <c r="Q1311" s="361">
        <f ca="1">-SUMPRODUCT($O1253:Q1253,N(OFFSET($O227:Q227,0,MAX(COLUMN($O227:Q227))-COLUMN($O227:Q227),1,1)))</f>
        <v>0</v>
      </c>
      <c r="R1311" s="361">
        <f ca="1">-SUMPRODUCT($O1253:R1253,N(OFFSET($O227:R227,0,MAX(COLUMN($O227:R227))-COLUMN($O227:R227),1,1)))</f>
        <v>0</v>
      </c>
      <c r="S1311" s="361">
        <f ca="1">-SUMPRODUCT($O1253:S1253,N(OFFSET($O227:S227,0,MAX(COLUMN($O227:S227))-COLUMN($O227:S227),1,1)))</f>
        <v>0</v>
      </c>
      <c r="T1311" s="361">
        <f ca="1">-SUMPRODUCT($O1253:T1253,N(OFFSET($O227:T227,0,MAX(COLUMN($O227:T227))-COLUMN($O227:T227),1,1)))</f>
        <v>0</v>
      </c>
      <c r="U1311" s="361">
        <f ca="1">-SUMPRODUCT($O1253:U1253,N(OFFSET($O227:U227,0,MAX(COLUMN($O227:U227))-COLUMN($O227:U227),1,1)))</f>
        <v>0</v>
      </c>
      <c r="V1311" s="361">
        <f ca="1">-SUMPRODUCT($O1253:V1253,N(OFFSET($O227:V227,0,MAX(COLUMN($O227:V227))-COLUMN($O227:V227),1,1)))</f>
        <v>0</v>
      </c>
      <c r="W1311" s="361">
        <f ca="1">-SUMPRODUCT($O1253:W1253,N(OFFSET($O227:W227,0,MAX(COLUMN($O227:W227))-COLUMN($O227:W227),1,1)))</f>
        <v>0</v>
      </c>
      <c r="X1311" s="361">
        <f ca="1">-SUMPRODUCT($O1253:X1253,N(OFFSET($O227:X227,0,MAX(COLUMN($O227:X227))-COLUMN($O227:X227),1,1)))</f>
        <v>0</v>
      </c>
      <c r="Y1311" s="361">
        <f ca="1">-SUMPRODUCT($O1253:Y1253,N(OFFSET($O227:Y227,0,MAX(COLUMN($O227:Y227))-COLUMN($O227:Y227),1,1)))</f>
        <v>0</v>
      </c>
      <c r="Z1311" s="361">
        <f ca="1">-SUMPRODUCT($O1253:Z1253,N(OFFSET($O227:Z227,0,MAX(COLUMN($O227:Z227))-COLUMN($O227:Z227),1,1)))</f>
        <v>0</v>
      </c>
      <c r="AA1311" s="361">
        <f ca="1">-SUMPRODUCT($O1253:AA1253,N(OFFSET($O227:AA227,0,MAX(COLUMN($O227:AA227))-COLUMN($O227:AA227),1,1)))</f>
        <v>0</v>
      </c>
      <c r="AB1311" s="361">
        <f ca="1">-SUMPRODUCT($O1253:AB1253,N(OFFSET($O227:AB227,0,MAX(COLUMN($O227:AB227))-COLUMN($O227:AB227),1,1)))</f>
        <v>0</v>
      </c>
      <c r="AC1311" s="361">
        <f ca="1">-SUMPRODUCT($O1253:AC1253,N(OFFSET($O227:AC227,0,MAX(COLUMN($O227:AC227))-COLUMN($O227:AC227),1,1)))</f>
        <v>0</v>
      </c>
      <c r="AD1311" s="361">
        <f ca="1">-SUMPRODUCT($O1253:AD1253,N(OFFSET($O227:AD227,0,MAX(COLUMN($O227:AD227))-COLUMN($O227:AD227),1,1)))</f>
        <v>0</v>
      </c>
      <c r="AE1311" s="361">
        <f ca="1">-SUMPRODUCT($O1253:AE1253,N(OFFSET($O227:AE227,0,MAX(COLUMN($O227:AE227))-COLUMN($O227:AE227),1,1)))</f>
        <v>0</v>
      </c>
      <c r="AF1311" s="361">
        <f ca="1">-SUMPRODUCT($O1253:AF1253,N(OFFSET($O227:AF227,0,MAX(COLUMN($O227:AF227))-COLUMN($O227:AF227),1,1)))</f>
        <v>0</v>
      </c>
      <c r="AG1311" s="361">
        <f ca="1">-SUMPRODUCT($O1253:AG1253,N(OFFSET($O227:AG227,0,MAX(COLUMN($O227:AG227))-COLUMN($O227:AG227),1,1)))</f>
        <v>0</v>
      </c>
      <c r="AH1311" s="361">
        <f ca="1">-SUMPRODUCT($O1253:AH1253,N(OFFSET($O227:AH227,0,MAX(COLUMN($O227:AH227))-COLUMN($O227:AH227),1,1)))</f>
        <v>0</v>
      </c>
      <c r="AI1311" s="361">
        <f ca="1">-SUMPRODUCT($O1253:AI1253,N(OFFSET($O227:AI227,0,MAX(COLUMN($O227:AI227))-COLUMN($O227:AI227),1,1)))</f>
        <v>0</v>
      </c>
      <c r="AJ1311" s="361">
        <f ca="1">-SUMPRODUCT($O1253:AJ1253,N(OFFSET($O227:AJ227,0,MAX(COLUMN($O227:AJ227))-COLUMN($O227:AJ227),1,1)))</f>
        <v>0</v>
      </c>
      <c r="AK1311" s="361">
        <f ca="1">-SUMPRODUCT($O1253:AK1253,N(OFFSET($O227:AK227,0,MAX(COLUMN($O227:AK227))-COLUMN($O227:AK227),1,1)))</f>
        <v>0</v>
      </c>
      <c r="AL1311" s="361">
        <f ca="1">-SUMPRODUCT($O1253:AL1253,N(OFFSET($O227:AL227,0,MAX(COLUMN($O227:AL227))-COLUMN($O227:AL227),1,1)))</f>
        <v>0</v>
      </c>
      <c r="AM1311" s="361">
        <f ca="1">-SUMPRODUCT($O1253:AM1253,N(OFFSET($O227:AM227,0,MAX(COLUMN($O227:AM227))-COLUMN($O227:AM227),1,1)))</f>
        <v>0</v>
      </c>
      <c r="AN1311" s="361">
        <f ca="1">-SUMPRODUCT($O1253:AN1253,N(OFFSET($O227:AN227,0,MAX(COLUMN($O227:AN227))-COLUMN($O227:AN227),1,1)))</f>
        <v>0</v>
      </c>
      <c r="AO1311" s="361">
        <f ca="1">-SUMPRODUCT($O1253:AO1253,N(OFFSET($O227:AO227,0,MAX(COLUMN($O227:AO227))-COLUMN($O227:AO227),1,1)))</f>
        <v>0</v>
      </c>
      <c r="AP1311" s="361">
        <f ca="1">-SUMPRODUCT($O1253:AP1253,N(OFFSET($O227:AP227,0,MAX(COLUMN($O227:AP227))-COLUMN($O227:AP227),1,1)))</f>
        <v>0</v>
      </c>
      <c r="AQ1311" s="361">
        <f ca="1">-SUMPRODUCT($O1253:AQ1253,N(OFFSET($O227:AQ227,0,MAX(COLUMN($O227:AQ227))-COLUMN($O227:AQ227),1,1)))</f>
        <v>0</v>
      </c>
      <c r="AR1311" s="361">
        <f ca="1">-SUMPRODUCT($O1253:AR1253,N(OFFSET($O227:AR227,0,MAX(COLUMN($O227:AR227))-COLUMN($O227:AR227),1,1)))</f>
        <v>0</v>
      </c>
      <c r="AS1311" s="361">
        <f ca="1">-SUMPRODUCT($O1253:AS1253,N(OFFSET($O227:AS227,0,MAX(COLUMN($O227:AS227))-COLUMN($O227:AS227),1,1)))</f>
        <v>0</v>
      </c>
      <c r="AT1311" s="361">
        <f ca="1">-SUMPRODUCT($O1253:AT1253,N(OFFSET($O227:AT227,0,MAX(COLUMN($O227:AT227))-COLUMN($O227:AT227),1,1)))</f>
        <v>0</v>
      </c>
      <c r="AU1311" s="361">
        <f ca="1">-SUMPRODUCT($O1253:AU1253,N(OFFSET($O227:AU227,0,MAX(COLUMN($O227:AU227))-COLUMN($O227:AU227),1,1)))</f>
        <v>0</v>
      </c>
      <c r="AV1311" s="361">
        <f ca="1">-SUMPRODUCT($O1253:AV1253,N(OFFSET($O227:AV227,0,MAX(COLUMN($O227:AV227))-COLUMN($O227:AV227),1,1)))</f>
        <v>0</v>
      </c>
      <c r="AW1311" s="361">
        <f ca="1">-SUMPRODUCT($O1253:AW1253,N(OFFSET($O227:AW227,0,MAX(COLUMN($O227:AW227))-COLUMN($O227:AW227),1,1)))</f>
        <v>0</v>
      </c>
      <c r="AX1311" s="361">
        <f ca="1">-SUMPRODUCT($O1253:AX1253,N(OFFSET($O227:AX227,0,MAX(COLUMN($O227:AX227))-COLUMN($O227:AX227),1,1)))</f>
        <v>0</v>
      </c>
      <c r="AY1311" s="361">
        <f ca="1">-SUMPRODUCT($O1253:AY1253,N(OFFSET($O227:AY227,0,MAX(COLUMN($O227:AY227))-COLUMN($O227:AY227),1,1)))</f>
        <v>0</v>
      </c>
      <c r="AZ1311" s="361">
        <f ca="1">-SUMPRODUCT($O1253:AZ1253,N(OFFSET($O227:AZ227,0,MAX(COLUMN($O227:AZ227))-COLUMN($O227:AZ227),1,1)))</f>
        <v>0</v>
      </c>
      <c r="BA1311" s="361">
        <f ca="1">-SUMPRODUCT($O1253:BA1253,N(OFFSET($O227:BA227,0,MAX(COLUMN($O227:BA227))-COLUMN($O227:BA227),1,1)))</f>
        <v>0</v>
      </c>
      <c r="BB1311" s="361">
        <f ca="1">-SUMPRODUCT($O1253:BB1253,N(OFFSET($O227:BB227,0,MAX(COLUMN($O227:BB227))-COLUMN($O227:BB227),1,1)))</f>
        <v>0</v>
      </c>
      <c r="BC1311" s="361">
        <f ca="1">-SUMPRODUCT($O1253:BC1253,N(OFFSET($O227:BC227,0,MAX(COLUMN($O227:BC227))-COLUMN($O227:BC227),1,1)))</f>
        <v>0</v>
      </c>
      <c r="BD1311" s="361">
        <f ca="1">-SUMPRODUCT($O1253:BD1253,N(OFFSET($O227:BD227,0,MAX(COLUMN($O227:BD227))-COLUMN($O227:BD227),1,1)))</f>
        <v>0</v>
      </c>
      <c r="BE1311" s="361">
        <f ca="1">-SUMPRODUCT($O1253:BE1253,N(OFFSET($O227:BE227,0,MAX(COLUMN($O227:BE227))-COLUMN($O227:BE227),1,1)))</f>
        <v>0</v>
      </c>
      <c r="BF1311" s="361">
        <f ca="1">-SUMPRODUCT($O1253:BF1253,N(OFFSET($O227:BF227,0,MAX(COLUMN($O227:BF227))-COLUMN($O227:BF227),1,1)))</f>
        <v>0</v>
      </c>
      <c r="BG1311" s="361">
        <f ca="1">-SUMPRODUCT($O1253:BG1253,N(OFFSET($O227:BG227,0,MAX(COLUMN($O227:BG227))-COLUMN($O227:BG227),1,1)))</f>
        <v>0</v>
      </c>
      <c r="BH1311" s="361">
        <f ca="1">-SUMPRODUCT($O1253:BH1253,N(OFFSET($O227:BH227,0,MAX(COLUMN($O227:BH227))-COLUMN($O227:BH227),1,1)))</f>
        <v>0</v>
      </c>
      <c r="BI1311" s="361">
        <f ca="1">-SUMPRODUCT($O1253:BI1253,N(OFFSET($O227:BI227,0,MAX(COLUMN($O227:BI227))-COLUMN($O227:BI227),1,1)))</f>
        <v>0</v>
      </c>
      <c r="BJ1311" s="361">
        <f ca="1">-SUMPRODUCT($O1253:BJ1253,N(OFFSET($O227:BJ227,0,MAX(COLUMN($O227:BJ227))-COLUMN($O227:BJ227),1,1)))</f>
        <v>0</v>
      </c>
      <c r="BK1311" s="361">
        <f ca="1">-SUMPRODUCT($O1253:BK1253,N(OFFSET($O227:BK227,0,MAX(COLUMN($O227:BK227))-COLUMN($O227:BK227),1,1)))</f>
        <v>0</v>
      </c>
      <c r="BL1311" s="361">
        <f ca="1">-SUMPRODUCT($O1253:BL1253,N(OFFSET($O227:BL227,0,MAX(COLUMN($O227:BL227))-COLUMN($O227:BL227),1,1)))</f>
        <v>0</v>
      </c>
      <c r="BM1311" s="361">
        <f ca="1">-SUMPRODUCT($O1253:BM1253,N(OFFSET($O227:BM227,0,MAX(COLUMN($O227:BM227))-COLUMN($O227:BM227),1,1)))</f>
        <v>0</v>
      </c>
    </row>
    <row r="1312" spans="3:65" outlineLevel="1" x14ac:dyDescent="0.2">
      <c r="C1312" s="325">
        <f t="shared" si="2090"/>
        <v>22</v>
      </c>
      <c r="D1312" s="303" t="str">
        <f t="shared" si="2089"/>
        <v>item 22</v>
      </c>
      <c r="E1312" s="350" t="str">
        <f t="shared" si="2089"/>
        <v>Operating Expense</v>
      </c>
      <c r="F1312" s="320">
        <f t="shared" si="2089"/>
        <v>2</v>
      </c>
      <c r="G1312" s="320"/>
      <c r="H1312" s="326"/>
      <c r="I1312" s="326"/>
      <c r="K1312" s="341">
        <f t="shared" ca="1" si="2091"/>
        <v>0</v>
      </c>
      <c r="L1312" s="342">
        <f t="shared" ca="1" si="2092"/>
        <v>0</v>
      </c>
      <c r="O1312" s="361">
        <f ca="1">-SUMPRODUCT($O1254:O1254,N(OFFSET($O228:O228,0,MAX(COLUMN($O228:O228))-COLUMN($O228:O228),1,1)))</f>
        <v>0</v>
      </c>
      <c r="P1312" s="361">
        <f ca="1">-SUMPRODUCT($O1254:P1254,N(OFFSET($O228:P228,0,MAX(COLUMN($O228:P228))-COLUMN($O228:P228),1,1)))</f>
        <v>0</v>
      </c>
      <c r="Q1312" s="361">
        <f ca="1">-SUMPRODUCT($O1254:Q1254,N(OFFSET($O228:Q228,0,MAX(COLUMN($O228:Q228))-COLUMN($O228:Q228),1,1)))</f>
        <v>0</v>
      </c>
      <c r="R1312" s="361">
        <f ca="1">-SUMPRODUCT($O1254:R1254,N(OFFSET($O228:R228,0,MAX(COLUMN($O228:R228))-COLUMN($O228:R228),1,1)))</f>
        <v>0</v>
      </c>
      <c r="S1312" s="361">
        <f ca="1">-SUMPRODUCT($O1254:S1254,N(OFFSET($O228:S228,0,MAX(COLUMN($O228:S228))-COLUMN($O228:S228),1,1)))</f>
        <v>0</v>
      </c>
      <c r="T1312" s="361">
        <f ca="1">-SUMPRODUCT($O1254:T1254,N(OFFSET($O228:T228,0,MAX(COLUMN($O228:T228))-COLUMN($O228:T228),1,1)))</f>
        <v>0</v>
      </c>
      <c r="U1312" s="361">
        <f ca="1">-SUMPRODUCT($O1254:U1254,N(OFFSET($O228:U228,0,MAX(COLUMN($O228:U228))-COLUMN($O228:U228),1,1)))</f>
        <v>0</v>
      </c>
      <c r="V1312" s="361">
        <f ca="1">-SUMPRODUCT($O1254:V1254,N(OFFSET($O228:V228,0,MAX(COLUMN($O228:V228))-COLUMN($O228:V228),1,1)))</f>
        <v>0</v>
      </c>
      <c r="W1312" s="361">
        <f ca="1">-SUMPRODUCT($O1254:W1254,N(OFFSET($O228:W228,0,MAX(COLUMN($O228:W228))-COLUMN($O228:W228),1,1)))</f>
        <v>0</v>
      </c>
      <c r="X1312" s="361">
        <f ca="1">-SUMPRODUCT($O1254:X1254,N(OFFSET($O228:X228,0,MAX(COLUMN($O228:X228))-COLUMN($O228:X228),1,1)))</f>
        <v>0</v>
      </c>
      <c r="Y1312" s="361">
        <f ca="1">-SUMPRODUCT($O1254:Y1254,N(OFFSET($O228:Y228,0,MAX(COLUMN($O228:Y228))-COLUMN($O228:Y228),1,1)))</f>
        <v>0</v>
      </c>
      <c r="Z1312" s="361">
        <f ca="1">-SUMPRODUCT($O1254:Z1254,N(OFFSET($O228:Z228,0,MAX(COLUMN($O228:Z228))-COLUMN($O228:Z228),1,1)))</f>
        <v>0</v>
      </c>
      <c r="AA1312" s="361">
        <f ca="1">-SUMPRODUCT($O1254:AA1254,N(OFFSET($O228:AA228,0,MAX(COLUMN($O228:AA228))-COLUMN($O228:AA228),1,1)))</f>
        <v>0</v>
      </c>
      <c r="AB1312" s="361">
        <f ca="1">-SUMPRODUCT($O1254:AB1254,N(OFFSET($O228:AB228,0,MAX(COLUMN($O228:AB228))-COLUMN($O228:AB228),1,1)))</f>
        <v>0</v>
      </c>
      <c r="AC1312" s="361">
        <f ca="1">-SUMPRODUCT($O1254:AC1254,N(OFFSET($O228:AC228,0,MAX(COLUMN($O228:AC228))-COLUMN($O228:AC228),1,1)))</f>
        <v>0</v>
      </c>
      <c r="AD1312" s="361">
        <f ca="1">-SUMPRODUCT($O1254:AD1254,N(OFFSET($O228:AD228,0,MAX(COLUMN($O228:AD228))-COLUMN($O228:AD228),1,1)))</f>
        <v>0</v>
      </c>
      <c r="AE1312" s="361">
        <f ca="1">-SUMPRODUCT($O1254:AE1254,N(OFFSET($O228:AE228,0,MAX(COLUMN($O228:AE228))-COLUMN($O228:AE228),1,1)))</f>
        <v>0</v>
      </c>
      <c r="AF1312" s="361">
        <f ca="1">-SUMPRODUCT($O1254:AF1254,N(OFFSET($O228:AF228,0,MAX(COLUMN($O228:AF228))-COLUMN($O228:AF228),1,1)))</f>
        <v>0</v>
      </c>
      <c r="AG1312" s="361">
        <f ca="1">-SUMPRODUCT($O1254:AG1254,N(OFFSET($O228:AG228,0,MAX(COLUMN($O228:AG228))-COLUMN($O228:AG228),1,1)))</f>
        <v>0</v>
      </c>
      <c r="AH1312" s="361">
        <f ca="1">-SUMPRODUCT($O1254:AH1254,N(OFFSET($O228:AH228,0,MAX(COLUMN($O228:AH228))-COLUMN($O228:AH228),1,1)))</f>
        <v>0</v>
      </c>
      <c r="AI1312" s="361">
        <f ca="1">-SUMPRODUCT($O1254:AI1254,N(OFFSET($O228:AI228,0,MAX(COLUMN($O228:AI228))-COLUMN($O228:AI228),1,1)))</f>
        <v>0</v>
      </c>
      <c r="AJ1312" s="361">
        <f ca="1">-SUMPRODUCT($O1254:AJ1254,N(OFFSET($O228:AJ228,0,MAX(COLUMN($O228:AJ228))-COLUMN($O228:AJ228),1,1)))</f>
        <v>0</v>
      </c>
      <c r="AK1312" s="361">
        <f ca="1">-SUMPRODUCT($O1254:AK1254,N(OFFSET($O228:AK228,0,MAX(COLUMN($O228:AK228))-COLUMN($O228:AK228),1,1)))</f>
        <v>0</v>
      </c>
      <c r="AL1312" s="361">
        <f ca="1">-SUMPRODUCT($O1254:AL1254,N(OFFSET($O228:AL228,0,MAX(COLUMN($O228:AL228))-COLUMN($O228:AL228),1,1)))</f>
        <v>0</v>
      </c>
      <c r="AM1312" s="361">
        <f ca="1">-SUMPRODUCT($O1254:AM1254,N(OFFSET($O228:AM228,0,MAX(COLUMN($O228:AM228))-COLUMN($O228:AM228),1,1)))</f>
        <v>0</v>
      </c>
      <c r="AN1312" s="361">
        <f ca="1">-SUMPRODUCT($O1254:AN1254,N(OFFSET($O228:AN228,0,MAX(COLUMN($O228:AN228))-COLUMN($O228:AN228),1,1)))</f>
        <v>0</v>
      </c>
      <c r="AO1312" s="361">
        <f ca="1">-SUMPRODUCT($O1254:AO1254,N(OFFSET($O228:AO228,0,MAX(COLUMN($O228:AO228))-COLUMN($O228:AO228),1,1)))</f>
        <v>0</v>
      </c>
      <c r="AP1312" s="361">
        <f ca="1">-SUMPRODUCT($O1254:AP1254,N(OFFSET($O228:AP228,0,MAX(COLUMN($O228:AP228))-COLUMN($O228:AP228),1,1)))</f>
        <v>0</v>
      </c>
      <c r="AQ1312" s="361">
        <f ca="1">-SUMPRODUCT($O1254:AQ1254,N(OFFSET($O228:AQ228,0,MAX(COLUMN($O228:AQ228))-COLUMN($O228:AQ228),1,1)))</f>
        <v>0</v>
      </c>
      <c r="AR1312" s="361">
        <f ca="1">-SUMPRODUCT($O1254:AR1254,N(OFFSET($O228:AR228,0,MAX(COLUMN($O228:AR228))-COLUMN($O228:AR228),1,1)))</f>
        <v>0</v>
      </c>
      <c r="AS1312" s="361">
        <f ca="1">-SUMPRODUCT($O1254:AS1254,N(OFFSET($O228:AS228,0,MAX(COLUMN($O228:AS228))-COLUMN($O228:AS228),1,1)))</f>
        <v>0</v>
      </c>
      <c r="AT1312" s="361">
        <f ca="1">-SUMPRODUCT($O1254:AT1254,N(OFFSET($O228:AT228,0,MAX(COLUMN($O228:AT228))-COLUMN($O228:AT228),1,1)))</f>
        <v>0</v>
      </c>
      <c r="AU1312" s="361">
        <f ca="1">-SUMPRODUCT($O1254:AU1254,N(OFFSET($O228:AU228,0,MAX(COLUMN($O228:AU228))-COLUMN($O228:AU228),1,1)))</f>
        <v>0</v>
      </c>
      <c r="AV1312" s="361">
        <f ca="1">-SUMPRODUCT($O1254:AV1254,N(OFFSET($O228:AV228,0,MAX(COLUMN($O228:AV228))-COLUMN($O228:AV228),1,1)))</f>
        <v>0</v>
      </c>
      <c r="AW1312" s="361">
        <f ca="1">-SUMPRODUCT($O1254:AW1254,N(OFFSET($O228:AW228,0,MAX(COLUMN($O228:AW228))-COLUMN($O228:AW228),1,1)))</f>
        <v>0</v>
      </c>
      <c r="AX1312" s="361">
        <f ca="1">-SUMPRODUCT($O1254:AX1254,N(OFFSET($O228:AX228,0,MAX(COLUMN($O228:AX228))-COLUMN($O228:AX228),1,1)))</f>
        <v>0</v>
      </c>
      <c r="AY1312" s="361">
        <f ca="1">-SUMPRODUCT($O1254:AY1254,N(OFFSET($O228:AY228,0,MAX(COLUMN($O228:AY228))-COLUMN($O228:AY228),1,1)))</f>
        <v>0</v>
      </c>
      <c r="AZ1312" s="361">
        <f ca="1">-SUMPRODUCT($O1254:AZ1254,N(OFFSET($O228:AZ228,0,MAX(COLUMN($O228:AZ228))-COLUMN($O228:AZ228),1,1)))</f>
        <v>0</v>
      </c>
      <c r="BA1312" s="361">
        <f ca="1">-SUMPRODUCT($O1254:BA1254,N(OFFSET($O228:BA228,0,MAX(COLUMN($O228:BA228))-COLUMN($O228:BA228),1,1)))</f>
        <v>0</v>
      </c>
      <c r="BB1312" s="361">
        <f ca="1">-SUMPRODUCT($O1254:BB1254,N(OFFSET($O228:BB228,0,MAX(COLUMN($O228:BB228))-COLUMN($O228:BB228),1,1)))</f>
        <v>0</v>
      </c>
      <c r="BC1312" s="361">
        <f ca="1">-SUMPRODUCT($O1254:BC1254,N(OFFSET($O228:BC228,0,MAX(COLUMN($O228:BC228))-COLUMN($O228:BC228),1,1)))</f>
        <v>0</v>
      </c>
      <c r="BD1312" s="361">
        <f ca="1">-SUMPRODUCT($O1254:BD1254,N(OFFSET($O228:BD228,0,MAX(COLUMN($O228:BD228))-COLUMN($O228:BD228),1,1)))</f>
        <v>0</v>
      </c>
      <c r="BE1312" s="361">
        <f ca="1">-SUMPRODUCT($O1254:BE1254,N(OFFSET($O228:BE228,0,MAX(COLUMN($O228:BE228))-COLUMN($O228:BE228),1,1)))</f>
        <v>0</v>
      </c>
      <c r="BF1312" s="361">
        <f ca="1">-SUMPRODUCT($O1254:BF1254,N(OFFSET($O228:BF228,0,MAX(COLUMN($O228:BF228))-COLUMN($O228:BF228),1,1)))</f>
        <v>0</v>
      </c>
      <c r="BG1312" s="361">
        <f ca="1">-SUMPRODUCT($O1254:BG1254,N(OFFSET($O228:BG228,0,MAX(COLUMN($O228:BG228))-COLUMN($O228:BG228),1,1)))</f>
        <v>0</v>
      </c>
      <c r="BH1312" s="361">
        <f ca="1">-SUMPRODUCT($O1254:BH1254,N(OFFSET($O228:BH228,0,MAX(COLUMN($O228:BH228))-COLUMN($O228:BH228),1,1)))</f>
        <v>0</v>
      </c>
      <c r="BI1312" s="361">
        <f ca="1">-SUMPRODUCT($O1254:BI1254,N(OFFSET($O228:BI228,0,MAX(COLUMN($O228:BI228))-COLUMN($O228:BI228),1,1)))</f>
        <v>0</v>
      </c>
      <c r="BJ1312" s="361">
        <f ca="1">-SUMPRODUCT($O1254:BJ1254,N(OFFSET($O228:BJ228,0,MAX(COLUMN($O228:BJ228))-COLUMN($O228:BJ228),1,1)))</f>
        <v>0</v>
      </c>
      <c r="BK1312" s="361">
        <f ca="1">-SUMPRODUCT($O1254:BK1254,N(OFFSET($O228:BK228,0,MAX(COLUMN($O228:BK228))-COLUMN($O228:BK228),1,1)))</f>
        <v>0</v>
      </c>
      <c r="BL1312" s="361">
        <f ca="1">-SUMPRODUCT($O1254:BL1254,N(OFFSET($O228:BL228,0,MAX(COLUMN($O228:BL228))-COLUMN($O228:BL228),1,1)))</f>
        <v>0</v>
      </c>
      <c r="BM1312" s="361">
        <f ca="1">-SUMPRODUCT($O1254:BM1254,N(OFFSET($O228:BM228,0,MAX(COLUMN($O228:BM228))-COLUMN($O228:BM228),1,1)))</f>
        <v>0</v>
      </c>
    </row>
    <row r="1313" spans="3:65" outlineLevel="1" x14ac:dyDescent="0.2">
      <c r="C1313" s="325">
        <f t="shared" si="2090"/>
        <v>23</v>
      </c>
      <c r="D1313" s="303" t="str">
        <f t="shared" si="2089"/>
        <v>item 23</v>
      </c>
      <c r="E1313" s="350" t="str">
        <f t="shared" si="2089"/>
        <v>Operating Expense</v>
      </c>
      <c r="F1313" s="320">
        <f t="shared" si="2089"/>
        <v>2</v>
      </c>
      <c r="G1313" s="320"/>
      <c r="H1313" s="326"/>
      <c r="I1313" s="326"/>
      <c r="K1313" s="341">
        <f t="shared" ca="1" si="2091"/>
        <v>0</v>
      </c>
      <c r="L1313" s="342">
        <f t="shared" ca="1" si="2092"/>
        <v>0</v>
      </c>
      <c r="O1313" s="361">
        <f ca="1">-SUMPRODUCT($O1255:O1255,N(OFFSET($O229:O229,0,MAX(COLUMN($O229:O229))-COLUMN($O229:O229),1,1)))</f>
        <v>0</v>
      </c>
      <c r="P1313" s="361">
        <f ca="1">-SUMPRODUCT($O1255:P1255,N(OFFSET($O229:P229,0,MAX(COLUMN($O229:P229))-COLUMN($O229:P229),1,1)))</f>
        <v>0</v>
      </c>
      <c r="Q1313" s="361">
        <f ca="1">-SUMPRODUCT($O1255:Q1255,N(OFFSET($O229:Q229,0,MAX(COLUMN($O229:Q229))-COLUMN($O229:Q229),1,1)))</f>
        <v>0</v>
      </c>
      <c r="R1313" s="361">
        <f ca="1">-SUMPRODUCT($O1255:R1255,N(OFFSET($O229:R229,0,MAX(COLUMN($O229:R229))-COLUMN($O229:R229),1,1)))</f>
        <v>0</v>
      </c>
      <c r="S1313" s="361">
        <f ca="1">-SUMPRODUCT($O1255:S1255,N(OFFSET($O229:S229,0,MAX(COLUMN($O229:S229))-COLUMN($O229:S229),1,1)))</f>
        <v>0</v>
      </c>
      <c r="T1313" s="361">
        <f ca="1">-SUMPRODUCT($O1255:T1255,N(OFFSET($O229:T229,0,MAX(COLUMN($O229:T229))-COLUMN($O229:T229),1,1)))</f>
        <v>0</v>
      </c>
      <c r="U1313" s="361">
        <f ca="1">-SUMPRODUCT($O1255:U1255,N(OFFSET($O229:U229,0,MAX(COLUMN($O229:U229))-COLUMN($O229:U229),1,1)))</f>
        <v>0</v>
      </c>
      <c r="V1313" s="361">
        <f ca="1">-SUMPRODUCT($O1255:V1255,N(OFFSET($O229:V229,0,MAX(COLUMN($O229:V229))-COLUMN($O229:V229),1,1)))</f>
        <v>0</v>
      </c>
      <c r="W1313" s="361">
        <f ca="1">-SUMPRODUCT($O1255:W1255,N(OFFSET($O229:W229,0,MAX(COLUMN($O229:W229))-COLUMN($O229:W229),1,1)))</f>
        <v>0</v>
      </c>
      <c r="X1313" s="361">
        <f ca="1">-SUMPRODUCT($O1255:X1255,N(OFFSET($O229:X229,0,MAX(COLUMN($O229:X229))-COLUMN($O229:X229),1,1)))</f>
        <v>0</v>
      </c>
      <c r="Y1313" s="361">
        <f ca="1">-SUMPRODUCT($O1255:Y1255,N(OFFSET($O229:Y229,0,MAX(COLUMN($O229:Y229))-COLUMN($O229:Y229),1,1)))</f>
        <v>0</v>
      </c>
      <c r="Z1313" s="361">
        <f ca="1">-SUMPRODUCT($O1255:Z1255,N(OFFSET($O229:Z229,0,MAX(COLUMN($O229:Z229))-COLUMN($O229:Z229),1,1)))</f>
        <v>0</v>
      </c>
      <c r="AA1313" s="361">
        <f ca="1">-SUMPRODUCT($O1255:AA1255,N(OFFSET($O229:AA229,0,MAX(COLUMN($O229:AA229))-COLUMN($O229:AA229),1,1)))</f>
        <v>0</v>
      </c>
      <c r="AB1313" s="361">
        <f ca="1">-SUMPRODUCT($O1255:AB1255,N(OFFSET($O229:AB229,0,MAX(COLUMN($O229:AB229))-COLUMN($O229:AB229),1,1)))</f>
        <v>0</v>
      </c>
      <c r="AC1313" s="361">
        <f ca="1">-SUMPRODUCT($O1255:AC1255,N(OFFSET($O229:AC229,0,MAX(COLUMN($O229:AC229))-COLUMN($O229:AC229),1,1)))</f>
        <v>0</v>
      </c>
      <c r="AD1313" s="361">
        <f ca="1">-SUMPRODUCT($O1255:AD1255,N(OFFSET($O229:AD229,0,MAX(COLUMN($O229:AD229))-COLUMN($O229:AD229),1,1)))</f>
        <v>0</v>
      </c>
      <c r="AE1313" s="361">
        <f ca="1">-SUMPRODUCT($O1255:AE1255,N(OFFSET($O229:AE229,0,MAX(COLUMN($O229:AE229))-COLUMN($O229:AE229),1,1)))</f>
        <v>0</v>
      </c>
      <c r="AF1313" s="361">
        <f ca="1">-SUMPRODUCT($O1255:AF1255,N(OFFSET($O229:AF229,0,MAX(COLUMN($O229:AF229))-COLUMN($O229:AF229),1,1)))</f>
        <v>0</v>
      </c>
      <c r="AG1313" s="361">
        <f ca="1">-SUMPRODUCT($O1255:AG1255,N(OFFSET($O229:AG229,0,MAX(COLUMN($O229:AG229))-COLUMN($O229:AG229),1,1)))</f>
        <v>0</v>
      </c>
      <c r="AH1313" s="361">
        <f ca="1">-SUMPRODUCT($O1255:AH1255,N(OFFSET($O229:AH229,0,MAX(COLUMN($O229:AH229))-COLUMN($O229:AH229),1,1)))</f>
        <v>0</v>
      </c>
      <c r="AI1313" s="361">
        <f ca="1">-SUMPRODUCT($O1255:AI1255,N(OFFSET($O229:AI229,0,MAX(COLUMN($O229:AI229))-COLUMN($O229:AI229),1,1)))</f>
        <v>0</v>
      </c>
      <c r="AJ1313" s="361">
        <f ca="1">-SUMPRODUCT($O1255:AJ1255,N(OFFSET($O229:AJ229,0,MAX(COLUMN($O229:AJ229))-COLUMN($O229:AJ229),1,1)))</f>
        <v>0</v>
      </c>
      <c r="AK1313" s="361">
        <f ca="1">-SUMPRODUCT($O1255:AK1255,N(OFFSET($O229:AK229,0,MAX(COLUMN($O229:AK229))-COLUMN($O229:AK229),1,1)))</f>
        <v>0</v>
      </c>
      <c r="AL1313" s="361">
        <f ca="1">-SUMPRODUCT($O1255:AL1255,N(OFFSET($O229:AL229,0,MAX(COLUMN($O229:AL229))-COLUMN($O229:AL229),1,1)))</f>
        <v>0</v>
      </c>
      <c r="AM1313" s="361">
        <f ca="1">-SUMPRODUCT($O1255:AM1255,N(OFFSET($O229:AM229,0,MAX(COLUMN($O229:AM229))-COLUMN($O229:AM229),1,1)))</f>
        <v>0</v>
      </c>
      <c r="AN1313" s="361">
        <f ca="1">-SUMPRODUCT($O1255:AN1255,N(OFFSET($O229:AN229,0,MAX(COLUMN($O229:AN229))-COLUMN($O229:AN229),1,1)))</f>
        <v>0</v>
      </c>
      <c r="AO1313" s="361">
        <f ca="1">-SUMPRODUCT($O1255:AO1255,N(OFFSET($O229:AO229,0,MAX(COLUMN($O229:AO229))-COLUMN($O229:AO229),1,1)))</f>
        <v>0</v>
      </c>
      <c r="AP1313" s="361">
        <f ca="1">-SUMPRODUCT($O1255:AP1255,N(OFFSET($O229:AP229,0,MAX(COLUMN($O229:AP229))-COLUMN($O229:AP229),1,1)))</f>
        <v>0</v>
      </c>
      <c r="AQ1313" s="361">
        <f ca="1">-SUMPRODUCT($O1255:AQ1255,N(OFFSET($O229:AQ229,0,MAX(COLUMN($O229:AQ229))-COLUMN($O229:AQ229),1,1)))</f>
        <v>0</v>
      </c>
      <c r="AR1313" s="361">
        <f ca="1">-SUMPRODUCT($O1255:AR1255,N(OFFSET($O229:AR229,0,MAX(COLUMN($O229:AR229))-COLUMN($O229:AR229),1,1)))</f>
        <v>0</v>
      </c>
      <c r="AS1313" s="361">
        <f ca="1">-SUMPRODUCT($O1255:AS1255,N(OFFSET($O229:AS229,0,MAX(COLUMN($O229:AS229))-COLUMN($O229:AS229),1,1)))</f>
        <v>0</v>
      </c>
      <c r="AT1313" s="361">
        <f ca="1">-SUMPRODUCT($O1255:AT1255,N(OFFSET($O229:AT229,0,MAX(COLUMN($O229:AT229))-COLUMN($O229:AT229),1,1)))</f>
        <v>0</v>
      </c>
      <c r="AU1313" s="361">
        <f ca="1">-SUMPRODUCT($O1255:AU1255,N(OFFSET($O229:AU229,0,MAX(COLUMN($O229:AU229))-COLUMN($O229:AU229),1,1)))</f>
        <v>0</v>
      </c>
      <c r="AV1313" s="361">
        <f ca="1">-SUMPRODUCT($O1255:AV1255,N(OFFSET($O229:AV229,0,MAX(COLUMN($O229:AV229))-COLUMN($O229:AV229),1,1)))</f>
        <v>0</v>
      </c>
      <c r="AW1313" s="361">
        <f ca="1">-SUMPRODUCT($O1255:AW1255,N(OFFSET($O229:AW229,0,MAX(COLUMN($O229:AW229))-COLUMN($O229:AW229),1,1)))</f>
        <v>0</v>
      </c>
      <c r="AX1313" s="361">
        <f ca="1">-SUMPRODUCT($O1255:AX1255,N(OFFSET($O229:AX229,0,MAX(COLUMN($O229:AX229))-COLUMN($O229:AX229),1,1)))</f>
        <v>0</v>
      </c>
      <c r="AY1313" s="361">
        <f ca="1">-SUMPRODUCT($O1255:AY1255,N(OFFSET($O229:AY229,0,MAX(COLUMN($O229:AY229))-COLUMN($O229:AY229),1,1)))</f>
        <v>0</v>
      </c>
      <c r="AZ1313" s="361">
        <f ca="1">-SUMPRODUCT($O1255:AZ1255,N(OFFSET($O229:AZ229,0,MAX(COLUMN($O229:AZ229))-COLUMN($O229:AZ229),1,1)))</f>
        <v>0</v>
      </c>
      <c r="BA1313" s="361">
        <f ca="1">-SUMPRODUCT($O1255:BA1255,N(OFFSET($O229:BA229,0,MAX(COLUMN($O229:BA229))-COLUMN($O229:BA229),1,1)))</f>
        <v>0</v>
      </c>
      <c r="BB1313" s="361">
        <f ca="1">-SUMPRODUCT($O1255:BB1255,N(OFFSET($O229:BB229,0,MAX(COLUMN($O229:BB229))-COLUMN($O229:BB229),1,1)))</f>
        <v>0</v>
      </c>
      <c r="BC1313" s="361">
        <f ca="1">-SUMPRODUCT($O1255:BC1255,N(OFFSET($O229:BC229,0,MAX(COLUMN($O229:BC229))-COLUMN($O229:BC229),1,1)))</f>
        <v>0</v>
      </c>
      <c r="BD1313" s="361">
        <f ca="1">-SUMPRODUCT($O1255:BD1255,N(OFFSET($O229:BD229,0,MAX(COLUMN($O229:BD229))-COLUMN($O229:BD229),1,1)))</f>
        <v>0</v>
      </c>
      <c r="BE1313" s="361">
        <f ca="1">-SUMPRODUCT($O1255:BE1255,N(OFFSET($O229:BE229,0,MAX(COLUMN($O229:BE229))-COLUMN($O229:BE229),1,1)))</f>
        <v>0</v>
      </c>
      <c r="BF1313" s="361">
        <f ca="1">-SUMPRODUCT($O1255:BF1255,N(OFFSET($O229:BF229,0,MAX(COLUMN($O229:BF229))-COLUMN($O229:BF229),1,1)))</f>
        <v>0</v>
      </c>
      <c r="BG1313" s="361">
        <f ca="1">-SUMPRODUCT($O1255:BG1255,N(OFFSET($O229:BG229,0,MAX(COLUMN($O229:BG229))-COLUMN($O229:BG229),1,1)))</f>
        <v>0</v>
      </c>
      <c r="BH1313" s="361">
        <f ca="1">-SUMPRODUCT($O1255:BH1255,N(OFFSET($O229:BH229,0,MAX(COLUMN($O229:BH229))-COLUMN($O229:BH229),1,1)))</f>
        <v>0</v>
      </c>
      <c r="BI1313" s="361">
        <f ca="1">-SUMPRODUCT($O1255:BI1255,N(OFFSET($O229:BI229,0,MAX(COLUMN($O229:BI229))-COLUMN($O229:BI229),1,1)))</f>
        <v>0</v>
      </c>
      <c r="BJ1313" s="361">
        <f ca="1">-SUMPRODUCT($O1255:BJ1255,N(OFFSET($O229:BJ229,0,MAX(COLUMN($O229:BJ229))-COLUMN($O229:BJ229),1,1)))</f>
        <v>0</v>
      </c>
      <c r="BK1313" s="361">
        <f ca="1">-SUMPRODUCT($O1255:BK1255,N(OFFSET($O229:BK229,0,MAX(COLUMN($O229:BK229))-COLUMN($O229:BK229),1,1)))</f>
        <v>0</v>
      </c>
      <c r="BL1313" s="361">
        <f ca="1">-SUMPRODUCT($O1255:BL1255,N(OFFSET($O229:BL229,0,MAX(COLUMN($O229:BL229))-COLUMN($O229:BL229),1,1)))</f>
        <v>0</v>
      </c>
      <c r="BM1313" s="361">
        <f ca="1">-SUMPRODUCT($O1255:BM1255,N(OFFSET($O229:BM229,0,MAX(COLUMN($O229:BM229))-COLUMN($O229:BM229),1,1)))</f>
        <v>0</v>
      </c>
    </row>
    <row r="1314" spans="3:65" outlineLevel="1" x14ac:dyDescent="0.2">
      <c r="C1314" s="325">
        <f t="shared" si="2090"/>
        <v>24</v>
      </c>
      <c r="D1314" s="303" t="str">
        <f t="shared" si="2089"/>
        <v>item 24</v>
      </c>
      <c r="E1314" s="350" t="str">
        <f t="shared" si="2089"/>
        <v>Operating Expense</v>
      </c>
      <c r="F1314" s="320">
        <f t="shared" si="2089"/>
        <v>2</v>
      </c>
      <c r="G1314" s="320"/>
      <c r="H1314" s="326"/>
      <c r="I1314" s="326"/>
      <c r="K1314" s="341">
        <f t="shared" ca="1" si="2091"/>
        <v>0</v>
      </c>
      <c r="L1314" s="342">
        <f t="shared" ca="1" si="2092"/>
        <v>0</v>
      </c>
      <c r="O1314" s="361">
        <f ca="1">-SUMPRODUCT($O1256:O1256,N(OFFSET($O230:O230,0,MAX(COLUMN($O230:O230))-COLUMN($O230:O230),1,1)))</f>
        <v>0</v>
      </c>
      <c r="P1314" s="361">
        <f ca="1">-SUMPRODUCT($O1256:P1256,N(OFFSET($O230:P230,0,MAX(COLUMN($O230:P230))-COLUMN($O230:P230),1,1)))</f>
        <v>0</v>
      </c>
      <c r="Q1314" s="361">
        <f ca="1">-SUMPRODUCT($O1256:Q1256,N(OFFSET($O230:Q230,0,MAX(COLUMN($O230:Q230))-COLUMN($O230:Q230),1,1)))</f>
        <v>0</v>
      </c>
      <c r="R1314" s="361">
        <f ca="1">-SUMPRODUCT($O1256:R1256,N(OFFSET($O230:R230,0,MAX(COLUMN($O230:R230))-COLUMN($O230:R230),1,1)))</f>
        <v>0</v>
      </c>
      <c r="S1314" s="361">
        <f ca="1">-SUMPRODUCT($O1256:S1256,N(OFFSET($O230:S230,0,MAX(COLUMN($O230:S230))-COLUMN($O230:S230),1,1)))</f>
        <v>0</v>
      </c>
      <c r="T1314" s="361">
        <f ca="1">-SUMPRODUCT($O1256:T1256,N(OFFSET($O230:T230,0,MAX(COLUMN($O230:T230))-COLUMN($O230:T230),1,1)))</f>
        <v>0</v>
      </c>
      <c r="U1314" s="361">
        <f ca="1">-SUMPRODUCT($O1256:U1256,N(OFFSET($O230:U230,0,MAX(COLUMN($O230:U230))-COLUMN($O230:U230),1,1)))</f>
        <v>0</v>
      </c>
      <c r="V1314" s="361">
        <f ca="1">-SUMPRODUCT($O1256:V1256,N(OFFSET($O230:V230,0,MAX(COLUMN($O230:V230))-COLUMN($O230:V230),1,1)))</f>
        <v>0</v>
      </c>
      <c r="W1314" s="361">
        <f ca="1">-SUMPRODUCT($O1256:W1256,N(OFFSET($O230:W230,0,MAX(COLUMN($O230:W230))-COLUMN($O230:W230),1,1)))</f>
        <v>0</v>
      </c>
      <c r="X1314" s="361">
        <f ca="1">-SUMPRODUCT($O1256:X1256,N(OFFSET($O230:X230,0,MAX(COLUMN($O230:X230))-COLUMN($O230:X230),1,1)))</f>
        <v>0</v>
      </c>
      <c r="Y1314" s="361">
        <f ca="1">-SUMPRODUCT($O1256:Y1256,N(OFFSET($O230:Y230,0,MAX(COLUMN($O230:Y230))-COLUMN($O230:Y230),1,1)))</f>
        <v>0</v>
      </c>
      <c r="Z1314" s="361">
        <f ca="1">-SUMPRODUCT($O1256:Z1256,N(OFFSET($O230:Z230,0,MAX(COLUMN($O230:Z230))-COLUMN($O230:Z230),1,1)))</f>
        <v>0</v>
      </c>
      <c r="AA1314" s="361">
        <f ca="1">-SUMPRODUCT($O1256:AA1256,N(OFFSET($O230:AA230,0,MAX(COLUMN($O230:AA230))-COLUMN($O230:AA230),1,1)))</f>
        <v>0</v>
      </c>
      <c r="AB1314" s="361">
        <f ca="1">-SUMPRODUCT($O1256:AB1256,N(OFFSET($O230:AB230,0,MAX(COLUMN($O230:AB230))-COLUMN($O230:AB230),1,1)))</f>
        <v>0</v>
      </c>
      <c r="AC1314" s="361">
        <f ca="1">-SUMPRODUCT($O1256:AC1256,N(OFFSET($O230:AC230,0,MAX(COLUMN($O230:AC230))-COLUMN($O230:AC230),1,1)))</f>
        <v>0</v>
      </c>
      <c r="AD1314" s="361">
        <f ca="1">-SUMPRODUCT($O1256:AD1256,N(OFFSET($O230:AD230,0,MAX(COLUMN($O230:AD230))-COLUMN($O230:AD230),1,1)))</f>
        <v>0</v>
      </c>
      <c r="AE1314" s="361">
        <f ca="1">-SUMPRODUCT($O1256:AE1256,N(OFFSET($O230:AE230,0,MAX(COLUMN($O230:AE230))-COLUMN($O230:AE230),1,1)))</f>
        <v>0</v>
      </c>
      <c r="AF1314" s="361">
        <f ca="1">-SUMPRODUCT($O1256:AF1256,N(OFFSET($O230:AF230,0,MAX(COLUMN($O230:AF230))-COLUMN($O230:AF230),1,1)))</f>
        <v>0</v>
      </c>
      <c r="AG1314" s="361">
        <f ca="1">-SUMPRODUCT($O1256:AG1256,N(OFFSET($O230:AG230,0,MAX(COLUMN($O230:AG230))-COLUMN($O230:AG230),1,1)))</f>
        <v>0</v>
      </c>
      <c r="AH1314" s="361">
        <f ca="1">-SUMPRODUCT($O1256:AH1256,N(OFFSET($O230:AH230,0,MAX(COLUMN($O230:AH230))-COLUMN($O230:AH230),1,1)))</f>
        <v>0</v>
      </c>
      <c r="AI1314" s="361">
        <f ca="1">-SUMPRODUCT($O1256:AI1256,N(OFFSET($O230:AI230,0,MAX(COLUMN($O230:AI230))-COLUMN($O230:AI230),1,1)))</f>
        <v>0</v>
      </c>
      <c r="AJ1314" s="361">
        <f ca="1">-SUMPRODUCT($O1256:AJ1256,N(OFFSET($O230:AJ230,0,MAX(COLUMN($O230:AJ230))-COLUMN($O230:AJ230),1,1)))</f>
        <v>0</v>
      </c>
      <c r="AK1314" s="361">
        <f ca="1">-SUMPRODUCT($O1256:AK1256,N(OFFSET($O230:AK230,0,MAX(COLUMN($O230:AK230))-COLUMN($O230:AK230),1,1)))</f>
        <v>0</v>
      </c>
      <c r="AL1314" s="361">
        <f ca="1">-SUMPRODUCT($O1256:AL1256,N(OFFSET($O230:AL230,0,MAX(COLUMN($O230:AL230))-COLUMN($O230:AL230),1,1)))</f>
        <v>0</v>
      </c>
      <c r="AM1314" s="361">
        <f ca="1">-SUMPRODUCT($O1256:AM1256,N(OFFSET($O230:AM230,0,MAX(COLUMN($O230:AM230))-COLUMN($O230:AM230),1,1)))</f>
        <v>0</v>
      </c>
      <c r="AN1314" s="361">
        <f ca="1">-SUMPRODUCT($O1256:AN1256,N(OFFSET($O230:AN230,0,MAX(COLUMN($O230:AN230))-COLUMN($O230:AN230),1,1)))</f>
        <v>0</v>
      </c>
      <c r="AO1314" s="361">
        <f ca="1">-SUMPRODUCT($O1256:AO1256,N(OFFSET($O230:AO230,0,MAX(COLUMN($O230:AO230))-COLUMN($O230:AO230),1,1)))</f>
        <v>0</v>
      </c>
      <c r="AP1314" s="361">
        <f ca="1">-SUMPRODUCT($O1256:AP1256,N(OFFSET($O230:AP230,0,MAX(COLUMN($O230:AP230))-COLUMN($O230:AP230),1,1)))</f>
        <v>0</v>
      </c>
      <c r="AQ1314" s="361">
        <f ca="1">-SUMPRODUCT($O1256:AQ1256,N(OFFSET($O230:AQ230,0,MAX(COLUMN($O230:AQ230))-COLUMN($O230:AQ230),1,1)))</f>
        <v>0</v>
      </c>
      <c r="AR1314" s="361">
        <f ca="1">-SUMPRODUCT($O1256:AR1256,N(OFFSET($O230:AR230,0,MAX(COLUMN($O230:AR230))-COLUMN($O230:AR230),1,1)))</f>
        <v>0</v>
      </c>
      <c r="AS1314" s="361">
        <f ca="1">-SUMPRODUCT($O1256:AS1256,N(OFFSET($O230:AS230,0,MAX(COLUMN($O230:AS230))-COLUMN($O230:AS230),1,1)))</f>
        <v>0</v>
      </c>
      <c r="AT1314" s="361">
        <f ca="1">-SUMPRODUCT($O1256:AT1256,N(OFFSET($O230:AT230,0,MAX(COLUMN($O230:AT230))-COLUMN($O230:AT230),1,1)))</f>
        <v>0</v>
      </c>
      <c r="AU1314" s="361">
        <f ca="1">-SUMPRODUCT($O1256:AU1256,N(OFFSET($O230:AU230,0,MAX(COLUMN($O230:AU230))-COLUMN($O230:AU230),1,1)))</f>
        <v>0</v>
      </c>
      <c r="AV1314" s="361">
        <f ca="1">-SUMPRODUCT($O1256:AV1256,N(OFFSET($O230:AV230,0,MAX(COLUMN($O230:AV230))-COLUMN($O230:AV230),1,1)))</f>
        <v>0</v>
      </c>
      <c r="AW1314" s="361">
        <f ca="1">-SUMPRODUCT($O1256:AW1256,N(OFFSET($O230:AW230,0,MAX(COLUMN($O230:AW230))-COLUMN($O230:AW230),1,1)))</f>
        <v>0</v>
      </c>
      <c r="AX1314" s="361">
        <f ca="1">-SUMPRODUCT($O1256:AX1256,N(OFFSET($O230:AX230,0,MAX(COLUMN($O230:AX230))-COLUMN($O230:AX230),1,1)))</f>
        <v>0</v>
      </c>
      <c r="AY1314" s="361">
        <f ca="1">-SUMPRODUCT($O1256:AY1256,N(OFFSET($O230:AY230,0,MAX(COLUMN($O230:AY230))-COLUMN($O230:AY230),1,1)))</f>
        <v>0</v>
      </c>
      <c r="AZ1314" s="361">
        <f ca="1">-SUMPRODUCT($O1256:AZ1256,N(OFFSET($O230:AZ230,0,MAX(COLUMN($O230:AZ230))-COLUMN($O230:AZ230),1,1)))</f>
        <v>0</v>
      </c>
      <c r="BA1314" s="361">
        <f ca="1">-SUMPRODUCT($O1256:BA1256,N(OFFSET($O230:BA230,0,MAX(COLUMN($O230:BA230))-COLUMN($O230:BA230),1,1)))</f>
        <v>0</v>
      </c>
      <c r="BB1314" s="361">
        <f ca="1">-SUMPRODUCT($O1256:BB1256,N(OFFSET($O230:BB230,0,MAX(COLUMN($O230:BB230))-COLUMN($O230:BB230),1,1)))</f>
        <v>0</v>
      </c>
      <c r="BC1314" s="361">
        <f ca="1">-SUMPRODUCT($O1256:BC1256,N(OFFSET($O230:BC230,0,MAX(COLUMN($O230:BC230))-COLUMN($O230:BC230),1,1)))</f>
        <v>0</v>
      </c>
      <c r="BD1314" s="361">
        <f ca="1">-SUMPRODUCT($O1256:BD1256,N(OFFSET($O230:BD230,0,MAX(COLUMN($O230:BD230))-COLUMN($O230:BD230),1,1)))</f>
        <v>0</v>
      </c>
      <c r="BE1314" s="361">
        <f ca="1">-SUMPRODUCT($O1256:BE1256,N(OFFSET($O230:BE230,0,MAX(COLUMN($O230:BE230))-COLUMN($O230:BE230),1,1)))</f>
        <v>0</v>
      </c>
      <c r="BF1314" s="361">
        <f ca="1">-SUMPRODUCT($O1256:BF1256,N(OFFSET($O230:BF230,0,MAX(COLUMN($O230:BF230))-COLUMN($O230:BF230),1,1)))</f>
        <v>0</v>
      </c>
      <c r="BG1314" s="361">
        <f ca="1">-SUMPRODUCT($O1256:BG1256,N(OFFSET($O230:BG230,0,MAX(COLUMN($O230:BG230))-COLUMN($O230:BG230),1,1)))</f>
        <v>0</v>
      </c>
      <c r="BH1314" s="361">
        <f ca="1">-SUMPRODUCT($O1256:BH1256,N(OFFSET($O230:BH230,0,MAX(COLUMN($O230:BH230))-COLUMN($O230:BH230),1,1)))</f>
        <v>0</v>
      </c>
      <c r="BI1314" s="361">
        <f ca="1">-SUMPRODUCT($O1256:BI1256,N(OFFSET($O230:BI230,0,MAX(COLUMN($O230:BI230))-COLUMN($O230:BI230),1,1)))</f>
        <v>0</v>
      </c>
      <c r="BJ1314" s="361">
        <f ca="1">-SUMPRODUCT($O1256:BJ1256,N(OFFSET($O230:BJ230,0,MAX(COLUMN($O230:BJ230))-COLUMN($O230:BJ230),1,1)))</f>
        <v>0</v>
      </c>
      <c r="BK1314" s="361">
        <f ca="1">-SUMPRODUCT($O1256:BK1256,N(OFFSET($O230:BK230,0,MAX(COLUMN($O230:BK230))-COLUMN($O230:BK230),1,1)))</f>
        <v>0</v>
      </c>
      <c r="BL1314" s="361">
        <f ca="1">-SUMPRODUCT($O1256:BL1256,N(OFFSET($O230:BL230,0,MAX(COLUMN($O230:BL230))-COLUMN($O230:BL230),1,1)))</f>
        <v>0</v>
      </c>
      <c r="BM1314" s="361">
        <f ca="1">-SUMPRODUCT($O1256:BM1256,N(OFFSET($O230:BM230,0,MAX(COLUMN($O230:BM230))-COLUMN($O230:BM230),1,1)))</f>
        <v>0</v>
      </c>
    </row>
    <row r="1315" spans="3:65" outlineLevel="1" x14ac:dyDescent="0.2">
      <c r="C1315" s="325">
        <f t="shared" si="2090"/>
        <v>25</v>
      </c>
      <c r="D1315" s="303" t="str">
        <f t="shared" si="2089"/>
        <v>item 25</v>
      </c>
      <c r="E1315" s="350" t="str">
        <f t="shared" si="2089"/>
        <v>Operating Expense</v>
      </c>
      <c r="F1315" s="320">
        <f t="shared" si="2089"/>
        <v>2</v>
      </c>
      <c r="G1315" s="320"/>
      <c r="H1315" s="326"/>
      <c r="I1315" s="326"/>
      <c r="K1315" s="344">
        <f t="shared" ca="1" si="2091"/>
        <v>0</v>
      </c>
      <c r="L1315" s="345">
        <f t="shared" ca="1" si="2092"/>
        <v>0</v>
      </c>
      <c r="O1315" s="361">
        <f ca="1">-SUMPRODUCT($O1257:O1257,N(OFFSET($O231:O231,0,MAX(COLUMN($O231:O231))-COLUMN($O231:O231),1,1)))</f>
        <v>0</v>
      </c>
      <c r="P1315" s="361">
        <f ca="1">-SUMPRODUCT($O1257:P1257,N(OFFSET($O231:P231,0,MAX(COLUMN($O231:P231))-COLUMN($O231:P231),1,1)))</f>
        <v>0</v>
      </c>
      <c r="Q1315" s="361">
        <f ca="1">-SUMPRODUCT($O1257:Q1257,N(OFFSET($O231:Q231,0,MAX(COLUMN($O231:Q231))-COLUMN($O231:Q231),1,1)))</f>
        <v>0</v>
      </c>
      <c r="R1315" s="361">
        <f ca="1">-SUMPRODUCT($O1257:R1257,N(OFFSET($O231:R231,0,MAX(COLUMN($O231:R231))-COLUMN($O231:R231),1,1)))</f>
        <v>0</v>
      </c>
      <c r="S1315" s="361">
        <f ca="1">-SUMPRODUCT($O1257:S1257,N(OFFSET($O231:S231,0,MAX(COLUMN($O231:S231))-COLUMN($O231:S231),1,1)))</f>
        <v>0</v>
      </c>
      <c r="T1315" s="361">
        <f ca="1">-SUMPRODUCT($O1257:T1257,N(OFFSET($O231:T231,0,MAX(COLUMN($O231:T231))-COLUMN($O231:T231),1,1)))</f>
        <v>0</v>
      </c>
      <c r="U1315" s="361">
        <f ca="1">-SUMPRODUCT($O1257:U1257,N(OFFSET($O231:U231,0,MAX(COLUMN($O231:U231))-COLUMN($O231:U231),1,1)))</f>
        <v>0</v>
      </c>
      <c r="V1315" s="361">
        <f ca="1">-SUMPRODUCT($O1257:V1257,N(OFFSET($O231:V231,0,MAX(COLUMN($O231:V231))-COLUMN($O231:V231),1,1)))</f>
        <v>0</v>
      </c>
      <c r="W1315" s="361">
        <f ca="1">-SUMPRODUCT($O1257:W1257,N(OFFSET($O231:W231,0,MAX(COLUMN($O231:W231))-COLUMN($O231:W231),1,1)))</f>
        <v>0</v>
      </c>
      <c r="X1315" s="361">
        <f ca="1">-SUMPRODUCT($O1257:X1257,N(OFFSET($O231:X231,0,MAX(COLUMN($O231:X231))-COLUMN($O231:X231),1,1)))</f>
        <v>0</v>
      </c>
      <c r="Y1315" s="361">
        <f ca="1">-SUMPRODUCT($O1257:Y1257,N(OFFSET($O231:Y231,0,MAX(COLUMN($O231:Y231))-COLUMN($O231:Y231),1,1)))</f>
        <v>0</v>
      </c>
      <c r="Z1315" s="361">
        <f ca="1">-SUMPRODUCT($O1257:Z1257,N(OFFSET($O231:Z231,0,MAX(COLUMN($O231:Z231))-COLUMN($O231:Z231),1,1)))</f>
        <v>0</v>
      </c>
      <c r="AA1315" s="361">
        <f ca="1">-SUMPRODUCT($O1257:AA1257,N(OFFSET($O231:AA231,0,MAX(COLUMN($O231:AA231))-COLUMN($O231:AA231),1,1)))</f>
        <v>0</v>
      </c>
      <c r="AB1315" s="361">
        <f ca="1">-SUMPRODUCT($O1257:AB1257,N(OFFSET($O231:AB231,0,MAX(COLUMN($O231:AB231))-COLUMN($O231:AB231),1,1)))</f>
        <v>0</v>
      </c>
      <c r="AC1315" s="361">
        <f ca="1">-SUMPRODUCT($O1257:AC1257,N(OFFSET($O231:AC231,0,MAX(COLUMN($O231:AC231))-COLUMN($O231:AC231),1,1)))</f>
        <v>0</v>
      </c>
      <c r="AD1315" s="361">
        <f ca="1">-SUMPRODUCT($O1257:AD1257,N(OFFSET($O231:AD231,0,MAX(COLUMN($O231:AD231))-COLUMN($O231:AD231),1,1)))</f>
        <v>0</v>
      </c>
      <c r="AE1315" s="361">
        <f ca="1">-SUMPRODUCT($O1257:AE1257,N(OFFSET($O231:AE231,0,MAX(COLUMN($O231:AE231))-COLUMN($O231:AE231),1,1)))</f>
        <v>0</v>
      </c>
      <c r="AF1315" s="361">
        <f ca="1">-SUMPRODUCT($O1257:AF1257,N(OFFSET($O231:AF231,0,MAX(COLUMN($O231:AF231))-COLUMN($O231:AF231),1,1)))</f>
        <v>0</v>
      </c>
      <c r="AG1315" s="361">
        <f ca="1">-SUMPRODUCT($O1257:AG1257,N(OFFSET($O231:AG231,0,MAX(COLUMN($O231:AG231))-COLUMN($O231:AG231),1,1)))</f>
        <v>0</v>
      </c>
      <c r="AH1315" s="361">
        <f ca="1">-SUMPRODUCT($O1257:AH1257,N(OFFSET($O231:AH231,0,MAX(COLUMN($O231:AH231))-COLUMN($O231:AH231),1,1)))</f>
        <v>0</v>
      </c>
      <c r="AI1315" s="361">
        <f ca="1">-SUMPRODUCT($O1257:AI1257,N(OFFSET($O231:AI231,0,MAX(COLUMN($O231:AI231))-COLUMN($O231:AI231),1,1)))</f>
        <v>0</v>
      </c>
      <c r="AJ1315" s="361">
        <f ca="1">-SUMPRODUCT($O1257:AJ1257,N(OFFSET($O231:AJ231,0,MAX(COLUMN($O231:AJ231))-COLUMN($O231:AJ231),1,1)))</f>
        <v>0</v>
      </c>
      <c r="AK1315" s="361">
        <f ca="1">-SUMPRODUCT($O1257:AK1257,N(OFFSET($O231:AK231,0,MAX(COLUMN($O231:AK231))-COLUMN($O231:AK231),1,1)))</f>
        <v>0</v>
      </c>
      <c r="AL1315" s="361">
        <f ca="1">-SUMPRODUCT($O1257:AL1257,N(OFFSET($O231:AL231,0,MAX(COLUMN($O231:AL231))-COLUMN($O231:AL231),1,1)))</f>
        <v>0</v>
      </c>
      <c r="AM1315" s="361">
        <f ca="1">-SUMPRODUCT($O1257:AM1257,N(OFFSET($O231:AM231,0,MAX(COLUMN($O231:AM231))-COLUMN($O231:AM231),1,1)))</f>
        <v>0</v>
      </c>
      <c r="AN1315" s="361">
        <f ca="1">-SUMPRODUCT($O1257:AN1257,N(OFFSET($O231:AN231,0,MAX(COLUMN($O231:AN231))-COLUMN($O231:AN231),1,1)))</f>
        <v>0</v>
      </c>
      <c r="AO1315" s="361">
        <f ca="1">-SUMPRODUCT($O1257:AO1257,N(OFFSET($O231:AO231,0,MAX(COLUMN($O231:AO231))-COLUMN($O231:AO231),1,1)))</f>
        <v>0</v>
      </c>
      <c r="AP1315" s="361">
        <f ca="1">-SUMPRODUCT($O1257:AP1257,N(OFFSET($O231:AP231,0,MAX(COLUMN($O231:AP231))-COLUMN($O231:AP231),1,1)))</f>
        <v>0</v>
      </c>
      <c r="AQ1315" s="361">
        <f ca="1">-SUMPRODUCT($O1257:AQ1257,N(OFFSET($O231:AQ231,0,MAX(COLUMN($O231:AQ231))-COLUMN($O231:AQ231),1,1)))</f>
        <v>0</v>
      </c>
      <c r="AR1315" s="361">
        <f ca="1">-SUMPRODUCT($O1257:AR1257,N(OFFSET($O231:AR231,0,MAX(COLUMN($O231:AR231))-COLUMN($O231:AR231),1,1)))</f>
        <v>0</v>
      </c>
      <c r="AS1315" s="361">
        <f ca="1">-SUMPRODUCT($O1257:AS1257,N(OFFSET($O231:AS231,0,MAX(COLUMN($O231:AS231))-COLUMN($O231:AS231),1,1)))</f>
        <v>0</v>
      </c>
      <c r="AT1315" s="361">
        <f ca="1">-SUMPRODUCT($O1257:AT1257,N(OFFSET($O231:AT231,0,MAX(COLUMN($O231:AT231))-COLUMN($O231:AT231),1,1)))</f>
        <v>0</v>
      </c>
      <c r="AU1315" s="361">
        <f ca="1">-SUMPRODUCT($O1257:AU1257,N(OFFSET($O231:AU231,0,MAX(COLUMN($O231:AU231))-COLUMN($O231:AU231),1,1)))</f>
        <v>0</v>
      </c>
      <c r="AV1315" s="361">
        <f ca="1">-SUMPRODUCT($O1257:AV1257,N(OFFSET($O231:AV231,0,MAX(COLUMN($O231:AV231))-COLUMN($O231:AV231),1,1)))</f>
        <v>0</v>
      </c>
      <c r="AW1315" s="361">
        <f ca="1">-SUMPRODUCT($O1257:AW1257,N(OFFSET($O231:AW231,0,MAX(COLUMN($O231:AW231))-COLUMN($O231:AW231),1,1)))</f>
        <v>0</v>
      </c>
      <c r="AX1315" s="361">
        <f ca="1">-SUMPRODUCT($O1257:AX1257,N(OFFSET($O231:AX231,0,MAX(COLUMN($O231:AX231))-COLUMN($O231:AX231),1,1)))</f>
        <v>0</v>
      </c>
      <c r="AY1315" s="361">
        <f ca="1">-SUMPRODUCT($O1257:AY1257,N(OFFSET($O231:AY231,0,MAX(COLUMN($O231:AY231))-COLUMN($O231:AY231),1,1)))</f>
        <v>0</v>
      </c>
      <c r="AZ1315" s="361">
        <f ca="1">-SUMPRODUCT($O1257:AZ1257,N(OFFSET($O231:AZ231,0,MAX(COLUMN($O231:AZ231))-COLUMN($O231:AZ231),1,1)))</f>
        <v>0</v>
      </c>
      <c r="BA1315" s="361">
        <f ca="1">-SUMPRODUCT($O1257:BA1257,N(OFFSET($O231:BA231,0,MAX(COLUMN($O231:BA231))-COLUMN($O231:BA231),1,1)))</f>
        <v>0</v>
      </c>
      <c r="BB1315" s="361">
        <f ca="1">-SUMPRODUCT($O1257:BB1257,N(OFFSET($O231:BB231,0,MAX(COLUMN($O231:BB231))-COLUMN($O231:BB231),1,1)))</f>
        <v>0</v>
      </c>
      <c r="BC1315" s="361">
        <f ca="1">-SUMPRODUCT($O1257:BC1257,N(OFFSET($O231:BC231,0,MAX(COLUMN($O231:BC231))-COLUMN($O231:BC231),1,1)))</f>
        <v>0</v>
      </c>
      <c r="BD1315" s="361">
        <f ca="1">-SUMPRODUCT($O1257:BD1257,N(OFFSET($O231:BD231,0,MAX(COLUMN($O231:BD231))-COLUMN($O231:BD231),1,1)))</f>
        <v>0</v>
      </c>
      <c r="BE1315" s="361">
        <f ca="1">-SUMPRODUCT($O1257:BE1257,N(OFFSET($O231:BE231,0,MAX(COLUMN($O231:BE231))-COLUMN($O231:BE231),1,1)))</f>
        <v>0</v>
      </c>
      <c r="BF1315" s="361">
        <f ca="1">-SUMPRODUCT($O1257:BF1257,N(OFFSET($O231:BF231,0,MAX(COLUMN($O231:BF231))-COLUMN($O231:BF231),1,1)))</f>
        <v>0</v>
      </c>
      <c r="BG1315" s="361">
        <f ca="1">-SUMPRODUCT($O1257:BG1257,N(OFFSET($O231:BG231,0,MAX(COLUMN($O231:BG231))-COLUMN($O231:BG231),1,1)))</f>
        <v>0</v>
      </c>
      <c r="BH1315" s="361">
        <f ca="1">-SUMPRODUCT($O1257:BH1257,N(OFFSET($O231:BH231,0,MAX(COLUMN($O231:BH231))-COLUMN($O231:BH231),1,1)))</f>
        <v>0</v>
      </c>
      <c r="BI1315" s="361">
        <f ca="1">-SUMPRODUCT($O1257:BI1257,N(OFFSET($O231:BI231,0,MAX(COLUMN($O231:BI231))-COLUMN($O231:BI231),1,1)))</f>
        <v>0</v>
      </c>
      <c r="BJ1315" s="361">
        <f ca="1">-SUMPRODUCT($O1257:BJ1257,N(OFFSET($O231:BJ231,0,MAX(COLUMN($O231:BJ231))-COLUMN($O231:BJ231),1,1)))</f>
        <v>0</v>
      </c>
      <c r="BK1315" s="361">
        <f ca="1">-SUMPRODUCT($O1257:BK1257,N(OFFSET($O231:BK231,0,MAX(COLUMN($O231:BK231))-COLUMN($O231:BK231),1,1)))</f>
        <v>0</v>
      </c>
      <c r="BL1315" s="361">
        <f ca="1">-SUMPRODUCT($O1257:BL1257,N(OFFSET($O231:BL231,0,MAX(COLUMN($O231:BL231))-COLUMN($O231:BL231),1,1)))</f>
        <v>0</v>
      </c>
      <c r="BM1315" s="361">
        <f ca="1">-SUMPRODUCT($O1257:BM1257,N(OFFSET($O231:BM231,0,MAX(COLUMN($O231:BM231))-COLUMN($O231:BM231),1,1)))</f>
        <v>0</v>
      </c>
    </row>
    <row r="1316" spans="3:65" outlineLevel="1" x14ac:dyDescent="0.2">
      <c r="D1316" s="331" t="str">
        <f>"Total "&amp;D1290</f>
        <v>Total ITC Normalization, After Tax</v>
      </c>
      <c r="K1316" s="346">
        <f t="shared" ca="1" si="2091"/>
        <v>0</v>
      </c>
      <c r="L1316" s="347">
        <f t="shared" ca="1" si="2092"/>
        <v>0</v>
      </c>
      <c r="O1316" s="348">
        <f ca="1">SUM(O1291:O1315)</f>
        <v>0</v>
      </c>
      <c r="P1316" s="348">
        <f ca="1">SUM(P1291:P1315)</f>
        <v>0</v>
      </c>
      <c r="Q1316" s="348">
        <f t="shared" ref="Q1316" ca="1" si="2093">SUM(Q1291:Q1315)</f>
        <v>0</v>
      </c>
      <c r="R1316" s="348">
        <f t="shared" ref="R1316" ca="1" si="2094">SUM(R1291:R1315)</f>
        <v>0</v>
      </c>
      <c r="S1316" s="348">
        <f t="shared" ref="S1316" ca="1" si="2095">SUM(S1291:S1315)</f>
        <v>0</v>
      </c>
      <c r="T1316" s="348">
        <f t="shared" ref="T1316" ca="1" si="2096">SUM(T1291:T1315)</f>
        <v>0</v>
      </c>
      <c r="U1316" s="348">
        <f t="shared" ref="U1316" ca="1" si="2097">SUM(U1291:U1315)</f>
        <v>0</v>
      </c>
      <c r="V1316" s="348">
        <f t="shared" ref="V1316" ca="1" si="2098">SUM(V1291:V1315)</f>
        <v>0</v>
      </c>
      <c r="W1316" s="348">
        <f t="shared" ref="W1316" ca="1" si="2099">SUM(W1291:W1315)</f>
        <v>0</v>
      </c>
      <c r="X1316" s="348">
        <f t="shared" ref="X1316" ca="1" si="2100">SUM(X1291:X1315)</f>
        <v>0</v>
      </c>
      <c r="Y1316" s="348">
        <f t="shared" ref="Y1316" ca="1" si="2101">SUM(Y1291:Y1315)</f>
        <v>0</v>
      </c>
      <c r="Z1316" s="348">
        <f t="shared" ref="Z1316" ca="1" si="2102">SUM(Z1291:Z1315)</f>
        <v>0</v>
      </c>
      <c r="AA1316" s="348">
        <f t="shared" ref="AA1316" ca="1" si="2103">SUM(AA1291:AA1315)</f>
        <v>0</v>
      </c>
      <c r="AB1316" s="348">
        <f t="shared" ref="AB1316" ca="1" si="2104">SUM(AB1291:AB1315)</f>
        <v>0</v>
      </c>
      <c r="AC1316" s="348">
        <f t="shared" ref="AC1316" ca="1" si="2105">SUM(AC1291:AC1315)</f>
        <v>0</v>
      </c>
      <c r="AD1316" s="348">
        <f t="shared" ref="AD1316" ca="1" si="2106">SUM(AD1291:AD1315)</f>
        <v>0</v>
      </c>
      <c r="AE1316" s="348">
        <f t="shared" ref="AE1316" ca="1" si="2107">SUM(AE1291:AE1315)</f>
        <v>0</v>
      </c>
      <c r="AF1316" s="348">
        <f t="shared" ref="AF1316" ca="1" si="2108">SUM(AF1291:AF1315)</f>
        <v>0</v>
      </c>
      <c r="AG1316" s="348">
        <f t="shared" ref="AG1316" ca="1" si="2109">SUM(AG1291:AG1315)</f>
        <v>0</v>
      </c>
      <c r="AH1316" s="348">
        <f t="shared" ref="AH1316" ca="1" si="2110">SUM(AH1291:AH1315)</f>
        <v>0</v>
      </c>
      <c r="AI1316" s="348">
        <f t="shared" ref="AI1316" ca="1" si="2111">SUM(AI1291:AI1315)</f>
        <v>0</v>
      </c>
      <c r="AJ1316" s="348">
        <f t="shared" ref="AJ1316" ca="1" si="2112">SUM(AJ1291:AJ1315)</f>
        <v>0</v>
      </c>
      <c r="AK1316" s="348">
        <f t="shared" ref="AK1316" ca="1" si="2113">SUM(AK1291:AK1315)</f>
        <v>0</v>
      </c>
      <c r="AL1316" s="348">
        <f t="shared" ref="AL1316" ca="1" si="2114">SUM(AL1291:AL1315)</f>
        <v>0</v>
      </c>
      <c r="AM1316" s="348">
        <f t="shared" ref="AM1316" ca="1" si="2115">SUM(AM1291:AM1315)</f>
        <v>0</v>
      </c>
      <c r="AN1316" s="348">
        <f t="shared" ref="AN1316" ca="1" si="2116">SUM(AN1291:AN1315)</f>
        <v>0</v>
      </c>
      <c r="AO1316" s="348">
        <f t="shared" ref="AO1316" ca="1" si="2117">SUM(AO1291:AO1315)</f>
        <v>0</v>
      </c>
      <c r="AP1316" s="348">
        <f t="shared" ref="AP1316" ca="1" si="2118">SUM(AP1291:AP1315)</f>
        <v>0</v>
      </c>
      <c r="AQ1316" s="348">
        <f t="shared" ref="AQ1316" ca="1" si="2119">SUM(AQ1291:AQ1315)</f>
        <v>0</v>
      </c>
      <c r="AR1316" s="348">
        <f t="shared" ref="AR1316" ca="1" si="2120">SUM(AR1291:AR1315)</f>
        <v>0</v>
      </c>
      <c r="AS1316" s="348">
        <f t="shared" ref="AS1316" ca="1" si="2121">SUM(AS1291:AS1315)</f>
        <v>0</v>
      </c>
      <c r="AT1316" s="348">
        <f t="shared" ref="AT1316" ca="1" si="2122">SUM(AT1291:AT1315)</f>
        <v>0</v>
      </c>
      <c r="AU1316" s="348">
        <f t="shared" ref="AU1316" ca="1" si="2123">SUM(AU1291:AU1315)</f>
        <v>0</v>
      </c>
      <c r="AV1316" s="348">
        <f t="shared" ref="AV1316" ca="1" si="2124">SUM(AV1291:AV1315)</f>
        <v>0</v>
      </c>
      <c r="AW1316" s="348">
        <f t="shared" ref="AW1316" ca="1" si="2125">SUM(AW1291:AW1315)</f>
        <v>0</v>
      </c>
      <c r="AX1316" s="348">
        <f t="shared" ref="AX1316" ca="1" si="2126">SUM(AX1291:AX1315)</f>
        <v>0</v>
      </c>
      <c r="AY1316" s="348">
        <f t="shared" ref="AY1316" ca="1" si="2127">SUM(AY1291:AY1315)</f>
        <v>0</v>
      </c>
      <c r="AZ1316" s="348">
        <f t="shared" ref="AZ1316" ca="1" si="2128">SUM(AZ1291:AZ1315)</f>
        <v>0</v>
      </c>
      <c r="BA1316" s="348">
        <f t="shared" ref="BA1316" ca="1" si="2129">SUM(BA1291:BA1315)</f>
        <v>0</v>
      </c>
      <c r="BB1316" s="348">
        <f t="shared" ref="BB1316" ca="1" si="2130">SUM(BB1291:BB1315)</f>
        <v>0</v>
      </c>
      <c r="BC1316" s="348">
        <f t="shared" ref="BC1316" ca="1" si="2131">SUM(BC1291:BC1315)</f>
        <v>0</v>
      </c>
      <c r="BD1316" s="348">
        <f t="shared" ref="BD1316" ca="1" si="2132">SUM(BD1291:BD1315)</f>
        <v>0</v>
      </c>
      <c r="BE1316" s="348">
        <f t="shared" ref="BE1316" ca="1" si="2133">SUM(BE1291:BE1315)</f>
        <v>0</v>
      </c>
      <c r="BF1316" s="348">
        <f t="shared" ref="BF1316" ca="1" si="2134">SUM(BF1291:BF1315)</f>
        <v>0</v>
      </c>
      <c r="BG1316" s="348">
        <f t="shared" ref="BG1316" ca="1" si="2135">SUM(BG1291:BG1315)</f>
        <v>0</v>
      </c>
      <c r="BH1316" s="348">
        <f t="shared" ref="BH1316" ca="1" si="2136">SUM(BH1291:BH1315)</f>
        <v>0</v>
      </c>
      <c r="BI1316" s="348">
        <f t="shared" ref="BI1316" ca="1" si="2137">SUM(BI1291:BI1315)</f>
        <v>0</v>
      </c>
      <c r="BJ1316" s="348">
        <f t="shared" ref="BJ1316" ca="1" si="2138">SUM(BJ1291:BJ1315)</f>
        <v>0</v>
      </c>
      <c r="BK1316" s="348">
        <f t="shared" ref="BK1316" ca="1" si="2139">SUM(BK1291:BK1315)</f>
        <v>0</v>
      </c>
      <c r="BL1316" s="348">
        <f t="shared" ref="BL1316" ca="1" si="2140">SUM(BL1291:BL1315)</f>
        <v>0</v>
      </c>
      <c r="BM1316" s="348">
        <f t="shared" ref="BM1316" ca="1" si="2141">SUM(BM1291:BM1315)</f>
        <v>0</v>
      </c>
    </row>
    <row r="1317" spans="3:65" s="326" customFormat="1" outlineLevel="1" x14ac:dyDescent="0.2">
      <c r="D1317" s="334"/>
      <c r="F1317" s="335"/>
      <c r="G1317" s="335"/>
    </row>
    <row r="1318" spans="3:65" s="326" customFormat="1" outlineLevel="1" x14ac:dyDescent="0.2">
      <c r="D1318" s="334"/>
      <c r="F1318" s="335"/>
      <c r="G1318" s="335"/>
    </row>
    <row r="1319" spans="3:65" ht="15" outlineLevel="1" x14ac:dyDescent="0.35">
      <c r="D1319" s="323" t="s">
        <v>77</v>
      </c>
      <c r="E1319" s="318"/>
      <c r="F1319" s="291"/>
      <c r="G1319" s="291"/>
      <c r="H1319" s="380" t="s">
        <v>78</v>
      </c>
      <c r="I1319" s="326"/>
      <c r="K1319" s="321"/>
      <c r="L1319" s="321"/>
      <c r="M1319" s="321"/>
      <c r="O1319" s="321"/>
      <c r="P1319" s="321"/>
      <c r="Q1319" s="321"/>
      <c r="R1319" s="321"/>
      <c r="S1319" s="321"/>
      <c r="T1319" s="321"/>
      <c r="U1319" s="321"/>
      <c r="V1319" s="321"/>
      <c r="W1319" s="321"/>
      <c r="X1319" s="321"/>
      <c r="Y1319" s="321"/>
      <c r="Z1319" s="321"/>
      <c r="AA1319" s="321"/>
      <c r="AB1319" s="321"/>
      <c r="AC1319" s="321"/>
      <c r="AD1319" s="321"/>
      <c r="AE1319" s="321"/>
      <c r="AF1319" s="321"/>
      <c r="AG1319" s="321"/>
      <c r="AH1319" s="321"/>
      <c r="AI1319" s="321"/>
      <c r="AJ1319" s="321"/>
      <c r="AK1319" s="321"/>
      <c r="AL1319" s="321"/>
      <c r="AM1319" s="321"/>
      <c r="AN1319" s="321"/>
      <c r="AO1319" s="321"/>
      <c r="AP1319" s="321"/>
      <c r="AQ1319" s="321"/>
      <c r="AR1319" s="321"/>
      <c r="AS1319" s="321"/>
      <c r="AT1319" s="321"/>
      <c r="AU1319" s="321"/>
      <c r="AV1319" s="321"/>
      <c r="AW1319" s="321"/>
      <c r="AX1319" s="321"/>
      <c r="AY1319" s="321"/>
      <c r="AZ1319" s="321"/>
      <c r="BA1319" s="321"/>
      <c r="BB1319" s="321"/>
      <c r="BC1319" s="321"/>
      <c r="BD1319" s="321"/>
      <c r="BE1319" s="321"/>
      <c r="BF1319" s="321"/>
      <c r="BG1319" s="321"/>
      <c r="BH1319" s="321"/>
      <c r="BI1319" s="321"/>
      <c r="BJ1319" s="321"/>
      <c r="BK1319" s="321"/>
      <c r="BL1319" s="321"/>
      <c r="BM1319" s="321"/>
    </row>
    <row r="1320" spans="3:65" outlineLevel="1" x14ac:dyDescent="0.2">
      <c r="C1320" s="325">
        <f>C1319+1</f>
        <v>1</v>
      </c>
      <c r="D1320" s="303" t="str">
        <f t="shared" ref="D1320:F1344" si="2142">INDEX(D$59:D$83,$C1320,1)</f>
        <v>CR Factors</v>
      </c>
      <c r="E1320" s="350" t="str">
        <f t="shared" si="2142"/>
        <v>Capital</v>
      </c>
      <c r="F1320" s="320">
        <f t="shared" si="2142"/>
        <v>4</v>
      </c>
      <c r="G1320" s="320"/>
      <c r="H1320" s="381">
        <f t="shared" ref="H1320:H1344" si="2143">Tax_Rate</f>
        <v>0.38574999999999998</v>
      </c>
      <c r="I1320" s="326"/>
      <c r="K1320" s="341">
        <f ca="1">SUMPRODUCT(O1320:BM1320,$O$7:$BM$7)</f>
        <v>0</v>
      </c>
      <c r="L1320" s="342">
        <f ca="1">SUM(O1320:BM1320)</f>
        <v>0</v>
      </c>
      <c r="O1320" s="361">
        <f ca="1">-SUMPRODUCT($O1262:O1262,N(OFFSET($O207:O207,0,MAX(COLUMN($O207:O207))-COLUMN($O207:O207),1,1)))*$H1320</f>
        <v>0</v>
      </c>
      <c r="P1320" s="361">
        <f ca="1">-SUMPRODUCT($O1262:P1262,N(OFFSET($O207:P207,0,MAX(COLUMN($O207:P207))-COLUMN($O207:P207),1,1)))*$H1320</f>
        <v>0</v>
      </c>
      <c r="Q1320" s="361">
        <f ca="1">-SUMPRODUCT($O1262:Q1262,N(OFFSET($O207:Q207,0,MAX(COLUMN($O207:Q207))-COLUMN($O207:Q207),1,1)))*$H1320</f>
        <v>0</v>
      </c>
      <c r="R1320" s="361">
        <f ca="1">-SUMPRODUCT($O1262:R1262,N(OFFSET($O207:R207,0,MAX(COLUMN($O207:R207))-COLUMN($O207:R207),1,1)))*$H1320</f>
        <v>0</v>
      </c>
      <c r="S1320" s="361">
        <f ca="1">-SUMPRODUCT($O1262:S1262,N(OFFSET($O207:S207,0,MAX(COLUMN($O207:S207))-COLUMN($O207:S207),1,1)))*$H1320</f>
        <v>0</v>
      </c>
      <c r="T1320" s="361">
        <f ca="1">-SUMPRODUCT($O1262:T1262,N(OFFSET($O207:T207,0,MAX(COLUMN($O207:T207))-COLUMN($O207:T207),1,1)))*$H1320</f>
        <v>0</v>
      </c>
      <c r="U1320" s="361">
        <f ca="1">-SUMPRODUCT($O1262:U1262,N(OFFSET($O207:U207,0,MAX(COLUMN($O207:U207))-COLUMN($O207:U207),1,1)))*$H1320</f>
        <v>0</v>
      </c>
      <c r="V1320" s="361">
        <f ca="1">-SUMPRODUCT($O1262:V1262,N(OFFSET($O207:V207,0,MAX(COLUMN($O207:V207))-COLUMN($O207:V207),1,1)))*$H1320</f>
        <v>0</v>
      </c>
      <c r="W1320" s="361">
        <f ca="1">-SUMPRODUCT($O1262:W1262,N(OFFSET($O207:W207,0,MAX(COLUMN($O207:W207))-COLUMN($O207:W207),1,1)))*$H1320</f>
        <v>0</v>
      </c>
      <c r="X1320" s="361">
        <f ca="1">-SUMPRODUCT($O1262:X1262,N(OFFSET($O207:X207,0,MAX(COLUMN($O207:X207))-COLUMN($O207:X207),1,1)))*$H1320</f>
        <v>0</v>
      </c>
      <c r="Y1320" s="361">
        <f ca="1">-SUMPRODUCT($O1262:Y1262,N(OFFSET($O207:Y207,0,MAX(COLUMN($O207:Y207))-COLUMN($O207:Y207),1,1)))*$H1320</f>
        <v>0</v>
      </c>
      <c r="Z1320" s="361">
        <f ca="1">-SUMPRODUCT($O1262:Z1262,N(OFFSET($O207:Z207,0,MAX(COLUMN($O207:Z207))-COLUMN($O207:Z207),1,1)))*$H1320</f>
        <v>0</v>
      </c>
      <c r="AA1320" s="361">
        <f ca="1">-SUMPRODUCT($O1262:AA1262,N(OFFSET($O207:AA207,0,MAX(COLUMN($O207:AA207))-COLUMN($O207:AA207),1,1)))*$H1320</f>
        <v>0</v>
      </c>
      <c r="AB1320" s="361">
        <f ca="1">-SUMPRODUCT($O1262:AB1262,N(OFFSET($O207:AB207,0,MAX(COLUMN($O207:AB207))-COLUMN($O207:AB207),1,1)))*$H1320</f>
        <v>0</v>
      </c>
      <c r="AC1320" s="361">
        <f ca="1">-SUMPRODUCT($O1262:AC1262,N(OFFSET($O207:AC207,0,MAX(COLUMN($O207:AC207))-COLUMN($O207:AC207),1,1)))*$H1320</f>
        <v>0</v>
      </c>
      <c r="AD1320" s="361">
        <f ca="1">-SUMPRODUCT($O1262:AD1262,N(OFFSET($O207:AD207,0,MAX(COLUMN($O207:AD207))-COLUMN($O207:AD207),1,1)))*$H1320</f>
        <v>0</v>
      </c>
      <c r="AE1320" s="361">
        <f ca="1">-SUMPRODUCT($O1262:AE1262,N(OFFSET($O207:AE207,0,MAX(COLUMN($O207:AE207))-COLUMN($O207:AE207),1,1)))*$H1320</f>
        <v>0</v>
      </c>
      <c r="AF1320" s="361">
        <f ca="1">-SUMPRODUCT($O1262:AF1262,N(OFFSET($O207:AF207,0,MAX(COLUMN($O207:AF207))-COLUMN($O207:AF207),1,1)))*$H1320</f>
        <v>0</v>
      </c>
      <c r="AG1320" s="361">
        <f ca="1">-SUMPRODUCT($O1262:AG1262,N(OFFSET($O207:AG207,0,MAX(COLUMN($O207:AG207))-COLUMN($O207:AG207),1,1)))*$H1320</f>
        <v>0</v>
      </c>
      <c r="AH1320" s="361">
        <f ca="1">-SUMPRODUCT($O1262:AH1262,N(OFFSET($O207:AH207,0,MAX(COLUMN($O207:AH207))-COLUMN($O207:AH207),1,1)))*$H1320</f>
        <v>0</v>
      </c>
      <c r="AI1320" s="361">
        <f ca="1">-SUMPRODUCT($O1262:AI1262,N(OFFSET($O207:AI207,0,MAX(COLUMN($O207:AI207))-COLUMN($O207:AI207),1,1)))*$H1320</f>
        <v>0</v>
      </c>
      <c r="AJ1320" s="361">
        <f ca="1">-SUMPRODUCT($O1262:AJ1262,N(OFFSET($O207:AJ207,0,MAX(COLUMN($O207:AJ207))-COLUMN($O207:AJ207),1,1)))*$H1320</f>
        <v>0</v>
      </c>
      <c r="AK1320" s="361">
        <f ca="1">-SUMPRODUCT($O1262:AK1262,N(OFFSET($O207:AK207,0,MAX(COLUMN($O207:AK207))-COLUMN($O207:AK207),1,1)))*$H1320</f>
        <v>0</v>
      </c>
      <c r="AL1320" s="361">
        <f ca="1">-SUMPRODUCT($O1262:AL1262,N(OFFSET($O207:AL207,0,MAX(COLUMN($O207:AL207))-COLUMN($O207:AL207),1,1)))*$H1320</f>
        <v>0</v>
      </c>
      <c r="AM1320" s="361">
        <f ca="1">-SUMPRODUCT($O1262:AM1262,N(OFFSET($O207:AM207,0,MAX(COLUMN($O207:AM207))-COLUMN($O207:AM207),1,1)))*$H1320</f>
        <v>0</v>
      </c>
      <c r="AN1320" s="361">
        <f ca="1">-SUMPRODUCT($O1262:AN1262,N(OFFSET($O207:AN207,0,MAX(COLUMN($O207:AN207))-COLUMN($O207:AN207),1,1)))*$H1320</f>
        <v>0</v>
      </c>
      <c r="AO1320" s="361">
        <f ca="1">-SUMPRODUCT($O1262:AO1262,N(OFFSET($O207:AO207,0,MAX(COLUMN($O207:AO207))-COLUMN($O207:AO207),1,1)))*$H1320</f>
        <v>0</v>
      </c>
      <c r="AP1320" s="361">
        <f ca="1">-SUMPRODUCT($O1262:AP1262,N(OFFSET($O207:AP207,0,MAX(COLUMN($O207:AP207))-COLUMN($O207:AP207),1,1)))*$H1320</f>
        <v>0</v>
      </c>
      <c r="AQ1320" s="361">
        <f ca="1">-SUMPRODUCT($O1262:AQ1262,N(OFFSET($O207:AQ207,0,MAX(COLUMN($O207:AQ207))-COLUMN($O207:AQ207),1,1)))*$H1320</f>
        <v>0</v>
      </c>
      <c r="AR1320" s="361">
        <f ca="1">-SUMPRODUCT($O1262:AR1262,N(OFFSET($O207:AR207,0,MAX(COLUMN($O207:AR207))-COLUMN($O207:AR207),1,1)))*$H1320</f>
        <v>0</v>
      </c>
      <c r="AS1320" s="361">
        <f ca="1">-SUMPRODUCT($O1262:AS1262,N(OFFSET($O207:AS207,0,MAX(COLUMN($O207:AS207))-COLUMN($O207:AS207),1,1)))*$H1320</f>
        <v>0</v>
      </c>
      <c r="AT1320" s="361">
        <f ca="1">-SUMPRODUCT($O1262:AT1262,N(OFFSET($O207:AT207,0,MAX(COLUMN($O207:AT207))-COLUMN($O207:AT207),1,1)))*$H1320</f>
        <v>0</v>
      </c>
      <c r="AU1320" s="361">
        <f ca="1">-SUMPRODUCT($O1262:AU1262,N(OFFSET($O207:AU207,0,MAX(COLUMN($O207:AU207))-COLUMN($O207:AU207),1,1)))*$H1320</f>
        <v>0</v>
      </c>
      <c r="AV1320" s="361">
        <f ca="1">-SUMPRODUCT($O1262:AV1262,N(OFFSET($O207:AV207,0,MAX(COLUMN($O207:AV207))-COLUMN($O207:AV207),1,1)))*$H1320</f>
        <v>0</v>
      </c>
      <c r="AW1320" s="361">
        <f ca="1">-SUMPRODUCT($O1262:AW1262,N(OFFSET($O207:AW207,0,MAX(COLUMN($O207:AW207))-COLUMN($O207:AW207),1,1)))*$H1320</f>
        <v>0</v>
      </c>
      <c r="AX1320" s="361">
        <f ca="1">-SUMPRODUCT($O1262:AX1262,N(OFFSET($O207:AX207,0,MAX(COLUMN($O207:AX207))-COLUMN($O207:AX207),1,1)))*$H1320</f>
        <v>0</v>
      </c>
      <c r="AY1320" s="361">
        <f ca="1">-SUMPRODUCT($O1262:AY1262,N(OFFSET($O207:AY207,0,MAX(COLUMN($O207:AY207))-COLUMN($O207:AY207),1,1)))*$H1320</f>
        <v>0</v>
      </c>
      <c r="AZ1320" s="361">
        <f ca="1">-SUMPRODUCT($O1262:AZ1262,N(OFFSET($O207:AZ207,0,MAX(COLUMN($O207:AZ207))-COLUMN($O207:AZ207),1,1)))*$H1320</f>
        <v>0</v>
      </c>
      <c r="BA1320" s="361">
        <f ca="1">-SUMPRODUCT($O1262:BA1262,N(OFFSET($O207:BA207,0,MAX(COLUMN($O207:BA207))-COLUMN($O207:BA207),1,1)))*$H1320</f>
        <v>0</v>
      </c>
      <c r="BB1320" s="361">
        <f ca="1">-SUMPRODUCT($O1262:BB1262,N(OFFSET($O207:BB207,0,MAX(COLUMN($O207:BB207))-COLUMN($O207:BB207),1,1)))*$H1320</f>
        <v>0</v>
      </c>
      <c r="BC1320" s="361">
        <f ca="1">-SUMPRODUCT($O1262:BC1262,N(OFFSET($O207:BC207,0,MAX(COLUMN($O207:BC207))-COLUMN($O207:BC207),1,1)))*$H1320</f>
        <v>0</v>
      </c>
      <c r="BD1320" s="361">
        <f ca="1">-SUMPRODUCT($O1262:BD1262,N(OFFSET($O207:BD207,0,MAX(COLUMN($O207:BD207))-COLUMN($O207:BD207),1,1)))*$H1320</f>
        <v>0</v>
      </c>
      <c r="BE1320" s="361">
        <f ca="1">-SUMPRODUCT($O1262:BE1262,N(OFFSET($O207:BE207,0,MAX(COLUMN($O207:BE207))-COLUMN($O207:BE207),1,1)))*$H1320</f>
        <v>0</v>
      </c>
      <c r="BF1320" s="361">
        <f ca="1">-SUMPRODUCT($O1262:BF1262,N(OFFSET($O207:BF207,0,MAX(COLUMN($O207:BF207))-COLUMN($O207:BF207),1,1)))*$H1320</f>
        <v>0</v>
      </c>
      <c r="BG1320" s="361">
        <f ca="1">-SUMPRODUCT($O1262:BG1262,N(OFFSET($O207:BG207,0,MAX(COLUMN($O207:BG207))-COLUMN($O207:BG207),1,1)))*$H1320</f>
        <v>0</v>
      </c>
      <c r="BH1320" s="361">
        <f ca="1">-SUMPRODUCT($O1262:BH1262,N(OFFSET($O207:BH207,0,MAX(COLUMN($O207:BH207))-COLUMN($O207:BH207),1,1)))*$H1320</f>
        <v>0</v>
      </c>
      <c r="BI1320" s="361">
        <f ca="1">-SUMPRODUCT($O1262:BI1262,N(OFFSET($O207:BI207,0,MAX(COLUMN($O207:BI207))-COLUMN($O207:BI207),1,1)))*$H1320</f>
        <v>0</v>
      </c>
      <c r="BJ1320" s="361">
        <f ca="1">-SUMPRODUCT($O1262:BJ1262,N(OFFSET($O207:BJ207,0,MAX(COLUMN($O207:BJ207))-COLUMN($O207:BJ207),1,1)))*$H1320</f>
        <v>0</v>
      </c>
      <c r="BK1320" s="361">
        <f ca="1">-SUMPRODUCT($O1262:BK1262,N(OFFSET($O207:BK207,0,MAX(COLUMN($O207:BK207))-COLUMN($O207:BK207),1,1)))*$H1320</f>
        <v>0</v>
      </c>
      <c r="BL1320" s="361">
        <f ca="1">-SUMPRODUCT($O1262:BL1262,N(OFFSET($O207:BL207,0,MAX(COLUMN($O207:BL207))-COLUMN($O207:BL207),1,1)))*$H1320</f>
        <v>0</v>
      </c>
      <c r="BM1320" s="361">
        <f ca="1">-SUMPRODUCT($O1262:BM1262,N(OFFSET($O207:BM207,0,MAX(COLUMN($O207:BM207))-COLUMN($O207:BM207),1,1)))*$H1320</f>
        <v>0</v>
      </c>
    </row>
    <row r="1321" spans="3:65" outlineLevel="1" x14ac:dyDescent="0.2">
      <c r="C1321" s="325">
        <f t="shared" ref="C1321:C1344" si="2144">C1320+1</f>
        <v>2</v>
      </c>
      <c r="D1321" s="303" t="str">
        <f t="shared" si="2142"/>
        <v>item 2</v>
      </c>
      <c r="E1321" s="350" t="str">
        <f t="shared" si="2142"/>
        <v>Operating Expense</v>
      </c>
      <c r="F1321" s="320">
        <f t="shared" si="2142"/>
        <v>2</v>
      </c>
      <c r="G1321" s="320"/>
      <c r="H1321" s="381">
        <f t="shared" si="2143"/>
        <v>0.38574999999999998</v>
      </c>
      <c r="I1321" s="326"/>
      <c r="K1321" s="341">
        <f t="shared" ref="K1321:K1345" ca="1" si="2145">SUMPRODUCT(O1321:BM1321,$O$7:$BM$7)</f>
        <v>0</v>
      </c>
      <c r="L1321" s="342">
        <f t="shared" ref="L1321:L1345" ca="1" si="2146">SUM(O1321:BM1321)</f>
        <v>0</v>
      </c>
      <c r="O1321" s="361">
        <f ca="1">-SUMPRODUCT($O1263:O1263,N(OFFSET($O208:O208,0,MAX(COLUMN($O208:O208))-COLUMN($O208:O208),1,1)))*$H1321</f>
        <v>0</v>
      </c>
      <c r="P1321" s="361">
        <f ca="1">-SUMPRODUCT($O1263:P1263,N(OFFSET($O208:P208,0,MAX(COLUMN($O208:P208))-COLUMN($O208:P208),1,1)))*$H1321</f>
        <v>0</v>
      </c>
      <c r="Q1321" s="361">
        <f ca="1">-SUMPRODUCT($O1263:Q1263,N(OFFSET($O208:Q208,0,MAX(COLUMN($O208:Q208))-COLUMN($O208:Q208),1,1)))*$H1321</f>
        <v>0</v>
      </c>
      <c r="R1321" s="361">
        <f ca="1">-SUMPRODUCT($O1263:R1263,N(OFFSET($O208:R208,0,MAX(COLUMN($O208:R208))-COLUMN($O208:R208),1,1)))*$H1321</f>
        <v>0</v>
      </c>
      <c r="S1321" s="361">
        <f ca="1">-SUMPRODUCT($O1263:S1263,N(OFFSET($O208:S208,0,MAX(COLUMN($O208:S208))-COLUMN($O208:S208),1,1)))*$H1321</f>
        <v>0</v>
      </c>
      <c r="T1321" s="361">
        <f ca="1">-SUMPRODUCT($O1263:T1263,N(OFFSET($O208:T208,0,MAX(COLUMN($O208:T208))-COLUMN($O208:T208),1,1)))*$H1321</f>
        <v>0</v>
      </c>
      <c r="U1321" s="361">
        <f ca="1">-SUMPRODUCT($O1263:U1263,N(OFFSET($O208:U208,0,MAX(COLUMN($O208:U208))-COLUMN($O208:U208),1,1)))*$H1321</f>
        <v>0</v>
      </c>
      <c r="V1321" s="361">
        <f ca="1">-SUMPRODUCT($O1263:V1263,N(OFFSET($O208:V208,0,MAX(COLUMN($O208:V208))-COLUMN($O208:V208),1,1)))*$H1321</f>
        <v>0</v>
      </c>
      <c r="W1321" s="361">
        <f ca="1">-SUMPRODUCT($O1263:W1263,N(OFFSET($O208:W208,0,MAX(COLUMN($O208:W208))-COLUMN($O208:W208),1,1)))*$H1321</f>
        <v>0</v>
      </c>
      <c r="X1321" s="361">
        <f ca="1">-SUMPRODUCT($O1263:X1263,N(OFFSET($O208:X208,0,MAX(COLUMN($O208:X208))-COLUMN($O208:X208),1,1)))*$H1321</f>
        <v>0</v>
      </c>
      <c r="Y1321" s="361">
        <f ca="1">-SUMPRODUCT($O1263:Y1263,N(OFFSET($O208:Y208,0,MAX(COLUMN($O208:Y208))-COLUMN($O208:Y208),1,1)))*$H1321</f>
        <v>0</v>
      </c>
      <c r="Z1321" s="361">
        <f ca="1">-SUMPRODUCT($O1263:Z1263,N(OFFSET($O208:Z208,0,MAX(COLUMN($O208:Z208))-COLUMN($O208:Z208),1,1)))*$H1321</f>
        <v>0</v>
      </c>
      <c r="AA1321" s="361">
        <f ca="1">-SUMPRODUCT($O1263:AA1263,N(OFFSET($O208:AA208,0,MAX(COLUMN($O208:AA208))-COLUMN($O208:AA208),1,1)))*$H1321</f>
        <v>0</v>
      </c>
      <c r="AB1321" s="361">
        <f ca="1">-SUMPRODUCT($O1263:AB1263,N(OFFSET($O208:AB208,0,MAX(COLUMN($O208:AB208))-COLUMN($O208:AB208),1,1)))*$H1321</f>
        <v>0</v>
      </c>
      <c r="AC1321" s="361">
        <f ca="1">-SUMPRODUCT($O1263:AC1263,N(OFFSET($O208:AC208,0,MAX(COLUMN($O208:AC208))-COLUMN($O208:AC208),1,1)))*$H1321</f>
        <v>0</v>
      </c>
      <c r="AD1321" s="361">
        <f ca="1">-SUMPRODUCT($O1263:AD1263,N(OFFSET($O208:AD208,0,MAX(COLUMN($O208:AD208))-COLUMN($O208:AD208),1,1)))*$H1321</f>
        <v>0</v>
      </c>
      <c r="AE1321" s="361">
        <f ca="1">-SUMPRODUCT($O1263:AE1263,N(OFFSET($O208:AE208,0,MAX(COLUMN($O208:AE208))-COLUMN($O208:AE208),1,1)))*$H1321</f>
        <v>0</v>
      </c>
      <c r="AF1321" s="361">
        <f ca="1">-SUMPRODUCT($O1263:AF1263,N(OFFSET($O208:AF208,0,MAX(COLUMN($O208:AF208))-COLUMN($O208:AF208),1,1)))*$H1321</f>
        <v>0</v>
      </c>
      <c r="AG1321" s="361">
        <f ca="1">-SUMPRODUCT($O1263:AG1263,N(OFFSET($O208:AG208,0,MAX(COLUMN($O208:AG208))-COLUMN($O208:AG208),1,1)))*$H1321</f>
        <v>0</v>
      </c>
      <c r="AH1321" s="361">
        <f ca="1">-SUMPRODUCT($O1263:AH1263,N(OFFSET($O208:AH208,0,MAX(COLUMN($O208:AH208))-COLUMN($O208:AH208),1,1)))*$H1321</f>
        <v>0</v>
      </c>
      <c r="AI1321" s="361">
        <f ca="1">-SUMPRODUCT($O1263:AI1263,N(OFFSET($O208:AI208,0,MAX(COLUMN($O208:AI208))-COLUMN($O208:AI208),1,1)))*$H1321</f>
        <v>0</v>
      </c>
      <c r="AJ1321" s="361">
        <f ca="1">-SUMPRODUCT($O1263:AJ1263,N(OFFSET($O208:AJ208,0,MAX(COLUMN($O208:AJ208))-COLUMN($O208:AJ208),1,1)))*$H1321</f>
        <v>0</v>
      </c>
      <c r="AK1321" s="361">
        <f ca="1">-SUMPRODUCT($O1263:AK1263,N(OFFSET($O208:AK208,0,MAX(COLUMN($O208:AK208))-COLUMN($O208:AK208),1,1)))*$H1321</f>
        <v>0</v>
      </c>
      <c r="AL1321" s="361">
        <f ca="1">-SUMPRODUCT($O1263:AL1263,N(OFFSET($O208:AL208,0,MAX(COLUMN($O208:AL208))-COLUMN($O208:AL208),1,1)))*$H1321</f>
        <v>0</v>
      </c>
      <c r="AM1321" s="361">
        <f ca="1">-SUMPRODUCT($O1263:AM1263,N(OFFSET($O208:AM208,0,MAX(COLUMN($O208:AM208))-COLUMN($O208:AM208),1,1)))*$H1321</f>
        <v>0</v>
      </c>
      <c r="AN1321" s="361">
        <f ca="1">-SUMPRODUCT($O1263:AN1263,N(OFFSET($O208:AN208,0,MAX(COLUMN($O208:AN208))-COLUMN($O208:AN208),1,1)))*$H1321</f>
        <v>0</v>
      </c>
      <c r="AO1321" s="361">
        <f ca="1">-SUMPRODUCT($O1263:AO1263,N(OFFSET($O208:AO208,0,MAX(COLUMN($O208:AO208))-COLUMN($O208:AO208),1,1)))*$H1321</f>
        <v>0</v>
      </c>
      <c r="AP1321" s="361">
        <f ca="1">-SUMPRODUCT($O1263:AP1263,N(OFFSET($O208:AP208,0,MAX(COLUMN($O208:AP208))-COLUMN($O208:AP208),1,1)))*$H1321</f>
        <v>0</v>
      </c>
      <c r="AQ1321" s="361">
        <f ca="1">-SUMPRODUCT($O1263:AQ1263,N(OFFSET($O208:AQ208,0,MAX(COLUMN($O208:AQ208))-COLUMN($O208:AQ208),1,1)))*$H1321</f>
        <v>0</v>
      </c>
      <c r="AR1321" s="361">
        <f ca="1">-SUMPRODUCT($O1263:AR1263,N(OFFSET($O208:AR208,0,MAX(COLUMN($O208:AR208))-COLUMN($O208:AR208),1,1)))*$H1321</f>
        <v>0</v>
      </c>
      <c r="AS1321" s="361">
        <f ca="1">-SUMPRODUCT($O1263:AS1263,N(OFFSET($O208:AS208,0,MAX(COLUMN($O208:AS208))-COLUMN($O208:AS208),1,1)))*$H1321</f>
        <v>0</v>
      </c>
      <c r="AT1321" s="361">
        <f ca="1">-SUMPRODUCT($O1263:AT1263,N(OFFSET($O208:AT208,0,MAX(COLUMN($O208:AT208))-COLUMN($O208:AT208),1,1)))*$H1321</f>
        <v>0</v>
      </c>
      <c r="AU1321" s="361">
        <f ca="1">-SUMPRODUCT($O1263:AU1263,N(OFFSET($O208:AU208,0,MAX(COLUMN($O208:AU208))-COLUMN($O208:AU208),1,1)))*$H1321</f>
        <v>0</v>
      </c>
      <c r="AV1321" s="361">
        <f ca="1">-SUMPRODUCT($O1263:AV1263,N(OFFSET($O208:AV208,0,MAX(COLUMN($O208:AV208))-COLUMN($O208:AV208),1,1)))*$H1321</f>
        <v>0</v>
      </c>
      <c r="AW1321" s="361">
        <f ca="1">-SUMPRODUCT($O1263:AW1263,N(OFFSET($O208:AW208,0,MAX(COLUMN($O208:AW208))-COLUMN($O208:AW208),1,1)))*$H1321</f>
        <v>0</v>
      </c>
      <c r="AX1321" s="361">
        <f ca="1">-SUMPRODUCT($O1263:AX1263,N(OFFSET($O208:AX208,0,MAX(COLUMN($O208:AX208))-COLUMN($O208:AX208),1,1)))*$H1321</f>
        <v>0</v>
      </c>
      <c r="AY1321" s="361">
        <f ca="1">-SUMPRODUCT($O1263:AY1263,N(OFFSET($O208:AY208,0,MAX(COLUMN($O208:AY208))-COLUMN($O208:AY208),1,1)))*$H1321</f>
        <v>0</v>
      </c>
      <c r="AZ1321" s="361">
        <f ca="1">-SUMPRODUCT($O1263:AZ1263,N(OFFSET($O208:AZ208,0,MAX(COLUMN($O208:AZ208))-COLUMN($O208:AZ208),1,1)))*$H1321</f>
        <v>0</v>
      </c>
      <c r="BA1321" s="361">
        <f ca="1">-SUMPRODUCT($O1263:BA1263,N(OFFSET($O208:BA208,0,MAX(COLUMN($O208:BA208))-COLUMN($O208:BA208),1,1)))*$H1321</f>
        <v>0</v>
      </c>
      <c r="BB1321" s="361">
        <f ca="1">-SUMPRODUCT($O1263:BB1263,N(OFFSET($O208:BB208,0,MAX(COLUMN($O208:BB208))-COLUMN($O208:BB208),1,1)))*$H1321</f>
        <v>0</v>
      </c>
      <c r="BC1321" s="361">
        <f ca="1">-SUMPRODUCT($O1263:BC1263,N(OFFSET($O208:BC208,0,MAX(COLUMN($O208:BC208))-COLUMN($O208:BC208),1,1)))*$H1321</f>
        <v>0</v>
      </c>
      <c r="BD1321" s="361">
        <f ca="1">-SUMPRODUCT($O1263:BD1263,N(OFFSET($O208:BD208,0,MAX(COLUMN($O208:BD208))-COLUMN($O208:BD208),1,1)))*$H1321</f>
        <v>0</v>
      </c>
      <c r="BE1321" s="361">
        <f ca="1">-SUMPRODUCT($O1263:BE1263,N(OFFSET($O208:BE208,0,MAX(COLUMN($O208:BE208))-COLUMN($O208:BE208),1,1)))*$H1321</f>
        <v>0</v>
      </c>
      <c r="BF1321" s="361">
        <f ca="1">-SUMPRODUCT($O1263:BF1263,N(OFFSET($O208:BF208,0,MAX(COLUMN($O208:BF208))-COLUMN($O208:BF208),1,1)))*$H1321</f>
        <v>0</v>
      </c>
      <c r="BG1321" s="361">
        <f ca="1">-SUMPRODUCT($O1263:BG1263,N(OFFSET($O208:BG208,0,MAX(COLUMN($O208:BG208))-COLUMN($O208:BG208),1,1)))*$H1321</f>
        <v>0</v>
      </c>
      <c r="BH1321" s="361">
        <f ca="1">-SUMPRODUCT($O1263:BH1263,N(OFFSET($O208:BH208,0,MAX(COLUMN($O208:BH208))-COLUMN($O208:BH208),1,1)))*$H1321</f>
        <v>0</v>
      </c>
      <c r="BI1321" s="361">
        <f ca="1">-SUMPRODUCT($O1263:BI1263,N(OFFSET($O208:BI208,0,MAX(COLUMN($O208:BI208))-COLUMN($O208:BI208),1,1)))*$H1321</f>
        <v>0</v>
      </c>
      <c r="BJ1321" s="361">
        <f ca="1">-SUMPRODUCT($O1263:BJ1263,N(OFFSET($O208:BJ208,0,MAX(COLUMN($O208:BJ208))-COLUMN($O208:BJ208),1,1)))*$H1321</f>
        <v>0</v>
      </c>
      <c r="BK1321" s="361">
        <f ca="1">-SUMPRODUCT($O1263:BK1263,N(OFFSET($O208:BK208,0,MAX(COLUMN($O208:BK208))-COLUMN($O208:BK208),1,1)))*$H1321</f>
        <v>0</v>
      </c>
      <c r="BL1321" s="361">
        <f ca="1">-SUMPRODUCT($O1263:BL1263,N(OFFSET($O208:BL208,0,MAX(COLUMN($O208:BL208))-COLUMN($O208:BL208),1,1)))*$H1321</f>
        <v>0</v>
      </c>
      <c r="BM1321" s="361">
        <f ca="1">-SUMPRODUCT($O1263:BM1263,N(OFFSET($O208:BM208,0,MAX(COLUMN($O208:BM208))-COLUMN($O208:BM208),1,1)))*$H1321</f>
        <v>0</v>
      </c>
    </row>
    <row r="1322" spans="3:65" outlineLevel="1" x14ac:dyDescent="0.2">
      <c r="C1322" s="325">
        <f t="shared" si="2144"/>
        <v>3</v>
      </c>
      <c r="D1322" s="303" t="str">
        <f t="shared" si="2142"/>
        <v>item 3</v>
      </c>
      <c r="E1322" s="350" t="str">
        <f t="shared" si="2142"/>
        <v>Operating Expense</v>
      </c>
      <c r="F1322" s="320">
        <f t="shared" si="2142"/>
        <v>2</v>
      </c>
      <c r="G1322" s="320"/>
      <c r="H1322" s="381">
        <f t="shared" si="2143"/>
        <v>0.38574999999999998</v>
      </c>
      <c r="I1322" s="326"/>
      <c r="K1322" s="341">
        <f t="shared" ca="1" si="2145"/>
        <v>0</v>
      </c>
      <c r="L1322" s="342">
        <f t="shared" ca="1" si="2146"/>
        <v>0</v>
      </c>
      <c r="O1322" s="361">
        <f ca="1">-SUMPRODUCT($O1264:O1264,N(OFFSET($O209:O209,0,MAX(COLUMN($O209:O209))-COLUMN($O209:O209),1,1)))*$H1322</f>
        <v>0</v>
      </c>
      <c r="P1322" s="361">
        <f ca="1">-SUMPRODUCT($O1264:P1264,N(OFFSET($O209:P209,0,MAX(COLUMN($O209:P209))-COLUMN($O209:P209),1,1)))*$H1322</f>
        <v>0</v>
      </c>
      <c r="Q1322" s="361">
        <f ca="1">-SUMPRODUCT($O1264:Q1264,N(OFFSET($O209:Q209,0,MAX(COLUMN($O209:Q209))-COLUMN($O209:Q209),1,1)))*$H1322</f>
        <v>0</v>
      </c>
      <c r="R1322" s="361">
        <f ca="1">-SUMPRODUCT($O1264:R1264,N(OFFSET($O209:R209,0,MAX(COLUMN($O209:R209))-COLUMN($O209:R209),1,1)))*$H1322</f>
        <v>0</v>
      </c>
      <c r="S1322" s="361">
        <f ca="1">-SUMPRODUCT($O1264:S1264,N(OFFSET($O209:S209,0,MAX(COLUMN($O209:S209))-COLUMN($O209:S209),1,1)))*$H1322</f>
        <v>0</v>
      </c>
      <c r="T1322" s="361">
        <f ca="1">-SUMPRODUCT($O1264:T1264,N(OFFSET($O209:T209,0,MAX(COLUMN($O209:T209))-COLUMN($O209:T209),1,1)))*$H1322</f>
        <v>0</v>
      </c>
      <c r="U1322" s="361">
        <f ca="1">-SUMPRODUCT($O1264:U1264,N(OFFSET($O209:U209,0,MAX(COLUMN($O209:U209))-COLUMN($O209:U209),1,1)))*$H1322</f>
        <v>0</v>
      </c>
      <c r="V1322" s="361">
        <f ca="1">-SUMPRODUCT($O1264:V1264,N(OFFSET($O209:V209,0,MAX(COLUMN($O209:V209))-COLUMN($O209:V209),1,1)))*$H1322</f>
        <v>0</v>
      </c>
      <c r="W1322" s="361">
        <f ca="1">-SUMPRODUCT($O1264:W1264,N(OFFSET($O209:W209,0,MAX(COLUMN($O209:W209))-COLUMN($O209:W209),1,1)))*$H1322</f>
        <v>0</v>
      </c>
      <c r="X1322" s="361">
        <f ca="1">-SUMPRODUCT($O1264:X1264,N(OFFSET($O209:X209,0,MAX(COLUMN($O209:X209))-COLUMN($O209:X209),1,1)))*$H1322</f>
        <v>0</v>
      </c>
      <c r="Y1322" s="361">
        <f ca="1">-SUMPRODUCT($O1264:Y1264,N(OFFSET($O209:Y209,0,MAX(COLUMN($O209:Y209))-COLUMN($O209:Y209),1,1)))*$H1322</f>
        <v>0</v>
      </c>
      <c r="Z1322" s="361">
        <f ca="1">-SUMPRODUCT($O1264:Z1264,N(OFFSET($O209:Z209,0,MAX(COLUMN($O209:Z209))-COLUMN($O209:Z209),1,1)))*$H1322</f>
        <v>0</v>
      </c>
      <c r="AA1322" s="361">
        <f ca="1">-SUMPRODUCT($O1264:AA1264,N(OFFSET($O209:AA209,0,MAX(COLUMN($O209:AA209))-COLUMN($O209:AA209),1,1)))*$H1322</f>
        <v>0</v>
      </c>
      <c r="AB1322" s="361">
        <f ca="1">-SUMPRODUCT($O1264:AB1264,N(OFFSET($O209:AB209,0,MAX(COLUMN($O209:AB209))-COLUMN($O209:AB209),1,1)))*$H1322</f>
        <v>0</v>
      </c>
      <c r="AC1322" s="361">
        <f ca="1">-SUMPRODUCT($O1264:AC1264,N(OFFSET($O209:AC209,0,MAX(COLUMN($O209:AC209))-COLUMN($O209:AC209),1,1)))*$H1322</f>
        <v>0</v>
      </c>
      <c r="AD1322" s="361">
        <f ca="1">-SUMPRODUCT($O1264:AD1264,N(OFFSET($O209:AD209,0,MAX(COLUMN($O209:AD209))-COLUMN($O209:AD209),1,1)))*$H1322</f>
        <v>0</v>
      </c>
      <c r="AE1322" s="361">
        <f ca="1">-SUMPRODUCT($O1264:AE1264,N(OFFSET($O209:AE209,0,MAX(COLUMN($O209:AE209))-COLUMN($O209:AE209),1,1)))*$H1322</f>
        <v>0</v>
      </c>
      <c r="AF1322" s="361">
        <f ca="1">-SUMPRODUCT($O1264:AF1264,N(OFFSET($O209:AF209,0,MAX(COLUMN($O209:AF209))-COLUMN($O209:AF209),1,1)))*$H1322</f>
        <v>0</v>
      </c>
      <c r="AG1322" s="361">
        <f ca="1">-SUMPRODUCT($O1264:AG1264,N(OFFSET($O209:AG209,0,MAX(COLUMN($O209:AG209))-COLUMN($O209:AG209),1,1)))*$H1322</f>
        <v>0</v>
      </c>
      <c r="AH1322" s="361">
        <f ca="1">-SUMPRODUCT($O1264:AH1264,N(OFFSET($O209:AH209,0,MAX(COLUMN($O209:AH209))-COLUMN($O209:AH209),1,1)))*$H1322</f>
        <v>0</v>
      </c>
      <c r="AI1322" s="361">
        <f ca="1">-SUMPRODUCT($O1264:AI1264,N(OFFSET($O209:AI209,0,MAX(COLUMN($O209:AI209))-COLUMN($O209:AI209),1,1)))*$H1322</f>
        <v>0</v>
      </c>
      <c r="AJ1322" s="361">
        <f ca="1">-SUMPRODUCT($O1264:AJ1264,N(OFFSET($O209:AJ209,0,MAX(COLUMN($O209:AJ209))-COLUMN($O209:AJ209),1,1)))*$H1322</f>
        <v>0</v>
      </c>
      <c r="AK1322" s="361">
        <f ca="1">-SUMPRODUCT($O1264:AK1264,N(OFFSET($O209:AK209,0,MAX(COLUMN($O209:AK209))-COLUMN($O209:AK209),1,1)))*$H1322</f>
        <v>0</v>
      </c>
      <c r="AL1322" s="361">
        <f ca="1">-SUMPRODUCT($O1264:AL1264,N(OFFSET($O209:AL209,0,MAX(COLUMN($O209:AL209))-COLUMN($O209:AL209),1,1)))*$H1322</f>
        <v>0</v>
      </c>
      <c r="AM1322" s="361">
        <f ca="1">-SUMPRODUCT($O1264:AM1264,N(OFFSET($O209:AM209,0,MAX(COLUMN($O209:AM209))-COLUMN($O209:AM209),1,1)))*$H1322</f>
        <v>0</v>
      </c>
      <c r="AN1322" s="361">
        <f ca="1">-SUMPRODUCT($O1264:AN1264,N(OFFSET($O209:AN209,0,MAX(COLUMN($O209:AN209))-COLUMN($O209:AN209),1,1)))*$H1322</f>
        <v>0</v>
      </c>
      <c r="AO1322" s="361">
        <f ca="1">-SUMPRODUCT($O1264:AO1264,N(OFFSET($O209:AO209,0,MAX(COLUMN($O209:AO209))-COLUMN($O209:AO209),1,1)))*$H1322</f>
        <v>0</v>
      </c>
      <c r="AP1322" s="361">
        <f ca="1">-SUMPRODUCT($O1264:AP1264,N(OFFSET($O209:AP209,0,MAX(COLUMN($O209:AP209))-COLUMN($O209:AP209),1,1)))*$H1322</f>
        <v>0</v>
      </c>
      <c r="AQ1322" s="361">
        <f ca="1">-SUMPRODUCT($O1264:AQ1264,N(OFFSET($O209:AQ209,0,MAX(COLUMN($O209:AQ209))-COLUMN($O209:AQ209),1,1)))*$H1322</f>
        <v>0</v>
      </c>
      <c r="AR1322" s="361">
        <f ca="1">-SUMPRODUCT($O1264:AR1264,N(OFFSET($O209:AR209,0,MAX(COLUMN($O209:AR209))-COLUMN($O209:AR209),1,1)))*$H1322</f>
        <v>0</v>
      </c>
      <c r="AS1322" s="361">
        <f ca="1">-SUMPRODUCT($O1264:AS1264,N(OFFSET($O209:AS209,0,MAX(COLUMN($O209:AS209))-COLUMN($O209:AS209),1,1)))*$H1322</f>
        <v>0</v>
      </c>
      <c r="AT1322" s="361">
        <f ca="1">-SUMPRODUCT($O1264:AT1264,N(OFFSET($O209:AT209,0,MAX(COLUMN($O209:AT209))-COLUMN($O209:AT209),1,1)))*$H1322</f>
        <v>0</v>
      </c>
      <c r="AU1322" s="361">
        <f ca="1">-SUMPRODUCT($O1264:AU1264,N(OFFSET($O209:AU209,0,MAX(COLUMN($O209:AU209))-COLUMN($O209:AU209),1,1)))*$H1322</f>
        <v>0</v>
      </c>
      <c r="AV1322" s="361">
        <f ca="1">-SUMPRODUCT($O1264:AV1264,N(OFFSET($O209:AV209,0,MAX(COLUMN($O209:AV209))-COLUMN($O209:AV209),1,1)))*$H1322</f>
        <v>0</v>
      </c>
      <c r="AW1322" s="361">
        <f ca="1">-SUMPRODUCT($O1264:AW1264,N(OFFSET($O209:AW209,0,MAX(COLUMN($O209:AW209))-COLUMN($O209:AW209),1,1)))*$H1322</f>
        <v>0</v>
      </c>
      <c r="AX1322" s="361">
        <f ca="1">-SUMPRODUCT($O1264:AX1264,N(OFFSET($O209:AX209,0,MAX(COLUMN($O209:AX209))-COLUMN($O209:AX209),1,1)))*$H1322</f>
        <v>0</v>
      </c>
      <c r="AY1322" s="361">
        <f ca="1">-SUMPRODUCT($O1264:AY1264,N(OFFSET($O209:AY209,0,MAX(COLUMN($O209:AY209))-COLUMN($O209:AY209),1,1)))*$H1322</f>
        <v>0</v>
      </c>
      <c r="AZ1322" s="361">
        <f ca="1">-SUMPRODUCT($O1264:AZ1264,N(OFFSET($O209:AZ209,0,MAX(COLUMN($O209:AZ209))-COLUMN($O209:AZ209),1,1)))*$H1322</f>
        <v>0</v>
      </c>
      <c r="BA1322" s="361">
        <f ca="1">-SUMPRODUCT($O1264:BA1264,N(OFFSET($O209:BA209,0,MAX(COLUMN($O209:BA209))-COLUMN($O209:BA209),1,1)))*$H1322</f>
        <v>0</v>
      </c>
      <c r="BB1322" s="361">
        <f ca="1">-SUMPRODUCT($O1264:BB1264,N(OFFSET($O209:BB209,0,MAX(COLUMN($O209:BB209))-COLUMN($O209:BB209),1,1)))*$H1322</f>
        <v>0</v>
      </c>
      <c r="BC1322" s="361">
        <f ca="1">-SUMPRODUCT($O1264:BC1264,N(OFFSET($O209:BC209,0,MAX(COLUMN($O209:BC209))-COLUMN($O209:BC209),1,1)))*$H1322</f>
        <v>0</v>
      </c>
      <c r="BD1322" s="361">
        <f ca="1">-SUMPRODUCT($O1264:BD1264,N(OFFSET($O209:BD209,0,MAX(COLUMN($O209:BD209))-COLUMN($O209:BD209),1,1)))*$H1322</f>
        <v>0</v>
      </c>
      <c r="BE1322" s="361">
        <f ca="1">-SUMPRODUCT($O1264:BE1264,N(OFFSET($O209:BE209,0,MAX(COLUMN($O209:BE209))-COLUMN($O209:BE209),1,1)))*$H1322</f>
        <v>0</v>
      </c>
      <c r="BF1322" s="361">
        <f ca="1">-SUMPRODUCT($O1264:BF1264,N(OFFSET($O209:BF209,0,MAX(COLUMN($O209:BF209))-COLUMN($O209:BF209),1,1)))*$H1322</f>
        <v>0</v>
      </c>
      <c r="BG1322" s="361">
        <f ca="1">-SUMPRODUCT($O1264:BG1264,N(OFFSET($O209:BG209,0,MAX(COLUMN($O209:BG209))-COLUMN($O209:BG209),1,1)))*$H1322</f>
        <v>0</v>
      </c>
      <c r="BH1322" s="361">
        <f ca="1">-SUMPRODUCT($O1264:BH1264,N(OFFSET($O209:BH209,0,MAX(COLUMN($O209:BH209))-COLUMN($O209:BH209),1,1)))*$H1322</f>
        <v>0</v>
      </c>
      <c r="BI1322" s="361">
        <f ca="1">-SUMPRODUCT($O1264:BI1264,N(OFFSET($O209:BI209,0,MAX(COLUMN($O209:BI209))-COLUMN($O209:BI209),1,1)))*$H1322</f>
        <v>0</v>
      </c>
      <c r="BJ1322" s="361">
        <f ca="1">-SUMPRODUCT($O1264:BJ1264,N(OFFSET($O209:BJ209,0,MAX(COLUMN($O209:BJ209))-COLUMN($O209:BJ209),1,1)))*$H1322</f>
        <v>0</v>
      </c>
      <c r="BK1322" s="361">
        <f ca="1">-SUMPRODUCT($O1264:BK1264,N(OFFSET($O209:BK209,0,MAX(COLUMN($O209:BK209))-COLUMN($O209:BK209),1,1)))*$H1322</f>
        <v>0</v>
      </c>
      <c r="BL1322" s="361">
        <f ca="1">-SUMPRODUCT($O1264:BL1264,N(OFFSET($O209:BL209,0,MAX(COLUMN($O209:BL209))-COLUMN($O209:BL209),1,1)))*$H1322</f>
        <v>0</v>
      </c>
      <c r="BM1322" s="361">
        <f ca="1">-SUMPRODUCT($O1264:BM1264,N(OFFSET($O209:BM209,0,MAX(COLUMN($O209:BM209))-COLUMN($O209:BM209),1,1)))*$H1322</f>
        <v>0</v>
      </c>
    </row>
    <row r="1323" spans="3:65" outlineLevel="1" x14ac:dyDescent="0.2">
      <c r="C1323" s="325">
        <f t="shared" si="2144"/>
        <v>4</v>
      </c>
      <c r="D1323" s="303" t="str">
        <f t="shared" si="2142"/>
        <v>item 4</v>
      </c>
      <c r="E1323" s="350" t="str">
        <f t="shared" si="2142"/>
        <v>Operating Expense</v>
      </c>
      <c r="F1323" s="320">
        <f t="shared" si="2142"/>
        <v>2</v>
      </c>
      <c r="G1323" s="320"/>
      <c r="H1323" s="381">
        <f t="shared" si="2143"/>
        <v>0.38574999999999998</v>
      </c>
      <c r="I1323" s="326"/>
      <c r="K1323" s="341">
        <f t="shared" ca="1" si="2145"/>
        <v>0</v>
      </c>
      <c r="L1323" s="342">
        <f t="shared" ca="1" si="2146"/>
        <v>0</v>
      </c>
      <c r="O1323" s="361">
        <f ca="1">-SUMPRODUCT($O1265:O1265,N(OFFSET($O210:O210,0,MAX(COLUMN($O210:O210))-COLUMN($O210:O210),1,1)))*$H1323</f>
        <v>0</v>
      </c>
      <c r="P1323" s="361">
        <f ca="1">-SUMPRODUCT($O1265:P1265,N(OFFSET($O210:P210,0,MAX(COLUMN($O210:P210))-COLUMN($O210:P210),1,1)))*$H1323</f>
        <v>0</v>
      </c>
      <c r="Q1323" s="361">
        <f ca="1">-SUMPRODUCT($O1265:Q1265,N(OFFSET($O210:Q210,0,MAX(COLUMN($O210:Q210))-COLUMN($O210:Q210),1,1)))*$H1323</f>
        <v>0</v>
      </c>
      <c r="R1323" s="361">
        <f ca="1">-SUMPRODUCT($O1265:R1265,N(OFFSET($O210:R210,0,MAX(COLUMN($O210:R210))-COLUMN($O210:R210),1,1)))*$H1323</f>
        <v>0</v>
      </c>
      <c r="S1323" s="361">
        <f ca="1">-SUMPRODUCT($O1265:S1265,N(OFFSET($O210:S210,0,MAX(COLUMN($O210:S210))-COLUMN($O210:S210),1,1)))*$H1323</f>
        <v>0</v>
      </c>
      <c r="T1323" s="361">
        <f ca="1">-SUMPRODUCT($O1265:T1265,N(OFFSET($O210:T210,0,MAX(COLUMN($O210:T210))-COLUMN($O210:T210),1,1)))*$H1323</f>
        <v>0</v>
      </c>
      <c r="U1323" s="361">
        <f ca="1">-SUMPRODUCT($O1265:U1265,N(OFFSET($O210:U210,0,MAX(COLUMN($O210:U210))-COLUMN($O210:U210),1,1)))*$H1323</f>
        <v>0</v>
      </c>
      <c r="V1323" s="361">
        <f ca="1">-SUMPRODUCT($O1265:V1265,N(OFFSET($O210:V210,0,MAX(COLUMN($O210:V210))-COLUMN($O210:V210),1,1)))*$H1323</f>
        <v>0</v>
      </c>
      <c r="W1323" s="361">
        <f ca="1">-SUMPRODUCT($O1265:W1265,N(OFFSET($O210:W210,0,MAX(COLUMN($O210:W210))-COLUMN($O210:W210),1,1)))*$H1323</f>
        <v>0</v>
      </c>
      <c r="X1323" s="361">
        <f ca="1">-SUMPRODUCT($O1265:X1265,N(OFFSET($O210:X210,0,MAX(COLUMN($O210:X210))-COLUMN($O210:X210),1,1)))*$H1323</f>
        <v>0</v>
      </c>
      <c r="Y1323" s="361">
        <f ca="1">-SUMPRODUCT($O1265:Y1265,N(OFFSET($O210:Y210,0,MAX(COLUMN($O210:Y210))-COLUMN($O210:Y210),1,1)))*$H1323</f>
        <v>0</v>
      </c>
      <c r="Z1323" s="361">
        <f ca="1">-SUMPRODUCT($O1265:Z1265,N(OFFSET($O210:Z210,0,MAX(COLUMN($O210:Z210))-COLUMN($O210:Z210),1,1)))*$H1323</f>
        <v>0</v>
      </c>
      <c r="AA1323" s="361">
        <f ca="1">-SUMPRODUCT($O1265:AA1265,N(OFFSET($O210:AA210,0,MAX(COLUMN($O210:AA210))-COLUMN($O210:AA210),1,1)))*$H1323</f>
        <v>0</v>
      </c>
      <c r="AB1323" s="361">
        <f ca="1">-SUMPRODUCT($O1265:AB1265,N(OFFSET($O210:AB210,0,MAX(COLUMN($O210:AB210))-COLUMN($O210:AB210),1,1)))*$H1323</f>
        <v>0</v>
      </c>
      <c r="AC1323" s="361">
        <f ca="1">-SUMPRODUCT($O1265:AC1265,N(OFFSET($O210:AC210,0,MAX(COLUMN($O210:AC210))-COLUMN($O210:AC210),1,1)))*$H1323</f>
        <v>0</v>
      </c>
      <c r="AD1323" s="361">
        <f ca="1">-SUMPRODUCT($O1265:AD1265,N(OFFSET($O210:AD210,0,MAX(COLUMN($O210:AD210))-COLUMN($O210:AD210),1,1)))*$H1323</f>
        <v>0</v>
      </c>
      <c r="AE1323" s="361">
        <f ca="1">-SUMPRODUCT($O1265:AE1265,N(OFFSET($O210:AE210,0,MAX(COLUMN($O210:AE210))-COLUMN($O210:AE210),1,1)))*$H1323</f>
        <v>0</v>
      </c>
      <c r="AF1323" s="361">
        <f ca="1">-SUMPRODUCT($O1265:AF1265,N(OFFSET($O210:AF210,0,MAX(COLUMN($O210:AF210))-COLUMN($O210:AF210),1,1)))*$H1323</f>
        <v>0</v>
      </c>
      <c r="AG1323" s="361">
        <f ca="1">-SUMPRODUCT($O1265:AG1265,N(OFFSET($O210:AG210,0,MAX(COLUMN($O210:AG210))-COLUMN($O210:AG210),1,1)))*$H1323</f>
        <v>0</v>
      </c>
      <c r="AH1323" s="361">
        <f ca="1">-SUMPRODUCT($O1265:AH1265,N(OFFSET($O210:AH210,0,MAX(COLUMN($O210:AH210))-COLUMN($O210:AH210),1,1)))*$H1323</f>
        <v>0</v>
      </c>
      <c r="AI1323" s="361">
        <f ca="1">-SUMPRODUCT($O1265:AI1265,N(OFFSET($O210:AI210,0,MAX(COLUMN($O210:AI210))-COLUMN($O210:AI210),1,1)))*$H1323</f>
        <v>0</v>
      </c>
      <c r="AJ1323" s="361">
        <f ca="1">-SUMPRODUCT($O1265:AJ1265,N(OFFSET($O210:AJ210,0,MAX(COLUMN($O210:AJ210))-COLUMN($O210:AJ210),1,1)))*$H1323</f>
        <v>0</v>
      </c>
      <c r="AK1323" s="361">
        <f ca="1">-SUMPRODUCT($O1265:AK1265,N(OFFSET($O210:AK210,0,MAX(COLUMN($O210:AK210))-COLUMN($O210:AK210),1,1)))*$H1323</f>
        <v>0</v>
      </c>
      <c r="AL1323" s="361">
        <f ca="1">-SUMPRODUCT($O1265:AL1265,N(OFFSET($O210:AL210,0,MAX(COLUMN($O210:AL210))-COLUMN($O210:AL210),1,1)))*$H1323</f>
        <v>0</v>
      </c>
      <c r="AM1323" s="361">
        <f ca="1">-SUMPRODUCT($O1265:AM1265,N(OFFSET($O210:AM210,0,MAX(COLUMN($O210:AM210))-COLUMN($O210:AM210),1,1)))*$H1323</f>
        <v>0</v>
      </c>
      <c r="AN1323" s="361">
        <f ca="1">-SUMPRODUCT($O1265:AN1265,N(OFFSET($O210:AN210,0,MAX(COLUMN($O210:AN210))-COLUMN($O210:AN210),1,1)))*$H1323</f>
        <v>0</v>
      </c>
      <c r="AO1323" s="361">
        <f ca="1">-SUMPRODUCT($O1265:AO1265,N(OFFSET($O210:AO210,0,MAX(COLUMN($O210:AO210))-COLUMN($O210:AO210),1,1)))*$H1323</f>
        <v>0</v>
      </c>
      <c r="AP1323" s="361">
        <f ca="1">-SUMPRODUCT($O1265:AP1265,N(OFFSET($O210:AP210,0,MAX(COLUMN($O210:AP210))-COLUMN($O210:AP210),1,1)))*$H1323</f>
        <v>0</v>
      </c>
      <c r="AQ1323" s="361">
        <f ca="1">-SUMPRODUCT($O1265:AQ1265,N(OFFSET($O210:AQ210,0,MAX(COLUMN($O210:AQ210))-COLUMN($O210:AQ210),1,1)))*$H1323</f>
        <v>0</v>
      </c>
      <c r="AR1323" s="361">
        <f ca="1">-SUMPRODUCT($O1265:AR1265,N(OFFSET($O210:AR210,0,MAX(COLUMN($O210:AR210))-COLUMN($O210:AR210),1,1)))*$H1323</f>
        <v>0</v>
      </c>
      <c r="AS1323" s="361">
        <f ca="1">-SUMPRODUCT($O1265:AS1265,N(OFFSET($O210:AS210,0,MAX(COLUMN($O210:AS210))-COLUMN($O210:AS210),1,1)))*$H1323</f>
        <v>0</v>
      </c>
      <c r="AT1323" s="361">
        <f ca="1">-SUMPRODUCT($O1265:AT1265,N(OFFSET($O210:AT210,0,MAX(COLUMN($O210:AT210))-COLUMN($O210:AT210),1,1)))*$H1323</f>
        <v>0</v>
      </c>
      <c r="AU1323" s="361">
        <f ca="1">-SUMPRODUCT($O1265:AU1265,N(OFFSET($O210:AU210,0,MAX(COLUMN($O210:AU210))-COLUMN($O210:AU210),1,1)))*$H1323</f>
        <v>0</v>
      </c>
      <c r="AV1323" s="361">
        <f ca="1">-SUMPRODUCT($O1265:AV1265,N(OFFSET($O210:AV210,0,MAX(COLUMN($O210:AV210))-COLUMN($O210:AV210),1,1)))*$H1323</f>
        <v>0</v>
      </c>
      <c r="AW1323" s="361">
        <f ca="1">-SUMPRODUCT($O1265:AW1265,N(OFFSET($O210:AW210,0,MAX(COLUMN($O210:AW210))-COLUMN($O210:AW210),1,1)))*$H1323</f>
        <v>0</v>
      </c>
      <c r="AX1323" s="361">
        <f ca="1">-SUMPRODUCT($O1265:AX1265,N(OFFSET($O210:AX210,0,MAX(COLUMN($O210:AX210))-COLUMN($O210:AX210),1,1)))*$H1323</f>
        <v>0</v>
      </c>
      <c r="AY1323" s="361">
        <f ca="1">-SUMPRODUCT($O1265:AY1265,N(OFFSET($O210:AY210,0,MAX(COLUMN($O210:AY210))-COLUMN($O210:AY210),1,1)))*$H1323</f>
        <v>0</v>
      </c>
      <c r="AZ1323" s="361">
        <f ca="1">-SUMPRODUCT($O1265:AZ1265,N(OFFSET($O210:AZ210,0,MAX(COLUMN($O210:AZ210))-COLUMN($O210:AZ210),1,1)))*$H1323</f>
        <v>0</v>
      </c>
      <c r="BA1323" s="361">
        <f ca="1">-SUMPRODUCT($O1265:BA1265,N(OFFSET($O210:BA210,0,MAX(COLUMN($O210:BA210))-COLUMN($O210:BA210),1,1)))*$H1323</f>
        <v>0</v>
      </c>
      <c r="BB1323" s="361">
        <f ca="1">-SUMPRODUCT($O1265:BB1265,N(OFFSET($O210:BB210,0,MAX(COLUMN($O210:BB210))-COLUMN($O210:BB210),1,1)))*$H1323</f>
        <v>0</v>
      </c>
      <c r="BC1323" s="361">
        <f ca="1">-SUMPRODUCT($O1265:BC1265,N(OFFSET($O210:BC210,0,MAX(COLUMN($O210:BC210))-COLUMN($O210:BC210),1,1)))*$H1323</f>
        <v>0</v>
      </c>
      <c r="BD1323" s="361">
        <f ca="1">-SUMPRODUCT($O1265:BD1265,N(OFFSET($O210:BD210,0,MAX(COLUMN($O210:BD210))-COLUMN($O210:BD210),1,1)))*$H1323</f>
        <v>0</v>
      </c>
      <c r="BE1323" s="361">
        <f ca="1">-SUMPRODUCT($O1265:BE1265,N(OFFSET($O210:BE210,0,MAX(COLUMN($O210:BE210))-COLUMN($O210:BE210),1,1)))*$H1323</f>
        <v>0</v>
      </c>
      <c r="BF1323" s="361">
        <f ca="1">-SUMPRODUCT($O1265:BF1265,N(OFFSET($O210:BF210,0,MAX(COLUMN($O210:BF210))-COLUMN($O210:BF210),1,1)))*$H1323</f>
        <v>0</v>
      </c>
      <c r="BG1323" s="361">
        <f ca="1">-SUMPRODUCT($O1265:BG1265,N(OFFSET($O210:BG210,0,MAX(COLUMN($O210:BG210))-COLUMN($O210:BG210),1,1)))*$H1323</f>
        <v>0</v>
      </c>
      <c r="BH1323" s="361">
        <f ca="1">-SUMPRODUCT($O1265:BH1265,N(OFFSET($O210:BH210,0,MAX(COLUMN($O210:BH210))-COLUMN($O210:BH210),1,1)))*$H1323</f>
        <v>0</v>
      </c>
      <c r="BI1323" s="361">
        <f ca="1">-SUMPRODUCT($O1265:BI1265,N(OFFSET($O210:BI210,0,MAX(COLUMN($O210:BI210))-COLUMN($O210:BI210),1,1)))*$H1323</f>
        <v>0</v>
      </c>
      <c r="BJ1323" s="361">
        <f ca="1">-SUMPRODUCT($O1265:BJ1265,N(OFFSET($O210:BJ210,0,MAX(COLUMN($O210:BJ210))-COLUMN($O210:BJ210),1,1)))*$H1323</f>
        <v>0</v>
      </c>
      <c r="BK1323" s="361">
        <f ca="1">-SUMPRODUCT($O1265:BK1265,N(OFFSET($O210:BK210,0,MAX(COLUMN($O210:BK210))-COLUMN($O210:BK210),1,1)))*$H1323</f>
        <v>0</v>
      </c>
      <c r="BL1323" s="361">
        <f ca="1">-SUMPRODUCT($O1265:BL1265,N(OFFSET($O210:BL210,0,MAX(COLUMN($O210:BL210))-COLUMN($O210:BL210),1,1)))*$H1323</f>
        <v>0</v>
      </c>
      <c r="BM1323" s="361">
        <f ca="1">-SUMPRODUCT($O1265:BM1265,N(OFFSET($O210:BM210,0,MAX(COLUMN($O210:BM210))-COLUMN($O210:BM210),1,1)))*$H1323</f>
        <v>0</v>
      </c>
    </row>
    <row r="1324" spans="3:65" outlineLevel="1" x14ac:dyDescent="0.2">
      <c r="C1324" s="325">
        <f t="shared" si="2144"/>
        <v>5</v>
      </c>
      <c r="D1324" s="303" t="str">
        <f t="shared" si="2142"/>
        <v>item 5</v>
      </c>
      <c r="E1324" s="350" t="str">
        <f t="shared" si="2142"/>
        <v>Operating Expense</v>
      </c>
      <c r="F1324" s="320">
        <f t="shared" si="2142"/>
        <v>2</v>
      </c>
      <c r="G1324" s="320"/>
      <c r="H1324" s="381">
        <f t="shared" si="2143"/>
        <v>0.38574999999999998</v>
      </c>
      <c r="I1324" s="326"/>
      <c r="K1324" s="341">
        <f t="shared" ca="1" si="2145"/>
        <v>0</v>
      </c>
      <c r="L1324" s="342">
        <f t="shared" ca="1" si="2146"/>
        <v>0</v>
      </c>
      <c r="O1324" s="361">
        <f ca="1">-SUMPRODUCT($O1266:O1266,N(OFFSET($O211:O211,0,MAX(COLUMN($O211:O211))-COLUMN($O211:O211),1,1)))*$H1324</f>
        <v>0</v>
      </c>
      <c r="P1324" s="361">
        <f ca="1">-SUMPRODUCT($O1266:P1266,N(OFFSET($O211:P211,0,MAX(COLUMN($O211:P211))-COLUMN($O211:P211),1,1)))*$H1324</f>
        <v>0</v>
      </c>
      <c r="Q1324" s="361">
        <f ca="1">-SUMPRODUCT($O1266:Q1266,N(OFFSET($O211:Q211,0,MAX(COLUMN($O211:Q211))-COLUMN($O211:Q211),1,1)))*$H1324</f>
        <v>0</v>
      </c>
      <c r="R1324" s="361">
        <f ca="1">-SUMPRODUCT($O1266:R1266,N(OFFSET($O211:R211,0,MAX(COLUMN($O211:R211))-COLUMN($O211:R211),1,1)))*$H1324</f>
        <v>0</v>
      </c>
      <c r="S1324" s="361">
        <f ca="1">-SUMPRODUCT($O1266:S1266,N(OFFSET($O211:S211,0,MAX(COLUMN($O211:S211))-COLUMN($O211:S211),1,1)))*$H1324</f>
        <v>0</v>
      </c>
      <c r="T1324" s="361">
        <f ca="1">-SUMPRODUCT($O1266:T1266,N(OFFSET($O211:T211,0,MAX(COLUMN($O211:T211))-COLUMN($O211:T211),1,1)))*$H1324</f>
        <v>0</v>
      </c>
      <c r="U1324" s="361">
        <f ca="1">-SUMPRODUCT($O1266:U1266,N(OFFSET($O211:U211,0,MAX(COLUMN($O211:U211))-COLUMN($O211:U211),1,1)))*$H1324</f>
        <v>0</v>
      </c>
      <c r="V1324" s="361">
        <f ca="1">-SUMPRODUCT($O1266:V1266,N(OFFSET($O211:V211,0,MAX(COLUMN($O211:V211))-COLUMN($O211:V211),1,1)))*$H1324</f>
        <v>0</v>
      </c>
      <c r="W1324" s="361">
        <f ca="1">-SUMPRODUCT($O1266:W1266,N(OFFSET($O211:W211,0,MAX(COLUMN($O211:W211))-COLUMN($O211:W211),1,1)))*$H1324</f>
        <v>0</v>
      </c>
      <c r="X1324" s="361">
        <f ca="1">-SUMPRODUCT($O1266:X1266,N(OFFSET($O211:X211,0,MAX(COLUMN($O211:X211))-COLUMN($O211:X211),1,1)))*$H1324</f>
        <v>0</v>
      </c>
      <c r="Y1324" s="361">
        <f ca="1">-SUMPRODUCT($O1266:Y1266,N(OFFSET($O211:Y211,0,MAX(COLUMN($O211:Y211))-COLUMN($O211:Y211),1,1)))*$H1324</f>
        <v>0</v>
      </c>
      <c r="Z1324" s="361">
        <f ca="1">-SUMPRODUCT($O1266:Z1266,N(OFFSET($O211:Z211,0,MAX(COLUMN($O211:Z211))-COLUMN($O211:Z211),1,1)))*$H1324</f>
        <v>0</v>
      </c>
      <c r="AA1324" s="361">
        <f ca="1">-SUMPRODUCT($O1266:AA1266,N(OFFSET($O211:AA211,0,MAX(COLUMN($O211:AA211))-COLUMN($O211:AA211),1,1)))*$H1324</f>
        <v>0</v>
      </c>
      <c r="AB1324" s="361">
        <f ca="1">-SUMPRODUCT($O1266:AB1266,N(OFFSET($O211:AB211,0,MAX(COLUMN($O211:AB211))-COLUMN($O211:AB211),1,1)))*$H1324</f>
        <v>0</v>
      </c>
      <c r="AC1324" s="361">
        <f ca="1">-SUMPRODUCT($O1266:AC1266,N(OFFSET($O211:AC211,0,MAX(COLUMN($O211:AC211))-COLUMN($O211:AC211),1,1)))*$H1324</f>
        <v>0</v>
      </c>
      <c r="AD1324" s="361">
        <f ca="1">-SUMPRODUCT($O1266:AD1266,N(OFFSET($O211:AD211,0,MAX(COLUMN($O211:AD211))-COLUMN($O211:AD211),1,1)))*$H1324</f>
        <v>0</v>
      </c>
      <c r="AE1324" s="361">
        <f ca="1">-SUMPRODUCT($O1266:AE1266,N(OFFSET($O211:AE211,0,MAX(COLUMN($O211:AE211))-COLUMN($O211:AE211),1,1)))*$H1324</f>
        <v>0</v>
      </c>
      <c r="AF1324" s="361">
        <f ca="1">-SUMPRODUCT($O1266:AF1266,N(OFFSET($O211:AF211,0,MAX(COLUMN($O211:AF211))-COLUMN($O211:AF211),1,1)))*$H1324</f>
        <v>0</v>
      </c>
      <c r="AG1324" s="361">
        <f ca="1">-SUMPRODUCT($O1266:AG1266,N(OFFSET($O211:AG211,0,MAX(COLUMN($O211:AG211))-COLUMN($O211:AG211),1,1)))*$H1324</f>
        <v>0</v>
      </c>
      <c r="AH1324" s="361">
        <f ca="1">-SUMPRODUCT($O1266:AH1266,N(OFFSET($O211:AH211,0,MAX(COLUMN($O211:AH211))-COLUMN($O211:AH211),1,1)))*$H1324</f>
        <v>0</v>
      </c>
      <c r="AI1324" s="361">
        <f ca="1">-SUMPRODUCT($O1266:AI1266,N(OFFSET($O211:AI211,0,MAX(COLUMN($O211:AI211))-COLUMN($O211:AI211),1,1)))*$H1324</f>
        <v>0</v>
      </c>
      <c r="AJ1324" s="361">
        <f ca="1">-SUMPRODUCT($O1266:AJ1266,N(OFFSET($O211:AJ211,0,MAX(COLUMN($O211:AJ211))-COLUMN($O211:AJ211),1,1)))*$H1324</f>
        <v>0</v>
      </c>
      <c r="AK1324" s="361">
        <f ca="1">-SUMPRODUCT($O1266:AK1266,N(OFFSET($O211:AK211,0,MAX(COLUMN($O211:AK211))-COLUMN($O211:AK211),1,1)))*$H1324</f>
        <v>0</v>
      </c>
      <c r="AL1324" s="361">
        <f ca="1">-SUMPRODUCT($O1266:AL1266,N(OFFSET($O211:AL211,0,MAX(COLUMN($O211:AL211))-COLUMN($O211:AL211),1,1)))*$H1324</f>
        <v>0</v>
      </c>
      <c r="AM1324" s="361">
        <f ca="1">-SUMPRODUCT($O1266:AM1266,N(OFFSET($O211:AM211,0,MAX(COLUMN($O211:AM211))-COLUMN($O211:AM211),1,1)))*$H1324</f>
        <v>0</v>
      </c>
      <c r="AN1324" s="361">
        <f ca="1">-SUMPRODUCT($O1266:AN1266,N(OFFSET($O211:AN211,0,MAX(COLUMN($O211:AN211))-COLUMN($O211:AN211),1,1)))*$H1324</f>
        <v>0</v>
      </c>
      <c r="AO1324" s="361">
        <f ca="1">-SUMPRODUCT($O1266:AO1266,N(OFFSET($O211:AO211,0,MAX(COLUMN($O211:AO211))-COLUMN($O211:AO211),1,1)))*$H1324</f>
        <v>0</v>
      </c>
      <c r="AP1324" s="361">
        <f ca="1">-SUMPRODUCT($O1266:AP1266,N(OFFSET($O211:AP211,0,MAX(COLUMN($O211:AP211))-COLUMN($O211:AP211),1,1)))*$H1324</f>
        <v>0</v>
      </c>
      <c r="AQ1324" s="361">
        <f ca="1">-SUMPRODUCT($O1266:AQ1266,N(OFFSET($O211:AQ211,0,MAX(COLUMN($O211:AQ211))-COLUMN($O211:AQ211),1,1)))*$H1324</f>
        <v>0</v>
      </c>
      <c r="AR1324" s="361">
        <f ca="1">-SUMPRODUCT($O1266:AR1266,N(OFFSET($O211:AR211,0,MAX(COLUMN($O211:AR211))-COLUMN($O211:AR211),1,1)))*$H1324</f>
        <v>0</v>
      </c>
      <c r="AS1324" s="361">
        <f ca="1">-SUMPRODUCT($O1266:AS1266,N(OFFSET($O211:AS211,0,MAX(COLUMN($O211:AS211))-COLUMN($O211:AS211),1,1)))*$H1324</f>
        <v>0</v>
      </c>
      <c r="AT1324" s="361">
        <f ca="1">-SUMPRODUCT($O1266:AT1266,N(OFFSET($O211:AT211,0,MAX(COLUMN($O211:AT211))-COLUMN($O211:AT211),1,1)))*$H1324</f>
        <v>0</v>
      </c>
      <c r="AU1324" s="361">
        <f ca="1">-SUMPRODUCT($O1266:AU1266,N(OFFSET($O211:AU211,0,MAX(COLUMN($O211:AU211))-COLUMN($O211:AU211),1,1)))*$H1324</f>
        <v>0</v>
      </c>
      <c r="AV1324" s="361">
        <f ca="1">-SUMPRODUCT($O1266:AV1266,N(OFFSET($O211:AV211,0,MAX(COLUMN($O211:AV211))-COLUMN($O211:AV211),1,1)))*$H1324</f>
        <v>0</v>
      </c>
      <c r="AW1324" s="361">
        <f ca="1">-SUMPRODUCT($O1266:AW1266,N(OFFSET($O211:AW211,0,MAX(COLUMN($O211:AW211))-COLUMN($O211:AW211),1,1)))*$H1324</f>
        <v>0</v>
      </c>
      <c r="AX1324" s="361">
        <f ca="1">-SUMPRODUCT($O1266:AX1266,N(OFFSET($O211:AX211,0,MAX(COLUMN($O211:AX211))-COLUMN($O211:AX211),1,1)))*$H1324</f>
        <v>0</v>
      </c>
      <c r="AY1324" s="361">
        <f ca="1">-SUMPRODUCT($O1266:AY1266,N(OFFSET($O211:AY211,0,MAX(COLUMN($O211:AY211))-COLUMN($O211:AY211),1,1)))*$H1324</f>
        <v>0</v>
      </c>
      <c r="AZ1324" s="361">
        <f ca="1">-SUMPRODUCT($O1266:AZ1266,N(OFFSET($O211:AZ211,0,MAX(COLUMN($O211:AZ211))-COLUMN($O211:AZ211),1,1)))*$H1324</f>
        <v>0</v>
      </c>
      <c r="BA1324" s="361">
        <f ca="1">-SUMPRODUCT($O1266:BA1266,N(OFFSET($O211:BA211,0,MAX(COLUMN($O211:BA211))-COLUMN($O211:BA211),1,1)))*$H1324</f>
        <v>0</v>
      </c>
      <c r="BB1324" s="361">
        <f ca="1">-SUMPRODUCT($O1266:BB1266,N(OFFSET($O211:BB211,0,MAX(COLUMN($O211:BB211))-COLUMN($O211:BB211),1,1)))*$H1324</f>
        <v>0</v>
      </c>
      <c r="BC1324" s="361">
        <f ca="1">-SUMPRODUCT($O1266:BC1266,N(OFFSET($O211:BC211,0,MAX(COLUMN($O211:BC211))-COLUMN($O211:BC211),1,1)))*$H1324</f>
        <v>0</v>
      </c>
      <c r="BD1324" s="361">
        <f ca="1">-SUMPRODUCT($O1266:BD1266,N(OFFSET($O211:BD211,0,MAX(COLUMN($O211:BD211))-COLUMN($O211:BD211),1,1)))*$H1324</f>
        <v>0</v>
      </c>
      <c r="BE1324" s="361">
        <f ca="1">-SUMPRODUCT($O1266:BE1266,N(OFFSET($O211:BE211,0,MAX(COLUMN($O211:BE211))-COLUMN($O211:BE211),1,1)))*$H1324</f>
        <v>0</v>
      </c>
      <c r="BF1324" s="361">
        <f ca="1">-SUMPRODUCT($O1266:BF1266,N(OFFSET($O211:BF211,0,MAX(COLUMN($O211:BF211))-COLUMN($O211:BF211),1,1)))*$H1324</f>
        <v>0</v>
      </c>
      <c r="BG1324" s="361">
        <f ca="1">-SUMPRODUCT($O1266:BG1266,N(OFFSET($O211:BG211,0,MAX(COLUMN($O211:BG211))-COLUMN($O211:BG211),1,1)))*$H1324</f>
        <v>0</v>
      </c>
      <c r="BH1324" s="361">
        <f ca="1">-SUMPRODUCT($O1266:BH1266,N(OFFSET($O211:BH211,0,MAX(COLUMN($O211:BH211))-COLUMN($O211:BH211),1,1)))*$H1324</f>
        <v>0</v>
      </c>
      <c r="BI1324" s="361">
        <f ca="1">-SUMPRODUCT($O1266:BI1266,N(OFFSET($O211:BI211,0,MAX(COLUMN($O211:BI211))-COLUMN($O211:BI211),1,1)))*$H1324</f>
        <v>0</v>
      </c>
      <c r="BJ1324" s="361">
        <f ca="1">-SUMPRODUCT($O1266:BJ1266,N(OFFSET($O211:BJ211,0,MAX(COLUMN($O211:BJ211))-COLUMN($O211:BJ211),1,1)))*$H1324</f>
        <v>0</v>
      </c>
      <c r="BK1324" s="361">
        <f ca="1">-SUMPRODUCT($O1266:BK1266,N(OFFSET($O211:BK211,0,MAX(COLUMN($O211:BK211))-COLUMN($O211:BK211),1,1)))*$H1324</f>
        <v>0</v>
      </c>
      <c r="BL1324" s="361">
        <f ca="1">-SUMPRODUCT($O1266:BL1266,N(OFFSET($O211:BL211,0,MAX(COLUMN($O211:BL211))-COLUMN($O211:BL211),1,1)))*$H1324</f>
        <v>0</v>
      </c>
      <c r="BM1324" s="361">
        <f ca="1">-SUMPRODUCT($O1266:BM1266,N(OFFSET($O211:BM211,0,MAX(COLUMN($O211:BM211))-COLUMN($O211:BM211),1,1)))*$H1324</f>
        <v>0</v>
      </c>
    </row>
    <row r="1325" spans="3:65" outlineLevel="1" x14ac:dyDescent="0.2">
      <c r="C1325" s="325">
        <f t="shared" si="2144"/>
        <v>6</v>
      </c>
      <c r="D1325" s="303" t="str">
        <f t="shared" si="2142"/>
        <v>item 6</v>
      </c>
      <c r="E1325" s="350" t="str">
        <f t="shared" si="2142"/>
        <v>Operating Expense</v>
      </c>
      <c r="F1325" s="320">
        <f t="shared" si="2142"/>
        <v>2</v>
      </c>
      <c r="G1325" s="320"/>
      <c r="H1325" s="381">
        <f t="shared" si="2143"/>
        <v>0.38574999999999998</v>
      </c>
      <c r="I1325" s="326"/>
      <c r="K1325" s="341">
        <f t="shared" ca="1" si="2145"/>
        <v>0</v>
      </c>
      <c r="L1325" s="342">
        <f t="shared" ca="1" si="2146"/>
        <v>0</v>
      </c>
      <c r="O1325" s="361">
        <f ca="1">-SUMPRODUCT($O1267:O1267,N(OFFSET($O212:O212,0,MAX(COLUMN($O212:O212))-COLUMN($O212:O212),1,1)))*$H1325</f>
        <v>0</v>
      </c>
      <c r="P1325" s="361">
        <f ca="1">-SUMPRODUCT($O1267:P1267,N(OFFSET($O212:P212,0,MAX(COLUMN($O212:P212))-COLUMN($O212:P212),1,1)))*$H1325</f>
        <v>0</v>
      </c>
      <c r="Q1325" s="361">
        <f ca="1">-SUMPRODUCT($O1267:Q1267,N(OFFSET($O212:Q212,0,MAX(COLUMN($O212:Q212))-COLUMN($O212:Q212),1,1)))*$H1325</f>
        <v>0</v>
      </c>
      <c r="R1325" s="361">
        <f ca="1">-SUMPRODUCT($O1267:R1267,N(OFFSET($O212:R212,0,MAX(COLUMN($O212:R212))-COLUMN($O212:R212),1,1)))*$H1325</f>
        <v>0</v>
      </c>
      <c r="S1325" s="361">
        <f ca="1">-SUMPRODUCT($O1267:S1267,N(OFFSET($O212:S212,0,MAX(COLUMN($O212:S212))-COLUMN($O212:S212),1,1)))*$H1325</f>
        <v>0</v>
      </c>
      <c r="T1325" s="361">
        <f ca="1">-SUMPRODUCT($O1267:T1267,N(OFFSET($O212:T212,0,MAX(COLUMN($O212:T212))-COLUMN($O212:T212),1,1)))*$H1325</f>
        <v>0</v>
      </c>
      <c r="U1325" s="361">
        <f ca="1">-SUMPRODUCT($O1267:U1267,N(OFFSET($O212:U212,0,MAX(COLUMN($O212:U212))-COLUMN($O212:U212),1,1)))*$H1325</f>
        <v>0</v>
      </c>
      <c r="V1325" s="361">
        <f ca="1">-SUMPRODUCT($O1267:V1267,N(OFFSET($O212:V212,0,MAX(COLUMN($O212:V212))-COLUMN($O212:V212),1,1)))*$H1325</f>
        <v>0</v>
      </c>
      <c r="W1325" s="361">
        <f ca="1">-SUMPRODUCT($O1267:W1267,N(OFFSET($O212:W212,0,MAX(COLUMN($O212:W212))-COLUMN($O212:W212),1,1)))*$H1325</f>
        <v>0</v>
      </c>
      <c r="X1325" s="361">
        <f ca="1">-SUMPRODUCT($O1267:X1267,N(OFFSET($O212:X212,0,MAX(COLUMN($O212:X212))-COLUMN($O212:X212),1,1)))*$H1325</f>
        <v>0</v>
      </c>
      <c r="Y1325" s="361">
        <f ca="1">-SUMPRODUCT($O1267:Y1267,N(OFFSET($O212:Y212,0,MAX(COLUMN($O212:Y212))-COLUMN($O212:Y212),1,1)))*$H1325</f>
        <v>0</v>
      </c>
      <c r="Z1325" s="361">
        <f ca="1">-SUMPRODUCT($O1267:Z1267,N(OFFSET($O212:Z212,0,MAX(COLUMN($O212:Z212))-COLUMN($O212:Z212),1,1)))*$H1325</f>
        <v>0</v>
      </c>
      <c r="AA1325" s="361">
        <f ca="1">-SUMPRODUCT($O1267:AA1267,N(OFFSET($O212:AA212,0,MAX(COLUMN($O212:AA212))-COLUMN($O212:AA212),1,1)))*$H1325</f>
        <v>0</v>
      </c>
      <c r="AB1325" s="361">
        <f ca="1">-SUMPRODUCT($O1267:AB1267,N(OFFSET($O212:AB212,0,MAX(COLUMN($O212:AB212))-COLUMN($O212:AB212),1,1)))*$H1325</f>
        <v>0</v>
      </c>
      <c r="AC1325" s="361">
        <f ca="1">-SUMPRODUCT($O1267:AC1267,N(OFFSET($O212:AC212,0,MAX(COLUMN($O212:AC212))-COLUMN($O212:AC212),1,1)))*$H1325</f>
        <v>0</v>
      </c>
      <c r="AD1325" s="361">
        <f ca="1">-SUMPRODUCT($O1267:AD1267,N(OFFSET($O212:AD212,0,MAX(COLUMN($O212:AD212))-COLUMN($O212:AD212),1,1)))*$H1325</f>
        <v>0</v>
      </c>
      <c r="AE1325" s="361">
        <f ca="1">-SUMPRODUCT($O1267:AE1267,N(OFFSET($O212:AE212,0,MAX(COLUMN($O212:AE212))-COLUMN($O212:AE212),1,1)))*$H1325</f>
        <v>0</v>
      </c>
      <c r="AF1325" s="361">
        <f ca="1">-SUMPRODUCT($O1267:AF1267,N(OFFSET($O212:AF212,0,MAX(COLUMN($O212:AF212))-COLUMN($O212:AF212),1,1)))*$H1325</f>
        <v>0</v>
      </c>
      <c r="AG1325" s="361">
        <f ca="1">-SUMPRODUCT($O1267:AG1267,N(OFFSET($O212:AG212,0,MAX(COLUMN($O212:AG212))-COLUMN($O212:AG212),1,1)))*$H1325</f>
        <v>0</v>
      </c>
      <c r="AH1325" s="361">
        <f ca="1">-SUMPRODUCT($O1267:AH1267,N(OFFSET($O212:AH212,0,MAX(COLUMN($O212:AH212))-COLUMN($O212:AH212),1,1)))*$H1325</f>
        <v>0</v>
      </c>
      <c r="AI1325" s="361">
        <f ca="1">-SUMPRODUCT($O1267:AI1267,N(OFFSET($O212:AI212,0,MAX(COLUMN($O212:AI212))-COLUMN($O212:AI212),1,1)))*$H1325</f>
        <v>0</v>
      </c>
      <c r="AJ1325" s="361">
        <f ca="1">-SUMPRODUCT($O1267:AJ1267,N(OFFSET($O212:AJ212,0,MAX(COLUMN($O212:AJ212))-COLUMN($O212:AJ212),1,1)))*$H1325</f>
        <v>0</v>
      </c>
      <c r="AK1325" s="361">
        <f ca="1">-SUMPRODUCT($O1267:AK1267,N(OFFSET($O212:AK212,0,MAX(COLUMN($O212:AK212))-COLUMN($O212:AK212),1,1)))*$H1325</f>
        <v>0</v>
      </c>
      <c r="AL1325" s="361">
        <f ca="1">-SUMPRODUCT($O1267:AL1267,N(OFFSET($O212:AL212,0,MAX(COLUMN($O212:AL212))-COLUMN($O212:AL212),1,1)))*$H1325</f>
        <v>0</v>
      </c>
      <c r="AM1325" s="361">
        <f ca="1">-SUMPRODUCT($O1267:AM1267,N(OFFSET($O212:AM212,0,MAX(COLUMN($O212:AM212))-COLUMN($O212:AM212),1,1)))*$H1325</f>
        <v>0</v>
      </c>
      <c r="AN1325" s="361">
        <f ca="1">-SUMPRODUCT($O1267:AN1267,N(OFFSET($O212:AN212,0,MAX(COLUMN($O212:AN212))-COLUMN($O212:AN212),1,1)))*$H1325</f>
        <v>0</v>
      </c>
      <c r="AO1325" s="361">
        <f ca="1">-SUMPRODUCT($O1267:AO1267,N(OFFSET($O212:AO212,0,MAX(COLUMN($O212:AO212))-COLUMN($O212:AO212),1,1)))*$H1325</f>
        <v>0</v>
      </c>
      <c r="AP1325" s="361">
        <f ca="1">-SUMPRODUCT($O1267:AP1267,N(OFFSET($O212:AP212,0,MAX(COLUMN($O212:AP212))-COLUMN($O212:AP212),1,1)))*$H1325</f>
        <v>0</v>
      </c>
      <c r="AQ1325" s="361">
        <f ca="1">-SUMPRODUCT($O1267:AQ1267,N(OFFSET($O212:AQ212,0,MAX(COLUMN($O212:AQ212))-COLUMN($O212:AQ212),1,1)))*$H1325</f>
        <v>0</v>
      </c>
      <c r="AR1325" s="361">
        <f ca="1">-SUMPRODUCT($O1267:AR1267,N(OFFSET($O212:AR212,0,MAX(COLUMN($O212:AR212))-COLUMN($O212:AR212),1,1)))*$H1325</f>
        <v>0</v>
      </c>
      <c r="AS1325" s="361">
        <f ca="1">-SUMPRODUCT($O1267:AS1267,N(OFFSET($O212:AS212,0,MAX(COLUMN($O212:AS212))-COLUMN($O212:AS212),1,1)))*$H1325</f>
        <v>0</v>
      </c>
      <c r="AT1325" s="361">
        <f ca="1">-SUMPRODUCT($O1267:AT1267,N(OFFSET($O212:AT212,0,MAX(COLUMN($O212:AT212))-COLUMN($O212:AT212),1,1)))*$H1325</f>
        <v>0</v>
      </c>
      <c r="AU1325" s="361">
        <f ca="1">-SUMPRODUCT($O1267:AU1267,N(OFFSET($O212:AU212,0,MAX(COLUMN($O212:AU212))-COLUMN($O212:AU212),1,1)))*$H1325</f>
        <v>0</v>
      </c>
      <c r="AV1325" s="361">
        <f ca="1">-SUMPRODUCT($O1267:AV1267,N(OFFSET($O212:AV212,0,MAX(COLUMN($O212:AV212))-COLUMN($O212:AV212),1,1)))*$H1325</f>
        <v>0</v>
      </c>
      <c r="AW1325" s="361">
        <f ca="1">-SUMPRODUCT($O1267:AW1267,N(OFFSET($O212:AW212,0,MAX(COLUMN($O212:AW212))-COLUMN($O212:AW212),1,1)))*$H1325</f>
        <v>0</v>
      </c>
      <c r="AX1325" s="361">
        <f ca="1">-SUMPRODUCT($O1267:AX1267,N(OFFSET($O212:AX212,0,MAX(COLUMN($O212:AX212))-COLUMN($O212:AX212),1,1)))*$H1325</f>
        <v>0</v>
      </c>
      <c r="AY1325" s="361">
        <f ca="1">-SUMPRODUCT($O1267:AY1267,N(OFFSET($O212:AY212,0,MAX(COLUMN($O212:AY212))-COLUMN($O212:AY212),1,1)))*$H1325</f>
        <v>0</v>
      </c>
      <c r="AZ1325" s="361">
        <f ca="1">-SUMPRODUCT($O1267:AZ1267,N(OFFSET($O212:AZ212,0,MAX(COLUMN($O212:AZ212))-COLUMN($O212:AZ212),1,1)))*$H1325</f>
        <v>0</v>
      </c>
      <c r="BA1325" s="361">
        <f ca="1">-SUMPRODUCT($O1267:BA1267,N(OFFSET($O212:BA212,0,MAX(COLUMN($O212:BA212))-COLUMN($O212:BA212),1,1)))*$H1325</f>
        <v>0</v>
      </c>
      <c r="BB1325" s="361">
        <f ca="1">-SUMPRODUCT($O1267:BB1267,N(OFFSET($O212:BB212,0,MAX(COLUMN($O212:BB212))-COLUMN($O212:BB212),1,1)))*$H1325</f>
        <v>0</v>
      </c>
      <c r="BC1325" s="361">
        <f ca="1">-SUMPRODUCT($O1267:BC1267,N(OFFSET($O212:BC212,0,MAX(COLUMN($O212:BC212))-COLUMN($O212:BC212),1,1)))*$H1325</f>
        <v>0</v>
      </c>
      <c r="BD1325" s="361">
        <f ca="1">-SUMPRODUCT($O1267:BD1267,N(OFFSET($O212:BD212,0,MAX(COLUMN($O212:BD212))-COLUMN($O212:BD212),1,1)))*$H1325</f>
        <v>0</v>
      </c>
      <c r="BE1325" s="361">
        <f ca="1">-SUMPRODUCT($O1267:BE1267,N(OFFSET($O212:BE212,0,MAX(COLUMN($O212:BE212))-COLUMN($O212:BE212),1,1)))*$H1325</f>
        <v>0</v>
      </c>
      <c r="BF1325" s="361">
        <f ca="1">-SUMPRODUCT($O1267:BF1267,N(OFFSET($O212:BF212,0,MAX(COLUMN($O212:BF212))-COLUMN($O212:BF212),1,1)))*$H1325</f>
        <v>0</v>
      </c>
      <c r="BG1325" s="361">
        <f ca="1">-SUMPRODUCT($O1267:BG1267,N(OFFSET($O212:BG212,0,MAX(COLUMN($O212:BG212))-COLUMN($O212:BG212),1,1)))*$H1325</f>
        <v>0</v>
      </c>
      <c r="BH1325" s="361">
        <f ca="1">-SUMPRODUCT($O1267:BH1267,N(OFFSET($O212:BH212,0,MAX(COLUMN($O212:BH212))-COLUMN($O212:BH212),1,1)))*$H1325</f>
        <v>0</v>
      </c>
      <c r="BI1325" s="361">
        <f ca="1">-SUMPRODUCT($O1267:BI1267,N(OFFSET($O212:BI212,0,MAX(COLUMN($O212:BI212))-COLUMN($O212:BI212),1,1)))*$H1325</f>
        <v>0</v>
      </c>
      <c r="BJ1325" s="361">
        <f ca="1">-SUMPRODUCT($O1267:BJ1267,N(OFFSET($O212:BJ212,0,MAX(COLUMN($O212:BJ212))-COLUMN($O212:BJ212),1,1)))*$H1325</f>
        <v>0</v>
      </c>
      <c r="BK1325" s="361">
        <f ca="1">-SUMPRODUCT($O1267:BK1267,N(OFFSET($O212:BK212,0,MAX(COLUMN($O212:BK212))-COLUMN($O212:BK212),1,1)))*$H1325</f>
        <v>0</v>
      </c>
      <c r="BL1325" s="361">
        <f ca="1">-SUMPRODUCT($O1267:BL1267,N(OFFSET($O212:BL212,0,MAX(COLUMN($O212:BL212))-COLUMN($O212:BL212),1,1)))*$H1325</f>
        <v>0</v>
      </c>
      <c r="BM1325" s="361">
        <f ca="1">-SUMPRODUCT($O1267:BM1267,N(OFFSET($O212:BM212,0,MAX(COLUMN($O212:BM212))-COLUMN($O212:BM212),1,1)))*$H1325</f>
        <v>0</v>
      </c>
    </row>
    <row r="1326" spans="3:65" outlineLevel="1" x14ac:dyDescent="0.2">
      <c r="C1326" s="325">
        <f t="shared" si="2144"/>
        <v>7</v>
      </c>
      <c r="D1326" s="303" t="str">
        <f t="shared" si="2142"/>
        <v>item 7</v>
      </c>
      <c r="E1326" s="350" t="str">
        <f t="shared" si="2142"/>
        <v>Operating Expense</v>
      </c>
      <c r="F1326" s="320">
        <f t="shared" si="2142"/>
        <v>2</v>
      </c>
      <c r="G1326" s="320"/>
      <c r="H1326" s="381">
        <f t="shared" si="2143"/>
        <v>0.38574999999999998</v>
      </c>
      <c r="I1326" s="326"/>
      <c r="K1326" s="341">
        <f t="shared" ca="1" si="2145"/>
        <v>0</v>
      </c>
      <c r="L1326" s="342">
        <f t="shared" ca="1" si="2146"/>
        <v>0</v>
      </c>
      <c r="O1326" s="361">
        <f ca="1">-SUMPRODUCT($O1268:O1268,N(OFFSET($O213:O213,0,MAX(COLUMN($O213:O213))-COLUMN($O213:O213),1,1)))*$H1326</f>
        <v>0</v>
      </c>
      <c r="P1326" s="361">
        <f ca="1">-SUMPRODUCT($O1268:P1268,N(OFFSET($O213:P213,0,MAX(COLUMN($O213:P213))-COLUMN($O213:P213),1,1)))*$H1326</f>
        <v>0</v>
      </c>
      <c r="Q1326" s="361">
        <f ca="1">-SUMPRODUCT($O1268:Q1268,N(OFFSET($O213:Q213,0,MAX(COLUMN($O213:Q213))-COLUMN($O213:Q213),1,1)))*$H1326</f>
        <v>0</v>
      </c>
      <c r="R1326" s="361">
        <f ca="1">-SUMPRODUCT($O1268:R1268,N(OFFSET($O213:R213,0,MAX(COLUMN($O213:R213))-COLUMN($O213:R213),1,1)))*$H1326</f>
        <v>0</v>
      </c>
      <c r="S1326" s="361">
        <f ca="1">-SUMPRODUCT($O1268:S1268,N(OFFSET($O213:S213,0,MAX(COLUMN($O213:S213))-COLUMN($O213:S213),1,1)))*$H1326</f>
        <v>0</v>
      </c>
      <c r="T1326" s="361">
        <f ca="1">-SUMPRODUCT($O1268:T1268,N(OFFSET($O213:T213,0,MAX(COLUMN($O213:T213))-COLUMN($O213:T213),1,1)))*$H1326</f>
        <v>0</v>
      </c>
      <c r="U1326" s="361">
        <f ca="1">-SUMPRODUCT($O1268:U1268,N(OFFSET($O213:U213,0,MAX(COLUMN($O213:U213))-COLUMN($O213:U213),1,1)))*$H1326</f>
        <v>0</v>
      </c>
      <c r="V1326" s="361">
        <f ca="1">-SUMPRODUCT($O1268:V1268,N(OFFSET($O213:V213,0,MAX(COLUMN($O213:V213))-COLUMN($O213:V213),1,1)))*$H1326</f>
        <v>0</v>
      </c>
      <c r="W1326" s="361">
        <f ca="1">-SUMPRODUCT($O1268:W1268,N(OFFSET($O213:W213,0,MAX(COLUMN($O213:W213))-COLUMN($O213:W213),1,1)))*$H1326</f>
        <v>0</v>
      </c>
      <c r="X1326" s="361">
        <f ca="1">-SUMPRODUCT($O1268:X1268,N(OFFSET($O213:X213,0,MAX(COLUMN($O213:X213))-COLUMN($O213:X213),1,1)))*$H1326</f>
        <v>0</v>
      </c>
      <c r="Y1326" s="361">
        <f ca="1">-SUMPRODUCT($O1268:Y1268,N(OFFSET($O213:Y213,0,MAX(COLUMN($O213:Y213))-COLUMN($O213:Y213),1,1)))*$H1326</f>
        <v>0</v>
      </c>
      <c r="Z1326" s="361">
        <f ca="1">-SUMPRODUCT($O1268:Z1268,N(OFFSET($O213:Z213,0,MAX(COLUMN($O213:Z213))-COLUMN($O213:Z213),1,1)))*$H1326</f>
        <v>0</v>
      </c>
      <c r="AA1326" s="361">
        <f ca="1">-SUMPRODUCT($O1268:AA1268,N(OFFSET($O213:AA213,0,MAX(COLUMN($O213:AA213))-COLUMN($O213:AA213),1,1)))*$H1326</f>
        <v>0</v>
      </c>
      <c r="AB1326" s="361">
        <f ca="1">-SUMPRODUCT($O1268:AB1268,N(OFFSET($O213:AB213,0,MAX(COLUMN($O213:AB213))-COLUMN($O213:AB213),1,1)))*$H1326</f>
        <v>0</v>
      </c>
      <c r="AC1326" s="361">
        <f ca="1">-SUMPRODUCT($O1268:AC1268,N(OFFSET($O213:AC213,0,MAX(COLUMN($O213:AC213))-COLUMN($O213:AC213),1,1)))*$H1326</f>
        <v>0</v>
      </c>
      <c r="AD1326" s="361">
        <f ca="1">-SUMPRODUCT($O1268:AD1268,N(OFFSET($O213:AD213,0,MAX(COLUMN($O213:AD213))-COLUMN($O213:AD213),1,1)))*$H1326</f>
        <v>0</v>
      </c>
      <c r="AE1326" s="361">
        <f ca="1">-SUMPRODUCT($O1268:AE1268,N(OFFSET($O213:AE213,0,MAX(COLUMN($O213:AE213))-COLUMN($O213:AE213),1,1)))*$H1326</f>
        <v>0</v>
      </c>
      <c r="AF1326" s="361">
        <f ca="1">-SUMPRODUCT($O1268:AF1268,N(OFFSET($O213:AF213,0,MAX(COLUMN($O213:AF213))-COLUMN($O213:AF213),1,1)))*$H1326</f>
        <v>0</v>
      </c>
      <c r="AG1326" s="361">
        <f ca="1">-SUMPRODUCT($O1268:AG1268,N(OFFSET($O213:AG213,0,MAX(COLUMN($O213:AG213))-COLUMN($O213:AG213),1,1)))*$H1326</f>
        <v>0</v>
      </c>
      <c r="AH1326" s="361">
        <f ca="1">-SUMPRODUCT($O1268:AH1268,N(OFFSET($O213:AH213,0,MAX(COLUMN($O213:AH213))-COLUMN($O213:AH213),1,1)))*$H1326</f>
        <v>0</v>
      </c>
      <c r="AI1326" s="361">
        <f ca="1">-SUMPRODUCT($O1268:AI1268,N(OFFSET($O213:AI213,0,MAX(COLUMN($O213:AI213))-COLUMN($O213:AI213),1,1)))*$H1326</f>
        <v>0</v>
      </c>
      <c r="AJ1326" s="361">
        <f ca="1">-SUMPRODUCT($O1268:AJ1268,N(OFFSET($O213:AJ213,0,MAX(COLUMN($O213:AJ213))-COLUMN($O213:AJ213),1,1)))*$H1326</f>
        <v>0</v>
      </c>
      <c r="AK1326" s="361">
        <f ca="1">-SUMPRODUCT($O1268:AK1268,N(OFFSET($O213:AK213,0,MAX(COLUMN($O213:AK213))-COLUMN($O213:AK213),1,1)))*$H1326</f>
        <v>0</v>
      </c>
      <c r="AL1326" s="361">
        <f ca="1">-SUMPRODUCT($O1268:AL1268,N(OFFSET($O213:AL213,0,MAX(COLUMN($O213:AL213))-COLUMN($O213:AL213),1,1)))*$H1326</f>
        <v>0</v>
      </c>
      <c r="AM1326" s="361">
        <f ca="1">-SUMPRODUCT($O1268:AM1268,N(OFFSET($O213:AM213,0,MAX(COLUMN($O213:AM213))-COLUMN($O213:AM213),1,1)))*$H1326</f>
        <v>0</v>
      </c>
      <c r="AN1326" s="361">
        <f ca="1">-SUMPRODUCT($O1268:AN1268,N(OFFSET($O213:AN213,0,MAX(COLUMN($O213:AN213))-COLUMN($O213:AN213),1,1)))*$H1326</f>
        <v>0</v>
      </c>
      <c r="AO1326" s="361">
        <f ca="1">-SUMPRODUCT($O1268:AO1268,N(OFFSET($O213:AO213,0,MAX(COLUMN($O213:AO213))-COLUMN($O213:AO213),1,1)))*$H1326</f>
        <v>0</v>
      </c>
      <c r="AP1326" s="361">
        <f ca="1">-SUMPRODUCT($O1268:AP1268,N(OFFSET($O213:AP213,0,MAX(COLUMN($O213:AP213))-COLUMN($O213:AP213),1,1)))*$H1326</f>
        <v>0</v>
      </c>
      <c r="AQ1326" s="361">
        <f ca="1">-SUMPRODUCT($O1268:AQ1268,N(OFFSET($O213:AQ213,0,MAX(COLUMN($O213:AQ213))-COLUMN($O213:AQ213),1,1)))*$H1326</f>
        <v>0</v>
      </c>
      <c r="AR1326" s="361">
        <f ca="1">-SUMPRODUCT($O1268:AR1268,N(OFFSET($O213:AR213,0,MAX(COLUMN($O213:AR213))-COLUMN($O213:AR213),1,1)))*$H1326</f>
        <v>0</v>
      </c>
      <c r="AS1326" s="361">
        <f ca="1">-SUMPRODUCT($O1268:AS1268,N(OFFSET($O213:AS213,0,MAX(COLUMN($O213:AS213))-COLUMN($O213:AS213),1,1)))*$H1326</f>
        <v>0</v>
      </c>
      <c r="AT1326" s="361">
        <f ca="1">-SUMPRODUCT($O1268:AT1268,N(OFFSET($O213:AT213,0,MAX(COLUMN($O213:AT213))-COLUMN($O213:AT213),1,1)))*$H1326</f>
        <v>0</v>
      </c>
      <c r="AU1326" s="361">
        <f ca="1">-SUMPRODUCT($O1268:AU1268,N(OFFSET($O213:AU213,0,MAX(COLUMN($O213:AU213))-COLUMN($O213:AU213),1,1)))*$H1326</f>
        <v>0</v>
      </c>
      <c r="AV1326" s="361">
        <f ca="1">-SUMPRODUCT($O1268:AV1268,N(OFFSET($O213:AV213,0,MAX(COLUMN($O213:AV213))-COLUMN($O213:AV213),1,1)))*$H1326</f>
        <v>0</v>
      </c>
      <c r="AW1326" s="361">
        <f ca="1">-SUMPRODUCT($O1268:AW1268,N(OFFSET($O213:AW213,0,MAX(COLUMN($O213:AW213))-COLUMN($O213:AW213),1,1)))*$H1326</f>
        <v>0</v>
      </c>
      <c r="AX1326" s="361">
        <f ca="1">-SUMPRODUCT($O1268:AX1268,N(OFFSET($O213:AX213,0,MAX(COLUMN($O213:AX213))-COLUMN($O213:AX213),1,1)))*$H1326</f>
        <v>0</v>
      </c>
      <c r="AY1326" s="361">
        <f ca="1">-SUMPRODUCT($O1268:AY1268,N(OFFSET($O213:AY213,0,MAX(COLUMN($O213:AY213))-COLUMN($O213:AY213),1,1)))*$H1326</f>
        <v>0</v>
      </c>
      <c r="AZ1326" s="361">
        <f ca="1">-SUMPRODUCT($O1268:AZ1268,N(OFFSET($O213:AZ213,0,MAX(COLUMN($O213:AZ213))-COLUMN($O213:AZ213),1,1)))*$H1326</f>
        <v>0</v>
      </c>
      <c r="BA1326" s="361">
        <f ca="1">-SUMPRODUCT($O1268:BA1268,N(OFFSET($O213:BA213,0,MAX(COLUMN($O213:BA213))-COLUMN($O213:BA213),1,1)))*$H1326</f>
        <v>0</v>
      </c>
      <c r="BB1326" s="361">
        <f ca="1">-SUMPRODUCT($O1268:BB1268,N(OFFSET($O213:BB213,0,MAX(COLUMN($O213:BB213))-COLUMN($O213:BB213),1,1)))*$H1326</f>
        <v>0</v>
      </c>
      <c r="BC1326" s="361">
        <f ca="1">-SUMPRODUCT($O1268:BC1268,N(OFFSET($O213:BC213,0,MAX(COLUMN($O213:BC213))-COLUMN($O213:BC213),1,1)))*$H1326</f>
        <v>0</v>
      </c>
      <c r="BD1326" s="361">
        <f ca="1">-SUMPRODUCT($O1268:BD1268,N(OFFSET($O213:BD213,0,MAX(COLUMN($O213:BD213))-COLUMN($O213:BD213),1,1)))*$H1326</f>
        <v>0</v>
      </c>
      <c r="BE1326" s="361">
        <f ca="1">-SUMPRODUCT($O1268:BE1268,N(OFFSET($O213:BE213,0,MAX(COLUMN($O213:BE213))-COLUMN($O213:BE213),1,1)))*$H1326</f>
        <v>0</v>
      </c>
      <c r="BF1326" s="361">
        <f ca="1">-SUMPRODUCT($O1268:BF1268,N(OFFSET($O213:BF213,0,MAX(COLUMN($O213:BF213))-COLUMN($O213:BF213),1,1)))*$H1326</f>
        <v>0</v>
      </c>
      <c r="BG1326" s="361">
        <f ca="1">-SUMPRODUCT($O1268:BG1268,N(OFFSET($O213:BG213,0,MAX(COLUMN($O213:BG213))-COLUMN($O213:BG213),1,1)))*$H1326</f>
        <v>0</v>
      </c>
      <c r="BH1326" s="361">
        <f ca="1">-SUMPRODUCT($O1268:BH1268,N(OFFSET($O213:BH213,0,MAX(COLUMN($O213:BH213))-COLUMN($O213:BH213),1,1)))*$H1326</f>
        <v>0</v>
      </c>
      <c r="BI1326" s="361">
        <f ca="1">-SUMPRODUCT($O1268:BI1268,N(OFFSET($O213:BI213,0,MAX(COLUMN($O213:BI213))-COLUMN($O213:BI213),1,1)))*$H1326</f>
        <v>0</v>
      </c>
      <c r="BJ1326" s="361">
        <f ca="1">-SUMPRODUCT($O1268:BJ1268,N(OFFSET($O213:BJ213,0,MAX(COLUMN($O213:BJ213))-COLUMN($O213:BJ213),1,1)))*$H1326</f>
        <v>0</v>
      </c>
      <c r="BK1326" s="361">
        <f ca="1">-SUMPRODUCT($O1268:BK1268,N(OFFSET($O213:BK213,0,MAX(COLUMN($O213:BK213))-COLUMN($O213:BK213),1,1)))*$H1326</f>
        <v>0</v>
      </c>
      <c r="BL1326" s="361">
        <f ca="1">-SUMPRODUCT($O1268:BL1268,N(OFFSET($O213:BL213,0,MAX(COLUMN($O213:BL213))-COLUMN($O213:BL213),1,1)))*$H1326</f>
        <v>0</v>
      </c>
      <c r="BM1326" s="361">
        <f ca="1">-SUMPRODUCT($O1268:BM1268,N(OFFSET($O213:BM213,0,MAX(COLUMN($O213:BM213))-COLUMN($O213:BM213),1,1)))*$H1326</f>
        <v>0</v>
      </c>
    </row>
    <row r="1327" spans="3:65" outlineLevel="1" x14ac:dyDescent="0.2">
      <c r="C1327" s="325">
        <f t="shared" si="2144"/>
        <v>8</v>
      </c>
      <c r="D1327" s="303" t="str">
        <f t="shared" si="2142"/>
        <v>item 8</v>
      </c>
      <c r="E1327" s="350" t="str">
        <f t="shared" si="2142"/>
        <v>Operating Expense</v>
      </c>
      <c r="F1327" s="320">
        <f t="shared" si="2142"/>
        <v>2</v>
      </c>
      <c r="G1327" s="320"/>
      <c r="H1327" s="381">
        <f t="shared" si="2143"/>
        <v>0.38574999999999998</v>
      </c>
      <c r="I1327" s="326"/>
      <c r="K1327" s="341">
        <f t="shared" ca="1" si="2145"/>
        <v>0</v>
      </c>
      <c r="L1327" s="342">
        <f t="shared" ca="1" si="2146"/>
        <v>0</v>
      </c>
      <c r="O1327" s="361">
        <f ca="1">-SUMPRODUCT($O1269:O1269,N(OFFSET($O214:O214,0,MAX(COLUMN($O214:O214))-COLUMN($O214:O214),1,1)))*$H1327</f>
        <v>0</v>
      </c>
      <c r="P1327" s="361">
        <f ca="1">-SUMPRODUCT($O1269:P1269,N(OFFSET($O214:P214,0,MAX(COLUMN($O214:P214))-COLUMN($O214:P214),1,1)))*$H1327</f>
        <v>0</v>
      </c>
      <c r="Q1327" s="361">
        <f ca="1">-SUMPRODUCT($O1269:Q1269,N(OFFSET($O214:Q214,0,MAX(COLUMN($O214:Q214))-COLUMN($O214:Q214),1,1)))*$H1327</f>
        <v>0</v>
      </c>
      <c r="R1327" s="361">
        <f ca="1">-SUMPRODUCT($O1269:R1269,N(OFFSET($O214:R214,0,MAX(COLUMN($O214:R214))-COLUMN($O214:R214),1,1)))*$H1327</f>
        <v>0</v>
      </c>
      <c r="S1327" s="361">
        <f ca="1">-SUMPRODUCT($O1269:S1269,N(OFFSET($O214:S214,0,MAX(COLUMN($O214:S214))-COLUMN($O214:S214),1,1)))*$H1327</f>
        <v>0</v>
      </c>
      <c r="T1327" s="361">
        <f ca="1">-SUMPRODUCT($O1269:T1269,N(OFFSET($O214:T214,0,MAX(COLUMN($O214:T214))-COLUMN($O214:T214),1,1)))*$H1327</f>
        <v>0</v>
      </c>
      <c r="U1327" s="361">
        <f ca="1">-SUMPRODUCT($O1269:U1269,N(OFFSET($O214:U214,0,MAX(COLUMN($O214:U214))-COLUMN($O214:U214),1,1)))*$H1327</f>
        <v>0</v>
      </c>
      <c r="V1327" s="361">
        <f ca="1">-SUMPRODUCT($O1269:V1269,N(OFFSET($O214:V214,0,MAX(COLUMN($O214:V214))-COLUMN($O214:V214),1,1)))*$H1327</f>
        <v>0</v>
      </c>
      <c r="W1327" s="361">
        <f ca="1">-SUMPRODUCT($O1269:W1269,N(OFFSET($O214:W214,0,MAX(COLUMN($O214:W214))-COLUMN($O214:W214),1,1)))*$H1327</f>
        <v>0</v>
      </c>
      <c r="X1327" s="361">
        <f ca="1">-SUMPRODUCT($O1269:X1269,N(OFFSET($O214:X214,0,MAX(COLUMN($O214:X214))-COLUMN($O214:X214),1,1)))*$H1327</f>
        <v>0</v>
      </c>
      <c r="Y1327" s="361">
        <f ca="1">-SUMPRODUCT($O1269:Y1269,N(OFFSET($O214:Y214,0,MAX(COLUMN($O214:Y214))-COLUMN($O214:Y214),1,1)))*$H1327</f>
        <v>0</v>
      </c>
      <c r="Z1327" s="361">
        <f ca="1">-SUMPRODUCT($O1269:Z1269,N(OFFSET($O214:Z214,0,MAX(COLUMN($O214:Z214))-COLUMN($O214:Z214),1,1)))*$H1327</f>
        <v>0</v>
      </c>
      <c r="AA1327" s="361">
        <f ca="1">-SUMPRODUCT($O1269:AA1269,N(OFFSET($O214:AA214,0,MAX(COLUMN($O214:AA214))-COLUMN($O214:AA214),1,1)))*$H1327</f>
        <v>0</v>
      </c>
      <c r="AB1327" s="361">
        <f ca="1">-SUMPRODUCT($O1269:AB1269,N(OFFSET($O214:AB214,0,MAX(COLUMN($O214:AB214))-COLUMN($O214:AB214),1,1)))*$H1327</f>
        <v>0</v>
      </c>
      <c r="AC1327" s="361">
        <f ca="1">-SUMPRODUCT($O1269:AC1269,N(OFFSET($O214:AC214,0,MAX(COLUMN($O214:AC214))-COLUMN($O214:AC214),1,1)))*$H1327</f>
        <v>0</v>
      </c>
      <c r="AD1327" s="361">
        <f ca="1">-SUMPRODUCT($O1269:AD1269,N(OFFSET($O214:AD214,0,MAX(COLUMN($O214:AD214))-COLUMN($O214:AD214),1,1)))*$H1327</f>
        <v>0</v>
      </c>
      <c r="AE1327" s="361">
        <f ca="1">-SUMPRODUCT($O1269:AE1269,N(OFFSET($O214:AE214,0,MAX(COLUMN($O214:AE214))-COLUMN($O214:AE214),1,1)))*$H1327</f>
        <v>0</v>
      </c>
      <c r="AF1327" s="361">
        <f ca="1">-SUMPRODUCT($O1269:AF1269,N(OFFSET($O214:AF214,0,MAX(COLUMN($O214:AF214))-COLUMN($O214:AF214),1,1)))*$H1327</f>
        <v>0</v>
      </c>
      <c r="AG1327" s="361">
        <f ca="1">-SUMPRODUCT($O1269:AG1269,N(OFFSET($O214:AG214,0,MAX(COLUMN($O214:AG214))-COLUMN($O214:AG214),1,1)))*$H1327</f>
        <v>0</v>
      </c>
      <c r="AH1327" s="361">
        <f ca="1">-SUMPRODUCT($O1269:AH1269,N(OFFSET($O214:AH214,0,MAX(COLUMN($O214:AH214))-COLUMN($O214:AH214),1,1)))*$H1327</f>
        <v>0</v>
      </c>
      <c r="AI1327" s="361">
        <f ca="1">-SUMPRODUCT($O1269:AI1269,N(OFFSET($O214:AI214,0,MAX(COLUMN($O214:AI214))-COLUMN($O214:AI214),1,1)))*$H1327</f>
        <v>0</v>
      </c>
      <c r="AJ1327" s="361">
        <f ca="1">-SUMPRODUCT($O1269:AJ1269,N(OFFSET($O214:AJ214,0,MAX(COLUMN($O214:AJ214))-COLUMN($O214:AJ214),1,1)))*$H1327</f>
        <v>0</v>
      </c>
      <c r="AK1327" s="361">
        <f ca="1">-SUMPRODUCT($O1269:AK1269,N(OFFSET($O214:AK214,0,MAX(COLUMN($O214:AK214))-COLUMN($O214:AK214),1,1)))*$H1327</f>
        <v>0</v>
      </c>
      <c r="AL1327" s="361">
        <f ca="1">-SUMPRODUCT($O1269:AL1269,N(OFFSET($O214:AL214,0,MAX(COLUMN($O214:AL214))-COLUMN($O214:AL214),1,1)))*$H1327</f>
        <v>0</v>
      </c>
      <c r="AM1327" s="361">
        <f ca="1">-SUMPRODUCT($O1269:AM1269,N(OFFSET($O214:AM214,0,MAX(COLUMN($O214:AM214))-COLUMN($O214:AM214),1,1)))*$H1327</f>
        <v>0</v>
      </c>
      <c r="AN1327" s="361">
        <f ca="1">-SUMPRODUCT($O1269:AN1269,N(OFFSET($O214:AN214,0,MAX(COLUMN($O214:AN214))-COLUMN($O214:AN214),1,1)))*$H1327</f>
        <v>0</v>
      </c>
      <c r="AO1327" s="361">
        <f ca="1">-SUMPRODUCT($O1269:AO1269,N(OFFSET($O214:AO214,0,MAX(COLUMN($O214:AO214))-COLUMN($O214:AO214),1,1)))*$H1327</f>
        <v>0</v>
      </c>
      <c r="AP1327" s="361">
        <f ca="1">-SUMPRODUCT($O1269:AP1269,N(OFFSET($O214:AP214,0,MAX(COLUMN($O214:AP214))-COLUMN($O214:AP214),1,1)))*$H1327</f>
        <v>0</v>
      </c>
      <c r="AQ1327" s="361">
        <f ca="1">-SUMPRODUCT($O1269:AQ1269,N(OFFSET($O214:AQ214,0,MAX(COLUMN($O214:AQ214))-COLUMN($O214:AQ214),1,1)))*$H1327</f>
        <v>0</v>
      </c>
      <c r="AR1327" s="361">
        <f ca="1">-SUMPRODUCT($O1269:AR1269,N(OFFSET($O214:AR214,0,MAX(COLUMN($O214:AR214))-COLUMN($O214:AR214),1,1)))*$H1327</f>
        <v>0</v>
      </c>
      <c r="AS1327" s="361">
        <f ca="1">-SUMPRODUCT($O1269:AS1269,N(OFFSET($O214:AS214,0,MAX(COLUMN($O214:AS214))-COLUMN($O214:AS214),1,1)))*$H1327</f>
        <v>0</v>
      </c>
      <c r="AT1327" s="361">
        <f ca="1">-SUMPRODUCT($O1269:AT1269,N(OFFSET($O214:AT214,0,MAX(COLUMN($O214:AT214))-COLUMN($O214:AT214),1,1)))*$H1327</f>
        <v>0</v>
      </c>
      <c r="AU1327" s="361">
        <f ca="1">-SUMPRODUCT($O1269:AU1269,N(OFFSET($O214:AU214,0,MAX(COLUMN($O214:AU214))-COLUMN($O214:AU214),1,1)))*$H1327</f>
        <v>0</v>
      </c>
      <c r="AV1327" s="361">
        <f ca="1">-SUMPRODUCT($O1269:AV1269,N(OFFSET($O214:AV214,0,MAX(COLUMN($O214:AV214))-COLUMN($O214:AV214),1,1)))*$H1327</f>
        <v>0</v>
      </c>
      <c r="AW1327" s="361">
        <f ca="1">-SUMPRODUCT($O1269:AW1269,N(OFFSET($O214:AW214,0,MAX(COLUMN($O214:AW214))-COLUMN($O214:AW214),1,1)))*$H1327</f>
        <v>0</v>
      </c>
      <c r="AX1327" s="361">
        <f ca="1">-SUMPRODUCT($O1269:AX1269,N(OFFSET($O214:AX214,0,MAX(COLUMN($O214:AX214))-COLUMN($O214:AX214),1,1)))*$H1327</f>
        <v>0</v>
      </c>
      <c r="AY1327" s="361">
        <f ca="1">-SUMPRODUCT($O1269:AY1269,N(OFFSET($O214:AY214,0,MAX(COLUMN($O214:AY214))-COLUMN($O214:AY214),1,1)))*$H1327</f>
        <v>0</v>
      </c>
      <c r="AZ1327" s="361">
        <f ca="1">-SUMPRODUCT($O1269:AZ1269,N(OFFSET($O214:AZ214,0,MAX(COLUMN($O214:AZ214))-COLUMN($O214:AZ214),1,1)))*$H1327</f>
        <v>0</v>
      </c>
      <c r="BA1327" s="361">
        <f ca="1">-SUMPRODUCT($O1269:BA1269,N(OFFSET($O214:BA214,0,MAX(COLUMN($O214:BA214))-COLUMN($O214:BA214),1,1)))*$H1327</f>
        <v>0</v>
      </c>
      <c r="BB1327" s="361">
        <f ca="1">-SUMPRODUCT($O1269:BB1269,N(OFFSET($O214:BB214,0,MAX(COLUMN($O214:BB214))-COLUMN($O214:BB214),1,1)))*$H1327</f>
        <v>0</v>
      </c>
      <c r="BC1327" s="361">
        <f ca="1">-SUMPRODUCT($O1269:BC1269,N(OFFSET($O214:BC214,0,MAX(COLUMN($O214:BC214))-COLUMN($O214:BC214),1,1)))*$H1327</f>
        <v>0</v>
      </c>
      <c r="BD1327" s="361">
        <f ca="1">-SUMPRODUCT($O1269:BD1269,N(OFFSET($O214:BD214,0,MAX(COLUMN($O214:BD214))-COLUMN($O214:BD214),1,1)))*$H1327</f>
        <v>0</v>
      </c>
      <c r="BE1327" s="361">
        <f ca="1">-SUMPRODUCT($O1269:BE1269,N(OFFSET($O214:BE214,0,MAX(COLUMN($O214:BE214))-COLUMN($O214:BE214),1,1)))*$H1327</f>
        <v>0</v>
      </c>
      <c r="BF1327" s="361">
        <f ca="1">-SUMPRODUCT($O1269:BF1269,N(OFFSET($O214:BF214,0,MAX(COLUMN($O214:BF214))-COLUMN($O214:BF214),1,1)))*$H1327</f>
        <v>0</v>
      </c>
      <c r="BG1327" s="361">
        <f ca="1">-SUMPRODUCT($O1269:BG1269,N(OFFSET($O214:BG214,0,MAX(COLUMN($O214:BG214))-COLUMN($O214:BG214),1,1)))*$H1327</f>
        <v>0</v>
      </c>
      <c r="BH1327" s="361">
        <f ca="1">-SUMPRODUCT($O1269:BH1269,N(OFFSET($O214:BH214,0,MAX(COLUMN($O214:BH214))-COLUMN($O214:BH214),1,1)))*$H1327</f>
        <v>0</v>
      </c>
      <c r="BI1327" s="361">
        <f ca="1">-SUMPRODUCT($O1269:BI1269,N(OFFSET($O214:BI214,0,MAX(COLUMN($O214:BI214))-COLUMN($O214:BI214),1,1)))*$H1327</f>
        <v>0</v>
      </c>
      <c r="BJ1327" s="361">
        <f ca="1">-SUMPRODUCT($O1269:BJ1269,N(OFFSET($O214:BJ214,0,MAX(COLUMN($O214:BJ214))-COLUMN($O214:BJ214),1,1)))*$H1327</f>
        <v>0</v>
      </c>
      <c r="BK1327" s="361">
        <f ca="1">-SUMPRODUCT($O1269:BK1269,N(OFFSET($O214:BK214,0,MAX(COLUMN($O214:BK214))-COLUMN($O214:BK214),1,1)))*$H1327</f>
        <v>0</v>
      </c>
      <c r="BL1327" s="361">
        <f ca="1">-SUMPRODUCT($O1269:BL1269,N(OFFSET($O214:BL214,0,MAX(COLUMN($O214:BL214))-COLUMN($O214:BL214),1,1)))*$H1327</f>
        <v>0</v>
      </c>
      <c r="BM1327" s="361">
        <f ca="1">-SUMPRODUCT($O1269:BM1269,N(OFFSET($O214:BM214,0,MAX(COLUMN($O214:BM214))-COLUMN($O214:BM214),1,1)))*$H1327</f>
        <v>0</v>
      </c>
    </row>
    <row r="1328" spans="3:65" outlineLevel="1" x14ac:dyDescent="0.2">
      <c r="C1328" s="325">
        <f t="shared" si="2144"/>
        <v>9</v>
      </c>
      <c r="D1328" s="303" t="str">
        <f t="shared" si="2142"/>
        <v>item 9</v>
      </c>
      <c r="E1328" s="350" t="str">
        <f t="shared" si="2142"/>
        <v>Operating Expense</v>
      </c>
      <c r="F1328" s="320">
        <f t="shared" si="2142"/>
        <v>2</v>
      </c>
      <c r="G1328" s="320"/>
      <c r="H1328" s="381">
        <f t="shared" si="2143"/>
        <v>0.38574999999999998</v>
      </c>
      <c r="I1328" s="326"/>
      <c r="K1328" s="341">
        <f t="shared" ca="1" si="2145"/>
        <v>0</v>
      </c>
      <c r="L1328" s="342">
        <f t="shared" ca="1" si="2146"/>
        <v>0</v>
      </c>
      <c r="O1328" s="361">
        <f ca="1">-SUMPRODUCT($O1270:O1270,N(OFFSET($O215:O215,0,MAX(COLUMN($O215:O215))-COLUMN($O215:O215),1,1)))*$H1328</f>
        <v>0</v>
      </c>
      <c r="P1328" s="361">
        <f ca="1">-SUMPRODUCT($O1270:P1270,N(OFFSET($O215:P215,0,MAX(COLUMN($O215:P215))-COLUMN($O215:P215),1,1)))*$H1328</f>
        <v>0</v>
      </c>
      <c r="Q1328" s="361">
        <f ca="1">-SUMPRODUCT($O1270:Q1270,N(OFFSET($O215:Q215,0,MAX(COLUMN($O215:Q215))-COLUMN($O215:Q215),1,1)))*$H1328</f>
        <v>0</v>
      </c>
      <c r="R1328" s="361">
        <f ca="1">-SUMPRODUCT($O1270:R1270,N(OFFSET($O215:R215,0,MAX(COLUMN($O215:R215))-COLUMN($O215:R215),1,1)))*$H1328</f>
        <v>0</v>
      </c>
      <c r="S1328" s="361">
        <f ca="1">-SUMPRODUCT($O1270:S1270,N(OFFSET($O215:S215,0,MAX(COLUMN($O215:S215))-COLUMN($O215:S215),1,1)))*$H1328</f>
        <v>0</v>
      </c>
      <c r="T1328" s="361">
        <f ca="1">-SUMPRODUCT($O1270:T1270,N(OFFSET($O215:T215,0,MAX(COLUMN($O215:T215))-COLUMN($O215:T215),1,1)))*$H1328</f>
        <v>0</v>
      </c>
      <c r="U1328" s="361">
        <f ca="1">-SUMPRODUCT($O1270:U1270,N(OFFSET($O215:U215,0,MAX(COLUMN($O215:U215))-COLUMN($O215:U215),1,1)))*$H1328</f>
        <v>0</v>
      </c>
      <c r="V1328" s="361">
        <f ca="1">-SUMPRODUCT($O1270:V1270,N(OFFSET($O215:V215,0,MAX(COLUMN($O215:V215))-COLUMN($O215:V215),1,1)))*$H1328</f>
        <v>0</v>
      </c>
      <c r="W1328" s="361">
        <f ca="1">-SUMPRODUCT($O1270:W1270,N(OFFSET($O215:W215,0,MAX(COLUMN($O215:W215))-COLUMN($O215:W215),1,1)))*$H1328</f>
        <v>0</v>
      </c>
      <c r="X1328" s="361">
        <f ca="1">-SUMPRODUCT($O1270:X1270,N(OFFSET($O215:X215,0,MAX(COLUMN($O215:X215))-COLUMN($O215:X215),1,1)))*$H1328</f>
        <v>0</v>
      </c>
      <c r="Y1328" s="361">
        <f ca="1">-SUMPRODUCT($O1270:Y1270,N(OFFSET($O215:Y215,0,MAX(COLUMN($O215:Y215))-COLUMN($O215:Y215),1,1)))*$H1328</f>
        <v>0</v>
      </c>
      <c r="Z1328" s="361">
        <f ca="1">-SUMPRODUCT($O1270:Z1270,N(OFFSET($O215:Z215,0,MAX(COLUMN($O215:Z215))-COLUMN($O215:Z215),1,1)))*$H1328</f>
        <v>0</v>
      </c>
      <c r="AA1328" s="361">
        <f ca="1">-SUMPRODUCT($O1270:AA1270,N(OFFSET($O215:AA215,0,MAX(COLUMN($O215:AA215))-COLUMN($O215:AA215),1,1)))*$H1328</f>
        <v>0</v>
      </c>
      <c r="AB1328" s="361">
        <f ca="1">-SUMPRODUCT($O1270:AB1270,N(OFFSET($O215:AB215,0,MAX(COLUMN($O215:AB215))-COLUMN($O215:AB215),1,1)))*$H1328</f>
        <v>0</v>
      </c>
      <c r="AC1328" s="361">
        <f ca="1">-SUMPRODUCT($O1270:AC1270,N(OFFSET($O215:AC215,0,MAX(COLUMN($O215:AC215))-COLUMN($O215:AC215),1,1)))*$H1328</f>
        <v>0</v>
      </c>
      <c r="AD1328" s="361">
        <f ca="1">-SUMPRODUCT($O1270:AD1270,N(OFFSET($O215:AD215,0,MAX(COLUMN($O215:AD215))-COLUMN($O215:AD215),1,1)))*$H1328</f>
        <v>0</v>
      </c>
      <c r="AE1328" s="361">
        <f ca="1">-SUMPRODUCT($O1270:AE1270,N(OFFSET($O215:AE215,0,MAX(COLUMN($O215:AE215))-COLUMN($O215:AE215),1,1)))*$H1328</f>
        <v>0</v>
      </c>
      <c r="AF1328" s="361">
        <f ca="1">-SUMPRODUCT($O1270:AF1270,N(OFFSET($O215:AF215,0,MAX(COLUMN($O215:AF215))-COLUMN($O215:AF215),1,1)))*$H1328</f>
        <v>0</v>
      </c>
      <c r="AG1328" s="361">
        <f ca="1">-SUMPRODUCT($O1270:AG1270,N(OFFSET($O215:AG215,0,MAX(COLUMN($O215:AG215))-COLUMN($O215:AG215),1,1)))*$H1328</f>
        <v>0</v>
      </c>
      <c r="AH1328" s="361">
        <f ca="1">-SUMPRODUCT($O1270:AH1270,N(OFFSET($O215:AH215,0,MAX(COLUMN($O215:AH215))-COLUMN($O215:AH215),1,1)))*$H1328</f>
        <v>0</v>
      </c>
      <c r="AI1328" s="361">
        <f ca="1">-SUMPRODUCT($O1270:AI1270,N(OFFSET($O215:AI215,0,MAX(COLUMN($O215:AI215))-COLUMN($O215:AI215),1,1)))*$H1328</f>
        <v>0</v>
      </c>
      <c r="AJ1328" s="361">
        <f ca="1">-SUMPRODUCT($O1270:AJ1270,N(OFFSET($O215:AJ215,0,MAX(COLUMN($O215:AJ215))-COLUMN($O215:AJ215),1,1)))*$H1328</f>
        <v>0</v>
      </c>
      <c r="AK1328" s="361">
        <f ca="1">-SUMPRODUCT($O1270:AK1270,N(OFFSET($O215:AK215,0,MAX(COLUMN($O215:AK215))-COLUMN($O215:AK215),1,1)))*$H1328</f>
        <v>0</v>
      </c>
      <c r="AL1328" s="361">
        <f ca="1">-SUMPRODUCT($O1270:AL1270,N(OFFSET($O215:AL215,0,MAX(COLUMN($O215:AL215))-COLUMN($O215:AL215),1,1)))*$H1328</f>
        <v>0</v>
      </c>
      <c r="AM1328" s="361">
        <f ca="1">-SUMPRODUCT($O1270:AM1270,N(OFFSET($O215:AM215,0,MAX(COLUMN($O215:AM215))-COLUMN($O215:AM215),1,1)))*$H1328</f>
        <v>0</v>
      </c>
      <c r="AN1328" s="361">
        <f ca="1">-SUMPRODUCT($O1270:AN1270,N(OFFSET($O215:AN215,0,MAX(COLUMN($O215:AN215))-COLUMN($O215:AN215),1,1)))*$H1328</f>
        <v>0</v>
      </c>
      <c r="AO1328" s="361">
        <f ca="1">-SUMPRODUCT($O1270:AO1270,N(OFFSET($O215:AO215,0,MAX(COLUMN($O215:AO215))-COLUMN($O215:AO215),1,1)))*$H1328</f>
        <v>0</v>
      </c>
      <c r="AP1328" s="361">
        <f ca="1">-SUMPRODUCT($O1270:AP1270,N(OFFSET($O215:AP215,0,MAX(COLUMN($O215:AP215))-COLUMN($O215:AP215),1,1)))*$H1328</f>
        <v>0</v>
      </c>
      <c r="AQ1328" s="361">
        <f ca="1">-SUMPRODUCT($O1270:AQ1270,N(OFFSET($O215:AQ215,0,MAX(COLUMN($O215:AQ215))-COLUMN($O215:AQ215),1,1)))*$H1328</f>
        <v>0</v>
      </c>
      <c r="AR1328" s="361">
        <f ca="1">-SUMPRODUCT($O1270:AR1270,N(OFFSET($O215:AR215,0,MAX(COLUMN($O215:AR215))-COLUMN($O215:AR215),1,1)))*$H1328</f>
        <v>0</v>
      </c>
      <c r="AS1328" s="361">
        <f ca="1">-SUMPRODUCT($O1270:AS1270,N(OFFSET($O215:AS215,0,MAX(COLUMN($O215:AS215))-COLUMN($O215:AS215),1,1)))*$H1328</f>
        <v>0</v>
      </c>
      <c r="AT1328" s="361">
        <f ca="1">-SUMPRODUCT($O1270:AT1270,N(OFFSET($O215:AT215,0,MAX(COLUMN($O215:AT215))-COLUMN($O215:AT215),1,1)))*$H1328</f>
        <v>0</v>
      </c>
      <c r="AU1328" s="361">
        <f ca="1">-SUMPRODUCT($O1270:AU1270,N(OFFSET($O215:AU215,0,MAX(COLUMN($O215:AU215))-COLUMN($O215:AU215),1,1)))*$H1328</f>
        <v>0</v>
      </c>
      <c r="AV1328" s="361">
        <f ca="1">-SUMPRODUCT($O1270:AV1270,N(OFFSET($O215:AV215,0,MAX(COLUMN($O215:AV215))-COLUMN($O215:AV215),1,1)))*$H1328</f>
        <v>0</v>
      </c>
      <c r="AW1328" s="361">
        <f ca="1">-SUMPRODUCT($O1270:AW1270,N(OFFSET($O215:AW215,0,MAX(COLUMN($O215:AW215))-COLUMN($O215:AW215),1,1)))*$H1328</f>
        <v>0</v>
      </c>
      <c r="AX1328" s="361">
        <f ca="1">-SUMPRODUCT($O1270:AX1270,N(OFFSET($O215:AX215,0,MAX(COLUMN($O215:AX215))-COLUMN($O215:AX215),1,1)))*$H1328</f>
        <v>0</v>
      </c>
      <c r="AY1328" s="361">
        <f ca="1">-SUMPRODUCT($O1270:AY1270,N(OFFSET($O215:AY215,0,MAX(COLUMN($O215:AY215))-COLUMN($O215:AY215),1,1)))*$H1328</f>
        <v>0</v>
      </c>
      <c r="AZ1328" s="361">
        <f ca="1">-SUMPRODUCT($O1270:AZ1270,N(OFFSET($O215:AZ215,0,MAX(COLUMN($O215:AZ215))-COLUMN($O215:AZ215),1,1)))*$H1328</f>
        <v>0</v>
      </c>
      <c r="BA1328" s="361">
        <f ca="1">-SUMPRODUCT($O1270:BA1270,N(OFFSET($O215:BA215,0,MAX(COLUMN($O215:BA215))-COLUMN($O215:BA215),1,1)))*$H1328</f>
        <v>0</v>
      </c>
      <c r="BB1328" s="361">
        <f ca="1">-SUMPRODUCT($O1270:BB1270,N(OFFSET($O215:BB215,0,MAX(COLUMN($O215:BB215))-COLUMN($O215:BB215),1,1)))*$H1328</f>
        <v>0</v>
      </c>
      <c r="BC1328" s="361">
        <f ca="1">-SUMPRODUCT($O1270:BC1270,N(OFFSET($O215:BC215,0,MAX(COLUMN($O215:BC215))-COLUMN($O215:BC215),1,1)))*$H1328</f>
        <v>0</v>
      </c>
      <c r="BD1328" s="361">
        <f ca="1">-SUMPRODUCT($O1270:BD1270,N(OFFSET($O215:BD215,0,MAX(COLUMN($O215:BD215))-COLUMN($O215:BD215),1,1)))*$H1328</f>
        <v>0</v>
      </c>
      <c r="BE1328" s="361">
        <f ca="1">-SUMPRODUCT($O1270:BE1270,N(OFFSET($O215:BE215,0,MAX(COLUMN($O215:BE215))-COLUMN($O215:BE215),1,1)))*$H1328</f>
        <v>0</v>
      </c>
      <c r="BF1328" s="361">
        <f ca="1">-SUMPRODUCT($O1270:BF1270,N(OFFSET($O215:BF215,0,MAX(COLUMN($O215:BF215))-COLUMN($O215:BF215),1,1)))*$H1328</f>
        <v>0</v>
      </c>
      <c r="BG1328" s="361">
        <f ca="1">-SUMPRODUCT($O1270:BG1270,N(OFFSET($O215:BG215,0,MAX(COLUMN($O215:BG215))-COLUMN($O215:BG215),1,1)))*$H1328</f>
        <v>0</v>
      </c>
      <c r="BH1328" s="361">
        <f ca="1">-SUMPRODUCT($O1270:BH1270,N(OFFSET($O215:BH215,0,MAX(COLUMN($O215:BH215))-COLUMN($O215:BH215),1,1)))*$H1328</f>
        <v>0</v>
      </c>
      <c r="BI1328" s="361">
        <f ca="1">-SUMPRODUCT($O1270:BI1270,N(OFFSET($O215:BI215,0,MAX(COLUMN($O215:BI215))-COLUMN($O215:BI215),1,1)))*$H1328</f>
        <v>0</v>
      </c>
      <c r="BJ1328" s="361">
        <f ca="1">-SUMPRODUCT($O1270:BJ1270,N(OFFSET($O215:BJ215,0,MAX(COLUMN($O215:BJ215))-COLUMN($O215:BJ215),1,1)))*$H1328</f>
        <v>0</v>
      </c>
      <c r="BK1328" s="361">
        <f ca="1">-SUMPRODUCT($O1270:BK1270,N(OFFSET($O215:BK215,0,MAX(COLUMN($O215:BK215))-COLUMN($O215:BK215),1,1)))*$H1328</f>
        <v>0</v>
      </c>
      <c r="BL1328" s="361">
        <f ca="1">-SUMPRODUCT($O1270:BL1270,N(OFFSET($O215:BL215,0,MAX(COLUMN($O215:BL215))-COLUMN($O215:BL215),1,1)))*$H1328</f>
        <v>0</v>
      </c>
      <c r="BM1328" s="361">
        <f ca="1">-SUMPRODUCT($O1270:BM1270,N(OFFSET($O215:BM215,0,MAX(COLUMN($O215:BM215))-COLUMN($O215:BM215),1,1)))*$H1328</f>
        <v>0</v>
      </c>
    </row>
    <row r="1329" spans="3:65" outlineLevel="1" x14ac:dyDescent="0.2">
      <c r="C1329" s="325">
        <f t="shared" si="2144"/>
        <v>10</v>
      </c>
      <c r="D1329" s="303" t="str">
        <f t="shared" si="2142"/>
        <v>item 10</v>
      </c>
      <c r="E1329" s="350" t="str">
        <f t="shared" si="2142"/>
        <v>Operating Expense</v>
      </c>
      <c r="F1329" s="320">
        <f t="shared" si="2142"/>
        <v>2</v>
      </c>
      <c r="G1329" s="320"/>
      <c r="H1329" s="381">
        <f t="shared" si="2143"/>
        <v>0.38574999999999998</v>
      </c>
      <c r="I1329" s="326"/>
      <c r="K1329" s="341">
        <f t="shared" ca="1" si="2145"/>
        <v>0</v>
      </c>
      <c r="L1329" s="342">
        <f t="shared" ca="1" si="2146"/>
        <v>0</v>
      </c>
      <c r="O1329" s="361">
        <f ca="1">-SUMPRODUCT($O1271:O1271,N(OFFSET($O216:O216,0,MAX(COLUMN($O216:O216))-COLUMN($O216:O216),1,1)))*$H1329</f>
        <v>0</v>
      </c>
      <c r="P1329" s="361">
        <f ca="1">-SUMPRODUCT($O1271:P1271,N(OFFSET($O216:P216,0,MAX(COLUMN($O216:P216))-COLUMN($O216:P216),1,1)))*$H1329</f>
        <v>0</v>
      </c>
      <c r="Q1329" s="361">
        <f ca="1">-SUMPRODUCT($O1271:Q1271,N(OFFSET($O216:Q216,0,MAX(COLUMN($O216:Q216))-COLUMN($O216:Q216),1,1)))*$H1329</f>
        <v>0</v>
      </c>
      <c r="R1329" s="361">
        <f ca="1">-SUMPRODUCT($O1271:R1271,N(OFFSET($O216:R216,0,MAX(COLUMN($O216:R216))-COLUMN($O216:R216),1,1)))*$H1329</f>
        <v>0</v>
      </c>
      <c r="S1329" s="361">
        <f ca="1">-SUMPRODUCT($O1271:S1271,N(OFFSET($O216:S216,0,MAX(COLUMN($O216:S216))-COLUMN($O216:S216),1,1)))*$H1329</f>
        <v>0</v>
      </c>
      <c r="T1329" s="361">
        <f ca="1">-SUMPRODUCT($O1271:T1271,N(OFFSET($O216:T216,0,MAX(COLUMN($O216:T216))-COLUMN($O216:T216),1,1)))*$H1329</f>
        <v>0</v>
      </c>
      <c r="U1329" s="361">
        <f ca="1">-SUMPRODUCT($O1271:U1271,N(OFFSET($O216:U216,0,MAX(COLUMN($O216:U216))-COLUMN($O216:U216),1,1)))*$H1329</f>
        <v>0</v>
      </c>
      <c r="V1329" s="361">
        <f ca="1">-SUMPRODUCT($O1271:V1271,N(OFFSET($O216:V216,0,MAX(COLUMN($O216:V216))-COLUMN($O216:V216),1,1)))*$H1329</f>
        <v>0</v>
      </c>
      <c r="W1329" s="361">
        <f ca="1">-SUMPRODUCT($O1271:W1271,N(OFFSET($O216:W216,0,MAX(COLUMN($O216:W216))-COLUMN($O216:W216),1,1)))*$H1329</f>
        <v>0</v>
      </c>
      <c r="X1329" s="361">
        <f ca="1">-SUMPRODUCT($O1271:X1271,N(OFFSET($O216:X216,0,MAX(COLUMN($O216:X216))-COLUMN($O216:X216),1,1)))*$H1329</f>
        <v>0</v>
      </c>
      <c r="Y1329" s="361">
        <f ca="1">-SUMPRODUCT($O1271:Y1271,N(OFFSET($O216:Y216,0,MAX(COLUMN($O216:Y216))-COLUMN($O216:Y216),1,1)))*$H1329</f>
        <v>0</v>
      </c>
      <c r="Z1329" s="361">
        <f ca="1">-SUMPRODUCT($O1271:Z1271,N(OFFSET($O216:Z216,0,MAX(COLUMN($O216:Z216))-COLUMN($O216:Z216),1,1)))*$H1329</f>
        <v>0</v>
      </c>
      <c r="AA1329" s="361">
        <f ca="1">-SUMPRODUCT($O1271:AA1271,N(OFFSET($O216:AA216,0,MAX(COLUMN($O216:AA216))-COLUMN($O216:AA216),1,1)))*$H1329</f>
        <v>0</v>
      </c>
      <c r="AB1329" s="361">
        <f ca="1">-SUMPRODUCT($O1271:AB1271,N(OFFSET($O216:AB216,0,MAX(COLUMN($O216:AB216))-COLUMN($O216:AB216),1,1)))*$H1329</f>
        <v>0</v>
      </c>
      <c r="AC1329" s="361">
        <f ca="1">-SUMPRODUCT($O1271:AC1271,N(OFFSET($O216:AC216,0,MAX(COLUMN($O216:AC216))-COLUMN($O216:AC216),1,1)))*$H1329</f>
        <v>0</v>
      </c>
      <c r="AD1329" s="361">
        <f ca="1">-SUMPRODUCT($O1271:AD1271,N(OFFSET($O216:AD216,0,MAX(COLUMN($O216:AD216))-COLUMN($O216:AD216),1,1)))*$H1329</f>
        <v>0</v>
      </c>
      <c r="AE1329" s="361">
        <f ca="1">-SUMPRODUCT($O1271:AE1271,N(OFFSET($O216:AE216,0,MAX(COLUMN($O216:AE216))-COLUMN($O216:AE216),1,1)))*$H1329</f>
        <v>0</v>
      </c>
      <c r="AF1329" s="361">
        <f ca="1">-SUMPRODUCT($O1271:AF1271,N(OFFSET($O216:AF216,0,MAX(COLUMN($O216:AF216))-COLUMN($O216:AF216),1,1)))*$H1329</f>
        <v>0</v>
      </c>
      <c r="AG1329" s="361">
        <f ca="1">-SUMPRODUCT($O1271:AG1271,N(OFFSET($O216:AG216,0,MAX(COLUMN($O216:AG216))-COLUMN($O216:AG216),1,1)))*$H1329</f>
        <v>0</v>
      </c>
      <c r="AH1329" s="361">
        <f ca="1">-SUMPRODUCT($O1271:AH1271,N(OFFSET($O216:AH216,0,MAX(COLUMN($O216:AH216))-COLUMN($O216:AH216),1,1)))*$H1329</f>
        <v>0</v>
      </c>
      <c r="AI1329" s="361">
        <f ca="1">-SUMPRODUCT($O1271:AI1271,N(OFFSET($O216:AI216,0,MAX(COLUMN($O216:AI216))-COLUMN($O216:AI216),1,1)))*$H1329</f>
        <v>0</v>
      </c>
      <c r="AJ1329" s="361">
        <f ca="1">-SUMPRODUCT($O1271:AJ1271,N(OFFSET($O216:AJ216,0,MAX(COLUMN($O216:AJ216))-COLUMN($O216:AJ216),1,1)))*$H1329</f>
        <v>0</v>
      </c>
      <c r="AK1329" s="361">
        <f ca="1">-SUMPRODUCT($O1271:AK1271,N(OFFSET($O216:AK216,0,MAX(COLUMN($O216:AK216))-COLUMN($O216:AK216),1,1)))*$H1329</f>
        <v>0</v>
      </c>
      <c r="AL1329" s="361">
        <f ca="1">-SUMPRODUCT($O1271:AL1271,N(OFFSET($O216:AL216,0,MAX(COLUMN($O216:AL216))-COLUMN($O216:AL216),1,1)))*$H1329</f>
        <v>0</v>
      </c>
      <c r="AM1329" s="361">
        <f ca="1">-SUMPRODUCT($O1271:AM1271,N(OFFSET($O216:AM216,0,MAX(COLUMN($O216:AM216))-COLUMN($O216:AM216),1,1)))*$H1329</f>
        <v>0</v>
      </c>
      <c r="AN1329" s="361">
        <f ca="1">-SUMPRODUCT($O1271:AN1271,N(OFFSET($O216:AN216,0,MAX(COLUMN($O216:AN216))-COLUMN($O216:AN216),1,1)))*$H1329</f>
        <v>0</v>
      </c>
      <c r="AO1329" s="361">
        <f ca="1">-SUMPRODUCT($O1271:AO1271,N(OFFSET($O216:AO216,0,MAX(COLUMN($O216:AO216))-COLUMN($O216:AO216),1,1)))*$H1329</f>
        <v>0</v>
      </c>
      <c r="AP1329" s="361">
        <f ca="1">-SUMPRODUCT($O1271:AP1271,N(OFFSET($O216:AP216,0,MAX(COLUMN($O216:AP216))-COLUMN($O216:AP216),1,1)))*$H1329</f>
        <v>0</v>
      </c>
      <c r="AQ1329" s="361">
        <f ca="1">-SUMPRODUCT($O1271:AQ1271,N(OFFSET($O216:AQ216,0,MAX(COLUMN($O216:AQ216))-COLUMN($O216:AQ216),1,1)))*$H1329</f>
        <v>0</v>
      </c>
      <c r="AR1329" s="361">
        <f ca="1">-SUMPRODUCT($O1271:AR1271,N(OFFSET($O216:AR216,0,MAX(COLUMN($O216:AR216))-COLUMN($O216:AR216),1,1)))*$H1329</f>
        <v>0</v>
      </c>
      <c r="AS1329" s="361">
        <f ca="1">-SUMPRODUCT($O1271:AS1271,N(OFFSET($O216:AS216,0,MAX(COLUMN($O216:AS216))-COLUMN($O216:AS216),1,1)))*$H1329</f>
        <v>0</v>
      </c>
      <c r="AT1329" s="361">
        <f ca="1">-SUMPRODUCT($O1271:AT1271,N(OFFSET($O216:AT216,0,MAX(COLUMN($O216:AT216))-COLUMN($O216:AT216),1,1)))*$H1329</f>
        <v>0</v>
      </c>
      <c r="AU1329" s="361">
        <f ca="1">-SUMPRODUCT($O1271:AU1271,N(OFFSET($O216:AU216,0,MAX(COLUMN($O216:AU216))-COLUMN($O216:AU216),1,1)))*$H1329</f>
        <v>0</v>
      </c>
      <c r="AV1329" s="361">
        <f ca="1">-SUMPRODUCT($O1271:AV1271,N(OFFSET($O216:AV216,0,MAX(COLUMN($O216:AV216))-COLUMN($O216:AV216),1,1)))*$H1329</f>
        <v>0</v>
      </c>
      <c r="AW1329" s="361">
        <f ca="1">-SUMPRODUCT($O1271:AW1271,N(OFFSET($O216:AW216,0,MAX(COLUMN($O216:AW216))-COLUMN($O216:AW216),1,1)))*$H1329</f>
        <v>0</v>
      </c>
      <c r="AX1329" s="361">
        <f ca="1">-SUMPRODUCT($O1271:AX1271,N(OFFSET($O216:AX216,0,MAX(COLUMN($O216:AX216))-COLUMN($O216:AX216),1,1)))*$H1329</f>
        <v>0</v>
      </c>
      <c r="AY1329" s="361">
        <f ca="1">-SUMPRODUCT($O1271:AY1271,N(OFFSET($O216:AY216,0,MAX(COLUMN($O216:AY216))-COLUMN($O216:AY216),1,1)))*$H1329</f>
        <v>0</v>
      </c>
      <c r="AZ1329" s="361">
        <f ca="1">-SUMPRODUCT($O1271:AZ1271,N(OFFSET($O216:AZ216,0,MAX(COLUMN($O216:AZ216))-COLUMN($O216:AZ216),1,1)))*$H1329</f>
        <v>0</v>
      </c>
      <c r="BA1329" s="361">
        <f ca="1">-SUMPRODUCT($O1271:BA1271,N(OFFSET($O216:BA216,0,MAX(COLUMN($O216:BA216))-COLUMN($O216:BA216),1,1)))*$H1329</f>
        <v>0</v>
      </c>
      <c r="BB1329" s="361">
        <f ca="1">-SUMPRODUCT($O1271:BB1271,N(OFFSET($O216:BB216,0,MAX(COLUMN($O216:BB216))-COLUMN($O216:BB216),1,1)))*$H1329</f>
        <v>0</v>
      </c>
      <c r="BC1329" s="361">
        <f ca="1">-SUMPRODUCT($O1271:BC1271,N(OFFSET($O216:BC216,0,MAX(COLUMN($O216:BC216))-COLUMN($O216:BC216),1,1)))*$H1329</f>
        <v>0</v>
      </c>
      <c r="BD1329" s="361">
        <f ca="1">-SUMPRODUCT($O1271:BD1271,N(OFFSET($O216:BD216,0,MAX(COLUMN($O216:BD216))-COLUMN($O216:BD216),1,1)))*$H1329</f>
        <v>0</v>
      </c>
      <c r="BE1329" s="361">
        <f ca="1">-SUMPRODUCT($O1271:BE1271,N(OFFSET($O216:BE216,0,MAX(COLUMN($O216:BE216))-COLUMN($O216:BE216),1,1)))*$H1329</f>
        <v>0</v>
      </c>
      <c r="BF1329" s="361">
        <f ca="1">-SUMPRODUCT($O1271:BF1271,N(OFFSET($O216:BF216,0,MAX(COLUMN($O216:BF216))-COLUMN($O216:BF216),1,1)))*$H1329</f>
        <v>0</v>
      </c>
      <c r="BG1329" s="361">
        <f ca="1">-SUMPRODUCT($O1271:BG1271,N(OFFSET($O216:BG216,0,MAX(COLUMN($O216:BG216))-COLUMN($O216:BG216),1,1)))*$H1329</f>
        <v>0</v>
      </c>
      <c r="BH1329" s="361">
        <f ca="1">-SUMPRODUCT($O1271:BH1271,N(OFFSET($O216:BH216,0,MAX(COLUMN($O216:BH216))-COLUMN($O216:BH216),1,1)))*$H1329</f>
        <v>0</v>
      </c>
      <c r="BI1329" s="361">
        <f ca="1">-SUMPRODUCT($O1271:BI1271,N(OFFSET($O216:BI216,0,MAX(COLUMN($O216:BI216))-COLUMN($O216:BI216),1,1)))*$H1329</f>
        <v>0</v>
      </c>
      <c r="BJ1329" s="361">
        <f ca="1">-SUMPRODUCT($O1271:BJ1271,N(OFFSET($O216:BJ216,0,MAX(COLUMN($O216:BJ216))-COLUMN($O216:BJ216),1,1)))*$H1329</f>
        <v>0</v>
      </c>
      <c r="BK1329" s="361">
        <f ca="1">-SUMPRODUCT($O1271:BK1271,N(OFFSET($O216:BK216,0,MAX(COLUMN($O216:BK216))-COLUMN($O216:BK216),1,1)))*$H1329</f>
        <v>0</v>
      </c>
      <c r="BL1329" s="361">
        <f ca="1">-SUMPRODUCT($O1271:BL1271,N(OFFSET($O216:BL216,0,MAX(COLUMN($O216:BL216))-COLUMN($O216:BL216),1,1)))*$H1329</f>
        <v>0</v>
      </c>
      <c r="BM1329" s="361">
        <f ca="1">-SUMPRODUCT($O1271:BM1271,N(OFFSET($O216:BM216,0,MAX(COLUMN($O216:BM216))-COLUMN($O216:BM216),1,1)))*$H1329</f>
        <v>0</v>
      </c>
    </row>
    <row r="1330" spans="3:65" outlineLevel="1" x14ac:dyDescent="0.2">
      <c r="C1330" s="325">
        <f t="shared" si="2144"/>
        <v>11</v>
      </c>
      <c r="D1330" s="303" t="str">
        <f t="shared" si="2142"/>
        <v>item 11</v>
      </c>
      <c r="E1330" s="350" t="str">
        <f t="shared" si="2142"/>
        <v>Operating Expense</v>
      </c>
      <c r="F1330" s="320">
        <f t="shared" si="2142"/>
        <v>2</v>
      </c>
      <c r="G1330" s="320"/>
      <c r="H1330" s="381">
        <f t="shared" si="2143"/>
        <v>0.38574999999999998</v>
      </c>
      <c r="I1330" s="326"/>
      <c r="K1330" s="341">
        <f t="shared" ca="1" si="2145"/>
        <v>0</v>
      </c>
      <c r="L1330" s="342">
        <f t="shared" ca="1" si="2146"/>
        <v>0</v>
      </c>
      <c r="O1330" s="361">
        <f ca="1">-SUMPRODUCT($O1272:O1272,N(OFFSET($O217:O217,0,MAX(COLUMN($O217:O217))-COLUMN($O217:O217),1,1)))*$H1330</f>
        <v>0</v>
      </c>
      <c r="P1330" s="361">
        <f ca="1">-SUMPRODUCT($O1272:P1272,N(OFFSET($O217:P217,0,MAX(COLUMN($O217:P217))-COLUMN($O217:P217),1,1)))*$H1330</f>
        <v>0</v>
      </c>
      <c r="Q1330" s="361">
        <f ca="1">-SUMPRODUCT($O1272:Q1272,N(OFFSET($O217:Q217,0,MAX(COLUMN($O217:Q217))-COLUMN($O217:Q217),1,1)))*$H1330</f>
        <v>0</v>
      </c>
      <c r="R1330" s="361">
        <f ca="1">-SUMPRODUCT($O1272:R1272,N(OFFSET($O217:R217,0,MAX(COLUMN($O217:R217))-COLUMN($O217:R217),1,1)))*$H1330</f>
        <v>0</v>
      </c>
      <c r="S1330" s="361">
        <f ca="1">-SUMPRODUCT($O1272:S1272,N(OFFSET($O217:S217,0,MAX(COLUMN($O217:S217))-COLUMN($O217:S217),1,1)))*$H1330</f>
        <v>0</v>
      </c>
      <c r="T1330" s="361">
        <f ca="1">-SUMPRODUCT($O1272:T1272,N(OFFSET($O217:T217,0,MAX(COLUMN($O217:T217))-COLUMN($O217:T217),1,1)))*$H1330</f>
        <v>0</v>
      </c>
      <c r="U1330" s="361">
        <f ca="1">-SUMPRODUCT($O1272:U1272,N(OFFSET($O217:U217,0,MAX(COLUMN($O217:U217))-COLUMN($O217:U217),1,1)))*$H1330</f>
        <v>0</v>
      </c>
      <c r="V1330" s="361">
        <f ca="1">-SUMPRODUCT($O1272:V1272,N(OFFSET($O217:V217,0,MAX(COLUMN($O217:V217))-COLUMN($O217:V217),1,1)))*$H1330</f>
        <v>0</v>
      </c>
      <c r="W1330" s="361">
        <f ca="1">-SUMPRODUCT($O1272:W1272,N(OFFSET($O217:W217,0,MAX(COLUMN($O217:W217))-COLUMN($O217:W217),1,1)))*$H1330</f>
        <v>0</v>
      </c>
      <c r="X1330" s="361">
        <f ca="1">-SUMPRODUCT($O1272:X1272,N(OFFSET($O217:X217,0,MAX(COLUMN($O217:X217))-COLUMN($O217:X217),1,1)))*$H1330</f>
        <v>0</v>
      </c>
      <c r="Y1330" s="361">
        <f ca="1">-SUMPRODUCT($O1272:Y1272,N(OFFSET($O217:Y217,0,MAX(COLUMN($O217:Y217))-COLUMN($O217:Y217),1,1)))*$H1330</f>
        <v>0</v>
      </c>
      <c r="Z1330" s="361">
        <f ca="1">-SUMPRODUCT($O1272:Z1272,N(OFFSET($O217:Z217,0,MAX(COLUMN($O217:Z217))-COLUMN($O217:Z217),1,1)))*$H1330</f>
        <v>0</v>
      </c>
      <c r="AA1330" s="361">
        <f ca="1">-SUMPRODUCT($O1272:AA1272,N(OFFSET($O217:AA217,0,MAX(COLUMN($O217:AA217))-COLUMN($O217:AA217),1,1)))*$H1330</f>
        <v>0</v>
      </c>
      <c r="AB1330" s="361">
        <f ca="1">-SUMPRODUCT($O1272:AB1272,N(OFFSET($O217:AB217,0,MAX(COLUMN($O217:AB217))-COLUMN($O217:AB217),1,1)))*$H1330</f>
        <v>0</v>
      </c>
      <c r="AC1330" s="361">
        <f ca="1">-SUMPRODUCT($O1272:AC1272,N(OFFSET($O217:AC217,0,MAX(COLUMN($O217:AC217))-COLUMN($O217:AC217),1,1)))*$H1330</f>
        <v>0</v>
      </c>
      <c r="AD1330" s="361">
        <f ca="1">-SUMPRODUCT($O1272:AD1272,N(OFFSET($O217:AD217,0,MAX(COLUMN($O217:AD217))-COLUMN($O217:AD217),1,1)))*$H1330</f>
        <v>0</v>
      </c>
      <c r="AE1330" s="361">
        <f ca="1">-SUMPRODUCT($O1272:AE1272,N(OFFSET($O217:AE217,0,MAX(COLUMN($O217:AE217))-COLUMN($O217:AE217),1,1)))*$H1330</f>
        <v>0</v>
      </c>
      <c r="AF1330" s="361">
        <f ca="1">-SUMPRODUCT($O1272:AF1272,N(OFFSET($O217:AF217,0,MAX(COLUMN($O217:AF217))-COLUMN($O217:AF217),1,1)))*$H1330</f>
        <v>0</v>
      </c>
      <c r="AG1330" s="361">
        <f ca="1">-SUMPRODUCT($O1272:AG1272,N(OFFSET($O217:AG217,0,MAX(COLUMN($O217:AG217))-COLUMN($O217:AG217),1,1)))*$H1330</f>
        <v>0</v>
      </c>
      <c r="AH1330" s="361">
        <f ca="1">-SUMPRODUCT($O1272:AH1272,N(OFFSET($O217:AH217,0,MAX(COLUMN($O217:AH217))-COLUMN($O217:AH217),1,1)))*$H1330</f>
        <v>0</v>
      </c>
      <c r="AI1330" s="361">
        <f ca="1">-SUMPRODUCT($O1272:AI1272,N(OFFSET($O217:AI217,0,MAX(COLUMN($O217:AI217))-COLUMN($O217:AI217),1,1)))*$H1330</f>
        <v>0</v>
      </c>
      <c r="AJ1330" s="361">
        <f ca="1">-SUMPRODUCT($O1272:AJ1272,N(OFFSET($O217:AJ217,0,MAX(COLUMN($O217:AJ217))-COLUMN($O217:AJ217),1,1)))*$H1330</f>
        <v>0</v>
      </c>
      <c r="AK1330" s="361">
        <f ca="1">-SUMPRODUCT($O1272:AK1272,N(OFFSET($O217:AK217,0,MAX(COLUMN($O217:AK217))-COLUMN($O217:AK217),1,1)))*$H1330</f>
        <v>0</v>
      </c>
      <c r="AL1330" s="361">
        <f ca="1">-SUMPRODUCT($O1272:AL1272,N(OFFSET($O217:AL217,0,MAX(COLUMN($O217:AL217))-COLUMN($O217:AL217),1,1)))*$H1330</f>
        <v>0</v>
      </c>
      <c r="AM1330" s="361">
        <f ca="1">-SUMPRODUCT($O1272:AM1272,N(OFFSET($O217:AM217,0,MAX(COLUMN($O217:AM217))-COLUMN($O217:AM217),1,1)))*$H1330</f>
        <v>0</v>
      </c>
      <c r="AN1330" s="361">
        <f ca="1">-SUMPRODUCT($O1272:AN1272,N(OFFSET($O217:AN217,0,MAX(COLUMN($O217:AN217))-COLUMN($O217:AN217),1,1)))*$H1330</f>
        <v>0</v>
      </c>
      <c r="AO1330" s="361">
        <f ca="1">-SUMPRODUCT($O1272:AO1272,N(OFFSET($O217:AO217,0,MAX(COLUMN($O217:AO217))-COLUMN($O217:AO217),1,1)))*$H1330</f>
        <v>0</v>
      </c>
      <c r="AP1330" s="361">
        <f ca="1">-SUMPRODUCT($O1272:AP1272,N(OFFSET($O217:AP217,0,MAX(COLUMN($O217:AP217))-COLUMN($O217:AP217),1,1)))*$H1330</f>
        <v>0</v>
      </c>
      <c r="AQ1330" s="361">
        <f ca="1">-SUMPRODUCT($O1272:AQ1272,N(OFFSET($O217:AQ217,0,MAX(COLUMN($O217:AQ217))-COLUMN($O217:AQ217),1,1)))*$H1330</f>
        <v>0</v>
      </c>
      <c r="AR1330" s="361">
        <f ca="1">-SUMPRODUCT($O1272:AR1272,N(OFFSET($O217:AR217,0,MAX(COLUMN($O217:AR217))-COLUMN($O217:AR217),1,1)))*$H1330</f>
        <v>0</v>
      </c>
      <c r="AS1330" s="361">
        <f ca="1">-SUMPRODUCT($O1272:AS1272,N(OFFSET($O217:AS217,0,MAX(COLUMN($O217:AS217))-COLUMN($O217:AS217),1,1)))*$H1330</f>
        <v>0</v>
      </c>
      <c r="AT1330" s="361">
        <f ca="1">-SUMPRODUCT($O1272:AT1272,N(OFFSET($O217:AT217,0,MAX(COLUMN($O217:AT217))-COLUMN($O217:AT217),1,1)))*$H1330</f>
        <v>0</v>
      </c>
      <c r="AU1330" s="361">
        <f ca="1">-SUMPRODUCT($O1272:AU1272,N(OFFSET($O217:AU217,0,MAX(COLUMN($O217:AU217))-COLUMN($O217:AU217),1,1)))*$H1330</f>
        <v>0</v>
      </c>
      <c r="AV1330" s="361">
        <f ca="1">-SUMPRODUCT($O1272:AV1272,N(OFFSET($O217:AV217,0,MAX(COLUMN($O217:AV217))-COLUMN($O217:AV217),1,1)))*$H1330</f>
        <v>0</v>
      </c>
      <c r="AW1330" s="361">
        <f ca="1">-SUMPRODUCT($O1272:AW1272,N(OFFSET($O217:AW217,0,MAX(COLUMN($O217:AW217))-COLUMN($O217:AW217),1,1)))*$H1330</f>
        <v>0</v>
      </c>
      <c r="AX1330" s="361">
        <f ca="1">-SUMPRODUCT($O1272:AX1272,N(OFFSET($O217:AX217,0,MAX(COLUMN($O217:AX217))-COLUMN($O217:AX217),1,1)))*$H1330</f>
        <v>0</v>
      </c>
      <c r="AY1330" s="361">
        <f ca="1">-SUMPRODUCT($O1272:AY1272,N(OFFSET($O217:AY217,0,MAX(COLUMN($O217:AY217))-COLUMN($O217:AY217),1,1)))*$H1330</f>
        <v>0</v>
      </c>
      <c r="AZ1330" s="361">
        <f ca="1">-SUMPRODUCT($O1272:AZ1272,N(OFFSET($O217:AZ217,0,MAX(COLUMN($O217:AZ217))-COLUMN($O217:AZ217),1,1)))*$H1330</f>
        <v>0</v>
      </c>
      <c r="BA1330" s="361">
        <f ca="1">-SUMPRODUCT($O1272:BA1272,N(OFFSET($O217:BA217,0,MAX(COLUMN($O217:BA217))-COLUMN($O217:BA217),1,1)))*$H1330</f>
        <v>0</v>
      </c>
      <c r="BB1330" s="361">
        <f ca="1">-SUMPRODUCT($O1272:BB1272,N(OFFSET($O217:BB217,0,MAX(COLUMN($O217:BB217))-COLUMN($O217:BB217),1,1)))*$H1330</f>
        <v>0</v>
      </c>
      <c r="BC1330" s="361">
        <f ca="1">-SUMPRODUCT($O1272:BC1272,N(OFFSET($O217:BC217,0,MAX(COLUMN($O217:BC217))-COLUMN($O217:BC217),1,1)))*$H1330</f>
        <v>0</v>
      </c>
      <c r="BD1330" s="361">
        <f ca="1">-SUMPRODUCT($O1272:BD1272,N(OFFSET($O217:BD217,0,MAX(COLUMN($O217:BD217))-COLUMN($O217:BD217),1,1)))*$H1330</f>
        <v>0</v>
      </c>
      <c r="BE1330" s="361">
        <f ca="1">-SUMPRODUCT($O1272:BE1272,N(OFFSET($O217:BE217,0,MAX(COLUMN($O217:BE217))-COLUMN($O217:BE217),1,1)))*$H1330</f>
        <v>0</v>
      </c>
      <c r="BF1330" s="361">
        <f ca="1">-SUMPRODUCT($O1272:BF1272,N(OFFSET($O217:BF217,0,MAX(COLUMN($O217:BF217))-COLUMN($O217:BF217),1,1)))*$H1330</f>
        <v>0</v>
      </c>
      <c r="BG1330" s="361">
        <f ca="1">-SUMPRODUCT($O1272:BG1272,N(OFFSET($O217:BG217,0,MAX(COLUMN($O217:BG217))-COLUMN($O217:BG217),1,1)))*$H1330</f>
        <v>0</v>
      </c>
      <c r="BH1330" s="361">
        <f ca="1">-SUMPRODUCT($O1272:BH1272,N(OFFSET($O217:BH217,0,MAX(COLUMN($O217:BH217))-COLUMN($O217:BH217),1,1)))*$H1330</f>
        <v>0</v>
      </c>
      <c r="BI1330" s="361">
        <f ca="1">-SUMPRODUCT($O1272:BI1272,N(OFFSET($O217:BI217,0,MAX(COLUMN($O217:BI217))-COLUMN($O217:BI217),1,1)))*$H1330</f>
        <v>0</v>
      </c>
      <c r="BJ1330" s="361">
        <f ca="1">-SUMPRODUCT($O1272:BJ1272,N(OFFSET($O217:BJ217,0,MAX(COLUMN($O217:BJ217))-COLUMN($O217:BJ217),1,1)))*$H1330</f>
        <v>0</v>
      </c>
      <c r="BK1330" s="361">
        <f ca="1">-SUMPRODUCT($O1272:BK1272,N(OFFSET($O217:BK217,0,MAX(COLUMN($O217:BK217))-COLUMN($O217:BK217),1,1)))*$H1330</f>
        <v>0</v>
      </c>
      <c r="BL1330" s="361">
        <f ca="1">-SUMPRODUCT($O1272:BL1272,N(OFFSET($O217:BL217,0,MAX(COLUMN($O217:BL217))-COLUMN($O217:BL217),1,1)))*$H1330</f>
        <v>0</v>
      </c>
      <c r="BM1330" s="361">
        <f ca="1">-SUMPRODUCT($O1272:BM1272,N(OFFSET($O217:BM217,0,MAX(COLUMN($O217:BM217))-COLUMN($O217:BM217),1,1)))*$H1330</f>
        <v>0</v>
      </c>
    </row>
    <row r="1331" spans="3:65" outlineLevel="1" x14ac:dyDescent="0.2">
      <c r="C1331" s="325">
        <f t="shared" si="2144"/>
        <v>12</v>
      </c>
      <c r="D1331" s="303" t="str">
        <f t="shared" si="2142"/>
        <v>item 12</v>
      </c>
      <c r="E1331" s="350" t="str">
        <f t="shared" si="2142"/>
        <v>Operating Expense</v>
      </c>
      <c r="F1331" s="320">
        <f t="shared" si="2142"/>
        <v>2</v>
      </c>
      <c r="G1331" s="320"/>
      <c r="H1331" s="381">
        <f t="shared" si="2143"/>
        <v>0.38574999999999998</v>
      </c>
      <c r="I1331" s="326"/>
      <c r="K1331" s="341">
        <f t="shared" ca="1" si="2145"/>
        <v>0</v>
      </c>
      <c r="L1331" s="342">
        <f t="shared" ca="1" si="2146"/>
        <v>0</v>
      </c>
      <c r="O1331" s="361">
        <f ca="1">-SUMPRODUCT($O1273:O1273,N(OFFSET($O218:O218,0,MAX(COLUMN($O218:O218))-COLUMN($O218:O218),1,1)))*$H1331</f>
        <v>0</v>
      </c>
      <c r="P1331" s="361">
        <f ca="1">-SUMPRODUCT($O1273:P1273,N(OFFSET($O218:P218,0,MAX(COLUMN($O218:P218))-COLUMN($O218:P218),1,1)))*$H1331</f>
        <v>0</v>
      </c>
      <c r="Q1331" s="361">
        <f ca="1">-SUMPRODUCT($O1273:Q1273,N(OFFSET($O218:Q218,0,MAX(COLUMN($O218:Q218))-COLUMN($O218:Q218),1,1)))*$H1331</f>
        <v>0</v>
      </c>
      <c r="R1331" s="361">
        <f ca="1">-SUMPRODUCT($O1273:R1273,N(OFFSET($O218:R218,0,MAX(COLUMN($O218:R218))-COLUMN($O218:R218),1,1)))*$H1331</f>
        <v>0</v>
      </c>
      <c r="S1331" s="361">
        <f ca="1">-SUMPRODUCT($O1273:S1273,N(OFFSET($O218:S218,0,MAX(COLUMN($O218:S218))-COLUMN($O218:S218),1,1)))*$H1331</f>
        <v>0</v>
      </c>
      <c r="T1331" s="361">
        <f ca="1">-SUMPRODUCT($O1273:T1273,N(OFFSET($O218:T218,0,MAX(COLUMN($O218:T218))-COLUMN($O218:T218),1,1)))*$H1331</f>
        <v>0</v>
      </c>
      <c r="U1331" s="361">
        <f ca="1">-SUMPRODUCT($O1273:U1273,N(OFFSET($O218:U218,0,MAX(COLUMN($O218:U218))-COLUMN($O218:U218),1,1)))*$H1331</f>
        <v>0</v>
      </c>
      <c r="V1331" s="361">
        <f ca="1">-SUMPRODUCT($O1273:V1273,N(OFFSET($O218:V218,0,MAX(COLUMN($O218:V218))-COLUMN($O218:V218),1,1)))*$H1331</f>
        <v>0</v>
      </c>
      <c r="W1331" s="361">
        <f ca="1">-SUMPRODUCT($O1273:W1273,N(OFFSET($O218:W218,0,MAX(COLUMN($O218:W218))-COLUMN($O218:W218),1,1)))*$H1331</f>
        <v>0</v>
      </c>
      <c r="X1331" s="361">
        <f ca="1">-SUMPRODUCT($O1273:X1273,N(OFFSET($O218:X218,0,MAX(COLUMN($O218:X218))-COLUMN($O218:X218),1,1)))*$H1331</f>
        <v>0</v>
      </c>
      <c r="Y1331" s="361">
        <f ca="1">-SUMPRODUCT($O1273:Y1273,N(OFFSET($O218:Y218,0,MAX(COLUMN($O218:Y218))-COLUMN($O218:Y218),1,1)))*$H1331</f>
        <v>0</v>
      </c>
      <c r="Z1331" s="361">
        <f ca="1">-SUMPRODUCT($O1273:Z1273,N(OFFSET($O218:Z218,0,MAX(COLUMN($O218:Z218))-COLUMN($O218:Z218),1,1)))*$H1331</f>
        <v>0</v>
      </c>
      <c r="AA1331" s="361">
        <f ca="1">-SUMPRODUCT($O1273:AA1273,N(OFFSET($O218:AA218,0,MAX(COLUMN($O218:AA218))-COLUMN($O218:AA218),1,1)))*$H1331</f>
        <v>0</v>
      </c>
      <c r="AB1331" s="361">
        <f ca="1">-SUMPRODUCT($O1273:AB1273,N(OFFSET($O218:AB218,0,MAX(COLUMN($O218:AB218))-COLUMN($O218:AB218),1,1)))*$H1331</f>
        <v>0</v>
      </c>
      <c r="AC1331" s="361">
        <f ca="1">-SUMPRODUCT($O1273:AC1273,N(OFFSET($O218:AC218,0,MAX(COLUMN($O218:AC218))-COLUMN($O218:AC218),1,1)))*$H1331</f>
        <v>0</v>
      </c>
      <c r="AD1331" s="361">
        <f ca="1">-SUMPRODUCT($O1273:AD1273,N(OFFSET($O218:AD218,0,MAX(COLUMN($O218:AD218))-COLUMN($O218:AD218),1,1)))*$H1331</f>
        <v>0</v>
      </c>
      <c r="AE1331" s="361">
        <f ca="1">-SUMPRODUCT($O1273:AE1273,N(OFFSET($O218:AE218,0,MAX(COLUMN($O218:AE218))-COLUMN($O218:AE218),1,1)))*$H1331</f>
        <v>0</v>
      </c>
      <c r="AF1331" s="361">
        <f ca="1">-SUMPRODUCT($O1273:AF1273,N(OFFSET($O218:AF218,0,MAX(COLUMN($O218:AF218))-COLUMN($O218:AF218),1,1)))*$H1331</f>
        <v>0</v>
      </c>
      <c r="AG1331" s="361">
        <f ca="1">-SUMPRODUCT($O1273:AG1273,N(OFFSET($O218:AG218,0,MAX(COLUMN($O218:AG218))-COLUMN($O218:AG218),1,1)))*$H1331</f>
        <v>0</v>
      </c>
      <c r="AH1331" s="361">
        <f ca="1">-SUMPRODUCT($O1273:AH1273,N(OFFSET($O218:AH218,0,MAX(COLUMN($O218:AH218))-COLUMN($O218:AH218),1,1)))*$H1331</f>
        <v>0</v>
      </c>
      <c r="AI1331" s="361">
        <f ca="1">-SUMPRODUCT($O1273:AI1273,N(OFFSET($O218:AI218,0,MAX(COLUMN($O218:AI218))-COLUMN($O218:AI218),1,1)))*$H1331</f>
        <v>0</v>
      </c>
      <c r="AJ1331" s="361">
        <f ca="1">-SUMPRODUCT($O1273:AJ1273,N(OFFSET($O218:AJ218,0,MAX(COLUMN($O218:AJ218))-COLUMN($O218:AJ218),1,1)))*$H1331</f>
        <v>0</v>
      </c>
      <c r="AK1331" s="361">
        <f ca="1">-SUMPRODUCT($O1273:AK1273,N(OFFSET($O218:AK218,0,MAX(COLUMN($O218:AK218))-COLUMN($O218:AK218),1,1)))*$H1331</f>
        <v>0</v>
      </c>
      <c r="AL1331" s="361">
        <f ca="1">-SUMPRODUCT($O1273:AL1273,N(OFFSET($O218:AL218,0,MAX(COLUMN($O218:AL218))-COLUMN($O218:AL218),1,1)))*$H1331</f>
        <v>0</v>
      </c>
      <c r="AM1331" s="361">
        <f ca="1">-SUMPRODUCT($O1273:AM1273,N(OFFSET($O218:AM218,0,MAX(COLUMN($O218:AM218))-COLUMN($O218:AM218),1,1)))*$H1331</f>
        <v>0</v>
      </c>
      <c r="AN1331" s="361">
        <f ca="1">-SUMPRODUCT($O1273:AN1273,N(OFFSET($O218:AN218,0,MAX(COLUMN($O218:AN218))-COLUMN($O218:AN218),1,1)))*$H1331</f>
        <v>0</v>
      </c>
      <c r="AO1331" s="361">
        <f ca="1">-SUMPRODUCT($O1273:AO1273,N(OFFSET($O218:AO218,0,MAX(COLUMN($O218:AO218))-COLUMN($O218:AO218),1,1)))*$H1331</f>
        <v>0</v>
      </c>
      <c r="AP1331" s="361">
        <f ca="1">-SUMPRODUCT($O1273:AP1273,N(OFFSET($O218:AP218,0,MAX(COLUMN($O218:AP218))-COLUMN($O218:AP218),1,1)))*$H1331</f>
        <v>0</v>
      </c>
      <c r="AQ1331" s="361">
        <f ca="1">-SUMPRODUCT($O1273:AQ1273,N(OFFSET($O218:AQ218,0,MAX(COLUMN($O218:AQ218))-COLUMN($O218:AQ218),1,1)))*$H1331</f>
        <v>0</v>
      </c>
      <c r="AR1331" s="361">
        <f ca="1">-SUMPRODUCT($O1273:AR1273,N(OFFSET($O218:AR218,0,MAX(COLUMN($O218:AR218))-COLUMN($O218:AR218),1,1)))*$H1331</f>
        <v>0</v>
      </c>
      <c r="AS1331" s="361">
        <f ca="1">-SUMPRODUCT($O1273:AS1273,N(OFFSET($O218:AS218,0,MAX(COLUMN($O218:AS218))-COLUMN($O218:AS218),1,1)))*$H1331</f>
        <v>0</v>
      </c>
      <c r="AT1331" s="361">
        <f ca="1">-SUMPRODUCT($O1273:AT1273,N(OFFSET($O218:AT218,0,MAX(COLUMN($O218:AT218))-COLUMN($O218:AT218),1,1)))*$H1331</f>
        <v>0</v>
      </c>
      <c r="AU1331" s="361">
        <f ca="1">-SUMPRODUCT($O1273:AU1273,N(OFFSET($O218:AU218,0,MAX(COLUMN($O218:AU218))-COLUMN($O218:AU218),1,1)))*$H1331</f>
        <v>0</v>
      </c>
      <c r="AV1331" s="361">
        <f ca="1">-SUMPRODUCT($O1273:AV1273,N(OFFSET($O218:AV218,0,MAX(COLUMN($O218:AV218))-COLUMN($O218:AV218),1,1)))*$H1331</f>
        <v>0</v>
      </c>
      <c r="AW1331" s="361">
        <f ca="1">-SUMPRODUCT($O1273:AW1273,N(OFFSET($O218:AW218,0,MAX(COLUMN($O218:AW218))-COLUMN($O218:AW218),1,1)))*$H1331</f>
        <v>0</v>
      </c>
      <c r="AX1331" s="361">
        <f ca="1">-SUMPRODUCT($O1273:AX1273,N(OFFSET($O218:AX218,0,MAX(COLUMN($O218:AX218))-COLUMN($O218:AX218),1,1)))*$H1331</f>
        <v>0</v>
      </c>
      <c r="AY1331" s="361">
        <f ca="1">-SUMPRODUCT($O1273:AY1273,N(OFFSET($O218:AY218,0,MAX(COLUMN($O218:AY218))-COLUMN($O218:AY218),1,1)))*$H1331</f>
        <v>0</v>
      </c>
      <c r="AZ1331" s="361">
        <f ca="1">-SUMPRODUCT($O1273:AZ1273,N(OFFSET($O218:AZ218,0,MAX(COLUMN($O218:AZ218))-COLUMN($O218:AZ218),1,1)))*$H1331</f>
        <v>0</v>
      </c>
      <c r="BA1331" s="361">
        <f ca="1">-SUMPRODUCT($O1273:BA1273,N(OFFSET($O218:BA218,0,MAX(COLUMN($O218:BA218))-COLUMN($O218:BA218),1,1)))*$H1331</f>
        <v>0</v>
      </c>
      <c r="BB1331" s="361">
        <f ca="1">-SUMPRODUCT($O1273:BB1273,N(OFFSET($O218:BB218,0,MAX(COLUMN($O218:BB218))-COLUMN($O218:BB218),1,1)))*$H1331</f>
        <v>0</v>
      </c>
      <c r="BC1331" s="361">
        <f ca="1">-SUMPRODUCT($O1273:BC1273,N(OFFSET($O218:BC218,0,MAX(COLUMN($O218:BC218))-COLUMN($O218:BC218),1,1)))*$H1331</f>
        <v>0</v>
      </c>
      <c r="BD1331" s="361">
        <f ca="1">-SUMPRODUCT($O1273:BD1273,N(OFFSET($O218:BD218,0,MAX(COLUMN($O218:BD218))-COLUMN($O218:BD218),1,1)))*$H1331</f>
        <v>0</v>
      </c>
      <c r="BE1331" s="361">
        <f ca="1">-SUMPRODUCT($O1273:BE1273,N(OFFSET($O218:BE218,0,MAX(COLUMN($O218:BE218))-COLUMN($O218:BE218),1,1)))*$H1331</f>
        <v>0</v>
      </c>
      <c r="BF1331" s="361">
        <f ca="1">-SUMPRODUCT($O1273:BF1273,N(OFFSET($O218:BF218,0,MAX(COLUMN($O218:BF218))-COLUMN($O218:BF218),1,1)))*$H1331</f>
        <v>0</v>
      </c>
      <c r="BG1331" s="361">
        <f ca="1">-SUMPRODUCT($O1273:BG1273,N(OFFSET($O218:BG218,0,MAX(COLUMN($O218:BG218))-COLUMN($O218:BG218),1,1)))*$H1331</f>
        <v>0</v>
      </c>
      <c r="BH1331" s="361">
        <f ca="1">-SUMPRODUCT($O1273:BH1273,N(OFFSET($O218:BH218,0,MAX(COLUMN($O218:BH218))-COLUMN($O218:BH218),1,1)))*$H1331</f>
        <v>0</v>
      </c>
      <c r="BI1331" s="361">
        <f ca="1">-SUMPRODUCT($O1273:BI1273,N(OFFSET($O218:BI218,0,MAX(COLUMN($O218:BI218))-COLUMN($O218:BI218),1,1)))*$H1331</f>
        <v>0</v>
      </c>
      <c r="BJ1331" s="361">
        <f ca="1">-SUMPRODUCT($O1273:BJ1273,N(OFFSET($O218:BJ218,0,MAX(COLUMN($O218:BJ218))-COLUMN($O218:BJ218),1,1)))*$H1331</f>
        <v>0</v>
      </c>
      <c r="BK1331" s="361">
        <f ca="1">-SUMPRODUCT($O1273:BK1273,N(OFFSET($O218:BK218,0,MAX(COLUMN($O218:BK218))-COLUMN($O218:BK218),1,1)))*$H1331</f>
        <v>0</v>
      </c>
      <c r="BL1331" s="361">
        <f ca="1">-SUMPRODUCT($O1273:BL1273,N(OFFSET($O218:BL218,0,MAX(COLUMN($O218:BL218))-COLUMN($O218:BL218),1,1)))*$H1331</f>
        <v>0</v>
      </c>
      <c r="BM1331" s="361">
        <f ca="1">-SUMPRODUCT($O1273:BM1273,N(OFFSET($O218:BM218,0,MAX(COLUMN($O218:BM218))-COLUMN($O218:BM218),1,1)))*$H1331</f>
        <v>0</v>
      </c>
    </row>
    <row r="1332" spans="3:65" outlineLevel="1" x14ac:dyDescent="0.2">
      <c r="C1332" s="325">
        <f t="shared" si="2144"/>
        <v>13</v>
      </c>
      <c r="D1332" s="303" t="str">
        <f t="shared" si="2142"/>
        <v>item 13</v>
      </c>
      <c r="E1332" s="350" t="str">
        <f t="shared" si="2142"/>
        <v>Operating Expense</v>
      </c>
      <c r="F1332" s="320">
        <f t="shared" si="2142"/>
        <v>2</v>
      </c>
      <c r="G1332" s="320"/>
      <c r="H1332" s="381">
        <f t="shared" si="2143"/>
        <v>0.38574999999999998</v>
      </c>
      <c r="I1332" s="326"/>
      <c r="K1332" s="341">
        <f t="shared" ca="1" si="2145"/>
        <v>0</v>
      </c>
      <c r="L1332" s="342">
        <f t="shared" ca="1" si="2146"/>
        <v>0</v>
      </c>
      <c r="O1332" s="361">
        <f ca="1">-SUMPRODUCT($O1274:O1274,N(OFFSET($O219:O219,0,MAX(COLUMN($O219:O219))-COLUMN($O219:O219),1,1)))*$H1332</f>
        <v>0</v>
      </c>
      <c r="P1332" s="361">
        <f ca="1">-SUMPRODUCT($O1274:P1274,N(OFFSET($O219:P219,0,MAX(COLUMN($O219:P219))-COLUMN($O219:P219),1,1)))*$H1332</f>
        <v>0</v>
      </c>
      <c r="Q1332" s="361">
        <f ca="1">-SUMPRODUCT($O1274:Q1274,N(OFFSET($O219:Q219,0,MAX(COLUMN($O219:Q219))-COLUMN($O219:Q219),1,1)))*$H1332</f>
        <v>0</v>
      </c>
      <c r="R1332" s="361">
        <f ca="1">-SUMPRODUCT($O1274:R1274,N(OFFSET($O219:R219,0,MAX(COLUMN($O219:R219))-COLUMN($O219:R219),1,1)))*$H1332</f>
        <v>0</v>
      </c>
      <c r="S1332" s="361">
        <f ca="1">-SUMPRODUCT($O1274:S1274,N(OFFSET($O219:S219,0,MAX(COLUMN($O219:S219))-COLUMN($O219:S219),1,1)))*$H1332</f>
        <v>0</v>
      </c>
      <c r="T1332" s="361">
        <f ca="1">-SUMPRODUCT($O1274:T1274,N(OFFSET($O219:T219,0,MAX(COLUMN($O219:T219))-COLUMN($O219:T219),1,1)))*$H1332</f>
        <v>0</v>
      </c>
      <c r="U1332" s="361">
        <f ca="1">-SUMPRODUCT($O1274:U1274,N(OFFSET($O219:U219,0,MAX(COLUMN($O219:U219))-COLUMN($O219:U219),1,1)))*$H1332</f>
        <v>0</v>
      </c>
      <c r="V1332" s="361">
        <f ca="1">-SUMPRODUCT($O1274:V1274,N(OFFSET($O219:V219,0,MAX(COLUMN($O219:V219))-COLUMN($O219:V219),1,1)))*$H1332</f>
        <v>0</v>
      </c>
      <c r="W1332" s="361">
        <f ca="1">-SUMPRODUCT($O1274:W1274,N(OFFSET($O219:W219,0,MAX(COLUMN($O219:W219))-COLUMN($O219:W219),1,1)))*$H1332</f>
        <v>0</v>
      </c>
      <c r="X1332" s="361">
        <f ca="1">-SUMPRODUCT($O1274:X1274,N(OFFSET($O219:X219,0,MAX(COLUMN($O219:X219))-COLUMN($O219:X219),1,1)))*$H1332</f>
        <v>0</v>
      </c>
      <c r="Y1332" s="361">
        <f ca="1">-SUMPRODUCT($O1274:Y1274,N(OFFSET($O219:Y219,0,MAX(COLUMN($O219:Y219))-COLUMN($O219:Y219),1,1)))*$H1332</f>
        <v>0</v>
      </c>
      <c r="Z1332" s="361">
        <f ca="1">-SUMPRODUCT($O1274:Z1274,N(OFFSET($O219:Z219,0,MAX(COLUMN($O219:Z219))-COLUMN($O219:Z219),1,1)))*$H1332</f>
        <v>0</v>
      </c>
      <c r="AA1332" s="361">
        <f ca="1">-SUMPRODUCT($O1274:AA1274,N(OFFSET($O219:AA219,0,MAX(COLUMN($O219:AA219))-COLUMN($O219:AA219),1,1)))*$H1332</f>
        <v>0</v>
      </c>
      <c r="AB1332" s="361">
        <f ca="1">-SUMPRODUCT($O1274:AB1274,N(OFFSET($O219:AB219,0,MAX(COLUMN($O219:AB219))-COLUMN($O219:AB219),1,1)))*$H1332</f>
        <v>0</v>
      </c>
      <c r="AC1332" s="361">
        <f ca="1">-SUMPRODUCT($O1274:AC1274,N(OFFSET($O219:AC219,0,MAX(COLUMN($O219:AC219))-COLUMN($O219:AC219),1,1)))*$H1332</f>
        <v>0</v>
      </c>
      <c r="AD1332" s="361">
        <f ca="1">-SUMPRODUCT($O1274:AD1274,N(OFFSET($O219:AD219,0,MAX(COLUMN($O219:AD219))-COLUMN($O219:AD219),1,1)))*$H1332</f>
        <v>0</v>
      </c>
      <c r="AE1332" s="361">
        <f ca="1">-SUMPRODUCT($O1274:AE1274,N(OFFSET($O219:AE219,0,MAX(COLUMN($O219:AE219))-COLUMN($O219:AE219),1,1)))*$H1332</f>
        <v>0</v>
      </c>
      <c r="AF1332" s="361">
        <f ca="1">-SUMPRODUCT($O1274:AF1274,N(OFFSET($O219:AF219,0,MAX(COLUMN($O219:AF219))-COLUMN($O219:AF219),1,1)))*$H1332</f>
        <v>0</v>
      </c>
      <c r="AG1332" s="361">
        <f ca="1">-SUMPRODUCT($O1274:AG1274,N(OFFSET($O219:AG219,0,MAX(COLUMN($O219:AG219))-COLUMN($O219:AG219),1,1)))*$H1332</f>
        <v>0</v>
      </c>
      <c r="AH1332" s="361">
        <f ca="1">-SUMPRODUCT($O1274:AH1274,N(OFFSET($O219:AH219,0,MAX(COLUMN($O219:AH219))-COLUMN($O219:AH219),1,1)))*$H1332</f>
        <v>0</v>
      </c>
      <c r="AI1332" s="361">
        <f ca="1">-SUMPRODUCT($O1274:AI1274,N(OFFSET($O219:AI219,0,MAX(COLUMN($O219:AI219))-COLUMN($O219:AI219),1,1)))*$H1332</f>
        <v>0</v>
      </c>
      <c r="AJ1332" s="361">
        <f ca="1">-SUMPRODUCT($O1274:AJ1274,N(OFFSET($O219:AJ219,0,MAX(COLUMN($O219:AJ219))-COLUMN($O219:AJ219),1,1)))*$H1332</f>
        <v>0</v>
      </c>
      <c r="AK1332" s="361">
        <f ca="1">-SUMPRODUCT($O1274:AK1274,N(OFFSET($O219:AK219,0,MAX(COLUMN($O219:AK219))-COLUMN($O219:AK219),1,1)))*$H1332</f>
        <v>0</v>
      </c>
      <c r="AL1332" s="361">
        <f ca="1">-SUMPRODUCT($O1274:AL1274,N(OFFSET($O219:AL219,0,MAX(COLUMN($O219:AL219))-COLUMN($O219:AL219),1,1)))*$H1332</f>
        <v>0</v>
      </c>
      <c r="AM1332" s="361">
        <f ca="1">-SUMPRODUCT($O1274:AM1274,N(OFFSET($O219:AM219,0,MAX(COLUMN($O219:AM219))-COLUMN($O219:AM219),1,1)))*$H1332</f>
        <v>0</v>
      </c>
      <c r="AN1332" s="361">
        <f ca="1">-SUMPRODUCT($O1274:AN1274,N(OFFSET($O219:AN219,0,MAX(COLUMN($O219:AN219))-COLUMN($O219:AN219),1,1)))*$H1332</f>
        <v>0</v>
      </c>
      <c r="AO1332" s="361">
        <f ca="1">-SUMPRODUCT($O1274:AO1274,N(OFFSET($O219:AO219,0,MAX(COLUMN($O219:AO219))-COLUMN($O219:AO219),1,1)))*$H1332</f>
        <v>0</v>
      </c>
      <c r="AP1332" s="361">
        <f ca="1">-SUMPRODUCT($O1274:AP1274,N(OFFSET($O219:AP219,0,MAX(COLUMN($O219:AP219))-COLUMN($O219:AP219),1,1)))*$H1332</f>
        <v>0</v>
      </c>
      <c r="AQ1332" s="361">
        <f ca="1">-SUMPRODUCT($O1274:AQ1274,N(OFFSET($O219:AQ219,0,MAX(COLUMN($O219:AQ219))-COLUMN($O219:AQ219),1,1)))*$H1332</f>
        <v>0</v>
      </c>
      <c r="AR1332" s="361">
        <f ca="1">-SUMPRODUCT($O1274:AR1274,N(OFFSET($O219:AR219,0,MAX(COLUMN($O219:AR219))-COLUMN($O219:AR219),1,1)))*$H1332</f>
        <v>0</v>
      </c>
      <c r="AS1332" s="361">
        <f ca="1">-SUMPRODUCT($O1274:AS1274,N(OFFSET($O219:AS219,0,MAX(COLUMN($O219:AS219))-COLUMN($O219:AS219),1,1)))*$H1332</f>
        <v>0</v>
      </c>
      <c r="AT1332" s="361">
        <f ca="1">-SUMPRODUCT($O1274:AT1274,N(OFFSET($O219:AT219,0,MAX(COLUMN($O219:AT219))-COLUMN($O219:AT219),1,1)))*$H1332</f>
        <v>0</v>
      </c>
      <c r="AU1332" s="361">
        <f ca="1">-SUMPRODUCT($O1274:AU1274,N(OFFSET($O219:AU219,0,MAX(COLUMN($O219:AU219))-COLUMN($O219:AU219),1,1)))*$H1332</f>
        <v>0</v>
      </c>
      <c r="AV1332" s="361">
        <f ca="1">-SUMPRODUCT($O1274:AV1274,N(OFFSET($O219:AV219,0,MAX(COLUMN($O219:AV219))-COLUMN($O219:AV219),1,1)))*$H1332</f>
        <v>0</v>
      </c>
      <c r="AW1332" s="361">
        <f ca="1">-SUMPRODUCT($O1274:AW1274,N(OFFSET($O219:AW219,0,MAX(COLUMN($O219:AW219))-COLUMN($O219:AW219),1,1)))*$H1332</f>
        <v>0</v>
      </c>
      <c r="AX1332" s="361">
        <f ca="1">-SUMPRODUCT($O1274:AX1274,N(OFFSET($O219:AX219,0,MAX(COLUMN($O219:AX219))-COLUMN($O219:AX219),1,1)))*$H1332</f>
        <v>0</v>
      </c>
      <c r="AY1332" s="361">
        <f ca="1">-SUMPRODUCT($O1274:AY1274,N(OFFSET($O219:AY219,0,MAX(COLUMN($O219:AY219))-COLUMN($O219:AY219),1,1)))*$H1332</f>
        <v>0</v>
      </c>
      <c r="AZ1332" s="361">
        <f ca="1">-SUMPRODUCT($O1274:AZ1274,N(OFFSET($O219:AZ219,0,MAX(COLUMN($O219:AZ219))-COLUMN($O219:AZ219),1,1)))*$H1332</f>
        <v>0</v>
      </c>
      <c r="BA1332" s="361">
        <f ca="1">-SUMPRODUCT($O1274:BA1274,N(OFFSET($O219:BA219,0,MAX(COLUMN($O219:BA219))-COLUMN($O219:BA219),1,1)))*$H1332</f>
        <v>0</v>
      </c>
      <c r="BB1332" s="361">
        <f ca="1">-SUMPRODUCT($O1274:BB1274,N(OFFSET($O219:BB219,0,MAX(COLUMN($O219:BB219))-COLUMN($O219:BB219),1,1)))*$H1332</f>
        <v>0</v>
      </c>
      <c r="BC1332" s="361">
        <f ca="1">-SUMPRODUCT($O1274:BC1274,N(OFFSET($O219:BC219,0,MAX(COLUMN($O219:BC219))-COLUMN($O219:BC219),1,1)))*$H1332</f>
        <v>0</v>
      </c>
      <c r="BD1332" s="361">
        <f ca="1">-SUMPRODUCT($O1274:BD1274,N(OFFSET($O219:BD219,0,MAX(COLUMN($O219:BD219))-COLUMN($O219:BD219),1,1)))*$H1332</f>
        <v>0</v>
      </c>
      <c r="BE1332" s="361">
        <f ca="1">-SUMPRODUCT($O1274:BE1274,N(OFFSET($O219:BE219,0,MAX(COLUMN($O219:BE219))-COLUMN($O219:BE219),1,1)))*$H1332</f>
        <v>0</v>
      </c>
      <c r="BF1332" s="361">
        <f ca="1">-SUMPRODUCT($O1274:BF1274,N(OFFSET($O219:BF219,0,MAX(COLUMN($O219:BF219))-COLUMN($O219:BF219),1,1)))*$H1332</f>
        <v>0</v>
      </c>
      <c r="BG1332" s="361">
        <f ca="1">-SUMPRODUCT($O1274:BG1274,N(OFFSET($O219:BG219,0,MAX(COLUMN($O219:BG219))-COLUMN($O219:BG219),1,1)))*$H1332</f>
        <v>0</v>
      </c>
      <c r="BH1332" s="361">
        <f ca="1">-SUMPRODUCT($O1274:BH1274,N(OFFSET($O219:BH219,0,MAX(COLUMN($O219:BH219))-COLUMN($O219:BH219),1,1)))*$H1332</f>
        <v>0</v>
      </c>
      <c r="BI1332" s="361">
        <f ca="1">-SUMPRODUCT($O1274:BI1274,N(OFFSET($O219:BI219,0,MAX(COLUMN($O219:BI219))-COLUMN($O219:BI219),1,1)))*$H1332</f>
        <v>0</v>
      </c>
      <c r="BJ1332" s="361">
        <f ca="1">-SUMPRODUCT($O1274:BJ1274,N(OFFSET($O219:BJ219,0,MAX(COLUMN($O219:BJ219))-COLUMN($O219:BJ219),1,1)))*$H1332</f>
        <v>0</v>
      </c>
      <c r="BK1332" s="361">
        <f ca="1">-SUMPRODUCT($O1274:BK1274,N(OFFSET($O219:BK219,0,MAX(COLUMN($O219:BK219))-COLUMN($O219:BK219),1,1)))*$H1332</f>
        <v>0</v>
      </c>
      <c r="BL1332" s="361">
        <f ca="1">-SUMPRODUCT($O1274:BL1274,N(OFFSET($O219:BL219,0,MAX(COLUMN($O219:BL219))-COLUMN($O219:BL219),1,1)))*$H1332</f>
        <v>0</v>
      </c>
      <c r="BM1332" s="361">
        <f ca="1">-SUMPRODUCT($O1274:BM1274,N(OFFSET($O219:BM219,0,MAX(COLUMN($O219:BM219))-COLUMN($O219:BM219),1,1)))*$H1332</f>
        <v>0</v>
      </c>
    </row>
    <row r="1333" spans="3:65" outlineLevel="1" x14ac:dyDescent="0.2">
      <c r="C1333" s="325">
        <f t="shared" si="2144"/>
        <v>14</v>
      </c>
      <c r="D1333" s="303" t="str">
        <f t="shared" si="2142"/>
        <v>item 14</v>
      </c>
      <c r="E1333" s="350" t="str">
        <f t="shared" si="2142"/>
        <v>Operating Expense</v>
      </c>
      <c r="F1333" s="320">
        <f t="shared" si="2142"/>
        <v>2</v>
      </c>
      <c r="G1333" s="320"/>
      <c r="H1333" s="381">
        <f t="shared" si="2143"/>
        <v>0.38574999999999998</v>
      </c>
      <c r="I1333" s="326"/>
      <c r="K1333" s="341">
        <f t="shared" ca="1" si="2145"/>
        <v>0</v>
      </c>
      <c r="L1333" s="342">
        <f t="shared" ca="1" si="2146"/>
        <v>0</v>
      </c>
      <c r="O1333" s="361">
        <f ca="1">-SUMPRODUCT($O1275:O1275,N(OFFSET($O220:O220,0,MAX(COLUMN($O220:O220))-COLUMN($O220:O220),1,1)))*$H1333</f>
        <v>0</v>
      </c>
      <c r="P1333" s="361">
        <f ca="1">-SUMPRODUCT($O1275:P1275,N(OFFSET($O220:P220,0,MAX(COLUMN($O220:P220))-COLUMN($O220:P220),1,1)))*$H1333</f>
        <v>0</v>
      </c>
      <c r="Q1333" s="361">
        <f ca="1">-SUMPRODUCT($O1275:Q1275,N(OFFSET($O220:Q220,0,MAX(COLUMN($O220:Q220))-COLUMN($O220:Q220),1,1)))*$H1333</f>
        <v>0</v>
      </c>
      <c r="R1333" s="361">
        <f ca="1">-SUMPRODUCT($O1275:R1275,N(OFFSET($O220:R220,0,MAX(COLUMN($O220:R220))-COLUMN($O220:R220),1,1)))*$H1333</f>
        <v>0</v>
      </c>
      <c r="S1333" s="361">
        <f ca="1">-SUMPRODUCT($O1275:S1275,N(OFFSET($O220:S220,0,MAX(COLUMN($O220:S220))-COLUMN($O220:S220),1,1)))*$H1333</f>
        <v>0</v>
      </c>
      <c r="T1333" s="361">
        <f ca="1">-SUMPRODUCT($O1275:T1275,N(OFFSET($O220:T220,0,MAX(COLUMN($O220:T220))-COLUMN($O220:T220),1,1)))*$H1333</f>
        <v>0</v>
      </c>
      <c r="U1333" s="361">
        <f ca="1">-SUMPRODUCT($O1275:U1275,N(OFFSET($O220:U220,0,MAX(COLUMN($O220:U220))-COLUMN($O220:U220),1,1)))*$H1333</f>
        <v>0</v>
      </c>
      <c r="V1333" s="361">
        <f ca="1">-SUMPRODUCT($O1275:V1275,N(OFFSET($O220:V220,0,MAX(COLUMN($O220:V220))-COLUMN($O220:V220),1,1)))*$H1333</f>
        <v>0</v>
      </c>
      <c r="W1333" s="361">
        <f ca="1">-SUMPRODUCT($O1275:W1275,N(OFFSET($O220:W220,0,MAX(COLUMN($O220:W220))-COLUMN($O220:W220),1,1)))*$H1333</f>
        <v>0</v>
      </c>
      <c r="X1333" s="361">
        <f ca="1">-SUMPRODUCT($O1275:X1275,N(OFFSET($O220:X220,0,MAX(COLUMN($O220:X220))-COLUMN($O220:X220),1,1)))*$H1333</f>
        <v>0</v>
      </c>
      <c r="Y1333" s="361">
        <f ca="1">-SUMPRODUCT($O1275:Y1275,N(OFFSET($O220:Y220,0,MAX(COLUMN($O220:Y220))-COLUMN($O220:Y220),1,1)))*$H1333</f>
        <v>0</v>
      </c>
      <c r="Z1333" s="361">
        <f ca="1">-SUMPRODUCT($O1275:Z1275,N(OFFSET($O220:Z220,0,MAX(COLUMN($O220:Z220))-COLUMN($O220:Z220),1,1)))*$H1333</f>
        <v>0</v>
      </c>
      <c r="AA1333" s="361">
        <f ca="1">-SUMPRODUCT($O1275:AA1275,N(OFFSET($O220:AA220,0,MAX(COLUMN($O220:AA220))-COLUMN($O220:AA220),1,1)))*$H1333</f>
        <v>0</v>
      </c>
      <c r="AB1333" s="361">
        <f ca="1">-SUMPRODUCT($O1275:AB1275,N(OFFSET($O220:AB220,0,MAX(COLUMN($O220:AB220))-COLUMN($O220:AB220),1,1)))*$H1333</f>
        <v>0</v>
      </c>
      <c r="AC1333" s="361">
        <f ca="1">-SUMPRODUCT($O1275:AC1275,N(OFFSET($O220:AC220,0,MAX(COLUMN($O220:AC220))-COLUMN($O220:AC220),1,1)))*$H1333</f>
        <v>0</v>
      </c>
      <c r="AD1333" s="361">
        <f ca="1">-SUMPRODUCT($O1275:AD1275,N(OFFSET($O220:AD220,0,MAX(COLUMN($O220:AD220))-COLUMN($O220:AD220),1,1)))*$H1333</f>
        <v>0</v>
      </c>
      <c r="AE1333" s="361">
        <f ca="1">-SUMPRODUCT($O1275:AE1275,N(OFFSET($O220:AE220,0,MAX(COLUMN($O220:AE220))-COLUMN($O220:AE220),1,1)))*$H1333</f>
        <v>0</v>
      </c>
      <c r="AF1333" s="361">
        <f ca="1">-SUMPRODUCT($O1275:AF1275,N(OFFSET($O220:AF220,0,MAX(COLUMN($O220:AF220))-COLUMN($O220:AF220),1,1)))*$H1333</f>
        <v>0</v>
      </c>
      <c r="AG1333" s="361">
        <f ca="1">-SUMPRODUCT($O1275:AG1275,N(OFFSET($O220:AG220,0,MAX(COLUMN($O220:AG220))-COLUMN($O220:AG220),1,1)))*$H1333</f>
        <v>0</v>
      </c>
      <c r="AH1333" s="361">
        <f ca="1">-SUMPRODUCT($O1275:AH1275,N(OFFSET($O220:AH220,0,MAX(COLUMN($O220:AH220))-COLUMN($O220:AH220),1,1)))*$H1333</f>
        <v>0</v>
      </c>
      <c r="AI1333" s="361">
        <f ca="1">-SUMPRODUCT($O1275:AI1275,N(OFFSET($O220:AI220,0,MAX(COLUMN($O220:AI220))-COLUMN($O220:AI220),1,1)))*$H1333</f>
        <v>0</v>
      </c>
      <c r="AJ1333" s="361">
        <f ca="1">-SUMPRODUCT($O1275:AJ1275,N(OFFSET($O220:AJ220,0,MAX(COLUMN($O220:AJ220))-COLUMN($O220:AJ220),1,1)))*$H1333</f>
        <v>0</v>
      </c>
      <c r="AK1333" s="361">
        <f ca="1">-SUMPRODUCT($O1275:AK1275,N(OFFSET($O220:AK220,0,MAX(COLUMN($O220:AK220))-COLUMN($O220:AK220),1,1)))*$H1333</f>
        <v>0</v>
      </c>
      <c r="AL1333" s="361">
        <f ca="1">-SUMPRODUCT($O1275:AL1275,N(OFFSET($O220:AL220,0,MAX(COLUMN($O220:AL220))-COLUMN($O220:AL220),1,1)))*$H1333</f>
        <v>0</v>
      </c>
      <c r="AM1333" s="361">
        <f ca="1">-SUMPRODUCT($O1275:AM1275,N(OFFSET($O220:AM220,0,MAX(COLUMN($O220:AM220))-COLUMN($O220:AM220),1,1)))*$H1333</f>
        <v>0</v>
      </c>
      <c r="AN1333" s="361">
        <f ca="1">-SUMPRODUCT($O1275:AN1275,N(OFFSET($O220:AN220,0,MAX(COLUMN($O220:AN220))-COLUMN($O220:AN220),1,1)))*$H1333</f>
        <v>0</v>
      </c>
      <c r="AO1333" s="361">
        <f ca="1">-SUMPRODUCT($O1275:AO1275,N(OFFSET($O220:AO220,0,MAX(COLUMN($O220:AO220))-COLUMN($O220:AO220),1,1)))*$H1333</f>
        <v>0</v>
      </c>
      <c r="AP1333" s="361">
        <f ca="1">-SUMPRODUCT($O1275:AP1275,N(OFFSET($O220:AP220,0,MAX(COLUMN($O220:AP220))-COLUMN($O220:AP220),1,1)))*$H1333</f>
        <v>0</v>
      </c>
      <c r="AQ1333" s="361">
        <f ca="1">-SUMPRODUCT($O1275:AQ1275,N(OFFSET($O220:AQ220,0,MAX(COLUMN($O220:AQ220))-COLUMN($O220:AQ220),1,1)))*$H1333</f>
        <v>0</v>
      </c>
      <c r="AR1333" s="361">
        <f ca="1">-SUMPRODUCT($O1275:AR1275,N(OFFSET($O220:AR220,0,MAX(COLUMN($O220:AR220))-COLUMN($O220:AR220),1,1)))*$H1333</f>
        <v>0</v>
      </c>
      <c r="AS1333" s="361">
        <f ca="1">-SUMPRODUCT($O1275:AS1275,N(OFFSET($O220:AS220,0,MAX(COLUMN($O220:AS220))-COLUMN($O220:AS220),1,1)))*$H1333</f>
        <v>0</v>
      </c>
      <c r="AT1333" s="361">
        <f ca="1">-SUMPRODUCT($O1275:AT1275,N(OFFSET($O220:AT220,0,MAX(COLUMN($O220:AT220))-COLUMN($O220:AT220),1,1)))*$H1333</f>
        <v>0</v>
      </c>
      <c r="AU1333" s="361">
        <f ca="1">-SUMPRODUCT($O1275:AU1275,N(OFFSET($O220:AU220,0,MAX(COLUMN($O220:AU220))-COLUMN($O220:AU220),1,1)))*$H1333</f>
        <v>0</v>
      </c>
      <c r="AV1333" s="361">
        <f ca="1">-SUMPRODUCT($O1275:AV1275,N(OFFSET($O220:AV220,0,MAX(COLUMN($O220:AV220))-COLUMN($O220:AV220),1,1)))*$H1333</f>
        <v>0</v>
      </c>
      <c r="AW1333" s="361">
        <f ca="1">-SUMPRODUCT($O1275:AW1275,N(OFFSET($O220:AW220,0,MAX(COLUMN($O220:AW220))-COLUMN($O220:AW220),1,1)))*$H1333</f>
        <v>0</v>
      </c>
      <c r="AX1333" s="361">
        <f ca="1">-SUMPRODUCT($O1275:AX1275,N(OFFSET($O220:AX220,0,MAX(COLUMN($O220:AX220))-COLUMN($O220:AX220),1,1)))*$H1333</f>
        <v>0</v>
      </c>
      <c r="AY1333" s="361">
        <f ca="1">-SUMPRODUCT($O1275:AY1275,N(OFFSET($O220:AY220,0,MAX(COLUMN($O220:AY220))-COLUMN($O220:AY220),1,1)))*$H1333</f>
        <v>0</v>
      </c>
      <c r="AZ1333" s="361">
        <f ca="1">-SUMPRODUCT($O1275:AZ1275,N(OFFSET($O220:AZ220,0,MAX(COLUMN($O220:AZ220))-COLUMN($O220:AZ220),1,1)))*$H1333</f>
        <v>0</v>
      </c>
      <c r="BA1333" s="361">
        <f ca="1">-SUMPRODUCT($O1275:BA1275,N(OFFSET($O220:BA220,0,MAX(COLUMN($O220:BA220))-COLUMN($O220:BA220),1,1)))*$H1333</f>
        <v>0</v>
      </c>
      <c r="BB1333" s="361">
        <f ca="1">-SUMPRODUCT($O1275:BB1275,N(OFFSET($O220:BB220,0,MAX(COLUMN($O220:BB220))-COLUMN($O220:BB220),1,1)))*$H1333</f>
        <v>0</v>
      </c>
      <c r="BC1333" s="361">
        <f ca="1">-SUMPRODUCT($O1275:BC1275,N(OFFSET($O220:BC220,0,MAX(COLUMN($O220:BC220))-COLUMN($O220:BC220),1,1)))*$H1333</f>
        <v>0</v>
      </c>
      <c r="BD1333" s="361">
        <f ca="1">-SUMPRODUCT($O1275:BD1275,N(OFFSET($O220:BD220,0,MAX(COLUMN($O220:BD220))-COLUMN($O220:BD220),1,1)))*$H1333</f>
        <v>0</v>
      </c>
      <c r="BE1333" s="361">
        <f ca="1">-SUMPRODUCT($O1275:BE1275,N(OFFSET($O220:BE220,0,MAX(COLUMN($O220:BE220))-COLUMN($O220:BE220),1,1)))*$H1333</f>
        <v>0</v>
      </c>
      <c r="BF1333" s="361">
        <f ca="1">-SUMPRODUCT($O1275:BF1275,N(OFFSET($O220:BF220,0,MAX(COLUMN($O220:BF220))-COLUMN($O220:BF220),1,1)))*$H1333</f>
        <v>0</v>
      </c>
      <c r="BG1333" s="361">
        <f ca="1">-SUMPRODUCT($O1275:BG1275,N(OFFSET($O220:BG220,0,MAX(COLUMN($O220:BG220))-COLUMN($O220:BG220),1,1)))*$H1333</f>
        <v>0</v>
      </c>
      <c r="BH1333" s="361">
        <f ca="1">-SUMPRODUCT($O1275:BH1275,N(OFFSET($O220:BH220,0,MAX(COLUMN($O220:BH220))-COLUMN($O220:BH220),1,1)))*$H1333</f>
        <v>0</v>
      </c>
      <c r="BI1333" s="361">
        <f ca="1">-SUMPRODUCT($O1275:BI1275,N(OFFSET($O220:BI220,0,MAX(COLUMN($O220:BI220))-COLUMN($O220:BI220),1,1)))*$H1333</f>
        <v>0</v>
      </c>
      <c r="BJ1333" s="361">
        <f ca="1">-SUMPRODUCT($O1275:BJ1275,N(OFFSET($O220:BJ220,0,MAX(COLUMN($O220:BJ220))-COLUMN($O220:BJ220),1,1)))*$H1333</f>
        <v>0</v>
      </c>
      <c r="BK1333" s="361">
        <f ca="1">-SUMPRODUCT($O1275:BK1275,N(OFFSET($O220:BK220,0,MAX(COLUMN($O220:BK220))-COLUMN($O220:BK220),1,1)))*$H1333</f>
        <v>0</v>
      </c>
      <c r="BL1333" s="361">
        <f ca="1">-SUMPRODUCT($O1275:BL1275,N(OFFSET($O220:BL220,0,MAX(COLUMN($O220:BL220))-COLUMN($O220:BL220),1,1)))*$H1333</f>
        <v>0</v>
      </c>
      <c r="BM1333" s="361">
        <f ca="1">-SUMPRODUCT($O1275:BM1275,N(OFFSET($O220:BM220,0,MAX(COLUMN($O220:BM220))-COLUMN($O220:BM220),1,1)))*$H1333</f>
        <v>0</v>
      </c>
    </row>
    <row r="1334" spans="3:65" outlineLevel="1" x14ac:dyDescent="0.2">
      <c r="C1334" s="325">
        <f t="shared" si="2144"/>
        <v>15</v>
      </c>
      <c r="D1334" s="303" t="str">
        <f t="shared" si="2142"/>
        <v>item 15</v>
      </c>
      <c r="E1334" s="350" t="str">
        <f t="shared" si="2142"/>
        <v>Operating Expense</v>
      </c>
      <c r="F1334" s="320">
        <f t="shared" si="2142"/>
        <v>2</v>
      </c>
      <c r="G1334" s="320"/>
      <c r="H1334" s="381">
        <f t="shared" si="2143"/>
        <v>0.38574999999999998</v>
      </c>
      <c r="I1334" s="326"/>
      <c r="K1334" s="341">
        <f t="shared" ca="1" si="2145"/>
        <v>0</v>
      </c>
      <c r="L1334" s="342">
        <f t="shared" ca="1" si="2146"/>
        <v>0</v>
      </c>
      <c r="O1334" s="361">
        <f ca="1">-SUMPRODUCT($O1276:O1276,N(OFFSET($O221:O221,0,MAX(COLUMN($O221:O221))-COLUMN($O221:O221),1,1)))*$H1334</f>
        <v>0</v>
      </c>
      <c r="P1334" s="361">
        <f ca="1">-SUMPRODUCT($O1276:P1276,N(OFFSET($O221:P221,0,MAX(COLUMN($O221:P221))-COLUMN($O221:P221),1,1)))*$H1334</f>
        <v>0</v>
      </c>
      <c r="Q1334" s="361">
        <f ca="1">-SUMPRODUCT($O1276:Q1276,N(OFFSET($O221:Q221,0,MAX(COLUMN($O221:Q221))-COLUMN($O221:Q221),1,1)))*$H1334</f>
        <v>0</v>
      </c>
      <c r="R1334" s="361">
        <f ca="1">-SUMPRODUCT($O1276:R1276,N(OFFSET($O221:R221,0,MAX(COLUMN($O221:R221))-COLUMN($O221:R221),1,1)))*$H1334</f>
        <v>0</v>
      </c>
      <c r="S1334" s="361">
        <f ca="1">-SUMPRODUCT($O1276:S1276,N(OFFSET($O221:S221,0,MAX(COLUMN($O221:S221))-COLUMN($O221:S221),1,1)))*$H1334</f>
        <v>0</v>
      </c>
      <c r="T1334" s="361">
        <f ca="1">-SUMPRODUCT($O1276:T1276,N(OFFSET($O221:T221,0,MAX(COLUMN($O221:T221))-COLUMN($O221:T221),1,1)))*$H1334</f>
        <v>0</v>
      </c>
      <c r="U1334" s="361">
        <f ca="1">-SUMPRODUCT($O1276:U1276,N(OFFSET($O221:U221,0,MAX(COLUMN($O221:U221))-COLUMN($O221:U221),1,1)))*$H1334</f>
        <v>0</v>
      </c>
      <c r="V1334" s="361">
        <f ca="1">-SUMPRODUCT($O1276:V1276,N(OFFSET($O221:V221,0,MAX(COLUMN($O221:V221))-COLUMN($O221:V221),1,1)))*$H1334</f>
        <v>0</v>
      </c>
      <c r="W1334" s="361">
        <f ca="1">-SUMPRODUCT($O1276:W1276,N(OFFSET($O221:W221,0,MAX(COLUMN($O221:W221))-COLUMN($O221:W221),1,1)))*$H1334</f>
        <v>0</v>
      </c>
      <c r="X1334" s="361">
        <f ca="1">-SUMPRODUCT($O1276:X1276,N(OFFSET($O221:X221,0,MAX(COLUMN($O221:X221))-COLUMN($O221:X221),1,1)))*$H1334</f>
        <v>0</v>
      </c>
      <c r="Y1334" s="361">
        <f ca="1">-SUMPRODUCT($O1276:Y1276,N(OFFSET($O221:Y221,0,MAX(COLUMN($O221:Y221))-COLUMN($O221:Y221),1,1)))*$H1334</f>
        <v>0</v>
      </c>
      <c r="Z1334" s="361">
        <f ca="1">-SUMPRODUCT($O1276:Z1276,N(OFFSET($O221:Z221,0,MAX(COLUMN($O221:Z221))-COLUMN($O221:Z221),1,1)))*$H1334</f>
        <v>0</v>
      </c>
      <c r="AA1334" s="361">
        <f ca="1">-SUMPRODUCT($O1276:AA1276,N(OFFSET($O221:AA221,0,MAX(COLUMN($O221:AA221))-COLUMN($O221:AA221),1,1)))*$H1334</f>
        <v>0</v>
      </c>
      <c r="AB1334" s="361">
        <f ca="1">-SUMPRODUCT($O1276:AB1276,N(OFFSET($O221:AB221,0,MAX(COLUMN($O221:AB221))-COLUMN($O221:AB221),1,1)))*$H1334</f>
        <v>0</v>
      </c>
      <c r="AC1334" s="361">
        <f ca="1">-SUMPRODUCT($O1276:AC1276,N(OFFSET($O221:AC221,0,MAX(COLUMN($O221:AC221))-COLUMN($O221:AC221),1,1)))*$H1334</f>
        <v>0</v>
      </c>
      <c r="AD1334" s="361">
        <f ca="1">-SUMPRODUCT($O1276:AD1276,N(OFFSET($O221:AD221,0,MAX(COLUMN($O221:AD221))-COLUMN($O221:AD221),1,1)))*$H1334</f>
        <v>0</v>
      </c>
      <c r="AE1334" s="361">
        <f ca="1">-SUMPRODUCT($O1276:AE1276,N(OFFSET($O221:AE221,0,MAX(COLUMN($O221:AE221))-COLUMN($O221:AE221),1,1)))*$H1334</f>
        <v>0</v>
      </c>
      <c r="AF1334" s="361">
        <f ca="1">-SUMPRODUCT($O1276:AF1276,N(OFFSET($O221:AF221,0,MAX(COLUMN($O221:AF221))-COLUMN($O221:AF221),1,1)))*$H1334</f>
        <v>0</v>
      </c>
      <c r="AG1334" s="361">
        <f ca="1">-SUMPRODUCT($O1276:AG1276,N(OFFSET($O221:AG221,0,MAX(COLUMN($O221:AG221))-COLUMN($O221:AG221),1,1)))*$H1334</f>
        <v>0</v>
      </c>
      <c r="AH1334" s="361">
        <f ca="1">-SUMPRODUCT($O1276:AH1276,N(OFFSET($O221:AH221,0,MAX(COLUMN($O221:AH221))-COLUMN($O221:AH221),1,1)))*$H1334</f>
        <v>0</v>
      </c>
      <c r="AI1334" s="361">
        <f ca="1">-SUMPRODUCT($O1276:AI1276,N(OFFSET($O221:AI221,0,MAX(COLUMN($O221:AI221))-COLUMN($O221:AI221),1,1)))*$H1334</f>
        <v>0</v>
      </c>
      <c r="AJ1334" s="361">
        <f ca="1">-SUMPRODUCT($O1276:AJ1276,N(OFFSET($O221:AJ221,0,MAX(COLUMN($O221:AJ221))-COLUMN($O221:AJ221),1,1)))*$H1334</f>
        <v>0</v>
      </c>
      <c r="AK1334" s="361">
        <f ca="1">-SUMPRODUCT($O1276:AK1276,N(OFFSET($O221:AK221,0,MAX(COLUMN($O221:AK221))-COLUMN($O221:AK221),1,1)))*$H1334</f>
        <v>0</v>
      </c>
      <c r="AL1334" s="361">
        <f ca="1">-SUMPRODUCT($O1276:AL1276,N(OFFSET($O221:AL221,0,MAX(COLUMN($O221:AL221))-COLUMN($O221:AL221),1,1)))*$H1334</f>
        <v>0</v>
      </c>
      <c r="AM1334" s="361">
        <f ca="1">-SUMPRODUCT($O1276:AM1276,N(OFFSET($O221:AM221,0,MAX(COLUMN($O221:AM221))-COLUMN($O221:AM221),1,1)))*$H1334</f>
        <v>0</v>
      </c>
      <c r="AN1334" s="361">
        <f ca="1">-SUMPRODUCT($O1276:AN1276,N(OFFSET($O221:AN221,0,MAX(COLUMN($O221:AN221))-COLUMN($O221:AN221),1,1)))*$H1334</f>
        <v>0</v>
      </c>
      <c r="AO1334" s="361">
        <f ca="1">-SUMPRODUCT($O1276:AO1276,N(OFFSET($O221:AO221,0,MAX(COLUMN($O221:AO221))-COLUMN($O221:AO221),1,1)))*$H1334</f>
        <v>0</v>
      </c>
      <c r="AP1334" s="361">
        <f ca="1">-SUMPRODUCT($O1276:AP1276,N(OFFSET($O221:AP221,0,MAX(COLUMN($O221:AP221))-COLUMN($O221:AP221),1,1)))*$H1334</f>
        <v>0</v>
      </c>
      <c r="AQ1334" s="361">
        <f ca="1">-SUMPRODUCT($O1276:AQ1276,N(OFFSET($O221:AQ221,0,MAX(COLUMN($O221:AQ221))-COLUMN($O221:AQ221),1,1)))*$H1334</f>
        <v>0</v>
      </c>
      <c r="AR1334" s="361">
        <f ca="1">-SUMPRODUCT($O1276:AR1276,N(OFFSET($O221:AR221,0,MAX(COLUMN($O221:AR221))-COLUMN($O221:AR221),1,1)))*$H1334</f>
        <v>0</v>
      </c>
      <c r="AS1334" s="361">
        <f ca="1">-SUMPRODUCT($O1276:AS1276,N(OFFSET($O221:AS221,0,MAX(COLUMN($O221:AS221))-COLUMN($O221:AS221),1,1)))*$H1334</f>
        <v>0</v>
      </c>
      <c r="AT1334" s="361">
        <f ca="1">-SUMPRODUCT($O1276:AT1276,N(OFFSET($O221:AT221,0,MAX(COLUMN($O221:AT221))-COLUMN($O221:AT221),1,1)))*$H1334</f>
        <v>0</v>
      </c>
      <c r="AU1334" s="361">
        <f ca="1">-SUMPRODUCT($O1276:AU1276,N(OFFSET($O221:AU221,0,MAX(COLUMN($O221:AU221))-COLUMN($O221:AU221),1,1)))*$H1334</f>
        <v>0</v>
      </c>
      <c r="AV1334" s="361">
        <f ca="1">-SUMPRODUCT($O1276:AV1276,N(OFFSET($O221:AV221,0,MAX(COLUMN($O221:AV221))-COLUMN($O221:AV221),1,1)))*$H1334</f>
        <v>0</v>
      </c>
      <c r="AW1334" s="361">
        <f ca="1">-SUMPRODUCT($O1276:AW1276,N(OFFSET($O221:AW221,0,MAX(COLUMN($O221:AW221))-COLUMN($O221:AW221),1,1)))*$H1334</f>
        <v>0</v>
      </c>
      <c r="AX1334" s="361">
        <f ca="1">-SUMPRODUCT($O1276:AX1276,N(OFFSET($O221:AX221,0,MAX(COLUMN($O221:AX221))-COLUMN($O221:AX221),1,1)))*$H1334</f>
        <v>0</v>
      </c>
      <c r="AY1334" s="361">
        <f ca="1">-SUMPRODUCT($O1276:AY1276,N(OFFSET($O221:AY221,0,MAX(COLUMN($O221:AY221))-COLUMN($O221:AY221),1,1)))*$H1334</f>
        <v>0</v>
      </c>
      <c r="AZ1334" s="361">
        <f ca="1">-SUMPRODUCT($O1276:AZ1276,N(OFFSET($O221:AZ221,0,MAX(COLUMN($O221:AZ221))-COLUMN($O221:AZ221),1,1)))*$H1334</f>
        <v>0</v>
      </c>
      <c r="BA1334" s="361">
        <f ca="1">-SUMPRODUCT($O1276:BA1276,N(OFFSET($O221:BA221,0,MAX(COLUMN($O221:BA221))-COLUMN($O221:BA221),1,1)))*$H1334</f>
        <v>0</v>
      </c>
      <c r="BB1334" s="361">
        <f ca="1">-SUMPRODUCT($O1276:BB1276,N(OFFSET($O221:BB221,0,MAX(COLUMN($O221:BB221))-COLUMN($O221:BB221),1,1)))*$H1334</f>
        <v>0</v>
      </c>
      <c r="BC1334" s="361">
        <f ca="1">-SUMPRODUCT($O1276:BC1276,N(OFFSET($O221:BC221,0,MAX(COLUMN($O221:BC221))-COLUMN($O221:BC221),1,1)))*$H1334</f>
        <v>0</v>
      </c>
      <c r="BD1334" s="361">
        <f ca="1">-SUMPRODUCT($O1276:BD1276,N(OFFSET($O221:BD221,0,MAX(COLUMN($O221:BD221))-COLUMN($O221:BD221),1,1)))*$H1334</f>
        <v>0</v>
      </c>
      <c r="BE1334" s="361">
        <f ca="1">-SUMPRODUCT($O1276:BE1276,N(OFFSET($O221:BE221,0,MAX(COLUMN($O221:BE221))-COLUMN($O221:BE221),1,1)))*$H1334</f>
        <v>0</v>
      </c>
      <c r="BF1334" s="361">
        <f ca="1">-SUMPRODUCT($O1276:BF1276,N(OFFSET($O221:BF221,0,MAX(COLUMN($O221:BF221))-COLUMN($O221:BF221),1,1)))*$H1334</f>
        <v>0</v>
      </c>
      <c r="BG1334" s="361">
        <f ca="1">-SUMPRODUCT($O1276:BG1276,N(OFFSET($O221:BG221,0,MAX(COLUMN($O221:BG221))-COLUMN($O221:BG221),1,1)))*$H1334</f>
        <v>0</v>
      </c>
      <c r="BH1334" s="361">
        <f ca="1">-SUMPRODUCT($O1276:BH1276,N(OFFSET($O221:BH221,0,MAX(COLUMN($O221:BH221))-COLUMN($O221:BH221),1,1)))*$H1334</f>
        <v>0</v>
      </c>
      <c r="BI1334" s="361">
        <f ca="1">-SUMPRODUCT($O1276:BI1276,N(OFFSET($O221:BI221,0,MAX(COLUMN($O221:BI221))-COLUMN($O221:BI221),1,1)))*$H1334</f>
        <v>0</v>
      </c>
      <c r="BJ1334" s="361">
        <f ca="1">-SUMPRODUCT($O1276:BJ1276,N(OFFSET($O221:BJ221,0,MAX(COLUMN($O221:BJ221))-COLUMN($O221:BJ221),1,1)))*$H1334</f>
        <v>0</v>
      </c>
      <c r="BK1334" s="361">
        <f ca="1">-SUMPRODUCT($O1276:BK1276,N(OFFSET($O221:BK221,0,MAX(COLUMN($O221:BK221))-COLUMN($O221:BK221),1,1)))*$H1334</f>
        <v>0</v>
      </c>
      <c r="BL1334" s="361">
        <f ca="1">-SUMPRODUCT($O1276:BL1276,N(OFFSET($O221:BL221,0,MAX(COLUMN($O221:BL221))-COLUMN($O221:BL221),1,1)))*$H1334</f>
        <v>0</v>
      </c>
      <c r="BM1334" s="361">
        <f ca="1">-SUMPRODUCT($O1276:BM1276,N(OFFSET($O221:BM221,0,MAX(COLUMN($O221:BM221))-COLUMN($O221:BM221),1,1)))*$H1334</f>
        <v>0</v>
      </c>
    </row>
    <row r="1335" spans="3:65" outlineLevel="1" x14ac:dyDescent="0.2">
      <c r="C1335" s="325">
        <f t="shared" si="2144"/>
        <v>16</v>
      </c>
      <c r="D1335" s="303" t="str">
        <f t="shared" si="2142"/>
        <v>item 16</v>
      </c>
      <c r="E1335" s="350" t="str">
        <f t="shared" si="2142"/>
        <v>Operating Expense</v>
      </c>
      <c r="F1335" s="320">
        <f t="shared" si="2142"/>
        <v>2</v>
      </c>
      <c r="G1335" s="320"/>
      <c r="H1335" s="381">
        <f t="shared" si="2143"/>
        <v>0.38574999999999998</v>
      </c>
      <c r="I1335" s="326"/>
      <c r="K1335" s="341">
        <f t="shared" ca="1" si="2145"/>
        <v>0</v>
      </c>
      <c r="L1335" s="342">
        <f t="shared" ca="1" si="2146"/>
        <v>0</v>
      </c>
      <c r="O1335" s="361">
        <f ca="1">-SUMPRODUCT($O1277:O1277,N(OFFSET($O222:O222,0,MAX(COLUMN($O222:O222))-COLUMN($O222:O222),1,1)))*$H1335</f>
        <v>0</v>
      </c>
      <c r="P1335" s="361">
        <f ca="1">-SUMPRODUCT($O1277:P1277,N(OFFSET($O222:P222,0,MAX(COLUMN($O222:P222))-COLUMN($O222:P222),1,1)))*$H1335</f>
        <v>0</v>
      </c>
      <c r="Q1335" s="361">
        <f ca="1">-SUMPRODUCT($O1277:Q1277,N(OFFSET($O222:Q222,0,MAX(COLUMN($O222:Q222))-COLUMN($O222:Q222),1,1)))*$H1335</f>
        <v>0</v>
      </c>
      <c r="R1335" s="361">
        <f ca="1">-SUMPRODUCT($O1277:R1277,N(OFFSET($O222:R222,0,MAX(COLUMN($O222:R222))-COLUMN($O222:R222),1,1)))*$H1335</f>
        <v>0</v>
      </c>
      <c r="S1335" s="361">
        <f ca="1">-SUMPRODUCT($O1277:S1277,N(OFFSET($O222:S222,0,MAX(COLUMN($O222:S222))-COLUMN($O222:S222),1,1)))*$H1335</f>
        <v>0</v>
      </c>
      <c r="T1335" s="361">
        <f ca="1">-SUMPRODUCT($O1277:T1277,N(OFFSET($O222:T222,0,MAX(COLUMN($O222:T222))-COLUMN($O222:T222),1,1)))*$H1335</f>
        <v>0</v>
      </c>
      <c r="U1335" s="361">
        <f ca="1">-SUMPRODUCT($O1277:U1277,N(OFFSET($O222:U222,0,MAX(COLUMN($O222:U222))-COLUMN($O222:U222),1,1)))*$H1335</f>
        <v>0</v>
      </c>
      <c r="V1335" s="361">
        <f ca="1">-SUMPRODUCT($O1277:V1277,N(OFFSET($O222:V222,0,MAX(COLUMN($O222:V222))-COLUMN($O222:V222),1,1)))*$H1335</f>
        <v>0</v>
      </c>
      <c r="W1335" s="361">
        <f ca="1">-SUMPRODUCT($O1277:W1277,N(OFFSET($O222:W222,0,MAX(COLUMN($O222:W222))-COLUMN($O222:W222),1,1)))*$H1335</f>
        <v>0</v>
      </c>
      <c r="X1335" s="361">
        <f ca="1">-SUMPRODUCT($O1277:X1277,N(OFFSET($O222:X222,0,MAX(COLUMN($O222:X222))-COLUMN($O222:X222),1,1)))*$H1335</f>
        <v>0</v>
      </c>
      <c r="Y1335" s="361">
        <f ca="1">-SUMPRODUCT($O1277:Y1277,N(OFFSET($O222:Y222,0,MAX(COLUMN($O222:Y222))-COLUMN($O222:Y222),1,1)))*$H1335</f>
        <v>0</v>
      </c>
      <c r="Z1335" s="361">
        <f ca="1">-SUMPRODUCT($O1277:Z1277,N(OFFSET($O222:Z222,0,MAX(COLUMN($O222:Z222))-COLUMN($O222:Z222),1,1)))*$H1335</f>
        <v>0</v>
      </c>
      <c r="AA1335" s="361">
        <f ca="1">-SUMPRODUCT($O1277:AA1277,N(OFFSET($O222:AA222,0,MAX(COLUMN($O222:AA222))-COLUMN($O222:AA222),1,1)))*$H1335</f>
        <v>0</v>
      </c>
      <c r="AB1335" s="361">
        <f ca="1">-SUMPRODUCT($O1277:AB1277,N(OFFSET($O222:AB222,0,MAX(COLUMN($O222:AB222))-COLUMN($O222:AB222),1,1)))*$H1335</f>
        <v>0</v>
      </c>
      <c r="AC1335" s="361">
        <f ca="1">-SUMPRODUCT($O1277:AC1277,N(OFFSET($O222:AC222,0,MAX(COLUMN($O222:AC222))-COLUMN($O222:AC222),1,1)))*$H1335</f>
        <v>0</v>
      </c>
      <c r="AD1335" s="361">
        <f ca="1">-SUMPRODUCT($O1277:AD1277,N(OFFSET($O222:AD222,0,MAX(COLUMN($O222:AD222))-COLUMN($O222:AD222),1,1)))*$H1335</f>
        <v>0</v>
      </c>
      <c r="AE1335" s="361">
        <f ca="1">-SUMPRODUCT($O1277:AE1277,N(OFFSET($O222:AE222,0,MAX(COLUMN($O222:AE222))-COLUMN($O222:AE222),1,1)))*$H1335</f>
        <v>0</v>
      </c>
      <c r="AF1335" s="361">
        <f ca="1">-SUMPRODUCT($O1277:AF1277,N(OFFSET($O222:AF222,0,MAX(COLUMN($O222:AF222))-COLUMN($O222:AF222),1,1)))*$H1335</f>
        <v>0</v>
      </c>
      <c r="AG1335" s="361">
        <f ca="1">-SUMPRODUCT($O1277:AG1277,N(OFFSET($O222:AG222,0,MAX(COLUMN($O222:AG222))-COLUMN($O222:AG222),1,1)))*$H1335</f>
        <v>0</v>
      </c>
      <c r="AH1335" s="361">
        <f ca="1">-SUMPRODUCT($O1277:AH1277,N(OFFSET($O222:AH222,0,MAX(COLUMN($O222:AH222))-COLUMN($O222:AH222),1,1)))*$H1335</f>
        <v>0</v>
      </c>
      <c r="AI1335" s="361">
        <f ca="1">-SUMPRODUCT($O1277:AI1277,N(OFFSET($O222:AI222,0,MAX(COLUMN($O222:AI222))-COLUMN($O222:AI222),1,1)))*$H1335</f>
        <v>0</v>
      </c>
      <c r="AJ1335" s="361">
        <f ca="1">-SUMPRODUCT($O1277:AJ1277,N(OFFSET($O222:AJ222,0,MAX(COLUMN($O222:AJ222))-COLUMN($O222:AJ222),1,1)))*$H1335</f>
        <v>0</v>
      </c>
      <c r="AK1335" s="361">
        <f ca="1">-SUMPRODUCT($O1277:AK1277,N(OFFSET($O222:AK222,0,MAX(COLUMN($O222:AK222))-COLUMN($O222:AK222),1,1)))*$H1335</f>
        <v>0</v>
      </c>
      <c r="AL1335" s="361">
        <f ca="1">-SUMPRODUCT($O1277:AL1277,N(OFFSET($O222:AL222,0,MAX(COLUMN($O222:AL222))-COLUMN($O222:AL222),1,1)))*$H1335</f>
        <v>0</v>
      </c>
      <c r="AM1335" s="361">
        <f ca="1">-SUMPRODUCT($O1277:AM1277,N(OFFSET($O222:AM222,0,MAX(COLUMN($O222:AM222))-COLUMN($O222:AM222),1,1)))*$H1335</f>
        <v>0</v>
      </c>
      <c r="AN1335" s="361">
        <f ca="1">-SUMPRODUCT($O1277:AN1277,N(OFFSET($O222:AN222,0,MAX(COLUMN($O222:AN222))-COLUMN($O222:AN222),1,1)))*$H1335</f>
        <v>0</v>
      </c>
      <c r="AO1335" s="361">
        <f ca="1">-SUMPRODUCT($O1277:AO1277,N(OFFSET($O222:AO222,0,MAX(COLUMN($O222:AO222))-COLUMN($O222:AO222),1,1)))*$H1335</f>
        <v>0</v>
      </c>
      <c r="AP1335" s="361">
        <f ca="1">-SUMPRODUCT($O1277:AP1277,N(OFFSET($O222:AP222,0,MAX(COLUMN($O222:AP222))-COLUMN($O222:AP222),1,1)))*$H1335</f>
        <v>0</v>
      </c>
      <c r="AQ1335" s="361">
        <f ca="1">-SUMPRODUCT($O1277:AQ1277,N(OFFSET($O222:AQ222,0,MAX(COLUMN($O222:AQ222))-COLUMN($O222:AQ222),1,1)))*$H1335</f>
        <v>0</v>
      </c>
      <c r="AR1335" s="361">
        <f ca="1">-SUMPRODUCT($O1277:AR1277,N(OFFSET($O222:AR222,0,MAX(COLUMN($O222:AR222))-COLUMN($O222:AR222),1,1)))*$H1335</f>
        <v>0</v>
      </c>
      <c r="AS1335" s="361">
        <f ca="1">-SUMPRODUCT($O1277:AS1277,N(OFFSET($O222:AS222,0,MAX(COLUMN($O222:AS222))-COLUMN($O222:AS222),1,1)))*$H1335</f>
        <v>0</v>
      </c>
      <c r="AT1335" s="361">
        <f ca="1">-SUMPRODUCT($O1277:AT1277,N(OFFSET($O222:AT222,0,MAX(COLUMN($O222:AT222))-COLUMN($O222:AT222),1,1)))*$H1335</f>
        <v>0</v>
      </c>
      <c r="AU1335" s="361">
        <f ca="1">-SUMPRODUCT($O1277:AU1277,N(OFFSET($O222:AU222,0,MAX(COLUMN($O222:AU222))-COLUMN($O222:AU222),1,1)))*$H1335</f>
        <v>0</v>
      </c>
      <c r="AV1335" s="361">
        <f ca="1">-SUMPRODUCT($O1277:AV1277,N(OFFSET($O222:AV222,0,MAX(COLUMN($O222:AV222))-COLUMN($O222:AV222),1,1)))*$H1335</f>
        <v>0</v>
      </c>
      <c r="AW1335" s="361">
        <f ca="1">-SUMPRODUCT($O1277:AW1277,N(OFFSET($O222:AW222,0,MAX(COLUMN($O222:AW222))-COLUMN($O222:AW222),1,1)))*$H1335</f>
        <v>0</v>
      </c>
      <c r="AX1335" s="361">
        <f ca="1">-SUMPRODUCT($O1277:AX1277,N(OFFSET($O222:AX222,0,MAX(COLUMN($O222:AX222))-COLUMN($O222:AX222),1,1)))*$H1335</f>
        <v>0</v>
      </c>
      <c r="AY1335" s="361">
        <f ca="1">-SUMPRODUCT($O1277:AY1277,N(OFFSET($O222:AY222,0,MAX(COLUMN($O222:AY222))-COLUMN($O222:AY222),1,1)))*$H1335</f>
        <v>0</v>
      </c>
      <c r="AZ1335" s="361">
        <f ca="1">-SUMPRODUCT($O1277:AZ1277,N(OFFSET($O222:AZ222,0,MAX(COLUMN($O222:AZ222))-COLUMN($O222:AZ222),1,1)))*$H1335</f>
        <v>0</v>
      </c>
      <c r="BA1335" s="361">
        <f ca="1">-SUMPRODUCT($O1277:BA1277,N(OFFSET($O222:BA222,0,MAX(COLUMN($O222:BA222))-COLUMN($O222:BA222),1,1)))*$H1335</f>
        <v>0</v>
      </c>
      <c r="BB1335" s="361">
        <f ca="1">-SUMPRODUCT($O1277:BB1277,N(OFFSET($O222:BB222,0,MAX(COLUMN($O222:BB222))-COLUMN($O222:BB222),1,1)))*$H1335</f>
        <v>0</v>
      </c>
      <c r="BC1335" s="361">
        <f ca="1">-SUMPRODUCT($O1277:BC1277,N(OFFSET($O222:BC222,0,MAX(COLUMN($O222:BC222))-COLUMN($O222:BC222),1,1)))*$H1335</f>
        <v>0</v>
      </c>
      <c r="BD1335" s="361">
        <f ca="1">-SUMPRODUCT($O1277:BD1277,N(OFFSET($O222:BD222,0,MAX(COLUMN($O222:BD222))-COLUMN($O222:BD222),1,1)))*$H1335</f>
        <v>0</v>
      </c>
      <c r="BE1335" s="361">
        <f ca="1">-SUMPRODUCT($O1277:BE1277,N(OFFSET($O222:BE222,0,MAX(COLUMN($O222:BE222))-COLUMN($O222:BE222),1,1)))*$H1335</f>
        <v>0</v>
      </c>
      <c r="BF1335" s="361">
        <f ca="1">-SUMPRODUCT($O1277:BF1277,N(OFFSET($O222:BF222,0,MAX(COLUMN($O222:BF222))-COLUMN($O222:BF222),1,1)))*$H1335</f>
        <v>0</v>
      </c>
      <c r="BG1335" s="361">
        <f ca="1">-SUMPRODUCT($O1277:BG1277,N(OFFSET($O222:BG222,0,MAX(COLUMN($O222:BG222))-COLUMN($O222:BG222),1,1)))*$H1335</f>
        <v>0</v>
      </c>
      <c r="BH1335" s="361">
        <f ca="1">-SUMPRODUCT($O1277:BH1277,N(OFFSET($O222:BH222,0,MAX(COLUMN($O222:BH222))-COLUMN($O222:BH222),1,1)))*$H1335</f>
        <v>0</v>
      </c>
      <c r="BI1335" s="361">
        <f ca="1">-SUMPRODUCT($O1277:BI1277,N(OFFSET($O222:BI222,0,MAX(COLUMN($O222:BI222))-COLUMN($O222:BI222),1,1)))*$H1335</f>
        <v>0</v>
      </c>
      <c r="BJ1335" s="361">
        <f ca="1">-SUMPRODUCT($O1277:BJ1277,N(OFFSET($O222:BJ222,0,MAX(COLUMN($O222:BJ222))-COLUMN($O222:BJ222),1,1)))*$H1335</f>
        <v>0</v>
      </c>
      <c r="BK1335" s="361">
        <f ca="1">-SUMPRODUCT($O1277:BK1277,N(OFFSET($O222:BK222,0,MAX(COLUMN($O222:BK222))-COLUMN($O222:BK222),1,1)))*$H1335</f>
        <v>0</v>
      </c>
      <c r="BL1335" s="361">
        <f ca="1">-SUMPRODUCT($O1277:BL1277,N(OFFSET($O222:BL222,0,MAX(COLUMN($O222:BL222))-COLUMN($O222:BL222),1,1)))*$H1335</f>
        <v>0</v>
      </c>
      <c r="BM1335" s="361">
        <f ca="1">-SUMPRODUCT($O1277:BM1277,N(OFFSET($O222:BM222,0,MAX(COLUMN($O222:BM222))-COLUMN($O222:BM222),1,1)))*$H1335</f>
        <v>0</v>
      </c>
    </row>
    <row r="1336" spans="3:65" outlineLevel="1" x14ac:dyDescent="0.2">
      <c r="C1336" s="325">
        <f t="shared" si="2144"/>
        <v>17</v>
      </c>
      <c r="D1336" s="303" t="str">
        <f t="shared" si="2142"/>
        <v>item 17</v>
      </c>
      <c r="E1336" s="350" t="str">
        <f t="shared" si="2142"/>
        <v>Operating Expense</v>
      </c>
      <c r="F1336" s="320">
        <f t="shared" si="2142"/>
        <v>2</v>
      </c>
      <c r="G1336" s="320"/>
      <c r="H1336" s="381">
        <f t="shared" si="2143"/>
        <v>0.38574999999999998</v>
      </c>
      <c r="I1336" s="326"/>
      <c r="K1336" s="341">
        <f t="shared" ca="1" si="2145"/>
        <v>0</v>
      </c>
      <c r="L1336" s="342">
        <f t="shared" ca="1" si="2146"/>
        <v>0</v>
      </c>
      <c r="O1336" s="361">
        <f ca="1">-SUMPRODUCT($O1278:O1278,N(OFFSET($O223:O223,0,MAX(COLUMN($O223:O223))-COLUMN($O223:O223),1,1)))*$H1336</f>
        <v>0</v>
      </c>
      <c r="P1336" s="361">
        <f ca="1">-SUMPRODUCT($O1278:P1278,N(OFFSET($O223:P223,0,MAX(COLUMN($O223:P223))-COLUMN($O223:P223),1,1)))*$H1336</f>
        <v>0</v>
      </c>
      <c r="Q1336" s="361">
        <f ca="1">-SUMPRODUCT($O1278:Q1278,N(OFFSET($O223:Q223,0,MAX(COLUMN($O223:Q223))-COLUMN($O223:Q223),1,1)))*$H1336</f>
        <v>0</v>
      </c>
      <c r="R1336" s="361">
        <f ca="1">-SUMPRODUCT($O1278:R1278,N(OFFSET($O223:R223,0,MAX(COLUMN($O223:R223))-COLUMN($O223:R223),1,1)))*$H1336</f>
        <v>0</v>
      </c>
      <c r="S1336" s="361">
        <f ca="1">-SUMPRODUCT($O1278:S1278,N(OFFSET($O223:S223,0,MAX(COLUMN($O223:S223))-COLUMN($O223:S223),1,1)))*$H1336</f>
        <v>0</v>
      </c>
      <c r="T1336" s="361">
        <f ca="1">-SUMPRODUCT($O1278:T1278,N(OFFSET($O223:T223,0,MAX(COLUMN($O223:T223))-COLUMN($O223:T223),1,1)))*$H1336</f>
        <v>0</v>
      </c>
      <c r="U1336" s="361">
        <f ca="1">-SUMPRODUCT($O1278:U1278,N(OFFSET($O223:U223,0,MAX(COLUMN($O223:U223))-COLUMN($O223:U223),1,1)))*$H1336</f>
        <v>0</v>
      </c>
      <c r="V1336" s="361">
        <f ca="1">-SUMPRODUCT($O1278:V1278,N(OFFSET($O223:V223,0,MAX(COLUMN($O223:V223))-COLUMN($O223:V223),1,1)))*$H1336</f>
        <v>0</v>
      </c>
      <c r="W1336" s="361">
        <f ca="1">-SUMPRODUCT($O1278:W1278,N(OFFSET($O223:W223,0,MAX(COLUMN($O223:W223))-COLUMN($O223:W223),1,1)))*$H1336</f>
        <v>0</v>
      </c>
      <c r="X1336" s="361">
        <f ca="1">-SUMPRODUCT($O1278:X1278,N(OFFSET($O223:X223,0,MAX(COLUMN($O223:X223))-COLUMN($O223:X223),1,1)))*$H1336</f>
        <v>0</v>
      </c>
      <c r="Y1336" s="361">
        <f ca="1">-SUMPRODUCT($O1278:Y1278,N(OFFSET($O223:Y223,0,MAX(COLUMN($O223:Y223))-COLUMN($O223:Y223),1,1)))*$H1336</f>
        <v>0</v>
      </c>
      <c r="Z1336" s="361">
        <f ca="1">-SUMPRODUCT($O1278:Z1278,N(OFFSET($O223:Z223,0,MAX(COLUMN($O223:Z223))-COLUMN($O223:Z223),1,1)))*$H1336</f>
        <v>0</v>
      </c>
      <c r="AA1336" s="361">
        <f ca="1">-SUMPRODUCT($O1278:AA1278,N(OFFSET($O223:AA223,0,MAX(COLUMN($O223:AA223))-COLUMN($O223:AA223),1,1)))*$H1336</f>
        <v>0</v>
      </c>
      <c r="AB1336" s="361">
        <f ca="1">-SUMPRODUCT($O1278:AB1278,N(OFFSET($O223:AB223,0,MAX(COLUMN($O223:AB223))-COLUMN($O223:AB223),1,1)))*$H1336</f>
        <v>0</v>
      </c>
      <c r="AC1336" s="361">
        <f ca="1">-SUMPRODUCT($O1278:AC1278,N(OFFSET($O223:AC223,0,MAX(COLUMN($O223:AC223))-COLUMN($O223:AC223),1,1)))*$H1336</f>
        <v>0</v>
      </c>
      <c r="AD1336" s="361">
        <f ca="1">-SUMPRODUCT($O1278:AD1278,N(OFFSET($O223:AD223,0,MAX(COLUMN($O223:AD223))-COLUMN($O223:AD223),1,1)))*$H1336</f>
        <v>0</v>
      </c>
      <c r="AE1336" s="361">
        <f ca="1">-SUMPRODUCT($O1278:AE1278,N(OFFSET($O223:AE223,0,MAX(COLUMN($O223:AE223))-COLUMN($O223:AE223),1,1)))*$H1336</f>
        <v>0</v>
      </c>
      <c r="AF1336" s="361">
        <f ca="1">-SUMPRODUCT($O1278:AF1278,N(OFFSET($O223:AF223,0,MAX(COLUMN($O223:AF223))-COLUMN($O223:AF223),1,1)))*$H1336</f>
        <v>0</v>
      </c>
      <c r="AG1336" s="361">
        <f ca="1">-SUMPRODUCT($O1278:AG1278,N(OFFSET($O223:AG223,0,MAX(COLUMN($O223:AG223))-COLUMN($O223:AG223),1,1)))*$H1336</f>
        <v>0</v>
      </c>
      <c r="AH1336" s="361">
        <f ca="1">-SUMPRODUCT($O1278:AH1278,N(OFFSET($O223:AH223,0,MAX(COLUMN($O223:AH223))-COLUMN($O223:AH223),1,1)))*$H1336</f>
        <v>0</v>
      </c>
      <c r="AI1336" s="361">
        <f ca="1">-SUMPRODUCT($O1278:AI1278,N(OFFSET($O223:AI223,0,MAX(COLUMN($O223:AI223))-COLUMN($O223:AI223),1,1)))*$H1336</f>
        <v>0</v>
      </c>
      <c r="AJ1336" s="361">
        <f ca="1">-SUMPRODUCT($O1278:AJ1278,N(OFFSET($O223:AJ223,0,MAX(COLUMN($O223:AJ223))-COLUMN($O223:AJ223),1,1)))*$H1336</f>
        <v>0</v>
      </c>
      <c r="AK1336" s="361">
        <f ca="1">-SUMPRODUCT($O1278:AK1278,N(OFFSET($O223:AK223,0,MAX(COLUMN($O223:AK223))-COLUMN($O223:AK223),1,1)))*$H1336</f>
        <v>0</v>
      </c>
      <c r="AL1336" s="361">
        <f ca="1">-SUMPRODUCT($O1278:AL1278,N(OFFSET($O223:AL223,0,MAX(COLUMN($O223:AL223))-COLUMN($O223:AL223),1,1)))*$H1336</f>
        <v>0</v>
      </c>
      <c r="AM1336" s="361">
        <f ca="1">-SUMPRODUCT($O1278:AM1278,N(OFFSET($O223:AM223,0,MAX(COLUMN($O223:AM223))-COLUMN($O223:AM223),1,1)))*$H1336</f>
        <v>0</v>
      </c>
      <c r="AN1336" s="361">
        <f ca="1">-SUMPRODUCT($O1278:AN1278,N(OFFSET($O223:AN223,0,MAX(COLUMN($O223:AN223))-COLUMN($O223:AN223),1,1)))*$H1336</f>
        <v>0</v>
      </c>
      <c r="AO1336" s="361">
        <f ca="1">-SUMPRODUCT($O1278:AO1278,N(OFFSET($O223:AO223,0,MAX(COLUMN($O223:AO223))-COLUMN($O223:AO223),1,1)))*$H1336</f>
        <v>0</v>
      </c>
      <c r="AP1336" s="361">
        <f ca="1">-SUMPRODUCT($O1278:AP1278,N(OFFSET($O223:AP223,0,MAX(COLUMN($O223:AP223))-COLUMN($O223:AP223),1,1)))*$H1336</f>
        <v>0</v>
      </c>
      <c r="AQ1336" s="361">
        <f ca="1">-SUMPRODUCT($O1278:AQ1278,N(OFFSET($O223:AQ223,0,MAX(COLUMN($O223:AQ223))-COLUMN($O223:AQ223),1,1)))*$H1336</f>
        <v>0</v>
      </c>
      <c r="AR1336" s="361">
        <f ca="1">-SUMPRODUCT($O1278:AR1278,N(OFFSET($O223:AR223,0,MAX(COLUMN($O223:AR223))-COLUMN($O223:AR223),1,1)))*$H1336</f>
        <v>0</v>
      </c>
      <c r="AS1336" s="361">
        <f ca="1">-SUMPRODUCT($O1278:AS1278,N(OFFSET($O223:AS223,0,MAX(COLUMN($O223:AS223))-COLUMN($O223:AS223),1,1)))*$H1336</f>
        <v>0</v>
      </c>
      <c r="AT1336" s="361">
        <f ca="1">-SUMPRODUCT($O1278:AT1278,N(OFFSET($O223:AT223,0,MAX(COLUMN($O223:AT223))-COLUMN($O223:AT223),1,1)))*$H1336</f>
        <v>0</v>
      </c>
      <c r="AU1336" s="361">
        <f ca="1">-SUMPRODUCT($O1278:AU1278,N(OFFSET($O223:AU223,0,MAX(COLUMN($O223:AU223))-COLUMN($O223:AU223),1,1)))*$H1336</f>
        <v>0</v>
      </c>
      <c r="AV1336" s="361">
        <f ca="1">-SUMPRODUCT($O1278:AV1278,N(OFFSET($O223:AV223,0,MAX(COLUMN($O223:AV223))-COLUMN($O223:AV223),1,1)))*$H1336</f>
        <v>0</v>
      </c>
      <c r="AW1336" s="361">
        <f ca="1">-SUMPRODUCT($O1278:AW1278,N(OFFSET($O223:AW223,0,MAX(COLUMN($O223:AW223))-COLUMN($O223:AW223),1,1)))*$H1336</f>
        <v>0</v>
      </c>
      <c r="AX1336" s="361">
        <f ca="1">-SUMPRODUCT($O1278:AX1278,N(OFFSET($O223:AX223,0,MAX(COLUMN($O223:AX223))-COLUMN($O223:AX223),1,1)))*$H1336</f>
        <v>0</v>
      </c>
      <c r="AY1336" s="361">
        <f ca="1">-SUMPRODUCT($O1278:AY1278,N(OFFSET($O223:AY223,0,MAX(COLUMN($O223:AY223))-COLUMN($O223:AY223),1,1)))*$H1336</f>
        <v>0</v>
      </c>
      <c r="AZ1336" s="361">
        <f ca="1">-SUMPRODUCT($O1278:AZ1278,N(OFFSET($O223:AZ223,0,MAX(COLUMN($O223:AZ223))-COLUMN($O223:AZ223),1,1)))*$H1336</f>
        <v>0</v>
      </c>
      <c r="BA1336" s="361">
        <f ca="1">-SUMPRODUCT($O1278:BA1278,N(OFFSET($O223:BA223,0,MAX(COLUMN($O223:BA223))-COLUMN($O223:BA223),1,1)))*$H1336</f>
        <v>0</v>
      </c>
      <c r="BB1336" s="361">
        <f ca="1">-SUMPRODUCT($O1278:BB1278,N(OFFSET($O223:BB223,0,MAX(COLUMN($O223:BB223))-COLUMN($O223:BB223),1,1)))*$H1336</f>
        <v>0</v>
      </c>
      <c r="BC1336" s="361">
        <f ca="1">-SUMPRODUCT($O1278:BC1278,N(OFFSET($O223:BC223,0,MAX(COLUMN($O223:BC223))-COLUMN($O223:BC223),1,1)))*$H1336</f>
        <v>0</v>
      </c>
      <c r="BD1336" s="361">
        <f ca="1">-SUMPRODUCT($O1278:BD1278,N(OFFSET($O223:BD223,0,MAX(COLUMN($O223:BD223))-COLUMN($O223:BD223),1,1)))*$H1336</f>
        <v>0</v>
      </c>
      <c r="BE1336" s="361">
        <f ca="1">-SUMPRODUCT($O1278:BE1278,N(OFFSET($O223:BE223,0,MAX(COLUMN($O223:BE223))-COLUMN($O223:BE223),1,1)))*$H1336</f>
        <v>0</v>
      </c>
      <c r="BF1336" s="361">
        <f ca="1">-SUMPRODUCT($O1278:BF1278,N(OFFSET($O223:BF223,0,MAX(COLUMN($O223:BF223))-COLUMN($O223:BF223),1,1)))*$H1336</f>
        <v>0</v>
      </c>
      <c r="BG1336" s="361">
        <f ca="1">-SUMPRODUCT($O1278:BG1278,N(OFFSET($O223:BG223,0,MAX(COLUMN($O223:BG223))-COLUMN($O223:BG223),1,1)))*$H1336</f>
        <v>0</v>
      </c>
      <c r="BH1336" s="361">
        <f ca="1">-SUMPRODUCT($O1278:BH1278,N(OFFSET($O223:BH223,0,MAX(COLUMN($O223:BH223))-COLUMN($O223:BH223),1,1)))*$H1336</f>
        <v>0</v>
      </c>
      <c r="BI1336" s="361">
        <f ca="1">-SUMPRODUCT($O1278:BI1278,N(OFFSET($O223:BI223,0,MAX(COLUMN($O223:BI223))-COLUMN($O223:BI223),1,1)))*$H1336</f>
        <v>0</v>
      </c>
      <c r="BJ1336" s="361">
        <f ca="1">-SUMPRODUCT($O1278:BJ1278,N(OFFSET($O223:BJ223,0,MAX(COLUMN($O223:BJ223))-COLUMN($O223:BJ223),1,1)))*$H1336</f>
        <v>0</v>
      </c>
      <c r="BK1336" s="361">
        <f ca="1">-SUMPRODUCT($O1278:BK1278,N(OFFSET($O223:BK223,0,MAX(COLUMN($O223:BK223))-COLUMN($O223:BK223),1,1)))*$H1336</f>
        <v>0</v>
      </c>
      <c r="BL1336" s="361">
        <f ca="1">-SUMPRODUCT($O1278:BL1278,N(OFFSET($O223:BL223,0,MAX(COLUMN($O223:BL223))-COLUMN($O223:BL223),1,1)))*$H1336</f>
        <v>0</v>
      </c>
      <c r="BM1336" s="361">
        <f ca="1">-SUMPRODUCT($O1278:BM1278,N(OFFSET($O223:BM223,0,MAX(COLUMN($O223:BM223))-COLUMN($O223:BM223),1,1)))*$H1336</f>
        <v>0</v>
      </c>
    </row>
    <row r="1337" spans="3:65" outlineLevel="1" x14ac:dyDescent="0.2">
      <c r="C1337" s="325">
        <f t="shared" si="2144"/>
        <v>18</v>
      </c>
      <c r="D1337" s="303" t="str">
        <f t="shared" si="2142"/>
        <v>item 18</v>
      </c>
      <c r="E1337" s="350" t="str">
        <f t="shared" si="2142"/>
        <v>Operating Expense</v>
      </c>
      <c r="F1337" s="320">
        <f t="shared" si="2142"/>
        <v>2</v>
      </c>
      <c r="G1337" s="320"/>
      <c r="H1337" s="381">
        <f t="shared" si="2143"/>
        <v>0.38574999999999998</v>
      </c>
      <c r="I1337" s="326"/>
      <c r="K1337" s="341">
        <f t="shared" ca="1" si="2145"/>
        <v>0</v>
      </c>
      <c r="L1337" s="342">
        <f t="shared" ca="1" si="2146"/>
        <v>0</v>
      </c>
      <c r="O1337" s="361">
        <f ca="1">-SUMPRODUCT($O1279:O1279,N(OFFSET($O224:O224,0,MAX(COLUMN($O224:O224))-COLUMN($O224:O224),1,1)))*$H1337</f>
        <v>0</v>
      </c>
      <c r="P1337" s="361">
        <f ca="1">-SUMPRODUCT($O1279:P1279,N(OFFSET($O224:P224,0,MAX(COLUMN($O224:P224))-COLUMN($O224:P224),1,1)))*$H1337</f>
        <v>0</v>
      </c>
      <c r="Q1337" s="361">
        <f ca="1">-SUMPRODUCT($O1279:Q1279,N(OFFSET($O224:Q224,0,MAX(COLUMN($O224:Q224))-COLUMN($O224:Q224),1,1)))*$H1337</f>
        <v>0</v>
      </c>
      <c r="R1337" s="361">
        <f ca="1">-SUMPRODUCT($O1279:R1279,N(OFFSET($O224:R224,0,MAX(COLUMN($O224:R224))-COLUMN($O224:R224),1,1)))*$H1337</f>
        <v>0</v>
      </c>
      <c r="S1337" s="361">
        <f ca="1">-SUMPRODUCT($O1279:S1279,N(OFFSET($O224:S224,0,MAX(COLUMN($O224:S224))-COLUMN($O224:S224),1,1)))*$H1337</f>
        <v>0</v>
      </c>
      <c r="T1337" s="361">
        <f ca="1">-SUMPRODUCT($O1279:T1279,N(OFFSET($O224:T224,0,MAX(COLUMN($O224:T224))-COLUMN($O224:T224),1,1)))*$H1337</f>
        <v>0</v>
      </c>
      <c r="U1337" s="361">
        <f ca="1">-SUMPRODUCT($O1279:U1279,N(OFFSET($O224:U224,0,MAX(COLUMN($O224:U224))-COLUMN($O224:U224),1,1)))*$H1337</f>
        <v>0</v>
      </c>
      <c r="V1337" s="361">
        <f ca="1">-SUMPRODUCT($O1279:V1279,N(OFFSET($O224:V224,0,MAX(COLUMN($O224:V224))-COLUMN($O224:V224),1,1)))*$H1337</f>
        <v>0</v>
      </c>
      <c r="W1337" s="361">
        <f ca="1">-SUMPRODUCT($O1279:W1279,N(OFFSET($O224:W224,0,MAX(COLUMN($O224:W224))-COLUMN($O224:W224),1,1)))*$H1337</f>
        <v>0</v>
      </c>
      <c r="X1337" s="361">
        <f ca="1">-SUMPRODUCT($O1279:X1279,N(OFFSET($O224:X224,0,MAX(COLUMN($O224:X224))-COLUMN($O224:X224),1,1)))*$H1337</f>
        <v>0</v>
      </c>
      <c r="Y1337" s="361">
        <f ca="1">-SUMPRODUCT($O1279:Y1279,N(OFFSET($O224:Y224,0,MAX(COLUMN($O224:Y224))-COLUMN($O224:Y224),1,1)))*$H1337</f>
        <v>0</v>
      </c>
      <c r="Z1337" s="361">
        <f ca="1">-SUMPRODUCT($O1279:Z1279,N(OFFSET($O224:Z224,0,MAX(COLUMN($O224:Z224))-COLUMN($O224:Z224),1,1)))*$H1337</f>
        <v>0</v>
      </c>
      <c r="AA1337" s="361">
        <f ca="1">-SUMPRODUCT($O1279:AA1279,N(OFFSET($O224:AA224,0,MAX(COLUMN($O224:AA224))-COLUMN($O224:AA224),1,1)))*$H1337</f>
        <v>0</v>
      </c>
      <c r="AB1337" s="361">
        <f ca="1">-SUMPRODUCT($O1279:AB1279,N(OFFSET($O224:AB224,0,MAX(COLUMN($O224:AB224))-COLUMN($O224:AB224),1,1)))*$H1337</f>
        <v>0</v>
      </c>
      <c r="AC1337" s="361">
        <f ca="1">-SUMPRODUCT($O1279:AC1279,N(OFFSET($O224:AC224,0,MAX(COLUMN($O224:AC224))-COLUMN($O224:AC224),1,1)))*$H1337</f>
        <v>0</v>
      </c>
      <c r="AD1337" s="361">
        <f ca="1">-SUMPRODUCT($O1279:AD1279,N(OFFSET($O224:AD224,0,MAX(COLUMN($O224:AD224))-COLUMN($O224:AD224),1,1)))*$H1337</f>
        <v>0</v>
      </c>
      <c r="AE1337" s="361">
        <f ca="1">-SUMPRODUCT($O1279:AE1279,N(OFFSET($O224:AE224,0,MAX(COLUMN($O224:AE224))-COLUMN($O224:AE224),1,1)))*$H1337</f>
        <v>0</v>
      </c>
      <c r="AF1337" s="361">
        <f ca="1">-SUMPRODUCT($O1279:AF1279,N(OFFSET($O224:AF224,0,MAX(COLUMN($O224:AF224))-COLUMN($O224:AF224),1,1)))*$H1337</f>
        <v>0</v>
      </c>
      <c r="AG1337" s="361">
        <f ca="1">-SUMPRODUCT($O1279:AG1279,N(OFFSET($O224:AG224,0,MAX(COLUMN($O224:AG224))-COLUMN($O224:AG224),1,1)))*$H1337</f>
        <v>0</v>
      </c>
      <c r="AH1337" s="361">
        <f ca="1">-SUMPRODUCT($O1279:AH1279,N(OFFSET($O224:AH224,0,MAX(COLUMN($O224:AH224))-COLUMN($O224:AH224),1,1)))*$H1337</f>
        <v>0</v>
      </c>
      <c r="AI1337" s="361">
        <f ca="1">-SUMPRODUCT($O1279:AI1279,N(OFFSET($O224:AI224,0,MAX(COLUMN($O224:AI224))-COLUMN($O224:AI224),1,1)))*$H1337</f>
        <v>0</v>
      </c>
      <c r="AJ1337" s="361">
        <f ca="1">-SUMPRODUCT($O1279:AJ1279,N(OFFSET($O224:AJ224,0,MAX(COLUMN($O224:AJ224))-COLUMN($O224:AJ224),1,1)))*$H1337</f>
        <v>0</v>
      </c>
      <c r="AK1337" s="361">
        <f ca="1">-SUMPRODUCT($O1279:AK1279,N(OFFSET($O224:AK224,0,MAX(COLUMN($O224:AK224))-COLUMN($O224:AK224),1,1)))*$H1337</f>
        <v>0</v>
      </c>
      <c r="AL1337" s="361">
        <f ca="1">-SUMPRODUCT($O1279:AL1279,N(OFFSET($O224:AL224,0,MAX(COLUMN($O224:AL224))-COLUMN($O224:AL224),1,1)))*$H1337</f>
        <v>0</v>
      </c>
      <c r="AM1337" s="361">
        <f ca="1">-SUMPRODUCT($O1279:AM1279,N(OFFSET($O224:AM224,0,MAX(COLUMN($O224:AM224))-COLUMN($O224:AM224),1,1)))*$H1337</f>
        <v>0</v>
      </c>
      <c r="AN1337" s="361">
        <f ca="1">-SUMPRODUCT($O1279:AN1279,N(OFFSET($O224:AN224,0,MAX(COLUMN($O224:AN224))-COLUMN($O224:AN224),1,1)))*$H1337</f>
        <v>0</v>
      </c>
      <c r="AO1337" s="361">
        <f ca="1">-SUMPRODUCT($O1279:AO1279,N(OFFSET($O224:AO224,0,MAX(COLUMN($O224:AO224))-COLUMN($O224:AO224),1,1)))*$H1337</f>
        <v>0</v>
      </c>
      <c r="AP1337" s="361">
        <f ca="1">-SUMPRODUCT($O1279:AP1279,N(OFFSET($O224:AP224,0,MAX(COLUMN($O224:AP224))-COLUMN($O224:AP224),1,1)))*$H1337</f>
        <v>0</v>
      </c>
      <c r="AQ1337" s="361">
        <f ca="1">-SUMPRODUCT($O1279:AQ1279,N(OFFSET($O224:AQ224,0,MAX(COLUMN($O224:AQ224))-COLUMN($O224:AQ224),1,1)))*$H1337</f>
        <v>0</v>
      </c>
      <c r="AR1337" s="361">
        <f ca="1">-SUMPRODUCT($O1279:AR1279,N(OFFSET($O224:AR224,0,MAX(COLUMN($O224:AR224))-COLUMN($O224:AR224),1,1)))*$H1337</f>
        <v>0</v>
      </c>
      <c r="AS1337" s="361">
        <f ca="1">-SUMPRODUCT($O1279:AS1279,N(OFFSET($O224:AS224,0,MAX(COLUMN($O224:AS224))-COLUMN($O224:AS224),1,1)))*$H1337</f>
        <v>0</v>
      </c>
      <c r="AT1337" s="361">
        <f ca="1">-SUMPRODUCT($O1279:AT1279,N(OFFSET($O224:AT224,0,MAX(COLUMN($O224:AT224))-COLUMN($O224:AT224),1,1)))*$H1337</f>
        <v>0</v>
      </c>
      <c r="AU1337" s="361">
        <f ca="1">-SUMPRODUCT($O1279:AU1279,N(OFFSET($O224:AU224,0,MAX(COLUMN($O224:AU224))-COLUMN($O224:AU224),1,1)))*$H1337</f>
        <v>0</v>
      </c>
      <c r="AV1337" s="361">
        <f ca="1">-SUMPRODUCT($O1279:AV1279,N(OFFSET($O224:AV224,0,MAX(COLUMN($O224:AV224))-COLUMN($O224:AV224),1,1)))*$H1337</f>
        <v>0</v>
      </c>
      <c r="AW1337" s="361">
        <f ca="1">-SUMPRODUCT($O1279:AW1279,N(OFFSET($O224:AW224,0,MAX(COLUMN($O224:AW224))-COLUMN($O224:AW224),1,1)))*$H1337</f>
        <v>0</v>
      </c>
      <c r="AX1337" s="361">
        <f ca="1">-SUMPRODUCT($O1279:AX1279,N(OFFSET($O224:AX224,0,MAX(COLUMN($O224:AX224))-COLUMN($O224:AX224),1,1)))*$H1337</f>
        <v>0</v>
      </c>
      <c r="AY1337" s="361">
        <f ca="1">-SUMPRODUCT($O1279:AY1279,N(OFFSET($O224:AY224,0,MAX(COLUMN($O224:AY224))-COLUMN($O224:AY224),1,1)))*$H1337</f>
        <v>0</v>
      </c>
      <c r="AZ1337" s="361">
        <f ca="1">-SUMPRODUCT($O1279:AZ1279,N(OFFSET($O224:AZ224,0,MAX(COLUMN($O224:AZ224))-COLUMN($O224:AZ224),1,1)))*$H1337</f>
        <v>0</v>
      </c>
      <c r="BA1337" s="361">
        <f ca="1">-SUMPRODUCT($O1279:BA1279,N(OFFSET($O224:BA224,0,MAX(COLUMN($O224:BA224))-COLUMN($O224:BA224),1,1)))*$H1337</f>
        <v>0</v>
      </c>
      <c r="BB1337" s="361">
        <f ca="1">-SUMPRODUCT($O1279:BB1279,N(OFFSET($O224:BB224,0,MAX(COLUMN($O224:BB224))-COLUMN($O224:BB224),1,1)))*$H1337</f>
        <v>0</v>
      </c>
      <c r="BC1337" s="361">
        <f ca="1">-SUMPRODUCT($O1279:BC1279,N(OFFSET($O224:BC224,0,MAX(COLUMN($O224:BC224))-COLUMN($O224:BC224),1,1)))*$H1337</f>
        <v>0</v>
      </c>
      <c r="BD1337" s="361">
        <f ca="1">-SUMPRODUCT($O1279:BD1279,N(OFFSET($O224:BD224,0,MAX(COLUMN($O224:BD224))-COLUMN($O224:BD224),1,1)))*$H1337</f>
        <v>0</v>
      </c>
      <c r="BE1337" s="361">
        <f ca="1">-SUMPRODUCT($O1279:BE1279,N(OFFSET($O224:BE224,0,MAX(COLUMN($O224:BE224))-COLUMN($O224:BE224),1,1)))*$H1337</f>
        <v>0</v>
      </c>
      <c r="BF1337" s="361">
        <f ca="1">-SUMPRODUCT($O1279:BF1279,N(OFFSET($O224:BF224,0,MAX(COLUMN($O224:BF224))-COLUMN($O224:BF224),1,1)))*$H1337</f>
        <v>0</v>
      </c>
      <c r="BG1337" s="361">
        <f ca="1">-SUMPRODUCT($O1279:BG1279,N(OFFSET($O224:BG224,0,MAX(COLUMN($O224:BG224))-COLUMN($O224:BG224),1,1)))*$H1337</f>
        <v>0</v>
      </c>
      <c r="BH1337" s="361">
        <f ca="1">-SUMPRODUCT($O1279:BH1279,N(OFFSET($O224:BH224,0,MAX(COLUMN($O224:BH224))-COLUMN($O224:BH224),1,1)))*$H1337</f>
        <v>0</v>
      </c>
      <c r="BI1337" s="361">
        <f ca="1">-SUMPRODUCT($O1279:BI1279,N(OFFSET($O224:BI224,0,MAX(COLUMN($O224:BI224))-COLUMN($O224:BI224),1,1)))*$H1337</f>
        <v>0</v>
      </c>
      <c r="BJ1337" s="361">
        <f ca="1">-SUMPRODUCT($O1279:BJ1279,N(OFFSET($O224:BJ224,0,MAX(COLUMN($O224:BJ224))-COLUMN($O224:BJ224),1,1)))*$H1337</f>
        <v>0</v>
      </c>
      <c r="BK1337" s="361">
        <f ca="1">-SUMPRODUCT($O1279:BK1279,N(OFFSET($O224:BK224,0,MAX(COLUMN($O224:BK224))-COLUMN($O224:BK224),1,1)))*$H1337</f>
        <v>0</v>
      </c>
      <c r="BL1337" s="361">
        <f ca="1">-SUMPRODUCT($O1279:BL1279,N(OFFSET($O224:BL224,0,MAX(COLUMN($O224:BL224))-COLUMN($O224:BL224),1,1)))*$H1337</f>
        <v>0</v>
      </c>
      <c r="BM1337" s="361">
        <f ca="1">-SUMPRODUCT($O1279:BM1279,N(OFFSET($O224:BM224,0,MAX(COLUMN($O224:BM224))-COLUMN($O224:BM224),1,1)))*$H1337</f>
        <v>0</v>
      </c>
    </row>
    <row r="1338" spans="3:65" outlineLevel="1" x14ac:dyDescent="0.2">
      <c r="C1338" s="325">
        <f t="shared" si="2144"/>
        <v>19</v>
      </c>
      <c r="D1338" s="303" t="str">
        <f t="shared" si="2142"/>
        <v>item 19</v>
      </c>
      <c r="E1338" s="350" t="str">
        <f t="shared" si="2142"/>
        <v>Operating Expense</v>
      </c>
      <c r="F1338" s="320">
        <f t="shared" si="2142"/>
        <v>2</v>
      </c>
      <c r="G1338" s="320"/>
      <c r="H1338" s="381">
        <f t="shared" si="2143"/>
        <v>0.38574999999999998</v>
      </c>
      <c r="I1338" s="326"/>
      <c r="K1338" s="341">
        <f t="shared" ca="1" si="2145"/>
        <v>0</v>
      </c>
      <c r="L1338" s="342">
        <f t="shared" ca="1" si="2146"/>
        <v>0</v>
      </c>
      <c r="O1338" s="361">
        <f ca="1">-SUMPRODUCT($O1280:O1280,N(OFFSET($O225:O225,0,MAX(COLUMN($O225:O225))-COLUMN($O225:O225),1,1)))*$H1338</f>
        <v>0</v>
      </c>
      <c r="P1338" s="361">
        <f ca="1">-SUMPRODUCT($O1280:P1280,N(OFFSET($O225:P225,0,MAX(COLUMN($O225:P225))-COLUMN($O225:P225),1,1)))*$H1338</f>
        <v>0</v>
      </c>
      <c r="Q1338" s="361">
        <f ca="1">-SUMPRODUCT($O1280:Q1280,N(OFFSET($O225:Q225,0,MAX(COLUMN($O225:Q225))-COLUMN($O225:Q225),1,1)))*$H1338</f>
        <v>0</v>
      </c>
      <c r="R1338" s="361">
        <f ca="1">-SUMPRODUCT($O1280:R1280,N(OFFSET($O225:R225,0,MAX(COLUMN($O225:R225))-COLUMN($O225:R225),1,1)))*$H1338</f>
        <v>0</v>
      </c>
      <c r="S1338" s="361">
        <f ca="1">-SUMPRODUCT($O1280:S1280,N(OFFSET($O225:S225,0,MAX(COLUMN($O225:S225))-COLUMN($O225:S225),1,1)))*$H1338</f>
        <v>0</v>
      </c>
      <c r="T1338" s="361">
        <f ca="1">-SUMPRODUCT($O1280:T1280,N(OFFSET($O225:T225,0,MAX(COLUMN($O225:T225))-COLUMN($O225:T225),1,1)))*$H1338</f>
        <v>0</v>
      </c>
      <c r="U1338" s="361">
        <f ca="1">-SUMPRODUCT($O1280:U1280,N(OFFSET($O225:U225,0,MAX(COLUMN($O225:U225))-COLUMN($O225:U225),1,1)))*$H1338</f>
        <v>0</v>
      </c>
      <c r="V1338" s="361">
        <f ca="1">-SUMPRODUCT($O1280:V1280,N(OFFSET($O225:V225,0,MAX(COLUMN($O225:V225))-COLUMN($O225:V225),1,1)))*$H1338</f>
        <v>0</v>
      </c>
      <c r="W1338" s="361">
        <f ca="1">-SUMPRODUCT($O1280:W1280,N(OFFSET($O225:W225,0,MAX(COLUMN($O225:W225))-COLUMN($O225:W225),1,1)))*$H1338</f>
        <v>0</v>
      </c>
      <c r="X1338" s="361">
        <f ca="1">-SUMPRODUCT($O1280:X1280,N(OFFSET($O225:X225,0,MAX(COLUMN($O225:X225))-COLUMN($O225:X225),1,1)))*$H1338</f>
        <v>0</v>
      </c>
      <c r="Y1338" s="361">
        <f ca="1">-SUMPRODUCT($O1280:Y1280,N(OFFSET($O225:Y225,0,MAX(COLUMN($O225:Y225))-COLUMN($O225:Y225),1,1)))*$H1338</f>
        <v>0</v>
      </c>
      <c r="Z1338" s="361">
        <f ca="1">-SUMPRODUCT($O1280:Z1280,N(OFFSET($O225:Z225,0,MAX(COLUMN($O225:Z225))-COLUMN($O225:Z225),1,1)))*$H1338</f>
        <v>0</v>
      </c>
      <c r="AA1338" s="361">
        <f ca="1">-SUMPRODUCT($O1280:AA1280,N(OFFSET($O225:AA225,0,MAX(COLUMN($O225:AA225))-COLUMN($O225:AA225),1,1)))*$H1338</f>
        <v>0</v>
      </c>
      <c r="AB1338" s="361">
        <f ca="1">-SUMPRODUCT($O1280:AB1280,N(OFFSET($O225:AB225,0,MAX(COLUMN($O225:AB225))-COLUMN($O225:AB225),1,1)))*$H1338</f>
        <v>0</v>
      </c>
      <c r="AC1338" s="361">
        <f ca="1">-SUMPRODUCT($O1280:AC1280,N(OFFSET($O225:AC225,0,MAX(COLUMN($O225:AC225))-COLUMN($O225:AC225),1,1)))*$H1338</f>
        <v>0</v>
      </c>
      <c r="AD1338" s="361">
        <f ca="1">-SUMPRODUCT($O1280:AD1280,N(OFFSET($O225:AD225,0,MAX(COLUMN($O225:AD225))-COLUMN($O225:AD225),1,1)))*$H1338</f>
        <v>0</v>
      </c>
      <c r="AE1338" s="361">
        <f ca="1">-SUMPRODUCT($O1280:AE1280,N(OFFSET($O225:AE225,0,MAX(COLUMN($O225:AE225))-COLUMN($O225:AE225),1,1)))*$H1338</f>
        <v>0</v>
      </c>
      <c r="AF1338" s="361">
        <f ca="1">-SUMPRODUCT($O1280:AF1280,N(OFFSET($O225:AF225,0,MAX(COLUMN($O225:AF225))-COLUMN($O225:AF225),1,1)))*$H1338</f>
        <v>0</v>
      </c>
      <c r="AG1338" s="361">
        <f ca="1">-SUMPRODUCT($O1280:AG1280,N(OFFSET($O225:AG225,0,MAX(COLUMN($O225:AG225))-COLUMN($O225:AG225),1,1)))*$H1338</f>
        <v>0</v>
      </c>
      <c r="AH1338" s="361">
        <f ca="1">-SUMPRODUCT($O1280:AH1280,N(OFFSET($O225:AH225,0,MAX(COLUMN($O225:AH225))-COLUMN($O225:AH225),1,1)))*$H1338</f>
        <v>0</v>
      </c>
      <c r="AI1338" s="361">
        <f ca="1">-SUMPRODUCT($O1280:AI1280,N(OFFSET($O225:AI225,0,MAX(COLUMN($O225:AI225))-COLUMN($O225:AI225),1,1)))*$H1338</f>
        <v>0</v>
      </c>
      <c r="AJ1338" s="361">
        <f ca="1">-SUMPRODUCT($O1280:AJ1280,N(OFFSET($O225:AJ225,0,MAX(COLUMN($O225:AJ225))-COLUMN($O225:AJ225),1,1)))*$H1338</f>
        <v>0</v>
      </c>
      <c r="AK1338" s="361">
        <f ca="1">-SUMPRODUCT($O1280:AK1280,N(OFFSET($O225:AK225,0,MAX(COLUMN($O225:AK225))-COLUMN($O225:AK225),1,1)))*$H1338</f>
        <v>0</v>
      </c>
      <c r="AL1338" s="361">
        <f ca="1">-SUMPRODUCT($O1280:AL1280,N(OFFSET($O225:AL225,0,MAX(COLUMN($O225:AL225))-COLUMN($O225:AL225),1,1)))*$H1338</f>
        <v>0</v>
      </c>
      <c r="AM1338" s="361">
        <f ca="1">-SUMPRODUCT($O1280:AM1280,N(OFFSET($O225:AM225,0,MAX(COLUMN($O225:AM225))-COLUMN($O225:AM225),1,1)))*$H1338</f>
        <v>0</v>
      </c>
      <c r="AN1338" s="361">
        <f ca="1">-SUMPRODUCT($O1280:AN1280,N(OFFSET($O225:AN225,0,MAX(COLUMN($O225:AN225))-COLUMN($O225:AN225),1,1)))*$H1338</f>
        <v>0</v>
      </c>
      <c r="AO1338" s="361">
        <f ca="1">-SUMPRODUCT($O1280:AO1280,N(OFFSET($O225:AO225,0,MAX(COLUMN($O225:AO225))-COLUMN($O225:AO225),1,1)))*$H1338</f>
        <v>0</v>
      </c>
      <c r="AP1338" s="361">
        <f ca="1">-SUMPRODUCT($O1280:AP1280,N(OFFSET($O225:AP225,0,MAX(COLUMN($O225:AP225))-COLUMN($O225:AP225),1,1)))*$H1338</f>
        <v>0</v>
      </c>
      <c r="AQ1338" s="361">
        <f ca="1">-SUMPRODUCT($O1280:AQ1280,N(OFFSET($O225:AQ225,0,MAX(COLUMN($O225:AQ225))-COLUMN($O225:AQ225),1,1)))*$H1338</f>
        <v>0</v>
      </c>
      <c r="AR1338" s="361">
        <f ca="1">-SUMPRODUCT($O1280:AR1280,N(OFFSET($O225:AR225,0,MAX(COLUMN($O225:AR225))-COLUMN($O225:AR225),1,1)))*$H1338</f>
        <v>0</v>
      </c>
      <c r="AS1338" s="361">
        <f ca="1">-SUMPRODUCT($O1280:AS1280,N(OFFSET($O225:AS225,0,MAX(COLUMN($O225:AS225))-COLUMN($O225:AS225),1,1)))*$H1338</f>
        <v>0</v>
      </c>
      <c r="AT1338" s="361">
        <f ca="1">-SUMPRODUCT($O1280:AT1280,N(OFFSET($O225:AT225,0,MAX(COLUMN($O225:AT225))-COLUMN($O225:AT225),1,1)))*$H1338</f>
        <v>0</v>
      </c>
      <c r="AU1338" s="361">
        <f ca="1">-SUMPRODUCT($O1280:AU1280,N(OFFSET($O225:AU225,0,MAX(COLUMN($O225:AU225))-COLUMN($O225:AU225),1,1)))*$H1338</f>
        <v>0</v>
      </c>
      <c r="AV1338" s="361">
        <f ca="1">-SUMPRODUCT($O1280:AV1280,N(OFFSET($O225:AV225,0,MAX(COLUMN($O225:AV225))-COLUMN($O225:AV225),1,1)))*$H1338</f>
        <v>0</v>
      </c>
      <c r="AW1338" s="361">
        <f ca="1">-SUMPRODUCT($O1280:AW1280,N(OFFSET($O225:AW225,0,MAX(COLUMN($O225:AW225))-COLUMN($O225:AW225),1,1)))*$H1338</f>
        <v>0</v>
      </c>
      <c r="AX1338" s="361">
        <f ca="1">-SUMPRODUCT($O1280:AX1280,N(OFFSET($O225:AX225,0,MAX(COLUMN($O225:AX225))-COLUMN($O225:AX225),1,1)))*$H1338</f>
        <v>0</v>
      </c>
      <c r="AY1338" s="361">
        <f ca="1">-SUMPRODUCT($O1280:AY1280,N(OFFSET($O225:AY225,0,MAX(COLUMN($O225:AY225))-COLUMN($O225:AY225),1,1)))*$H1338</f>
        <v>0</v>
      </c>
      <c r="AZ1338" s="361">
        <f ca="1">-SUMPRODUCT($O1280:AZ1280,N(OFFSET($O225:AZ225,0,MAX(COLUMN($O225:AZ225))-COLUMN($O225:AZ225),1,1)))*$H1338</f>
        <v>0</v>
      </c>
      <c r="BA1338" s="361">
        <f ca="1">-SUMPRODUCT($O1280:BA1280,N(OFFSET($O225:BA225,0,MAX(COLUMN($O225:BA225))-COLUMN($O225:BA225),1,1)))*$H1338</f>
        <v>0</v>
      </c>
      <c r="BB1338" s="361">
        <f ca="1">-SUMPRODUCT($O1280:BB1280,N(OFFSET($O225:BB225,0,MAX(COLUMN($O225:BB225))-COLUMN($O225:BB225),1,1)))*$H1338</f>
        <v>0</v>
      </c>
      <c r="BC1338" s="361">
        <f ca="1">-SUMPRODUCT($O1280:BC1280,N(OFFSET($O225:BC225,0,MAX(COLUMN($O225:BC225))-COLUMN($O225:BC225),1,1)))*$H1338</f>
        <v>0</v>
      </c>
      <c r="BD1338" s="361">
        <f ca="1">-SUMPRODUCT($O1280:BD1280,N(OFFSET($O225:BD225,0,MAX(COLUMN($O225:BD225))-COLUMN($O225:BD225),1,1)))*$H1338</f>
        <v>0</v>
      </c>
      <c r="BE1338" s="361">
        <f ca="1">-SUMPRODUCT($O1280:BE1280,N(OFFSET($O225:BE225,0,MAX(COLUMN($O225:BE225))-COLUMN($O225:BE225),1,1)))*$H1338</f>
        <v>0</v>
      </c>
      <c r="BF1338" s="361">
        <f ca="1">-SUMPRODUCT($O1280:BF1280,N(OFFSET($O225:BF225,0,MAX(COLUMN($O225:BF225))-COLUMN($O225:BF225),1,1)))*$H1338</f>
        <v>0</v>
      </c>
      <c r="BG1338" s="361">
        <f ca="1">-SUMPRODUCT($O1280:BG1280,N(OFFSET($O225:BG225,0,MAX(COLUMN($O225:BG225))-COLUMN($O225:BG225),1,1)))*$H1338</f>
        <v>0</v>
      </c>
      <c r="BH1338" s="361">
        <f ca="1">-SUMPRODUCT($O1280:BH1280,N(OFFSET($O225:BH225,0,MAX(COLUMN($O225:BH225))-COLUMN($O225:BH225),1,1)))*$H1338</f>
        <v>0</v>
      </c>
      <c r="BI1338" s="361">
        <f ca="1">-SUMPRODUCT($O1280:BI1280,N(OFFSET($O225:BI225,0,MAX(COLUMN($O225:BI225))-COLUMN($O225:BI225),1,1)))*$H1338</f>
        <v>0</v>
      </c>
      <c r="BJ1338" s="361">
        <f ca="1">-SUMPRODUCT($O1280:BJ1280,N(OFFSET($O225:BJ225,0,MAX(COLUMN($O225:BJ225))-COLUMN($O225:BJ225),1,1)))*$H1338</f>
        <v>0</v>
      </c>
      <c r="BK1338" s="361">
        <f ca="1">-SUMPRODUCT($O1280:BK1280,N(OFFSET($O225:BK225,0,MAX(COLUMN($O225:BK225))-COLUMN($O225:BK225),1,1)))*$H1338</f>
        <v>0</v>
      </c>
      <c r="BL1338" s="361">
        <f ca="1">-SUMPRODUCT($O1280:BL1280,N(OFFSET($O225:BL225,0,MAX(COLUMN($O225:BL225))-COLUMN($O225:BL225),1,1)))*$H1338</f>
        <v>0</v>
      </c>
      <c r="BM1338" s="361">
        <f ca="1">-SUMPRODUCT($O1280:BM1280,N(OFFSET($O225:BM225,0,MAX(COLUMN($O225:BM225))-COLUMN($O225:BM225),1,1)))*$H1338</f>
        <v>0</v>
      </c>
    </row>
    <row r="1339" spans="3:65" outlineLevel="1" x14ac:dyDescent="0.2">
      <c r="C1339" s="325">
        <f t="shared" si="2144"/>
        <v>20</v>
      </c>
      <c r="D1339" s="303" t="str">
        <f t="shared" si="2142"/>
        <v>item 20</v>
      </c>
      <c r="E1339" s="350" t="str">
        <f t="shared" si="2142"/>
        <v>Operating Expense</v>
      </c>
      <c r="F1339" s="320">
        <f t="shared" si="2142"/>
        <v>2</v>
      </c>
      <c r="G1339" s="320"/>
      <c r="H1339" s="381">
        <f t="shared" si="2143"/>
        <v>0.38574999999999998</v>
      </c>
      <c r="I1339" s="326"/>
      <c r="K1339" s="341">
        <f t="shared" ca="1" si="2145"/>
        <v>0</v>
      </c>
      <c r="L1339" s="342">
        <f t="shared" ca="1" si="2146"/>
        <v>0</v>
      </c>
      <c r="O1339" s="361">
        <f ca="1">-SUMPRODUCT($O1281:O1281,N(OFFSET($O226:O226,0,MAX(COLUMN($O226:O226))-COLUMN($O226:O226),1,1)))*$H1339</f>
        <v>0</v>
      </c>
      <c r="P1339" s="361">
        <f ca="1">-SUMPRODUCT($O1281:P1281,N(OFFSET($O226:P226,0,MAX(COLUMN($O226:P226))-COLUMN($O226:P226),1,1)))*$H1339</f>
        <v>0</v>
      </c>
      <c r="Q1339" s="361">
        <f ca="1">-SUMPRODUCT($O1281:Q1281,N(OFFSET($O226:Q226,0,MAX(COLUMN($O226:Q226))-COLUMN($O226:Q226),1,1)))*$H1339</f>
        <v>0</v>
      </c>
      <c r="R1339" s="361">
        <f ca="1">-SUMPRODUCT($O1281:R1281,N(OFFSET($O226:R226,0,MAX(COLUMN($O226:R226))-COLUMN($O226:R226),1,1)))*$H1339</f>
        <v>0</v>
      </c>
      <c r="S1339" s="361">
        <f ca="1">-SUMPRODUCT($O1281:S1281,N(OFFSET($O226:S226,0,MAX(COLUMN($O226:S226))-COLUMN($O226:S226),1,1)))*$H1339</f>
        <v>0</v>
      </c>
      <c r="T1339" s="361">
        <f ca="1">-SUMPRODUCT($O1281:T1281,N(OFFSET($O226:T226,0,MAX(COLUMN($O226:T226))-COLUMN($O226:T226),1,1)))*$H1339</f>
        <v>0</v>
      </c>
      <c r="U1339" s="361">
        <f ca="1">-SUMPRODUCT($O1281:U1281,N(OFFSET($O226:U226,0,MAX(COLUMN($O226:U226))-COLUMN($O226:U226),1,1)))*$H1339</f>
        <v>0</v>
      </c>
      <c r="V1339" s="361">
        <f ca="1">-SUMPRODUCT($O1281:V1281,N(OFFSET($O226:V226,0,MAX(COLUMN($O226:V226))-COLUMN($O226:V226),1,1)))*$H1339</f>
        <v>0</v>
      </c>
      <c r="W1339" s="361">
        <f ca="1">-SUMPRODUCT($O1281:W1281,N(OFFSET($O226:W226,0,MAX(COLUMN($O226:W226))-COLUMN($O226:W226),1,1)))*$H1339</f>
        <v>0</v>
      </c>
      <c r="X1339" s="361">
        <f ca="1">-SUMPRODUCT($O1281:X1281,N(OFFSET($O226:X226,0,MAX(COLUMN($O226:X226))-COLUMN($O226:X226),1,1)))*$H1339</f>
        <v>0</v>
      </c>
      <c r="Y1339" s="361">
        <f ca="1">-SUMPRODUCT($O1281:Y1281,N(OFFSET($O226:Y226,0,MAX(COLUMN($O226:Y226))-COLUMN($O226:Y226),1,1)))*$H1339</f>
        <v>0</v>
      </c>
      <c r="Z1339" s="361">
        <f ca="1">-SUMPRODUCT($O1281:Z1281,N(OFFSET($O226:Z226,0,MAX(COLUMN($O226:Z226))-COLUMN($O226:Z226),1,1)))*$H1339</f>
        <v>0</v>
      </c>
      <c r="AA1339" s="361">
        <f ca="1">-SUMPRODUCT($O1281:AA1281,N(OFFSET($O226:AA226,0,MAX(COLUMN($O226:AA226))-COLUMN($O226:AA226),1,1)))*$H1339</f>
        <v>0</v>
      </c>
      <c r="AB1339" s="361">
        <f ca="1">-SUMPRODUCT($O1281:AB1281,N(OFFSET($O226:AB226,0,MAX(COLUMN($O226:AB226))-COLUMN($O226:AB226),1,1)))*$H1339</f>
        <v>0</v>
      </c>
      <c r="AC1339" s="361">
        <f ca="1">-SUMPRODUCT($O1281:AC1281,N(OFFSET($O226:AC226,0,MAX(COLUMN($O226:AC226))-COLUMN($O226:AC226),1,1)))*$H1339</f>
        <v>0</v>
      </c>
      <c r="AD1339" s="361">
        <f ca="1">-SUMPRODUCT($O1281:AD1281,N(OFFSET($O226:AD226,0,MAX(COLUMN($O226:AD226))-COLUMN($O226:AD226),1,1)))*$H1339</f>
        <v>0</v>
      </c>
      <c r="AE1339" s="361">
        <f ca="1">-SUMPRODUCT($O1281:AE1281,N(OFFSET($O226:AE226,0,MAX(COLUMN($O226:AE226))-COLUMN($O226:AE226),1,1)))*$H1339</f>
        <v>0</v>
      </c>
      <c r="AF1339" s="361">
        <f ca="1">-SUMPRODUCT($O1281:AF1281,N(OFFSET($O226:AF226,0,MAX(COLUMN($O226:AF226))-COLUMN($O226:AF226),1,1)))*$H1339</f>
        <v>0</v>
      </c>
      <c r="AG1339" s="361">
        <f ca="1">-SUMPRODUCT($O1281:AG1281,N(OFFSET($O226:AG226,0,MAX(COLUMN($O226:AG226))-COLUMN($O226:AG226),1,1)))*$H1339</f>
        <v>0</v>
      </c>
      <c r="AH1339" s="361">
        <f ca="1">-SUMPRODUCT($O1281:AH1281,N(OFFSET($O226:AH226,0,MAX(COLUMN($O226:AH226))-COLUMN($O226:AH226),1,1)))*$H1339</f>
        <v>0</v>
      </c>
      <c r="AI1339" s="361">
        <f ca="1">-SUMPRODUCT($O1281:AI1281,N(OFFSET($O226:AI226,0,MAX(COLUMN($O226:AI226))-COLUMN($O226:AI226),1,1)))*$H1339</f>
        <v>0</v>
      </c>
      <c r="AJ1339" s="361">
        <f ca="1">-SUMPRODUCT($O1281:AJ1281,N(OFFSET($O226:AJ226,0,MAX(COLUMN($O226:AJ226))-COLUMN($O226:AJ226),1,1)))*$H1339</f>
        <v>0</v>
      </c>
      <c r="AK1339" s="361">
        <f ca="1">-SUMPRODUCT($O1281:AK1281,N(OFFSET($O226:AK226,0,MAX(COLUMN($O226:AK226))-COLUMN($O226:AK226),1,1)))*$H1339</f>
        <v>0</v>
      </c>
      <c r="AL1339" s="361">
        <f ca="1">-SUMPRODUCT($O1281:AL1281,N(OFFSET($O226:AL226,0,MAX(COLUMN($O226:AL226))-COLUMN($O226:AL226),1,1)))*$H1339</f>
        <v>0</v>
      </c>
      <c r="AM1339" s="361">
        <f ca="1">-SUMPRODUCT($O1281:AM1281,N(OFFSET($O226:AM226,0,MAX(COLUMN($O226:AM226))-COLUMN($O226:AM226),1,1)))*$H1339</f>
        <v>0</v>
      </c>
      <c r="AN1339" s="361">
        <f ca="1">-SUMPRODUCT($O1281:AN1281,N(OFFSET($O226:AN226,0,MAX(COLUMN($O226:AN226))-COLUMN($O226:AN226),1,1)))*$H1339</f>
        <v>0</v>
      </c>
      <c r="AO1339" s="361">
        <f ca="1">-SUMPRODUCT($O1281:AO1281,N(OFFSET($O226:AO226,0,MAX(COLUMN($O226:AO226))-COLUMN($O226:AO226),1,1)))*$H1339</f>
        <v>0</v>
      </c>
      <c r="AP1339" s="361">
        <f ca="1">-SUMPRODUCT($O1281:AP1281,N(OFFSET($O226:AP226,0,MAX(COLUMN($O226:AP226))-COLUMN($O226:AP226),1,1)))*$H1339</f>
        <v>0</v>
      </c>
      <c r="AQ1339" s="361">
        <f ca="1">-SUMPRODUCT($O1281:AQ1281,N(OFFSET($O226:AQ226,0,MAX(COLUMN($O226:AQ226))-COLUMN($O226:AQ226),1,1)))*$H1339</f>
        <v>0</v>
      </c>
      <c r="AR1339" s="361">
        <f ca="1">-SUMPRODUCT($O1281:AR1281,N(OFFSET($O226:AR226,0,MAX(COLUMN($O226:AR226))-COLUMN($O226:AR226),1,1)))*$H1339</f>
        <v>0</v>
      </c>
      <c r="AS1339" s="361">
        <f ca="1">-SUMPRODUCT($O1281:AS1281,N(OFFSET($O226:AS226,0,MAX(COLUMN($O226:AS226))-COLUMN($O226:AS226),1,1)))*$H1339</f>
        <v>0</v>
      </c>
      <c r="AT1339" s="361">
        <f ca="1">-SUMPRODUCT($O1281:AT1281,N(OFFSET($O226:AT226,0,MAX(COLUMN($O226:AT226))-COLUMN($O226:AT226),1,1)))*$H1339</f>
        <v>0</v>
      </c>
      <c r="AU1339" s="361">
        <f ca="1">-SUMPRODUCT($O1281:AU1281,N(OFFSET($O226:AU226,0,MAX(COLUMN($O226:AU226))-COLUMN($O226:AU226),1,1)))*$H1339</f>
        <v>0</v>
      </c>
      <c r="AV1339" s="361">
        <f ca="1">-SUMPRODUCT($O1281:AV1281,N(OFFSET($O226:AV226,0,MAX(COLUMN($O226:AV226))-COLUMN($O226:AV226),1,1)))*$H1339</f>
        <v>0</v>
      </c>
      <c r="AW1339" s="361">
        <f ca="1">-SUMPRODUCT($O1281:AW1281,N(OFFSET($O226:AW226,0,MAX(COLUMN($O226:AW226))-COLUMN($O226:AW226),1,1)))*$H1339</f>
        <v>0</v>
      </c>
      <c r="AX1339" s="361">
        <f ca="1">-SUMPRODUCT($O1281:AX1281,N(OFFSET($O226:AX226,0,MAX(COLUMN($O226:AX226))-COLUMN($O226:AX226),1,1)))*$H1339</f>
        <v>0</v>
      </c>
      <c r="AY1339" s="361">
        <f ca="1">-SUMPRODUCT($O1281:AY1281,N(OFFSET($O226:AY226,0,MAX(COLUMN($O226:AY226))-COLUMN($O226:AY226),1,1)))*$H1339</f>
        <v>0</v>
      </c>
      <c r="AZ1339" s="361">
        <f ca="1">-SUMPRODUCT($O1281:AZ1281,N(OFFSET($O226:AZ226,0,MAX(COLUMN($O226:AZ226))-COLUMN($O226:AZ226),1,1)))*$H1339</f>
        <v>0</v>
      </c>
      <c r="BA1339" s="361">
        <f ca="1">-SUMPRODUCT($O1281:BA1281,N(OFFSET($O226:BA226,0,MAX(COLUMN($O226:BA226))-COLUMN($O226:BA226),1,1)))*$H1339</f>
        <v>0</v>
      </c>
      <c r="BB1339" s="361">
        <f ca="1">-SUMPRODUCT($O1281:BB1281,N(OFFSET($O226:BB226,0,MAX(COLUMN($O226:BB226))-COLUMN($O226:BB226),1,1)))*$H1339</f>
        <v>0</v>
      </c>
      <c r="BC1339" s="361">
        <f ca="1">-SUMPRODUCT($O1281:BC1281,N(OFFSET($O226:BC226,0,MAX(COLUMN($O226:BC226))-COLUMN($O226:BC226),1,1)))*$H1339</f>
        <v>0</v>
      </c>
      <c r="BD1339" s="361">
        <f ca="1">-SUMPRODUCT($O1281:BD1281,N(OFFSET($O226:BD226,0,MAX(COLUMN($O226:BD226))-COLUMN($O226:BD226),1,1)))*$H1339</f>
        <v>0</v>
      </c>
      <c r="BE1339" s="361">
        <f ca="1">-SUMPRODUCT($O1281:BE1281,N(OFFSET($O226:BE226,0,MAX(COLUMN($O226:BE226))-COLUMN($O226:BE226),1,1)))*$H1339</f>
        <v>0</v>
      </c>
      <c r="BF1339" s="361">
        <f ca="1">-SUMPRODUCT($O1281:BF1281,N(OFFSET($O226:BF226,0,MAX(COLUMN($O226:BF226))-COLUMN($O226:BF226),1,1)))*$H1339</f>
        <v>0</v>
      </c>
      <c r="BG1339" s="361">
        <f ca="1">-SUMPRODUCT($O1281:BG1281,N(OFFSET($O226:BG226,0,MAX(COLUMN($O226:BG226))-COLUMN($O226:BG226),1,1)))*$H1339</f>
        <v>0</v>
      </c>
      <c r="BH1339" s="361">
        <f ca="1">-SUMPRODUCT($O1281:BH1281,N(OFFSET($O226:BH226,0,MAX(COLUMN($O226:BH226))-COLUMN($O226:BH226),1,1)))*$H1339</f>
        <v>0</v>
      </c>
      <c r="BI1339" s="361">
        <f ca="1">-SUMPRODUCT($O1281:BI1281,N(OFFSET($O226:BI226,0,MAX(COLUMN($O226:BI226))-COLUMN($O226:BI226),1,1)))*$H1339</f>
        <v>0</v>
      </c>
      <c r="BJ1339" s="361">
        <f ca="1">-SUMPRODUCT($O1281:BJ1281,N(OFFSET($O226:BJ226,0,MAX(COLUMN($O226:BJ226))-COLUMN($O226:BJ226),1,1)))*$H1339</f>
        <v>0</v>
      </c>
      <c r="BK1339" s="361">
        <f ca="1">-SUMPRODUCT($O1281:BK1281,N(OFFSET($O226:BK226,0,MAX(COLUMN($O226:BK226))-COLUMN($O226:BK226),1,1)))*$H1339</f>
        <v>0</v>
      </c>
      <c r="BL1339" s="361">
        <f ca="1">-SUMPRODUCT($O1281:BL1281,N(OFFSET($O226:BL226,0,MAX(COLUMN($O226:BL226))-COLUMN($O226:BL226),1,1)))*$H1339</f>
        <v>0</v>
      </c>
      <c r="BM1339" s="361">
        <f ca="1">-SUMPRODUCT($O1281:BM1281,N(OFFSET($O226:BM226,0,MAX(COLUMN($O226:BM226))-COLUMN($O226:BM226),1,1)))*$H1339</f>
        <v>0</v>
      </c>
    </row>
    <row r="1340" spans="3:65" outlineLevel="1" x14ac:dyDescent="0.2">
      <c r="C1340" s="325">
        <f t="shared" si="2144"/>
        <v>21</v>
      </c>
      <c r="D1340" s="303" t="str">
        <f t="shared" si="2142"/>
        <v>item 21</v>
      </c>
      <c r="E1340" s="350" t="str">
        <f t="shared" si="2142"/>
        <v>Operating Expense</v>
      </c>
      <c r="F1340" s="320">
        <f t="shared" si="2142"/>
        <v>2</v>
      </c>
      <c r="G1340" s="320"/>
      <c r="H1340" s="381">
        <f t="shared" si="2143"/>
        <v>0.38574999999999998</v>
      </c>
      <c r="I1340" s="326"/>
      <c r="K1340" s="341">
        <f t="shared" ca="1" si="2145"/>
        <v>0</v>
      </c>
      <c r="L1340" s="342">
        <f t="shared" ca="1" si="2146"/>
        <v>0</v>
      </c>
      <c r="O1340" s="361">
        <f ca="1">-SUMPRODUCT($O1282:O1282,N(OFFSET($O227:O227,0,MAX(COLUMN($O227:O227))-COLUMN($O227:O227),1,1)))*$H1340</f>
        <v>0</v>
      </c>
      <c r="P1340" s="361">
        <f ca="1">-SUMPRODUCT($O1282:P1282,N(OFFSET($O227:P227,0,MAX(COLUMN($O227:P227))-COLUMN($O227:P227),1,1)))*$H1340</f>
        <v>0</v>
      </c>
      <c r="Q1340" s="361">
        <f ca="1">-SUMPRODUCT($O1282:Q1282,N(OFFSET($O227:Q227,0,MAX(COLUMN($O227:Q227))-COLUMN($O227:Q227),1,1)))*$H1340</f>
        <v>0</v>
      </c>
      <c r="R1340" s="361">
        <f ca="1">-SUMPRODUCT($O1282:R1282,N(OFFSET($O227:R227,0,MAX(COLUMN($O227:R227))-COLUMN($O227:R227),1,1)))*$H1340</f>
        <v>0</v>
      </c>
      <c r="S1340" s="361">
        <f ca="1">-SUMPRODUCT($O1282:S1282,N(OFFSET($O227:S227,0,MAX(COLUMN($O227:S227))-COLUMN($O227:S227),1,1)))*$H1340</f>
        <v>0</v>
      </c>
      <c r="T1340" s="361">
        <f ca="1">-SUMPRODUCT($O1282:T1282,N(OFFSET($O227:T227,0,MAX(COLUMN($O227:T227))-COLUMN($O227:T227),1,1)))*$H1340</f>
        <v>0</v>
      </c>
      <c r="U1340" s="361">
        <f ca="1">-SUMPRODUCT($O1282:U1282,N(OFFSET($O227:U227,0,MAX(COLUMN($O227:U227))-COLUMN($O227:U227),1,1)))*$H1340</f>
        <v>0</v>
      </c>
      <c r="V1340" s="361">
        <f ca="1">-SUMPRODUCT($O1282:V1282,N(OFFSET($O227:V227,0,MAX(COLUMN($O227:V227))-COLUMN($O227:V227),1,1)))*$H1340</f>
        <v>0</v>
      </c>
      <c r="W1340" s="361">
        <f ca="1">-SUMPRODUCT($O1282:W1282,N(OFFSET($O227:W227,0,MAX(COLUMN($O227:W227))-COLUMN($O227:W227),1,1)))*$H1340</f>
        <v>0</v>
      </c>
      <c r="X1340" s="361">
        <f ca="1">-SUMPRODUCT($O1282:X1282,N(OFFSET($O227:X227,0,MAX(COLUMN($O227:X227))-COLUMN($O227:X227),1,1)))*$H1340</f>
        <v>0</v>
      </c>
      <c r="Y1340" s="361">
        <f ca="1">-SUMPRODUCT($O1282:Y1282,N(OFFSET($O227:Y227,0,MAX(COLUMN($O227:Y227))-COLUMN($O227:Y227),1,1)))*$H1340</f>
        <v>0</v>
      </c>
      <c r="Z1340" s="361">
        <f ca="1">-SUMPRODUCT($O1282:Z1282,N(OFFSET($O227:Z227,0,MAX(COLUMN($O227:Z227))-COLUMN($O227:Z227),1,1)))*$H1340</f>
        <v>0</v>
      </c>
      <c r="AA1340" s="361">
        <f ca="1">-SUMPRODUCT($O1282:AA1282,N(OFFSET($O227:AA227,0,MAX(COLUMN($O227:AA227))-COLUMN($O227:AA227),1,1)))*$H1340</f>
        <v>0</v>
      </c>
      <c r="AB1340" s="361">
        <f ca="1">-SUMPRODUCT($O1282:AB1282,N(OFFSET($O227:AB227,0,MAX(COLUMN($O227:AB227))-COLUMN($O227:AB227),1,1)))*$H1340</f>
        <v>0</v>
      </c>
      <c r="AC1340" s="361">
        <f ca="1">-SUMPRODUCT($O1282:AC1282,N(OFFSET($O227:AC227,0,MAX(COLUMN($O227:AC227))-COLUMN($O227:AC227),1,1)))*$H1340</f>
        <v>0</v>
      </c>
      <c r="AD1340" s="361">
        <f ca="1">-SUMPRODUCT($O1282:AD1282,N(OFFSET($O227:AD227,0,MAX(COLUMN($O227:AD227))-COLUMN($O227:AD227),1,1)))*$H1340</f>
        <v>0</v>
      </c>
      <c r="AE1340" s="361">
        <f ca="1">-SUMPRODUCT($O1282:AE1282,N(OFFSET($O227:AE227,0,MAX(COLUMN($O227:AE227))-COLUMN($O227:AE227),1,1)))*$H1340</f>
        <v>0</v>
      </c>
      <c r="AF1340" s="361">
        <f ca="1">-SUMPRODUCT($O1282:AF1282,N(OFFSET($O227:AF227,0,MAX(COLUMN($O227:AF227))-COLUMN($O227:AF227),1,1)))*$H1340</f>
        <v>0</v>
      </c>
      <c r="AG1340" s="361">
        <f ca="1">-SUMPRODUCT($O1282:AG1282,N(OFFSET($O227:AG227,0,MAX(COLUMN($O227:AG227))-COLUMN($O227:AG227),1,1)))*$H1340</f>
        <v>0</v>
      </c>
      <c r="AH1340" s="361">
        <f ca="1">-SUMPRODUCT($O1282:AH1282,N(OFFSET($O227:AH227,0,MAX(COLUMN($O227:AH227))-COLUMN($O227:AH227),1,1)))*$H1340</f>
        <v>0</v>
      </c>
      <c r="AI1340" s="361">
        <f ca="1">-SUMPRODUCT($O1282:AI1282,N(OFFSET($O227:AI227,0,MAX(COLUMN($O227:AI227))-COLUMN($O227:AI227),1,1)))*$H1340</f>
        <v>0</v>
      </c>
      <c r="AJ1340" s="361">
        <f ca="1">-SUMPRODUCT($O1282:AJ1282,N(OFFSET($O227:AJ227,0,MAX(COLUMN($O227:AJ227))-COLUMN($O227:AJ227),1,1)))*$H1340</f>
        <v>0</v>
      </c>
      <c r="AK1340" s="361">
        <f ca="1">-SUMPRODUCT($O1282:AK1282,N(OFFSET($O227:AK227,0,MAX(COLUMN($O227:AK227))-COLUMN($O227:AK227),1,1)))*$H1340</f>
        <v>0</v>
      </c>
      <c r="AL1340" s="361">
        <f ca="1">-SUMPRODUCT($O1282:AL1282,N(OFFSET($O227:AL227,0,MAX(COLUMN($O227:AL227))-COLUMN($O227:AL227),1,1)))*$H1340</f>
        <v>0</v>
      </c>
      <c r="AM1340" s="361">
        <f ca="1">-SUMPRODUCT($O1282:AM1282,N(OFFSET($O227:AM227,0,MAX(COLUMN($O227:AM227))-COLUMN($O227:AM227),1,1)))*$H1340</f>
        <v>0</v>
      </c>
      <c r="AN1340" s="361">
        <f ca="1">-SUMPRODUCT($O1282:AN1282,N(OFFSET($O227:AN227,0,MAX(COLUMN($O227:AN227))-COLUMN($O227:AN227),1,1)))*$H1340</f>
        <v>0</v>
      </c>
      <c r="AO1340" s="361">
        <f ca="1">-SUMPRODUCT($O1282:AO1282,N(OFFSET($O227:AO227,0,MAX(COLUMN($O227:AO227))-COLUMN($O227:AO227),1,1)))*$H1340</f>
        <v>0</v>
      </c>
      <c r="AP1340" s="361">
        <f ca="1">-SUMPRODUCT($O1282:AP1282,N(OFFSET($O227:AP227,0,MAX(COLUMN($O227:AP227))-COLUMN($O227:AP227),1,1)))*$H1340</f>
        <v>0</v>
      </c>
      <c r="AQ1340" s="361">
        <f ca="1">-SUMPRODUCT($O1282:AQ1282,N(OFFSET($O227:AQ227,0,MAX(COLUMN($O227:AQ227))-COLUMN($O227:AQ227),1,1)))*$H1340</f>
        <v>0</v>
      </c>
      <c r="AR1340" s="361">
        <f ca="1">-SUMPRODUCT($O1282:AR1282,N(OFFSET($O227:AR227,0,MAX(COLUMN($O227:AR227))-COLUMN($O227:AR227),1,1)))*$H1340</f>
        <v>0</v>
      </c>
      <c r="AS1340" s="361">
        <f ca="1">-SUMPRODUCT($O1282:AS1282,N(OFFSET($O227:AS227,0,MAX(COLUMN($O227:AS227))-COLUMN($O227:AS227),1,1)))*$H1340</f>
        <v>0</v>
      </c>
      <c r="AT1340" s="361">
        <f ca="1">-SUMPRODUCT($O1282:AT1282,N(OFFSET($O227:AT227,0,MAX(COLUMN($O227:AT227))-COLUMN($O227:AT227),1,1)))*$H1340</f>
        <v>0</v>
      </c>
      <c r="AU1340" s="361">
        <f ca="1">-SUMPRODUCT($O1282:AU1282,N(OFFSET($O227:AU227,0,MAX(COLUMN($O227:AU227))-COLUMN($O227:AU227),1,1)))*$H1340</f>
        <v>0</v>
      </c>
      <c r="AV1340" s="361">
        <f ca="1">-SUMPRODUCT($O1282:AV1282,N(OFFSET($O227:AV227,0,MAX(COLUMN($O227:AV227))-COLUMN($O227:AV227),1,1)))*$H1340</f>
        <v>0</v>
      </c>
      <c r="AW1340" s="361">
        <f ca="1">-SUMPRODUCT($O1282:AW1282,N(OFFSET($O227:AW227,0,MAX(COLUMN($O227:AW227))-COLUMN($O227:AW227),1,1)))*$H1340</f>
        <v>0</v>
      </c>
      <c r="AX1340" s="361">
        <f ca="1">-SUMPRODUCT($O1282:AX1282,N(OFFSET($O227:AX227,0,MAX(COLUMN($O227:AX227))-COLUMN($O227:AX227),1,1)))*$H1340</f>
        <v>0</v>
      </c>
      <c r="AY1340" s="361">
        <f ca="1">-SUMPRODUCT($O1282:AY1282,N(OFFSET($O227:AY227,0,MAX(COLUMN($O227:AY227))-COLUMN($O227:AY227),1,1)))*$H1340</f>
        <v>0</v>
      </c>
      <c r="AZ1340" s="361">
        <f ca="1">-SUMPRODUCT($O1282:AZ1282,N(OFFSET($O227:AZ227,0,MAX(COLUMN($O227:AZ227))-COLUMN($O227:AZ227),1,1)))*$H1340</f>
        <v>0</v>
      </c>
      <c r="BA1340" s="361">
        <f ca="1">-SUMPRODUCT($O1282:BA1282,N(OFFSET($O227:BA227,0,MAX(COLUMN($O227:BA227))-COLUMN($O227:BA227),1,1)))*$H1340</f>
        <v>0</v>
      </c>
      <c r="BB1340" s="361">
        <f ca="1">-SUMPRODUCT($O1282:BB1282,N(OFFSET($O227:BB227,0,MAX(COLUMN($O227:BB227))-COLUMN($O227:BB227),1,1)))*$H1340</f>
        <v>0</v>
      </c>
      <c r="BC1340" s="361">
        <f ca="1">-SUMPRODUCT($O1282:BC1282,N(OFFSET($O227:BC227,0,MAX(COLUMN($O227:BC227))-COLUMN($O227:BC227),1,1)))*$H1340</f>
        <v>0</v>
      </c>
      <c r="BD1340" s="361">
        <f ca="1">-SUMPRODUCT($O1282:BD1282,N(OFFSET($O227:BD227,0,MAX(COLUMN($O227:BD227))-COLUMN($O227:BD227),1,1)))*$H1340</f>
        <v>0</v>
      </c>
      <c r="BE1340" s="361">
        <f ca="1">-SUMPRODUCT($O1282:BE1282,N(OFFSET($O227:BE227,0,MAX(COLUMN($O227:BE227))-COLUMN($O227:BE227),1,1)))*$H1340</f>
        <v>0</v>
      </c>
      <c r="BF1340" s="361">
        <f ca="1">-SUMPRODUCT($O1282:BF1282,N(OFFSET($O227:BF227,0,MAX(COLUMN($O227:BF227))-COLUMN($O227:BF227),1,1)))*$H1340</f>
        <v>0</v>
      </c>
      <c r="BG1340" s="361">
        <f ca="1">-SUMPRODUCT($O1282:BG1282,N(OFFSET($O227:BG227,0,MAX(COLUMN($O227:BG227))-COLUMN($O227:BG227),1,1)))*$H1340</f>
        <v>0</v>
      </c>
      <c r="BH1340" s="361">
        <f ca="1">-SUMPRODUCT($O1282:BH1282,N(OFFSET($O227:BH227,0,MAX(COLUMN($O227:BH227))-COLUMN($O227:BH227),1,1)))*$H1340</f>
        <v>0</v>
      </c>
      <c r="BI1340" s="361">
        <f ca="1">-SUMPRODUCT($O1282:BI1282,N(OFFSET($O227:BI227,0,MAX(COLUMN($O227:BI227))-COLUMN($O227:BI227),1,1)))*$H1340</f>
        <v>0</v>
      </c>
      <c r="BJ1340" s="361">
        <f ca="1">-SUMPRODUCT($O1282:BJ1282,N(OFFSET($O227:BJ227,0,MAX(COLUMN($O227:BJ227))-COLUMN($O227:BJ227),1,1)))*$H1340</f>
        <v>0</v>
      </c>
      <c r="BK1340" s="361">
        <f ca="1">-SUMPRODUCT($O1282:BK1282,N(OFFSET($O227:BK227,0,MAX(COLUMN($O227:BK227))-COLUMN($O227:BK227),1,1)))*$H1340</f>
        <v>0</v>
      </c>
      <c r="BL1340" s="361">
        <f ca="1">-SUMPRODUCT($O1282:BL1282,N(OFFSET($O227:BL227,0,MAX(COLUMN($O227:BL227))-COLUMN($O227:BL227),1,1)))*$H1340</f>
        <v>0</v>
      </c>
      <c r="BM1340" s="361">
        <f ca="1">-SUMPRODUCT($O1282:BM1282,N(OFFSET($O227:BM227,0,MAX(COLUMN($O227:BM227))-COLUMN($O227:BM227),1,1)))*$H1340</f>
        <v>0</v>
      </c>
    </row>
    <row r="1341" spans="3:65" outlineLevel="1" x14ac:dyDescent="0.2">
      <c r="C1341" s="325">
        <f t="shared" si="2144"/>
        <v>22</v>
      </c>
      <c r="D1341" s="303" t="str">
        <f t="shared" si="2142"/>
        <v>item 22</v>
      </c>
      <c r="E1341" s="350" t="str">
        <f t="shared" si="2142"/>
        <v>Operating Expense</v>
      </c>
      <c r="F1341" s="320">
        <f t="shared" si="2142"/>
        <v>2</v>
      </c>
      <c r="G1341" s="320"/>
      <c r="H1341" s="381">
        <f t="shared" si="2143"/>
        <v>0.38574999999999998</v>
      </c>
      <c r="I1341" s="326"/>
      <c r="K1341" s="341">
        <f t="shared" ca="1" si="2145"/>
        <v>0</v>
      </c>
      <c r="L1341" s="342">
        <f t="shared" ca="1" si="2146"/>
        <v>0</v>
      </c>
      <c r="O1341" s="361">
        <f ca="1">-SUMPRODUCT($O1283:O1283,N(OFFSET($O228:O228,0,MAX(COLUMN($O228:O228))-COLUMN($O228:O228),1,1)))*$H1341</f>
        <v>0</v>
      </c>
      <c r="P1341" s="361">
        <f ca="1">-SUMPRODUCT($O1283:P1283,N(OFFSET($O228:P228,0,MAX(COLUMN($O228:P228))-COLUMN($O228:P228),1,1)))*$H1341</f>
        <v>0</v>
      </c>
      <c r="Q1341" s="361">
        <f ca="1">-SUMPRODUCT($O1283:Q1283,N(OFFSET($O228:Q228,0,MAX(COLUMN($O228:Q228))-COLUMN($O228:Q228),1,1)))*$H1341</f>
        <v>0</v>
      </c>
      <c r="R1341" s="361">
        <f ca="1">-SUMPRODUCT($O1283:R1283,N(OFFSET($O228:R228,0,MAX(COLUMN($O228:R228))-COLUMN($O228:R228),1,1)))*$H1341</f>
        <v>0</v>
      </c>
      <c r="S1341" s="361">
        <f ca="1">-SUMPRODUCT($O1283:S1283,N(OFFSET($O228:S228,0,MAX(COLUMN($O228:S228))-COLUMN($O228:S228),1,1)))*$H1341</f>
        <v>0</v>
      </c>
      <c r="T1341" s="361">
        <f ca="1">-SUMPRODUCT($O1283:T1283,N(OFFSET($O228:T228,0,MAX(COLUMN($O228:T228))-COLUMN($O228:T228),1,1)))*$H1341</f>
        <v>0</v>
      </c>
      <c r="U1341" s="361">
        <f ca="1">-SUMPRODUCT($O1283:U1283,N(OFFSET($O228:U228,0,MAX(COLUMN($O228:U228))-COLUMN($O228:U228),1,1)))*$H1341</f>
        <v>0</v>
      </c>
      <c r="V1341" s="361">
        <f ca="1">-SUMPRODUCT($O1283:V1283,N(OFFSET($O228:V228,0,MAX(COLUMN($O228:V228))-COLUMN($O228:V228),1,1)))*$H1341</f>
        <v>0</v>
      </c>
      <c r="W1341" s="361">
        <f ca="1">-SUMPRODUCT($O1283:W1283,N(OFFSET($O228:W228,0,MAX(COLUMN($O228:W228))-COLUMN($O228:W228),1,1)))*$H1341</f>
        <v>0</v>
      </c>
      <c r="X1341" s="361">
        <f ca="1">-SUMPRODUCT($O1283:X1283,N(OFFSET($O228:X228,0,MAX(COLUMN($O228:X228))-COLUMN($O228:X228),1,1)))*$H1341</f>
        <v>0</v>
      </c>
      <c r="Y1341" s="361">
        <f ca="1">-SUMPRODUCT($O1283:Y1283,N(OFFSET($O228:Y228,0,MAX(COLUMN($O228:Y228))-COLUMN($O228:Y228),1,1)))*$H1341</f>
        <v>0</v>
      </c>
      <c r="Z1341" s="361">
        <f ca="1">-SUMPRODUCT($O1283:Z1283,N(OFFSET($O228:Z228,0,MAX(COLUMN($O228:Z228))-COLUMN($O228:Z228),1,1)))*$H1341</f>
        <v>0</v>
      </c>
      <c r="AA1341" s="361">
        <f ca="1">-SUMPRODUCT($O1283:AA1283,N(OFFSET($O228:AA228,0,MAX(COLUMN($O228:AA228))-COLUMN($O228:AA228),1,1)))*$H1341</f>
        <v>0</v>
      </c>
      <c r="AB1341" s="361">
        <f ca="1">-SUMPRODUCT($O1283:AB1283,N(OFFSET($O228:AB228,0,MAX(COLUMN($O228:AB228))-COLUMN($O228:AB228),1,1)))*$H1341</f>
        <v>0</v>
      </c>
      <c r="AC1341" s="361">
        <f ca="1">-SUMPRODUCT($O1283:AC1283,N(OFFSET($O228:AC228,0,MAX(COLUMN($O228:AC228))-COLUMN($O228:AC228),1,1)))*$H1341</f>
        <v>0</v>
      </c>
      <c r="AD1341" s="361">
        <f ca="1">-SUMPRODUCT($O1283:AD1283,N(OFFSET($O228:AD228,0,MAX(COLUMN($O228:AD228))-COLUMN($O228:AD228),1,1)))*$H1341</f>
        <v>0</v>
      </c>
      <c r="AE1341" s="361">
        <f ca="1">-SUMPRODUCT($O1283:AE1283,N(OFFSET($O228:AE228,0,MAX(COLUMN($O228:AE228))-COLUMN($O228:AE228),1,1)))*$H1341</f>
        <v>0</v>
      </c>
      <c r="AF1341" s="361">
        <f ca="1">-SUMPRODUCT($O1283:AF1283,N(OFFSET($O228:AF228,0,MAX(COLUMN($O228:AF228))-COLUMN($O228:AF228),1,1)))*$H1341</f>
        <v>0</v>
      </c>
      <c r="AG1341" s="361">
        <f ca="1">-SUMPRODUCT($O1283:AG1283,N(OFFSET($O228:AG228,0,MAX(COLUMN($O228:AG228))-COLUMN($O228:AG228),1,1)))*$H1341</f>
        <v>0</v>
      </c>
      <c r="AH1341" s="361">
        <f ca="1">-SUMPRODUCT($O1283:AH1283,N(OFFSET($O228:AH228,0,MAX(COLUMN($O228:AH228))-COLUMN($O228:AH228),1,1)))*$H1341</f>
        <v>0</v>
      </c>
      <c r="AI1341" s="361">
        <f ca="1">-SUMPRODUCT($O1283:AI1283,N(OFFSET($O228:AI228,0,MAX(COLUMN($O228:AI228))-COLUMN($O228:AI228),1,1)))*$H1341</f>
        <v>0</v>
      </c>
      <c r="AJ1341" s="361">
        <f ca="1">-SUMPRODUCT($O1283:AJ1283,N(OFFSET($O228:AJ228,0,MAX(COLUMN($O228:AJ228))-COLUMN($O228:AJ228),1,1)))*$H1341</f>
        <v>0</v>
      </c>
      <c r="AK1341" s="361">
        <f ca="1">-SUMPRODUCT($O1283:AK1283,N(OFFSET($O228:AK228,0,MAX(COLUMN($O228:AK228))-COLUMN($O228:AK228),1,1)))*$H1341</f>
        <v>0</v>
      </c>
      <c r="AL1341" s="361">
        <f ca="1">-SUMPRODUCT($O1283:AL1283,N(OFFSET($O228:AL228,0,MAX(COLUMN($O228:AL228))-COLUMN($O228:AL228),1,1)))*$H1341</f>
        <v>0</v>
      </c>
      <c r="AM1341" s="361">
        <f ca="1">-SUMPRODUCT($O1283:AM1283,N(OFFSET($O228:AM228,0,MAX(COLUMN($O228:AM228))-COLUMN($O228:AM228),1,1)))*$H1341</f>
        <v>0</v>
      </c>
      <c r="AN1341" s="361">
        <f ca="1">-SUMPRODUCT($O1283:AN1283,N(OFFSET($O228:AN228,0,MAX(COLUMN($O228:AN228))-COLUMN($O228:AN228),1,1)))*$H1341</f>
        <v>0</v>
      </c>
      <c r="AO1341" s="361">
        <f ca="1">-SUMPRODUCT($O1283:AO1283,N(OFFSET($O228:AO228,0,MAX(COLUMN($O228:AO228))-COLUMN($O228:AO228),1,1)))*$H1341</f>
        <v>0</v>
      </c>
      <c r="AP1341" s="361">
        <f ca="1">-SUMPRODUCT($O1283:AP1283,N(OFFSET($O228:AP228,0,MAX(COLUMN($O228:AP228))-COLUMN($O228:AP228),1,1)))*$H1341</f>
        <v>0</v>
      </c>
      <c r="AQ1341" s="361">
        <f ca="1">-SUMPRODUCT($O1283:AQ1283,N(OFFSET($O228:AQ228,0,MAX(COLUMN($O228:AQ228))-COLUMN($O228:AQ228),1,1)))*$H1341</f>
        <v>0</v>
      </c>
      <c r="AR1341" s="361">
        <f ca="1">-SUMPRODUCT($O1283:AR1283,N(OFFSET($O228:AR228,0,MAX(COLUMN($O228:AR228))-COLUMN($O228:AR228),1,1)))*$H1341</f>
        <v>0</v>
      </c>
      <c r="AS1341" s="361">
        <f ca="1">-SUMPRODUCT($O1283:AS1283,N(OFFSET($O228:AS228,0,MAX(COLUMN($O228:AS228))-COLUMN($O228:AS228),1,1)))*$H1341</f>
        <v>0</v>
      </c>
      <c r="AT1341" s="361">
        <f ca="1">-SUMPRODUCT($O1283:AT1283,N(OFFSET($O228:AT228,0,MAX(COLUMN($O228:AT228))-COLUMN($O228:AT228),1,1)))*$H1341</f>
        <v>0</v>
      </c>
      <c r="AU1341" s="361">
        <f ca="1">-SUMPRODUCT($O1283:AU1283,N(OFFSET($O228:AU228,0,MAX(COLUMN($O228:AU228))-COLUMN($O228:AU228),1,1)))*$H1341</f>
        <v>0</v>
      </c>
      <c r="AV1341" s="361">
        <f ca="1">-SUMPRODUCT($O1283:AV1283,N(OFFSET($O228:AV228,0,MAX(COLUMN($O228:AV228))-COLUMN($O228:AV228),1,1)))*$H1341</f>
        <v>0</v>
      </c>
      <c r="AW1341" s="361">
        <f ca="1">-SUMPRODUCT($O1283:AW1283,N(OFFSET($O228:AW228,0,MAX(COLUMN($O228:AW228))-COLUMN($O228:AW228),1,1)))*$H1341</f>
        <v>0</v>
      </c>
      <c r="AX1341" s="361">
        <f ca="1">-SUMPRODUCT($O1283:AX1283,N(OFFSET($O228:AX228,0,MAX(COLUMN($O228:AX228))-COLUMN($O228:AX228),1,1)))*$H1341</f>
        <v>0</v>
      </c>
      <c r="AY1341" s="361">
        <f ca="1">-SUMPRODUCT($O1283:AY1283,N(OFFSET($O228:AY228,0,MAX(COLUMN($O228:AY228))-COLUMN($O228:AY228),1,1)))*$H1341</f>
        <v>0</v>
      </c>
      <c r="AZ1341" s="361">
        <f ca="1">-SUMPRODUCT($O1283:AZ1283,N(OFFSET($O228:AZ228,0,MAX(COLUMN($O228:AZ228))-COLUMN($O228:AZ228),1,1)))*$H1341</f>
        <v>0</v>
      </c>
      <c r="BA1341" s="361">
        <f ca="1">-SUMPRODUCT($O1283:BA1283,N(OFFSET($O228:BA228,0,MAX(COLUMN($O228:BA228))-COLUMN($O228:BA228),1,1)))*$H1341</f>
        <v>0</v>
      </c>
      <c r="BB1341" s="361">
        <f ca="1">-SUMPRODUCT($O1283:BB1283,N(OFFSET($O228:BB228,0,MAX(COLUMN($O228:BB228))-COLUMN($O228:BB228),1,1)))*$H1341</f>
        <v>0</v>
      </c>
      <c r="BC1341" s="361">
        <f ca="1">-SUMPRODUCT($O1283:BC1283,N(OFFSET($O228:BC228,0,MAX(COLUMN($O228:BC228))-COLUMN($O228:BC228),1,1)))*$H1341</f>
        <v>0</v>
      </c>
      <c r="BD1341" s="361">
        <f ca="1">-SUMPRODUCT($O1283:BD1283,N(OFFSET($O228:BD228,0,MAX(COLUMN($O228:BD228))-COLUMN($O228:BD228),1,1)))*$H1341</f>
        <v>0</v>
      </c>
      <c r="BE1341" s="361">
        <f ca="1">-SUMPRODUCT($O1283:BE1283,N(OFFSET($O228:BE228,0,MAX(COLUMN($O228:BE228))-COLUMN($O228:BE228),1,1)))*$H1341</f>
        <v>0</v>
      </c>
      <c r="BF1341" s="361">
        <f ca="1">-SUMPRODUCT($O1283:BF1283,N(OFFSET($O228:BF228,0,MAX(COLUMN($O228:BF228))-COLUMN($O228:BF228),1,1)))*$H1341</f>
        <v>0</v>
      </c>
      <c r="BG1341" s="361">
        <f ca="1">-SUMPRODUCT($O1283:BG1283,N(OFFSET($O228:BG228,0,MAX(COLUMN($O228:BG228))-COLUMN($O228:BG228),1,1)))*$H1341</f>
        <v>0</v>
      </c>
      <c r="BH1341" s="361">
        <f ca="1">-SUMPRODUCT($O1283:BH1283,N(OFFSET($O228:BH228,0,MAX(COLUMN($O228:BH228))-COLUMN($O228:BH228),1,1)))*$H1341</f>
        <v>0</v>
      </c>
      <c r="BI1341" s="361">
        <f ca="1">-SUMPRODUCT($O1283:BI1283,N(OFFSET($O228:BI228,0,MAX(COLUMN($O228:BI228))-COLUMN($O228:BI228),1,1)))*$H1341</f>
        <v>0</v>
      </c>
      <c r="BJ1341" s="361">
        <f ca="1">-SUMPRODUCT($O1283:BJ1283,N(OFFSET($O228:BJ228,0,MAX(COLUMN($O228:BJ228))-COLUMN($O228:BJ228),1,1)))*$H1341</f>
        <v>0</v>
      </c>
      <c r="BK1341" s="361">
        <f ca="1">-SUMPRODUCT($O1283:BK1283,N(OFFSET($O228:BK228,0,MAX(COLUMN($O228:BK228))-COLUMN($O228:BK228),1,1)))*$H1341</f>
        <v>0</v>
      </c>
      <c r="BL1341" s="361">
        <f ca="1">-SUMPRODUCT($O1283:BL1283,N(OFFSET($O228:BL228,0,MAX(COLUMN($O228:BL228))-COLUMN($O228:BL228),1,1)))*$H1341</f>
        <v>0</v>
      </c>
      <c r="BM1341" s="361">
        <f ca="1">-SUMPRODUCT($O1283:BM1283,N(OFFSET($O228:BM228,0,MAX(COLUMN($O228:BM228))-COLUMN($O228:BM228),1,1)))*$H1341</f>
        <v>0</v>
      </c>
    </row>
    <row r="1342" spans="3:65" outlineLevel="1" x14ac:dyDescent="0.2">
      <c r="C1342" s="325">
        <f t="shared" si="2144"/>
        <v>23</v>
      </c>
      <c r="D1342" s="303" t="str">
        <f t="shared" si="2142"/>
        <v>item 23</v>
      </c>
      <c r="E1342" s="350" t="str">
        <f t="shared" si="2142"/>
        <v>Operating Expense</v>
      </c>
      <c r="F1342" s="320">
        <f t="shared" si="2142"/>
        <v>2</v>
      </c>
      <c r="G1342" s="320"/>
      <c r="H1342" s="381">
        <f t="shared" si="2143"/>
        <v>0.38574999999999998</v>
      </c>
      <c r="I1342" s="326"/>
      <c r="K1342" s="341">
        <f t="shared" ca="1" si="2145"/>
        <v>0</v>
      </c>
      <c r="L1342" s="342">
        <f t="shared" ca="1" si="2146"/>
        <v>0</v>
      </c>
      <c r="O1342" s="361">
        <f ca="1">-SUMPRODUCT($O1284:O1284,N(OFFSET($O229:O229,0,MAX(COLUMN($O229:O229))-COLUMN($O229:O229),1,1)))*$H1342</f>
        <v>0</v>
      </c>
      <c r="P1342" s="361">
        <f ca="1">-SUMPRODUCT($O1284:P1284,N(OFFSET($O229:P229,0,MAX(COLUMN($O229:P229))-COLUMN($O229:P229),1,1)))*$H1342</f>
        <v>0</v>
      </c>
      <c r="Q1342" s="361">
        <f ca="1">-SUMPRODUCT($O1284:Q1284,N(OFFSET($O229:Q229,0,MAX(COLUMN($O229:Q229))-COLUMN($O229:Q229),1,1)))*$H1342</f>
        <v>0</v>
      </c>
      <c r="R1342" s="361">
        <f ca="1">-SUMPRODUCT($O1284:R1284,N(OFFSET($O229:R229,0,MAX(COLUMN($O229:R229))-COLUMN($O229:R229),1,1)))*$H1342</f>
        <v>0</v>
      </c>
      <c r="S1342" s="361">
        <f ca="1">-SUMPRODUCT($O1284:S1284,N(OFFSET($O229:S229,0,MAX(COLUMN($O229:S229))-COLUMN($O229:S229),1,1)))*$H1342</f>
        <v>0</v>
      </c>
      <c r="T1342" s="361">
        <f ca="1">-SUMPRODUCT($O1284:T1284,N(OFFSET($O229:T229,0,MAX(COLUMN($O229:T229))-COLUMN($O229:T229),1,1)))*$H1342</f>
        <v>0</v>
      </c>
      <c r="U1342" s="361">
        <f ca="1">-SUMPRODUCT($O1284:U1284,N(OFFSET($O229:U229,0,MAX(COLUMN($O229:U229))-COLUMN($O229:U229),1,1)))*$H1342</f>
        <v>0</v>
      </c>
      <c r="V1342" s="361">
        <f ca="1">-SUMPRODUCT($O1284:V1284,N(OFFSET($O229:V229,0,MAX(COLUMN($O229:V229))-COLUMN($O229:V229),1,1)))*$H1342</f>
        <v>0</v>
      </c>
      <c r="W1342" s="361">
        <f ca="1">-SUMPRODUCT($O1284:W1284,N(OFFSET($O229:W229,0,MAX(COLUMN($O229:W229))-COLUMN($O229:W229),1,1)))*$H1342</f>
        <v>0</v>
      </c>
      <c r="X1342" s="361">
        <f ca="1">-SUMPRODUCT($O1284:X1284,N(OFFSET($O229:X229,0,MAX(COLUMN($O229:X229))-COLUMN($O229:X229),1,1)))*$H1342</f>
        <v>0</v>
      </c>
      <c r="Y1342" s="361">
        <f ca="1">-SUMPRODUCT($O1284:Y1284,N(OFFSET($O229:Y229,0,MAX(COLUMN($O229:Y229))-COLUMN($O229:Y229),1,1)))*$H1342</f>
        <v>0</v>
      </c>
      <c r="Z1342" s="361">
        <f ca="1">-SUMPRODUCT($O1284:Z1284,N(OFFSET($O229:Z229,0,MAX(COLUMN($O229:Z229))-COLUMN($O229:Z229),1,1)))*$H1342</f>
        <v>0</v>
      </c>
      <c r="AA1342" s="361">
        <f ca="1">-SUMPRODUCT($O1284:AA1284,N(OFFSET($O229:AA229,0,MAX(COLUMN($O229:AA229))-COLUMN($O229:AA229),1,1)))*$H1342</f>
        <v>0</v>
      </c>
      <c r="AB1342" s="361">
        <f ca="1">-SUMPRODUCT($O1284:AB1284,N(OFFSET($O229:AB229,0,MAX(COLUMN($O229:AB229))-COLUMN($O229:AB229),1,1)))*$H1342</f>
        <v>0</v>
      </c>
      <c r="AC1342" s="361">
        <f ca="1">-SUMPRODUCT($O1284:AC1284,N(OFFSET($O229:AC229,0,MAX(COLUMN($O229:AC229))-COLUMN($O229:AC229),1,1)))*$H1342</f>
        <v>0</v>
      </c>
      <c r="AD1342" s="361">
        <f ca="1">-SUMPRODUCT($O1284:AD1284,N(OFFSET($O229:AD229,0,MAX(COLUMN($O229:AD229))-COLUMN($O229:AD229),1,1)))*$H1342</f>
        <v>0</v>
      </c>
      <c r="AE1342" s="361">
        <f ca="1">-SUMPRODUCT($O1284:AE1284,N(OFFSET($O229:AE229,0,MAX(COLUMN($O229:AE229))-COLUMN($O229:AE229),1,1)))*$H1342</f>
        <v>0</v>
      </c>
      <c r="AF1342" s="361">
        <f ca="1">-SUMPRODUCT($O1284:AF1284,N(OFFSET($O229:AF229,0,MAX(COLUMN($O229:AF229))-COLUMN($O229:AF229),1,1)))*$H1342</f>
        <v>0</v>
      </c>
      <c r="AG1342" s="361">
        <f ca="1">-SUMPRODUCT($O1284:AG1284,N(OFFSET($O229:AG229,0,MAX(COLUMN($O229:AG229))-COLUMN($O229:AG229),1,1)))*$H1342</f>
        <v>0</v>
      </c>
      <c r="AH1342" s="361">
        <f ca="1">-SUMPRODUCT($O1284:AH1284,N(OFFSET($O229:AH229,0,MAX(COLUMN($O229:AH229))-COLUMN($O229:AH229),1,1)))*$H1342</f>
        <v>0</v>
      </c>
      <c r="AI1342" s="361">
        <f ca="1">-SUMPRODUCT($O1284:AI1284,N(OFFSET($O229:AI229,0,MAX(COLUMN($O229:AI229))-COLUMN($O229:AI229),1,1)))*$H1342</f>
        <v>0</v>
      </c>
      <c r="AJ1342" s="361">
        <f ca="1">-SUMPRODUCT($O1284:AJ1284,N(OFFSET($O229:AJ229,0,MAX(COLUMN($O229:AJ229))-COLUMN($O229:AJ229),1,1)))*$H1342</f>
        <v>0</v>
      </c>
      <c r="AK1342" s="361">
        <f ca="1">-SUMPRODUCT($O1284:AK1284,N(OFFSET($O229:AK229,0,MAX(COLUMN($O229:AK229))-COLUMN($O229:AK229),1,1)))*$H1342</f>
        <v>0</v>
      </c>
      <c r="AL1342" s="361">
        <f ca="1">-SUMPRODUCT($O1284:AL1284,N(OFFSET($O229:AL229,0,MAX(COLUMN($O229:AL229))-COLUMN($O229:AL229),1,1)))*$H1342</f>
        <v>0</v>
      </c>
      <c r="AM1342" s="361">
        <f ca="1">-SUMPRODUCT($O1284:AM1284,N(OFFSET($O229:AM229,0,MAX(COLUMN($O229:AM229))-COLUMN($O229:AM229),1,1)))*$H1342</f>
        <v>0</v>
      </c>
      <c r="AN1342" s="361">
        <f ca="1">-SUMPRODUCT($O1284:AN1284,N(OFFSET($O229:AN229,0,MAX(COLUMN($O229:AN229))-COLUMN($O229:AN229),1,1)))*$H1342</f>
        <v>0</v>
      </c>
      <c r="AO1342" s="361">
        <f ca="1">-SUMPRODUCT($O1284:AO1284,N(OFFSET($O229:AO229,0,MAX(COLUMN($O229:AO229))-COLUMN($O229:AO229),1,1)))*$H1342</f>
        <v>0</v>
      </c>
      <c r="AP1342" s="361">
        <f ca="1">-SUMPRODUCT($O1284:AP1284,N(OFFSET($O229:AP229,0,MAX(COLUMN($O229:AP229))-COLUMN($O229:AP229),1,1)))*$H1342</f>
        <v>0</v>
      </c>
      <c r="AQ1342" s="361">
        <f ca="1">-SUMPRODUCT($O1284:AQ1284,N(OFFSET($O229:AQ229,0,MAX(COLUMN($O229:AQ229))-COLUMN($O229:AQ229),1,1)))*$H1342</f>
        <v>0</v>
      </c>
      <c r="AR1342" s="361">
        <f ca="1">-SUMPRODUCT($O1284:AR1284,N(OFFSET($O229:AR229,0,MAX(COLUMN($O229:AR229))-COLUMN($O229:AR229),1,1)))*$H1342</f>
        <v>0</v>
      </c>
      <c r="AS1342" s="361">
        <f ca="1">-SUMPRODUCT($O1284:AS1284,N(OFFSET($O229:AS229,0,MAX(COLUMN($O229:AS229))-COLUMN($O229:AS229),1,1)))*$H1342</f>
        <v>0</v>
      </c>
      <c r="AT1342" s="361">
        <f ca="1">-SUMPRODUCT($O1284:AT1284,N(OFFSET($O229:AT229,0,MAX(COLUMN($O229:AT229))-COLUMN($O229:AT229),1,1)))*$H1342</f>
        <v>0</v>
      </c>
      <c r="AU1342" s="361">
        <f ca="1">-SUMPRODUCT($O1284:AU1284,N(OFFSET($O229:AU229,0,MAX(COLUMN($O229:AU229))-COLUMN($O229:AU229),1,1)))*$H1342</f>
        <v>0</v>
      </c>
      <c r="AV1342" s="361">
        <f ca="1">-SUMPRODUCT($O1284:AV1284,N(OFFSET($O229:AV229,0,MAX(COLUMN($O229:AV229))-COLUMN($O229:AV229),1,1)))*$H1342</f>
        <v>0</v>
      </c>
      <c r="AW1342" s="361">
        <f ca="1">-SUMPRODUCT($O1284:AW1284,N(OFFSET($O229:AW229,0,MAX(COLUMN($O229:AW229))-COLUMN($O229:AW229),1,1)))*$H1342</f>
        <v>0</v>
      </c>
      <c r="AX1342" s="361">
        <f ca="1">-SUMPRODUCT($O1284:AX1284,N(OFFSET($O229:AX229,0,MAX(COLUMN($O229:AX229))-COLUMN($O229:AX229),1,1)))*$H1342</f>
        <v>0</v>
      </c>
      <c r="AY1342" s="361">
        <f ca="1">-SUMPRODUCT($O1284:AY1284,N(OFFSET($O229:AY229,0,MAX(COLUMN($O229:AY229))-COLUMN($O229:AY229),1,1)))*$H1342</f>
        <v>0</v>
      </c>
      <c r="AZ1342" s="361">
        <f ca="1">-SUMPRODUCT($O1284:AZ1284,N(OFFSET($O229:AZ229,0,MAX(COLUMN($O229:AZ229))-COLUMN($O229:AZ229),1,1)))*$H1342</f>
        <v>0</v>
      </c>
      <c r="BA1342" s="361">
        <f ca="1">-SUMPRODUCT($O1284:BA1284,N(OFFSET($O229:BA229,0,MAX(COLUMN($O229:BA229))-COLUMN($O229:BA229),1,1)))*$H1342</f>
        <v>0</v>
      </c>
      <c r="BB1342" s="361">
        <f ca="1">-SUMPRODUCT($O1284:BB1284,N(OFFSET($O229:BB229,0,MAX(COLUMN($O229:BB229))-COLUMN($O229:BB229),1,1)))*$H1342</f>
        <v>0</v>
      </c>
      <c r="BC1342" s="361">
        <f ca="1">-SUMPRODUCT($O1284:BC1284,N(OFFSET($O229:BC229,0,MAX(COLUMN($O229:BC229))-COLUMN($O229:BC229),1,1)))*$H1342</f>
        <v>0</v>
      </c>
      <c r="BD1342" s="361">
        <f ca="1">-SUMPRODUCT($O1284:BD1284,N(OFFSET($O229:BD229,0,MAX(COLUMN($O229:BD229))-COLUMN($O229:BD229),1,1)))*$H1342</f>
        <v>0</v>
      </c>
      <c r="BE1342" s="361">
        <f ca="1">-SUMPRODUCT($O1284:BE1284,N(OFFSET($O229:BE229,0,MAX(COLUMN($O229:BE229))-COLUMN($O229:BE229),1,1)))*$H1342</f>
        <v>0</v>
      </c>
      <c r="BF1342" s="361">
        <f ca="1">-SUMPRODUCT($O1284:BF1284,N(OFFSET($O229:BF229,0,MAX(COLUMN($O229:BF229))-COLUMN($O229:BF229),1,1)))*$H1342</f>
        <v>0</v>
      </c>
      <c r="BG1342" s="361">
        <f ca="1">-SUMPRODUCT($O1284:BG1284,N(OFFSET($O229:BG229,0,MAX(COLUMN($O229:BG229))-COLUMN($O229:BG229),1,1)))*$H1342</f>
        <v>0</v>
      </c>
      <c r="BH1342" s="361">
        <f ca="1">-SUMPRODUCT($O1284:BH1284,N(OFFSET($O229:BH229,0,MAX(COLUMN($O229:BH229))-COLUMN($O229:BH229),1,1)))*$H1342</f>
        <v>0</v>
      </c>
      <c r="BI1342" s="361">
        <f ca="1">-SUMPRODUCT($O1284:BI1284,N(OFFSET($O229:BI229,0,MAX(COLUMN($O229:BI229))-COLUMN($O229:BI229),1,1)))*$H1342</f>
        <v>0</v>
      </c>
      <c r="BJ1342" s="361">
        <f ca="1">-SUMPRODUCT($O1284:BJ1284,N(OFFSET($O229:BJ229,0,MAX(COLUMN($O229:BJ229))-COLUMN($O229:BJ229),1,1)))*$H1342</f>
        <v>0</v>
      </c>
      <c r="BK1342" s="361">
        <f ca="1">-SUMPRODUCT($O1284:BK1284,N(OFFSET($O229:BK229,0,MAX(COLUMN($O229:BK229))-COLUMN($O229:BK229),1,1)))*$H1342</f>
        <v>0</v>
      </c>
      <c r="BL1342" s="361">
        <f ca="1">-SUMPRODUCT($O1284:BL1284,N(OFFSET($O229:BL229,0,MAX(COLUMN($O229:BL229))-COLUMN($O229:BL229),1,1)))*$H1342</f>
        <v>0</v>
      </c>
      <c r="BM1342" s="361">
        <f ca="1">-SUMPRODUCT($O1284:BM1284,N(OFFSET($O229:BM229,0,MAX(COLUMN($O229:BM229))-COLUMN($O229:BM229),1,1)))*$H1342</f>
        <v>0</v>
      </c>
    </row>
    <row r="1343" spans="3:65" outlineLevel="1" x14ac:dyDescent="0.2">
      <c r="C1343" s="325">
        <f t="shared" si="2144"/>
        <v>24</v>
      </c>
      <c r="D1343" s="303" t="str">
        <f t="shared" si="2142"/>
        <v>item 24</v>
      </c>
      <c r="E1343" s="350" t="str">
        <f t="shared" si="2142"/>
        <v>Operating Expense</v>
      </c>
      <c r="F1343" s="320">
        <f t="shared" si="2142"/>
        <v>2</v>
      </c>
      <c r="G1343" s="320"/>
      <c r="H1343" s="381">
        <f t="shared" si="2143"/>
        <v>0.38574999999999998</v>
      </c>
      <c r="I1343" s="326"/>
      <c r="K1343" s="341">
        <f t="shared" ca="1" si="2145"/>
        <v>0</v>
      </c>
      <c r="L1343" s="342">
        <f t="shared" ca="1" si="2146"/>
        <v>0</v>
      </c>
      <c r="O1343" s="361">
        <f ca="1">-SUMPRODUCT($O1285:O1285,N(OFFSET($O230:O230,0,MAX(COLUMN($O230:O230))-COLUMN($O230:O230),1,1)))*$H1343</f>
        <v>0</v>
      </c>
      <c r="P1343" s="361">
        <f ca="1">-SUMPRODUCT($O1285:P1285,N(OFFSET($O230:P230,0,MAX(COLUMN($O230:P230))-COLUMN($O230:P230),1,1)))*$H1343</f>
        <v>0</v>
      </c>
      <c r="Q1343" s="361">
        <f ca="1">-SUMPRODUCT($O1285:Q1285,N(OFFSET($O230:Q230,0,MAX(COLUMN($O230:Q230))-COLUMN($O230:Q230),1,1)))*$H1343</f>
        <v>0</v>
      </c>
      <c r="R1343" s="361">
        <f ca="1">-SUMPRODUCT($O1285:R1285,N(OFFSET($O230:R230,0,MAX(COLUMN($O230:R230))-COLUMN($O230:R230),1,1)))*$H1343</f>
        <v>0</v>
      </c>
      <c r="S1343" s="361">
        <f ca="1">-SUMPRODUCT($O1285:S1285,N(OFFSET($O230:S230,0,MAX(COLUMN($O230:S230))-COLUMN($O230:S230),1,1)))*$H1343</f>
        <v>0</v>
      </c>
      <c r="T1343" s="361">
        <f ca="1">-SUMPRODUCT($O1285:T1285,N(OFFSET($O230:T230,0,MAX(COLUMN($O230:T230))-COLUMN($O230:T230),1,1)))*$H1343</f>
        <v>0</v>
      </c>
      <c r="U1343" s="361">
        <f ca="1">-SUMPRODUCT($O1285:U1285,N(OFFSET($O230:U230,0,MAX(COLUMN($O230:U230))-COLUMN($O230:U230),1,1)))*$H1343</f>
        <v>0</v>
      </c>
      <c r="V1343" s="361">
        <f ca="1">-SUMPRODUCT($O1285:V1285,N(OFFSET($O230:V230,0,MAX(COLUMN($O230:V230))-COLUMN($O230:V230),1,1)))*$H1343</f>
        <v>0</v>
      </c>
      <c r="W1343" s="361">
        <f ca="1">-SUMPRODUCT($O1285:W1285,N(OFFSET($O230:W230,0,MAX(COLUMN($O230:W230))-COLUMN($O230:W230),1,1)))*$H1343</f>
        <v>0</v>
      </c>
      <c r="X1343" s="361">
        <f ca="1">-SUMPRODUCT($O1285:X1285,N(OFFSET($O230:X230,0,MAX(COLUMN($O230:X230))-COLUMN($O230:X230),1,1)))*$H1343</f>
        <v>0</v>
      </c>
      <c r="Y1343" s="361">
        <f ca="1">-SUMPRODUCT($O1285:Y1285,N(OFFSET($O230:Y230,0,MAX(COLUMN($O230:Y230))-COLUMN($O230:Y230),1,1)))*$H1343</f>
        <v>0</v>
      </c>
      <c r="Z1343" s="361">
        <f ca="1">-SUMPRODUCT($O1285:Z1285,N(OFFSET($O230:Z230,0,MAX(COLUMN($O230:Z230))-COLUMN($O230:Z230),1,1)))*$H1343</f>
        <v>0</v>
      </c>
      <c r="AA1343" s="361">
        <f ca="1">-SUMPRODUCT($O1285:AA1285,N(OFFSET($O230:AA230,0,MAX(COLUMN($O230:AA230))-COLUMN($O230:AA230),1,1)))*$H1343</f>
        <v>0</v>
      </c>
      <c r="AB1343" s="361">
        <f ca="1">-SUMPRODUCT($O1285:AB1285,N(OFFSET($O230:AB230,0,MAX(COLUMN($O230:AB230))-COLUMN($O230:AB230),1,1)))*$H1343</f>
        <v>0</v>
      </c>
      <c r="AC1343" s="361">
        <f ca="1">-SUMPRODUCT($O1285:AC1285,N(OFFSET($O230:AC230,0,MAX(COLUMN($O230:AC230))-COLUMN($O230:AC230),1,1)))*$H1343</f>
        <v>0</v>
      </c>
      <c r="AD1343" s="361">
        <f ca="1">-SUMPRODUCT($O1285:AD1285,N(OFFSET($O230:AD230,0,MAX(COLUMN($O230:AD230))-COLUMN($O230:AD230),1,1)))*$H1343</f>
        <v>0</v>
      </c>
      <c r="AE1343" s="361">
        <f ca="1">-SUMPRODUCT($O1285:AE1285,N(OFFSET($O230:AE230,0,MAX(COLUMN($O230:AE230))-COLUMN($O230:AE230),1,1)))*$H1343</f>
        <v>0</v>
      </c>
      <c r="AF1343" s="361">
        <f ca="1">-SUMPRODUCT($O1285:AF1285,N(OFFSET($O230:AF230,0,MAX(COLUMN($O230:AF230))-COLUMN($O230:AF230),1,1)))*$H1343</f>
        <v>0</v>
      </c>
      <c r="AG1343" s="361">
        <f ca="1">-SUMPRODUCT($O1285:AG1285,N(OFFSET($O230:AG230,0,MAX(COLUMN($O230:AG230))-COLUMN($O230:AG230),1,1)))*$H1343</f>
        <v>0</v>
      </c>
      <c r="AH1343" s="361">
        <f ca="1">-SUMPRODUCT($O1285:AH1285,N(OFFSET($O230:AH230,0,MAX(COLUMN($O230:AH230))-COLUMN($O230:AH230),1,1)))*$H1343</f>
        <v>0</v>
      </c>
      <c r="AI1343" s="361">
        <f ca="1">-SUMPRODUCT($O1285:AI1285,N(OFFSET($O230:AI230,0,MAX(COLUMN($O230:AI230))-COLUMN($O230:AI230),1,1)))*$H1343</f>
        <v>0</v>
      </c>
      <c r="AJ1343" s="361">
        <f ca="1">-SUMPRODUCT($O1285:AJ1285,N(OFFSET($O230:AJ230,0,MAX(COLUMN($O230:AJ230))-COLUMN($O230:AJ230),1,1)))*$H1343</f>
        <v>0</v>
      </c>
      <c r="AK1343" s="361">
        <f ca="1">-SUMPRODUCT($O1285:AK1285,N(OFFSET($O230:AK230,0,MAX(COLUMN($O230:AK230))-COLUMN($O230:AK230),1,1)))*$H1343</f>
        <v>0</v>
      </c>
      <c r="AL1343" s="361">
        <f ca="1">-SUMPRODUCT($O1285:AL1285,N(OFFSET($O230:AL230,0,MAX(COLUMN($O230:AL230))-COLUMN($O230:AL230),1,1)))*$H1343</f>
        <v>0</v>
      </c>
      <c r="AM1343" s="361">
        <f ca="1">-SUMPRODUCT($O1285:AM1285,N(OFFSET($O230:AM230,0,MAX(COLUMN($O230:AM230))-COLUMN($O230:AM230),1,1)))*$H1343</f>
        <v>0</v>
      </c>
      <c r="AN1343" s="361">
        <f ca="1">-SUMPRODUCT($O1285:AN1285,N(OFFSET($O230:AN230,0,MAX(COLUMN($O230:AN230))-COLUMN($O230:AN230),1,1)))*$H1343</f>
        <v>0</v>
      </c>
      <c r="AO1343" s="361">
        <f ca="1">-SUMPRODUCT($O1285:AO1285,N(OFFSET($O230:AO230,0,MAX(COLUMN($O230:AO230))-COLUMN($O230:AO230),1,1)))*$H1343</f>
        <v>0</v>
      </c>
      <c r="AP1343" s="361">
        <f ca="1">-SUMPRODUCT($O1285:AP1285,N(OFFSET($O230:AP230,0,MAX(COLUMN($O230:AP230))-COLUMN($O230:AP230),1,1)))*$H1343</f>
        <v>0</v>
      </c>
      <c r="AQ1343" s="361">
        <f ca="1">-SUMPRODUCT($O1285:AQ1285,N(OFFSET($O230:AQ230,0,MAX(COLUMN($O230:AQ230))-COLUMN($O230:AQ230),1,1)))*$H1343</f>
        <v>0</v>
      </c>
      <c r="AR1343" s="361">
        <f ca="1">-SUMPRODUCT($O1285:AR1285,N(OFFSET($O230:AR230,0,MAX(COLUMN($O230:AR230))-COLUMN($O230:AR230),1,1)))*$H1343</f>
        <v>0</v>
      </c>
      <c r="AS1343" s="361">
        <f ca="1">-SUMPRODUCT($O1285:AS1285,N(OFFSET($O230:AS230,0,MAX(COLUMN($O230:AS230))-COLUMN($O230:AS230),1,1)))*$H1343</f>
        <v>0</v>
      </c>
      <c r="AT1343" s="361">
        <f ca="1">-SUMPRODUCT($O1285:AT1285,N(OFFSET($O230:AT230,0,MAX(COLUMN($O230:AT230))-COLUMN($O230:AT230),1,1)))*$H1343</f>
        <v>0</v>
      </c>
      <c r="AU1343" s="361">
        <f ca="1">-SUMPRODUCT($O1285:AU1285,N(OFFSET($O230:AU230,0,MAX(COLUMN($O230:AU230))-COLUMN($O230:AU230),1,1)))*$H1343</f>
        <v>0</v>
      </c>
      <c r="AV1343" s="361">
        <f ca="1">-SUMPRODUCT($O1285:AV1285,N(OFFSET($O230:AV230,0,MAX(COLUMN($O230:AV230))-COLUMN($O230:AV230),1,1)))*$H1343</f>
        <v>0</v>
      </c>
      <c r="AW1343" s="361">
        <f ca="1">-SUMPRODUCT($O1285:AW1285,N(OFFSET($O230:AW230,0,MAX(COLUMN($O230:AW230))-COLUMN($O230:AW230),1,1)))*$H1343</f>
        <v>0</v>
      </c>
      <c r="AX1343" s="361">
        <f ca="1">-SUMPRODUCT($O1285:AX1285,N(OFFSET($O230:AX230,0,MAX(COLUMN($O230:AX230))-COLUMN($O230:AX230),1,1)))*$H1343</f>
        <v>0</v>
      </c>
      <c r="AY1343" s="361">
        <f ca="1">-SUMPRODUCT($O1285:AY1285,N(OFFSET($O230:AY230,0,MAX(COLUMN($O230:AY230))-COLUMN($O230:AY230),1,1)))*$H1343</f>
        <v>0</v>
      </c>
      <c r="AZ1343" s="361">
        <f ca="1">-SUMPRODUCT($O1285:AZ1285,N(OFFSET($O230:AZ230,0,MAX(COLUMN($O230:AZ230))-COLUMN($O230:AZ230),1,1)))*$H1343</f>
        <v>0</v>
      </c>
      <c r="BA1343" s="361">
        <f ca="1">-SUMPRODUCT($O1285:BA1285,N(OFFSET($O230:BA230,0,MAX(COLUMN($O230:BA230))-COLUMN($O230:BA230),1,1)))*$H1343</f>
        <v>0</v>
      </c>
      <c r="BB1343" s="361">
        <f ca="1">-SUMPRODUCT($O1285:BB1285,N(OFFSET($O230:BB230,0,MAX(COLUMN($O230:BB230))-COLUMN($O230:BB230),1,1)))*$H1343</f>
        <v>0</v>
      </c>
      <c r="BC1343" s="361">
        <f ca="1">-SUMPRODUCT($O1285:BC1285,N(OFFSET($O230:BC230,0,MAX(COLUMN($O230:BC230))-COLUMN($O230:BC230),1,1)))*$H1343</f>
        <v>0</v>
      </c>
      <c r="BD1343" s="361">
        <f ca="1">-SUMPRODUCT($O1285:BD1285,N(OFFSET($O230:BD230,0,MAX(COLUMN($O230:BD230))-COLUMN($O230:BD230),1,1)))*$H1343</f>
        <v>0</v>
      </c>
      <c r="BE1343" s="361">
        <f ca="1">-SUMPRODUCT($O1285:BE1285,N(OFFSET($O230:BE230,0,MAX(COLUMN($O230:BE230))-COLUMN($O230:BE230),1,1)))*$H1343</f>
        <v>0</v>
      </c>
      <c r="BF1343" s="361">
        <f ca="1">-SUMPRODUCT($O1285:BF1285,N(OFFSET($O230:BF230,0,MAX(COLUMN($O230:BF230))-COLUMN($O230:BF230),1,1)))*$H1343</f>
        <v>0</v>
      </c>
      <c r="BG1343" s="361">
        <f ca="1">-SUMPRODUCT($O1285:BG1285,N(OFFSET($O230:BG230,0,MAX(COLUMN($O230:BG230))-COLUMN($O230:BG230),1,1)))*$H1343</f>
        <v>0</v>
      </c>
      <c r="BH1343" s="361">
        <f ca="1">-SUMPRODUCT($O1285:BH1285,N(OFFSET($O230:BH230,0,MAX(COLUMN($O230:BH230))-COLUMN($O230:BH230),1,1)))*$H1343</f>
        <v>0</v>
      </c>
      <c r="BI1343" s="361">
        <f ca="1">-SUMPRODUCT($O1285:BI1285,N(OFFSET($O230:BI230,0,MAX(COLUMN($O230:BI230))-COLUMN($O230:BI230),1,1)))*$H1343</f>
        <v>0</v>
      </c>
      <c r="BJ1343" s="361">
        <f ca="1">-SUMPRODUCT($O1285:BJ1285,N(OFFSET($O230:BJ230,0,MAX(COLUMN($O230:BJ230))-COLUMN($O230:BJ230),1,1)))*$H1343</f>
        <v>0</v>
      </c>
      <c r="BK1343" s="361">
        <f ca="1">-SUMPRODUCT($O1285:BK1285,N(OFFSET($O230:BK230,0,MAX(COLUMN($O230:BK230))-COLUMN($O230:BK230),1,1)))*$H1343</f>
        <v>0</v>
      </c>
      <c r="BL1343" s="361">
        <f ca="1">-SUMPRODUCT($O1285:BL1285,N(OFFSET($O230:BL230,0,MAX(COLUMN($O230:BL230))-COLUMN($O230:BL230),1,1)))*$H1343</f>
        <v>0</v>
      </c>
      <c r="BM1343" s="361">
        <f ca="1">-SUMPRODUCT($O1285:BM1285,N(OFFSET($O230:BM230,0,MAX(COLUMN($O230:BM230))-COLUMN($O230:BM230),1,1)))*$H1343</f>
        <v>0</v>
      </c>
    </row>
    <row r="1344" spans="3:65" outlineLevel="1" x14ac:dyDescent="0.2">
      <c r="C1344" s="325">
        <f t="shared" si="2144"/>
        <v>25</v>
      </c>
      <c r="D1344" s="303" t="str">
        <f t="shared" si="2142"/>
        <v>item 25</v>
      </c>
      <c r="E1344" s="350" t="str">
        <f t="shared" si="2142"/>
        <v>Operating Expense</v>
      </c>
      <c r="F1344" s="320">
        <f t="shared" si="2142"/>
        <v>2</v>
      </c>
      <c r="G1344" s="320"/>
      <c r="H1344" s="381">
        <f t="shared" si="2143"/>
        <v>0.38574999999999998</v>
      </c>
      <c r="I1344" s="326"/>
      <c r="K1344" s="344">
        <f t="shared" ca="1" si="2145"/>
        <v>0</v>
      </c>
      <c r="L1344" s="345">
        <f t="shared" ca="1" si="2146"/>
        <v>0</v>
      </c>
      <c r="O1344" s="361">
        <f ca="1">-SUMPRODUCT($O1286:O1286,N(OFFSET($O231:O231,0,MAX(COLUMN($O231:O231))-COLUMN($O231:O231),1,1)))*$H1344</f>
        <v>0</v>
      </c>
      <c r="P1344" s="361">
        <f ca="1">-SUMPRODUCT($O1286:P1286,N(OFFSET($O231:P231,0,MAX(COLUMN($O231:P231))-COLUMN($O231:P231),1,1)))*$H1344</f>
        <v>0</v>
      </c>
      <c r="Q1344" s="361">
        <f ca="1">-SUMPRODUCT($O1286:Q1286,N(OFFSET($O231:Q231,0,MAX(COLUMN($O231:Q231))-COLUMN($O231:Q231),1,1)))*$H1344</f>
        <v>0</v>
      </c>
      <c r="R1344" s="361">
        <f ca="1">-SUMPRODUCT($O1286:R1286,N(OFFSET($O231:R231,0,MAX(COLUMN($O231:R231))-COLUMN($O231:R231),1,1)))*$H1344</f>
        <v>0</v>
      </c>
      <c r="S1344" s="361">
        <f ca="1">-SUMPRODUCT($O1286:S1286,N(OFFSET($O231:S231,0,MAX(COLUMN($O231:S231))-COLUMN($O231:S231),1,1)))*$H1344</f>
        <v>0</v>
      </c>
      <c r="T1344" s="361">
        <f ca="1">-SUMPRODUCT($O1286:T1286,N(OFFSET($O231:T231,0,MAX(COLUMN($O231:T231))-COLUMN($O231:T231),1,1)))*$H1344</f>
        <v>0</v>
      </c>
      <c r="U1344" s="361">
        <f ca="1">-SUMPRODUCT($O1286:U1286,N(OFFSET($O231:U231,0,MAX(COLUMN($O231:U231))-COLUMN($O231:U231),1,1)))*$H1344</f>
        <v>0</v>
      </c>
      <c r="V1344" s="361">
        <f ca="1">-SUMPRODUCT($O1286:V1286,N(OFFSET($O231:V231,0,MAX(COLUMN($O231:V231))-COLUMN($O231:V231),1,1)))*$H1344</f>
        <v>0</v>
      </c>
      <c r="W1344" s="361">
        <f ca="1">-SUMPRODUCT($O1286:W1286,N(OFFSET($O231:W231,0,MAX(COLUMN($O231:W231))-COLUMN($O231:W231),1,1)))*$H1344</f>
        <v>0</v>
      </c>
      <c r="X1344" s="361">
        <f ca="1">-SUMPRODUCT($O1286:X1286,N(OFFSET($O231:X231,0,MAX(COLUMN($O231:X231))-COLUMN($O231:X231),1,1)))*$H1344</f>
        <v>0</v>
      </c>
      <c r="Y1344" s="361">
        <f ca="1">-SUMPRODUCT($O1286:Y1286,N(OFFSET($O231:Y231,0,MAX(COLUMN($O231:Y231))-COLUMN($O231:Y231),1,1)))*$H1344</f>
        <v>0</v>
      </c>
      <c r="Z1344" s="361">
        <f ca="1">-SUMPRODUCT($O1286:Z1286,N(OFFSET($O231:Z231,0,MAX(COLUMN($O231:Z231))-COLUMN($O231:Z231),1,1)))*$H1344</f>
        <v>0</v>
      </c>
      <c r="AA1344" s="361">
        <f ca="1">-SUMPRODUCT($O1286:AA1286,N(OFFSET($O231:AA231,0,MAX(COLUMN($O231:AA231))-COLUMN($O231:AA231),1,1)))*$H1344</f>
        <v>0</v>
      </c>
      <c r="AB1344" s="361">
        <f ca="1">-SUMPRODUCT($O1286:AB1286,N(OFFSET($O231:AB231,0,MAX(COLUMN($O231:AB231))-COLUMN($O231:AB231),1,1)))*$H1344</f>
        <v>0</v>
      </c>
      <c r="AC1344" s="361">
        <f ca="1">-SUMPRODUCT($O1286:AC1286,N(OFFSET($O231:AC231,0,MAX(COLUMN($O231:AC231))-COLUMN($O231:AC231),1,1)))*$H1344</f>
        <v>0</v>
      </c>
      <c r="AD1344" s="361">
        <f ca="1">-SUMPRODUCT($O1286:AD1286,N(OFFSET($O231:AD231,0,MAX(COLUMN($O231:AD231))-COLUMN($O231:AD231),1,1)))*$H1344</f>
        <v>0</v>
      </c>
      <c r="AE1344" s="361">
        <f ca="1">-SUMPRODUCT($O1286:AE1286,N(OFFSET($O231:AE231,0,MAX(COLUMN($O231:AE231))-COLUMN($O231:AE231),1,1)))*$H1344</f>
        <v>0</v>
      </c>
      <c r="AF1344" s="361">
        <f ca="1">-SUMPRODUCT($O1286:AF1286,N(OFFSET($O231:AF231,0,MAX(COLUMN($O231:AF231))-COLUMN($O231:AF231),1,1)))*$H1344</f>
        <v>0</v>
      </c>
      <c r="AG1344" s="361">
        <f ca="1">-SUMPRODUCT($O1286:AG1286,N(OFFSET($O231:AG231,0,MAX(COLUMN($O231:AG231))-COLUMN($O231:AG231),1,1)))*$H1344</f>
        <v>0</v>
      </c>
      <c r="AH1344" s="361">
        <f ca="1">-SUMPRODUCT($O1286:AH1286,N(OFFSET($O231:AH231,0,MAX(COLUMN($O231:AH231))-COLUMN($O231:AH231),1,1)))*$H1344</f>
        <v>0</v>
      </c>
      <c r="AI1344" s="361">
        <f ca="1">-SUMPRODUCT($O1286:AI1286,N(OFFSET($O231:AI231,0,MAX(COLUMN($O231:AI231))-COLUMN($O231:AI231),1,1)))*$H1344</f>
        <v>0</v>
      </c>
      <c r="AJ1344" s="361">
        <f ca="1">-SUMPRODUCT($O1286:AJ1286,N(OFFSET($O231:AJ231,0,MAX(COLUMN($O231:AJ231))-COLUMN($O231:AJ231),1,1)))*$H1344</f>
        <v>0</v>
      </c>
      <c r="AK1344" s="361">
        <f ca="1">-SUMPRODUCT($O1286:AK1286,N(OFFSET($O231:AK231,0,MAX(COLUMN($O231:AK231))-COLUMN($O231:AK231),1,1)))*$H1344</f>
        <v>0</v>
      </c>
      <c r="AL1344" s="361">
        <f ca="1">-SUMPRODUCT($O1286:AL1286,N(OFFSET($O231:AL231,0,MAX(COLUMN($O231:AL231))-COLUMN($O231:AL231),1,1)))*$H1344</f>
        <v>0</v>
      </c>
      <c r="AM1344" s="361">
        <f ca="1">-SUMPRODUCT($O1286:AM1286,N(OFFSET($O231:AM231,0,MAX(COLUMN($O231:AM231))-COLUMN($O231:AM231),1,1)))*$H1344</f>
        <v>0</v>
      </c>
      <c r="AN1344" s="361">
        <f ca="1">-SUMPRODUCT($O1286:AN1286,N(OFFSET($O231:AN231,0,MAX(COLUMN($O231:AN231))-COLUMN($O231:AN231),1,1)))*$H1344</f>
        <v>0</v>
      </c>
      <c r="AO1344" s="361">
        <f ca="1">-SUMPRODUCT($O1286:AO1286,N(OFFSET($O231:AO231,0,MAX(COLUMN($O231:AO231))-COLUMN($O231:AO231),1,1)))*$H1344</f>
        <v>0</v>
      </c>
      <c r="AP1344" s="361">
        <f ca="1">-SUMPRODUCT($O1286:AP1286,N(OFFSET($O231:AP231,0,MAX(COLUMN($O231:AP231))-COLUMN($O231:AP231),1,1)))*$H1344</f>
        <v>0</v>
      </c>
      <c r="AQ1344" s="361">
        <f ca="1">-SUMPRODUCT($O1286:AQ1286,N(OFFSET($O231:AQ231,0,MAX(COLUMN($O231:AQ231))-COLUMN($O231:AQ231),1,1)))*$H1344</f>
        <v>0</v>
      </c>
      <c r="AR1344" s="361">
        <f ca="1">-SUMPRODUCT($O1286:AR1286,N(OFFSET($O231:AR231,0,MAX(COLUMN($O231:AR231))-COLUMN($O231:AR231),1,1)))*$H1344</f>
        <v>0</v>
      </c>
      <c r="AS1344" s="361">
        <f ca="1">-SUMPRODUCT($O1286:AS1286,N(OFFSET($O231:AS231,0,MAX(COLUMN($O231:AS231))-COLUMN($O231:AS231),1,1)))*$H1344</f>
        <v>0</v>
      </c>
      <c r="AT1344" s="361">
        <f ca="1">-SUMPRODUCT($O1286:AT1286,N(OFFSET($O231:AT231,0,MAX(COLUMN($O231:AT231))-COLUMN($O231:AT231),1,1)))*$H1344</f>
        <v>0</v>
      </c>
      <c r="AU1344" s="361">
        <f ca="1">-SUMPRODUCT($O1286:AU1286,N(OFFSET($O231:AU231,0,MAX(COLUMN($O231:AU231))-COLUMN($O231:AU231),1,1)))*$H1344</f>
        <v>0</v>
      </c>
      <c r="AV1344" s="361">
        <f ca="1">-SUMPRODUCT($O1286:AV1286,N(OFFSET($O231:AV231,0,MAX(COLUMN($O231:AV231))-COLUMN($O231:AV231),1,1)))*$H1344</f>
        <v>0</v>
      </c>
      <c r="AW1344" s="361">
        <f ca="1">-SUMPRODUCT($O1286:AW1286,N(OFFSET($O231:AW231,0,MAX(COLUMN($O231:AW231))-COLUMN($O231:AW231),1,1)))*$H1344</f>
        <v>0</v>
      </c>
      <c r="AX1344" s="361">
        <f ca="1">-SUMPRODUCT($O1286:AX1286,N(OFFSET($O231:AX231,0,MAX(COLUMN($O231:AX231))-COLUMN($O231:AX231),1,1)))*$H1344</f>
        <v>0</v>
      </c>
      <c r="AY1344" s="361">
        <f ca="1">-SUMPRODUCT($O1286:AY1286,N(OFFSET($O231:AY231,0,MAX(COLUMN($O231:AY231))-COLUMN($O231:AY231),1,1)))*$H1344</f>
        <v>0</v>
      </c>
      <c r="AZ1344" s="361">
        <f ca="1">-SUMPRODUCT($O1286:AZ1286,N(OFFSET($O231:AZ231,0,MAX(COLUMN($O231:AZ231))-COLUMN($O231:AZ231),1,1)))*$H1344</f>
        <v>0</v>
      </c>
      <c r="BA1344" s="361">
        <f ca="1">-SUMPRODUCT($O1286:BA1286,N(OFFSET($O231:BA231,0,MAX(COLUMN($O231:BA231))-COLUMN($O231:BA231),1,1)))*$H1344</f>
        <v>0</v>
      </c>
      <c r="BB1344" s="361">
        <f ca="1">-SUMPRODUCT($O1286:BB1286,N(OFFSET($O231:BB231,0,MAX(COLUMN($O231:BB231))-COLUMN($O231:BB231),1,1)))*$H1344</f>
        <v>0</v>
      </c>
      <c r="BC1344" s="361">
        <f ca="1">-SUMPRODUCT($O1286:BC1286,N(OFFSET($O231:BC231,0,MAX(COLUMN($O231:BC231))-COLUMN($O231:BC231),1,1)))*$H1344</f>
        <v>0</v>
      </c>
      <c r="BD1344" s="361">
        <f ca="1">-SUMPRODUCT($O1286:BD1286,N(OFFSET($O231:BD231,0,MAX(COLUMN($O231:BD231))-COLUMN($O231:BD231),1,1)))*$H1344</f>
        <v>0</v>
      </c>
      <c r="BE1344" s="361">
        <f ca="1">-SUMPRODUCT($O1286:BE1286,N(OFFSET($O231:BE231,0,MAX(COLUMN($O231:BE231))-COLUMN($O231:BE231),1,1)))*$H1344</f>
        <v>0</v>
      </c>
      <c r="BF1344" s="361">
        <f ca="1">-SUMPRODUCT($O1286:BF1286,N(OFFSET($O231:BF231,0,MAX(COLUMN($O231:BF231))-COLUMN($O231:BF231),1,1)))*$H1344</f>
        <v>0</v>
      </c>
      <c r="BG1344" s="361">
        <f ca="1">-SUMPRODUCT($O1286:BG1286,N(OFFSET($O231:BG231,0,MAX(COLUMN($O231:BG231))-COLUMN($O231:BG231),1,1)))*$H1344</f>
        <v>0</v>
      </c>
      <c r="BH1344" s="361">
        <f ca="1">-SUMPRODUCT($O1286:BH1286,N(OFFSET($O231:BH231,0,MAX(COLUMN($O231:BH231))-COLUMN($O231:BH231),1,1)))*$H1344</f>
        <v>0</v>
      </c>
      <c r="BI1344" s="361">
        <f ca="1">-SUMPRODUCT($O1286:BI1286,N(OFFSET($O231:BI231,0,MAX(COLUMN($O231:BI231))-COLUMN($O231:BI231),1,1)))*$H1344</f>
        <v>0</v>
      </c>
      <c r="BJ1344" s="361">
        <f ca="1">-SUMPRODUCT($O1286:BJ1286,N(OFFSET($O231:BJ231,0,MAX(COLUMN($O231:BJ231))-COLUMN($O231:BJ231),1,1)))*$H1344</f>
        <v>0</v>
      </c>
      <c r="BK1344" s="361">
        <f ca="1">-SUMPRODUCT($O1286:BK1286,N(OFFSET($O231:BK231,0,MAX(COLUMN($O231:BK231))-COLUMN($O231:BK231),1,1)))*$H1344</f>
        <v>0</v>
      </c>
      <c r="BL1344" s="361">
        <f ca="1">-SUMPRODUCT($O1286:BL1286,N(OFFSET($O231:BL231,0,MAX(COLUMN($O231:BL231))-COLUMN($O231:BL231),1,1)))*$H1344</f>
        <v>0</v>
      </c>
      <c r="BM1344" s="361">
        <f ca="1">-SUMPRODUCT($O1286:BM1286,N(OFFSET($O231:BM231,0,MAX(COLUMN($O231:BM231))-COLUMN($O231:BM231),1,1)))*$H1344</f>
        <v>0</v>
      </c>
    </row>
    <row r="1345" spans="3:65" outlineLevel="1" x14ac:dyDescent="0.2">
      <c r="D1345" s="331" t="str">
        <f>"Total "&amp;D1319</f>
        <v>Total Perm Tax Diff Normalization, After Tax</v>
      </c>
      <c r="K1345" s="346">
        <f t="shared" ca="1" si="2145"/>
        <v>0</v>
      </c>
      <c r="L1345" s="347">
        <f t="shared" ca="1" si="2146"/>
        <v>0</v>
      </c>
      <c r="O1345" s="348">
        <f ca="1">SUM(O1320:O1344)</f>
        <v>0</v>
      </c>
      <c r="P1345" s="348">
        <f ca="1">SUM(P1320:P1344)</f>
        <v>0</v>
      </c>
      <c r="Q1345" s="348">
        <f t="shared" ref="Q1345" ca="1" si="2147">SUM(Q1320:Q1344)</f>
        <v>0</v>
      </c>
      <c r="R1345" s="348">
        <f t="shared" ref="R1345" ca="1" si="2148">SUM(R1320:R1344)</f>
        <v>0</v>
      </c>
      <c r="S1345" s="348">
        <f t="shared" ref="S1345" ca="1" si="2149">SUM(S1320:S1344)</f>
        <v>0</v>
      </c>
      <c r="T1345" s="348">
        <f t="shared" ref="T1345" ca="1" si="2150">SUM(T1320:T1344)</f>
        <v>0</v>
      </c>
      <c r="U1345" s="348">
        <f t="shared" ref="U1345" ca="1" si="2151">SUM(U1320:U1344)</f>
        <v>0</v>
      </c>
      <c r="V1345" s="348">
        <f t="shared" ref="V1345" ca="1" si="2152">SUM(V1320:V1344)</f>
        <v>0</v>
      </c>
      <c r="W1345" s="348">
        <f t="shared" ref="W1345" ca="1" si="2153">SUM(W1320:W1344)</f>
        <v>0</v>
      </c>
      <c r="X1345" s="348">
        <f t="shared" ref="X1345" ca="1" si="2154">SUM(X1320:X1344)</f>
        <v>0</v>
      </c>
      <c r="Y1345" s="348">
        <f t="shared" ref="Y1345" ca="1" si="2155">SUM(Y1320:Y1344)</f>
        <v>0</v>
      </c>
      <c r="Z1345" s="348">
        <f t="shared" ref="Z1345" ca="1" si="2156">SUM(Z1320:Z1344)</f>
        <v>0</v>
      </c>
      <c r="AA1345" s="348">
        <f t="shared" ref="AA1345" ca="1" si="2157">SUM(AA1320:AA1344)</f>
        <v>0</v>
      </c>
      <c r="AB1345" s="348">
        <f t="shared" ref="AB1345" ca="1" si="2158">SUM(AB1320:AB1344)</f>
        <v>0</v>
      </c>
      <c r="AC1345" s="348">
        <f t="shared" ref="AC1345" ca="1" si="2159">SUM(AC1320:AC1344)</f>
        <v>0</v>
      </c>
      <c r="AD1345" s="348">
        <f t="shared" ref="AD1345" ca="1" si="2160">SUM(AD1320:AD1344)</f>
        <v>0</v>
      </c>
      <c r="AE1345" s="348">
        <f t="shared" ref="AE1345" ca="1" si="2161">SUM(AE1320:AE1344)</f>
        <v>0</v>
      </c>
      <c r="AF1345" s="348">
        <f t="shared" ref="AF1345" ca="1" si="2162">SUM(AF1320:AF1344)</f>
        <v>0</v>
      </c>
      <c r="AG1345" s="348">
        <f t="shared" ref="AG1345" ca="1" si="2163">SUM(AG1320:AG1344)</f>
        <v>0</v>
      </c>
      <c r="AH1345" s="348">
        <f t="shared" ref="AH1345" ca="1" si="2164">SUM(AH1320:AH1344)</f>
        <v>0</v>
      </c>
      <c r="AI1345" s="348">
        <f t="shared" ref="AI1345" ca="1" si="2165">SUM(AI1320:AI1344)</f>
        <v>0</v>
      </c>
      <c r="AJ1345" s="348">
        <f t="shared" ref="AJ1345" ca="1" si="2166">SUM(AJ1320:AJ1344)</f>
        <v>0</v>
      </c>
      <c r="AK1345" s="348">
        <f t="shared" ref="AK1345" ca="1" si="2167">SUM(AK1320:AK1344)</f>
        <v>0</v>
      </c>
      <c r="AL1345" s="348">
        <f t="shared" ref="AL1345" ca="1" si="2168">SUM(AL1320:AL1344)</f>
        <v>0</v>
      </c>
      <c r="AM1345" s="348">
        <f t="shared" ref="AM1345" ca="1" si="2169">SUM(AM1320:AM1344)</f>
        <v>0</v>
      </c>
      <c r="AN1345" s="348">
        <f t="shared" ref="AN1345" ca="1" si="2170">SUM(AN1320:AN1344)</f>
        <v>0</v>
      </c>
      <c r="AO1345" s="348">
        <f t="shared" ref="AO1345" ca="1" si="2171">SUM(AO1320:AO1344)</f>
        <v>0</v>
      </c>
      <c r="AP1345" s="348">
        <f t="shared" ref="AP1345" ca="1" si="2172">SUM(AP1320:AP1344)</f>
        <v>0</v>
      </c>
      <c r="AQ1345" s="348">
        <f t="shared" ref="AQ1345" ca="1" si="2173">SUM(AQ1320:AQ1344)</f>
        <v>0</v>
      </c>
      <c r="AR1345" s="348">
        <f t="shared" ref="AR1345" ca="1" si="2174">SUM(AR1320:AR1344)</f>
        <v>0</v>
      </c>
      <c r="AS1345" s="348">
        <f t="shared" ref="AS1345" ca="1" si="2175">SUM(AS1320:AS1344)</f>
        <v>0</v>
      </c>
      <c r="AT1345" s="348">
        <f t="shared" ref="AT1345" ca="1" si="2176">SUM(AT1320:AT1344)</f>
        <v>0</v>
      </c>
      <c r="AU1345" s="348">
        <f t="shared" ref="AU1345" ca="1" si="2177">SUM(AU1320:AU1344)</f>
        <v>0</v>
      </c>
      <c r="AV1345" s="348">
        <f t="shared" ref="AV1345" ca="1" si="2178">SUM(AV1320:AV1344)</f>
        <v>0</v>
      </c>
      <c r="AW1345" s="348">
        <f t="shared" ref="AW1345" ca="1" si="2179">SUM(AW1320:AW1344)</f>
        <v>0</v>
      </c>
      <c r="AX1345" s="348">
        <f t="shared" ref="AX1345" ca="1" si="2180">SUM(AX1320:AX1344)</f>
        <v>0</v>
      </c>
      <c r="AY1345" s="348">
        <f t="shared" ref="AY1345" ca="1" si="2181">SUM(AY1320:AY1344)</f>
        <v>0</v>
      </c>
      <c r="AZ1345" s="348">
        <f t="shared" ref="AZ1345" ca="1" si="2182">SUM(AZ1320:AZ1344)</f>
        <v>0</v>
      </c>
      <c r="BA1345" s="348">
        <f t="shared" ref="BA1345" ca="1" si="2183">SUM(BA1320:BA1344)</f>
        <v>0</v>
      </c>
      <c r="BB1345" s="348">
        <f t="shared" ref="BB1345" ca="1" si="2184">SUM(BB1320:BB1344)</f>
        <v>0</v>
      </c>
      <c r="BC1345" s="348">
        <f t="shared" ref="BC1345" ca="1" si="2185">SUM(BC1320:BC1344)</f>
        <v>0</v>
      </c>
      <c r="BD1345" s="348">
        <f t="shared" ref="BD1345" ca="1" si="2186">SUM(BD1320:BD1344)</f>
        <v>0</v>
      </c>
      <c r="BE1345" s="348">
        <f t="shared" ref="BE1345" ca="1" si="2187">SUM(BE1320:BE1344)</f>
        <v>0</v>
      </c>
      <c r="BF1345" s="348">
        <f t="shared" ref="BF1345" ca="1" si="2188">SUM(BF1320:BF1344)</f>
        <v>0</v>
      </c>
      <c r="BG1345" s="348">
        <f t="shared" ref="BG1345" ca="1" si="2189">SUM(BG1320:BG1344)</f>
        <v>0</v>
      </c>
      <c r="BH1345" s="348">
        <f t="shared" ref="BH1345" ca="1" si="2190">SUM(BH1320:BH1344)</f>
        <v>0</v>
      </c>
      <c r="BI1345" s="348">
        <f t="shared" ref="BI1345" ca="1" si="2191">SUM(BI1320:BI1344)</f>
        <v>0</v>
      </c>
      <c r="BJ1345" s="348">
        <f t="shared" ref="BJ1345" ca="1" si="2192">SUM(BJ1320:BJ1344)</f>
        <v>0</v>
      </c>
      <c r="BK1345" s="348">
        <f t="shared" ref="BK1345" ca="1" si="2193">SUM(BK1320:BK1344)</f>
        <v>0</v>
      </c>
      <c r="BL1345" s="348">
        <f t="shared" ref="BL1345" ca="1" si="2194">SUM(BL1320:BL1344)</f>
        <v>0</v>
      </c>
      <c r="BM1345" s="348">
        <f t="shared" ref="BM1345" ca="1" si="2195">SUM(BM1320:BM1344)</f>
        <v>0</v>
      </c>
    </row>
    <row r="1346" spans="3:65" s="326" customFormat="1" outlineLevel="1" x14ac:dyDescent="0.2">
      <c r="D1346" s="334"/>
      <c r="F1346" s="335"/>
      <c r="G1346" s="335"/>
    </row>
    <row r="1347" spans="3:65" s="326" customFormat="1" outlineLevel="1" x14ac:dyDescent="0.2">
      <c r="D1347" s="334"/>
      <c r="F1347" s="335"/>
      <c r="G1347" s="335"/>
    </row>
    <row r="1348" spans="3:65" outlineLevel="1" x14ac:dyDescent="0.2">
      <c r="D1348" s="323" t="s">
        <v>109</v>
      </c>
      <c r="E1348" s="318"/>
      <c r="F1348" s="291"/>
      <c r="G1348" s="291"/>
      <c r="H1348" s="382" t="str">
        <f>H1319</f>
        <v>Tax Rate</v>
      </c>
      <c r="I1348" s="304"/>
      <c r="K1348" s="321"/>
      <c r="L1348" s="321"/>
      <c r="M1348" s="321"/>
      <c r="O1348" s="321"/>
      <c r="P1348" s="321"/>
      <c r="Q1348" s="321"/>
      <c r="R1348" s="321"/>
      <c r="S1348" s="321"/>
      <c r="T1348" s="321"/>
      <c r="U1348" s="321"/>
      <c r="V1348" s="321"/>
      <c r="W1348" s="321"/>
      <c r="X1348" s="321"/>
      <c r="Y1348" s="321"/>
      <c r="Z1348" s="321"/>
      <c r="AA1348" s="321"/>
      <c r="AB1348" s="321"/>
      <c r="AC1348" s="321"/>
      <c r="AD1348" s="321"/>
      <c r="AE1348" s="321"/>
      <c r="AF1348" s="321"/>
      <c r="AG1348" s="321"/>
      <c r="AH1348" s="321"/>
      <c r="AI1348" s="321"/>
      <c r="AJ1348" s="321"/>
      <c r="AK1348" s="321"/>
      <c r="AL1348" s="321"/>
      <c r="AM1348" s="321"/>
      <c r="AN1348" s="321"/>
      <c r="AO1348" s="321"/>
      <c r="AP1348" s="321"/>
      <c r="AQ1348" s="321"/>
      <c r="AR1348" s="321"/>
      <c r="AS1348" s="321"/>
      <c r="AT1348" s="321"/>
      <c r="AU1348" s="321"/>
      <c r="AV1348" s="321"/>
      <c r="AW1348" s="321"/>
      <c r="AX1348" s="321"/>
      <c r="AY1348" s="321"/>
      <c r="AZ1348" s="321"/>
      <c r="BA1348" s="321"/>
      <c r="BB1348" s="321"/>
      <c r="BC1348" s="321"/>
      <c r="BD1348" s="321"/>
      <c r="BE1348" s="321"/>
      <c r="BF1348" s="321"/>
      <c r="BG1348" s="321"/>
      <c r="BH1348" s="321"/>
      <c r="BI1348" s="321"/>
      <c r="BJ1348" s="321"/>
      <c r="BK1348" s="321"/>
      <c r="BL1348" s="321"/>
      <c r="BM1348" s="321"/>
    </row>
    <row r="1349" spans="3:65" outlineLevel="1" x14ac:dyDescent="0.2">
      <c r="C1349" s="325">
        <f>C1348+1</f>
        <v>1</v>
      </c>
      <c r="D1349" s="303" t="str">
        <f t="shared" ref="D1349:F1373" si="2196">INDEX(D$59:D$83,$C1349,1)</f>
        <v>CR Factors</v>
      </c>
      <c r="E1349" s="350" t="str">
        <f t="shared" si="2196"/>
        <v>Capital</v>
      </c>
      <c r="F1349" s="320">
        <f t="shared" si="2196"/>
        <v>4</v>
      </c>
      <c r="G1349" s="320"/>
      <c r="H1349" s="381">
        <f t="shared" ref="H1349:H1373" si="2197">Tax_Rate</f>
        <v>0.38574999999999998</v>
      </c>
      <c r="I1349" s="372"/>
      <c r="K1349" s="341">
        <f ca="1">SUMPRODUCT(O1349:BM1349,$O$7:$BM$7)</f>
        <v>0</v>
      </c>
      <c r="L1349" s="342">
        <f ca="1">SUM(O1349:BM1349)</f>
        <v>0</v>
      </c>
      <c r="O1349" s="326">
        <f t="shared" ref="O1349:AT1349" ca="1" si="2198">(O1291+O1320)/(1-$H1349)</f>
        <v>0</v>
      </c>
      <c r="P1349" s="326">
        <f t="shared" ca="1" si="2198"/>
        <v>0</v>
      </c>
      <c r="Q1349" s="326">
        <f t="shared" ca="1" si="2198"/>
        <v>0</v>
      </c>
      <c r="R1349" s="326">
        <f t="shared" ca="1" si="2198"/>
        <v>0</v>
      </c>
      <c r="S1349" s="326">
        <f t="shared" ca="1" si="2198"/>
        <v>0</v>
      </c>
      <c r="T1349" s="326">
        <f t="shared" ca="1" si="2198"/>
        <v>0</v>
      </c>
      <c r="U1349" s="326">
        <f t="shared" ca="1" si="2198"/>
        <v>0</v>
      </c>
      <c r="V1349" s="326">
        <f t="shared" ca="1" si="2198"/>
        <v>0</v>
      </c>
      <c r="W1349" s="326">
        <f t="shared" ca="1" si="2198"/>
        <v>0</v>
      </c>
      <c r="X1349" s="326">
        <f t="shared" ca="1" si="2198"/>
        <v>0</v>
      </c>
      <c r="Y1349" s="326">
        <f t="shared" ca="1" si="2198"/>
        <v>0</v>
      </c>
      <c r="Z1349" s="326">
        <f t="shared" ca="1" si="2198"/>
        <v>0</v>
      </c>
      <c r="AA1349" s="326">
        <f t="shared" ca="1" si="2198"/>
        <v>0</v>
      </c>
      <c r="AB1349" s="326">
        <f t="shared" ca="1" si="2198"/>
        <v>0</v>
      </c>
      <c r="AC1349" s="326">
        <f t="shared" ca="1" si="2198"/>
        <v>0</v>
      </c>
      <c r="AD1349" s="326">
        <f t="shared" ca="1" si="2198"/>
        <v>0</v>
      </c>
      <c r="AE1349" s="326">
        <f t="shared" ca="1" si="2198"/>
        <v>0</v>
      </c>
      <c r="AF1349" s="326">
        <f t="shared" ca="1" si="2198"/>
        <v>0</v>
      </c>
      <c r="AG1349" s="326">
        <f t="shared" ca="1" si="2198"/>
        <v>0</v>
      </c>
      <c r="AH1349" s="326">
        <f t="shared" ca="1" si="2198"/>
        <v>0</v>
      </c>
      <c r="AI1349" s="326">
        <f t="shared" ca="1" si="2198"/>
        <v>0</v>
      </c>
      <c r="AJ1349" s="326">
        <f t="shared" ca="1" si="2198"/>
        <v>0</v>
      </c>
      <c r="AK1349" s="326">
        <f t="shared" ca="1" si="2198"/>
        <v>0</v>
      </c>
      <c r="AL1349" s="326">
        <f t="shared" ca="1" si="2198"/>
        <v>0</v>
      </c>
      <c r="AM1349" s="326">
        <f t="shared" ca="1" si="2198"/>
        <v>0</v>
      </c>
      <c r="AN1349" s="326">
        <f t="shared" ca="1" si="2198"/>
        <v>0</v>
      </c>
      <c r="AO1349" s="326">
        <f t="shared" ca="1" si="2198"/>
        <v>0</v>
      </c>
      <c r="AP1349" s="326">
        <f t="shared" ca="1" si="2198"/>
        <v>0</v>
      </c>
      <c r="AQ1349" s="326">
        <f t="shared" ca="1" si="2198"/>
        <v>0</v>
      </c>
      <c r="AR1349" s="326">
        <f t="shared" ca="1" si="2198"/>
        <v>0</v>
      </c>
      <c r="AS1349" s="326">
        <f t="shared" ca="1" si="2198"/>
        <v>0</v>
      </c>
      <c r="AT1349" s="326">
        <f t="shared" ca="1" si="2198"/>
        <v>0</v>
      </c>
      <c r="AU1349" s="326">
        <f t="shared" ref="AU1349:BM1349" ca="1" si="2199">(AU1291+AU1320)/(1-$H1349)</f>
        <v>0</v>
      </c>
      <c r="AV1349" s="326">
        <f t="shared" ca="1" si="2199"/>
        <v>0</v>
      </c>
      <c r="AW1349" s="326">
        <f t="shared" ca="1" si="2199"/>
        <v>0</v>
      </c>
      <c r="AX1349" s="326">
        <f t="shared" ca="1" si="2199"/>
        <v>0</v>
      </c>
      <c r="AY1349" s="326">
        <f t="shared" ca="1" si="2199"/>
        <v>0</v>
      </c>
      <c r="AZ1349" s="326">
        <f t="shared" ca="1" si="2199"/>
        <v>0</v>
      </c>
      <c r="BA1349" s="326">
        <f t="shared" ca="1" si="2199"/>
        <v>0</v>
      </c>
      <c r="BB1349" s="326">
        <f t="shared" ca="1" si="2199"/>
        <v>0</v>
      </c>
      <c r="BC1349" s="326">
        <f t="shared" ca="1" si="2199"/>
        <v>0</v>
      </c>
      <c r="BD1349" s="326">
        <f t="shared" ca="1" si="2199"/>
        <v>0</v>
      </c>
      <c r="BE1349" s="326">
        <f t="shared" ca="1" si="2199"/>
        <v>0</v>
      </c>
      <c r="BF1349" s="326">
        <f t="shared" ca="1" si="2199"/>
        <v>0</v>
      </c>
      <c r="BG1349" s="326">
        <f t="shared" ca="1" si="2199"/>
        <v>0</v>
      </c>
      <c r="BH1349" s="326">
        <f t="shared" ca="1" si="2199"/>
        <v>0</v>
      </c>
      <c r="BI1349" s="326">
        <f t="shared" ca="1" si="2199"/>
        <v>0</v>
      </c>
      <c r="BJ1349" s="326">
        <f t="shared" ca="1" si="2199"/>
        <v>0</v>
      </c>
      <c r="BK1349" s="326">
        <f t="shared" ca="1" si="2199"/>
        <v>0</v>
      </c>
      <c r="BL1349" s="326">
        <f t="shared" ca="1" si="2199"/>
        <v>0</v>
      </c>
      <c r="BM1349" s="326">
        <f t="shared" ca="1" si="2199"/>
        <v>0</v>
      </c>
    </row>
    <row r="1350" spans="3:65" outlineLevel="1" x14ac:dyDescent="0.2">
      <c r="C1350" s="325">
        <f t="shared" ref="C1350:C1373" si="2200">C1349+1</f>
        <v>2</v>
      </c>
      <c r="D1350" s="303" t="str">
        <f t="shared" si="2196"/>
        <v>item 2</v>
      </c>
      <c r="E1350" s="350" t="str">
        <f t="shared" si="2196"/>
        <v>Operating Expense</v>
      </c>
      <c r="F1350" s="320">
        <f t="shared" si="2196"/>
        <v>2</v>
      </c>
      <c r="G1350" s="320"/>
      <c r="H1350" s="381">
        <f t="shared" si="2197"/>
        <v>0.38574999999999998</v>
      </c>
      <c r="I1350" s="372"/>
      <c r="K1350" s="341">
        <f t="shared" ref="K1350:K1374" ca="1" si="2201">SUMPRODUCT(O1350:BM1350,$O$7:$BM$7)</f>
        <v>0</v>
      </c>
      <c r="L1350" s="342">
        <f t="shared" ref="L1350:L1374" ca="1" si="2202">SUM(O1350:BM1350)</f>
        <v>0</v>
      </c>
      <c r="O1350" s="326">
        <f t="shared" ref="O1350:AT1350" ca="1" si="2203">(O1292+O1321)/(1-$H1350)</f>
        <v>0</v>
      </c>
      <c r="P1350" s="326">
        <f t="shared" ca="1" si="2203"/>
        <v>0</v>
      </c>
      <c r="Q1350" s="326">
        <f t="shared" ca="1" si="2203"/>
        <v>0</v>
      </c>
      <c r="R1350" s="326">
        <f t="shared" ca="1" si="2203"/>
        <v>0</v>
      </c>
      <c r="S1350" s="326">
        <f t="shared" ca="1" si="2203"/>
        <v>0</v>
      </c>
      <c r="T1350" s="326">
        <f t="shared" ca="1" si="2203"/>
        <v>0</v>
      </c>
      <c r="U1350" s="326">
        <f t="shared" ca="1" si="2203"/>
        <v>0</v>
      </c>
      <c r="V1350" s="326">
        <f t="shared" ca="1" si="2203"/>
        <v>0</v>
      </c>
      <c r="W1350" s="326">
        <f t="shared" ca="1" si="2203"/>
        <v>0</v>
      </c>
      <c r="X1350" s="326">
        <f t="shared" ca="1" si="2203"/>
        <v>0</v>
      </c>
      <c r="Y1350" s="326">
        <f t="shared" ca="1" si="2203"/>
        <v>0</v>
      </c>
      <c r="Z1350" s="326">
        <f t="shared" ca="1" si="2203"/>
        <v>0</v>
      </c>
      <c r="AA1350" s="326">
        <f t="shared" ca="1" si="2203"/>
        <v>0</v>
      </c>
      <c r="AB1350" s="326">
        <f t="shared" ca="1" si="2203"/>
        <v>0</v>
      </c>
      <c r="AC1350" s="326">
        <f t="shared" ca="1" si="2203"/>
        <v>0</v>
      </c>
      <c r="AD1350" s="326">
        <f t="shared" ca="1" si="2203"/>
        <v>0</v>
      </c>
      <c r="AE1350" s="326">
        <f t="shared" ca="1" si="2203"/>
        <v>0</v>
      </c>
      <c r="AF1350" s="326">
        <f t="shared" ca="1" si="2203"/>
        <v>0</v>
      </c>
      <c r="AG1350" s="326">
        <f t="shared" ca="1" si="2203"/>
        <v>0</v>
      </c>
      <c r="AH1350" s="326">
        <f t="shared" ca="1" si="2203"/>
        <v>0</v>
      </c>
      <c r="AI1350" s="326">
        <f t="shared" ca="1" si="2203"/>
        <v>0</v>
      </c>
      <c r="AJ1350" s="326">
        <f t="shared" ca="1" si="2203"/>
        <v>0</v>
      </c>
      <c r="AK1350" s="326">
        <f t="shared" ca="1" si="2203"/>
        <v>0</v>
      </c>
      <c r="AL1350" s="326">
        <f t="shared" ca="1" si="2203"/>
        <v>0</v>
      </c>
      <c r="AM1350" s="326">
        <f t="shared" ca="1" si="2203"/>
        <v>0</v>
      </c>
      <c r="AN1350" s="326">
        <f t="shared" ca="1" si="2203"/>
        <v>0</v>
      </c>
      <c r="AO1350" s="326">
        <f t="shared" ca="1" si="2203"/>
        <v>0</v>
      </c>
      <c r="AP1350" s="326">
        <f t="shared" ca="1" si="2203"/>
        <v>0</v>
      </c>
      <c r="AQ1350" s="326">
        <f t="shared" ca="1" si="2203"/>
        <v>0</v>
      </c>
      <c r="AR1350" s="326">
        <f t="shared" ca="1" si="2203"/>
        <v>0</v>
      </c>
      <c r="AS1350" s="326">
        <f t="shared" ca="1" si="2203"/>
        <v>0</v>
      </c>
      <c r="AT1350" s="326">
        <f t="shared" ca="1" si="2203"/>
        <v>0</v>
      </c>
      <c r="AU1350" s="326">
        <f t="shared" ref="AU1350:BM1350" ca="1" si="2204">(AU1292+AU1321)/(1-$H1350)</f>
        <v>0</v>
      </c>
      <c r="AV1350" s="326">
        <f t="shared" ca="1" si="2204"/>
        <v>0</v>
      </c>
      <c r="AW1350" s="326">
        <f t="shared" ca="1" si="2204"/>
        <v>0</v>
      </c>
      <c r="AX1350" s="326">
        <f t="shared" ca="1" si="2204"/>
        <v>0</v>
      </c>
      <c r="AY1350" s="326">
        <f t="shared" ca="1" si="2204"/>
        <v>0</v>
      </c>
      <c r="AZ1350" s="326">
        <f t="shared" ca="1" si="2204"/>
        <v>0</v>
      </c>
      <c r="BA1350" s="326">
        <f t="shared" ca="1" si="2204"/>
        <v>0</v>
      </c>
      <c r="BB1350" s="326">
        <f t="shared" ca="1" si="2204"/>
        <v>0</v>
      </c>
      <c r="BC1350" s="326">
        <f t="shared" ca="1" si="2204"/>
        <v>0</v>
      </c>
      <c r="BD1350" s="326">
        <f t="shared" ca="1" si="2204"/>
        <v>0</v>
      </c>
      <c r="BE1350" s="326">
        <f t="shared" ca="1" si="2204"/>
        <v>0</v>
      </c>
      <c r="BF1350" s="326">
        <f t="shared" ca="1" si="2204"/>
        <v>0</v>
      </c>
      <c r="BG1350" s="326">
        <f t="shared" ca="1" si="2204"/>
        <v>0</v>
      </c>
      <c r="BH1350" s="326">
        <f t="shared" ca="1" si="2204"/>
        <v>0</v>
      </c>
      <c r="BI1350" s="326">
        <f t="shared" ca="1" si="2204"/>
        <v>0</v>
      </c>
      <c r="BJ1350" s="326">
        <f t="shared" ca="1" si="2204"/>
        <v>0</v>
      </c>
      <c r="BK1350" s="326">
        <f t="shared" ca="1" si="2204"/>
        <v>0</v>
      </c>
      <c r="BL1350" s="326">
        <f t="shared" ca="1" si="2204"/>
        <v>0</v>
      </c>
      <c r="BM1350" s="326">
        <f t="shared" ca="1" si="2204"/>
        <v>0</v>
      </c>
    </row>
    <row r="1351" spans="3:65" outlineLevel="1" x14ac:dyDescent="0.2">
      <c r="C1351" s="325">
        <f t="shared" si="2200"/>
        <v>3</v>
      </c>
      <c r="D1351" s="303" t="str">
        <f t="shared" si="2196"/>
        <v>item 3</v>
      </c>
      <c r="E1351" s="350" t="str">
        <f t="shared" si="2196"/>
        <v>Operating Expense</v>
      </c>
      <c r="F1351" s="320">
        <f t="shared" si="2196"/>
        <v>2</v>
      </c>
      <c r="G1351" s="320"/>
      <c r="H1351" s="381">
        <f t="shared" si="2197"/>
        <v>0.38574999999999998</v>
      </c>
      <c r="I1351" s="372"/>
      <c r="K1351" s="341">
        <f t="shared" ca="1" si="2201"/>
        <v>0</v>
      </c>
      <c r="L1351" s="342">
        <f t="shared" ca="1" si="2202"/>
        <v>0</v>
      </c>
      <c r="O1351" s="326">
        <f t="shared" ref="O1351:AT1351" ca="1" si="2205">(O1293+O1322)/(1-$H1351)</f>
        <v>0</v>
      </c>
      <c r="P1351" s="326">
        <f t="shared" ca="1" si="2205"/>
        <v>0</v>
      </c>
      <c r="Q1351" s="326">
        <f t="shared" ca="1" si="2205"/>
        <v>0</v>
      </c>
      <c r="R1351" s="326">
        <f t="shared" ca="1" si="2205"/>
        <v>0</v>
      </c>
      <c r="S1351" s="326">
        <f t="shared" ca="1" si="2205"/>
        <v>0</v>
      </c>
      <c r="T1351" s="326">
        <f t="shared" ca="1" si="2205"/>
        <v>0</v>
      </c>
      <c r="U1351" s="326">
        <f t="shared" ca="1" si="2205"/>
        <v>0</v>
      </c>
      <c r="V1351" s="326">
        <f t="shared" ca="1" si="2205"/>
        <v>0</v>
      </c>
      <c r="W1351" s="326">
        <f t="shared" ca="1" si="2205"/>
        <v>0</v>
      </c>
      <c r="X1351" s="326">
        <f t="shared" ca="1" si="2205"/>
        <v>0</v>
      </c>
      <c r="Y1351" s="326">
        <f t="shared" ca="1" si="2205"/>
        <v>0</v>
      </c>
      <c r="Z1351" s="326">
        <f t="shared" ca="1" si="2205"/>
        <v>0</v>
      </c>
      <c r="AA1351" s="326">
        <f t="shared" ca="1" si="2205"/>
        <v>0</v>
      </c>
      <c r="AB1351" s="326">
        <f t="shared" ca="1" si="2205"/>
        <v>0</v>
      </c>
      <c r="AC1351" s="326">
        <f t="shared" ca="1" si="2205"/>
        <v>0</v>
      </c>
      <c r="AD1351" s="326">
        <f t="shared" ca="1" si="2205"/>
        <v>0</v>
      </c>
      <c r="AE1351" s="326">
        <f t="shared" ca="1" si="2205"/>
        <v>0</v>
      </c>
      <c r="AF1351" s="326">
        <f t="shared" ca="1" si="2205"/>
        <v>0</v>
      </c>
      <c r="AG1351" s="326">
        <f t="shared" ca="1" si="2205"/>
        <v>0</v>
      </c>
      <c r="AH1351" s="326">
        <f t="shared" ca="1" si="2205"/>
        <v>0</v>
      </c>
      <c r="AI1351" s="326">
        <f t="shared" ca="1" si="2205"/>
        <v>0</v>
      </c>
      <c r="AJ1351" s="326">
        <f t="shared" ca="1" si="2205"/>
        <v>0</v>
      </c>
      <c r="AK1351" s="326">
        <f t="shared" ca="1" si="2205"/>
        <v>0</v>
      </c>
      <c r="AL1351" s="326">
        <f t="shared" ca="1" si="2205"/>
        <v>0</v>
      </c>
      <c r="AM1351" s="326">
        <f t="shared" ca="1" si="2205"/>
        <v>0</v>
      </c>
      <c r="AN1351" s="326">
        <f t="shared" ca="1" si="2205"/>
        <v>0</v>
      </c>
      <c r="AO1351" s="326">
        <f t="shared" ca="1" si="2205"/>
        <v>0</v>
      </c>
      <c r="AP1351" s="326">
        <f t="shared" ca="1" si="2205"/>
        <v>0</v>
      </c>
      <c r="AQ1351" s="326">
        <f t="shared" ca="1" si="2205"/>
        <v>0</v>
      </c>
      <c r="AR1351" s="326">
        <f t="shared" ca="1" si="2205"/>
        <v>0</v>
      </c>
      <c r="AS1351" s="326">
        <f t="shared" ca="1" si="2205"/>
        <v>0</v>
      </c>
      <c r="AT1351" s="326">
        <f t="shared" ca="1" si="2205"/>
        <v>0</v>
      </c>
      <c r="AU1351" s="326">
        <f t="shared" ref="AU1351:BM1351" ca="1" si="2206">(AU1293+AU1322)/(1-$H1351)</f>
        <v>0</v>
      </c>
      <c r="AV1351" s="326">
        <f t="shared" ca="1" si="2206"/>
        <v>0</v>
      </c>
      <c r="AW1351" s="326">
        <f t="shared" ca="1" si="2206"/>
        <v>0</v>
      </c>
      <c r="AX1351" s="326">
        <f t="shared" ca="1" si="2206"/>
        <v>0</v>
      </c>
      <c r="AY1351" s="326">
        <f t="shared" ca="1" si="2206"/>
        <v>0</v>
      </c>
      <c r="AZ1351" s="326">
        <f t="shared" ca="1" si="2206"/>
        <v>0</v>
      </c>
      <c r="BA1351" s="326">
        <f t="shared" ca="1" si="2206"/>
        <v>0</v>
      </c>
      <c r="BB1351" s="326">
        <f t="shared" ca="1" si="2206"/>
        <v>0</v>
      </c>
      <c r="BC1351" s="326">
        <f t="shared" ca="1" si="2206"/>
        <v>0</v>
      </c>
      <c r="BD1351" s="326">
        <f t="shared" ca="1" si="2206"/>
        <v>0</v>
      </c>
      <c r="BE1351" s="326">
        <f t="shared" ca="1" si="2206"/>
        <v>0</v>
      </c>
      <c r="BF1351" s="326">
        <f t="shared" ca="1" si="2206"/>
        <v>0</v>
      </c>
      <c r="BG1351" s="326">
        <f t="shared" ca="1" si="2206"/>
        <v>0</v>
      </c>
      <c r="BH1351" s="326">
        <f t="shared" ca="1" si="2206"/>
        <v>0</v>
      </c>
      <c r="BI1351" s="326">
        <f t="shared" ca="1" si="2206"/>
        <v>0</v>
      </c>
      <c r="BJ1351" s="326">
        <f t="shared" ca="1" si="2206"/>
        <v>0</v>
      </c>
      <c r="BK1351" s="326">
        <f t="shared" ca="1" si="2206"/>
        <v>0</v>
      </c>
      <c r="BL1351" s="326">
        <f t="shared" ca="1" si="2206"/>
        <v>0</v>
      </c>
      <c r="BM1351" s="326">
        <f t="shared" ca="1" si="2206"/>
        <v>0</v>
      </c>
    </row>
    <row r="1352" spans="3:65" outlineLevel="1" x14ac:dyDescent="0.2">
      <c r="C1352" s="325">
        <f t="shared" si="2200"/>
        <v>4</v>
      </c>
      <c r="D1352" s="303" t="str">
        <f t="shared" si="2196"/>
        <v>item 4</v>
      </c>
      <c r="E1352" s="350" t="str">
        <f t="shared" si="2196"/>
        <v>Operating Expense</v>
      </c>
      <c r="F1352" s="320">
        <f t="shared" si="2196"/>
        <v>2</v>
      </c>
      <c r="G1352" s="320"/>
      <c r="H1352" s="381">
        <f t="shared" si="2197"/>
        <v>0.38574999999999998</v>
      </c>
      <c r="I1352" s="372"/>
      <c r="K1352" s="341">
        <f t="shared" ca="1" si="2201"/>
        <v>0</v>
      </c>
      <c r="L1352" s="342">
        <f t="shared" ca="1" si="2202"/>
        <v>0</v>
      </c>
      <c r="O1352" s="326">
        <f t="shared" ref="O1352:AT1352" ca="1" si="2207">(O1294+O1323)/(1-$H1352)</f>
        <v>0</v>
      </c>
      <c r="P1352" s="326">
        <f t="shared" ca="1" si="2207"/>
        <v>0</v>
      </c>
      <c r="Q1352" s="326">
        <f t="shared" ca="1" si="2207"/>
        <v>0</v>
      </c>
      <c r="R1352" s="326">
        <f t="shared" ca="1" si="2207"/>
        <v>0</v>
      </c>
      <c r="S1352" s="326">
        <f t="shared" ca="1" si="2207"/>
        <v>0</v>
      </c>
      <c r="T1352" s="326">
        <f t="shared" ca="1" si="2207"/>
        <v>0</v>
      </c>
      <c r="U1352" s="326">
        <f t="shared" ca="1" si="2207"/>
        <v>0</v>
      </c>
      <c r="V1352" s="326">
        <f t="shared" ca="1" si="2207"/>
        <v>0</v>
      </c>
      <c r="W1352" s="326">
        <f t="shared" ca="1" si="2207"/>
        <v>0</v>
      </c>
      <c r="X1352" s="326">
        <f t="shared" ca="1" si="2207"/>
        <v>0</v>
      </c>
      <c r="Y1352" s="326">
        <f t="shared" ca="1" si="2207"/>
        <v>0</v>
      </c>
      <c r="Z1352" s="326">
        <f t="shared" ca="1" si="2207"/>
        <v>0</v>
      </c>
      <c r="AA1352" s="326">
        <f t="shared" ca="1" si="2207"/>
        <v>0</v>
      </c>
      <c r="AB1352" s="326">
        <f t="shared" ca="1" si="2207"/>
        <v>0</v>
      </c>
      <c r="AC1352" s="326">
        <f t="shared" ca="1" si="2207"/>
        <v>0</v>
      </c>
      <c r="AD1352" s="326">
        <f t="shared" ca="1" si="2207"/>
        <v>0</v>
      </c>
      <c r="AE1352" s="326">
        <f t="shared" ca="1" si="2207"/>
        <v>0</v>
      </c>
      <c r="AF1352" s="326">
        <f t="shared" ca="1" si="2207"/>
        <v>0</v>
      </c>
      <c r="AG1352" s="326">
        <f t="shared" ca="1" si="2207"/>
        <v>0</v>
      </c>
      <c r="AH1352" s="326">
        <f t="shared" ca="1" si="2207"/>
        <v>0</v>
      </c>
      <c r="AI1352" s="326">
        <f t="shared" ca="1" si="2207"/>
        <v>0</v>
      </c>
      <c r="AJ1352" s="326">
        <f t="shared" ca="1" si="2207"/>
        <v>0</v>
      </c>
      <c r="AK1352" s="326">
        <f t="shared" ca="1" si="2207"/>
        <v>0</v>
      </c>
      <c r="AL1352" s="326">
        <f t="shared" ca="1" si="2207"/>
        <v>0</v>
      </c>
      <c r="AM1352" s="326">
        <f t="shared" ca="1" si="2207"/>
        <v>0</v>
      </c>
      <c r="AN1352" s="326">
        <f t="shared" ca="1" si="2207"/>
        <v>0</v>
      </c>
      <c r="AO1352" s="326">
        <f t="shared" ca="1" si="2207"/>
        <v>0</v>
      </c>
      <c r="AP1352" s="326">
        <f t="shared" ca="1" si="2207"/>
        <v>0</v>
      </c>
      <c r="AQ1352" s="326">
        <f t="shared" ca="1" si="2207"/>
        <v>0</v>
      </c>
      <c r="AR1352" s="326">
        <f t="shared" ca="1" si="2207"/>
        <v>0</v>
      </c>
      <c r="AS1352" s="326">
        <f t="shared" ca="1" si="2207"/>
        <v>0</v>
      </c>
      <c r="AT1352" s="326">
        <f t="shared" ca="1" si="2207"/>
        <v>0</v>
      </c>
      <c r="AU1352" s="326">
        <f t="shared" ref="AU1352:BM1352" ca="1" si="2208">(AU1294+AU1323)/(1-$H1352)</f>
        <v>0</v>
      </c>
      <c r="AV1352" s="326">
        <f t="shared" ca="1" si="2208"/>
        <v>0</v>
      </c>
      <c r="AW1352" s="326">
        <f t="shared" ca="1" si="2208"/>
        <v>0</v>
      </c>
      <c r="AX1352" s="326">
        <f t="shared" ca="1" si="2208"/>
        <v>0</v>
      </c>
      <c r="AY1352" s="326">
        <f t="shared" ca="1" si="2208"/>
        <v>0</v>
      </c>
      <c r="AZ1352" s="326">
        <f t="shared" ca="1" si="2208"/>
        <v>0</v>
      </c>
      <c r="BA1352" s="326">
        <f t="shared" ca="1" si="2208"/>
        <v>0</v>
      </c>
      <c r="BB1352" s="326">
        <f t="shared" ca="1" si="2208"/>
        <v>0</v>
      </c>
      <c r="BC1352" s="326">
        <f t="shared" ca="1" si="2208"/>
        <v>0</v>
      </c>
      <c r="BD1352" s="326">
        <f t="shared" ca="1" si="2208"/>
        <v>0</v>
      </c>
      <c r="BE1352" s="326">
        <f t="shared" ca="1" si="2208"/>
        <v>0</v>
      </c>
      <c r="BF1352" s="326">
        <f t="shared" ca="1" si="2208"/>
        <v>0</v>
      </c>
      <c r="BG1352" s="326">
        <f t="shared" ca="1" si="2208"/>
        <v>0</v>
      </c>
      <c r="BH1352" s="326">
        <f t="shared" ca="1" si="2208"/>
        <v>0</v>
      </c>
      <c r="BI1352" s="326">
        <f t="shared" ca="1" si="2208"/>
        <v>0</v>
      </c>
      <c r="BJ1352" s="326">
        <f t="shared" ca="1" si="2208"/>
        <v>0</v>
      </c>
      <c r="BK1352" s="326">
        <f t="shared" ca="1" si="2208"/>
        <v>0</v>
      </c>
      <c r="BL1352" s="326">
        <f t="shared" ca="1" si="2208"/>
        <v>0</v>
      </c>
      <c r="BM1352" s="326">
        <f t="shared" ca="1" si="2208"/>
        <v>0</v>
      </c>
    </row>
    <row r="1353" spans="3:65" outlineLevel="1" x14ac:dyDescent="0.2">
      <c r="C1353" s="325">
        <f t="shared" si="2200"/>
        <v>5</v>
      </c>
      <c r="D1353" s="303" t="str">
        <f t="shared" si="2196"/>
        <v>item 5</v>
      </c>
      <c r="E1353" s="350" t="str">
        <f t="shared" si="2196"/>
        <v>Operating Expense</v>
      </c>
      <c r="F1353" s="320">
        <f t="shared" si="2196"/>
        <v>2</v>
      </c>
      <c r="G1353" s="320"/>
      <c r="H1353" s="381">
        <f t="shared" si="2197"/>
        <v>0.38574999999999998</v>
      </c>
      <c r="I1353" s="372"/>
      <c r="K1353" s="341">
        <f t="shared" ca="1" si="2201"/>
        <v>0</v>
      </c>
      <c r="L1353" s="342">
        <f t="shared" ca="1" si="2202"/>
        <v>0</v>
      </c>
      <c r="O1353" s="326">
        <f t="shared" ref="O1353:AT1353" ca="1" si="2209">(O1295+O1324)/(1-$H1353)</f>
        <v>0</v>
      </c>
      <c r="P1353" s="326">
        <f t="shared" ca="1" si="2209"/>
        <v>0</v>
      </c>
      <c r="Q1353" s="326">
        <f t="shared" ca="1" si="2209"/>
        <v>0</v>
      </c>
      <c r="R1353" s="326">
        <f t="shared" ca="1" si="2209"/>
        <v>0</v>
      </c>
      <c r="S1353" s="326">
        <f t="shared" ca="1" si="2209"/>
        <v>0</v>
      </c>
      <c r="T1353" s="326">
        <f t="shared" ca="1" si="2209"/>
        <v>0</v>
      </c>
      <c r="U1353" s="326">
        <f t="shared" ca="1" si="2209"/>
        <v>0</v>
      </c>
      <c r="V1353" s="326">
        <f t="shared" ca="1" si="2209"/>
        <v>0</v>
      </c>
      <c r="W1353" s="326">
        <f t="shared" ca="1" si="2209"/>
        <v>0</v>
      </c>
      <c r="X1353" s="326">
        <f t="shared" ca="1" si="2209"/>
        <v>0</v>
      </c>
      <c r="Y1353" s="326">
        <f t="shared" ca="1" si="2209"/>
        <v>0</v>
      </c>
      <c r="Z1353" s="326">
        <f t="shared" ca="1" si="2209"/>
        <v>0</v>
      </c>
      <c r="AA1353" s="326">
        <f t="shared" ca="1" si="2209"/>
        <v>0</v>
      </c>
      <c r="AB1353" s="326">
        <f t="shared" ca="1" si="2209"/>
        <v>0</v>
      </c>
      <c r="AC1353" s="326">
        <f t="shared" ca="1" si="2209"/>
        <v>0</v>
      </c>
      <c r="AD1353" s="326">
        <f t="shared" ca="1" si="2209"/>
        <v>0</v>
      </c>
      <c r="AE1353" s="326">
        <f t="shared" ca="1" si="2209"/>
        <v>0</v>
      </c>
      <c r="AF1353" s="326">
        <f t="shared" ca="1" si="2209"/>
        <v>0</v>
      </c>
      <c r="AG1353" s="326">
        <f t="shared" ca="1" si="2209"/>
        <v>0</v>
      </c>
      <c r="AH1353" s="326">
        <f t="shared" ca="1" si="2209"/>
        <v>0</v>
      </c>
      <c r="AI1353" s="326">
        <f t="shared" ca="1" si="2209"/>
        <v>0</v>
      </c>
      <c r="AJ1353" s="326">
        <f t="shared" ca="1" si="2209"/>
        <v>0</v>
      </c>
      <c r="AK1353" s="326">
        <f t="shared" ca="1" si="2209"/>
        <v>0</v>
      </c>
      <c r="AL1353" s="326">
        <f t="shared" ca="1" si="2209"/>
        <v>0</v>
      </c>
      <c r="AM1353" s="326">
        <f t="shared" ca="1" si="2209"/>
        <v>0</v>
      </c>
      <c r="AN1353" s="326">
        <f t="shared" ca="1" si="2209"/>
        <v>0</v>
      </c>
      <c r="AO1353" s="326">
        <f t="shared" ca="1" si="2209"/>
        <v>0</v>
      </c>
      <c r="AP1353" s="326">
        <f t="shared" ca="1" si="2209"/>
        <v>0</v>
      </c>
      <c r="AQ1353" s="326">
        <f t="shared" ca="1" si="2209"/>
        <v>0</v>
      </c>
      <c r="AR1353" s="326">
        <f t="shared" ca="1" si="2209"/>
        <v>0</v>
      </c>
      <c r="AS1353" s="326">
        <f t="shared" ca="1" si="2209"/>
        <v>0</v>
      </c>
      <c r="AT1353" s="326">
        <f t="shared" ca="1" si="2209"/>
        <v>0</v>
      </c>
      <c r="AU1353" s="326">
        <f t="shared" ref="AU1353:BM1353" ca="1" si="2210">(AU1295+AU1324)/(1-$H1353)</f>
        <v>0</v>
      </c>
      <c r="AV1353" s="326">
        <f t="shared" ca="1" si="2210"/>
        <v>0</v>
      </c>
      <c r="AW1353" s="326">
        <f t="shared" ca="1" si="2210"/>
        <v>0</v>
      </c>
      <c r="AX1353" s="326">
        <f t="shared" ca="1" si="2210"/>
        <v>0</v>
      </c>
      <c r="AY1353" s="326">
        <f t="shared" ca="1" si="2210"/>
        <v>0</v>
      </c>
      <c r="AZ1353" s="326">
        <f t="shared" ca="1" si="2210"/>
        <v>0</v>
      </c>
      <c r="BA1353" s="326">
        <f t="shared" ca="1" si="2210"/>
        <v>0</v>
      </c>
      <c r="BB1353" s="326">
        <f t="shared" ca="1" si="2210"/>
        <v>0</v>
      </c>
      <c r="BC1353" s="326">
        <f t="shared" ca="1" si="2210"/>
        <v>0</v>
      </c>
      <c r="BD1353" s="326">
        <f t="shared" ca="1" si="2210"/>
        <v>0</v>
      </c>
      <c r="BE1353" s="326">
        <f t="shared" ca="1" si="2210"/>
        <v>0</v>
      </c>
      <c r="BF1353" s="326">
        <f t="shared" ca="1" si="2210"/>
        <v>0</v>
      </c>
      <c r="BG1353" s="326">
        <f t="shared" ca="1" si="2210"/>
        <v>0</v>
      </c>
      <c r="BH1353" s="326">
        <f t="shared" ca="1" si="2210"/>
        <v>0</v>
      </c>
      <c r="BI1353" s="326">
        <f t="shared" ca="1" si="2210"/>
        <v>0</v>
      </c>
      <c r="BJ1353" s="326">
        <f t="shared" ca="1" si="2210"/>
        <v>0</v>
      </c>
      <c r="BK1353" s="326">
        <f t="shared" ca="1" si="2210"/>
        <v>0</v>
      </c>
      <c r="BL1353" s="326">
        <f t="shared" ca="1" si="2210"/>
        <v>0</v>
      </c>
      <c r="BM1353" s="326">
        <f t="shared" ca="1" si="2210"/>
        <v>0</v>
      </c>
    </row>
    <row r="1354" spans="3:65" outlineLevel="1" x14ac:dyDescent="0.2">
      <c r="C1354" s="325">
        <f t="shared" si="2200"/>
        <v>6</v>
      </c>
      <c r="D1354" s="303" t="str">
        <f t="shared" si="2196"/>
        <v>item 6</v>
      </c>
      <c r="E1354" s="350" t="str">
        <f t="shared" si="2196"/>
        <v>Operating Expense</v>
      </c>
      <c r="F1354" s="320">
        <f t="shared" si="2196"/>
        <v>2</v>
      </c>
      <c r="G1354" s="320"/>
      <c r="H1354" s="381">
        <f t="shared" si="2197"/>
        <v>0.38574999999999998</v>
      </c>
      <c r="I1354" s="372"/>
      <c r="K1354" s="341">
        <f t="shared" ca="1" si="2201"/>
        <v>0</v>
      </c>
      <c r="L1354" s="342">
        <f t="shared" ca="1" si="2202"/>
        <v>0</v>
      </c>
      <c r="O1354" s="326">
        <f t="shared" ref="O1354:AT1354" ca="1" si="2211">(O1296+O1325)/(1-$H1354)</f>
        <v>0</v>
      </c>
      <c r="P1354" s="326">
        <f t="shared" ca="1" si="2211"/>
        <v>0</v>
      </c>
      <c r="Q1354" s="326">
        <f t="shared" ca="1" si="2211"/>
        <v>0</v>
      </c>
      <c r="R1354" s="326">
        <f t="shared" ca="1" si="2211"/>
        <v>0</v>
      </c>
      <c r="S1354" s="326">
        <f t="shared" ca="1" si="2211"/>
        <v>0</v>
      </c>
      <c r="T1354" s="326">
        <f t="shared" ca="1" si="2211"/>
        <v>0</v>
      </c>
      <c r="U1354" s="326">
        <f t="shared" ca="1" si="2211"/>
        <v>0</v>
      </c>
      <c r="V1354" s="326">
        <f t="shared" ca="1" si="2211"/>
        <v>0</v>
      </c>
      <c r="W1354" s="326">
        <f t="shared" ca="1" si="2211"/>
        <v>0</v>
      </c>
      <c r="X1354" s="326">
        <f t="shared" ca="1" si="2211"/>
        <v>0</v>
      </c>
      <c r="Y1354" s="326">
        <f t="shared" ca="1" si="2211"/>
        <v>0</v>
      </c>
      <c r="Z1354" s="326">
        <f t="shared" ca="1" si="2211"/>
        <v>0</v>
      </c>
      <c r="AA1354" s="326">
        <f t="shared" ca="1" si="2211"/>
        <v>0</v>
      </c>
      <c r="AB1354" s="326">
        <f t="shared" ca="1" si="2211"/>
        <v>0</v>
      </c>
      <c r="AC1354" s="326">
        <f t="shared" ca="1" si="2211"/>
        <v>0</v>
      </c>
      <c r="AD1354" s="326">
        <f t="shared" ca="1" si="2211"/>
        <v>0</v>
      </c>
      <c r="AE1354" s="326">
        <f t="shared" ca="1" si="2211"/>
        <v>0</v>
      </c>
      <c r="AF1354" s="326">
        <f t="shared" ca="1" si="2211"/>
        <v>0</v>
      </c>
      <c r="AG1354" s="326">
        <f t="shared" ca="1" si="2211"/>
        <v>0</v>
      </c>
      <c r="AH1354" s="326">
        <f t="shared" ca="1" si="2211"/>
        <v>0</v>
      </c>
      <c r="AI1354" s="326">
        <f t="shared" ca="1" si="2211"/>
        <v>0</v>
      </c>
      <c r="AJ1354" s="326">
        <f t="shared" ca="1" si="2211"/>
        <v>0</v>
      </c>
      <c r="AK1354" s="326">
        <f t="shared" ca="1" si="2211"/>
        <v>0</v>
      </c>
      <c r="AL1354" s="326">
        <f t="shared" ca="1" si="2211"/>
        <v>0</v>
      </c>
      <c r="AM1354" s="326">
        <f t="shared" ca="1" si="2211"/>
        <v>0</v>
      </c>
      <c r="AN1354" s="326">
        <f t="shared" ca="1" si="2211"/>
        <v>0</v>
      </c>
      <c r="AO1354" s="326">
        <f t="shared" ca="1" si="2211"/>
        <v>0</v>
      </c>
      <c r="AP1354" s="326">
        <f t="shared" ca="1" si="2211"/>
        <v>0</v>
      </c>
      <c r="AQ1354" s="326">
        <f t="shared" ca="1" si="2211"/>
        <v>0</v>
      </c>
      <c r="AR1354" s="326">
        <f t="shared" ca="1" si="2211"/>
        <v>0</v>
      </c>
      <c r="AS1354" s="326">
        <f t="shared" ca="1" si="2211"/>
        <v>0</v>
      </c>
      <c r="AT1354" s="326">
        <f t="shared" ca="1" si="2211"/>
        <v>0</v>
      </c>
      <c r="AU1354" s="326">
        <f t="shared" ref="AU1354:BM1354" ca="1" si="2212">(AU1296+AU1325)/(1-$H1354)</f>
        <v>0</v>
      </c>
      <c r="AV1354" s="326">
        <f t="shared" ca="1" si="2212"/>
        <v>0</v>
      </c>
      <c r="AW1354" s="326">
        <f t="shared" ca="1" si="2212"/>
        <v>0</v>
      </c>
      <c r="AX1354" s="326">
        <f t="shared" ca="1" si="2212"/>
        <v>0</v>
      </c>
      <c r="AY1354" s="326">
        <f t="shared" ca="1" si="2212"/>
        <v>0</v>
      </c>
      <c r="AZ1354" s="326">
        <f t="shared" ca="1" si="2212"/>
        <v>0</v>
      </c>
      <c r="BA1354" s="326">
        <f t="shared" ca="1" si="2212"/>
        <v>0</v>
      </c>
      <c r="BB1354" s="326">
        <f t="shared" ca="1" si="2212"/>
        <v>0</v>
      </c>
      <c r="BC1354" s="326">
        <f t="shared" ca="1" si="2212"/>
        <v>0</v>
      </c>
      <c r="BD1354" s="326">
        <f t="shared" ca="1" si="2212"/>
        <v>0</v>
      </c>
      <c r="BE1354" s="326">
        <f t="shared" ca="1" si="2212"/>
        <v>0</v>
      </c>
      <c r="BF1354" s="326">
        <f t="shared" ca="1" si="2212"/>
        <v>0</v>
      </c>
      <c r="BG1354" s="326">
        <f t="shared" ca="1" si="2212"/>
        <v>0</v>
      </c>
      <c r="BH1354" s="326">
        <f t="shared" ca="1" si="2212"/>
        <v>0</v>
      </c>
      <c r="BI1354" s="326">
        <f t="shared" ca="1" si="2212"/>
        <v>0</v>
      </c>
      <c r="BJ1354" s="326">
        <f t="shared" ca="1" si="2212"/>
        <v>0</v>
      </c>
      <c r="BK1354" s="326">
        <f t="shared" ca="1" si="2212"/>
        <v>0</v>
      </c>
      <c r="BL1354" s="326">
        <f t="shared" ca="1" si="2212"/>
        <v>0</v>
      </c>
      <c r="BM1354" s="326">
        <f t="shared" ca="1" si="2212"/>
        <v>0</v>
      </c>
    </row>
    <row r="1355" spans="3:65" outlineLevel="1" x14ac:dyDescent="0.2">
      <c r="C1355" s="325">
        <f t="shared" si="2200"/>
        <v>7</v>
      </c>
      <c r="D1355" s="303" t="str">
        <f t="shared" si="2196"/>
        <v>item 7</v>
      </c>
      <c r="E1355" s="350" t="str">
        <f t="shared" si="2196"/>
        <v>Operating Expense</v>
      </c>
      <c r="F1355" s="320">
        <f t="shared" si="2196"/>
        <v>2</v>
      </c>
      <c r="G1355" s="320"/>
      <c r="H1355" s="381">
        <f t="shared" si="2197"/>
        <v>0.38574999999999998</v>
      </c>
      <c r="I1355" s="372"/>
      <c r="K1355" s="341">
        <f t="shared" ca="1" si="2201"/>
        <v>0</v>
      </c>
      <c r="L1355" s="342">
        <f t="shared" ca="1" si="2202"/>
        <v>0</v>
      </c>
      <c r="O1355" s="326">
        <f t="shared" ref="O1355:AT1355" ca="1" si="2213">(O1297+O1326)/(1-$H1355)</f>
        <v>0</v>
      </c>
      <c r="P1355" s="326">
        <f t="shared" ca="1" si="2213"/>
        <v>0</v>
      </c>
      <c r="Q1355" s="326">
        <f t="shared" ca="1" si="2213"/>
        <v>0</v>
      </c>
      <c r="R1355" s="326">
        <f t="shared" ca="1" si="2213"/>
        <v>0</v>
      </c>
      <c r="S1355" s="326">
        <f t="shared" ca="1" si="2213"/>
        <v>0</v>
      </c>
      <c r="T1355" s="326">
        <f t="shared" ca="1" si="2213"/>
        <v>0</v>
      </c>
      <c r="U1355" s="326">
        <f t="shared" ca="1" si="2213"/>
        <v>0</v>
      </c>
      <c r="V1355" s="326">
        <f t="shared" ca="1" si="2213"/>
        <v>0</v>
      </c>
      <c r="W1355" s="326">
        <f t="shared" ca="1" si="2213"/>
        <v>0</v>
      </c>
      <c r="X1355" s="326">
        <f t="shared" ca="1" si="2213"/>
        <v>0</v>
      </c>
      <c r="Y1355" s="326">
        <f t="shared" ca="1" si="2213"/>
        <v>0</v>
      </c>
      <c r="Z1355" s="326">
        <f t="shared" ca="1" si="2213"/>
        <v>0</v>
      </c>
      <c r="AA1355" s="326">
        <f t="shared" ca="1" si="2213"/>
        <v>0</v>
      </c>
      <c r="AB1355" s="326">
        <f t="shared" ca="1" si="2213"/>
        <v>0</v>
      </c>
      <c r="AC1355" s="326">
        <f t="shared" ca="1" si="2213"/>
        <v>0</v>
      </c>
      <c r="AD1355" s="326">
        <f t="shared" ca="1" si="2213"/>
        <v>0</v>
      </c>
      <c r="AE1355" s="326">
        <f t="shared" ca="1" si="2213"/>
        <v>0</v>
      </c>
      <c r="AF1355" s="326">
        <f t="shared" ca="1" si="2213"/>
        <v>0</v>
      </c>
      <c r="AG1355" s="326">
        <f t="shared" ca="1" si="2213"/>
        <v>0</v>
      </c>
      <c r="AH1355" s="326">
        <f t="shared" ca="1" si="2213"/>
        <v>0</v>
      </c>
      <c r="AI1355" s="326">
        <f t="shared" ca="1" si="2213"/>
        <v>0</v>
      </c>
      <c r="AJ1355" s="326">
        <f t="shared" ca="1" si="2213"/>
        <v>0</v>
      </c>
      <c r="AK1355" s="326">
        <f t="shared" ca="1" si="2213"/>
        <v>0</v>
      </c>
      <c r="AL1355" s="326">
        <f t="shared" ca="1" si="2213"/>
        <v>0</v>
      </c>
      <c r="AM1355" s="326">
        <f t="shared" ca="1" si="2213"/>
        <v>0</v>
      </c>
      <c r="AN1355" s="326">
        <f t="shared" ca="1" si="2213"/>
        <v>0</v>
      </c>
      <c r="AO1355" s="326">
        <f t="shared" ca="1" si="2213"/>
        <v>0</v>
      </c>
      <c r="AP1355" s="326">
        <f t="shared" ca="1" si="2213"/>
        <v>0</v>
      </c>
      <c r="AQ1355" s="326">
        <f t="shared" ca="1" si="2213"/>
        <v>0</v>
      </c>
      <c r="AR1355" s="326">
        <f t="shared" ca="1" si="2213"/>
        <v>0</v>
      </c>
      <c r="AS1355" s="326">
        <f t="shared" ca="1" si="2213"/>
        <v>0</v>
      </c>
      <c r="AT1355" s="326">
        <f t="shared" ca="1" si="2213"/>
        <v>0</v>
      </c>
      <c r="AU1355" s="326">
        <f t="shared" ref="AU1355:BM1355" ca="1" si="2214">(AU1297+AU1326)/(1-$H1355)</f>
        <v>0</v>
      </c>
      <c r="AV1355" s="326">
        <f t="shared" ca="1" si="2214"/>
        <v>0</v>
      </c>
      <c r="AW1355" s="326">
        <f t="shared" ca="1" si="2214"/>
        <v>0</v>
      </c>
      <c r="AX1355" s="326">
        <f t="shared" ca="1" si="2214"/>
        <v>0</v>
      </c>
      <c r="AY1355" s="326">
        <f t="shared" ca="1" si="2214"/>
        <v>0</v>
      </c>
      <c r="AZ1355" s="326">
        <f t="shared" ca="1" si="2214"/>
        <v>0</v>
      </c>
      <c r="BA1355" s="326">
        <f t="shared" ca="1" si="2214"/>
        <v>0</v>
      </c>
      <c r="BB1355" s="326">
        <f t="shared" ca="1" si="2214"/>
        <v>0</v>
      </c>
      <c r="BC1355" s="326">
        <f t="shared" ca="1" si="2214"/>
        <v>0</v>
      </c>
      <c r="BD1355" s="326">
        <f t="shared" ca="1" si="2214"/>
        <v>0</v>
      </c>
      <c r="BE1355" s="326">
        <f t="shared" ca="1" si="2214"/>
        <v>0</v>
      </c>
      <c r="BF1355" s="326">
        <f t="shared" ca="1" si="2214"/>
        <v>0</v>
      </c>
      <c r="BG1355" s="326">
        <f t="shared" ca="1" si="2214"/>
        <v>0</v>
      </c>
      <c r="BH1355" s="326">
        <f t="shared" ca="1" si="2214"/>
        <v>0</v>
      </c>
      <c r="BI1355" s="326">
        <f t="shared" ca="1" si="2214"/>
        <v>0</v>
      </c>
      <c r="BJ1355" s="326">
        <f t="shared" ca="1" si="2214"/>
        <v>0</v>
      </c>
      <c r="BK1355" s="326">
        <f t="shared" ca="1" si="2214"/>
        <v>0</v>
      </c>
      <c r="BL1355" s="326">
        <f t="shared" ca="1" si="2214"/>
        <v>0</v>
      </c>
      <c r="BM1355" s="326">
        <f t="shared" ca="1" si="2214"/>
        <v>0</v>
      </c>
    </row>
    <row r="1356" spans="3:65" outlineLevel="1" x14ac:dyDescent="0.2">
      <c r="C1356" s="325">
        <f t="shared" si="2200"/>
        <v>8</v>
      </c>
      <c r="D1356" s="303" t="str">
        <f t="shared" si="2196"/>
        <v>item 8</v>
      </c>
      <c r="E1356" s="350" t="str">
        <f t="shared" si="2196"/>
        <v>Operating Expense</v>
      </c>
      <c r="F1356" s="320">
        <f t="shared" si="2196"/>
        <v>2</v>
      </c>
      <c r="G1356" s="320"/>
      <c r="H1356" s="381">
        <f t="shared" si="2197"/>
        <v>0.38574999999999998</v>
      </c>
      <c r="I1356" s="372"/>
      <c r="K1356" s="341">
        <f t="shared" ca="1" si="2201"/>
        <v>0</v>
      </c>
      <c r="L1356" s="342">
        <f t="shared" ca="1" si="2202"/>
        <v>0</v>
      </c>
      <c r="O1356" s="326">
        <f t="shared" ref="O1356:AT1356" ca="1" si="2215">(O1298+O1327)/(1-$H1356)</f>
        <v>0</v>
      </c>
      <c r="P1356" s="326">
        <f t="shared" ca="1" si="2215"/>
        <v>0</v>
      </c>
      <c r="Q1356" s="326">
        <f t="shared" ca="1" si="2215"/>
        <v>0</v>
      </c>
      <c r="R1356" s="326">
        <f t="shared" ca="1" si="2215"/>
        <v>0</v>
      </c>
      <c r="S1356" s="326">
        <f t="shared" ca="1" si="2215"/>
        <v>0</v>
      </c>
      <c r="T1356" s="326">
        <f t="shared" ca="1" si="2215"/>
        <v>0</v>
      </c>
      <c r="U1356" s="326">
        <f t="shared" ca="1" si="2215"/>
        <v>0</v>
      </c>
      <c r="V1356" s="326">
        <f t="shared" ca="1" si="2215"/>
        <v>0</v>
      </c>
      <c r="W1356" s="326">
        <f t="shared" ca="1" si="2215"/>
        <v>0</v>
      </c>
      <c r="X1356" s="326">
        <f t="shared" ca="1" si="2215"/>
        <v>0</v>
      </c>
      <c r="Y1356" s="326">
        <f t="shared" ca="1" si="2215"/>
        <v>0</v>
      </c>
      <c r="Z1356" s="326">
        <f t="shared" ca="1" si="2215"/>
        <v>0</v>
      </c>
      <c r="AA1356" s="326">
        <f t="shared" ca="1" si="2215"/>
        <v>0</v>
      </c>
      <c r="AB1356" s="326">
        <f t="shared" ca="1" si="2215"/>
        <v>0</v>
      </c>
      <c r="AC1356" s="326">
        <f t="shared" ca="1" si="2215"/>
        <v>0</v>
      </c>
      <c r="AD1356" s="326">
        <f t="shared" ca="1" si="2215"/>
        <v>0</v>
      </c>
      <c r="AE1356" s="326">
        <f t="shared" ca="1" si="2215"/>
        <v>0</v>
      </c>
      <c r="AF1356" s="326">
        <f t="shared" ca="1" si="2215"/>
        <v>0</v>
      </c>
      <c r="AG1356" s="326">
        <f t="shared" ca="1" si="2215"/>
        <v>0</v>
      </c>
      <c r="AH1356" s="326">
        <f t="shared" ca="1" si="2215"/>
        <v>0</v>
      </c>
      <c r="AI1356" s="326">
        <f t="shared" ca="1" si="2215"/>
        <v>0</v>
      </c>
      <c r="AJ1356" s="326">
        <f t="shared" ca="1" si="2215"/>
        <v>0</v>
      </c>
      <c r="AK1356" s="326">
        <f t="shared" ca="1" si="2215"/>
        <v>0</v>
      </c>
      <c r="AL1356" s="326">
        <f t="shared" ca="1" si="2215"/>
        <v>0</v>
      </c>
      <c r="AM1356" s="326">
        <f t="shared" ca="1" si="2215"/>
        <v>0</v>
      </c>
      <c r="AN1356" s="326">
        <f t="shared" ca="1" si="2215"/>
        <v>0</v>
      </c>
      <c r="AO1356" s="326">
        <f t="shared" ca="1" si="2215"/>
        <v>0</v>
      </c>
      <c r="AP1356" s="326">
        <f t="shared" ca="1" si="2215"/>
        <v>0</v>
      </c>
      <c r="AQ1356" s="326">
        <f t="shared" ca="1" si="2215"/>
        <v>0</v>
      </c>
      <c r="AR1356" s="326">
        <f t="shared" ca="1" si="2215"/>
        <v>0</v>
      </c>
      <c r="AS1356" s="326">
        <f t="shared" ca="1" si="2215"/>
        <v>0</v>
      </c>
      <c r="AT1356" s="326">
        <f t="shared" ca="1" si="2215"/>
        <v>0</v>
      </c>
      <c r="AU1356" s="326">
        <f t="shared" ref="AU1356:BM1356" ca="1" si="2216">(AU1298+AU1327)/(1-$H1356)</f>
        <v>0</v>
      </c>
      <c r="AV1356" s="326">
        <f t="shared" ca="1" si="2216"/>
        <v>0</v>
      </c>
      <c r="AW1356" s="326">
        <f t="shared" ca="1" si="2216"/>
        <v>0</v>
      </c>
      <c r="AX1356" s="326">
        <f t="shared" ca="1" si="2216"/>
        <v>0</v>
      </c>
      <c r="AY1356" s="326">
        <f t="shared" ca="1" si="2216"/>
        <v>0</v>
      </c>
      <c r="AZ1356" s="326">
        <f t="shared" ca="1" si="2216"/>
        <v>0</v>
      </c>
      <c r="BA1356" s="326">
        <f t="shared" ca="1" si="2216"/>
        <v>0</v>
      </c>
      <c r="BB1356" s="326">
        <f t="shared" ca="1" si="2216"/>
        <v>0</v>
      </c>
      <c r="BC1356" s="326">
        <f t="shared" ca="1" si="2216"/>
        <v>0</v>
      </c>
      <c r="BD1356" s="326">
        <f t="shared" ca="1" si="2216"/>
        <v>0</v>
      </c>
      <c r="BE1356" s="326">
        <f t="shared" ca="1" si="2216"/>
        <v>0</v>
      </c>
      <c r="BF1356" s="326">
        <f t="shared" ca="1" si="2216"/>
        <v>0</v>
      </c>
      <c r="BG1356" s="326">
        <f t="shared" ca="1" si="2216"/>
        <v>0</v>
      </c>
      <c r="BH1356" s="326">
        <f t="shared" ca="1" si="2216"/>
        <v>0</v>
      </c>
      <c r="BI1356" s="326">
        <f t="shared" ca="1" si="2216"/>
        <v>0</v>
      </c>
      <c r="BJ1356" s="326">
        <f t="shared" ca="1" si="2216"/>
        <v>0</v>
      </c>
      <c r="BK1356" s="326">
        <f t="shared" ca="1" si="2216"/>
        <v>0</v>
      </c>
      <c r="BL1356" s="326">
        <f t="shared" ca="1" si="2216"/>
        <v>0</v>
      </c>
      <c r="BM1356" s="326">
        <f t="shared" ca="1" si="2216"/>
        <v>0</v>
      </c>
    </row>
    <row r="1357" spans="3:65" outlineLevel="1" x14ac:dyDescent="0.2">
      <c r="C1357" s="325">
        <f t="shared" si="2200"/>
        <v>9</v>
      </c>
      <c r="D1357" s="303" t="str">
        <f t="shared" si="2196"/>
        <v>item 9</v>
      </c>
      <c r="E1357" s="350" t="str">
        <f t="shared" si="2196"/>
        <v>Operating Expense</v>
      </c>
      <c r="F1357" s="320">
        <f t="shared" si="2196"/>
        <v>2</v>
      </c>
      <c r="G1357" s="320"/>
      <c r="H1357" s="381">
        <f t="shared" si="2197"/>
        <v>0.38574999999999998</v>
      </c>
      <c r="I1357" s="372"/>
      <c r="K1357" s="341">
        <f t="shared" ca="1" si="2201"/>
        <v>0</v>
      </c>
      <c r="L1357" s="342">
        <f t="shared" ca="1" si="2202"/>
        <v>0</v>
      </c>
      <c r="O1357" s="326">
        <f t="shared" ref="O1357:AT1357" ca="1" si="2217">(O1299+O1328)/(1-$H1357)</f>
        <v>0</v>
      </c>
      <c r="P1357" s="326">
        <f t="shared" ca="1" si="2217"/>
        <v>0</v>
      </c>
      <c r="Q1357" s="326">
        <f t="shared" ca="1" si="2217"/>
        <v>0</v>
      </c>
      <c r="R1357" s="326">
        <f t="shared" ca="1" si="2217"/>
        <v>0</v>
      </c>
      <c r="S1357" s="326">
        <f t="shared" ca="1" si="2217"/>
        <v>0</v>
      </c>
      <c r="T1357" s="326">
        <f t="shared" ca="1" si="2217"/>
        <v>0</v>
      </c>
      <c r="U1357" s="326">
        <f t="shared" ca="1" si="2217"/>
        <v>0</v>
      </c>
      <c r="V1357" s="326">
        <f t="shared" ca="1" si="2217"/>
        <v>0</v>
      </c>
      <c r="W1357" s="326">
        <f t="shared" ca="1" si="2217"/>
        <v>0</v>
      </c>
      <c r="X1357" s="326">
        <f t="shared" ca="1" si="2217"/>
        <v>0</v>
      </c>
      <c r="Y1357" s="326">
        <f t="shared" ca="1" si="2217"/>
        <v>0</v>
      </c>
      <c r="Z1357" s="326">
        <f t="shared" ca="1" si="2217"/>
        <v>0</v>
      </c>
      <c r="AA1357" s="326">
        <f t="shared" ca="1" si="2217"/>
        <v>0</v>
      </c>
      <c r="AB1357" s="326">
        <f t="shared" ca="1" si="2217"/>
        <v>0</v>
      </c>
      <c r="AC1357" s="326">
        <f t="shared" ca="1" si="2217"/>
        <v>0</v>
      </c>
      <c r="AD1357" s="326">
        <f t="shared" ca="1" si="2217"/>
        <v>0</v>
      </c>
      <c r="AE1357" s="326">
        <f t="shared" ca="1" si="2217"/>
        <v>0</v>
      </c>
      <c r="AF1357" s="326">
        <f t="shared" ca="1" si="2217"/>
        <v>0</v>
      </c>
      <c r="AG1357" s="326">
        <f t="shared" ca="1" si="2217"/>
        <v>0</v>
      </c>
      <c r="AH1357" s="326">
        <f t="shared" ca="1" si="2217"/>
        <v>0</v>
      </c>
      <c r="AI1357" s="326">
        <f t="shared" ca="1" si="2217"/>
        <v>0</v>
      </c>
      <c r="AJ1357" s="326">
        <f t="shared" ca="1" si="2217"/>
        <v>0</v>
      </c>
      <c r="AK1357" s="326">
        <f t="shared" ca="1" si="2217"/>
        <v>0</v>
      </c>
      <c r="AL1357" s="326">
        <f t="shared" ca="1" si="2217"/>
        <v>0</v>
      </c>
      <c r="AM1357" s="326">
        <f t="shared" ca="1" si="2217"/>
        <v>0</v>
      </c>
      <c r="AN1357" s="326">
        <f t="shared" ca="1" si="2217"/>
        <v>0</v>
      </c>
      <c r="AO1357" s="326">
        <f t="shared" ca="1" si="2217"/>
        <v>0</v>
      </c>
      <c r="AP1357" s="326">
        <f t="shared" ca="1" si="2217"/>
        <v>0</v>
      </c>
      <c r="AQ1357" s="326">
        <f t="shared" ca="1" si="2217"/>
        <v>0</v>
      </c>
      <c r="AR1357" s="326">
        <f t="shared" ca="1" si="2217"/>
        <v>0</v>
      </c>
      <c r="AS1357" s="326">
        <f t="shared" ca="1" si="2217"/>
        <v>0</v>
      </c>
      <c r="AT1357" s="326">
        <f t="shared" ca="1" si="2217"/>
        <v>0</v>
      </c>
      <c r="AU1357" s="326">
        <f t="shared" ref="AU1357:BM1357" ca="1" si="2218">(AU1299+AU1328)/(1-$H1357)</f>
        <v>0</v>
      </c>
      <c r="AV1357" s="326">
        <f t="shared" ca="1" si="2218"/>
        <v>0</v>
      </c>
      <c r="AW1357" s="326">
        <f t="shared" ca="1" si="2218"/>
        <v>0</v>
      </c>
      <c r="AX1357" s="326">
        <f t="shared" ca="1" si="2218"/>
        <v>0</v>
      </c>
      <c r="AY1357" s="326">
        <f t="shared" ca="1" si="2218"/>
        <v>0</v>
      </c>
      <c r="AZ1357" s="326">
        <f t="shared" ca="1" si="2218"/>
        <v>0</v>
      </c>
      <c r="BA1357" s="326">
        <f t="shared" ca="1" si="2218"/>
        <v>0</v>
      </c>
      <c r="BB1357" s="326">
        <f t="shared" ca="1" si="2218"/>
        <v>0</v>
      </c>
      <c r="BC1357" s="326">
        <f t="shared" ca="1" si="2218"/>
        <v>0</v>
      </c>
      <c r="BD1357" s="326">
        <f t="shared" ca="1" si="2218"/>
        <v>0</v>
      </c>
      <c r="BE1357" s="326">
        <f t="shared" ca="1" si="2218"/>
        <v>0</v>
      </c>
      <c r="BF1357" s="326">
        <f t="shared" ca="1" si="2218"/>
        <v>0</v>
      </c>
      <c r="BG1357" s="326">
        <f t="shared" ca="1" si="2218"/>
        <v>0</v>
      </c>
      <c r="BH1357" s="326">
        <f t="shared" ca="1" si="2218"/>
        <v>0</v>
      </c>
      <c r="BI1357" s="326">
        <f t="shared" ca="1" si="2218"/>
        <v>0</v>
      </c>
      <c r="BJ1357" s="326">
        <f t="shared" ca="1" si="2218"/>
        <v>0</v>
      </c>
      <c r="BK1357" s="326">
        <f t="shared" ca="1" si="2218"/>
        <v>0</v>
      </c>
      <c r="BL1357" s="326">
        <f t="shared" ca="1" si="2218"/>
        <v>0</v>
      </c>
      <c r="BM1357" s="326">
        <f t="shared" ca="1" si="2218"/>
        <v>0</v>
      </c>
    </row>
    <row r="1358" spans="3:65" outlineLevel="1" x14ac:dyDescent="0.2">
      <c r="C1358" s="325">
        <f t="shared" si="2200"/>
        <v>10</v>
      </c>
      <c r="D1358" s="303" t="str">
        <f t="shared" si="2196"/>
        <v>item 10</v>
      </c>
      <c r="E1358" s="350" t="str">
        <f t="shared" si="2196"/>
        <v>Operating Expense</v>
      </c>
      <c r="F1358" s="320">
        <f t="shared" si="2196"/>
        <v>2</v>
      </c>
      <c r="G1358" s="320"/>
      <c r="H1358" s="381">
        <f t="shared" si="2197"/>
        <v>0.38574999999999998</v>
      </c>
      <c r="I1358" s="372"/>
      <c r="K1358" s="341">
        <f t="shared" ca="1" si="2201"/>
        <v>0</v>
      </c>
      <c r="L1358" s="342">
        <f t="shared" ca="1" si="2202"/>
        <v>0</v>
      </c>
      <c r="O1358" s="326">
        <f t="shared" ref="O1358:AT1358" ca="1" si="2219">(O1300+O1329)/(1-$H1358)</f>
        <v>0</v>
      </c>
      <c r="P1358" s="326">
        <f t="shared" ca="1" si="2219"/>
        <v>0</v>
      </c>
      <c r="Q1358" s="326">
        <f t="shared" ca="1" si="2219"/>
        <v>0</v>
      </c>
      <c r="R1358" s="326">
        <f t="shared" ca="1" si="2219"/>
        <v>0</v>
      </c>
      <c r="S1358" s="326">
        <f t="shared" ca="1" si="2219"/>
        <v>0</v>
      </c>
      <c r="T1358" s="326">
        <f t="shared" ca="1" si="2219"/>
        <v>0</v>
      </c>
      <c r="U1358" s="326">
        <f t="shared" ca="1" si="2219"/>
        <v>0</v>
      </c>
      <c r="V1358" s="326">
        <f t="shared" ca="1" si="2219"/>
        <v>0</v>
      </c>
      <c r="W1358" s="326">
        <f t="shared" ca="1" si="2219"/>
        <v>0</v>
      </c>
      <c r="X1358" s="326">
        <f t="shared" ca="1" si="2219"/>
        <v>0</v>
      </c>
      <c r="Y1358" s="326">
        <f t="shared" ca="1" si="2219"/>
        <v>0</v>
      </c>
      <c r="Z1358" s="326">
        <f t="shared" ca="1" si="2219"/>
        <v>0</v>
      </c>
      <c r="AA1358" s="326">
        <f t="shared" ca="1" si="2219"/>
        <v>0</v>
      </c>
      <c r="AB1358" s="326">
        <f t="shared" ca="1" si="2219"/>
        <v>0</v>
      </c>
      <c r="AC1358" s="326">
        <f t="shared" ca="1" si="2219"/>
        <v>0</v>
      </c>
      <c r="AD1358" s="326">
        <f t="shared" ca="1" si="2219"/>
        <v>0</v>
      </c>
      <c r="AE1358" s="326">
        <f t="shared" ca="1" si="2219"/>
        <v>0</v>
      </c>
      <c r="AF1358" s="326">
        <f t="shared" ca="1" si="2219"/>
        <v>0</v>
      </c>
      <c r="AG1358" s="326">
        <f t="shared" ca="1" si="2219"/>
        <v>0</v>
      </c>
      <c r="AH1358" s="326">
        <f t="shared" ca="1" si="2219"/>
        <v>0</v>
      </c>
      <c r="AI1358" s="326">
        <f t="shared" ca="1" si="2219"/>
        <v>0</v>
      </c>
      <c r="AJ1358" s="326">
        <f t="shared" ca="1" si="2219"/>
        <v>0</v>
      </c>
      <c r="AK1358" s="326">
        <f t="shared" ca="1" si="2219"/>
        <v>0</v>
      </c>
      <c r="AL1358" s="326">
        <f t="shared" ca="1" si="2219"/>
        <v>0</v>
      </c>
      <c r="AM1358" s="326">
        <f t="shared" ca="1" si="2219"/>
        <v>0</v>
      </c>
      <c r="AN1358" s="326">
        <f t="shared" ca="1" si="2219"/>
        <v>0</v>
      </c>
      <c r="AO1358" s="326">
        <f t="shared" ca="1" si="2219"/>
        <v>0</v>
      </c>
      <c r="AP1358" s="326">
        <f t="shared" ca="1" si="2219"/>
        <v>0</v>
      </c>
      <c r="AQ1358" s="326">
        <f t="shared" ca="1" si="2219"/>
        <v>0</v>
      </c>
      <c r="AR1358" s="326">
        <f t="shared" ca="1" si="2219"/>
        <v>0</v>
      </c>
      <c r="AS1358" s="326">
        <f t="shared" ca="1" si="2219"/>
        <v>0</v>
      </c>
      <c r="AT1358" s="326">
        <f t="shared" ca="1" si="2219"/>
        <v>0</v>
      </c>
      <c r="AU1358" s="326">
        <f t="shared" ref="AU1358:BM1358" ca="1" si="2220">(AU1300+AU1329)/(1-$H1358)</f>
        <v>0</v>
      </c>
      <c r="AV1358" s="326">
        <f t="shared" ca="1" si="2220"/>
        <v>0</v>
      </c>
      <c r="AW1358" s="326">
        <f t="shared" ca="1" si="2220"/>
        <v>0</v>
      </c>
      <c r="AX1358" s="326">
        <f t="shared" ca="1" si="2220"/>
        <v>0</v>
      </c>
      <c r="AY1358" s="326">
        <f t="shared" ca="1" si="2220"/>
        <v>0</v>
      </c>
      <c r="AZ1358" s="326">
        <f t="shared" ca="1" si="2220"/>
        <v>0</v>
      </c>
      <c r="BA1358" s="326">
        <f t="shared" ca="1" si="2220"/>
        <v>0</v>
      </c>
      <c r="BB1358" s="326">
        <f t="shared" ca="1" si="2220"/>
        <v>0</v>
      </c>
      <c r="BC1358" s="326">
        <f t="shared" ca="1" si="2220"/>
        <v>0</v>
      </c>
      <c r="BD1358" s="326">
        <f t="shared" ca="1" si="2220"/>
        <v>0</v>
      </c>
      <c r="BE1358" s="326">
        <f t="shared" ca="1" si="2220"/>
        <v>0</v>
      </c>
      <c r="BF1358" s="326">
        <f t="shared" ca="1" si="2220"/>
        <v>0</v>
      </c>
      <c r="BG1358" s="326">
        <f t="shared" ca="1" si="2220"/>
        <v>0</v>
      </c>
      <c r="BH1358" s="326">
        <f t="shared" ca="1" si="2220"/>
        <v>0</v>
      </c>
      <c r="BI1358" s="326">
        <f t="shared" ca="1" si="2220"/>
        <v>0</v>
      </c>
      <c r="BJ1358" s="326">
        <f t="shared" ca="1" si="2220"/>
        <v>0</v>
      </c>
      <c r="BK1358" s="326">
        <f t="shared" ca="1" si="2220"/>
        <v>0</v>
      </c>
      <c r="BL1358" s="326">
        <f t="shared" ca="1" si="2220"/>
        <v>0</v>
      </c>
      <c r="BM1358" s="326">
        <f t="shared" ca="1" si="2220"/>
        <v>0</v>
      </c>
    </row>
    <row r="1359" spans="3:65" outlineLevel="1" x14ac:dyDescent="0.2">
      <c r="C1359" s="325">
        <f t="shared" si="2200"/>
        <v>11</v>
      </c>
      <c r="D1359" s="303" t="str">
        <f t="shared" si="2196"/>
        <v>item 11</v>
      </c>
      <c r="E1359" s="350" t="str">
        <f t="shared" si="2196"/>
        <v>Operating Expense</v>
      </c>
      <c r="F1359" s="320">
        <f t="shared" si="2196"/>
        <v>2</v>
      </c>
      <c r="G1359" s="320"/>
      <c r="H1359" s="381">
        <f t="shared" si="2197"/>
        <v>0.38574999999999998</v>
      </c>
      <c r="I1359" s="372"/>
      <c r="K1359" s="341">
        <f t="shared" ca="1" si="2201"/>
        <v>0</v>
      </c>
      <c r="L1359" s="342">
        <f t="shared" ca="1" si="2202"/>
        <v>0</v>
      </c>
      <c r="O1359" s="326">
        <f t="shared" ref="O1359:AT1359" ca="1" si="2221">(O1301+O1330)/(1-$H1359)</f>
        <v>0</v>
      </c>
      <c r="P1359" s="326">
        <f t="shared" ca="1" si="2221"/>
        <v>0</v>
      </c>
      <c r="Q1359" s="326">
        <f t="shared" ca="1" si="2221"/>
        <v>0</v>
      </c>
      <c r="R1359" s="326">
        <f t="shared" ca="1" si="2221"/>
        <v>0</v>
      </c>
      <c r="S1359" s="326">
        <f t="shared" ca="1" si="2221"/>
        <v>0</v>
      </c>
      <c r="T1359" s="326">
        <f t="shared" ca="1" si="2221"/>
        <v>0</v>
      </c>
      <c r="U1359" s="326">
        <f t="shared" ca="1" si="2221"/>
        <v>0</v>
      </c>
      <c r="V1359" s="326">
        <f t="shared" ca="1" si="2221"/>
        <v>0</v>
      </c>
      <c r="W1359" s="326">
        <f t="shared" ca="1" si="2221"/>
        <v>0</v>
      </c>
      <c r="X1359" s="326">
        <f t="shared" ca="1" si="2221"/>
        <v>0</v>
      </c>
      <c r="Y1359" s="326">
        <f t="shared" ca="1" si="2221"/>
        <v>0</v>
      </c>
      <c r="Z1359" s="326">
        <f t="shared" ca="1" si="2221"/>
        <v>0</v>
      </c>
      <c r="AA1359" s="326">
        <f t="shared" ca="1" si="2221"/>
        <v>0</v>
      </c>
      <c r="AB1359" s="326">
        <f t="shared" ca="1" si="2221"/>
        <v>0</v>
      </c>
      <c r="AC1359" s="326">
        <f t="shared" ca="1" si="2221"/>
        <v>0</v>
      </c>
      <c r="AD1359" s="326">
        <f t="shared" ca="1" si="2221"/>
        <v>0</v>
      </c>
      <c r="AE1359" s="326">
        <f t="shared" ca="1" si="2221"/>
        <v>0</v>
      </c>
      <c r="AF1359" s="326">
        <f t="shared" ca="1" si="2221"/>
        <v>0</v>
      </c>
      <c r="AG1359" s="326">
        <f t="shared" ca="1" si="2221"/>
        <v>0</v>
      </c>
      <c r="AH1359" s="326">
        <f t="shared" ca="1" si="2221"/>
        <v>0</v>
      </c>
      <c r="AI1359" s="326">
        <f t="shared" ca="1" si="2221"/>
        <v>0</v>
      </c>
      <c r="AJ1359" s="326">
        <f t="shared" ca="1" si="2221"/>
        <v>0</v>
      </c>
      <c r="AK1359" s="326">
        <f t="shared" ca="1" si="2221"/>
        <v>0</v>
      </c>
      <c r="AL1359" s="326">
        <f t="shared" ca="1" si="2221"/>
        <v>0</v>
      </c>
      <c r="AM1359" s="326">
        <f t="shared" ca="1" si="2221"/>
        <v>0</v>
      </c>
      <c r="AN1359" s="326">
        <f t="shared" ca="1" si="2221"/>
        <v>0</v>
      </c>
      <c r="AO1359" s="326">
        <f t="shared" ca="1" si="2221"/>
        <v>0</v>
      </c>
      <c r="AP1359" s="326">
        <f t="shared" ca="1" si="2221"/>
        <v>0</v>
      </c>
      <c r="AQ1359" s="326">
        <f t="shared" ca="1" si="2221"/>
        <v>0</v>
      </c>
      <c r="AR1359" s="326">
        <f t="shared" ca="1" si="2221"/>
        <v>0</v>
      </c>
      <c r="AS1359" s="326">
        <f t="shared" ca="1" si="2221"/>
        <v>0</v>
      </c>
      <c r="AT1359" s="326">
        <f t="shared" ca="1" si="2221"/>
        <v>0</v>
      </c>
      <c r="AU1359" s="326">
        <f t="shared" ref="AU1359:BM1359" ca="1" si="2222">(AU1301+AU1330)/(1-$H1359)</f>
        <v>0</v>
      </c>
      <c r="AV1359" s="326">
        <f t="shared" ca="1" si="2222"/>
        <v>0</v>
      </c>
      <c r="AW1359" s="326">
        <f t="shared" ca="1" si="2222"/>
        <v>0</v>
      </c>
      <c r="AX1359" s="326">
        <f t="shared" ca="1" si="2222"/>
        <v>0</v>
      </c>
      <c r="AY1359" s="326">
        <f t="shared" ca="1" si="2222"/>
        <v>0</v>
      </c>
      <c r="AZ1359" s="326">
        <f t="shared" ca="1" si="2222"/>
        <v>0</v>
      </c>
      <c r="BA1359" s="326">
        <f t="shared" ca="1" si="2222"/>
        <v>0</v>
      </c>
      <c r="BB1359" s="326">
        <f t="shared" ca="1" si="2222"/>
        <v>0</v>
      </c>
      <c r="BC1359" s="326">
        <f t="shared" ca="1" si="2222"/>
        <v>0</v>
      </c>
      <c r="BD1359" s="326">
        <f t="shared" ca="1" si="2222"/>
        <v>0</v>
      </c>
      <c r="BE1359" s="326">
        <f t="shared" ca="1" si="2222"/>
        <v>0</v>
      </c>
      <c r="BF1359" s="326">
        <f t="shared" ca="1" si="2222"/>
        <v>0</v>
      </c>
      <c r="BG1359" s="326">
        <f t="shared" ca="1" si="2222"/>
        <v>0</v>
      </c>
      <c r="BH1359" s="326">
        <f t="shared" ca="1" si="2222"/>
        <v>0</v>
      </c>
      <c r="BI1359" s="326">
        <f t="shared" ca="1" si="2222"/>
        <v>0</v>
      </c>
      <c r="BJ1359" s="326">
        <f t="shared" ca="1" si="2222"/>
        <v>0</v>
      </c>
      <c r="BK1359" s="326">
        <f t="shared" ca="1" si="2222"/>
        <v>0</v>
      </c>
      <c r="BL1359" s="326">
        <f t="shared" ca="1" si="2222"/>
        <v>0</v>
      </c>
      <c r="BM1359" s="326">
        <f t="shared" ca="1" si="2222"/>
        <v>0</v>
      </c>
    </row>
    <row r="1360" spans="3:65" outlineLevel="1" x14ac:dyDescent="0.2">
      <c r="C1360" s="325">
        <f t="shared" si="2200"/>
        <v>12</v>
      </c>
      <c r="D1360" s="303" t="str">
        <f t="shared" si="2196"/>
        <v>item 12</v>
      </c>
      <c r="E1360" s="350" t="str">
        <f t="shared" si="2196"/>
        <v>Operating Expense</v>
      </c>
      <c r="F1360" s="320">
        <f t="shared" si="2196"/>
        <v>2</v>
      </c>
      <c r="G1360" s="320"/>
      <c r="H1360" s="381">
        <f t="shared" si="2197"/>
        <v>0.38574999999999998</v>
      </c>
      <c r="I1360" s="372"/>
      <c r="K1360" s="341">
        <f t="shared" ca="1" si="2201"/>
        <v>0</v>
      </c>
      <c r="L1360" s="342">
        <f t="shared" ca="1" si="2202"/>
        <v>0</v>
      </c>
      <c r="O1360" s="326">
        <f t="shared" ref="O1360:AT1360" ca="1" si="2223">(O1302+O1331)/(1-$H1360)</f>
        <v>0</v>
      </c>
      <c r="P1360" s="326">
        <f t="shared" ca="1" si="2223"/>
        <v>0</v>
      </c>
      <c r="Q1360" s="326">
        <f t="shared" ca="1" si="2223"/>
        <v>0</v>
      </c>
      <c r="R1360" s="326">
        <f t="shared" ca="1" si="2223"/>
        <v>0</v>
      </c>
      <c r="S1360" s="326">
        <f t="shared" ca="1" si="2223"/>
        <v>0</v>
      </c>
      <c r="T1360" s="326">
        <f t="shared" ca="1" si="2223"/>
        <v>0</v>
      </c>
      <c r="U1360" s="326">
        <f t="shared" ca="1" si="2223"/>
        <v>0</v>
      </c>
      <c r="V1360" s="326">
        <f t="shared" ca="1" si="2223"/>
        <v>0</v>
      </c>
      <c r="W1360" s="326">
        <f t="shared" ca="1" si="2223"/>
        <v>0</v>
      </c>
      <c r="X1360" s="326">
        <f t="shared" ca="1" si="2223"/>
        <v>0</v>
      </c>
      <c r="Y1360" s="326">
        <f t="shared" ca="1" si="2223"/>
        <v>0</v>
      </c>
      <c r="Z1360" s="326">
        <f t="shared" ca="1" si="2223"/>
        <v>0</v>
      </c>
      <c r="AA1360" s="326">
        <f t="shared" ca="1" si="2223"/>
        <v>0</v>
      </c>
      <c r="AB1360" s="326">
        <f t="shared" ca="1" si="2223"/>
        <v>0</v>
      </c>
      <c r="AC1360" s="326">
        <f t="shared" ca="1" si="2223"/>
        <v>0</v>
      </c>
      <c r="AD1360" s="326">
        <f t="shared" ca="1" si="2223"/>
        <v>0</v>
      </c>
      <c r="AE1360" s="326">
        <f t="shared" ca="1" si="2223"/>
        <v>0</v>
      </c>
      <c r="AF1360" s="326">
        <f t="shared" ca="1" si="2223"/>
        <v>0</v>
      </c>
      <c r="AG1360" s="326">
        <f t="shared" ca="1" si="2223"/>
        <v>0</v>
      </c>
      <c r="AH1360" s="326">
        <f t="shared" ca="1" si="2223"/>
        <v>0</v>
      </c>
      <c r="AI1360" s="326">
        <f t="shared" ca="1" si="2223"/>
        <v>0</v>
      </c>
      <c r="AJ1360" s="326">
        <f t="shared" ca="1" si="2223"/>
        <v>0</v>
      </c>
      <c r="AK1360" s="326">
        <f t="shared" ca="1" si="2223"/>
        <v>0</v>
      </c>
      <c r="AL1360" s="326">
        <f t="shared" ca="1" si="2223"/>
        <v>0</v>
      </c>
      <c r="AM1360" s="326">
        <f t="shared" ca="1" si="2223"/>
        <v>0</v>
      </c>
      <c r="AN1360" s="326">
        <f t="shared" ca="1" si="2223"/>
        <v>0</v>
      </c>
      <c r="AO1360" s="326">
        <f t="shared" ca="1" si="2223"/>
        <v>0</v>
      </c>
      <c r="AP1360" s="326">
        <f t="shared" ca="1" si="2223"/>
        <v>0</v>
      </c>
      <c r="AQ1360" s="326">
        <f t="shared" ca="1" si="2223"/>
        <v>0</v>
      </c>
      <c r="AR1360" s="326">
        <f t="shared" ca="1" si="2223"/>
        <v>0</v>
      </c>
      <c r="AS1360" s="326">
        <f t="shared" ca="1" si="2223"/>
        <v>0</v>
      </c>
      <c r="AT1360" s="326">
        <f t="shared" ca="1" si="2223"/>
        <v>0</v>
      </c>
      <c r="AU1360" s="326">
        <f t="shared" ref="AU1360:BM1360" ca="1" si="2224">(AU1302+AU1331)/(1-$H1360)</f>
        <v>0</v>
      </c>
      <c r="AV1360" s="326">
        <f t="shared" ca="1" si="2224"/>
        <v>0</v>
      </c>
      <c r="AW1360" s="326">
        <f t="shared" ca="1" si="2224"/>
        <v>0</v>
      </c>
      <c r="AX1360" s="326">
        <f t="shared" ca="1" si="2224"/>
        <v>0</v>
      </c>
      <c r="AY1360" s="326">
        <f t="shared" ca="1" si="2224"/>
        <v>0</v>
      </c>
      <c r="AZ1360" s="326">
        <f t="shared" ca="1" si="2224"/>
        <v>0</v>
      </c>
      <c r="BA1360" s="326">
        <f t="shared" ca="1" si="2224"/>
        <v>0</v>
      </c>
      <c r="BB1360" s="326">
        <f t="shared" ca="1" si="2224"/>
        <v>0</v>
      </c>
      <c r="BC1360" s="326">
        <f t="shared" ca="1" si="2224"/>
        <v>0</v>
      </c>
      <c r="BD1360" s="326">
        <f t="shared" ca="1" si="2224"/>
        <v>0</v>
      </c>
      <c r="BE1360" s="326">
        <f t="shared" ca="1" si="2224"/>
        <v>0</v>
      </c>
      <c r="BF1360" s="326">
        <f t="shared" ca="1" si="2224"/>
        <v>0</v>
      </c>
      <c r="BG1360" s="326">
        <f t="shared" ca="1" si="2224"/>
        <v>0</v>
      </c>
      <c r="BH1360" s="326">
        <f t="shared" ca="1" si="2224"/>
        <v>0</v>
      </c>
      <c r="BI1360" s="326">
        <f t="shared" ca="1" si="2224"/>
        <v>0</v>
      </c>
      <c r="BJ1360" s="326">
        <f t="shared" ca="1" si="2224"/>
        <v>0</v>
      </c>
      <c r="BK1360" s="326">
        <f t="shared" ca="1" si="2224"/>
        <v>0</v>
      </c>
      <c r="BL1360" s="326">
        <f t="shared" ca="1" si="2224"/>
        <v>0</v>
      </c>
      <c r="BM1360" s="326">
        <f t="shared" ca="1" si="2224"/>
        <v>0</v>
      </c>
    </row>
    <row r="1361" spans="3:65" outlineLevel="1" x14ac:dyDescent="0.2">
      <c r="C1361" s="325">
        <f t="shared" si="2200"/>
        <v>13</v>
      </c>
      <c r="D1361" s="303" t="str">
        <f t="shared" si="2196"/>
        <v>item 13</v>
      </c>
      <c r="E1361" s="350" t="str">
        <f t="shared" si="2196"/>
        <v>Operating Expense</v>
      </c>
      <c r="F1361" s="320">
        <f t="shared" si="2196"/>
        <v>2</v>
      </c>
      <c r="G1361" s="320"/>
      <c r="H1361" s="381">
        <f t="shared" si="2197"/>
        <v>0.38574999999999998</v>
      </c>
      <c r="I1361" s="372"/>
      <c r="K1361" s="341">
        <f t="shared" ca="1" si="2201"/>
        <v>0</v>
      </c>
      <c r="L1361" s="342">
        <f t="shared" ca="1" si="2202"/>
        <v>0</v>
      </c>
      <c r="O1361" s="326">
        <f t="shared" ref="O1361:AT1361" ca="1" si="2225">(O1303+O1332)/(1-$H1361)</f>
        <v>0</v>
      </c>
      <c r="P1361" s="326">
        <f t="shared" ca="1" si="2225"/>
        <v>0</v>
      </c>
      <c r="Q1361" s="326">
        <f t="shared" ca="1" si="2225"/>
        <v>0</v>
      </c>
      <c r="R1361" s="326">
        <f t="shared" ca="1" si="2225"/>
        <v>0</v>
      </c>
      <c r="S1361" s="326">
        <f t="shared" ca="1" si="2225"/>
        <v>0</v>
      </c>
      <c r="T1361" s="326">
        <f t="shared" ca="1" si="2225"/>
        <v>0</v>
      </c>
      <c r="U1361" s="326">
        <f t="shared" ca="1" si="2225"/>
        <v>0</v>
      </c>
      <c r="V1361" s="326">
        <f t="shared" ca="1" si="2225"/>
        <v>0</v>
      </c>
      <c r="W1361" s="326">
        <f t="shared" ca="1" si="2225"/>
        <v>0</v>
      </c>
      <c r="X1361" s="326">
        <f t="shared" ca="1" si="2225"/>
        <v>0</v>
      </c>
      <c r="Y1361" s="326">
        <f t="shared" ca="1" si="2225"/>
        <v>0</v>
      </c>
      <c r="Z1361" s="326">
        <f t="shared" ca="1" si="2225"/>
        <v>0</v>
      </c>
      <c r="AA1361" s="326">
        <f t="shared" ca="1" si="2225"/>
        <v>0</v>
      </c>
      <c r="AB1361" s="326">
        <f t="shared" ca="1" si="2225"/>
        <v>0</v>
      </c>
      <c r="AC1361" s="326">
        <f t="shared" ca="1" si="2225"/>
        <v>0</v>
      </c>
      <c r="AD1361" s="326">
        <f t="shared" ca="1" si="2225"/>
        <v>0</v>
      </c>
      <c r="AE1361" s="326">
        <f t="shared" ca="1" si="2225"/>
        <v>0</v>
      </c>
      <c r="AF1361" s="326">
        <f t="shared" ca="1" si="2225"/>
        <v>0</v>
      </c>
      <c r="AG1361" s="326">
        <f t="shared" ca="1" si="2225"/>
        <v>0</v>
      </c>
      <c r="AH1361" s="326">
        <f t="shared" ca="1" si="2225"/>
        <v>0</v>
      </c>
      <c r="AI1361" s="326">
        <f t="shared" ca="1" si="2225"/>
        <v>0</v>
      </c>
      <c r="AJ1361" s="326">
        <f t="shared" ca="1" si="2225"/>
        <v>0</v>
      </c>
      <c r="AK1361" s="326">
        <f t="shared" ca="1" si="2225"/>
        <v>0</v>
      </c>
      <c r="AL1361" s="326">
        <f t="shared" ca="1" si="2225"/>
        <v>0</v>
      </c>
      <c r="AM1361" s="326">
        <f t="shared" ca="1" si="2225"/>
        <v>0</v>
      </c>
      <c r="AN1361" s="326">
        <f t="shared" ca="1" si="2225"/>
        <v>0</v>
      </c>
      <c r="AO1361" s="326">
        <f t="shared" ca="1" si="2225"/>
        <v>0</v>
      </c>
      <c r="AP1361" s="326">
        <f t="shared" ca="1" si="2225"/>
        <v>0</v>
      </c>
      <c r="AQ1361" s="326">
        <f t="shared" ca="1" si="2225"/>
        <v>0</v>
      </c>
      <c r="AR1361" s="326">
        <f t="shared" ca="1" si="2225"/>
        <v>0</v>
      </c>
      <c r="AS1361" s="326">
        <f t="shared" ca="1" si="2225"/>
        <v>0</v>
      </c>
      <c r="AT1361" s="326">
        <f t="shared" ca="1" si="2225"/>
        <v>0</v>
      </c>
      <c r="AU1361" s="326">
        <f t="shared" ref="AU1361:BM1361" ca="1" si="2226">(AU1303+AU1332)/(1-$H1361)</f>
        <v>0</v>
      </c>
      <c r="AV1361" s="326">
        <f t="shared" ca="1" si="2226"/>
        <v>0</v>
      </c>
      <c r="AW1361" s="326">
        <f t="shared" ca="1" si="2226"/>
        <v>0</v>
      </c>
      <c r="AX1361" s="326">
        <f t="shared" ca="1" si="2226"/>
        <v>0</v>
      </c>
      <c r="AY1361" s="326">
        <f t="shared" ca="1" si="2226"/>
        <v>0</v>
      </c>
      <c r="AZ1361" s="326">
        <f t="shared" ca="1" si="2226"/>
        <v>0</v>
      </c>
      <c r="BA1361" s="326">
        <f t="shared" ca="1" si="2226"/>
        <v>0</v>
      </c>
      <c r="BB1361" s="326">
        <f t="shared" ca="1" si="2226"/>
        <v>0</v>
      </c>
      <c r="BC1361" s="326">
        <f t="shared" ca="1" si="2226"/>
        <v>0</v>
      </c>
      <c r="BD1361" s="326">
        <f t="shared" ca="1" si="2226"/>
        <v>0</v>
      </c>
      <c r="BE1361" s="326">
        <f t="shared" ca="1" si="2226"/>
        <v>0</v>
      </c>
      <c r="BF1361" s="326">
        <f t="shared" ca="1" si="2226"/>
        <v>0</v>
      </c>
      <c r="BG1361" s="326">
        <f t="shared" ca="1" si="2226"/>
        <v>0</v>
      </c>
      <c r="BH1361" s="326">
        <f t="shared" ca="1" si="2226"/>
        <v>0</v>
      </c>
      <c r="BI1361" s="326">
        <f t="shared" ca="1" si="2226"/>
        <v>0</v>
      </c>
      <c r="BJ1361" s="326">
        <f t="shared" ca="1" si="2226"/>
        <v>0</v>
      </c>
      <c r="BK1361" s="326">
        <f t="shared" ca="1" si="2226"/>
        <v>0</v>
      </c>
      <c r="BL1361" s="326">
        <f t="shared" ca="1" si="2226"/>
        <v>0</v>
      </c>
      <c r="BM1361" s="326">
        <f t="shared" ca="1" si="2226"/>
        <v>0</v>
      </c>
    </row>
    <row r="1362" spans="3:65" outlineLevel="1" x14ac:dyDescent="0.2">
      <c r="C1362" s="325">
        <f t="shared" si="2200"/>
        <v>14</v>
      </c>
      <c r="D1362" s="303" t="str">
        <f t="shared" si="2196"/>
        <v>item 14</v>
      </c>
      <c r="E1362" s="350" t="str">
        <f t="shared" si="2196"/>
        <v>Operating Expense</v>
      </c>
      <c r="F1362" s="320">
        <f t="shared" si="2196"/>
        <v>2</v>
      </c>
      <c r="G1362" s="320"/>
      <c r="H1362" s="381">
        <f t="shared" si="2197"/>
        <v>0.38574999999999998</v>
      </c>
      <c r="I1362" s="372"/>
      <c r="K1362" s="341">
        <f t="shared" ca="1" si="2201"/>
        <v>0</v>
      </c>
      <c r="L1362" s="342">
        <f t="shared" ca="1" si="2202"/>
        <v>0</v>
      </c>
      <c r="O1362" s="326">
        <f t="shared" ref="O1362:AT1362" ca="1" si="2227">(O1304+O1333)/(1-$H1362)</f>
        <v>0</v>
      </c>
      <c r="P1362" s="326">
        <f t="shared" ca="1" si="2227"/>
        <v>0</v>
      </c>
      <c r="Q1362" s="326">
        <f t="shared" ca="1" si="2227"/>
        <v>0</v>
      </c>
      <c r="R1362" s="326">
        <f t="shared" ca="1" si="2227"/>
        <v>0</v>
      </c>
      <c r="S1362" s="326">
        <f t="shared" ca="1" si="2227"/>
        <v>0</v>
      </c>
      <c r="T1362" s="326">
        <f t="shared" ca="1" si="2227"/>
        <v>0</v>
      </c>
      <c r="U1362" s="326">
        <f t="shared" ca="1" si="2227"/>
        <v>0</v>
      </c>
      <c r="V1362" s="326">
        <f t="shared" ca="1" si="2227"/>
        <v>0</v>
      </c>
      <c r="W1362" s="326">
        <f t="shared" ca="1" si="2227"/>
        <v>0</v>
      </c>
      <c r="X1362" s="326">
        <f t="shared" ca="1" si="2227"/>
        <v>0</v>
      </c>
      <c r="Y1362" s="326">
        <f t="shared" ca="1" si="2227"/>
        <v>0</v>
      </c>
      <c r="Z1362" s="326">
        <f t="shared" ca="1" si="2227"/>
        <v>0</v>
      </c>
      <c r="AA1362" s="326">
        <f t="shared" ca="1" si="2227"/>
        <v>0</v>
      </c>
      <c r="AB1362" s="326">
        <f t="shared" ca="1" si="2227"/>
        <v>0</v>
      </c>
      <c r="AC1362" s="326">
        <f t="shared" ca="1" si="2227"/>
        <v>0</v>
      </c>
      <c r="AD1362" s="326">
        <f t="shared" ca="1" si="2227"/>
        <v>0</v>
      </c>
      <c r="AE1362" s="326">
        <f t="shared" ca="1" si="2227"/>
        <v>0</v>
      </c>
      <c r="AF1362" s="326">
        <f t="shared" ca="1" si="2227"/>
        <v>0</v>
      </c>
      <c r="AG1362" s="326">
        <f t="shared" ca="1" si="2227"/>
        <v>0</v>
      </c>
      <c r="AH1362" s="326">
        <f t="shared" ca="1" si="2227"/>
        <v>0</v>
      </c>
      <c r="AI1362" s="326">
        <f t="shared" ca="1" si="2227"/>
        <v>0</v>
      </c>
      <c r="AJ1362" s="326">
        <f t="shared" ca="1" si="2227"/>
        <v>0</v>
      </c>
      <c r="AK1362" s="326">
        <f t="shared" ca="1" si="2227"/>
        <v>0</v>
      </c>
      <c r="AL1362" s="326">
        <f t="shared" ca="1" si="2227"/>
        <v>0</v>
      </c>
      <c r="AM1362" s="326">
        <f t="shared" ca="1" si="2227"/>
        <v>0</v>
      </c>
      <c r="AN1362" s="326">
        <f t="shared" ca="1" si="2227"/>
        <v>0</v>
      </c>
      <c r="AO1362" s="326">
        <f t="shared" ca="1" si="2227"/>
        <v>0</v>
      </c>
      <c r="AP1362" s="326">
        <f t="shared" ca="1" si="2227"/>
        <v>0</v>
      </c>
      <c r="AQ1362" s="326">
        <f t="shared" ca="1" si="2227"/>
        <v>0</v>
      </c>
      <c r="AR1362" s="326">
        <f t="shared" ca="1" si="2227"/>
        <v>0</v>
      </c>
      <c r="AS1362" s="326">
        <f t="shared" ca="1" si="2227"/>
        <v>0</v>
      </c>
      <c r="AT1362" s="326">
        <f t="shared" ca="1" si="2227"/>
        <v>0</v>
      </c>
      <c r="AU1362" s="326">
        <f t="shared" ref="AU1362:BM1362" ca="1" si="2228">(AU1304+AU1333)/(1-$H1362)</f>
        <v>0</v>
      </c>
      <c r="AV1362" s="326">
        <f t="shared" ca="1" si="2228"/>
        <v>0</v>
      </c>
      <c r="AW1362" s="326">
        <f t="shared" ca="1" si="2228"/>
        <v>0</v>
      </c>
      <c r="AX1362" s="326">
        <f t="shared" ca="1" si="2228"/>
        <v>0</v>
      </c>
      <c r="AY1362" s="326">
        <f t="shared" ca="1" si="2228"/>
        <v>0</v>
      </c>
      <c r="AZ1362" s="326">
        <f t="shared" ca="1" si="2228"/>
        <v>0</v>
      </c>
      <c r="BA1362" s="326">
        <f t="shared" ca="1" si="2228"/>
        <v>0</v>
      </c>
      <c r="BB1362" s="326">
        <f t="shared" ca="1" si="2228"/>
        <v>0</v>
      </c>
      <c r="BC1362" s="326">
        <f t="shared" ca="1" si="2228"/>
        <v>0</v>
      </c>
      <c r="BD1362" s="326">
        <f t="shared" ca="1" si="2228"/>
        <v>0</v>
      </c>
      <c r="BE1362" s="326">
        <f t="shared" ca="1" si="2228"/>
        <v>0</v>
      </c>
      <c r="BF1362" s="326">
        <f t="shared" ca="1" si="2228"/>
        <v>0</v>
      </c>
      <c r="BG1362" s="326">
        <f t="shared" ca="1" si="2228"/>
        <v>0</v>
      </c>
      <c r="BH1362" s="326">
        <f t="shared" ca="1" si="2228"/>
        <v>0</v>
      </c>
      <c r="BI1362" s="326">
        <f t="shared" ca="1" si="2228"/>
        <v>0</v>
      </c>
      <c r="BJ1362" s="326">
        <f t="shared" ca="1" si="2228"/>
        <v>0</v>
      </c>
      <c r="BK1362" s="326">
        <f t="shared" ca="1" si="2228"/>
        <v>0</v>
      </c>
      <c r="BL1362" s="326">
        <f t="shared" ca="1" si="2228"/>
        <v>0</v>
      </c>
      <c r="BM1362" s="326">
        <f t="shared" ca="1" si="2228"/>
        <v>0</v>
      </c>
    </row>
    <row r="1363" spans="3:65" outlineLevel="1" x14ac:dyDescent="0.2">
      <c r="C1363" s="325">
        <f t="shared" si="2200"/>
        <v>15</v>
      </c>
      <c r="D1363" s="303" t="str">
        <f t="shared" si="2196"/>
        <v>item 15</v>
      </c>
      <c r="E1363" s="350" t="str">
        <f t="shared" si="2196"/>
        <v>Operating Expense</v>
      </c>
      <c r="F1363" s="320">
        <f t="shared" si="2196"/>
        <v>2</v>
      </c>
      <c r="G1363" s="320"/>
      <c r="H1363" s="381">
        <f t="shared" si="2197"/>
        <v>0.38574999999999998</v>
      </c>
      <c r="I1363" s="372"/>
      <c r="K1363" s="341">
        <f t="shared" ca="1" si="2201"/>
        <v>0</v>
      </c>
      <c r="L1363" s="342">
        <f t="shared" ca="1" si="2202"/>
        <v>0</v>
      </c>
      <c r="O1363" s="326">
        <f t="shared" ref="O1363:AT1363" ca="1" si="2229">(O1305+O1334)/(1-$H1363)</f>
        <v>0</v>
      </c>
      <c r="P1363" s="326">
        <f t="shared" ca="1" si="2229"/>
        <v>0</v>
      </c>
      <c r="Q1363" s="326">
        <f t="shared" ca="1" si="2229"/>
        <v>0</v>
      </c>
      <c r="R1363" s="326">
        <f t="shared" ca="1" si="2229"/>
        <v>0</v>
      </c>
      <c r="S1363" s="326">
        <f t="shared" ca="1" si="2229"/>
        <v>0</v>
      </c>
      <c r="T1363" s="326">
        <f t="shared" ca="1" si="2229"/>
        <v>0</v>
      </c>
      <c r="U1363" s="326">
        <f t="shared" ca="1" si="2229"/>
        <v>0</v>
      </c>
      <c r="V1363" s="326">
        <f t="shared" ca="1" si="2229"/>
        <v>0</v>
      </c>
      <c r="W1363" s="326">
        <f t="shared" ca="1" si="2229"/>
        <v>0</v>
      </c>
      <c r="X1363" s="326">
        <f t="shared" ca="1" si="2229"/>
        <v>0</v>
      </c>
      <c r="Y1363" s="326">
        <f t="shared" ca="1" si="2229"/>
        <v>0</v>
      </c>
      <c r="Z1363" s="326">
        <f t="shared" ca="1" si="2229"/>
        <v>0</v>
      </c>
      <c r="AA1363" s="326">
        <f t="shared" ca="1" si="2229"/>
        <v>0</v>
      </c>
      <c r="AB1363" s="326">
        <f t="shared" ca="1" si="2229"/>
        <v>0</v>
      </c>
      <c r="AC1363" s="326">
        <f t="shared" ca="1" si="2229"/>
        <v>0</v>
      </c>
      <c r="AD1363" s="326">
        <f t="shared" ca="1" si="2229"/>
        <v>0</v>
      </c>
      <c r="AE1363" s="326">
        <f t="shared" ca="1" si="2229"/>
        <v>0</v>
      </c>
      <c r="AF1363" s="326">
        <f t="shared" ca="1" si="2229"/>
        <v>0</v>
      </c>
      <c r="AG1363" s="326">
        <f t="shared" ca="1" si="2229"/>
        <v>0</v>
      </c>
      <c r="AH1363" s="326">
        <f t="shared" ca="1" si="2229"/>
        <v>0</v>
      </c>
      <c r="AI1363" s="326">
        <f t="shared" ca="1" si="2229"/>
        <v>0</v>
      </c>
      <c r="AJ1363" s="326">
        <f t="shared" ca="1" si="2229"/>
        <v>0</v>
      </c>
      <c r="AK1363" s="326">
        <f t="shared" ca="1" si="2229"/>
        <v>0</v>
      </c>
      <c r="AL1363" s="326">
        <f t="shared" ca="1" si="2229"/>
        <v>0</v>
      </c>
      <c r="AM1363" s="326">
        <f t="shared" ca="1" si="2229"/>
        <v>0</v>
      </c>
      <c r="AN1363" s="326">
        <f t="shared" ca="1" si="2229"/>
        <v>0</v>
      </c>
      <c r="AO1363" s="326">
        <f t="shared" ca="1" si="2229"/>
        <v>0</v>
      </c>
      <c r="AP1363" s="326">
        <f t="shared" ca="1" si="2229"/>
        <v>0</v>
      </c>
      <c r="AQ1363" s="326">
        <f t="shared" ca="1" si="2229"/>
        <v>0</v>
      </c>
      <c r="AR1363" s="326">
        <f t="shared" ca="1" si="2229"/>
        <v>0</v>
      </c>
      <c r="AS1363" s="326">
        <f t="shared" ca="1" si="2229"/>
        <v>0</v>
      </c>
      <c r="AT1363" s="326">
        <f t="shared" ca="1" si="2229"/>
        <v>0</v>
      </c>
      <c r="AU1363" s="326">
        <f t="shared" ref="AU1363:BM1363" ca="1" si="2230">(AU1305+AU1334)/(1-$H1363)</f>
        <v>0</v>
      </c>
      <c r="AV1363" s="326">
        <f t="shared" ca="1" si="2230"/>
        <v>0</v>
      </c>
      <c r="AW1363" s="326">
        <f t="shared" ca="1" si="2230"/>
        <v>0</v>
      </c>
      <c r="AX1363" s="326">
        <f t="shared" ca="1" si="2230"/>
        <v>0</v>
      </c>
      <c r="AY1363" s="326">
        <f t="shared" ca="1" si="2230"/>
        <v>0</v>
      </c>
      <c r="AZ1363" s="326">
        <f t="shared" ca="1" si="2230"/>
        <v>0</v>
      </c>
      <c r="BA1363" s="326">
        <f t="shared" ca="1" si="2230"/>
        <v>0</v>
      </c>
      <c r="BB1363" s="326">
        <f t="shared" ca="1" si="2230"/>
        <v>0</v>
      </c>
      <c r="BC1363" s="326">
        <f t="shared" ca="1" si="2230"/>
        <v>0</v>
      </c>
      <c r="BD1363" s="326">
        <f t="shared" ca="1" si="2230"/>
        <v>0</v>
      </c>
      <c r="BE1363" s="326">
        <f t="shared" ca="1" si="2230"/>
        <v>0</v>
      </c>
      <c r="BF1363" s="326">
        <f t="shared" ca="1" si="2230"/>
        <v>0</v>
      </c>
      <c r="BG1363" s="326">
        <f t="shared" ca="1" si="2230"/>
        <v>0</v>
      </c>
      <c r="BH1363" s="326">
        <f t="shared" ca="1" si="2230"/>
        <v>0</v>
      </c>
      <c r="BI1363" s="326">
        <f t="shared" ca="1" si="2230"/>
        <v>0</v>
      </c>
      <c r="BJ1363" s="326">
        <f t="shared" ca="1" si="2230"/>
        <v>0</v>
      </c>
      <c r="BK1363" s="326">
        <f t="shared" ca="1" si="2230"/>
        <v>0</v>
      </c>
      <c r="BL1363" s="326">
        <f t="shared" ca="1" si="2230"/>
        <v>0</v>
      </c>
      <c r="BM1363" s="326">
        <f t="shared" ca="1" si="2230"/>
        <v>0</v>
      </c>
    </row>
    <row r="1364" spans="3:65" outlineLevel="1" x14ac:dyDescent="0.2">
      <c r="C1364" s="325">
        <f t="shared" si="2200"/>
        <v>16</v>
      </c>
      <c r="D1364" s="303" t="str">
        <f t="shared" si="2196"/>
        <v>item 16</v>
      </c>
      <c r="E1364" s="350" t="str">
        <f t="shared" si="2196"/>
        <v>Operating Expense</v>
      </c>
      <c r="F1364" s="320">
        <f t="shared" si="2196"/>
        <v>2</v>
      </c>
      <c r="G1364" s="320"/>
      <c r="H1364" s="381">
        <f t="shared" si="2197"/>
        <v>0.38574999999999998</v>
      </c>
      <c r="I1364" s="372"/>
      <c r="K1364" s="341">
        <f t="shared" ca="1" si="2201"/>
        <v>0</v>
      </c>
      <c r="L1364" s="342">
        <f t="shared" ca="1" si="2202"/>
        <v>0</v>
      </c>
      <c r="O1364" s="326">
        <f t="shared" ref="O1364:AT1364" ca="1" si="2231">(O1306+O1335)/(1-$H1364)</f>
        <v>0</v>
      </c>
      <c r="P1364" s="326">
        <f t="shared" ca="1" si="2231"/>
        <v>0</v>
      </c>
      <c r="Q1364" s="326">
        <f t="shared" ca="1" si="2231"/>
        <v>0</v>
      </c>
      <c r="R1364" s="326">
        <f t="shared" ca="1" si="2231"/>
        <v>0</v>
      </c>
      <c r="S1364" s="326">
        <f t="shared" ca="1" si="2231"/>
        <v>0</v>
      </c>
      <c r="T1364" s="326">
        <f t="shared" ca="1" si="2231"/>
        <v>0</v>
      </c>
      <c r="U1364" s="326">
        <f t="shared" ca="1" si="2231"/>
        <v>0</v>
      </c>
      <c r="V1364" s="326">
        <f t="shared" ca="1" si="2231"/>
        <v>0</v>
      </c>
      <c r="W1364" s="326">
        <f t="shared" ca="1" si="2231"/>
        <v>0</v>
      </c>
      <c r="X1364" s="326">
        <f t="shared" ca="1" si="2231"/>
        <v>0</v>
      </c>
      <c r="Y1364" s="326">
        <f t="shared" ca="1" si="2231"/>
        <v>0</v>
      </c>
      <c r="Z1364" s="326">
        <f t="shared" ca="1" si="2231"/>
        <v>0</v>
      </c>
      <c r="AA1364" s="326">
        <f t="shared" ca="1" si="2231"/>
        <v>0</v>
      </c>
      <c r="AB1364" s="326">
        <f t="shared" ca="1" si="2231"/>
        <v>0</v>
      </c>
      <c r="AC1364" s="326">
        <f t="shared" ca="1" si="2231"/>
        <v>0</v>
      </c>
      <c r="AD1364" s="326">
        <f t="shared" ca="1" si="2231"/>
        <v>0</v>
      </c>
      <c r="AE1364" s="326">
        <f t="shared" ca="1" si="2231"/>
        <v>0</v>
      </c>
      <c r="AF1364" s="326">
        <f t="shared" ca="1" si="2231"/>
        <v>0</v>
      </c>
      <c r="AG1364" s="326">
        <f t="shared" ca="1" si="2231"/>
        <v>0</v>
      </c>
      <c r="AH1364" s="326">
        <f t="shared" ca="1" si="2231"/>
        <v>0</v>
      </c>
      <c r="AI1364" s="326">
        <f t="shared" ca="1" si="2231"/>
        <v>0</v>
      </c>
      <c r="AJ1364" s="326">
        <f t="shared" ca="1" si="2231"/>
        <v>0</v>
      </c>
      <c r="AK1364" s="326">
        <f t="shared" ca="1" si="2231"/>
        <v>0</v>
      </c>
      <c r="AL1364" s="326">
        <f t="shared" ca="1" si="2231"/>
        <v>0</v>
      </c>
      <c r="AM1364" s="326">
        <f t="shared" ca="1" si="2231"/>
        <v>0</v>
      </c>
      <c r="AN1364" s="326">
        <f t="shared" ca="1" si="2231"/>
        <v>0</v>
      </c>
      <c r="AO1364" s="326">
        <f t="shared" ca="1" si="2231"/>
        <v>0</v>
      </c>
      <c r="AP1364" s="326">
        <f t="shared" ca="1" si="2231"/>
        <v>0</v>
      </c>
      <c r="AQ1364" s="326">
        <f t="shared" ca="1" si="2231"/>
        <v>0</v>
      </c>
      <c r="AR1364" s="326">
        <f t="shared" ca="1" si="2231"/>
        <v>0</v>
      </c>
      <c r="AS1364" s="326">
        <f t="shared" ca="1" si="2231"/>
        <v>0</v>
      </c>
      <c r="AT1364" s="326">
        <f t="shared" ca="1" si="2231"/>
        <v>0</v>
      </c>
      <c r="AU1364" s="326">
        <f t="shared" ref="AU1364:BM1364" ca="1" si="2232">(AU1306+AU1335)/(1-$H1364)</f>
        <v>0</v>
      </c>
      <c r="AV1364" s="326">
        <f t="shared" ca="1" si="2232"/>
        <v>0</v>
      </c>
      <c r="AW1364" s="326">
        <f t="shared" ca="1" si="2232"/>
        <v>0</v>
      </c>
      <c r="AX1364" s="326">
        <f t="shared" ca="1" si="2232"/>
        <v>0</v>
      </c>
      <c r="AY1364" s="326">
        <f t="shared" ca="1" si="2232"/>
        <v>0</v>
      </c>
      <c r="AZ1364" s="326">
        <f t="shared" ca="1" si="2232"/>
        <v>0</v>
      </c>
      <c r="BA1364" s="326">
        <f t="shared" ca="1" si="2232"/>
        <v>0</v>
      </c>
      <c r="BB1364" s="326">
        <f t="shared" ca="1" si="2232"/>
        <v>0</v>
      </c>
      <c r="BC1364" s="326">
        <f t="shared" ca="1" si="2232"/>
        <v>0</v>
      </c>
      <c r="BD1364" s="326">
        <f t="shared" ca="1" si="2232"/>
        <v>0</v>
      </c>
      <c r="BE1364" s="326">
        <f t="shared" ca="1" si="2232"/>
        <v>0</v>
      </c>
      <c r="BF1364" s="326">
        <f t="shared" ca="1" si="2232"/>
        <v>0</v>
      </c>
      <c r="BG1364" s="326">
        <f t="shared" ca="1" si="2232"/>
        <v>0</v>
      </c>
      <c r="BH1364" s="326">
        <f t="shared" ca="1" si="2232"/>
        <v>0</v>
      </c>
      <c r="BI1364" s="326">
        <f t="shared" ca="1" si="2232"/>
        <v>0</v>
      </c>
      <c r="BJ1364" s="326">
        <f t="shared" ca="1" si="2232"/>
        <v>0</v>
      </c>
      <c r="BK1364" s="326">
        <f t="shared" ca="1" si="2232"/>
        <v>0</v>
      </c>
      <c r="BL1364" s="326">
        <f t="shared" ca="1" si="2232"/>
        <v>0</v>
      </c>
      <c r="BM1364" s="326">
        <f t="shared" ca="1" si="2232"/>
        <v>0</v>
      </c>
    </row>
    <row r="1365" spans="3:65" outlineLevel="1" x14ac:dyDescent="0.2">
      <c r="C1365" s="325">
        <f t="shared" si="2200"/>
        <v>17</v>
      </c>
      <c r="D1365" s="303" t="str">
        <f t="shared" si="2196"/>
        <v>item 17</v>
      </c>
      <c r="E1365" s="350" t="str">
        <f t="shared" si="2196"/>
        <v>Operating Expense</v>
      </c>
      <c r="F1365" s="320">
        <f t="shared" si="2196"/>
        <v>2</v>
      </c>
      <c r="G1365" s="320"/>
      <c r="H1365" s="381">
        <f t="shared" si="2197"/>
        <v>0.38574999999999998</v>
      </c>
      <c r="I1365" s="372"/>
      <c r="K1365" s="341">
        <f t="shared" ca="1" si="2201"/>
        <v>0</v>
      </c>
      <c r="L1365" s="342">
        <f t="shared" ca="1" si="2202"/>
        <v>0</v>
      </c>
      <c r="O1365" s="326">
        <f t="shared" ref="O1365:AT1365" ca="1" si="2233">(O1307+O1336)/(1-$H1365)</f>
        <v>0</v>
      </c>
      <c r="P1365" s="326">
        <f t="shared" ca="1" si="2233"/>
        <v>0</v>
      </c>
      <c r="Q1365" s="326">
        <f t="shared" ca="1" si="2233"/>
        <v>0</v>
      </c>
      <c r="R1365" s="326">
        <f t="shared" ca="1" si="2233"/>
        <v>0</v>
      </c>
      <c r="S1365" s="326">
        <f t="shared" ca="1" si="2233"/>
        <v>0</v>
      </c>
      <c r="T1365" s="326">
        <f t="shared" ca="1" si="2233"/>
        <v>0</v>
      </c>
      <c r="U1365" s="326">
        <f t="shared" ca="1" si="2233"/>
        <v>0</v>
      </c>
      <c r="V1365" s="326">
        <f t="shared" ca="1" si="2233"/>
        <v>0</v>
      </c>
      <c r="W1365" s="326">
        <f t="shared" ca="1" si="2233"/>
        <v>0</v>
      </c>
      <c r="X1365" s="326">
        <f t="shared" ca="1" si="2233"/>
        <v>0</v>
      </c>
      <c r="Y1365" s="326">
        <f t="shared" ca="1" si="2233"/>
        <v>0</v>
      </c>
      <c r="Z1365" s="326">
        <f t="shared" ca="1" si="2233"/>
        <v>0</v>
      </c>
      <c r="AA1365" s="326">
        <f t="shared" ca="1" si="2233"/>
        <v>0</v>
      </c>
      <c r="AB1365" s="326">
        <f t="shared" ca="1" si="2233"/>
        <v>0</v>
      </c>
      <c r="AC1365" s="326">
        <f t="shared" ca="1" si="2233"/>
        <v>0</v>
      </c>
      <c r="AD1365" s="326">
        <f t="shared" ca="1" si="2233"/>
        <v>0</v>
      </c>
      <c r="AE1365" s="326">
        <f t="shared" ca="1" si="2233"/>
        <v>0</v>
      </c>
      <c r="AF1365" s="326">
        <f t="shared" ca="1" si="2233"/>
        <v>0</v>
      </c>
      <c r="AG1365" s="326">
        <f t="shared" ca="1" si="2233"/>
        <v>0</v>
      </c>
      <c r="AH1365" s="326">
        <f t="shared" ca="1" si="2233"/>
        <v>0</v>
      </c>
      <c r="AI1365" s="326">
        <f t="shared" ca="1" si="2233"/>
        <v>0</v>
      </c>
      <c r="AJ1365" s="326">
        <f t="shared" ca="1" si="2233"/>
        <v>0</v>
      </c>
      <c r="AK1365" s="326">
        <f t="shared" ca="1" si="2233"/>
        <v>0</v>
      </c>
      <c r="AL1365" s="326">
        <f t="shared" ca="1" si="2233"/>
        <v>0</v>
      </c>
      <c r="AM1365" s="326">
        <f t="shared" ca="1" si="2233"/>
        <v>0</v>
      </c>
      <c r="AN1365" s="326">
        <f t="shared" ca="1" si="2233"/>
        <v>0</v>
      </c>
      <c r="AO1365" s="326">
        <f t="shared" ca="1" si="2233"/>
        <v>0</v>
      </c>
      <c r="AP1365" s="326">
        <f t="shared" ca="1" si="2233"/>
        <v>0</v>
      </c>
      <c r="AQ1365" s="326">
        <f t="shared" ca="1" si="2233"/>
        <v>0</v>
      </c>
      <c r="AR1365" s="326">
        <f t="shared" ca="1" si="2233"/>
        <v>0</v>
      </c>
      <c r="AS1365" s="326">
        <f t="shared" ca="1" si="2233"/>
        <v>0</v>
      </c>
      <c r="AT1365" s="326">
        <f t="shared" ca="1" si="2233"/>
        <v>0</v>
      </c>
      <c r="AU1365" s="326">
        <f t="shared" ref="AU1365:BM1365" ca="1" si="2234">(AU1307+AU1336)/(1-$H1365)</f>
        <v>0</v>
      </c>
      <c r="AV1365" s="326">
        <f t="shared" ca="1" si="2234"/>
        <v>0</v>
      </c>
      <c r="AW1365" s="326">
        <f t="shared" ca="1" si="2234"/>
        <v>0</v>
      </c>
      <c r="AX1365" s="326">
        <f t="shared" ca="1" si="2234"/>
        <v>0</v>
      </c>
      <c r="AY1365" s="326">
        <f t="shared" ca="1" si="2234"/>
        <v>0</v>
      </c>
      <c r="AZ1365" s="326">
        <f t="shared" ca="1" si="2234"/>
        <v>0</v>
      </c>
      <c r="BA1365" s="326">
        <f t="shared" ca="1" si="2234"/>
        <v>0</v>
      </c>
      <c r="BB1365" s="326">
        <f t="shared" ca="1" si="2234"/>
        <v>0</v>
      </c>
      <c r="BC1365" s="326">
        <f t="shared" ca="1" si="2234"/>
        <v>0</v>
      </c>
      <c r="BD1365" s="326">
        <f t="shared" ca="1" si="2234"/>
        <v>0</v>
      </c>
      <c r="BE1365" s="326">
        <f t="shared" ca="1" si="2234"/>
        <v>0</v>
      </c>
      <c r="BF1365" s="326">
        <f t="shared" ca="1" si="2234"/>
        <v>0</v>
      </c>
      <c r="BG1365" s="326">
        <f t="shared" ca="1" si="2234"/>
        <v>0</v>
      </c>
      <c r="BH1365" s="326">
        <f t="shared" ca="1" si="2234"/>
        <v>0</v>
      </c>
      <c r="BI1365" s="326">
        <f t="shared" ca="1" si="2234"/>
        <v>0</v>
      </c>
      <c r="BJ1365" s="326">
        <f t="shared" ca="1" si="2234"/>
        <v>0</v>
      </c>
      <c r="BK1365" s="326">
        <f t="shared" ca="1" si="2234"/>
        <v>0</v>
      </c>
      <c r="BL1365" s="326">
        <f t="shared" ca="1" si="2234"/>
        <v>0</v>
      </c>
      <c r="BM1365" s="326">
        <f t="shared" ca="1" si="2234"/>
        <v>0</v>
      </c>
    </row>
    <row r="1366" spans="3:65" outlineLevel="1" x14ac:dyDescent="0.2">
      <c r="C1366" s="325">
        <f t="shared" si="2200"/>
        <v>18</v>
      </c>
      <c r="D1366" s="303" t="str">
        <f t="shared" si="2196"/>
        <v>item 18</v>
      </c>
      <c r="E1366" s="350" t="str">
        <f t="shared" si="2196"/>
        <v>Operating Expense</v>
      </c>
      <c r="F1366" s="320">
        <f t="shared" si="2196"/>
        <v>2</v>
      </c>
      <c r="G1366" s="320"/>
      <c r="H1366" s="381">
        <f t="shared" si="2197"/>
        <v>0.38574999999999998</v>
      </c>
      <c r="I1366" s="372"/>
      <c r="K1366" s="341">
        <f t="shared" ca="1" si="2201"/>
        <v>0</v>
      </c>
      <c r="L1366" s="342">
        <f t="shared" ca="1" si="2202"/>
        <v>0</v>
      </c>
      <c r="O1366" s="326">
        <f t="shared" ref="O1366:AT1366" ca="1" si="2235">(O1308+O1337)/(1-$H1366)</f>
        <v>0</v>
      </c>
      <c r="P1366" s="326">
        <f t="shared" ca="1" si="2235"/>
        <v>0</v>
      </c>
      <c r="Q1366" s="326">
        <f t="shared" ca="1" si="2235"/>
        <v>0</v>
      </c>
      <c r="R1366" s="326">
        <f t="shared" ca="1" si="2235"/>
        <v>0</v>
      </c>
      <c r="S1366" s="326">
        <f t="shared" ca="1" si="2235"/>
        <v>0</v>
      </c>
      <c r="T1366" s="326">
        <f t="shared" ca="1" si="2235"/>
        <v>0</v>
      </c>
      <c r="U1366" s="326">
        <f t="shared" ca="1" si="2235"/>
        <v>0</v>
      </c>
      <c r="V1366" s="326">
        <f t="shared" ca="1" si="2235"/>
        <v>0</v>
      </c>
      <c r="W1366" s="326">
        <f t="shared" ca="1" si="2235"/>
        <v>0</v>
      </c>
      <c r="X1366" s="326">
        <f t="shared" ca="1" si="2235"/>
        <v>0</v>
      </c>
      <c r="Y1366" s="326">
        <f t="shared" ca="1" si="2235"/>
        <v>0</v>
      </c>
      <c r="Z1366" s="326">
        <f t="shared" ca="1" si="2235"/>
        <v>0</v>
      </c>
      <c r="AA1366" s="326">
        <f t="shared" ca="1" si="2235"/>
        <v>0</v>
      </c>
      <c r="AB1366" s="326">
        <f t="shared" ca="1" si="2235"/>
        <v>0</v>
      </c>
      <c r="AC1366" s="326">
        <f t="shared" ca="1" si="2235"/>
        <v>0</v>
      </c>
      <c r="AD1366" s="326">
        <f t="shared" ca="1" si="2235"/>
        <v>0</v>
      </c>
      <c r="AE1366" s="326">
        <f t="shared" ca="1" si="2235"/>
        <v>0</v>
      </c>
      <c r="AF1366" s="326">
        <f t="shared" ca="1" si="2235"/>
        <v>0</v>
      </c>
      <c r="AG1366" s="326">
        <f t="shared" ca="1" si="2235"/>
        <v>0</v>
      </c>
      <c r="AH1366" s="326">
        <f t="shared" ca="1" si="2235"/>
        <v>0</v>
      </c>
      <c r="AI1366" s="326">
        <f t="shared" ca="1" si="2235"/>
        <v>0</v>
      </c>
      <c r="AJ1366" s="326">
        <f t="shared" ca="1" si="2235"/>
        <v>0</v>
      </c>
      <c r="AK1366" s="326">
        <f t="shared" ca="1" si="2235"/>
        <v>0</v>
      </c>
      <c r="AL1366" s="326">
        <f t="shared" ca="1" si="2235"/>
        <v>0</v>
      </c>
      <c r="AM1366" s="326">
        <f t="shared" ca="1" si="2235"/>
        <v>0</v>
      </c>
      <c r="AN1366" s="326">
        <f t="shared" ca="1" si="2235"/>
        <v>0</v>
      </c>
      <c r="AO1366" s="326">
        <f t="shared" ca="1" si="2235"/>
        <v>0</v>
      </c>
      <c r="AP1366" s="326">
        <f t="shared" ca="1" si="2235"/>
        <v>0</v>
      </c>
      <c r="AQ1366" s="326">
        <f t="shared" ca="1" si="2235"/>
        <v>0</v>
      </c>
      <c r="AR1366" s="326">
        <f t="shared" ca="1" si="2235"/>
        <v>0</v>
      </c>
      <c r="AS1366" s="326">
        <f t="shared" ca="1" si="2235"/>
        <v>0</v>
      </c>
      <c r="AT1366" s="326">
        <f t="shared" ca="1" si="2235"/>
        <v>0</v>
      </c>
      <c r="AU1366" s="326">
        <f t="shared" ref="AU1366:BM1366" ca="1" si="2236">(AU1308+AU1337)/(1-$H1366)</f>
        <v>0</v>
      </c>
      <c r="AV1366" s="326">
        <f t="shared" ca="1" si="2236"/>
        <v>0</v>
      </c>
      <c r="AW1366" s="326">
        <f t="shared" ca="1" si="2236"/>
        <v>0</v>
      </c>
      <c r="AX1366" s="326">
        <f t="shared" ca="1" si="2236"/>
        <v>0</v>
      </c>
      <c r="AY1366" s="326">
        <f t="shared" ca="1" si="2236"/>
        <v>0</v>
      </c>
      <c r="AZ1366" s="326">
        <f t="shared" ca="1" si="2236"/>
        <v>0</v>
      </c>
      <c r="BA1366" s="326">
        <f t="shared" ca="1" si="2236"/>
        <v>0</v>
      </c>
      <c r="BB1366" s="326">
        <f t="shared" ca="1" si="2236"/>
        <v>0</v>
      </c>
      <c r="BC1366" s="326">
        <f t="shared" ca="1" si="2236"/>
        <v>0</v>
      </c>
      <c r="BD1366" s="326">
        <f t="shared" ca="1" si="2236"/>
        <v>0</v>
      </c>
      <c r="BE1366" s="326">
        <f t="shared" ca="1" si="2236"/>
        <v>0</v>
      </c>
      <c r="BF1366" s="326">
        <f t="shared" ca="1" si="2236"/>
        <v>0</v>
      </c>
      <c r="BG1366" s="326">
        <f t="shared" ca="1" si="2236"/>
        <v>0</v>
      </c>
      <c r="BH1366" s="326">
        <f t="shared" ca="1" si="2236"/>
        <v>0</v>
      </c>
      <c r="BI1366" s="326">
        <f t="shared" ca="1" si="2236"/>
        <v>0</v>
      </c>
      <c r="BJ1366" s="326">
        <f t="shared" ca="1" si="2236"/>
        <v>0</v>
      </c>
      <c r="BK1366" s="326">
        <f t="shared" ca="1" si="2236"/>
        <v>0</v>
      </c>
      <c r="BL1366" s="326">
        <f t="shared" ca="1" si="2236"/>
        <v>0</v>
      </c>
      <c r="BM1366" s="326">
        <f t="shared" ca="1" si="2236"/>
        <v>0</v>
      </c>
    </row>
    <row r="1367" spans="3:65" outlineLevel="1" x14ac:dyDescent="0.2">
      <c r="C1367" s="325">
        <f t="shared" si="2200"/>
        <v>19</v>
      </c>
      <c r="D1367" s="303" t="str">
        <f t="shared" si="2196"/>
        <v>item 19</v>
      </c>
      <c r="E1367" s="350" t="str">
        <f t="shared" si="2196"/>
        <v>Operating Expense</v>
      </c>
      <c r="F1367" s="320">
        <f t="shared" si="2196"/>
        <v>2</v>
      </c>
      <c r="G1367" s="320"/>
      <c r="H1367" s="381">
        <f t="shared" si="2197"/>
        <v>0.38574999999999998</v>
      </c>
      <c r="I1367" s="372"/>
      <c r="K1367" s="341">
        <f t="shared" ca="1" si="2201"/>
        <v>0</v>
      </c>
      <c r="L1367" s="342">
        <f t="shared" ca="1" si="2202"/>
        <v>0</v>
      </c>
      <c r="O1367" s="326">
        <f t="shared" ref="O1367:AT1367" ca="1" si="2237">(O1309+O1338)/(1-$H1367)</f>
        <v>0</v>
      </c>
      <c r="P1367" s="326">
        <f t="shared" ca="1" si="2237"/>
        <v>0</v>
      </c>
      <c r="Q1367" s="326">
        <f t="shared" ca="1" si="2237"/>
        <v>0</v>
      </c>
      <c r="R1367" s="326">
        <f t="shared" ca="1" si="2237"/>
        <v>0</v>
      </c>
      <c r="S1367" s="326">
        <f t="shared" ca="1" si="2237"/>
        <v>0</v>
      </c>
      <c r="T1367" s="326">
        <f t="shared" ca="1" si="2237"/>
        <v>0</v>
      </c>
      <c r="U1367" s="326">
        <f t="shared" ca="1" si="2237"/>
        <v>0</v>
      </c>
      <c r="V1367" s="326">
        <f t="shared" ca="1" si="2237"/>
        <v>0</v>
      </c>
      <c r="W1367" s="326">
        <f t="shared" ca="1" si="2237"/>
        <v>0</v>
      </c>
      <c r="X1367" s="326">
        <f t="shared" ca="1" si="2237"/>
        <v>0</v>
      </c>
      <c r="Y1367" s="326">
        <f t="shared" ca="1" si="2237"/>
        <v>0</v>
      </c>
      <c r="Z1367" s="326">
        <f t="shared" ca="1" si="2237"/>
        <v>0</v>
      </c>
      <c r="AA1367" s="326">
        <f t="shared" ca="1" si="2237"/>
        <v>0</v>
      </c>
      <c r="AB1367" s="326">
        <f t="shared" ca="1" si="2237"/>
        <v>0</v>
      </c>
      <c r="AC1367" s="326">
        <f t="shared" ca="1" si="2237"/>
        <v>0</v>
      </c>
      <c r="AD1367" s="326">
        <f t="shared" ca="1" si="2237"/>
        <v>0</v>
      </c>
      <c r="AE1367" s="326">
        <f t="shared" ca="1" si="2237"/>
        <v>0</v>
      </c>
      <c r="AF1367" s="326">
        <f t="shared" ca="1" si="2237"/>
        <v>0</v>
      </c>
      <c r="AG1367" s="326">
        <f t="shared" ca="1" si="2237"/>
        <v>0</v>
      </c>
      <c r="AH1367" s="326">
        <f t="shared" ca="1" si="2237"/>
        <v>0</v>
      </c>
      <c r="AI1367" s="326">
        <f t="shared" ca="1" si="2237"/>
        <v>0</v>
      </c>
      <c r="AJ1367" s="326">
        <f t="shared" ca="1" si="2237"/>
        <v>0</v>
      </c>
      <c r="AK1367" s="326">
        <f t="shared" ca="1" si="2237"/>
        <v>0</v>
      </c>
      <c r="AL1367" s="326">
        <f t="shared" ca="1" si="2237"/>
        <v>0</v>
      </c>
      <c r="AM1367" s="326">
        <f t="shared" ca="1" si="2237"/>
        <v>0</v>
      </c>
      <c r="AN1367" s="326">
        <f t="shared" ca="1" si="2237"/>
        <v>0</v>
      </c>
      <c r="AO1367" s="326">
        <f t="shared" ca="1" si="2237"/>
        <v>0</v>
      </c>
      <c r="AP1367" s="326">
        <f t="shared" ca="1" si="2237"/>
        <v>0</v>
      </c>
      <c r="AQ1367" s="326">
        <f t="shared" ca="1" si="2237"/>
        <v>0</v>
      </c>
      <c r="AR1367" s="326">
        <f t="shared" ca="1" si="2237"/>
        <v>0</v>
      </c>
      <c r="AS1367" s="326">
        <f t="shared" ca="1" si="2237"/>
        <v>0</v>
      </c>
      <c r="AT1367" s="326">
        <f t="shared" ca="1" si="2237"/>
        <v>0</v>
      </c>
      <c r="AU1367" s="326">
        <f t="shared" ref="AU1367:BM1367" ca="1" si="2238">(AU1309+AU1338)/(1-$H1367)</f>
        <v>0</v>
      </c>
      <c r="AV1367" s="326">
        <f t="shared" ca="1" si="2238"/>
        <v>0</v>
      </c>
      <c r="AW1367" s="326">
        <f t="shared" ca="1" si="2238"/>
        <v>0</v>
      </c>
      <c r="AX1367" s="326">
        <f t="shared" ca="1" si="2238"/>
        <v>0</v>
      </c>
      <c r="AY1367" s="326">
        <f t="shared" ca="1" si="2238"/>
        <v>0</v>
      </c>
      <c r="AZ1367" s="326">
        <f t="shared" ca="1" si="2238"/>
        <v>0</v>
      </c>
      <c r="BA1367" s="326">
        <f t="shared" ca="1" si="2238"/>
        <v>0</v>
      </c>
      <c r="BB1367" s="326">
        <f t="shared" ca="1" si="2238"/>
        <v>0</v>
      </c>
      <c r="BC1367" s="326">
        <f t="shared" ca="1" si="2238"/>
        <v>0</v>
      </c>
      <c r="BD1367" s="326">
        <f t="shared" ca="1" si="2238"/>
        <v>0</v>
      </c>
      <c r="BE1367" s="326">
        <f t="shared" ca="1" si="2238"/>
        <v>0</v>
      </c>
      <c r="BF1367" s="326">
        <f t="shared" ca="1" si="2238"/>
        <v>0</v>
      </c>
      <c r="BG1367" s="326">
        <f t="shared" ca="1" si="2238"/>
        <v>0</v>
      </c>
      <c r="BH1367" s="326">
        <f t="shared" ca="1" si="2238"/>
        <v>0</v>
      </c>
      <c r="BI1367" s="326">
        <f t="shared" ca="1" si="2238"/>
        <v>0</v>
      </c>
      <c r="BJ1367" s="326">
        <f t="shared" ca="1" si="2238"/>
        <v>0</v>
      </c>
      <c r="BK1367" s="326">
        <f t="shared" ca="1" si="2238"/>
        <v>0</v>
      </c>
      <c r="BL1367" s="326">
        <f t="shared" ca="1" si="2238"/>
        <v>0</v>
      </c>
      <c r="BM1367" s="326">
        <f t="shared" ca="1" si="2238"/>
        <v>0</v>
      </c>
    </row>
    <row r="1368" spans="3:65" outlineLevel="1" x14ac:dyDescent="0.2">
      <c r="C1368" s="325">
        <f t="shared" si="2200"/>
        <v>20</v>
      </c>
      <c r="D1368" s="303" t="str">
        <f t="shared" si="2196"/>
        <v>item 20</v>
      </c>
      <c r="E1368" s="350" t="str">
        <f t="shared" si="2196"/>
        <v>Operating Expense</v>
      </c>
      <c r="F1368" s="320">
        <f t="shared" si="2196"/>
        <v>2</v>
      </c>
      <c r="G1368" s="320"/>
      <c r="H1368" s="381">
        <f t="shared" si="2197"/>
        <v>0.38574999999999998</v>
      </c>
      <c r="I1368" s="372"/>
      <c r="K1368" s="341">
        <f t="shared" ca="1" si="2201"/>
        <v>0</v>
      </c>
      <c r="L1368" s="342">
        <f t="shared" ca="1" si="2202"/>
        <v>0</v>
      </c>
      <c r="O1368" s="326">
        <f t="shared" ref="O1368:AT1368" ca="1" si="2239">(O1310+O1339)/(1-$H1368)</f>
        <v>0</v>
      </c>
      <c r="P1368" s="326">
        <f t="shared" ca="1" si="2239"/>
        <v>0</v>
      </c>
      <c r="Q1368" s="326">
        <f t="shared" ca="1" si="2239"/>
        <v>0</v>
      </c>
      <c r="R1368" s="326">
        <f t="shared" ca="1" si="2239"/>
        <v>0</v>
      </c>
      <c r="S1368" s="326">
        <f t="shared" ca="1" si="2239"/>
        <v>0</v>
      </c>
      <c r="T1368" s="326">
        <f t="shared" ca="1" si="2239"/>
        <v>0</v>
      </c>
      <c r="U1368" s="326">
        <f t="shared" ca="1" si="2239"/>
        <v>0</v>
      </c>
      <c r="V1368" s="326">
        <f t="shared" ca="1" si="2239"/>
        <v>0</v>
      </c>
      <c r="W1368" s="326">
        <f t="shared" ca="1" si="2239"/>
        <v>0</v>
      </c>
      <c r="X1368" s="326">
        <f t="shared" ca="1" si="2239"/>
        <v>0</v>
      </c>
      <c r="Y1368" s="326">
        <f t="shared" ca="1" si="2239"/>
        <v>0</v>
      </c>
      <c r="Z1368" s="326">
        <f t="shared" ca="1" si="2239"/>
        <v>0</v>
      </c>
      <c r="AA1368" s="326">
        <f t="shared" ca="1" si="2239"/>
        <v>0</v>
      </c>
      <c r="AB1368" s="326">
        <f t="shared" ca="1" si="2239"/>
        <v>0</v>
      </c>
      <c r="AC1368" s="326">
        <f t="shared" ca="1" si="2239"/>
        <v>0</v>
      </c>
      <c r="AD1368" s="326">
        <f t="shared" ca="1" si="2239"/>
        <v>0</v>
      </c>
      <c r="AE1368" s="326">
        <f t="shared" ca="1" si="2239"/>
        <v>0</v>
      </c>
      <c r="AF1368" s="326">
        <f t="shared" ca="1" si="2239"/>
        <v>0</v>
      </c>
      <c r="AG1368" s="326">
        <f t="shared" ca="1" si="2239"/>
        <v>0</v>
      </c>
      <c r="AH1368" s="326">
        <f t="shared" ca="1" si="2239"/>
        <v>0</v>
      </c>
      <c r="AI1368" s="326">
        <f t="shared" ca="1" si="2239"/>
        <v>0</v>
      </c>
      <c r="AJ1368" s="326">
        <f t="shared" ca="1" si="2239"/>
        <v>0</v>
      </c>
      <c r="AK1368" s="326">
        <f t="shared" ca="1" si="2239"/>
        <v>0</v>
      </c>
      <c r="AL1368" s="326">
        <f t="shared" ca="1" si="2239"/>
        <v>0</v>
      </c>
      <c r="AM1368" s="326">
        <f t="shared" ca="1" si="2239"/>
        <v>0</v>
      </c>
      <c r="AN1368" s="326">
        <f t="shared" ca="1" si="2239"/>
        <v>0</v>
      </c>
      <c r="AO1368" s="326">
        <f t="shared" ca="1" si="2239"/>
        <v>0</v>
      </c>
      <c r="AP1368" s="326">
        <f t="shared" ca="1" si="2239"/>
        <v>0</v>
      </c>
      <c r="AQ1368" s="326">
        <f t="shared" ca="1" si="2239"/>
        <v>0</v>
      </c>
      <c r="AR1368" s="326">
        <f t="shared" ca="1" si="2239"/>
        <v>0</v>
      </c>
      <c r="AS1368" s="326">
        <f t="shared" ca="1" si="2239"/>
        <v>0</v>
      </c>
      <c r="AT1368" s="326">
        <f t="shared" ca="1" si="2239"/>
        <v>0</v>
      </c>
      <c r="AU1368" s="326">
        <f t="shared" ref="AU1368:BM1368" ca="1" si="2240">(AU1310+AU1339)/(1-$H1368)</f>
        <v>0</v>
      </c>
      <c r="AV1368" s="326">
        <f t="shared" ca="1" si="2240"/>
        <v>0</v>
      </c>
      <c r="AW1368" s="326">
        <f t="shared" ca="1" si="2240"/>
        <v>0</v>
      </c>
      <c r="AX1368" s="326">
        <f t="shared" ca="1" si="2240"/>
        <v>0</v>
      </c>
      <c r="AY1368" s="326">
        <f t="shared" ca="1" si="2240"/>
        <v>0</v>
      </c>
      <c r="AZ1368" s="326">
        <f t="shared" ca="1" si="2240"/>
        <v>0</v>
      </c>
      <c r="BA1368" s="326">
        <f t="shared" ca="1" si="2240"/>
        <v>0</v>
      </c>
      <c r="BB1368" s="326">
        <f t="shared" ca="1" si="2240"/>
        <v>0</v>
      </c>
      <c r="BC1368" s="326">
        <f t="shared" ca="1" si="2240"/>
        <v>0</v>
      </c>
      <c r="BD1368" s="326">
        <f t="shared" ca="1" si="2240"/>
        <v>0</v>
      </c>
      <c r="BE1368" s="326">
        <f t="shared" ca="1" si="2240"/>
        <v>0</v>
      </c>
      <c r="BF1368" s="326">
        <f t="shared" ca="1" si="2240"/>
        <v>0</v>
      </c>
      <c r="BG1368" s="326">
        <f t="shared" ca="1" si="2240"/>
        <v>0</v>
      </c>
      <c r="BH1368" s="326">
        <f t="shared" ca="1" si="2240"/>
        <v>0</v>
      </c>
      <c r="BI1368" s="326">
        <f t="shared" ca="1" si="2240"/>
        <v>0</v>
      </c>
      <c r="BJ1368" s="326">
        <f t="shared" ca="1" si="2240"/>
        <v>0</v>
      </c>
      <c r="BK1368" s="326">
        <f t="shared" ca="1" si="2240"/>
        <v>0</v>
      </c>
      <c r="BL1368" s="326">
        <f t="shared" ca="1" si="2240"/>
        <v>0</v>
      </c>
      <c r="BM1368" s="326">
        <f t="shared" ca="1" si="2240"/>
        <v>0</v>
      </c>
    </row>
    <row r="1369" spans="3:65" outlineLevel="1" x14ac:dyDescent="0.2">
      <c r="C1369" s="325">
        <f t="shared" si="2200"/>
        <v>21</v>
      </c>
      <c r="D1369" s="303" t="str">
        <f t="shared" si="2196"/>
        <v>item 21</v>
      </c>
      <c r="E1369" s="350" t="str">
        <f t="shared" si="2196"/>
        <v>Operating Expense</v>
      </c>
      <c r="F1369" s="320">
        <f t="shared" si="2196"/>
        <v>2</v>
      </c>
      <c r="G1369" s="320"/>
      <c r="H1369" s="381">
        <f t="shared" si="2197"/>
        <v>0.38574999999999998</v>
      </c>
      <c r="I1369" s="372"/>
      <c r="K1369" s="341">
        <f t="shared" ca="1" si="2201"/>
        <v>0</v>
      </c>
      <c r="L1369" s="342">
        <f t="shared" ca="1" si="2202"/>
        <v>0</v>
      </c>
      <c r="O1369" s="326">
        <f t="shared" ref="O1369:AT1369" ca="1" si="2241">(O1311+O1340)/(1-$H1369)</f>
        <v>0</v>
      </c>
      <c r="P1369" s="326">
        <f t="shared" ca="1" si="2241"/>
        <v>0</v>
      </c>
      <c r="Q1369" s="326">
        <f t="shared" ca="1" si="2241"/>
        <v>0</v>
      </c>
      <c r="R1369" s="326">
        <f t="shared" ca="1" si="2241"/>
        <v>0</v>
      </c>
      <c r="S1369" s="326">
        <f t="shared" ca="1" si="2241"/>
        <v>0</v>
      </c>
      <c r="T1369" s="326">
        <f t="shared" ca="1" si="2241"/>
        <v>0</v>
      </c>
      <c r="U1369" s="326">
        <f t="shared" ca="1" si="2241"/>
        <v>0</v>
      </c>
      <c r="V1369" s="326">
        <f t="shared" ca="1" si="2241"/>
        <v>0</v>
      </c>
      <c r="W1369" s="326">
        <f t="shared" ca="1" si="2241"/>
        <v>0</v>
      </c>
      <c r="X1369" s="326">
        <f t="shared" ca="1" si="2241"/>
        <v>0</v>
      </c>
      <c r="Y1369" s="326">
        <f t="shared" ca="1" si="2241"/>
        <v>0</v>
      </c>
      <c r="Z1369" s="326">
        <f t="shared" ca="1" si="2241"/>
        <v>0</v>
      </c>
      <c r="AA1369" s="326">
        <f t="shared" ca="1" si="2241"/>
        <v>0</v>
      </c>
      <c r="AB1369" s="326">
        <f t="shared" ca="1" si="2241"/>
        <v>0</v>
      </c>
      <c r="AC1369" s="326">
        <f t="shared" ca="1" si="2241"/>
        <v>0</v>
      </c>
      <c r="AD1369" s="326">
        <f t="shared" ca="1" si="2241"/>
        <v>0</v>
      </c>
      <c r="AE1369" s="326">
        <f t="shared" ca="1" si="2241"/>
        <v>0</v>
      </c>
      <c r="AF1369" s="326">
        <f t="shared" ca="1" si="2241"/>
        <v>0</v>
      </c>
      <c r="AG1369" s="326">
        <f t="shared" ca="1" si="2241"/>
        <v>0</v>
      </c>
      <c r="AH1369" s="326">
        <f t="shared" ca="1" si="2241"/>
        <v>0</v>
      </c>
      <c r="AI1369" s="326">
        <f t="shared" ca="1" si="2241"/>
        <v>0</v>
      </c>
      <c r="AJ1369" s="326">
        <f t="shared" ca="1" si="2241"/>
        <v>0</v>
      </c>
      <c r="AK1369" s="326">
        <f t="shared" ca="1" si="2241"/>
        <v>0</v>
      </c>
      <c r="AL1369" s="326">
        <f t="shared" ca="1" si="2241"/>
        <v>0</v>
      </c>
      <c r="AM1369" s="326">
        <f t="shared" ca="1" si="2241"/>
        <v>0</v>
      </c>
      <c r="AN1369" s="326">
        <f t="shared" ca="1" si="2241"/>
        <v>0</v>
      </c>
      <c r="AO1369" s="326">
        <f t="shared" ca="1" si="2241"/>
        <v>0</v>
      </c>
      <c r="AP1369" s="326">
        <f t="shared" ca="1" si="2241"/>
        <v>0</v>
      </c>
      <c r="AQ1369" s="326">
        <f t="shared" ca="1" si="2241"/>
        <v>0</v>
      </c>
      <c r="AR1369" s="326">
        <f t="shared" ca="1" si="2241"/>
        <v>0</v>
      </c>
      <c r="AS1369" s="326">
        <f t="shared" ca="1" si="2241"/>
        <v>0</v>
      </c>
      <c r="AT1369" s="326">
        <f t="shared" ca="1" si="2241"/>
        <v>0</v>
      </c>
      <c r="AU1369" s="326">
        <f t="shared" ref="AU1369:BM1369" ca="1" si="2242">(AU1311+AU1340)/(1-$H1369)</f>
        <v>0</v>
      </c>
      <c r="AV1369" s="326">
        <f t="shared" ca="1" si="2242"/>
        <v>0</v>
      </c>
      <c r="AW1369" s="326">
        <f t="shared" ca="1" si="2242"/>
        <v>0</v>
      </c>
      <c r="AX1369" s="326">
        <f t="shared" ca="1" si="2242"/>
        <v>0</v>
      </c>
      <c r="AY1369" s="326">
        <f t="shared" ca="1" si="2242"/>
        <v>0</v>
      </c>
      <c r="AZ1369" s="326">
        <f t="shared" ca="1" si="2242"/>
        <v>0</v>
      </c>
      <c r="BA1369" s="326">
        <f t="shared" ca="1" si="2242"/>
        <v>0</v>
      </c>
      <c r="BB1369" s="326">
        <f t="shared" ca="1" si="2242"/>
        <v>0</v>
      </c>
      <c r="BC1369" s="326">
        <f t="shared" ca="1" si="2242"/>
        <v>0</v>
      </c>
      <c r="BD1369" s="326">
        <f t="shared" ca="1" si="2242"/>
        <v>0</v>
      </c>
      <c r="BE1369" s="326">
        <f t="shared" ca="1" si="2242"/>
        <v>0</v>
      </c>
      <c r="BF1369" s="326">
        <f t="shared" ca="1" si="2242"/>
        <v>0</v>
      </c>
      <c r="BG1369" s="326">
        <f t="shared" ca="1" si="2242"/>
        <v>0</v>
      </c>
      <c r="BH1369" s="326">
        <f t="shared" ca="1" si="2242"/>
        <v>0</v>
      </c>
      <c r="BI1369" s="326">
        <f t="shared" ca="1" si="2242"/>
        <v>0</v>
      </c>
      <c r="BJ1369" s="326">
        <f t="shared" ca="1" si="2242"/>
        <v>0</v>
      </c>
      <c r="BK1369" s="326">
        <f t="shared" ca="1" si="2242"/>
        <v>0</v>
      </c>
      <c r="BL1369" s="326">
        <f t="shared" ca="1" si="2242"/>
        <v>0</v>
      </c>
      <c r="BM1369" s="326">
        <f t="shared" ca="1" si="2242"/>
        <v>0</v>
      </c>
    </row>
    <row r="1370" spans="3:65" outlineLevel="1" x14ac:dyDescent="0.2">
      <c r="C1370" s="325">
        <f t="shared" si="2200"/>
        <v>22</v>
      </c>
      <c r="D1370" s="303" t="str">
        <f t="shared" si="2196"/>
        <v>item 22</v>
      </c>
      <c r="E1370" s="350" t="str">
        <f t="shared" si="2196"/>
        <v>Operating Expense</v>
      </c>
      <c r="F1370" s="320">
        <f t="shared" si="2196"/>
        <v>2</v>
      </c>
      <c r="G1370" s="320"/>
      <c r="H1370" s="381">
        <f t="shared" si="2197"/>
        <v>0.38574999999999998</v>
      </c>
      <c r="I1370" s="372"/>
      <c r="K1370" s="341">
        <f t="shared" ca="1" si="2201"/>
        <v>0</v>
      </c>
      <c r="L1370" s="342">
        <f t="shared" ca="1" si="2202"/>
        <v>0</v>
      </c>
      <c r="O1370" s="326">
        <f t="shared" ref="O1370:AT1370" ca="1" si="2243">(O1312+O1341)/(1-$H1370)</f>
        <v>0</v>
      </c>
      <c r="P1370" s="326">
        <f t="shared" ca="1" si="2243"/>
        <v>0</v>
      </c>
      <c r="Q1370" s="326">
        <f t="shared" ca="1" si="2243"/>
        <v>0</v>
      </c>
      <c r="R1370" s="326">
        <f t="shared" ca="1" si="2243"/>
        <v>0</v>
      </c>
      <c r="S1370" s="326">
        <f t="shared" ca="1" si="2243"/>
        <v>0</v>
      </c>
      <c r="T1370" s="326">
        <f t="shared" ca="1" si="2243"/>
        <v>0</v>
      </c>
      <c r="U1370" s="326">
        <f t="shared" ca="1" si="2243"/>
        <v>0</v>
      </c>
      <c r="V1370" s="326">
        <f t="shared" ca="1" si="2243"/>
        <v>0</v>
      </c>
      <c r="W1370" s="326">
        <f t="shared" ca="1" si="2243"/>
        <v>0</v>
      </c>
      <c r="X1370" s="326">
        <f t="shared" ca="1" si="2243"/>
        <v>0</v>
      </c>
      <c r="Y1370" s="326">
        <f t="shared" ca="1" si="2243"/>
        <v>0</v>
      </c>
      <c r="Z1370" s="326">
        <f t="shared" ca="1" si="2243"/>
        <v>0</v>
      </c>
      <c r="AA1370" s="326">
        <f t="shared" ca="1" si="2243"/>
        <v>0</v>
      </c>
      <c r="AB1370" s="326">
        <f t="shared" ca="1" si="2243"/>
        <v>0</v>
      </c>
      <c r="AC1370" s="326">
        <f t="shared" ca="1" si="2243"/>
        <v>0</v>
      </c>
      <c r="AD1370" s="326">
        <f t="shared" ca="1" si="2243"/>
        <v>0</v>
      </c>
      <c r="AE1370" s="326">
        <f t="shared" ca="1" si="2243"/>
        <v>0</v>
      </c>
      <c r="AF1370" s="326">
        <f t="shared" ca="1" si="2243"/>
        <v>0</v>
      </c>
      <c r="AG1370" s="326">
        <f t="shared" ca="1" si="2243"/>
        <v>0</v>
      </c>
      <c r="AH1370" s="326">
        <f t="shared" ca="1" si="2243"/>
        <v>0</v>
      </c>
      <c r="AI1370" s="326">
        <f t="shared" ca="1" si="2243"/>
        <v>0</v>
      </c>
      <c r="AJ1370" s="326">
        <f t="shared" ca="1" si="2243"/>
        <v>0</v>
      </c>
      <c r="AK1370" s="326">
        <f t="shared" ca="1" si="2243"/>
        <v>0</v>
      </c>
      <c r="AL1370" s="326">
        <f t="shared" ca="1" si="2243"/>
        <v>0</v>
      </c>
      <c r="AM1370" s="326">
        <f t="shared" ca="1" si="2243"/>
        <v>0</v>
      </c>
      <c r="AN1370" s="326">
        <f t="shared" ca="1" si="2243"/>
        <v>0</v>
      </c>
      <c r="AO1370" s="326">
        <f t="shared" ca="1" si="2243"/>
        <v>0</v>
      </c>
      <c r="AP1370" s="326">
        <f t="shared" ca="1" si="2243"/>
        <v>0</v>
      </c>
      <c r="AQ1370" s="326">
        <f t="shared" ca="1" si="2243"/>
        <v>0</v>
      </c>
      <c r="AR1370" s="326">
        <f t="shared" ca="1" si="2243"/>
        <v>0</v>
      </c>
      <c r="AS1370" s="326">
        <f t="shared" ca="1" si="2243"/>
        <v>0</v>
      </c>
      <c r="AT1370" s="326">
        <f t="shared" ca="1" si="2243"/>
        <v>0</v>
      </c>
      <c r="AU1370" s="326">
        <f t="shared" ref="AU1370:BM1370" ca="1" si="2244">(AU1312+AU1341)/(1-$H1370)</f>
        <v>0</v>
      </c>
      <c r="AV1370" s="326">
        <f t="shared" ca="1" si="2244"/>
        <v>0</v>
      </c>
      <c r="AW1370" s="326">
        <f t="shared" ca="1" si="2244"/>
        <v>0</v>
      </c>
      <c r="AX1370" s="326">
        <f t="shared" ca="1" si="2244"/>
        <v>0</v>
      </c>
      <c r="AY1370" s="326">
        <f t="shared" ca="1" si="2244"/>
        <v>0</v>
      </c>
      <c r="AZ1370" s="326">
        <f t="shared" ca="1" si="2244"/>
        <v>0</v>
      </c>
      <c r="BA1370" s="326">
        <f t="shared" ca="1" si="2244"/>
        <v>0</v>
      </c>
      <c r="BB1370" s="326">
        <f t="shared" ca="1" si="2244"/>
        <v>0</v>
      </c>
      <c r="BC1370" s="326">
        <f t="shared" ca="1" si="2244"/>
        <v>0</v>
      </c>
      <c r="BD1370" s="326">
        <f t="shared" ca="1" si="2244"/>
        <v>0</v>
      </c>
      <c r="BE1370" s="326">
        <f t="shared" ca="1" si="2244"/>
        <v>0</v>
      </c>
      <c r="BF1370" s="326">
        <f t="shared" ca="1" si="2244"/>
        <v>0</v>
      </c>
      <c r="BG1370" s="326">
        <f t="shared" ca="1" si="2244"/>
        <v>0</v>
      </c>
      <c r="BH1370" s="326">
        <f t="shared" ca="1" si="2244"/>
        <v>0</v>
      </c>
      <c r="BI1370" s="326">
        <f t="shared" ca="1" si="2244"/>
        <v>0</v>
      </c>
      <c r="BJ1370" s="326">
        <f t="shared" ca="1" si="2244"/>
        <v>0</v>
      </c>
      <c r="BK1370" s="326">
        <f t="shared" ca="1" si="2244"/>
        <v>0</v>
      </c>
      <c r="BL1370" s="326">
        <f t="shared" ca="1" si="2244"/>
        <v>0</v>
      </c>
      <c r="BM1370" s="326">
        <f t="shared" ca="1" si="2244"/>
        <v>0</v>
      </c>
    </row>
    <row r="1371" spans="3:65" outlineLevel="1" x14ac:dyDescent="0.2">
      <c r="C1371" s="325">
        <f t="shared" si="2200"/>
        <v>23</v>
      </c>
      <c r="D1371" s="303" t="str">
        <f t="shared" si="2196"/>
        <v>item 23</v>
      </c>
      <c r="E1371" s="350" t="str">
        <f t="shared" si="2196"/>
        <v>Operating Expense</v>
      </c>
      <c r="F1371" s="320">
        <f t="shared" si="2196"/>
        <v>2</v>
      </c>
      <c r="G1371" s="320"/>
      <c r="H1371" s="381">
        <f t="shared" si="2197"/>
        <v>0.38574999999999998</v>
      </c>
      <c r="I1371" s="372"/>
      <c r="K1371" s="341">
        <f t="shared" ca="1" si="2201"/>
        <v>0</v>
      </c>
      <c r="L1371" s="342">
        <f t="shared" ca="1" si="2202"/>
        <v>0</v>
      </c>
      <c r="O1371" s="326">
        <f t="shared" ref="O1371:AT1371" ca="1" si="2245">(O1313+O1342)/(1-$H1371)</f>
        <v>0</v>
      </c>
      <c r="P1371" s="326">
        <f t="shared" ca="1" si="2245"/>
        <v>0</v>
      </c>
      <c r="Q1371" s="326">
        <f t="shared" ca="1" si="2245"/>
        <v>0</v>
      </c>
      <c r="R1371" s="326">
        <f t="shared" ca="1" si="2245"/>
        <v>0</v>
      </c>
      <c r="S1371" s="326">
        <f t="shared" ca="1" si="2245"/>
        <v>0</v>
      </c>
      <c r="T1371" s="326">
        <f t="shared" ca="1" si="2245"/>
        <v>0</v>
      </c>
      <c r="U1371" s="326">
        <f t="shared" ca="1" si="2245"/>
        <v>0</v>
      </c>
      <c r="V1371" s="326">
        <f t="shared" ca="1" si="2245"/>
        <v>0</v>
      </c>
      <c r="W1371" s="326">
        <f t="shared" ca="1" si="2245"/>
        <v>0</v>
      </c>
      <c r="X1371" s="326">
        <f t="shared" ca="1" si="2245"/>
        <v>0</v>
      </c>
      <c r="Y1371" s="326">
        <f t="shared" ca="1" si="2245"/>
        <v>0</v>
      </c>
      <c r="Z1371" s="326">
        <f t="shared" ca="1" si="2245"/>
        <v>0</v>
      </c>
      <c r="AA1371" s="326">
        <f t="shared" ca="1" si="2245"/>
        <v>0</v>
      </c>
      <c r="AB1371" s="326">
        <f t="shared" ca="1" si="2245"/>
        <v>0</v>
      </c>
      <c r="AC1371" s="326">
        <f t="shared" ca="1" si="2245"/>
        <v>0</v>
      </c>
      <c r="AD1371" s="326">
        <f t="shared" ca="1" si="2245"/>
        <v>0</v>
      </c>
      <c r="AE1371" s="326">
        <f t="shared" ca="1" si="2245"/>
        <v>0</v>
      </c>
      <c r="AF1371" s="326">
        <f t="shared" ca="1" si="2245"/>
        <v>0</v>
      </c>
      <c r="AG1371" s="326">
        <f t="shared" ca="1" si="2245"/>
        <v>0</v>
      </c>
      <c r="AH1371" s="326">
        <f t="shared" ca="1" si="2245"/>
        <v>0</v>
      </c>
      <c r="AI1371" s="326">
        <f t="shared" ca="1" si="2245"/>
        <v>0</v>
      </c>
      <c r="AJ1371" s="326">
        <f t="shared" ca="1" si="2245"/>
        <v>0</v>
      </c>
      <c r="AK1371" s="326">
        <f t="shared" ca="1" si="2245"/>
        <v>0</v>
      </c>
      <c r="AL1371" s="326">
        <f t="shared" ca="1" si="2245"/>
        <v>0</v>
      </c>
      <c r="AM1371" s="326">
        <f t="shared" ca="1" si="2245"/>
        <v>0</v>
      </c>
      <c r="AN1371" s="326">
        <f t="shared" ca="1" si="2245"/>
        <v>0</v>
      </c>
      <c r="AO1371" s="326">
        <f t="shared" ca="1" si="2245"/>
        <v>0</v>
      </c>
      <c r="AP1371" s="326">
        <f t="shared" ca="1" si="2245"/>
        <v>0</v>
      </c>
      <c r="AQ1371" s="326">
        <f t="shared" ca="1" si="2245"/>
        <v>0</v>
      </c>
      <c r="AR1371" s="326">
        <f t="shared" ca="1" si="2245"/>
        <v>0</v>
      </c>
      <c r="AS1371" s="326">
        <f t="shared" ca="1" si="2245"/>
        <v>0</v>
      </c>
      <c r="AT1371" s="326">
        <f t="shared" ca="1" si="2245"/>
        <v>0</v>
      </c>
      <c r="AU1371" s="326">
        <f t="shared" ref="AU1371:BM1371" ca="1" si="2246">(AU1313+AU1342)/(1-$H1371)</f>
        <v>0</v>
      </c>
      <c r="AV1371" s="326">
        <f t="shared" ca="1" si="2246"/>
        <v>0</v>
      </c>
      <c r="AW1371" s="326">
        <f t="shared" ca="1" si="2246"/>
        <v>0</v>
      </c>
      <c r="AX1371" s="326">
        <f t="shared" ca="1" si="2246"/>
        <v>0</v>
      </c>
      <c r="AY1371" s="326">
        <f t="shared" ca="1" si="2246"/>
        <v>0</v>
      </c>
      <c r="AZ1371" s="326">
        <f t="shared" ca="1" si="2246"/>
        <v>0</v>
      </c>
      <c r="BA1371" s="326">
        <f t="shared" ca="1" si="2246"/>
        <v>0</v>
      </c>
      <c r="BB1371" s="326">
        <f t="shared" ca="1" si="2246"/>
        <v>0</v>
      </c>
      <c r="BC1371" s="326">
        <f t="shared" ca="1" si="2246"/>
        <v>0</v>
      </c>
      <c r="BD1371" s="326">
        <f t="shared" ca="1" si="2246"/>
        <v>0</v>
      </c>
      <c r="BE1371" s="326">
        <f t="shared" ca="1" si="2246"/>
        <v>0</v>
      </c>
      <c r="BF1371" s="326">
        <f t="shared" ca="1" si="2246"/>
        <v>0</v>
      </c>
      <c r="BG1371" s="326">
        <f t="shared" ca="1" si="2246"/>
        <v>0</v>
      </c>
      <c r="BH1371" s="326">
        <f t="shared" ca="1" si="2246"/>
        <v>0</v>
      </c>
      <c r="BI1371" s="326">
        <f t="shared" ca="1" si="2246"/>
        <v>0</v>
      </c>
      <c r="BJ1371" s="326">
        <f t="shared" ca="1" si="2246"/>
        <v>0</v>
      </c>
      <c r="BK1371" s="326">
        <f t="shared" ca="1" si="2246"/>
        <v>0</v>
      </c>
      <c r="BL1371" s="326">
        <f t="shared" ca="1" si="2246"/>
        <v>0</v>
      </c>
      <c r="BM1371" s="326">
        <f t="shared" ca="1" si="2246"/>
        <v>0</v>
      </c>
    </row>
    <row r="1372" spans="3:65" outlineLevel="1" x14ac:dyDescent="0.2">
      <c r="C1372" s="325">
        <f t="shared" si="2200"/>
        <v>24</v>
      </c>
      <c r="D1372" s="303" t="str">
        <f t="shared" si="2196"/>
        <v>item 24</v>
      </c>
      <c r="E1372" s="350" t="str">
        <f t="shared" si="2196"/>
        <v>Operating Expense</v>
      </c>
      <c r="F1372" s="320">
        <f t="shared" si="2196"/>
        <v>2</v>
      </c>
      <c r="G1372" s="320"/>
      <c r="H1372" s="381">
        <f t="shared" si="2197"/>
        <v>0.38574999999999998</v>
      </c>
      <c r="I1372" s="372"/>
      <c r="K1372" s="341">
        <f t="shared" ca="1" si="2201"/>
        <v>0</v>
      </c>
      <c r="L1372" s="342">
        <f t="shared" ca="1" si="2202"/>
        <v>0</v>
      </c>
      <c r="O1372" s="326">
        <f t="shared" ref="O1372:AT1372" ca="1" si="2247">(O1314+O1343)/(1-$H1372)</f>
        <v>0</v>
      </c>
      <c r="P1372" s="326">
        <f t="shared" ca="1" si="2247"/>
        <v>0</v>
      </c>
      <c r="Q1372" s="326">
        <f t="shared" ca="1" si="2247"/>
        <v>0</v>
      </c>
      <c r="R1372" s="326">
        <f t="shared" ca="1" si="2247"/>
        <v>0</v>
      </c>
      <c r="S1372" s="326">
        <f t="shared" ca="1" si="2247"/>
        <v>0</v>
      </c>
      <c r="T1372" s="326">
        <f t="shared" ca="1" si="2247"/>
        <v>0</v>
      </c>
      <c r="U1372" s="326">
        <f t="shared" ca="1" si="2247"/>
        <v>0</v>
      </c>
      <c r="V1372" s="326">
        <f t="shared" ca="1" si="2247"/>
        <v>0</v>
      </c>
      <c r="W1372" s="326">
        <f t="shared" ca="1" si="2247"/>
        <v>0</v>
      </c>
      <c r="X1372" s="326">
        <f t="shared" ca="1" si="2247"/>
        <v>0</v>
      </c>
      <c r="Y1372" s="326">
        <f t="shared" ca="1" si="2247"/>
        <v>0</v>
      </c>
      <c r="Z1372" s="326">
        <f t="shared" ca="1" si="2247"/>
        <v>0</v>
      </c>
      <c r="AA1372" s="326">
        <f t="shared" ca="1" si="2247"/>
        <v>0</v>
      </c>
      <c r="AB1372" s="326">
        <f t="shared" ca="1" si="2247"/>
        <v>0</v>
      </c>
      <c r="AC1372" s="326">
        <f t="shared" ca="1" si="2247"/>
        <v>0</v>
      </c>
      <c r="AD1372" s="326">
        <f t="shared" ca="1" si="2247"/>
        <v>0</v>
      </c>
      <c r="AE1372" s="326">
        <f t="shared" ca="1" si="2247"/>
        <v>0</v>
      </c>
      <c r="AF1372" s="326">
        <f t="shared" ca="1" si="2247"/>
        <v>0</v>
      </c>
      <c r="AG1372" s="326">
        <f t="shared" ca="1" si="2247"/>
        <v>0</v>
      </c>
      <c r="AH1372" s="326">
        <f t="shared" ca="1" si="2247"/>
        <v>0</v>
      </c>
      <c r="AI1372" s="326">
        <f t="shared" ca="1" si="2247"/>
        <v>0</v>
      </c>
      <c r="AJ1372" s="326">
        <f t="shared" ca="1" si="2247"/>
        <v>0</v>
      </c>
      <c r="AK1372" s="326">
        <f t="shared" ca="1" si="2247"/>
        <v>0</v>
      </c>
      <c r="AL1372" s="326">
        <f t="shared" ca="1" si="2247"/>
        <v>0</v>
      </c>
      <c r="AM1372" s="326">
        <f t="shared" ca="1" si="2247"/>
        <v>0</v>
      </c>
      <c r="AN1372" s="326">
        <f t="shared" ca="1" si="2247"/>
        <v>0</v>
      </c>
      <c r="AO1372" s="326">
        <f t="shared" ca="1" si="2247"/>
        <v>0</v>
      </c>
      <c r="AP1372" s="326">
        <f t="shared" ca="1" si="2247"/>
        <v>0</v>
      </c>
      <c r="AQ1372" s="326">
        <f t="shared" ca="1" si="2247"/>
        <v>0</v>
      </c>
      <c r="AR1372" s="326">
        <f t="shared" ca="1" si="2247"/>
        <v>0</v>
      </c>
      <c r="AS1372" s="326">
        <f t="shared" ca="1" si="2247"/>
        <v>0</v>
      </c>
      <c r="AT1372" s="326">
        <f t="shared" ca="1" si="2247"/>
        <v>0</v>
      </c>
      <c r="AU1372" s="326">
        <f t="shared" ref="AU1372:BM1372" ca="1" si="2248">(AU1314+AU1343)/(1-$H1372)</f>
        <v>0</v>
      </c>
      <c r="AV1372" s="326">
        <f t="shared" ca="1" si="2248"/>
        <v>0</v>
      </c>
      <c r="AW1372" s="326">
        <f t="shared" ca="1" si="2248"/>
        <v>0</v>
      </c>
      <c r="AX1372" s="326">
        <f t="shared" ca="1" si="2248"/>
        <v>0</v>
      </c>
      <c r="AY1372" s="326">
        <f t="shared" ca="1" si="2248"/>
        <v>0</v>
      </c>
      <c r="AZ1372" s="326">
        <f t="shared" ca="1" si="2248"/>
        <v>0</v>
      </c>
      <c r="BA1372" s="326">
        <f t="shared" ca="1" si="2248"/>
        <v>0</v>
      </c>
      <c r="BB1372" s="326">
        <f t="shared" ca="1" si="2248"/>
        <v>0</v>
      </c>
      <c r="BC1372" s="326">
        <f t="shared" ca="1" si="2248"/>
        <v>0</v>
      </c>
      <c r="BD1372" s="326">
        <f t="shared" ca="1" si="2248"/>
        <v>0</v>
      </c>
      <c r="BE1372" s="326">
        <f t="shared" ca="1" si="2248"/>
        <v>0</v>
      </c>
      <c r="BF1372" s="326">
        <f t="shared" ca="1" si="2248"/>
        <v>0</v>
      </c>
      <c r="BG1372" s="326">
        <f t="shared" ca="1" si="2248"/>
        <v>0</v>
      </c>
      <c r="BH1372" s="326">
        <f t="shared" ca="1" si="2248"/>
        <v>0</v>
      </c>
      <c r="BI1372" s="326">
        <f t="shared" ca="1" si="2248"/>
        <v>0</v>
      </c>
      <c r="BJ1372" s="326">
        <f t="shared" ca="1" si="2248"/>
        <v>0</v>
      </c>
      <c r="BK1372" s="326">
        <f t="shared" ca="1" si="2248"/>
        <v>0</v>
      </c>
      <c r="BL1372" s="326">
        <f t="shared" ca="1" si="2248"/>
        <v>0</v>
      </c>
      <c r="BM1372" s="326">
        <f t="shared" ca="1" si="2248"/>
        <v>0</v>
      </c>
    </row>
    <row r="1373" spans="3:65" outlineLevel="1" x14ac:dyDescent="0.2">
      <c r="C1373" s="325">
        <f t="shared" si="2200"/>
        <v>25</v>
      </c>
      <c r="D1373" s="303" t="str">
        <f t="shared" si="2196"/>
        <v>item 25</v>
      </c>
      <c r="E1373" s="350" t="str">
        <f t="shared" si="2196"/>
        <v>Operating Expense</v>
      </c>
      <c r="F1373" s="320">
        <f t="shared" si="2196"/>
        <v>2</v>
      </c>
      <c r="G1373" s="320"/>
      <c r="H1373" s="381">
        <f t="shared" si="2197"/>
        <v>0.38574999999999998</v>
      </c>
      <c r="I1373" s="372"/>
      <c r="K1373" s="344">
        <f t="shared" ca="1" si="2201"/>
        <v>0</v>
      </c>
      <c r="L1373" s="345">
        <f t="shared" ca="1" si="2202"/>
        <v>0</v>
      </c>
      <c r="O1373" s="326">
        <f t="shared" ref="O1373:AT1373" ca="1" si="2249">(O1315+O1344)/(1-$H1373)</f>
        <v>0</v>
      </c>
      <c r="P1373" s="326">
        <f t="shared" ca="1" si="2249"/>
        <v>0</v>
      </c>
      <c r="Q1373" s="326">
        <f t="shared" ca="1" si="2249"/>
        <v>0</v>
      </c>
      <c r="R1373" s="326">
        <f t="shared" ca="1" si="2249"/>
        <v>0</v>
      </c>
      <c r="S1373" s="326">
        <f t="shared" ca="1" si="2249"/>
        <v>0</v>
      </c>
      <c r="T1373" s="326">
        <f t="shared" ca="1" si="2249"/>
        <v>0</v>
      </c>
      <c r="U1373" s="326">
        <f t="shared" ca="1" si="2249"/>
        <v>0</v>
      </c>
      <c r="V1373" s="326">
        <f t="shared" ca="1" si="2249"/>
        <v>0</v>
      </c>
      <c r="W1373" s="326">
        <f t="shared" ca="1" si="2249"/>
        <v>0</v>
      </c>
      <c r="X1373" s="326">
        <f t="shared" ca="1" si="2249"/>
        <v>0</v>
      </c>
      <c r="Y1373" s="326">
        <f t="shared" ca="1" si="2249"/>
        <v>0</v>
      </c>
      <c r="Z1373" s="326">
        <f t="shared" ca="1" si="2249"/>
        <v>0</v>
      </c>
      <c r="AA1373" s="326">
        <f t="shared" ca="1" si="2249"/>
        <v>0</v>
      </c>
      <c r="AB1373" s="326">
        <f t="shared" ca="1" si="2249"/>
        <v>0</v>
      </c>
      <c r="AC1373" s="326">
        <f t="shared" ca="1" si="2249"/>
        <v>0</v>
      </c>
      <c r="AD1373" s="326">
        <f t="shared" ca="1" si="2249"/>
        <v>0</v>
      </c>
      <c r="AE1373" s="326">
        <f t="shared" ca="1" si="2249"/>
        <v>0</v>
      </c>
      <c r="AF1373" s="326">
        <f t="shared" ca="1" si="2249"/>
        <v>0</v>
      </c>
      <c r="AG1373" s="326">
        <f t="shared" ca="1" si="2249"/>
        <v>0</v>
      </c>
      <c r="AH1373" s="326">
        <f t="shared" ca="1" si="2249"/>
        <v>0</v>
      </c>
      <c r="AI1373" s="326">
        <f t="shared" ca="1" si="2249"/>
        <v>0</v>
      </c>
      <c r="AJ1373" s="326">
        <f t="shared" ca="1" si="2249"/>
        <v>0</v>
      </c>
      <c r="AK1373" s="326">
        <f t="shared" ca="1" si="2249"/>
        <v>0</v>
      </c>
      <c r="AL1373" s="326">
        <f t="shared" ca="1" si="2249"/>
        <v>0</v>
      </c>
      <c r="AM1373" s="326">
        <f t="shared" ca="1" si="2249"/>
        <v>0</v>
      </c>
      <c r="AN1373" s="326">
        <f t="shared" ca="1" si="2249"/>
        <v>0</v>
      </c>
      <c r="AO1373" s="326">
        <f t="shared" ca="1" si="2249"/>
        <v>0</v>
      </c>
      <c r="AP1373" s="326">
        <f t="shared" ca="1" si="2249"/>
        <v>0</v>
      </c>
      <c r="AQ1373" s="326">
        <f t="shared" ca="1" si="2249"/>
        <v>0</v>
      </c>
      <c r="AR1373" s="326">
        <f t="shared" ca="1" si="2249"/>
        <v>0</v>
      </c>
      <c r="AS1373" s="326">
        <f t="shared" ca="1" si="2249"/>
        <v>0</v>
      </c>
      <c r="AT1373" s="326">
        <f t="shared" ca="1" si="2249"/>
        <v>0</v>
      </c>
      <c r="AU1373" s="326">
        <f t="shared" ref="AU1373:BM1373" ca="1" si="2250">(AU1315+AU1344)/(1-$H1373)</f>
        <v>0</v>
      </c>
      <c r="AV1373" s="326">
        <f t="shared" ca="1" si="2250"/>
        <v>0</v>
      </c>
      <c r="AW1373" s="326">
        <f t="shared" ca="1" si="2250"/>
        <v>0</v>
      </c>
      <c r="AX1373" s="326">
        <f t="shared" ca="1" si="2250"/>
        <v>0</v>
      </c>
      <c r="AY1373" s="326">
        <f t="shared" ca="1" si="2250"/>
        <v>0</v>
      </c>
      <c r="AZ1373" s="326">
        <f t="shared" ca="1" si="2250"/>
        <v>0</v>
      </c>
      <c r="BA1373" s="326">
        <f t="shared" ca="1" si="2250"/>
        <v>0</v>
      </c>
      <c r="BB1373" s="326">
        <f t="shared" ca="1" si="2250"/>
        <v>0</v>
      </c>
      <c r="BC1373" s="326">
        <f t="shared" ca="1" si="2250"/>
        <v>0</v>
      </c>
      <c r="BD1373" s="326">
        <f t="shared" ca="1" si="2250"/>
        <v>0</v>
      </c>
      <c r="BE1373" s="326">
        <f t="shared" ca="1" si="2250"/>
        <v>0</v>
      </c>
      <c r="BF1373" s="326">
        <f t="shared" ca="1" si="2250"/>
        <v>0</v>
      </c>
      <c r="BG1373" s="326">
        <f t="shared" ca="1" si="2250"/>
        <v>0</v>
      </c>
      <c r="BH1373" s="326">
        <f t="shared" ca="1" si="2250"/>
        <v>0</v>
      </c>
      <c r="BI1373" s="326">
        <f t="shared" ca="1" si="2250"/>
        <v>0</v>
      </c>
      <c r="BJ1373" s="326">
        <f t="shared" ca="1" si="2250"/>
        <v>0</v>
      </c>
      <c r="BK1373" s="326">
        <f t="shared" ca="1" si="2250"/>
        <v>0</v>
      </c>
      <c r="BL1373" s="326">
        <f t="shared" ca="1" si="2250"/>
        <v>0</v>
      </c>
      <c r="BM1373" s="326">
        <f t="shared" ca="1" si="2250"/>
        <v>0</v>
      </c>
    </row>
    <row r="1374" spans="3:65" outlineLevel="1" x14ac:dyDescent="0.2">
      <c r="D1374" s="331" t="str">
        <f>"Total "&amp;D1348</f>
        <v>Total ITC Normalization, Pre-Tax</v>
      </c>
      <c r="K1374" s="346">
        <f t="shared" ca="1" si="2201"/>
        <v>0</v>
      </c>
      <c r="L1374" s="347">
        <f t="shared" ca="1" si="2202"/>
        <v>0</v>
      </c>
      <c r="O1374" s="348">
        <f ca="1">SUM(O1349:O1373)</f>
        <v>0</v>
      </c>
      <c r="P1374" s="348">
        <f ca="1">SUM(P1349:P1373)</f>
        <v>0</v>
      </c>
      <c r="Q1374" s="348">
        <f t="shared" ref="Q1374" ca="1" si="2251">SUM(Q1349:Q1373)</f>
        <v>0</v>
      </c>
      <c r="R1374" s="348">
        <f t="shared" ref="R1374" ca="1" si="2252">SUM(R1349:R1373)</f>
        <v>0</v>
      </c>
      <c r="S1374" s="348">
        <f t="shared" ref="S1374" ca="1" si="2253">SUM(S1349:S1373)</f>
        <v>0</v>
      </c>
      <c r="T1374" s="348">
        <f t="shared" ref="T1374" ca="1" si="2254">SUM(T1349:T1373)</f>
        <v>0</v>
      </c>
      <c r="U1374" s="348">
        <f t="shared" ref="U1374" ca="1" si="2255">SUM(U1349:U1373)</f>
        <v>0</v>
      </c>
      <c r="V1374" s="348">
        <f t="shared" ref="V1374" ca="1" si="2256">SUM(V1349:V1373)</f>
        <v>0</v>
      </c>
      <c r="W1374" s="348">
        <f t="shared" ref="W1374" ca="1" si="2257">SUM(W1349:W1373)</f>
        <v>0</v>
      </c>
      <c r="X1374" s="348">
        <f t="shared" ref="X1374" ca="1" si="2258">SUM(X1349:X1373)</f>
        <v>0</v>
      </c>
      <c r="Y1374" s="348">
        <f t="shared" ref="Y1374" ca="1" si="2259">SUM(Y1349:Y1373)</f>
        <v>0</v>
      </c>
      <c r="Z1374" s="348">
        <f t="shared" ref="Z1374" ca="1" si="2260">SUM(Z1349:Z1373)</f>
        <v>0</v>
      </c>
      <c r="AA1374" s="348">
        <f t="shared" ref="AA1374" ca="1" si="2261">SUM(AA1349:AA1373)</f>
        <v>0</v>
      </c>
      <c r="AB1374" s="348">
        <f t="shared" ref="AB1374" ca="1" si="2262">SUM(AB1349:AB1373)</f>
        <v>0</v>
      </c>
      <c r="AC1374" s="348">
        <f t="shared" ref="AC1374" ca="1" si="2263">SUM(AC1349:AC1373)</f>
        <v>0</v>
      </c>
      <c r="AD1374" s="348">
        <f t="shared" ref="AD1374" ca="1" si="2264">SUM(AD1349:AD1373)</f>
        <v>0</v>
      </c>
      <c r="AE1374" s="348">
        <f t="shared" ref="AE1374" ca="1" si="2265">SUM(AE1349:AE1373)</f>
        <v>0</v>
      </c>
      <c r="AF1374" s="348">
        <f t="shared" ref="AF1374" ca="1" si="2266">SUM(AF1349:AF1373)</f>
        <v>0</v>
      </c>
      <c r="AG1374" s="348">
        <f t="shared" ref="AG1374" ca="1" si="2267">SUM(AG1349:AG1373)</f>
        <v>0</v>
      </c>
      <c r="AH1374" s="348">
        <f t="shared" ref="AH1374" ca="1" si="2268">SUM(AH1349:AH1373)</f>
        <v>0</v>
      </c>
      <c r="AI1374" s="348">
        <f t="shared" ref="AI1374" ca="1" si="2269">SUM(AI1349:AI1373)</f>
        <v>0</v>
      </c>
      <c r="AJ1374" s="348">
        <f t="shared" ref="AJ1374" ca="1" si="2270">SUM(AJ1349:AJ1373)</f>
        <v>0</v>
      </c>
      <c r="AK1374" s="348">
        <f t="shared" ref="AK1374" ca="1" si="2271">SUM(AK1349:AK1373)</f>
        <v>0</v>
      </c>
      <c r="AL1374" s="348">
        <f t="shared" ref="AL1374" ca="1" si="2272">SUM(AL1349:AL1373)</f>
        <v>0</v>
      </c>
      <c r="AM1374" s="348">
        <f t="shared" ref="AM1374" ca="1" si="2273">SUM(AM1349:AM1373)</f>
        <v>0</v>
      </c>
      <c r="AN1374" s="348">
        <f t="shared" ref="AN1374" ca="1" si="2274">SUM(AN1349:AN1373)</f>
        <v>0</v>
      </c>
      <c r="AO1374" s="348">
        <f t="shared" ref="AO1374" ca="1" si="2275">SUM(AO1349:AO1373)</f>
        <v>0</v>
      </c>
      <c r="AP1374" s="348">
        <f t="shared" ref="AP1374" ca="1" si="2276">SUM(AP1349:AP1373)</f>
        <v>0</v>
      </c>
      <c r="AQ1374" s="348">
        <f t="shared" ref="AQ1374" ca="1" si="2277">SUM(AQ1349:AQ1373)</f>
        <v>0</v>
      </c>
      <c r="AR1374" s="348">
        <f t="shared" ref="AR1374" ca="1" si="2278">SUM(AR1349:AR1373)</f>
        <v>0</v>
      </c>
      <c r="AS1374" s="348">
        <f t="shared" ref="AS1374" ca="1" si="2279">SUM(AS1349:AS1373)</f>
        <v>0</v>
      </c>
      <c r="AT1374" s="348">
        <f t="shared" ref="AT1374" ca="1" si="2280">SUM(AT1349:AT1373)</f>
        <v>0</v>
      </c>
      <c r="AU1374" s="348">
        <f t="shared" ref="AU1374" ca="1" si="2281">SUM(AU1349:AU1373)</f>
        <v>0</v>
      </c>
      <c r="AV1374" s="348">
        <f t="shared" ref="AV1374" ca="1" si="2282">SUM(AV1349:AV1373)</f>
        <v>0</v>
      </c>
      <c r="AW1374" s="348">
        <f t="shared" ref="AW1374" ca="1" si="2283">SUM(AW1349:AW1373)</f>
        <v>0</v>
      </c>
      <c r="AX1374" s="348">
        <f t="shared" ref="AX1374" ca="1" si="2284">SUM(AX1349:AX1373)</f>
        <v>0</v>
      </c>
      <c r="AY1374" s="348">
        <f t="shared" ref="AY1374" ca="1" si="2285">SUM(AY1349:AY1373)</f>
        <v>0</v>
      </c>
      <c r="AZ1374" s="348">
        <f t="shared" ref="AZ1374" ca="1" si="2286">SUM(AZ1349:AZ1373)</f>
        <v>0</v>
      </c>
      <c r="BA1374" s="348">
        <f t="shared" ref="BA1374" ca="1" si="2287">SUM(BA1349:BA1373)</f>
        <v>0</v>
      </c>
      <c r="BB1374" s="348">
        <f t="shared" ref="BB1374" ca="1" si="2288">SUM(BB1349:BB1373)</f>
        <v>0</v>
      </c>
      <c r="BC1374" s="348">
        <f t="shared" ref="BC1374" ca="1" si="2289">SUM(BC1349:BC1373)</f>
        <v>0</v>
      </c>
      <c r="BD1374" s="348">
        <f t="shared" ref="BD1374" ca="1" si="2290">SUM(BD1349:BD1373)</f>
        <v>0</v>
      </c>
      <c r="BE1374" s="348">
        <f t="shared" ref="BE1374" ca="1" si="2291">SUM(BE1349:BE1373)</f>
        <v>0</v>
      </c>
      <c r="BF1374" s="348">
        <f t="shared" ref="BF1374" ca="1" si="2292">SUM(BF1349:BF1373)</f>
        <v>0</v>
      </c>
      <c r="BG1374" s="348">
        <f t="shared" ref="BG1374" ca="1" si="2293">SUM(BG1349:BG1373)</f>
        <v>0</v>
      </c>
      <c r="BH1374" s="348">
        <f t="shared" ref="BH1374" ca="1" si="2294">SUM(BH1349:BH1373)</f>
        <v>0</v>
      </c>
      <c r="BI1374" s="348">
        <f t="shared" ref="BI1374" ca="1" si="2295">SUM(BI1349:BI1373)</f>
        <v>0</v>
      </c>
      <c r="BJ1374" s="348">
        <f t="shared" ref="BJ1374" ca="1" si="2296">SUM(BJ1349:BJ1373)</f>
        <v>0</v>
      </c>
      <c r="BK1374" s="348">
        <f t="shared" ref="BK1374" ca="1" si="2297">SUM(BK1349:BK1373)</f>
        <v>0</v>
      </c>
      <c r="BL1374" s="348">
        <f t="shared" ref="BL1374" ca="1" si="2298">SUM(BL1349:BL1373)</f>
        <v>0</v>
      </c>
      <c r="BM1374" s="348">
        <f t="shared" ref="BM1374" ca="1" si="2299">SUM(BM1349:BM1373)</f>
        <v>0</v>
      </c>
    </row>
    <row r="1375" spans="3:65" s="326" customFormat="1" outlineLevel="1" x14ac:dyDescent="0.2">
      <c r="D1375" s="334"/>
      <c r="F1375" s="335"/>
      <c r="G1375" s="335"/>
    </row>
    <row r="1376" spans="3:65" s="326" customFormat="1" outlineLevel="1" x14ac:dyDescent="0.2">
      <c r="D1376" s="334"/>
      <c r="F1376" s="335"/>
      <c r="G1376" s="335"/>
    </row>
    <row r="1377" spans="4:7" s="326" customFormat="1" outlineLevel="1" x14ac:dyDescent="0.2">
      <c r="D1377" s="334"/>
      <c r="F1377" s="335"/>
      <c r="G1377" s="335"/>
    </row>
    <row r="1378" spans="4:7" s="326" customFormat="1" outlineLevel="1" x14ac:dyDescent="0.2">
      <c r="D1378" s="334"/>
      <c r="F1378" s="335"/>
      <c r="G1378" s="335"/>
    </row>
    <row r="1379" spans="4:7" s="326" customFormat="1" outlineLevel="1" x14ac:dyDescent="0.2">
      <c r="D1379" s="334"/>
      <c r="F1379" s="335"/>
      <c r="G1379" s="335"/>
    </row>
    <row r="1380" spans="4:7" s="326" customFormat="1" outlineLevel="1" x14ac:dyDescent="0.2">
      <c r="D1380" s="334"/>
      <c r="F1380" s="335"/>
      <c r="G1380" s="335"/>
    </row>
    <row r="1381" spans="4:7" s="326" customFormat="1" outlineLevel="1" x14ac:dyDescent="0.2">
      <c r="D1381" s="334"/>
      <c r="F1381" s="335"/>
      <c r="G1381" s="335"/>
    </row>
    <row r="1382" spans="4:7" s="326" customFormat="1" outlineLevel="1" x14ac:dyDescent="0.2">
      <c r="D1382" s="334"/>
      <c r="F1382" s="335"/>
      <c r="G1382" s="335"/>
    </row>
    <row r="1383" spans="4:7" s="326" customFormat="1" outlineLevel="1" x14ac:dyDescent="0.2">
      <c r="D1383" s="334"/>
      <c r="F1383" s="335"/>
      <c r="G1383" s="335"/>
    </row>
    <row r="1384" spans="4:7" s="384" customFormat="1" x14ac:dyDescent="0.2">
      <c r="D1384" s="383"/>
      <c r="F1384" s="385"/>
      <c r="G1384" s="385"/>
    </row>
    <row r="1385" spans="4:7" s="326" customFormat="1" x14ac:dyDescent="0.2">
      <c r="D1385" s="334"/>
      <c r="F1385" s="335"/>
      <c r="G1385" s="335"/>
    </row>
    <row r="1386" spans="4:7" s="326" customFormat="1" x14ac:dyDescent="0.2">
      <c r="D1386" s="334"/>
      <c r="F1386" s="335"/>
      <c r="G1386" s="335"/>
    </row>
    <row r="1387" spans="4:7" s="326" customFormat="1" x14ac:dyDescent="0.2">
      <c r="D1387" s="334"/>
      <c r="F1387" s="335"/>
      <c r="G1387" s="335"/>
    </row>
    <row r="1388" spans="4:7" s="326" customFormat="1" x14ac:dyDescent="0.2">
      <c r="D1388" s="334"/>
      <c r="F1388" s="335"/>
      <c r="G1388" s="335"/>
    </row>
    <row r="1389" spans="4:7" s="326" customFormat="1" x14ac:dyDescent="0.2">
      <c r="D1389" s="334"/>
      <c r="F1389" s="335"/>
      <c r="G1389" s="335"/>
    </row>
    <row r="1390" spans="4:7" s="326" customFormat="1" x14ac:dyDescent="0.2">
      <c r="D1390" s="334"/>
      <c r="F1390" s="335"/>
      <c r="G1390" s="335"/>
    </row>
    <row r="1391" spans="4:7" s="326" customFormat="1" x14ac:dyDescent="0.2">
      <c r="D1391" s="334"/>
      <c r="F1391" s="335"/>
      <c r="G1391" s="335"/>
    </row>
    <row r="1392" spans="4:7" s="326" customFormat="1" x14ac:dyDescent="0.2">
      <c r="D1392" s="334"/>
      <c r="F1392" s="335"/>
      <c r="G1392" s="335"/>
    </row>
    <row r="1393" spans="4:7" s="326" customFormat="1" x14ac:dyDescent="0.2">
      <c r="D1393" s="334"/>
      <c r="F1393" s="335"/>
      <c r="G1393" s="335"/>
    </row>
    <row r="1394" spans="4:7" s="326" customFormat="1" x14ac:dyDescent="0.2">
      <c r="D1394" s="334"/>
      <c r="F1394" s="335"/>
      <c r="G1394" s="335"/>
    </row>
    <row r="1395" spans="4:7" s="326" customFormat="1" x14ac:dyDescent="0.2">
      <c r="D1395" s="334"/>
      <c r="F1395" s="335"/>
      <c r="G1395" s="335"/>
    </row>
    <row r="1396" spans="4:7" s="326" customFormat="1" x14ac:dyDescent="0.2">
      <c r="D1396" s="334"/>
      <c r="F1396" s="335"/>
      <c r="G1396" s="335"/>
    </row>
    <row r="1397" spans="4:7" s="326" customFormat="1" x14ac:dyDescent="0.2">
      <c r="D1397" s="334"/>
      <c r="F1397" s="335"/>
      <c r="G1397" s="335"/>
    </row>
    <row r="1398" spans="4:7" s="326" customFormat="1" x14ac:dyDescent="0.2">
      <c r="D1398" s="334"/>
      <c r="F1398" s="335"/>
      <c r="G1398" s="335"/>
    </row>
    <row r="1399" spans="4:7" s="326" customFormat="1" x14ac:dyDescent="0.2">
      <c r="D1399" s="334"/>
      <c r="F1399" s="335"/>
      <c r="G1399" s="335"/>
    </row>
    <row r="1400" spans="4:7" s="326" customFormat="1" x14ac:dyDescent="0.2">
      <c r="D1400" s="334"/>
      <c r="F1400" s="335"/>
      <c r="G1400" s="335"/>
    </row>
    <row r="1401" spans="4:7" s="326" customFormat="1" x14ac:dyDescent="0.2">
      <c r="D1401" s="334"/>
      <c r="F1401" s="335"/>
      <c r="G1401" s="335"/>
    </row>
    <row r="1402" spans="4:7" s="326" customFormat="1" x14ac:dyDescent="0.2">
      <c r="D1402" s="334"/>
      <c r="F1402" s="335"/>
      <c r="G1402" s="335"/>
    </row>
    <row r="1403" spans="4:7" s="326" customFormat="1" x14ac:dyDescent="0.2">
      <c r="D1403" s="334"/>
      <c r="F1403" s="335"/>
      <c r="G1403" s="335"/>
    </row>
    <row r="1404" spans="4:7" s="326" customFormat="1" x14ac:dyDescent="0.2">
      <c r="D1404" s="334"/>
      <c r="F1404" s="335"/>
      <c r="G1404" s="335"/>
    </row>
    <row r="1405" spans="4:7" s="326" customFormat="1" x14ac:dyDescent="0.2">
      <c r="D1405" s="334"/>
      <c r="F1405" s="335"/>
      <c r="G1405" s="335"/>
    </row>
    <row r="1406" spans="4:7" s="326" customFormat="1" x14ac:dyDescent="0.2">
      <c r="D1406" s="334"/>
      <c r="F1406" s="335"/>
      <c r="G1406" s="335"/>
    </row>
    <row r="1407" spans="4:7" s="326" customFormat="1" x14ac:dyDescent="0.2">
      <c r="D1407" s="334"/>
      <c r="F1407" s="335"/>
      <c r="G1407" s="335"/>
    </row>
    <row r="1408" spans="4:7" s="326" customFormat="1" x14ac:dyDescent="0.2">
      <c r="D1408" s="334"/>
      <c r="F1408" s="335"/>
      <c r="G1408" s="335"/>
    </row>
    <row r="1409" spans="4:7" s="326" customFormat="1" x14ac:dyDescent="0.2">
      <c r="D1409" s="334"/>
      <c r="F1409" s="335"/>
      <c r="G1409" s="335"/>
    </row>
    <row r="1410" spans="4:7" s="326" customFormat="1" x14ac:dyDescent="0.2">
      <c r="D1410" s="334"/>
      <c r="F1410" s="335"/>
      <c r="G1410" s="335"/>
    </row>
    <row r="1411" spans="4:7" s="326" customFormat="1" x14ac:dyDescent="0.2">
      <c r="D1411" s="334"/>
      <c r="F1411" s="335"/>
      <c r="G1411" s="335"/>
    </row>
    <row r="1412" spans="4:7" s="326" customFormat="1" x14ac:dyDescent="0.2">
      <c r="D1412" s="334"/>
      <c r="F1412" s="335"/>
      <c r="G1412" s="335"/>
    </row>
    <row r="1413" spans="4:7" s="326" customFormat="1" x14ac:dyDescent="0.2">
      <c r="D1413" s="334"/>
      <c r="F1413" s="335"/>
      <c r="G1413" s="335"/>
    </row>
    <row r="1414" spans="4:7" s="326" customFormat="1" x14ac:dyDescent="0.2">
      <c r="D1414" s="334"/>
      <c r="F1414" s="335"/>
      <c r="G1414" s="335"/>
    </row>
    <row r="1415" spans="4:7" s="326" customFormat="1" x14ac:dyDescent="0.2">
      <c r="D1415" s="334"/>
      <c r="F1415" s="335"/>
      <c r="G1415" s="335"/>
    </row>
    <row r="1416" spans="4:7" s="326" customFormat="1" x14ac:dyDescent="0.2">
      <c r="D1416" s="334"/>
      <c r="F1416" s="335"/>
      <c r="G1416" s="335"/>
    </row>
    <row r="1417" spans="4:7" s="326" customFormat="1" x14ac:dyDescent="0.2">
      <c r="D1417" s="334"/>
      <c r="F1417" s="335"/>
      <c r="G1417" s="335"/>
    </row>
    <row r="1418" spans="4:7" s="326" customFormat="1" x14ac:dyDescent="0.2">
      <c r="D1418" s="334"/>
      <c r="F1418" s="335"/>
      <c r="G1418" s="335"/>
    </row>
    <row r="1419" spans="4:7" s="326" customFormat="1" x14ac:dyDescent="0.2">
      <c r="D1419" s="334"/>
      <c r="F1419" s="335"/>
      <c r="G1419" s="335"/>
    </row>
    <row r="1420" spans="4:7" s="326" customFormat="1" x14ac:dyDescent="0.2">
      <c r="D1420" s="334"/>
      <c r="F1420" s="335"/>
      <c r="G1420" s="335"/>
    </row>
    <row r="1421" spans="4:7" s="326" customFormat="1" x14ac:dyDescent="0.2">
      <c r="D1421" s="334"/>
      <c r="F1421" s="335"/>
      <c r="G1421" s="335"/>
    </row>
    <row r="1422" spans="4:7" s="326" customFormat="1" x14ac:dyDescent="0.2">
      <c r="D1422" s="334"/>
      <c r="F1422" s="335"/>
      <c r="G1422" s="335"/>
    </row>
    <row r="1423" spans="4:7" s="326" customFormat="1" x14ac:dyDescent="0.2">
      <c r="D1423" s="334"/>
      <c r="F1423" s="335"/>
      <c r="G1423" s="335"/>
    </row>
    <row r="1424" spans="4:7" s="326" customFormat="1" x14ac:dyDescent="0.2">
      <c r="D1424" s="334"/>
      <c r="F1424" s="335"/>
      <c r="G1424" s="335"/>
    </row>
    <row r="1425" spans="4:7" s="326" customFormat="1" x14ac:dyDescent="0.2">
      <c r="D1425" s="334"/>
      <c r="F1425" s="335"/>
      <c r="G1425" s="335"/>
    </row>
    <row r="1426" spans="4:7" s="326" customFormat="1" x14ac:dyDescent="0.2">
      <c r="D1426" s="334"/>
      <c r="F1426" s="335"/>
      <c r="G1426" s="335"/>
    </row>
    <row r="1427" spans="4:7" s="326" customFormat="1" x14ac:dyDescent="0.2">
      <c r="D1427" s="334"/>
      <c r="F1427" s="335"/>
      <c r="G1427" s="335"/>
    </row>
    <row r="1428" spans="4:7" s="326" customFormat="1" x14ac:dyDescent="0.2">
      <c r="D1428" s="334"/>
      <c r="F1428" s="335"/>
      <c r="G1428" s="335"/>
    </row>
    <row r="1429" spans="4:7" s="326" customFormat="1" x14ac:dyDescent="0.2">
      <c r="D1429" s="334"/>
      <c r="F1429" s="335"/>
      <c r="G1429" s="335"/>
    </row>
    <row r="1430" spans="4:7" s="326" customFormat="1" x14ac:dyDescent="0.2">
      <c r="D1430" s="334"/>
      <c r="F1430" s="335"/>
      <c r="G1430" s="335"/>
    </row>
    <row r="1431" spans="4:7" s="326" customFormat="1" x14ac:dyDescent="0.2">
      <c r="D1431" s="334"/>
      <c r="F1431" s="335"/>
      <c r="G1431" s="335"/>
    </row>
    <row r="1432" spans="4:7" s="326" customFormat="1" x14ac:dyDescent="0.2">
      <c r="D1432" s="334"/>
      <c r="F1432" s="335"/>
      <c r="G1432" s="335"/>
    </row>
    <row r="1433" spans="4:7" s="326" customFormat="1" x14ac:dyDescent="0.2">
      <c r="D1433" s="334"/>
      <c r="F1433" s="335"/>
      <c r="G1433" s="335"/>
    </row>
    <row r="1434" spans="4:7" s="326" customFormat="1" x14ac:dyDescent="0.2">
      <c r="D1434" s="334"/>
      <c r="F1434" s="335"/>
      <c r="G1434" s="335"/>
    </row>
    <row r="1435" spans="4:7" s="326" customFormat="1" x14ac:dyDescent="0.2">
      <c r="D1435" s="334"/>
      <c r="F1435" s="335"/>
      <c r="G1435" s="335"/>
    </row>
    <row r="1436" spans="4:7" s="326" customFormat="1" x14ac:dyDescent="0.2">
      <c r="D1436" s="334"/>
      <c r="F1436" s="335"/>
      <c r="G1436" s="335"/>
    </row>
    <row r="1437" spans="4:7" s="326" customFormat="1" x14ac:dyDescent="0.2">
      <c r="D1437" s="334"/>
      <c r="F1437" s="335"/>
      <c r="G1437" s="335"/>
    </row>
    <row r="1438" spans="4:7" s="326" customFormat="1" x14ac:dyDescent="0.2">
      <c r="D1438" s="334"/>
      <c r="F1438" s="335"/>
      <c r="G1438" s="335"/>
    </row>
    <row r="1439" spans="4:7" s="326" customFormat="1" x14ac:dyDescent="0.2">
      <c r="D1439" s="334"/>
      <c r="F1439" s="335"/>
      <c r="G1439" s="335"/>
    </row>
    <row r="1440" spans="4:7" s="326" customFormat="1" x14ac:dyDescent="0.2">
      <c r="D1440" s="334"/>
      <c r="F1440" s="335"/>
      <c r="G1440" s="335"/>
    </row>
    <row r="1441" spans="4:7" s="326" customFormat="1" x14ac:dyDescent="0.2">
      <c r="D1441" s="334"/>
      <c r="F1441" s="335"/>
      <c r="G1441" s="335"/>
    </row>
    <row r="1442" spans="4:7" s="326" customFormat="1" x14ac:dyDescent="0.2">
      <c r="D1442" s="334"/>
      <c r="F1442" s="335"/>
      <c r="G1442" s="335"/>
    </row>
    <row r="1443" spans="4:7" s="326" customFormat="1" x14ac:dyDescent="0.2">
      <c r="D1443" s="334"/>
      <c r="F1443" s="335"/>
      <c r="G1443" s="335"/>
    </row>
    <row r="1444" spans="4:7" s="326" customFormat="1" x14ac:dyDescent="0.2">
      <c r="D1444" s="334"/>
      <c r="F1444" s="335"/>
      <c r="G1444" s="335"/>
    </row>
    <row r="1445" spans="4:7" s="326" customFormat="1" x14ac:dyDescent="0.2">
      <c r="D1445" s="334"/>
      <c r="F1445" s="335"/>
      <c r="G1445" s="335"/>
    </row>
    <row r="1446" spans="4:7" s="326" customFormat="1" x14ac:dyDescent="0.2">
      <c r="D1446" s="334"/>
      <c r="F1446" s="335"/>
      <c r="G1446" s="335"/>
    </row>
    <row r="1447" spans="4:7" s="326" customFormat="1" x14ac:dyDescent="0.2">
      <c r="D1447" s="334"/>
      <c r="F1447" s="335"/>
      <c r="G1447" s="335"/>
    </row>
    <row r="1448" spans="4:7" s="326" customFormat="1" x14ac:dyDescent="0.2">
      <c r="D1448" s="334"/>
      <c r="F1448" s="335"/>
      <c r="G1448" s="335"/>
    </row>
    <row r="1449" spans="4:7" s="326" customFormat="1" x14ac:dyDescent="0.2">
      <c r="D1449" s="334"/>
      <c r="F1449" s="335"/>
      <c r="G1449" s="335"/>
    </row>
    <row r="1450" spans="4:7" s="326" customFormat="1" x14ac:dyDescent="0.2">
      <c r="D1450" s="334"/>
      <c r="F1450" s="335"/>
      <c r="G1450" s="335"/>
    </row>
    <row r="1451" spans="4:7" s="326" customFormat="1" x14ac:dyDescent="0.2">
      <c r="D1451" s="334"/>
      <c r="F1451" s="335"/>
      <c r="G1451" s="335"/>
    </row>
    <row r="1452" spans="4:7" s="326" customFormat="1" x14ac:dyDescent="0.2">
      <c r="D1452" s="334"/>
      <c r="F1452" s="335"/>
      <c r="G1452" s="335"/>
    </row>
    <row r="1453" spans="4:7" s="326" customFormat="1" x14ac:dyDescent="0.2">
      <c r="D1453" s="334"/>
      <c r="F1453" s="335"/>
      <c r="G1453" s="335"/>
    </row>
    <row r="1454" spans="4:7" s="326" customFormat="1" x14ac:dyDescent="0.2">
      <c r="D1454" s="334"/>
      <c r="F1454" s="335"/>
      <c r="G1454" s="335"/>
    </row>
    <row r="1455" spans="4:7" s="326" customFormat="1" x14ac:dyDescent="0.2">
      <c r="D1455" s="334"/>
      <c r="F1455" s="335"/>
      <c r="G1455" s="335"/>
    </row>
    <row r="1456" spans="4:7" s="326" customFormat="1" x14ac:dyDescent="0.2">
      <c r="D1456" s="334"/>
      <c r="F1456" s="335"/>
      <c r="G1456" s="335"/>
    </row>
    <row r="1457" spans="4:7" s="326" customFormat="1" x14ac:dyDescent="0.2">
      <c r="D1457" s="334"/>
      <c r="F1457" s="335"/>
      <c r="G1457" s="335"/>
    </row>
    <row r="1458" spans="4:7" s="326" customFormat="1" x14ac:dyDescent="0.2">
      <c r="D1458" s="334"/>
      <c r="F1458" s="335"/>
      <c r="G1458" s="335"/>
    </row>
    <row r="1459" spans="4:7" s="326" customFormat="1" x14ac:dyDescent="0.2">
      <c r="D1459" s="334"/>
      <c r="F1459" s="335"/>
      <c r="G1459" s="335"/>
    </row>
    <row r="1460" spans="4:7" s="326" customFormat="1" x14ac:dyDescent="0.2">
      <c r="D1460" s="334"/>
      <c r="F1460" s="335"/>
      <c r="G1460" s="335"/>
    </row>
    <row r="1461" spans="4:7" s="326" customFormat="1" x14ac:dyDescent="0.2">
      <c r="D1461" s="334"/>
      <c r="F1461" s="335"/>
      <c r="G1461" s="335"/>
    </row>
    <row r="1462" spans="4:7" s="326" customFormat="1" x14ac:dyDescent="0.2">
      <c r="D1462" s="334"/>
      <c r="F1462" s="335"/>
      <c r="G1462" s="335"/>
    </row>
    <row r="1463" spans="4:7" s="326" customFormat="1" x14ac:dyDescent="0.2">
      <c r="D1463" s="334"/>
      <c r="F1463" s="335"/>
      <c r="G1463" s="335"/>
    </row>
    <row r="1464" spans="4:7" s="326" customFormat="1" x14ac:dyDescent="0.2">
      <c r="D1464" s="334"/>
      <c r="F1464" s="335"/>
      <c r="G1464" s="335"/>
    </row>
    <row r="1465" spans="4:7" s="326" customFormat="1" x14ac:dyDescent="0.2">
      <c r="D1465" s="334"/>
      <c r="F1465" s="335"/>
      <c r="G1465" s="335"/>
    </row>
    <row r="1466" spans="4:7" s="326" customFormat="1" x14ac:dyDescent="0.2">
      <c r="D1466" s="334"/>
      <c r="F1466" s="335"/>
      <c r="G1466" s="335"/>
    </row>
    <row r="1467" spans="4:7" s="326" customFormat="1" x14ac:dyDescent="0.2">
      <c r="D1467" s="334"/>
      <c r="F1467" s="335"/>
      <c r="G1467" s="335"/>
    </row>
    <row r="1468" spans="4:7" s="326" customFormat="1" x14ac:dyDescent="0.2">
      <c r="D1468" s="334"/>
      <c r="F1468" s="335"/>
      <c r="G1468" s="335"/>
    </row>
    <row r="1469" spans="4:7" s="326" customFormat="1" x14ac:dyDescent="0.2">
      <c r="D1469" s="334"/>
      <c r="F1469" s="335"/>
      <c r="G1469" s="335"/>
    </row>
    <row r="1470" spans="4:7" s="326" customFormat="1" x14ac:dyDescent="0.2">
      <c r="D1470" s="334"/>
      <c r="F1470" s="335"/>
      <c r="G1470" s="335"/>
    </row>
    <row r="1471" spans="4:7" s="326" customFormat="1" x14ac:dyDescent="0.2">
      <c r="D1471" s="334"/>
      <c r="F1471" s="335"/>
      <c r="G1471" s="335"/>
    </row>
    <row r="1472" spans="4:7" s="326" customFormat="1" x14ac:dyDescent="0.2">
      <c r="D1472" s="334"/>
      <c r="F1472" s="335"/>
      <c r="G1472" s="335"/>
    </row>
    <row r="1473" spans="4:7" s="326" customFormat="1" x14ac:dyDescent="0.2">
      <c r="D1473" s="334"/>
      <c r="F1473" s="335"/>
      <c r="G1473" s="335"/>
    </row>
    <row r="1474" spans="4:7" s="326" customFormat="1" x14ac:dyDescent="0.2">
      <c r="D1474" s="334"/>
      <c r="F1474" s="335"/>
      <c r="G1474" s="335"/>
    </row>
    <row r="1475" spans="4:7" s="326" customFormat="1" x14ac:dyDescent="0.2">
      <c r="D1475" s="334"/>
      <c r="F1475" s="335"/>
      <c r="G1475" s="335"/>
    </row>
    <row r="1476" spans="4:7" s="326" customFormat="1" x14ac:dyDescent="0.2">
      <c r="D1476" s="334"/>
      <c r="F1476" s="335"/>
      <c r="G1476" s="335"/>
    </row>
    <row r="1477" spans="4:7" s="326" customFormat="1" x14ac:dyDescent="0.2">
      <c r="D1477" s="334"/>
      <c r="F1477" s="335"/>
      <c r="G1477" s="335"/>
    </row>
    <row r="1478" spans="4:7" s="326" customFormat="1" x14ac:dyDescent="0.2">
      <c r="D1478" s="334"/>
      <c r="F1478" s="335"/>
      <c r="G1478" s="335"/>
    </row>
    <row r="1479" spans="4:7" s="326" customFormat="1" x14ac:dyDescent="0.2">
      <c r="D1479" s="334"/>
      <c r="F1479" s="335"/>
      <c r="G1479" s="335"/>
    </row>
    <row r="1480" spans="4:7" s="326" customFormat="1" x14ac:dyDescent="0.2">
      <c r="D1480" s="334"/>
      <c r="F1480" s="335"/>
      <c r="G1480" s="335"/>
    </row>
    <row r="1481" spans="4:7" s="326" customFormat="1" x14ac:dyDescent="0.2">
      <c r="D1481" s="334"/>
      <c r="F1481" s="335"/>
      <c r="G1481" s="335"/>
    </row>
    <row r="1482" spans="4:7" s="326" customFormat="1" x14ac:dyDescent="0.2">
      <c r="D1482" s="334"/>
      <c r="F1482" s="335"/>
      <c r="G1482" s="335"/>
    </row>
    <row r="1483" spans="4:7" s="326" customFormat="1" x14ac:dyDescent="0.2">
      <c r="D1483" s="334"/>
      <c r="F1483" s="335"/>
      <c r="G1483" s="335"/>
    </row>
    <row r="1484" spans="4:7" s="326" customFormat="1" x14ac:dyDescent="0.2">
      <c r="D1484" s="334"/>
      <c r="F1484" s="335"/>
      <c r="G1484" s="335"/>
    </row>
    <row r="1485" spans="4:7" s="326" customFormat="1" x14ac:dyDescent="0.2">
      <c r="D1485" s="334"/>
      <c r="F1485" s="335"/>
      <c r="G1485" s="335"/>
    </row>
    <row r="1486" spans="4:7" s="326" customFormat="1" x14ac:dyDescent="0.2">
      <c r="D1486" s="334"/>
      <c r="F1486" s="335"/>
      <c r="G1486" s="335"/>
    </row>
    <row r="1487" spans="4:7" s="326" customFormat="1" x14ac:dyDescent="0.2">
      <c r="D1487" s="334"/>
      <c r="F1487" s="335"/>
      <c r="G1487" s="335"/>
    </row>
    <row r="1488" spans="4:7" s="326" customFormat="1" x14ac:dyDescent="0.2">
      <c r="D1488" s="334"/>
      <c r="F1488" s="335"/>
      <c r="G1488" s="335"/>
    </row>
    <row r="1489" spans="4:7" s="326" customFormat="1" x14ac:dyDescent="0.2">
      <c r="D1489" s="334"/>
      <c r="F1489" s="335"/>
      <c r="G1489" s="335"/>
    </row>
    <row r="1490" spans="4:7" s="326" customFormat="1" x14ac:dyDescent="0.2">
      <c r="D1490" s="334"/>
      <c r="F1490" s="335"/>
      <c r="G1490" s="335"/>
    </row>
    <row r="1491" spans="4:7" s="326" customFormat="1" x14ac:dyDescent="0.2">
      <c r="D1491" s="334"/>
      <c r="F1491" s="335"/>
      <c r="G1491" s="335"/>
    </row>
    <row r="1492" spans="4:7" s="326" customFormat="1" x14ac:dyDescent="0.2">
      <c r="D1492" s="334"/>
      <c r="F1492" s="335"/>
      <c r="G1492" s="335"/>
    </row>
    <row r="1493" spans="4:7" s="326" customFormat="1" x14ac:dyDescent="0.2">
      <c r="D1493" s="334"/>
      <c r="F1493" s="335"/>
      <c r="G1493" s="335"/>
    </row>
    <row r="1494" spans="4:7" s="326" customFormat="1" x14ac:dyDescent="0.2">
      <c r="D1494" s="334"/>
      <c r="F1494" s="335"/>
      <c r="G1494" s="335"/>
    </row>
    <row r="1495" spans="4:7" s="326" customFormat="1" x14ac:dyDescent="0.2">
      <c r="D1495" s="334"/>
      <c r="F1495" s="335"/>
      <c r="G1495" s="335"/>
    </row>
    <row r="1496" spans="4:7" s="326" customFormat="1" x14ac:dyDescent="0.2">
      <c r="D1496" s="334"/>
      <c r="F1496" s="335"/>
      <c r="G1496" s="335"/>
    </row>
    <row r="1497" spans="4:7" s="326" customFormat="1" x14ac:dyDescent="0.2">
      <c r="D1497" s="334"/>
      <c r="F1497" s="335"/>
      <c r="G1497" s="335"/>
    </row>
    <row r="1498" spans="4:7" s="326" customFormat="1" x14ac:dyDescent="0.2">
      <c r="D1498" s="334"/>
      <c r="F1498" s="335"/>
      <c r="G1498" s="335"/>
    </row>
    <row r="1499" spans="4:7" s="326" customFormat="1" x14ac:dyDescent="0.2">
      <c r="D1499" s="334"/>
      <c r="F1499" s="335"/>
      <c r="G1499" s="335"/>
    </row>
    <row r="1500" spans="4:7" s="326" customFormat="1" x14ac:dyDescent="0.2">
      <c r="D1500" s="334"/>
      <c r="F1500" s="335"/>
      <c r="G1500" s="335"/>
    </row>
    <row r="1501" spans="4:7" s="326" customFormat="1" x14ac:dyDescent="0.2">
      <c r="D1501" s="334"/>
      <c r="F1501" s="335"/>
      <c r="G1501" s="335"/>
    </row>
    <row r="1502" spans="4:7" s="326" customFormat="1" x14ac:dyDescent="0.2">
      <c r="D1502" s="334"/>
      <c r="F1502" s="335"/>
      <c r="G1502" s="335"/>
    </row>
    <row r="1503" spans="4:7" s="326" customFormat="1" x14ac:dyDescent="0.2">
      <c r="D1503" s="334"/>
      <c r="F1503" s="335"/>
      <c r="G1503" s="335"/>
    </row>
    <row r="1504" spans="4:7" s="326" customFormat="1" x14ac:dyDescent="0.2">
      <c r="D1504" s="334"/>
      <c r="F1504" s="335"/>
      <c r="G1504" s="335"/>
    </row>
    <row r="1505" spans="4:7" s="326" customFormat="1" x14ac:dyDescent="0.2">
      <c r="D1505" s="334"/>
      <c r="F1505" s="335"/>
      <c r="G1505" s="335"/>
    </row>
    <row r="1506" spans="4:7" s="326" customFormat="1" x14ac:dyDescent="0.2">
      <c r="D1506" s="334"/>
      <c r="F1506" s="335"/>
      <c r="G1506" s="335"/>
    </row>
    <row r="1507" spans="4:7" s="326" customFormat="1" x14ac:dyDescent="0.2">
      <c r="D1507" s="334"/>
      <c r="F1507" s="335"/>
      <c r="G1507" s="335"/>
    </row>
    <row r="1508" spans="4:7" s="326" customFormat="1" x14ac:dyDescent="0.2">
      <c r="D1508" s="334"/>
      <c r="F1508" s="335"/>
      <c r="G1508" s="335"/>
    </row>
    <row r="1509" spans="4:7" s="326" customFormat="1" x14ac:dyDescent="0.2">
      <c r="D1509" s="334"/>
      <c r="F1509" s="335"/>
      <c r="G1509" s="335"/>
    </row>
    <row r="1510" spans="4:7" s="326" customFormat="1" x14ac:dyDescent="0.2">
      <c r="D1510" s="334"/>
      <c r="F1510" s="335"/>
      <c r="G1510" s="335"/>
    </row>
    <row r="1511" spans="4:7" s="326" customFormat="1" x14ac:dyDescent="0.2">
      <c r="D1511" s="334"/>
      <c r="F1511" s="335"/>
      <c r="G1511" s="335"/>
    </row>
    <row r="1512" spans="4:7" s="326" customFormat="1" x14ac:dyDescent="0.2">
      <c r="D1512" s="334"/>
      <c r="F1512" s="335"/>
      <c r="G1512" s="335"/>
    </row>
  </sheetData>
  <conditionalFormatting sqref="H59:H83">
    <cfRule type="expression" dxfId="0" priority="1">
      <formula>$I59=-1</formula>
    </cfRule>
  </conditionalFormatting>
  <pageMargins left="0.7" right="0.7" top="0.75" bottom="0.75" header="0.3" footer="0.3"/>
  <pageSetup scale="48" fitToWidth="5" fitToHeight="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lookups!$C$90:$C$95</xm:f>
          </x14:formula1>
          <xm:sqref>E59:E83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tabColor theme="6" tint="-0.249977111117893"/>
    <pageSetUpPr fitToPage="1"/>
  </sheetPr>
  <dimension ref="A3:BM379"/>
  <sheetViews>
    <sheetView showGridLines="0" zoomScale="80" zoomScaleNormal="80" zoomScalePageLayoutView="80" workbookViewId="0">
      <pane xSplit="12" ySplit="7" topLeftCell="M8" activePane="bottomRight" state="frozen"/>
      <selection pane="topRight" activeCell="K1" sqref="K1"/>
      <selection pane="bottomLeft" activeCell="A6" sqref="A6"/>
      <selection pane="bottomRight" sqref="A1:XFD2"/>
    </sheetView>
  </sheetViews>
  <sheetFormatPr defaultColWidth="8.85546875" defaultRowHeight="12.75" outlineLevelCol="1" x14ac:dyDescent="0.2"/>
  <cols>
    <col min="1" max="1" width="4.140625" customWidth="1"/>
    <col min="2" max="2" width="2.140625" customWidth="1"/>
    <col min="3" max="3" width="3.42578125" bestFit="1" customWidth="1"/>
    <col min="4" max="4" width="32.42578125" style="37" bestFit="1" customWidth="1"/>
    <col min="5" max="5" width="19.7109375" customWidth="1"/>
    <col min="6" max="6" width="4.7109375" style="61" hidden="1" customWidth="1" outlineLevel="1"/>
    <col min="7" max="7" width="4.42578125" style="61" customWidth="1" collapsed="1"/>
    <col min="8" max="8" width="12.140625" bestFit="1" customWidth="1"/>
    <col min="9" max="9" width="15.42578125" customWidth="1"/>
    <col min="10" max="10" width="8.42578125" customWidth="1"/>
    <col min="11" max="11" width="15.7109375" bestFit="1" customWidth="1"/>
    <col min="12" max="12" width="16.28515625" bestFit="1" customWidth="1"/>
    <col min="13" max="13" width="3.42578125" customWidth="1"/>
    <col min="14" max="14" width="2" customWidth="1"/>
    <col min="15" max="26" width="13.85546875" bestFit="1" customWidth="1"/>
    <col min="27" max="65" width="15.7109375" bestFit="1" customWidth="1"/>
  </cols>
  <sheetData>
    <row r="3" spans="1:65" s="192" customFormat="1" ht="15.75" x14ac:dyDescent="0.25">
      <c r="A3" s="191"/>
      <c r="B3" s="191"/>
      <c r="D3" s="193" t="s">
        <v>205</v>
      </c>
      <c r="E3" s="194" t="str">
        <f>Input!$M$5</f>
        <v>$ thousands</v>
      </c>
      <c r="F3" s="195"/>
      <c r="G3" s="195"/>
      <c r="J3" s="196"/>
      <c r="K3" s="197">
        <f ca="1">K37</f>
        <v>-859684.54851829761</v>
      </c>
    </row>
    <row r="4" spans="1:65" ht="15" x14ac:dyDescent="0.35">
      <c r="D4" s="37" t="s">
        <v>1</v>
      </c>
      <c r="E4" s="54" t="s">
        <v>9</v>
      </c>
      <c r="H4" s="38" t="s">
        <v>2</v>
      </c>
      <c r="I4" s="38" t="s">
        <v>2</v>
      </c>
      <c r="J4" s="39"/>
      <c r="K4" s="38" t="s">
        <v>3</v>
      </c>
      <c r="L4" s="38" t="s">
        <v>4</v>
      </c>
      <c r="M4" s="38"/>
      <c r="O4" s="40">
        <v>0</v>
      </c>
      <c r="P4">
        <f>O4+1</f>
        <v>1</v>
      </c>
      <c r="Q4">
        <f t="shared" ref="Q4:AF4" si="0">P4+1</f>
        <v>2</v>
      </c>
      <c r="R4">
        <f t="shared" si="0"/>
        <v>3</v>
      </c>
      <c r="S4">
        <f t="shared" si="0"/>
        <v>4</v>
      </c>
      <c r="T4">
        <f t="shared" si="0"/>
        <v>5</v>
      </c>
      <c r="U4">
        <f t="shared" si="0"/>
        <v>6</v>
      </c>
      <c r="V4">
        <f t="shared" si="0"/>
        <v>7</v>
      </c>
      <c r="W4">
        <f t="shared" si="0"/>
        <v>8</v>
      </c>
      <c r="X4">
        <f t="shared" si="0"/>
        <v>9</v>
      </c>
      <c r="Y4">
        <f t="shared" si="0"/>
        <v>10</v>
      </c>
      <c r="Z4">
        <f t="shared" si="0"/>
        <v>11</v>
      </c>
      <c r="AA4">
        <f t="shared" si="0"/>
        <v>12</v>
      </c>
      <c r="AB4">
        <f t="shared" si="0"/>
        <v>13</v>
      </c>
      <c r="AC4">
        <f t="shared" si="0"/>
        <v>14</v>
      </c>
      <c r="AD4">
        <f t="shared" si="0"/>
        <v>15</v>
      </c>
      <c r="AE4">
        <f t="shared" si="0"/>
        <v>16</v>
      </c>
      <c r="AF4">
        <f t="shared" si="0"/>
        <v>17</v>
      </c>
      <c r="AG4">
        <f t="shared" ref="AG4:AV4" si="1">AF4+1</f>
        <v>18</v>
      </c>
      <c r="AH4">
        <f t="shared" si="1"/>
        <v>19</v>
      </c>
      <c r="AI4">
        <f t="shared" si="1"/>
        <v>20</v>
      </c>
      <c r="AJ4">
        <f t="shared" si="1"/>
        <v>21</v>
      </c>
      <c r="AK4">
        <f t="shared" si="1"/>
        <v>22</v>
      </c>
      <c r="AL4">
        <f t="shared" si="1"/>
        <v>23</v>
      </c>
      <c r="AM4">
        <f t="shared" si="1"/>
        <v>24</v>
      </c>
      <c r="AN4">
        <f t="shared" si="1"/>
        <v>25</v>
      </c>
      <c r="AO4">
        <f t="shared" si="1"/>
        <v>26</v>
      </c>
      <c r="AP4">
        <f t="shared" si="1"/>
        <v>27</v>
      </c>
      <c r="AQ4">
        <f t="shared" si="1"/>
        <v>28</v>
      </c>
      <c r="AR4">
        <f t="shared" si="1"/>
        <v>29</v>
      </c>
      <c r="AS4">
        <f t="shared" si="1"/>
        <v>30</v>
      </c>
      <c r="AT4">
        <f t="shared" si="1"/>
        <v>31</v>
      </c>
      <c r="AU4">
        <f t="shared" si="1"/>
        <v>32</v>
      </c>
      <c r="AV4">
        <f t="shared" si="1"/>
        <v>33</v>
      </c>
      <c r="AW4">
        <f t="shared" ref="AW4:BL4" si="2">AV4+1</f>
        <v>34</v>
      </c>
      <c r="AX4">
        <f t="shared" si="2"/>
        <v>35</v>
      </c>
      <c r="AY4">
        <f t="shared" si="2"/>
        <v>36</v>
      </c>
      <c r="AZ4">
        <f t="shared" si="2"/>
        <v>37</v>
      </c>
      <c r="BA4">
        <f t="shared" si="2"/>
        <v>38</v>
      </c>
      <c r="BB4">
        <f t="shared" si="2"/>
        <v>39</v>
      </c>
      <c r="BC4">
        <f t="shared" si="2"/>
        <v>40</v>
      </c>
      <c r="BD4">
        <f t="shared" si="2"/>
        <v>41</v>
      </c>
      <c r="BE4">
        <f t="shared" si="2"/>
        <v>42</v>
      </c>
      <c r="BF4">
        <f t="shared" si="2"/>
        <v>43</v>
      </c>
      <c r="BG4">
        <f t="shared" si="2"/>
        <v>44</v>
      </c>
      <c r="BH4">
        <f t="shared" si="2"/>
        <v>45</v>
      </c>
      <c r="BI4">
        <f t="shared" si="2"/>
        <v>46</v>
      </c>
      <c r="BJ4">
        <f t="shared" si="2"/>
        <v>47</v>
      </c>
      <c r="BK4">
        <f t="shared" si="2"/>
        <v>48</v>
      </c>
      <c r="BL4">
        <f t="shared" si="2"/>
        <v>49</v>
      </c>
      <c r="BM4">
        <f t="shared" ref="BM4" si="3">BL4+1</f>
        <v>50</v>
      </c>
    </row>
    <row r="5" spans="1:65" x14ac:dyDescent="0.2">
      <c r="D5" s="37" t="s">
        <v>5</v>
      </c>
      <c r="O5" s="41">
        <f>RevReq!O5</f>
        <v>2017</v>
      </c>
      <c r="P5" s="41">
        <f>RevReq!P5</f>
        <v>2018</v>
      </c>
      <c r="Q5" s="41">
        <f>RevReq!Q5</f>
        <v>2019</v>
      </c>
      <c r="R5" s="41">
        <f>RevReq!R5</f>
        <v>2020</v>
      </c>
      <c r="S5" s="41">
        <f>RevReq!S5</f>
        <v>2021</v>
      </c>
      <c r="T5" s="41">
        <f>RevReq!T5</f>
        <v>2022</v>
      </c>
      <c r="U5" s="41">
        <f>RevReq!U5</f>
        <v>2023</v>
      </c>
      <c r="V5" s="41">
        <f>RevReq!V5</f>
        <v>2024</v>
      </c>
      <c r="W5" s="41">
        <f>RevReq!W5</f>
        <v>2025</v>
      </c>
      <c r="X5" s="41">
        <f>RevReq!X5</f>
        <v>2026</v>
      </c>
      <c r="Y5" s="41">
        <f>RevReq!Y5</f>
        <v>2027</v>
      </c>
      <c r="Z5" s="41">
        <f>RevReq!Z5</f>
        <v>2028</v>
      </c>
      <c r="AA5" s="41">
        <f>RevReq!AA5</f>
        <v>2029</v>
      </c>
      <c r="AB5" s="41">
        <f>RevReq!AB5</f>
        <v>2030</v>
      </c>
      <c r="AC5" s="41">
        <f>RevReq!AC5</f>
        <v>2031</v>
      </c>
      <c r="AD5" s="41">
        <f>RevReq!AD5</f>
        <v>2032</v>
      </c>
      <c r="AE5" s="41">
        <f>RevReq!AE5</f>
        <v>2033</v>
      </c>
      <c r="AF5" s="41">
        <f>RevReq!AF5</f>
        <v>2034</v>
      </c>
      <c r="AG5" s="41">
        <f>RevReq!AG5</f>
        <v>2035</v>
      </c>
      <c r="AH5" s="41">
        <f>RevReq!AH5</f>
        <v>2036</v>
      </c>
      <c r="AI5" s="41">
        <f>RevReq!AI5</f>
        <v>2037</v>
      </c>
      <c r="AJ5" s="41">
        <f>RevReq!AJ5</f>
        <v>2038</v>
      </c>
      <c r="AK5" s="41">
        <f>RevReq!AK5</f>
        <v>2039</v>
      </c>
      <c r="AL5" s="41">
        <f>RevReq!AL5</f>
        <v>2040</v>
      </c>
      <c r="AM5" s="41">
        <f>RevReq!AM5</f>
        <v>2041</v>
      </c>
      <c r="AN5" s="41">
        <f>RevReq!AN5</f>
        <v>2042</v>
      </c>
      <c r="AO5" s="41">
        <f>RevReq!AO5</f>
        <v>2043</v>
      </c>
      <c r="AP5" s="41">
        <f>RevReq!AP5</f>
        <v>2044</v>
      </c>
      <c r="AQ5" s="41">
        <f>RevReq!AQ5</f>
        <v>2045</v>
      </c>
      <c r="AR5" s="41">
        <f>RevReq!AR5</f>
        <v>2046</v>
      </c>
      <c r="AS5" s="41">
        <f>RevReq!AS5</f>
        <v>2047</v>
      </c>
      <c r="AT5" s="41">
        <f>RevReq!AT5</f>
        <v>2048</v>
      </c>
      <c r="AU5" s="41">
        <f>RevReq!AU5</f>
        <v>2049</v>
      </c>
      <c r="AV5" s="41">
        <f>RevReq!AV5</f>
        <v>2050</v>
      </c>
      <c r="AW5" s="41">
        <f>RevReq!AW5</f>
        <v>2051</v>
      </c>
      <c r="AX5" s="41">
        <f>RevReq!AX5</f>
        <v>2052</v>
      </c>
      <c r="AY5" s="41">
        <f>RevReq!AY5</f>
        <v>2053</v>
      </c>
      <c r="AZ5" s="41">
        <f>RevReq!AZ5</f>
        <v>2054</v>
      </c>
      <c r="BA5" s="41">
        <f>RevReq!BA5</f>
        <v>2055</v>
      </c>
      <c r="BB5" s="41">
        <f>RevReq!BB5</f>
        <v>2056</v>
      </c>
      <c r="BC5" s="41">
        <f>RevReq!BC5</f>
        <v>2057</v>
      </c>
      <c r="BD5" s="41">
        <f>RevReq!BD5</f>
        <v>2058</v>
      </c>
      <c r="BE5" s="41">
        <f>RevReq!BE5</f>
        <v>2059</v>
      </c>
      <c r="BF5" s="41">
        <f>RevReq!BF5</f>
        <v>2060</v>
      </c>
      <c r="BG5" s="41">
        <f>RevReq!BG5</f>
        <v>2061</v>
      </c>
      <c r="BH5" s="41">
        <f>RevReq!BH5</f>
        <v>2062</v>
      </c>
      <c r="BI5" s="41">
        <f>RevReq!BI5</f>
        <v>2063</v>
      </c>
      <c r="BJ5" s="41">
        <f>RevReq!BJ5</f>
        <v>2064</v>
      </c>
      <c r="BK5" s="41">
        <f>RevReq!BK5</f>
        <v>2065</v>
      </c>
      <c r="BL5" s="41">
        <f>RevReq!BL5</f>
        <v>2066</v>
      </c>
      <c r="BM5" s="41">
        <f>RevReq!BM5</f>
        <v>2067</v>
      </c>
    </row>
    <row r="6" spans="1:65" x14ac:dyDescent="0.2">
      <c r="D6" s="37" t="s">
        <v>6</v>
      </c>
      <c r="H6" s="42">
        <f>RevReq!H6</f>
        <v>43466</v>
      </c>
      <c r="O6" s="42">
        <f>RevReq!O6</f>
        <v>42918</v>
      </c>
      <c r="P6" s="42">
        <f>RevReq!P6</f>
        <v>43283</v>
      </c>
      <c r="Q6" s="42">
        <f>RevReq!Q6</f>
        <v>43648</v>
      </c>
      <c r="R6" s="42">
        <f>RevReq!R6</f>
        <v>44013</v>
      </c>
      <c r="S6" s="42">
        <f>RevReq!S6</f>
        <v>44378</v>
      </c>
      <c r="T6" s="42">
        <f>RevReq!T6</f>
        <v>44743</v>
      </c>
      <c r="U6" s="42">
        <f>RevReq!U6</f>
        <v>45108</v>
      </c>
      <c r="V6" s="42">
        <f>RevReq!V6</f>
        <v>45474</v>
      </c>
      <c r="W6" s="42">
        <f>RevReq!W6</f>
        <v>45839</v>
      </c>
      <c r="X6" s="42">
        <f>RevReq!X6</f>
        <v>46204</v>
      </c>
      <c r="Y6" s="42">
        <f>RevReq!Y6</f>
        <v>46569</v>
      </c>
      <c r="Z6" s="42">
        <f>RevReq!Z6</f>
        <v>46935</v>
      </c>
      <c r="AA6" s="42">
        <f>RevReq!AA6</f>
        <v>47300</v>
      </c>
      <c r="AB6" s="42">
        <f>RevReq!AB6</f>
        <v>47665</v>
      </c>
      <c r="AC6" s="42">
        <f>RevReq!AC6</f>
        <v>48030</v>
      </c>
      <c r="AD6" s="42">
        <f>RevReq!AD6</f>
        <v>48396</v>
      </c>
      <c r="AE6" s="42">
        <f>RevReq!AE6</f>
        <v>48761</v>
      </c>
      <c r="AF6" s="42">
        <f>RevReq!AF6</f>
        <v>49126</v>
      </c>
      <c r="AG6" s="42">
        <f>RevReq!AG6</f>
        <v>49491</v>
      </c>
      <c r="AH6" s="42">
        <f>RevReq!AH6</f>
        <v>49857</v>
      </c>
      <c r="AI6" s="42">
        <f>RevReq!AI6</f>
        <v>50222</v>
      </c>
      <c r="AJ6" s="42">
        <f>RevReq!AJ6</f>
        <v>50587</v>
      </c>
      <c r="AK6" s="42">
        <f>RevReq!AK6</f>
        <v>50952</v>
      </c>
      <c r="AL6" s="42">
        <f>RevReq!AL6</f>
        <v>51318</v>
      </c>
      <c r="AM6" s="42">
        <f>RevReq!AM6</f>
        <v>51683</v>
      </c>
      <c r="AN6" s="42">
        <f>RevReq!AN6</f>
        <v>52048</v>
      </c>
      <c r="AO6" s="42">
        <f>RevReq!AO6</f>
        <v>52413</v>
      </c>
      <c r="AP6" s="42">
        <f>RevReq!AP6</f>
        <v>52779</v>
      </c>
      <c r="AQ6" s="42">
        <f>RevReq!AQ6</f>
        <v>53144</v>
      </c>
      <c r="AR6" s="42">
        <f>RevReq!AR6</f>
        <v>53509</v>
      </c>
      <c r="AS6" s="42">
        <f>RevReq!AS6</f>
        <v>53874</v>
      </c>
      <c r="AT6" s="42">
        <f>RevReq!AT6</f>
        <v>54240</v>
      </c>
      <c r="AU6" s="42">
        <f>RevReq!AU6</f>
        <v>54605</v>
      </c>
      <c r="AV6" s="42">
        <f>RevReq!AV6</f>
        <v>54970</v>
      </c>
      <c r="AW6" s="42">
        <f>RevReq!AW6</f>
        <v>55335</v>
      </c>
      <c r="AX6" s="42">
        <f>RevReq!AX6</f>
        <v>55701</v>
      </c>
      <c r="AY6" s="42">
        <f>RevReq!AY6</f>
        <v>56066</v>
      </c>
      <c r="AZ6" s="42">
        <f>RevReq!AZ6</f>
        <v>56431</v>
      </c>
      <c r="BA6" s="42">
        <f>RevReq!BA6</f>
        <v>56796</v>
      </c>
      <c r="BB6" s="42">
        <f>RevReq!BB6</f>
        <v>57162</v>
      </c>
      <c r="BC6" s="42">
        <f>RevReq!BC6</f>
        <v>57527</v>
      </c>
      <c r="BD6" s="42">
        <f>RevReq!BD6</f>
        <v>57892</v>
      </c>
      <c r="BE6" s="42">
        <f>RevReq!BE6</f>
        <v>58257</v>
      </c>
      <c r="BF6" s="42">
        <f>RevReq!BF6</f>
        <v>58623</v>
      </c>
      <c r="BG6" s="42">
        <f>RevReq!BG6</f>
        <v>58988</v>
      </c>
      <c r="BH6" s="42">
        <f>RevReq!BH6</f>
        <v>59353</v>
      </c>
      <c r="BI6" s="42">
        <f>RevReq!BI6</f>
        <v>59718</v>
      </c>
      <c r="BJ6" s="42">
        <f>RevReq!BJ6</f>
        <v>60084</v>
      </c>
      <c r="BK6" s="42">
        <f>RevReq!BK6</f>
        <v>60449</v>
      </c>
      <c r="BL6" s="42">
        <f>RevReq!BL6</f>
        <v>60814</v>
      </c>
      <c r="BM6" s="42">
        <f>RevReq!BM6</f>
        <v>61179</v>
      </c>
    </row>
    <row r="7" spans="1:65" x14ac:dyDescent="0.2">
      <c r="D7" s="37" t="s">
        <v>7</v>
      </c>
      <c r="F7" s="61" t="s">
        <v>168</v>
      </c>
      <c r="H7" s="43">
        <f>Assumptions!$E$30</f>
        <v>7.5818572631069572E-2</v>
      </c>
      <c r="O7" s="44">
        <f>(1+$H7)^(($H$6-O$6)/365)</f>
        <v>1.1159687526974058</v>
      </c>
      <c r="P7" s="44">
        <f t="shared" ref="P7:BM7" si="4">(1+$H7)^(($H$6-P$6)/365)</f>
        <v>1.0373205864703963</v>
      </c>
      <c r="Q7" s="44">
        <f t="shared" si="4"/>
        <v>0.96421516867242685</v>
      </c>
      <c r="R7" s="44">
        <f t="shared" si="4"/>
        <v>0.8962618727749786</v>
      </c>
      <c r="S7" s="44">
        <f t="shared" si="4"/>
        <v>0.83309760174807257</v>
      </c>
      <c r="T7" s="44">
        <f t="shared" si="4"/>
        <v>0.77438484791223861</v>
      </c>
      <c r="U7" s="44">
        <f t="shared" si="4"/>
        <v>0.7198098895228856</v>
      </c>
      <c r="V7" s="44">
        <f t="shared" si="4"/>
        <v>0.66894716162752466</v>
      </c>
      <c r="W7" s="44">
        <f t="shared" si="4"/>
        <v>0.62180294953592208</v>
      </c>
      <c r="X7" s="44">
        <f t="shared" si="4"/>
        <v>0.5779812371292431</v>
      </c>
      <c r="Y7" s="44">
        <f t="shared" si="4"/>
        <v>0.53724787044316069</v>
      </c>
      <c r="Z7" s="44">
        <f t="shared" si="4"/>
        <v>0.49928521857570013</v>
      </c>
      <c r="AA7" s="44">
        <f t="shared" si="4"/>
        <v>0.46409797272287828</v>
      </c>
      <c r="AB7" s="44">
        <f t="shared" si="4"/>
        <v>0.43139055648375707</v>
      </c>
      <c r="AC7" s="44">
        <f t="shared" si="4"/>
        <v>0.40098820326993351</v>
      </c>
      <c r="AD7" s="44">
        <f t="shared" si="4"/>
        <v>0.37265384142101943</v>
      </c>
      <c r="AE7" s="44">
        <f t="shared" si="4"/>
        <v>0.34639097232690513</v>
      </c>
      <c r="AF7" s="44">
        <f t="shared" si="4"/>
        <v>0.32197898524818735</v>
      </c>
      <c r="AG7" s="44">
        <f t="shared" si="4"/>
        <v>0.29928743882971021</v>
      </c>
      <c r="AH7" s="44">
        <f t="shared" si="4"/>
        <v>0.27813938878862915</v>
      </c>
      <c r="AI7" s="44">
        <f t="shared" si="4"/>
        <v>0.25853744847367627</v>
      </c>
      <c r="AJ7" s="44">
        <f t="shared" si="4"/>
        <v>0.24031695961651381</v>
      </c>
      <c r="AK7" s="44">
        <f t="shared" si="4"/>
        <v>0.22338056409342699</v>
      </c>
      <c r="AL7" s="44">
        <f t="shared" si="4"/>
        <v>0.20759619517328459</v>
      </c>
      <c r="AM7" s="44">
        <f t="shared" si="4"/>
        <v>0.19296580339339009</v>
      </c>
      <c r="AN7" s="44">
        <f t="shared" si="4"/>
        <v>0.17936649199266413</v>
      </c>
      <c r="AO7" s="44">
        <f t="shared" si="4"/>
        <v>0.16672559533341899</v>
      </c>
      <c r="AP7" s="44">
        <f t="shared" si="4"/>
        <v>0.15494454215247883</v>
      </c>
      <c r="AQ7" s="44">
        <f t="shared" si="4"/>
        <v>0.14402478828148463</v>
      </c>
      <c r="AR7" s="44">
        <f t="shared" si="4"/>
        <v>0.13387460669065349</v>
      </c>
      <c r="AS7" s="44">
        <f t="shared" si="4"/>
        <v>0.12443976158846543</v>
      </c>
      <c r="AT7" s="44">
        <f t="shared" si="4"/>
        <v>0.11564668188066506</v>
      </c>
      <c r="AU7" s="44">
        <f t="shared" si="4"/>
        <v>0.10749645416311635</v>
      </c>
      <c r="AV7" s="44">
        <f t="shared" si="4"/>
        <v>9.9920615704019958E-2</v>
      </c>
      <c r="AW7" s="44">
        <f t="shared" si="4"/>
        <v>9.2878686282250808E-2</v>
      </c>
      <c r="AX7" s="44">
        <f t="shared" si="4"/>
        <v>8.6315754296439937E-2</v>
      </c>
      <c r="AY7" s="44">
        <f t="shared" si="4"/>
        <v>8.0232630754219381E-2</v>
      </c>
      <c r="AZ7" s="44">
        <f t="shared" si="4"/>
        <v>7.4578216806574449E-2</v>
      </c>
      <c r="BA7" s="44">
        <f t="shared" si="4"/>
        <v>6.9322299041726571E-2</v>
      </c>
      <c r="BB7" s="44">
        <f t="shared" si="4"/>
        <v>6.4423892831196067E-2</v>
      </c>
      <c r="BC7" s="44">
        <f t="shared" si="4"/>
        <v>5.9883603490538485E-2</v>
      </c>
      <c r="BD7" s="44">
        <f t="shared" si="4"/>
        <v>5.5663292133063397E-2</v>
      </c>
      <c r="BE7" s="44">
        <f t="shared" si="4"/>
        <v>5.1740408233454056E-2</v>
      </c>
      <c r="BF7" s="44">
        <f t="shared" si="4"/>
        <v>4.8084361903057843E-2</v>
      </c>
      <c r="BG7" s="44">
        <f t="shared" si="4"/>
        <v>4.4695604934074137E-2</v>
      </c>
      <c r="BH7" s="44">
        <f t="shared" si="4"/>
        <v>4.1545671427445773E-2</v>
      </c>
      <c r="BI7" s="44">
        <f t="shared" si="4"/>
        <v>3.8617730242228344E-2</v>
      </c>
      <c r="BJ7" s="44">
        <f t="shared" si="4"/>
        <v>3.5888949860301583E-2</v>
      </c>
      <c r="BK7" s="44">
        <f t="shared" si="4"/>
        <v>3.3359667487920366E-2</v>
      </c>
      <c r="BL7" s="44">
        <f t="shared" si="4"/>
        <v>3.100863689900285E-2</v>
      </c>
      <c r="BM7" s="44">
        <f t="shared" si="4"/>
        <v>2.882329575624145E-2</v>
      </c>
    </row>
    <row r="8" spans="1:65" x14ac:dyDescent="0.2">
      <c r="D8" s="162"/>
    </row>
    <row r="9" spans="1:65" s="198" customFormat="1" ht="15.75" x14ac:dyDescent="0.25">
      <c r="D9" s="193" t="str">
        <f>UPPER(D11)</f>
        <v>AFTER-TAX CASH FLOW - FAVORABLE/(UNFAVORABLE)</v>
      </c>
      <c r="F9" s="199"/>
      <c r="G9" s="199"/>
      <c r="O9" s="200"/>
      <c r="P9" s="200"/>
      <c r="Q9" s="200"/>
      <c r="R9" s="200"/>
    </row>
    <row r="10" spans="1:65" s="45" customFormat="1" x14ac:dyDescent="0.2">
      <c r="D10" s="53"/>
      <c r="F10" s="62"/>
      <c r="G10" s="62"/>
      <c r="K10" s="46"/>
      <c r="L10" s="46"/>
      <c r="M10" s="46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</row>
    <row r="11" spans="1:65" ht="15" x14ac:dyDescent="0.35">
      <c r="D11" s="49" t="s">
        <v>213</v>
      </c>
      <c r="E11" s="45"/>
      <c r="F11" s="50"/>
      <c r="G11" s="50"/>
      <c r="K11" s="122" t="s">
        <v>212</v>
      </c>
      <c r="L11" s="122" t="s">
        <v>4</v>
      </c>
      <c r="M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x14ac:dyDescent="0.2">
      <c r="C12" s="51">
        <f>C11+1</f>
        <v>1</v>
      </c>
      <c r="D12" s="37" t="str">
        <f t="shared" ref="D12:F36" si="5">INDEX(D$59:D$83,$C12,1)</f>
        <v>CR Factors</v>
      </c>
      <c r="E12" s="37" t="str">
        <f t="shared" si="5"/>
        <v>Capital</v>
      </c>
      <c r="F12" s="37">
        <f t="shared" si="5"/>
        <v>4</v>
      </c>
      <c r="G12" s="62"/>
      <c r="H12" s="45"/>
      <c r="K12" s="57">
        <f ca="1">SUMPRODUCT(O12:BM12,$O$7:$BM$7)</f>
        <v>-859684.54851829761</v>
      </c>
      <c r="L12" s="111">
        <f ca="1">SUM(O12:BM12)</f>
        <v>-860316.1885610274</v>
      </c>
      <c r="O12" s="114">
        <f t="shared" ref="O12:AT12" ca="1" si="6">O59+O88+O117+O175+O146</f>
        <v>0</v>
      </c>
      <c r="P12" s="114">
        <f t="shared" ca="1" si="6"/>
        <v>-848519.04502621631</v>
      </c>
      <c r="Q12" s="114">
        <f t="shared" ca="1" si="6"/>
        <v>5497.4159744391909</v>
      </c>
      <c r="R12" s="114">
        <f t="shared" ca="1" si="6"/>
        <v>4530.4174750946004</v>
      </c>
      <c r="S12" s="114">
        <f t="shared" ca="1" si="6"/>
        <v>3660.6279757500051</v>
      </c>
      <c r="T12" s="114">
        <f t="shared" ca="1" si="6"/>
        <v>2874.1604764054064</v>
      </c>
      <c r="U12" s="114">
        <f t="shared" ca="1" si="6"/>
        <v>2171.014977060815</v>
      </c>
      <c r="V12" s="114">
        <f t="shared" ca="1" si="6"/>
        <v>1539.6189777162217</v>
      </c>
      <c r="W12" s="114">
        <f t="shared" ca="1" si="6"/>
        <v>979.97247837162649</v>
      </c>
      <c r="X12" s="114">
        <f t="shared" ca="1" si="6"/>
        <v>1128.5629790270286</v>
      </c>
      <c r="Y12" s="114">
        <f t="shared" ca="1" si="6"/>
        <v>1413.708979682433</v>
      </c>
      <c r="Z12" s="114">
        <f t="shared" ca="1" si="6"/>
        <v>1703.4839803378418</v>
      </c>
      <c r="AA12" s="114">
        <f t="shared" ca="1" si="6"/>
        <v>1988.6299809932425</v>
      </c>
      <c r="AB12" s="114">
        <f t="shared" ca="1" si="6"/>
        <v>2278.4049816486513</v>
      </c>
      <c r="AC12" s="114">
        <f t="shared" ca="1" si="6"/>
        <v>2563.5509823040557</v>
      </c>
      <c r="AD12" s="114">
        <f t="shared" ca="1" si="6"/>
        <v>2853.3259829594645</v>
      </c>
      <c r="AE12" s="114">
        <f t="shared" ca="1" si="6"/>
        <v>3138.4719836148652</v>
      </c>
      <c r="AF12" s="114">
        <f t="shared" ca="1" si="6"/>
        <v>3428.2469842702722</v>
      </c>
      <c r="AG12" s="114">
        <f t="shared" ca="1" si="6"/>
        <v>3713.3929849256783</v>
      </c>
      <c r="AH12" s="114">
        <f t="shared" ca="1" si="6"/>
        <v>4003.1679855810853</v>
      </c>
      <c r="AI12" s="114">
        <f t="shared" ca="1" si="6"/>
        <v>4288.3139862364915</v>
      </c>
      <c r="AJ12" s="114">
        <f t="shared" ca="1" si="6"/>
        <v>-585.56051310810471</v>
      </c>
      <c r="AK12" s="114">
        <f t="shared" ca="1" si="6"/>
        <v>-5461.7495124526986</v>
      </c>
      <c r="AL12" s="114">
        <f t="shared" ca="1" si="6"/>
        <v>-5174.2890117972929</v>
      </c>
      <c r="AM12" s="114">
        <f t="shared" ca="1" si="6"/>
        <v>-4886.8285111418882</v>
      </c>
      <c r="AN12" s="114">
        <f t="shared" ca="1" si="6"/>
        <v>-4599.3680104864825</v>
      </c>
      <c r="AO12" s="114">
        <f t="shared" ca="1" si="6"/>
        <v>-4311.9075098310768</v>
      </c>
      <c r="AP12" s="114">
        <f t="shared" ca="1" si="6"/>
        <v>-4024.4470091756712</v>
      </c>
      <c r="AQ12" s="114">
        <f t="shared" ca="1" si="6"/>
        <v>-3736.9865085202655</v>
      </c>
      <c r="AR12" s="114">
        <f t="shared" ca="1" si="6"/>
        <v>-3449.5260078648603</v>
      </c>
      <c r="AS12" s="114">
        <f t="shared" ca="1" si="6"/>
        <v>-3162.0655072094551</v>
      </c>
      <c r="AT12" s="114">
        <f t="shared" ca="1" si="6"/>
        <v>-2874.6050065540494</v>
      </c>
      <c r="AU12" s="114">
        <f t="shared" ref="AU12:BM12" ca="1" si="7">AU59+AU88+AU117+AU175+AU146</f>
        <v>-2587.1445058986433</v>
      </c>
      <c r="AV12" s="114">
        <f t="shared" ca="1" si="7"/>
        <v>-2299.6840052432422</v>
      </c>
      <c r="AW12" s="114">
        <f t="shared" ca="1" si="7"/>
        <v>-2299.6840052432422</v>
      </c>
      <c r="AX12" s="114">
        <f t="shared" ca="1" si="7"/>
        <v>-2299.6840052432422</v>
      </c>
      <c r="AY12" s="114">
        <f t="shared" ca="1" si="7"/>
        <v>-2299.6840052432422</v>
      </c>
      <c r="AZ12" s="114">
        <f t="shared" ca="1" si="7"/>
        <v>-2299.6840052432422</v>
      </c>
      <c r="BA12" s="114">
        <f t="shared" ca="1" si="7"/>
        <v>-2299.6840052432422</v>
      </c>
      <c r="BB12" s="114">
        <f t="shared" ca="1" si="7"/>
        <v>-2299.6840052432422</v>
      </c>
      <c r="BC12" s="114">
        <f t="shared" ca="1" si="7"/>
        <v>-2299.6840052432422</v>
      </c>
      <c r="BD12" s="114">
        <f t="shared" ca="1" si="7"/>
        <v>-2299.6840052432422</v>
      </c>
      <c r="BE12" s="114">
        <f t="shared" ca="1" si="7"/>
        <v>0</v>
      </c>
      <c r="BF12" s="114">
        <f t="shared" ca="1" si="7"/>
        <v>0</v>
      </c>
      <c r="BG12" s="114">
        <f t="shared" ca="1" si="7"/>
        <v>0</v>
      </c>
      <c r="BH12" s="114">
        <f t="shared" ca="1" si="7"/>
        <v>0</v>
      </c>
      <c r="BI12" s="114">
        <f t="shared" ca="1" si="7"/>
        <v>0</v>
      </c>
      <c r="BJ12" s="114">
        <f t="shared" ca="1" si="7"/>
        <v>0</v>
      </c>
      <c r="BK12" s="114">
        <f t="shared" ca="1" si="7"/>
        <v>0</v>
      </c>
      <c r="BL12" s="114">
        <f t="shared" ca="1" si="7"/>
        <v>0</v>
      </c>
      <c r="BM12" s="114">
        <f t="shared" ca="1" si="7"/>
        <v>0</v>
      </c>
    </row>
    <row r="13" spans="1:65" x14ac:dyDescent="0.2">
      <c r="C13" s="51">
        <f t="shared" ref="C13:C36" si="8">C12+1</f>
        <v>2</v>
      </c>
      <c r="D13" s="37" t="str">
        <f t="shared" si="5"/>
        <v>item 2</v>
      </c>
      <c r="E13" s="37" t="str">
        <f t="shared" si="5"/>
        <v>Operating Expense</v>
      </c>
      <c r="F13" s="37">
        <f t="shared" si="5"/>
        <v>2</v>
      </c>
      <c r="G13" s="62"/>
      <c r="K13" s="57">
        <f t="shared" ref="K13:K37" ca="1" si="9">SUMPRODUCT(O13:BM13,$O$7:$BM$7)</f>
        <v>0</v>
      </c>
      <c r="L13" s="111">
        <f t="shared" ref="L13:L37" ca="1" si="10">SUM(O13:BM13)</f>
        <v>0</v>
      </c>
      <c r="O13" s="114">
        <f t="shared" ref="O13:AT13" ca="1" si="11">O60+O89+O118+O176+O147</f>
        <v>0</v>
      </c>
      <c r="P13" s="114">
        <f t="shared" ca="1" si="11"/>
        <v>0</v>
      </c>
      <c r="Q13" s="114">
        <f t="shared" ca="1" si="11"/>
        <v>0</v>
      </c>
      <c r="R13" s="114">
        <f t="shared" ca="1" si="11"/>
        <v>0</v>
      </c>
      <c r="S13" s="114">
        <f t="shared" ca="1" si="11"/>
        <v>0</v>
      </c>
      <c r="T13" s="114">
        <f t="shared" ca="1" si="11"/>
        <v>0</v>
      </c>
      <c r="U13" s="114">
        <f t="shared" ca="1" si="11"/>
        <v>0</v>
      </c>
      <c r="V13" s="114">
        <f t="shared" ca="1" si="11"/>
        <v>0</v>
      </c>
      <c r="W13" s="114">
        <f t="shared" ca="1" si="11"/>
        <v>0</v>
      </c>
      <c r="X13" s="114">
        <f t="shared" ca="1" si="11"/>
        <v>0</v>
      </c>
      <c r="Y13" s="114">
        <f t="shared" ca="1" si="11"/>
        <v>0</v>
      </c>
      <c r="Z13" s="114">
        <f t="shared" ca="1" si="11"/>
        <v>0</v>
      </c>
      <c r="AA13" s="114">
        <f t="shared" ca="1" si="11"/>
        <v>0</v>
      </c>
      <c r="AB13" s="114">
        <f t="shared" ca="1" si="11"/>
        <v>0</v>
      </c>
      <c r="AC13" s="114">
        <f t="shared" ca="1" si="11"/>
        <v>0</v>
      </c>
      <c r="AD13" s="114">
        <f t="shared" ca="1" si="11"/>
        <v>0</v>
      </c>
      <c r="AE13" s="114">
        <f t="shared" ca="1" si="11"/>
        <v>0</v>
      </c>
      <c r="AF13" s="114">
        <f t="shared" ca="1" si="11"/>
        <v>0</v>
      </c>
      <c r="AG13" s="114">
        <f t="shared" ca="1" si="11"/>
        <v>0</v>
      </c>
      <c r="AH13" s="114">
        <f t="shared" ca="1" si="11"/>
        <v>0</v>
      </c>
      <c r="AI13" s="114">
        <f t="shared" ca="1" si="11"/>
        <v>0</v>
      </c>
      <c r="AJ13" s="114">
        <f t="shared" ca="1" si="11"/>
        <v>0</v>
      </c>
      <c r="AK13" s="114">
        <f t="shared" ca="1" si="11"/>
        <v>0</v>
      </c>
      <c r="AL13" s="114">
        <f t="shared" ca="1" si="11"/>
        <v>0</v>
      </c>
      <c r="AM13" s="114">
        <f t="shared" ca="1" si="11"/>
        <v>0</v>
      </c>
      <c r="AN13" s="114">
        <f t="shared" ca="1" si="11"/>
        <v>0</v>
      </c>
      <c r="AO13" s="114">
        <f t="shared" ca="1" si="11"/>
        <v>0</v>
      </c>
      <c r="AP13" s="114">
        <f t="shared" ca="1" si="11"/>
        <v>0</v>
      </c>
      <c r="AQ13" s="114">
        <f t="shared" ca="1" si="11"/>
        <v>0</v>
      </c>
      <c r="AR13" s="114">
        <f t="shared" ca="1" si="11"/>
        <v>0</v>
      </c>
      <c r="AS13" s="114">
        <f t="shared" ca="1" si="11"/>
        <v>0</v>
      </c>
      <c r="AT13" s="114">
        <f t="shared" ca="1" si="11"/>
        <v>0</v>
      </c>
      <c r="AU13" s="114">
        <f t="shared" ref="AU13:BM13" ca="1" si="12">AU60+AU89+AU118+AU176+AU147</f>
        <v>0</v>
      </c>
      <c r="AV13" s="114">
        <f t="shared" ca="1" si="12"/>
        <v>0</v>
      </c>
      <c r="AW13" s="114">
        <f t="shared" ca="1" si="12"/>
        <v>0</v>
      </c>
      <c r="AX13" s="114">
        <f t="shared" ca="1" si="12"/>
        <v>0</v>
      </c>
      <c r="AY13" s="114">
        <f t="shared" ca="1" si="12"/>
        <v>0</v>
      </c>
      <c r="AZ13" s="114">
        <f t="shared" ca="1" si="12"/>
        <v>0</v>
      </c>
      <c r="BA13" s="114">
        <f t="shared" ca="1" si="12"/>
        <v>0</v>
      </c>
      <c r="BB13" s="114">
        <f t="shared" ca="1" si="12"/>
        <v>0</v>
      </c>
      <c r="BC13" s="114">
        <f t="shared" ca="1" si="12"/>
        <v>0</v>
      </c>
      <c r="BD13" s="114">
        <f t="shared" ca="1" si="12"/>
        <v>0</v>
      </c>
      <c r="BE13" s="114">
        <f t="shared" ca="1" si="12"/>
        <v>0</v>
      </c>
      <c r="BF13" s="114">
        <f t="shared" ca="1" si="12"/>
        <v>0</v>
      </c>
      <c r="BG13" s="114">
        <f t="shared" ca="1" si="12"/>
        <v>0</v>
      </c>
      <c r="BH13" s="114">
        <f t="shared" ca="1" si="12"/>
        <v>0</v>
      </c>
      <c r="BI13" s="114">
        <f t="shared" ca="1" si="12"/>
        <v>0</v>
      </c>
      <c r="BJ13" s="114">
        <f t="shared" ca="1" si="12"/>
        <v>0</v>
      </c>
      <c r="BK13" s="114">
        <f t="shared" ca="1" si="12"/>
        <v>0</v>
      </c>
      <c r="BL13" s="114">
        <f t="shared" ca="1" si="12"/>
        <v>0</v>
      </c>
      <c r="BM13" s="114">
        <f t="shared" ca="1" si="12"/>
        <v>0</v>
      </c>
    </row>
    <row r="14" spans="1:65" x14ac:dyDescent="0.2">
      <c r="C14" s="51">
        <f t="shared" si="8"/>
        <v>3</v>
      </c>
      <c r="D14" s="37" t="str">
        <f t="shared" si="5"/>
        <v>item 3</v>
      </c>
      <c r="E14" s="37" t="str">
        <f t="shared" si="5"/>
        <v>Operating Expense</v>
      </c>
      <c r="F14" s="37">
        <f t="shared" si="5"/>
        <v>2</v>
      </c>
      <c r="G14" s="62"/>
      <c r="K14" s="57">
        <f t="shared" ca="1" si="9"/>
        <v>0</v>
      </c>
      <c r="L14" s="111">
        <f t="shared" ca="1" si="10"/>
        <v>0</v>
      </c>
      <c r="O14" s="114">
        <f t="shared" ref="O14:AT14" ca="1" si="13">O61+O90+O119+O177+O148</f>
        <v>0</v>
      </c>
      <c r="P14" s="114">
        <f t="shared" ca="1" si="13"/>
        <v>0</v>
      </c>
      <c r="Q14" s="114">
        <f t="shared" ca="1" si="13"/>
        <v>0</v>
      </c>
      <c r="R14" s="114">
        <f t="shared" ca="1" si="13"/>
        <v>0</v>
      </c>
      <c r="S14" s="114">
        <f t="shared" ca="1" si="13"/>
        <v>0</v>
      </c>
      <c r="T14" s="114">
        <f t="shared" ca="1" si="13"/>
        <v>0</v>
      </c>
      <c r="U14" s="114">
        <f t="shared" ca="1" si="13"/>
        <v>0</v>
      </c>
      <c r="V14" s="114">
        <f t="shared" ca="1" si="13"/>
        <v>0</v>
      </c>
      <c r="W14" s="114">
        <f t="shared" ca="1" si="13"/>
        <v>0</v>
      </c>
      <c r="X14" s="114">
        <f t="shared" ca="1" si="13"/>
        <v>0</v>
      </c>
      <c r="Y14" s="114">
        <f t="shared" ca="1" si="13"/>
        <v>0</v>
      </c>
      <c r="Z14" s="114">
        <f t="shared" ca="1" si="13"/>
        <v>0</v>
      </c>
      <c r="AA14" s="114">
        <f t="shared" ca="1" si="13"/>
        <v>0</v>
      </c>
      <c r="AB14" s="114">
        <f t="shared" ca="1" si="13"/>
        <v>0</v>
      </c>
      <c r="AC14" s="114">
        <f t="shared" ca="1" si="13"/>
        <v>0</v>
      </c>
      <c r="AD14" s="114">
        <f t="shared" ca="1" si="13"/>
        <v>0</v>
      </c>
      <c r="AE14" s="114">
        <f t="shared" ca="1" si="13"/>
        <v>0</v>
      </c>
      <c r="AF14" s="114">
        <f t="shared" ca="1" si="13"/>
        <v>0</v>
      </c>
      <c r="AG14" s="114">
        <f t="shared" ca="1" si="13"/>
        <v>0</v>
      </c>
      <c r="AH14" s="114">
        <f t="shared" ca="1" si="13"/>
        <v>0</v>
      </c>
      <c r="AI14" s="114">
        <f t="shared" ca="1" si="13"/>
        <v>0</v>
      </c>
      <c r="AJ14" s="114">
        <f t="shared" ca="1" si="13"/>
        <v>0</v>
      </c>
      <c r="AK14" s="114">
        <f t="shared" ca="1" si="13"/>
        <v>0</v>
      </c>
      <c r="AL14" s="114">
        <f t="shared" ca="1" si="13"/>
        <v>0</v>
      </c>
      <c r="AM14" s="114">
        <f t="shared" ca="1" si="13"/>
        <v>0</v>
      </c>
      <c r="AN14" s="114">
        <f t="shared" ca="1" si="13"/>
        <v>0</v>
      </c>
      <c r="AO14" s="114">
        <f t="shared" ca="1" si="13"/>
        <v>0</v>
      </c>
      <c r="AP14" s="114">
        <f t="shared" ca="1" si="13"/>
        <v>0</v>
      </c>
      <c r="AQ14" s="114">
        <f t="shared" ca="1" si="13"/>
        <v>0</v>
      </c>
      <c r="AR14" s="114">
        <f t="shared" ca="1" si="13"/>
        <v>0</v>
      </c>
      <c r="AS14" s="114">
        <f t="shared" ca="1" si="13"/>
        <v>0</v>
      </c>
      <c r="AT14" s="114">
        <f t="shared" ca="1" si="13"/>
        <v>0</v>
      </c>
      <c r="AU14" s="114">
        <f t="shared" ref="AU14:BM14" ca="1" si="14">AU61+AU90+AU119+AU177+AU148</f>
        <v>0</v>
      </c>
      <c r="AV14" s="114">
        <f t="shared" ca="1" si="14"/>
        <v>0</v>
      </c>
      <c r="AW14" s="114">
        <f t="shared" ca="1" si="14"/>
        <v>0</v>
      </c>
      <c r="AX14" s="114">
        <f t="shared" ca="1" si="14"/>
        <v>0</v>
      </c>
      <c r="AY14" s="114">
        <f t="shared" ca="1" si="14"/>
        <v>0</v>
      </c>
      <c r="AZ14" s="114">
        <f t="shared" ca="1" si="14"/>
        <v>0</v>
      </c>
      <c r="BA14" s="114">
        <f t="shared" ca="1" si="14"/>
        <v>0</v>
      </c>
      <c r="BB14" s="114">
        <f t="shared" ca="1" si="14"/>
        <v>0</v>
      </c>
      <c r="BC14" s="114">
        <f t="shared" ca="1" si="14"/>
        <v>0</v>
      </c>
      <c r="BD14" s="114">
        <f t="shared" ca="1" si="14"/>
        <v>0</v>
      </c>
      <c r="BE14" s="114">
        <f t="shared" ca="1" si="14"/>
        <v>0</v>
      </c>
      <c r="BF14" s="114">
        <f t="shared" ca="1" si="14"/>
        <v>0</v>
      </c>
      <c r="BG14" s="114">
        <f t="shared" ca="1" si="14"/>
        <v>0</v>
      </c>
      <c r="BH14" s="114">
        <f t="shared" ca="1" si="14"/>
        <v>0</v>
      </c>
      <c r="BI14" s="114">
        <f t="shared" ca="1" si="14"/>
        <v>0</v>
      </c>
      <c r="BJ14" s="114">
        <f t="shared" ca="1" si="14"/>
        <v>0</v>
      </c>
      <c r="BK14" s="114">
        <f t="shared" ca="1" si="14"/>
        <v>0</v>
      </c>
      <c r="BL14" s="114">
        <f t="shared" ca="1" si="14"/>
        <v>0</v>
      </c>
      <c r="BM14" s="114">
        <f t="shared" ca="1" si="14"/>
        <v>0</v>
      </c>
    </row>
    <row r="15" spans="1:65" x14ac:dyDescent="0.2">
      <c r="C15" s="51">
        <f t="shared" si="8"/>
        <v>4</v>
      </c>
      <c r="D15" s="37" t="str">
        <f t="shared" si="5"/>
        <v>item 4</v>
      </c>
      <c r="E15" s="37" t="str">
        <f t="shared" si="5"/>
        <v>Operating Expense</v>
      </c>
      <c r="F15" s="37">
        <f t="shared" si="5"/>
        <v>2</v>
      </c>
      <c r="G15" s="62"/>
      <c r="K15" s="57">
        <f t="shared" ca="1" si="9"/>
        <v>0</v>
      </c>
      <c r="L15" s="111">
        <f t="shared" ca="1" si="10"/>
        <v>0</v>
      </c>
      <c r="O15" s="114">
        <f t="shared" ref="O15:AT15" ca="1" si="15">O62+O91+O120+O178+O149</f>
        <v>0</v>
      </c>
      <c r="P15" s="114">
        <f t="shared" ca="1" si="15"/>
        <v>0</v>
      </c>
      <c r="Q15" s="114">
        <f t="shared" ca="1" si="15"/>
        <v>0</v>
      </c>
      <c r="R15" s="114">
        <f t="shared" ca="1" si="15"/>
        <v>0</v>
      </c>
      <c r="S15" s="114">
        <f t="shared" ca="1" si="15"/>
        <v>0</v>
      </c>
      <c r="T15" s="114">
        <f t="shared" ca="1" si="15"/>
        <v>0</v>
      </c>
      <c r="U15" s="114">
        <f t="shared" ca="1" si="15"/>
        <v>0</v>
      </c>
      <c r="V15" s="114">
        <f t="shared" ca="1" si="15"/>
        <v>0</v>
      </c>
      <c r="W15" s="114">
        <f t="shared" ca="1" si="15"/>
        <v>0</v>
      </c>
      <c r="X15" s="114">
        <f t="shared" ca="1" si="15"/>
        <v>0</v>
      </c>
      <c r="Y15" s="114">
        <f t="shared" ca="1" si="15"/>
        <v>0</v>
      </c>
      <c r="Z15" s="114">
        <f t="shared" ca="1" si="15"/>
        <v>0</v>
      </c>
      <c r="AA15" s="114">
        <f t="shared" ca="1" si="15"/>
        <v>0</v>
      </c>
      <c r="AB15" s="114">
        <f t="shared" ca="1" si="15"/>
        <v>0</v>
      </c>
      <c r="AC15" s="114">
        <f t="shared" ca="1" si="15"/>
        <v>0</v>
      </c>
      <c r="AD15" s="114">
        <f t="shared" ca="1" si="15"/>
        <v>0</v>
      </c>
      <c r="AE15" s="114">
        <f t="shared" ca="1" si="15"/>
        <v>0</v>
      </c>
      <c r="AF15" s="114">
        <f t="shared" ca="1" si="15"/>
        <v>0</v>
      </c>
      <c r="AG15" s="114">
        <f t="shared" ca="1" si="15"/>
        <v>0</v>
      </c>
      <c r="AH15" s="114">
        <f t="shared" ca="1" si="15"/>
        <v>0</v>
      </c>
      <c r="AI15" s="114">
        <f t="shared" ca="1" si="15"/>
        <v>0</v>
      </c>
      <c r="AJ15" s="114">
        <f t="shared" ca="1" si="15"/>
        <v>0</v>
      </c>
      <c r="AK15" s="114">
        <f t="shared" ca="1" si="15"/>
        <v>0</v>
      </c>
      <c r="AL15" s="114">
        <f t="shared" ca="1" si="15"/>
        <v>0</v>
      </c>
      <c r="AM15" s="114">
        <f t="shared" ca="1" si="15"/>
        <v>0</v>
      </c>
      <c r="AN15" s="114">
        <f t="shared" ca="1" si="15"/>
        <v>0</v>
      </c>
      <c r="AO15" s="114">
        <f t="shared" ca="1" si="15"/>
        <v>0</v>
      </c>
      <c r="AP15" s="114">
        <f t="shared" ca="1" si="15"/>
        <v>0</v>
      </c>
      <c r="AQ15" s="114">
        <f t="shared" ca="1" si="15"/>
        <v>0</v>
      </c>
      <c r="AR15" s="114">
        <f t="shared" ca="1" si="15"/>
        <v>0</v>
      </c>
      <c r="AS15" s="114">
        <f t="shared" ca="1" si="15"/>
        <v>0</v>
      </c>
      <c r="AT15" s="114">
        <f t="shared" ca="1" si="15"/>
        <v>0</v>
      </c>
      <c r="AU15" s="114">
        <f t="shared" ref="AU15:BM15" ca="1" si="16">AU62+AU91+AU120+AU178+AU149</f>
        <v>0</v>
      </c>
      <c r="AV15" s="114">
        <f t="shared" ca="1" si="16"/>
        <v>0</v>
      </c>
      <c r="AW15" s="114">
        <f t="shared" ca="1" si="16"/>
        <v>0</v>
      </c>
      <c r="AX15" s="114">
        <f t="shared" ca="1" si="16"/>
        <v>0</v>
      </c>
      <c r="AY15" s="114">
        <f t="shared" ca="1" si="16"/>
        <v>0</v>
      </c>
      <c r="AZ15" s="114">
        <f t="shared" ca="1" si="16"/>
        <v>0</v>
      </c>
      <c r="BA15" s="114">
        <f t="shared" ca="1" si="16"/>
        <v>0</v>
      </c>
      <c r="BB15" s="114">
        <f t="shared" ca="1" si="16"/>
        <v>0</v>
      </c>
      <c r="BC15" s="114">
        <f t="shared" ca="1" si="16"/>
        <v>0</v>
      </c>
      <c r="BD15" s="114">
        <f t="shared" ca="1" si="16"/>
        <v>0</v>
      </c>
      <c r="BE15" s="114">
        <f t="shared" ca="1" si="16"/>
        <v>0</v>
      </c>
      <c r="BF15" s="114">
        <f t="shared" ca="1" si="16"/>
        <v>0</v>
      </c>
      <c r="BG15" s="114">
        <f t="shared" ca="1" si="16"/>
        <v>0</v>
      </c>
      <c r="BH15" s="114">
        <f t="shared" ca="1" si="16"/>
        <v>0</v>
      </c>
      <c r="BI15" s="114">
        <f t="shared" ca="1" si="16"/>
        <v>0</v>
      </c>
      <c r="BJ15" s="114">
        <f t="shared" ca="1" si="16"/>
        <v>0</v>
      </c>
      <c r="BK15" s="114">
        <f t="shared" ca="1" si="16"/>
        <v>0</v>
      </c>
      <c r="BL15" s="114">
        <f t="shared" ca="1" si="16"/>
        <v>0</v>
      </c>
      <c r="BM15" s="114">
        <f t="shared" ca="1" si="16"/>
        <v>0</v>
      </c>
    </row>
    <row r="16" spans="1:65" x14ac:dyDescent="0.2">
      <c r="C16" s="51">
        <f t="shared" si="8"/>
        <v>5</v>
      </c>
      <c r="D16" s="37" t="str">
        <f t="shared" si="5"/>
        <v>item 5</v>
      </c>
      <c r="E16" s="37" t="str">
        <f t="shared" si="5"/>
        <v>Operating Expense</v>
      </c>
      <c r="F16" s="37">
        <f t="shared" si="5"/>
        <v>2</v>
      </c>
      <c r="G16" s="62"/>
      <c r="K16" s="57">
        <f t="shared" ca="1" si="9"/>
        <v>0</v>
      </c>
      <c r="L16" s="111">
        <f t="shared" ca="1" si="10"/>
        <v>0</v>
      </c>
      <c r="O16" s="114">
        <f t="shared" ref="O16:AT16" ca="1" si="17">O63+O92+O121+O179+O150</f>
        <v>0</v>
      </c>
      <c r="P16" s="114">
        <f t="shared" ca="1" si="17"/>
        <v>0</v>
      </c>
      <c r="Q16" s="114">
        <f t="shared" ca="1" si="17"/>
        <v>0</v>
      </c>
      <c r="R16" s="114">
        <f t="shared" ca="1" si="17"/>
        <v>0</v>
      </c>
      <c r="S16" s="114">
        <f t="shared" ca="1" si="17"/>
        <v>0</v>
      </c>
      <c r="T16" s="114">
        <f t="shared" ca="1" si="17"/>
        <v>0</v>
      </c>
      <c r="U16" s="114">
        <f t="shared" ca="1" si="17"/>
        <v>0</v>
      </c>
      <c r="V16" s="114">
        <f t="shared" ca="1" si="17"/>
        <v>0</v>
      </c>
      <c r="W16" s="114">
        <f t="shared" ca="1" si="17"/>
        <v>0</v>
      </c>
      <c r="X16" s="114">
        <f t="shared" ca="1" si="17"/>
        <v>0</v>
      </c>
      <c r="Y16" s="114">
        <f t="shared" ca="1" si="17"/>
        <v>0</v>
      </c>
      <c r="Z16" s="114">
        <f t="shared" ca="1" si="17"/>
        <v>0</v>
      </c>
      <c r="AA16" s="114">
        <f t="shared" ca="1" si="17"/>
        <v>0</v>
      </c>
      <c r="AB16" s="114">
        <f t="shared" ca="1" si="17"/>
        <v>0</v>
      </c>
      <c r="AC16" s="114">
        <f t="shared" ca="1" si="17"/>
        <v>0</v>
      </c>
      <c r="AD16" s="114">
        <f t="shared" ca="1" si="17"/>
        <v>0</v>
      </c>
      <c r="AE16" s="114">
        <f t="shared" ca="1" si="17"/>
        <v>0</v>
      </c>
      <c r="AF16" s="114">
        <f t="shared" ca="1" si="17"/>
        <v>0</v>
      </c>
      <c r="AG16" s="114">
        <f t="shared" ca="1" si="17"/>
        <v>0</v>
      </c>
      <c r="AH16" s="114">
        <f t="shared" ca="1" si="17"/>
        <v>0</v>
      </c>
      <c r="AI16" s="114">
        <f t="shared" ca="1" si="17"/>
        <v>0</v>
      </c>
      <c r="AJ16" s="114">
        <f t="shared" ca="1" si="17"/>
        <v>0</v>
      </c>
      <c r="AK16" s="114">
        <f t="shared" ca="1" si="17"/>
        <v>0</v>
      </c>
      <c r="AL16" s="114">
        <f t="shared" ca="1" si="17"/>
        <v>0</v>
      </c>
      <c r="AM16" s="114">
        <f t="shared" ca="1" si="17"/>
        <v>0</v>
      </c>
      <c r="AN16" s="114">
        <f t="shared" ca="1" si="17"/>
        <v>0</v>
      </c>
      <c r="AO16" s="114">
        <f t="shared" ca="1" si="17"/>
        <v>0</v>
      </c>
      <c r="AP16" s="114">
        <f t="shared" ca="1" si="17"/>
        <v>0</v>
      </c>
      <c r="AQ16" s="114">
        <f t="shared" ca="1" si="17"/>
        <v>0</v>
      </c>
      <c r="AR16" s="114">
        <f t="shared" ca="1" si="17"/>
        <v>0</v>
      </c>
      <c r="AS16" s="114">
        <f t="shared" ca="1" si="17"/>
        <v>0</v>
      </c>
      <c r="AT16" s="114">
        <f t="shared" ca="1" si="17"/>
        <v>0</v>
      </c>
      <c r="AU16" s="114">
        <f t="shared" ref="AU16:BM16" ca="1" si="18">AU63+AU92+AU121+AU179+AU150</f>
        <v>0</v>
      </c>
      <c r="AV16" s="114">
        <f t="shared" ca="1" si="18"/>
        <v>0</v>
      </c>
      <c r="AW16" s="114">
        <f t="shared" ca="1" si="18"/>
        <v>0</v>
      </c>
      <c r="AX16" s="114">
        <f t="shared" ca="1" si="18"/>
        <v>0</v>
      </c>
      <c r="AY16" s="114">
        <f t="shared" ca="1" si="18"/>
        <v>0</v>
      </c>
      <c r="AZ16" s="114">
        <f t="shared" ca="1" si="18"/>
        <v>0</v>
      </c>
      <c r="BA16" s="114">
        <f t="shared" ca="1" si="18"/>
        <v>0</v>
      </c>
      <c r="BB16" s="114">
        <f t="shared" ca="1" si="18"/>
        <v>0</v>
      </c>
      <c r="BC16" s="114">
        <f t="shared" ca="1" si="18"/>
        <v>0</v>
      </c>
      <c r="BD16" s="114">
        <f t="shared" ca="1" si="18"/>
        <v>0</v>
      </c>
      <c r="BE16" s="114">
        <f t="shared" ca="1" si="18"/>
        <v>0</v>
      </c>
      <c r="BF16" s="114">
        <f t="shared" ca="1" si="18"/>
        <v>0</v>
      </c>
      <c r="BG16" s="114">
        <f t="shared" ca="1" si="18"/>
        <v>0</v>
      </c>
      <c r="BH16" s="114">
        <f t="shared" ca="1" si="18"/>
        <v>0</v>
      </c>
      <c r="BI16" s="114">
        <f t="shared" ca="1" si="18"/>
        <v>0</v>
      </c>
      <c r="BJ16" s="114">
        <f t="shared" ca="1" si="18"/>
        <v>0</v>
      </c>
      <c r="BK16" s="114">
        <f t="shared" ca="1" si="18"/>
        <v>0</v>
      </c>
      <c r="BL16" s="114">
        <f t="shared" ca="1" si="18"/>
        <v>0</v>
      </c>
      <c r="BM16" s="114">
        <f t="shared" ca="1" si="18"/>
        <v>0</v>
      </c>
    </row>
    <row r="17" spans="3:65" x14ac:dyDescent="0.2">
      <c r="C17" s="51">
        <f t="shared" si="8"/>
        <v>6</v>
      </c>
      <c r="D17" s="37" t="str">
        <f t="shared" si="5"/>
        <v>item 6</v>
      </c>
      <c r="E17" s="37" t="str">
        <f t="shared" si="5"/>
        <v>Operating Expense</v>
      </c>
      <c r="F17" s="37">
        <f t="shared" si="5"/>
        <v>2</v>
      </c>
      <c r="G17" s="62"/>
      <c r="K17" s="57">
        <f t="shared" ca="1" si="9"/>
        <v>0</v>
      </c>
      <c r="L17" s="111">
        <f t="shared" ca="1" si="10"/>
        <v>0</v>
      </c>
      <c r="O17" s="114">
        <f t="shared" ref="O17:AT17" ca="1" si="19">O64+O93+O122+O180+O151</f>
        <v>0</v>
      </c>
      <c r="P17" s="114">
        <f t="shared" ca="1" si="19"/>
        <v>0</v>
      </c>
      <c r="Q17" s="114">
        <f t="shared" ca="1" si="19"/>
        <v>0</v>
      </c>
      <c r="R17" s="114">
        <f t="shared" ca="1" si="19"/>
        <v>0</v>
      </c>
      <c r="S17" s="114">
        <f t="shared" ca="1" si="19"/>
        <v>0</v>
      </c>
      <c r="T17" s="114">
        <f t="shared" ca="1" si="19"/>
        <v>0</v>
      </c>
      <c r="U17" s="114">
        <f t="shared" ca="1" si="19"/>
        <v>0</v>
      </c>
      <c r="V17" s="114">
        <f t="shared" ca="1" si="19"/>
        <v>0</v>
      </c>
      <c r="W17" s="114">
        <f t="shared" ca="1" si="19"/>
        <v>0</v>
      </c>
      <c r="X17" s="114">
        <f t="shared" ca="1" si="19"/>
        <v>0</v>
      </c>
      <c r="Y17" s="114">
        <f t="shared" ca="1" si="19"/>
        <v>0</v>
      </c>
      <c r="Z17" s="114">
        <f t="shared" ca="1" si="19"/>
        <v>0</v>
      </c>
      <c r="AA17" s="114">
        <f t="shared" ca="1" si="19"/>
        <v>0</v>
      </c>
      <c r="AB17" s="114">
        <f t="shared" ca="1" si="19"/>
        <v>0</v>
      </c>
      <c r="AC17" s="114">
        <f t="shared" ca="1" si="19"/>
        <v>0</v>
      </c>
      <c r="AD17" s="114">
        <f t="shared" ca="1" si="19"/>
        <v>0</v>
      </c>
      <c r="AE17" s="114">
        <f t="shared" ca="1" si="19"/>
        <v>0</v>
      </c>
      <c r="AF17" s="114">
        <f t="shared" ca="1" si="19"/>
        <v>0</v>
      </c>
      <c r="AG17" s="114">
        <f t="shared" ca="1" si="19"/>
        <v>0</v>
      </c>
      <c r="AH17" s="114">
        <f t="shared" ca="1" si="19"/>
        <v>0</v>
      </c>
      <c r="AI17" s="114">
        <f t="shared" ca="1" si="19"/>
        <v>0</v>
      </c>
      <c r="AJ17" s="114">
        <f t="shared" ca="1" si="19"/>
        <v>0</v>
      </c>
      <c r="AK17" s="114">
        <f t="shared" ca="1" si="19"/>
        <v>0</v>
      </c>
      <c r="AL17" s="114">
        <f t="shared" ca="1" si="19"/>
        <v>0</v>
      </c>
      <c r="AM17" s="114">
        <f t="shared" ca="1" si="19"/>
        <v>0</v>
      </c>
      <c r="AN17" s="114">
        <f t="shared" ca="1" si="19"/>
        <v>0</v>
      </c>
      <c r="AO17" s="114">
        <f t="shared" ca="1" si="19"/>
        <v>0</v>
      </c>
      <c r="AP17" s="114">
        <f t="shared" ca="1" si="19"/>
        <v>0</v>
      </c>
      <c r="AQ17" s="114">
        <f t="shared" ca="1" si="19"/>
        <v>0</v>
      </c>
      <c r="AR17" s="114">
        <f t="shared" ca="1" si="19"/>
        <v>0</v>
      </c>
      <c r="AS17" s="114">
        <f t="shared" ca="1" si="19"/>
        <v>0</v>
      </c>
      <c r="AT17" s="114">
        <f t="shared" ca="1" si="19"/>
        <v>0</v>
      </c>
      <c r="AU17" s="114">
        <f t="shared" ref="AU17:BM17" ca="1" si="20">AU64+AU93+AU122+AU180+AU151</f>
        <v>0</v>
      </c>
      <c r="AV17" s="114">
        <f t="shared" ca="1" si="20"/>
        <v>0</v>
      </c>
      <c r="AW17" s="114">
        <f t="shared" ca="1" si="20"/>
        <v>0</v>
      </c>
      <c r="AX17" s="114">
        <f t="shared" ca="1" si="20"/>
        <v>0</v>
      </c>
      <c r="AY17" s="114">
        <f t="shared" ca="1" si="20"/>
        <v>0</v>
      </c>
      <c r="AZ17" s="114">
        <f t="shared" ca="1" si="20"/>
        <v>0</v>
      </c>
      <c r="BA17" s="114">
        <f t="shared" ca="1" si="20"/>
        <v>0</v>
      </c>
      <c r="BB17" s="114">
        <f t="shared" ca="1" si="20"/>
        <v>0</v>
      </c>
      <c r="BC17" s="114">
        <f t="shared" ca="1" si="20"/>
        <v>0</v>
      </c>
      <c r="BD17" s="114">
        <f t="shared" ca="1" si="20"/>
        <v>0</v>
      </c>
      <c r="BE17" s="114">
        <f t="shared" ca="1" si="20"/>
        <v>0</v>
      </c>
      <c r="BF17" s="114">
        <f t="shared" ca="1" si="20"/>
        <v>0</v>
      </c>
      <c r="BG17" s="114">
        <f t="shared" ca="1" si="20"/>
        <v>0</v>
      </c>
      <c r="BH17" s="114">
        <f t="shared" ca="1" si="20"/>
        <v>0</v>
      </c>
      <c r="BI17" s="114">
        <f t="shared" ca="1" si="20"/>
        <v>0</v>
      </c>
      <c r="BJ17" s="114">
        <f t="shared" ca="1" si="20"/>
        <v>0</v>
      </c>
      <c r="BK17" s="114">
        <f t="shared" ca="1" si="20"/>
        <v>0</v>
      </c>
      <c r="BL17" s="114">
        <f t="shared" ca="1" si="20"/>
        <v>0</v>
      </c>
      <c r="BM17" s="114">
        <f t="shared" ca="1" si="20"/>
        <v>0</v>
      </c>
    </row>
    <row r="18" spans="3:65" x14ac:dyDescent="0.2">
      <c r="C18" s="51">
        <f t="shared" si="8"/>
        <v>7</v>
      </c>
      <c r="D18" s="37" t="str">
        <f t="shared" si="5"/>
        <v>item 7</v>
      </c>
      <c r="E18" s="37" t="str">
        <f t="shared" si="5"/>
        <v>Operating Expense</v>
      </c>
      <c r="F18" s="37">
        <f t="shared" si="5"/>
        <v>2</v>
      </c>
      <c r="G18" s="62"/>
      <c r="K18" s="57">
        <f t="shared" ca="1" si="9"/>
        <v>0</v>
      </c>
      <c r="L18" s="111">
        <f t="shared" ca="1" si="10"/>
        <v>0</v>
      </c>
      <c r="O18" s="114">
        <f t="shared" ref="O18:AT18" ca="1" si="21">O65+O94+O123+O181+O152</f>
        <v>0</v>
      </c>
      <c r="P18" s="114">
        <f t="shared" ca="1" si="21"/>
        <v>0</v>
      </c>
      <c r="Q18" s="114">
        <f t="shared" ca="1" si="21"/>
        <v>0</v>
      </c>
      <c r="R18" s="114">
        <f t="shared" ca="1" si="21"/>
        <v>0</v>
      </c>
      <c r="S18" s="114">
        <f t="shared" ca="1" si="21"/>
        <v>0</v>
      </c>
      <c r="T18" s="114">
        <f t="shared" ca="1" si="21"/>
        <v>0</v>
      </c>
      <c r="U18" s="114">
        <f t="shared" ca="1" si="21"/>
        <v>0</v>
      </c>
      <c r="V18" s="114">
        <f t="shared" ca="1" si="21"/>
        <v>0</v>
      </c>
      <c r="W18" s="114">
        <f t="shared" ca="1" si="21"/>
        <v>0</v>
      </c>
      <c r="X18" s="114">
        <f t="shared" ca="1" si="21"/>
        <v>0</v>
      </c>
      <c r="Y18" s="114">
        <f t="shared" ca="1" si="21"/>
        <v>0</v>
      </c>
      <c r="Z18" s="114">
        <f t="shared" ca="1" si="21"/>
        <v>0</v>
      </c>
      <c r="AA18" s="114">
        <f t="shared" ca="1" si="21"/>
        <v>0</v>
      </c>
      <c r="AB18" s="114">
        <f t="shared" ca="1" si="21"/>
        <v>0</v>
      </c>
      <c r="AC18" s="114">
        <f t="shared" ca="1" si="21"/>
        <v>0</v>
      </c>
      <c r="AD18" s="114">
        <f t="shared" ca="1" si="21"/>
        <v>0</v>
      </c>
      <c r="AE18" s="114">
        <f t="shared" ca="1" si="21"/>
        <v>0</v>
      </c>
      <c r="AF18" s="114">
        <f t="shared" ca="1" si="21"/>
        <v>0</v>
      </c>
      <c r="AG18" s="114">
        <f t="shared" ca="1" si="21"/>
        <v>0</v>
      </c>
      <c r="AH18" s="114">
        <f t="shared" ca="1" si="21"/>
        <v>0</v>
      </c>
      <c r="AI18" s="114">
        <f t="shared" ca="1" si="21"/>
        <v>0</v>
      </c>
      <c r="AJ18" s="114">
        <f t="shared" ca="1" si="21"/>
        <v>0</v>
      </c>
      <c r="AK18" s="114">
        <f t="shared" ca="1" si="21"/>
        <v>0</v>
      </c>
      <c r="AL18" s="114">
        <f t="shared" ca="1" si="21"/>
        <v>0</v>
      </c>
      <c r="AM18" s="114">
        <f t="shared" ca="1" si="21"/>
        <v>0</v>
      </c>
      <c r="AN18" s="114">
        <f t="shared" ca="1" si="21"/>
        <v>0</v>
      </c>
      <c r="AO18" s="114">
        <f t="shared" ca="1" si="21"/>
        <v>0</v>
      </c>
      <c r="AP18" s="114">
        <f t="shared" ca="1" si="21"/>
        <v>0</v>
      </c>
      <c r="AQ18" s="114">
        <f t="shared" ca="1" si="21"/>
        <v>0</v>
      </c>
      <c r="AR18" s="114">
        <f t="shared" ca="1" si="21"/>
        <v>0</v>
      </c>
      <c r="AS18" s="114">
        <f t="shared" ca="1" si="21"/>
        <v>0</v>
      </c>
      <c r="AT18" s="114">
        <f t="shared" ca="1" si="21"/>
        <v>0</v>
      </c>
      <c r="AU18" s="114">
        <f t="shared" ref="AU18:BM18" ca="1" si="22">AU65+AU94+AU123+AU181+AU152</f>
        <v>0</v>
      </c>
      <c r="AV18" s="114">
        <f t="shared" ca="1" si="22"/>
        <v>0</v>
      </c>
      <c r="AW18" s="114">
        <f t="shared" ca="1" si="22"/>
        <v>0</v>
      </c>
      <c r="AX18" s="114">
        <f t="shared" ca="1" si="22"/>
        <v>0</v>
      </c>
      <c r="AY18" s="114">
        <f t="shared" ca="1" si="22"/>
        <v>0</v>
      </c>
      <c r="AZ18" s="114">
        <f t="shared" ca="1" si="22"/>
        <v>0</v>
      </c>
      <c r="BA18" s="114">
        <f t="shared" ca="1" si="22"/>
        <v>0</v>
      </c>
      <c r="BB18" s="114">
        <f t="shared" ca="1" si="22"/>
        <v>0</v>
      </c>
      <c r="BC18" s="114">
        <f t="shared" ca="1" si="22"/>
        <v>0</v>
      </c>
      <c r="BD18" s="114">
        <f t="shared" ca="1" si="22"/>
        <v>0</v>
      </c>
      <c r="BE18" s="114">
        <f t="shared" ca="1" si="22"/>
        <v>0</v>
      </c>
      <c r="BF18" s="114">
        <f t="shared" ca="1" si="22"/>
        <v>0</v>
      </c>
      <c r="BG18" s="114">
        <f t="shared" ca="1" si="22"/>
        <v>0</v>
      </c>
      <c r="BH18" s="114">
        <f t="shared" ca="1" si="22"/>
        <v>0</v>
      </c>
      <c r="BI18" s="114">
        <f t="shared" ca="1" si="22"/>
        <v>0</v>
      </c>
      <c r="BJ18" s="114">
        <f t="shared" ca="1" si="22"/>
        <v>0</v>
      </c>
      <c r="BK18" s="114">
        <f t="shared" ca="1" si="22"/>
        <v>0</v>
      </c>
      <c r="BL18" s="114">
        <f t="shared" ca="1" si="22"/>
        <v>0</v>
      </c>
      <c r="BM18" s="114">
        <f t="shared" ca="1" si="22"/>
        <v>0</v>
      </c>
    </row>
    <row r="19" spans="3:65" x14ac:dyDescent="0.2">
      <c r="C19" s="51">
        <f t="shared" si="8"/>
        <v>8</v>
      </c>
      <c r="D19" s="37" t="str">
        <f t="shared" si="5"/>
        <v>item 8</v>
      </c>
      <c r="E19" s="37" t="str">
        <f t="shared" si="5"/>
        <v>Operating Expense</v>
      </c>
      <c r="F19" s="37">
        <f t="shared" si="5"/>
        <v>2</v>
      </c>
      <c r="G19" s="62"/>
      <c r="K19" s="57">
        <f t="shared" ca="1" si="9"/>
        <v>0</v>
      </c>
      <c r="L19" s="111">
        <f t="shared" ca="1" si="10"/>
        <v>0</v>
      </c>
      <c r="O19" s="114">
        <f t="shared" ref="O19:AT19" ca="1" si="23">O66+O95+O124+O182+O153</f>
        <v>0</v>
      </c>
      <c r="P19" s="114">
        <f t="shared" ca="1" si="23"/>
        <v>0</v>
      </c>
      <c r="Q19" s="114">
        <f t="shared" ca="1" si="23"/>
        <v>0</v>
      </c>
      <c r="R19" s="114">
        <f t="shared" ca="1" si="23"/>
        <v>0</v>
      </c>
      <c r="S19" s="114">
        <f t="shared" ca="1" si="23"/>
        <v>0</v>
      </c>
      <c r="T19" s="114">
        <f t="shared" ca="1" si="23"/>
        <v>0</v>
      </c>
      <c r="U19" s="114">
        <f t="shared" ca="1" si="23"/>
        <v>0</v>
      </c>
      <c r="V19" s="114">
        <f t="shared" ca="1" si="23"/>
        <v>0</v>
      </c>
      <c r="W19" s="114">
        <f t="shared" ca="1" si="23"/>
        <v>0</v>
      </c>
      <c r="X19" s="114">
        <f t="shared" ca="1" si="23"/>
        <v>0</v>
      </c>
      <c r="Y19" s="114">
        <f t="shared" ca="1" si="23"/>
        <v>0</v>
      </c>
      <c r="Z19" s="114">
        <f t="shared" ca="1" si="23"/>
        <v>0</v>
      </c>
      <c r="AA19" s="114">
        <f t="shared" ca="1" si="23"/>
        <v>0</v>
      </c>
      <c r="AB19" s="114">
        <f t="shared" ca="1" si="23"/>
        <v>0</v>
      </c>
      <c r="AC19" s="114">
        <f t="shared" ca="1" si="23"/>
        <v>0</v>
      </c>
      <c r="AD19" s="114">
        <f t="shared" ca="1" si="23"/>
        <v>0</v>
      </c>
      <c r="AE19" s="114">
        <f t="shared" ca="1" si="23"/>
        <v>0</v>
      </c>
      <c r="AF19" s="114">
        <f t="shared" ca="1" si="23"/>
        <v>0</v>
      </c>
      <c r="AG19" s="114">
        <f t="shared" ca="1" si="23"/>
        <v>0</v>
      </c>
      <c r="AH19" s="114">
        <f t="shared" ca="1" si="23"/>
        <v>0</v>
      </c>
      <c r="AI19" s="114">
        <f t="shared" ca="1" si="23"/>
        <v>0</v>
      </c>
      <c r="AJ19" s="114">
        <f t="shared" ca="1" si="23"/>
        <v>0</v>
      </c>
      <c r="AK19" s="114">
        <f t="shared" ca="1" si="23"/>
        <v>0</v>
      </c>
      <c r="AL19" s="114">
        <f t="shared" ca="1" si="23"/>
        <v>0</v>
      </c>
      <c r="AM19" s="114">
        <f t="shared" ca="1" si="23"/>
        <v>0</v>
      </c>
      <c r="AN19" s="114">
        <f t="shared" ca="1" si="23"/>
        <v>0</v>
      </c>
      <c r="AO19" s="114">
        <f t="shared" ca="1" si="23"/>
        <v>0</v>
      </c>
      <c r="AP19" s="114">
        <f t="shared" ca="1" si="23"/>
        <v>0</v>
      </c>
      <c r="AQ19" s="114">
        <f t="shared" ca="1" si="23"/>
        <v>0</v>
      </c>
      <c r="AR19" s="114">
        <f t="shared" ca="1" si="23"/>
        <v>0</v>
      </c>
      <c r="AS19" s="114">
        <f t="shared" ca="1" si="23"/>
        <v>0</v>
      </c>
      <c r="AT19" s="114">
        <f t="shared" ca="1" si="23"/>
        <v>0</v>
      </c>
      <c r="AU19" s="114">
        <f t="shared" ref="AU19:BM19" ca="1" si="24">AU66+AU95+AU124+AU182+AU153</f>
        <v>0</v>
      </c>
      <c r="AV19" s="114">
        <f t="shared" ca="1" si="24"/>
        <v>0</v>
      </c>
      <c r="AW19" s="114">
        <f t="shared" ca="1" si="24"/>
        <v>0</v>
      </c>
      <c r="AX19" s="114">
        <f t="shared" ca="1" si="24"/>
        <v>0</v>
      </c>
      <c r="AY19" s="114">
        <f t="shared" ca="1" si="24"/>
        <v>0</v>
      </c>
      <c r="AZ19" s="114">
        <f t="shared" ca="1" si="24"/>
        <v>0</v>
      </c>
      <c r="BA19" s="114">
        <f t="shared" ca="1" si="24"/>
        <v>0</v>
      </c>
      <c r="BB19" s="114">
        <f t="shared" ca="1" si="24"/>
        <v>0</v>
      </c>
      <c r="BC19" s="114">
        <f t="shared" ca="1" si="24"/>
        <v>0</v>
      </c>
      <c r="BD19" s="114">
        <f t="shared" ca="1" si="24"/>
        <v>0</v>
      </c>
      <c r="BE19" s="114">
        <f t="shared" ca="1" si="24"/>
        <v>0</v>
      </c>
      <c r="BF19" s="114">
        <f t="shared" ca="1" si="24"/>
        <v>0</v>
      </c>
      <c r="BG19" s="114">
        <f t="shared" ca="1" si="24"/>
        <v>0</v>
      </c>
      <c r="BH19" s="114">
        <f t="shared" ca="1" si="24"/>
        <v>0</v>
      </c>
      <c r="BI19" s="114">
        <f t="shared" ca="1" si="24"/>
        <v>0</v>
      </c>
      <c r="BJ19" s="114">
        <f t="shared" ca="1" si="24"/>
        <v>0</v>
      </c>
      <c r="BK19" s="114">
        <f t="shared" ca="1" si="24"/>
        <v>0</v>
      </c>
      <c r="BL19" s="114">
        <f t="shared" ca="1" si="24"/>
        <v>0</v>
      </c>
      <c r="BM19" s="114">
        <f t="shared" ca="1" si="24"/>
        <v>0</v>
      </c>
    </row>
    <row r="20" spans="3:65" x14ac:dyDescent="0.2">
      <c r="C20" s="51">
        <f t="shared" si="8"/>
        <v>9</v>
      </c>
      <c r="D20" s="37" t="str">
        <f t="shared" si="5"/>
        <v>item 9</v>
      </c>
      <c r="E20" s="37" t="str">
        <f t="shared" si="5"/>
        <v>Operating Expense</v>
      </c>
      <c r="F20" s="37">
        <f t="shared" si="5"/>
        <v>2</v>
      </c>
      <c r="G20" s="62"/>
      <c r="K20" s="57">
        <f t="shared" ca="1" si="9"/>
        <v>0</v>
      </c>
      <c r="L20" s="111">
        <f t="shared" ca="1" si="10"/>
        <v>0</v>
      </c>
      <c r="O20" s="114">
        <f t="shared" ref="O20:AT20" ca="1" si="25">O67+O96+O125+O183+O154</f>
        <v>0</v>
      </c>
      <c r="P20" s="114">
        <f t="shared" ca="1" si="25"/>
        <v>0</v>
      </c>
      <c r="Q20" s="114">
        <f t="shared" ca="1" si="25"/>
        <v>0</v>
      </c>
      <c r="R20" s="114">
        <f t="shared" ca="1" si="25"/>
        <v>0</v>
      </c>
      <c r="S20" s="114">
        <f t="shared" ca="1" si="25"/>
        <v>0</v>
      </c>
      <c r="T20" s="114">
        <f t="shared" ca="1" si="25"/>
        <v>0</v>
      </c>
      <c r="U20" s="114">
        <f t="shared" ca="1" si="25"/>
        <v>0</v>
      </c>
      <c r="V20" s="114">
        <f t="shared" ca="1" si="25"/>
        <v>0</v>
      </c>
      <c r="W20" s="114">
        <f t="shared" ca="1" si="25"/>
        <v>0</v>
      </c>
      <c r="X20" s="114">
        <f t="shared" ca="1" si="25"/>
        <v>0</v>
      </c>
      <c r="Y20" s="114">
        <f t="shared" ca="1" si="25"/>
        <v>0</v>
      </c>
      <c r="Z20" s="114">
        <f t="shared" ca="1" si="25"/>
        <v>0</v>
      </c>
      <c r="AA20" s="114">
        <f t="shared" ca="1" si="25"/>
        <v>0</v>
      </c>
      <c r="AB20" s="114">
        <f t="shared" ca="1" si="25"/>
        <v>0</v>
      </c>
      <c r="AC20" s="114">
        <f t="shared" ca="1" si="25"/>
        <v>0</v>
      </c>
      <c r="AD20" s="114">
        <f t="shared" ca="1" si="25"/>
        <v>0</v>
      </c>
      <c r="AE20" s="114">
        <f t="shared" ca="1" si="25"/>
        <v>0</v>
      </c>
      <c r="AF20" s="114">
        <f t="shared" ca="1" si="25"/>
        <v>0</v>
      </c>
      <c r="AG20" s="114">
        <f t="shared" ca="1" si="25"/>
        <v>0</v>
      </c>
      <c r="AH20" s="114">
        <f t="shared" ca="1" si="25"/>
        <v>0</v>
      </c>
      <c r="AI20" s="114">
        <f t="shared" ca="1" si="25"/>
        <v>0</v>
      </c>
      <c r="AJ20" s="114">
        <f t="shared" ca="1" si="25"/>
        <v>0</v>
      </c>
      <c r="AK20" s="114">
        <f t="shared" ca="1" si="25"/>
        <v>0</v>
      </c>
      <c r="AL20" s="114">
        <f t="shared" ca="1" si="25"/>
        <v>0</v>
      </c>
      <c r="AM20" s="114">
        <f t="shared" ca="1" si="25"/>
        <v>0</v>
      </c>
      <c r="AN20" s="114">
        <f t="shared" ca="1" si="25"/>
        <v>0</v>
      </c>
      <c r="AO20" s="114">
        <f t="shared" ca="1" si="25"/>
        <v>0</v>
      </c>
      <c r="AP20" s="114">
        <f t="shared" ca="1" si="25"/>
        <v>0</v>
      </c>
      <c r="AQ20" s="114">
        <f t="shared" ca="1" si="25"/>
        <v>0</v>
      </c>
      <c r="AR20" s="114">
        <f t="shared" ca="1" si="25"/>
        <v>0</v>
      </c>
      <c r="AS20" s="114">
        <f t="shared" ca="1" si="25"/>
        <v>0</v>
      </c>
      <c r="AT20" s="114">
        <f t="shared" ca="1" si="25"/>
        <v>0</v>
      </c>
      <c r="AU20" s="114">
        <f t="shared" ref="AU20:BM20" ca="1" si="26">AU67+AU96+AU125+AU183+AU154</f>
        <v>0</v>
      </c>
      <c r="AV20" s="114">
        <f t="shared" ca="1" si="26"/>
        <v>0</v>
      </c>
      <c r="AW20" s="114">
        <f t="shared" ca="1" si="26"/>
        <v>0</v>
      </c>
      <c r="AX20" s="114">
        <f t="shared" ca="1" si="26"/>
        <v>0</v>
      </c>
      <c r="AY20" s="114">
        <f t="shared" ca="1" si="26"/>
        <v>0</v>
      </c>
      <c r="AZ20" s="114">
        <f t="shared" ca="1" si="26"/>
        <v>0</v>
      </c>
      <c r="BA20" s="114">
        <f t="shared" ca="1" si="26"/>
        <v>0</v>
      </c>
      <c r="BB20" s="114">
        <f t="shared" ca="1" si="26"/>
        <v>0</v>
      </c>
      <c r="BC20" s="114">
        <f t="shared" ca="1" si="26"/>
        <v>0</v>
      </c>
      <c r="BD20" s="114">
        <f t="shared" ca="1" si="26"/>
        <v>0</v>
      </c>
      <c r="BE20" s="114">
        <f t="shared" ca="1" si="26"/>
        <v>0</v>
      </c>
      <c r="BF20" s="114">
        <f t="shared" ca="1" si="26"/>
        <v>0</v>
      </c>
      <c r="BG20" s="114">
        <f t="shared" ca="1" si="26"/>
        <v>0</v>
      </c>
      <c r="BH20" s="114">
        <f t="shared" ca="1" si="26"/>
        <v>0</v>
      </c>
      <c r="BI20" s="114">
        <f t="shared" ca="1" si="26"/>
        <v>0</v>
      </c>
      <c r="BJ20" s="114">
        <f t="shared" ca="1" si="26"/>
        <v>0</v>
      </c>
      <c r="BK20" s="114">
        <f t="shared" ca="1" si="26"/>
        <v>0</v>
      </c>
      <c r="BL20" s="114">
        <f t="shared" ca="1" si="26"/>
        <v>0</v>
      </c>
      <c r="BM20" s="114">
        <f t="shared" ca="1" si="26"/>
        <v>0</v>
      </c>
    </row>
    <row r="21" spans="3:65" x14ac:dyDescent="0.2">
      <c r="C21" s="51">
        <f t="shared" si="8"/>
        <v>10</v>
      </c>
      <c r="D21" s="37" t="str">
        <f t="shared" si="5"/>
        <v>item 10</v>
      </c>
      <c r="E21" s="37" t="str">
        <f t="shared" si="5"/>
        <v>Operating Expense</v>
      </c>
      <c r="F21" s="37">
        <f t="shared" si="5"/>
        <v>2</v>
      </c>
      <c r="G21" s="62"/>
      <c r="K21" s="57">
        <f t="shared" ca="1" si="9"/>
        <v>0</v>
      </c>
      <c r="L21" s="111">
        <f t="shared" ca="1" si="10"/>
        <v>0</v>
      </c>
      <c r="O21" s="114">
        <f t="shared" ref="O21:AT21" ca="1" si="27">O68+O97+O126+O184+O155</f>
        <v>0</v>
      </c>
      <c r="P21" s="114">
        <f t="shared" ca="1" si="27"/>
        <v>0</v>
      </c>
      <c r="Q21" s="114">
        <f t="shared" ca="1" si="27"/>
        <v>0</v>
      </c>
      <c r="R21" s="114">
        <f t="shared" ca="1" si="27"/>
        <v>0</v>
      </c>
      <c r="S21" s="114">
        <f t="shared" ca="1" si="27"/>
        <v>0</v>
      </c>
      <c r="T21" s="114">
        <f t="shared" ca="1" si="27"/>
        <v>0</v>
      </c>
      <c r="U21" s="114">
        <f t="shared" ca="1" si="27"/>
        <v>0</v>
      </c>
      <c r="V21" s="114">
        <f t="shared" ca="1" si="27"/>
        <v>0</v>
      </c>
      <c r="W21" s="114">
        <f t="shared" ca="1" si="27"/>
        <v>0</v>
      </c>
      <c r="X21" s="114">
        <f t="shared" ca="1" si="27"/>
        <v>0</v>
      </c>
      <c r="Y21" s="114">
        <f t="shared" ca="1" si="27"/>
        <v>0</v>
      </c>
      <c r="Z21" s="114">
        <f t="shared" ca="1" si="27"/>
        <v>0</v>
      </c>
      <c r="AA21" s="114">
        <f t="shared" ca="1" si="27"/>
        <v>0</v>
      </c>
      <c r="AB21" s="114">
        <f t="shared" ca="1" si="27"/>
        <v>0</v>
      </c>
      <c r="AC21" s="114">
        <f t="shared" ca="1" si="27"/>
        <v>0</v>
      </c>
      <c r="AD21" s="114">
        <f t="shared" ca="1" si="27"/>
        <v>0</v>
      </c>
      <c r="AE21" s="114">
        <f t="shared" ca="1" si="27"/>
        <v>0</v>
      </c>
      <c r="AF21" s="114">
        <f t="shared" ca="1" si="27"/>
        <v>0</v>
      </c>
      <c r="AG21" s="114">
        <f t="shared" ca="1" si="27"/>
        <v>0</v>
      </c>
      <c r="AH21" s="114">
        <f t="shared" ca="1" si="27"/>
        <v>0</v>
      </c>
      <c r="AI21" s="114">
        <f t="shared" ca="1" si="27"/>
        <v>0</v>
      </c>
      <c r="AJ21" s="114">
        <f t="shared" ca="1" si="27"/>
        <v>0</v>
      </c>
      <c r="AK21" s="114">
        <f t="shared" ca="1" si="27"/>
        <v>0</v>
      </c>
      <c r="AL21" s="114">
        <f t="shared" ca="1" si="27"/>
        <v>0</v>
      </c>
      <c r="AM21" s="114">
        <f t="shared" ca="1" si="27"/>
        <v>0</v>
      </c>
      <c r="AN21" s="114">
        <f t="shared" ca="1" si="27"/>
        <v>0</v>
      </c>
      <c r="AO21" s="114">
        <f t="shared" ca="1" si="27"/>
        <v>0</v>
      </c>
      <c r="AP21" s="114">
        <f t="shared" ca="1" si="27"/>
        <v>0</v>
      </c>
      <c r="AQ21" s="114">
        <f t="shared" ca="1" si="27"/>
        <v>0</v>
      </c>
      <c r="AR21" s="114">
        <f t="shared" ca="1" si="27"/>
        <v>0</v>
      </c>
      <c r="AS21" s="114">
        <f t="shared" ca="1" si="27"/>
        <v>0</v>
      </c>
      <c r="AT21" s="114">
        <f t="shared" ca="1" si="27"/>
        <v>0</v>
      </c>
      <c r="AU21" s="114">
        <f t="shared" ref="AU21:BM21" ca="1" si="28">AU68+AU97+AU126+AU184+AU155</f>
        <v>0</v>
      </c>
      <c r="AV21" s="114">
        <f t="shared" ca="1" si="28"/>
        <v>0</v>
      </c>
      <c r="AW21" s="114">
        <f t="shared" ca="1" si="28"/>
        <v>0</v>
      </c>
      <c r="AX21" s="114">
        <f t="shared" ca="1" si="28"/>
        <v>0</v>
      </c>
      <c r="AY21" s="114">
        <f t="shared" ca="1" si="28"/>
        <v>0</v>
      </c>
      <c r="AZ21" s="114">
        <f t="shared" ca="1" si="28"/>
        <v>0</v>
      </c>
      <c r="BA21" s="114">
        <f t="shared" ca="1" si="28"/>
        <v>0</v>
      </c>
      <c r="BB21" s="114">
        <f t="shared" ca="1" si="28"/>
        <v>0</v>
      </c>
      <c r="BC21" s="114">
        <f t="shared" ca="1" si="28"/>
        <v>0</v>
      </c>
      <c r="BD21" s="114">
        <f t="shared" ca="1" si="28"/>
        <v>0</v>
      </c>
      <c r="BE21" s="114">
        <f t="shared" ca="1" si="28"/>
        <v>0</v>
      </c>
      <c r="BF21" s="114">
        <f t="shared" ca="1" si="28"/>
        <v>0</v>
      </c>
      <c r="BG21" s="114">
        <f t="shared" ca="1" si="28"/>
        <v>0</v>
      </c>
      <c r="BH21" s="114">
        <f t="shared" ca="1" si="28"/>
        <v>0</v>
      </c>
      <c r="BI21" s="114">
        <f t="shared" ca="1" si="28"/>
        <v>0</v>
      </c>
      <c r="BJ21" s="114">
        <f t="shared" ca="1" si="28"/>
        <v>0</v>
      </c>
      <c r="BK21" s="114">
        <f t="shared" ca="1" si="28"/>
        <v>0</v>
      </c>
      <c r="BL21" s="114">
        <f t="shared" ca="1" si="28"/>
        <v>0</v>
      </c>
      <c r="BM21" s="114">
        <f t="shared" ca="1" si="28"/>
        <v>0</v>
      </c>
    </row>
    <row r="22" spans="3:65" x14ac:dyDescent="0.2">
      <c r="C22" s="51">
        <f t="shared" si="8"/>
        <v>11</v>
      </c>
      <c r="D22" s="37" t="str">
        <f t="shared" si="5"/>
        <v>item 11</v>
      </c>
      <c r="E22" s="37" t="str">
        <f t="shared" si="5"/>
        <v>Operating Expense</v>
      </c>
      <c r="F22" s="37">
        <f t="shared" si="5"/>
        <v>2</v>
      </c>
      <c r="G22" s="62"/>
      <c r="K22" s="57">
        <f t="shared" ca="1" si="9"/>
        <v>0</v>
      </c>
      <c r="L22" s="111">
        <f t="shared" ca="1" si="10"/>
        <v>0</v>
      </c>
      <c r="O22" s="114">
        <f t="shared" ref="O22:AT22" ca="1" si="29">O69+O98+O127+O185+O156</f>
        <v>0</v>
      </c>
      <c r="P22" s="114">
        <f t="shared" ca="1" si="29"/>
        <v>0</v>
      </c>
      <c r="Q22" s="114">
        <f t="shared" ca="1" si="29"/>
        <v>0</v>
      </c>
      <c r="R22" s="114">
        <f t="shared" ca="1" si="29"/>
        <v>0</v>
      </c>
      <c r="S22" s="114">
        <f t="shared" ca="1" si="29"/>
        <v>0</v>
      </c>
      <c r="T22" s="114">
        <f t="shared" ca="1" si="29"/>
        <v>0</v>
      </c>
      <c r="U22" s="114">
        <f t="shared" ca="1" si="29"/>
        <v>0</v>
      </c>
      <c r="V22" s="114">
        <f t="shared" ca="1" si="29"/>
        <v>0</v>
      </c>
      <c r="W22" s="114">
        <f t="shared" ca="1" si="29"/>
        <v>0</v>
      </c>
      <c r="X22" s="114">
        <f t="shared" ca="1" si="29"/>
        <v>0</v>
      </c>
      <c r="Y22" s="114">
        <f t="shared" ca="1" si="29"/>
        <v>0</v>
      </c>
      <c r="Z22" s="114">
        <f t="shared" ca="1" si="29"/>
        <v>0</v>
      </c>
      <c r="AA22" s="114">
        <f t="shared" ca="1" si="29"/>
        <v>0</v>
      </c>
      <c r="AB22" s="114">
        <f t="shared" ca="1" si="29"/>
        <v>0</v>
      </c>
      <c r="AC22" s="114">
        <f t="shared" ca="1" si="29"/>
        <v>0</v>
      </c>
      <c r="AD22" s="114">
        <f t="shared" ca="1" si="29"/>
        <v>0</v>
      </c>
      <c r="AE22" s="114">
        <f t="shared" ca="1" si="29"/>
        <v>0</v>
      </c>
      <c r="AF22" s="114">
        <f t="shared" ca="1" si="29"/>
        <v>0</v>
      </c>
      <c r="AG22" s="114">
        <f t="shared" ca="1" si="29"/>
        <v>0</v>
      </c>
      <c r="AH22" s="114">
        <f t="shared" ca="1" si="29"/>
        <v>0</v>
      </c>
      <c r="AI22" s="114">
        <f t="shared" ca="1" si="29"/>
        <v>0</v>
      </c>
      <c r="AJ22" s="114">
        <f t="shared" ca="1" si="29"/>
        <v>0</v>
      </c>
      <c r="AK22" s="114">
        <f t="shared" ca="1" si="29"/>
        <v>0</v>
      </c>
      <c r="AL22" s="114">
        <f t="shared" ca="1" si="29"/>
        <v>0</v>
      </c>
      <c r="AM22" s="114">
        <f t="shared" ca="1" si="29"/>
        <v>0</v>
      </c>
      <c r="AN22" s="114">
        <f t="shared" ca="1" si="29"/>
        <v>0</v>
      </c>
      <c r="AO22" s="114">
        <f t="shared" ca="1" si="29"/>
        <v>0</v>
      </c>
      <c r="AP22" s="114">
        <f t="shared" ca="1" si="29"/>
        <v>0</v>
      </c>
      <c r="AQ22" s="114">
        <f t="shared" ca="1" si="29"/>
        <v>0</v>
      </c>
      <c r="AR22" s="114">
        <f t="shared" ca="1" si="29"/>
        <v>0</v>
      </c>
      <c r="AS22" s="114">
        <f t="shared" ca="1" si="29"/>
        <v>0</v>
      </c>
      <c r="AT22" s="114">
        <f t="shared" ca="1" si="29"/>
        <v>0</v>
      </c>
      <c r="AU22" s="114">
        <f t="shared" ref="AU22:BM22" ca="1" si="30">AU69+AU98+AU127+AU185+AU156</f>
        <v>0</v>
      </c>
      <c r="AV22" s="114">
        <f t="shared" ca="1" si="30"/>
        <v>0</v>
      </c>
      <c r="AW22" s="114">
        <f t="shared" ca="1" si="30"/>
        <v>0</v>
      </c>
      <c r="AX22" s="114">
        <f t="shared" ca="1" si="30"/>
        <v>0</v>
      </c>
      <c r="AY22" s="114">
        <f t="shared" ca="1" si="30"/>
        <v>0</v>
      </c>
      <c r="AZ22" s="114">
        <f t="shared" ca="1" si="30"/>
        <v>0</v>
      </c>
      <c r="BA22" s="114">
        <f t="shared" ca="1" si="30"/>
        <v>0</v>
      </c>
      <c r="BB22" s="114">
        <f t="shared" ca="1" si="30"/>
        <v>0</v>
      </c>
      <c r="BC22" s="114">
        <f t="shared" ca="1" si="30"/>
        <v>0</v>
      </c>
      <c r="BD22" s="114">
        <f t="shared" ca="1" si="30"/>
        <v>0</v>
      </c>
      <c r="BE22" s="114">
        <f t="shared" ca="1" si="30"/>
        <v>0</v>
      </c>
      <c r="BF22" s="114">
        <f t="shared" ca="1" si="30"/>
        <v>0</v>
      </c>
      <c r="BG22" s="114">
        <f t="shared" ca="1" si="30"/>
        <v>0</v>
      </c>
      <c r="BH22" s="114">
        <f t="shared" ca="1" si="30"/>
        <v>0</v>
      </c>
      <c r="BI22" s="114">
        <f t="shared" ca="1" si="30"/>
        <v>0</v>
      </c>
      <c r="BJ22" s="114">
        <f t="shared" ca="1" si="30"/>
        <v>0</v>
      </c>
      <c r="BK22" s="114">
        <f t="shared" ca="1" si="30"/>
        <v>0</v>
      </c>
      <c r="BL22" s="114">
        <f t="shared" ca="1" si="30"/>
        <v>0</v>
      </c>
      <c r="BM22" s="114">
        <f t="shared" ca="1" si="30"/>
        <v>0</v>
      </c>
    </row>
    <row r="23" spans="3:65" x14ac:dyDescent="0.2">
      <c r="C23" s="51">
        <f t="shared" si="8"/>
        <v>12</v>
      </c>
      <c r="D23" s="37" t="str">
        <f t="shared" si="5"/>
        <v>item 12</v>
      </c>
      <c r="E23" s="37" t="str">
        <f t="shared" si="5"/>
        <v>Operating Expense</v>
      </c>
      <c r="F23" s="37">
        <f t="shared" si="5"/>
        <v>2</v>
      </c>
      <c r="G23" s="62"/>
      <c r="K23" s="57">
        <f t="shared" ca="1" si="9"/>
        <v>0</v>
      </c>
      <c r="L23" s="111">
        <f t="shared" ca="1" si="10"/>
        <v>0</v>
      </c>
      <c r="O23" s="114">
        <f t="shared" ref="O23:AT23" ca="1" si="31">O70+O99+O128+O186+O157</f>
        <v>0</v>
      </c>
      <c r="P23" s="114">
        <f t="shared" ca="1" si="31"/>
        <v>0</v>
      </c>
      <c r="Q23" s="114">
        <f t="shared" ca="1" si="31"/>
        <v>0</v>
      </c>
      <c r="R23" s="114">
        <f t="shared" ca="1" si="31"/>
        <v>0</v>
      </c>
      <c r="S23" s="114">
        <f t="shared" ca="1" si="31"/>
        <v>0</v>
      </c>
      <c r="T23" s="114">
        <f t="shared" ca="1" si="31"/>
        <v>0</v>
      </c>
      <c r="U23" s="114">
        <f t="shared" ca="1" si="31"/>
        <v>0</v>
      </c>
      <c r="V23" s="114">
        <f t="shared" ca="1" si="31"/>
        <v>0</v>
      </c>
      <c r="W23" s="114">
        <f t="shared" ca="1" si="31"/>
        <v>0</v>
      </c>
      <c r="X23" s="114">
        <f t="shared" ca="1" si="31"/>
        <v>0</v>
      </c>
      <c r="Y23" s="114">
        <f t="shared" ca="1" si="31"/>
        <v>0</v>
      </c>
      <c r="Z23" s="114">
        <f t="shared" ca="1" si="31"/>
        <v>0</v>
      </c>
      <c r="AA23" s="114">
        <f t="shared" ca="1" si="31"/>
        <v>0</v>
      </c>
      <c r="AB23" s="114">
        <f t="shared" ca="1" si="31"/>
        <v>0</v>
      </c>
      <c r="AC23" s="114">
        <f t="shared" ca="1" si="31"/>
        <v>0</v>
      </c>
      <c r="AD23" s="114">
        <f t="shared" ca="1" si="31"/>
        <v>0</v>
      </c>
      <c r="AE23" s="114">
        <f t="shared" ca="1" si="31"/>
        <v>0</v>
      </c>
      <c r="AF23" s="114">
        <f t="shared" ca="1" si="31"/>
        <v>0</v>
      </c>
      <c r="AG23" s="114">
        <f t="shared" ca="1" si="31"/>
        <v>0</v>
      </c>
      <c r="AH23" s="114">
        <f t="shared" ca="1" si="31"/>
        <v>0</v>
      </c>
      <c r="AI23" s="114">
        <f t="shared" ca="1" si="31"/>
        <v>0</v>
      </c>
      <c r="AJ23" s="114">
        <f t="shared" ca="1" si="31"/>
        <v>0</v>
      </c>
      <c r="AK23" s="114">
        <f t="shared" ca="1" si="31"/>
        <v>0</v>
      </c>
      <c r="AL23" s="114">
        <f t="shared" ca="1" si="31"/>
        <v>0</v>
      </c>
      <c r="AM23" s="114">
        <f t="shared" ca="1" si="31"/>
        <v>0</v>
      </c>
      <c r="AN23" s="114">
        <f t="shared" ca="1" si="31"/>
        <v>0</v>
      </c>
      <c r="AO23" s="114">
        <f t="shared" ca="1" si="31"/>
        <v>0</v>
      </c>
      <c r="AP23" s="114">
        <f t="shared" ca="1" si="31"/>
        <v>0</v>
      </c>
      <c r="AQ23" s="114">
        <f t="shared" ca="1" si="31"/>
        <v>0</v>
      </c>
      <c r="AR23" s="114">
        <f t="shared" ca="1" si="31"/>
        <v>0</v>
      </c>
      <c r="AS23" s="114">
        <f t="shared" ca="1" si="31"/>
        <v>0</v>
      </c>
      <c r="AT23" s="114">
        <f t="shared" ca="1" si="31"/>
        <v>0</v>
      </c>
      <c r="AU23" s="114">
        <f t="shared" ref="AU23:BM23" ca="1" si="32">AU70+AU99+AU128+AU186+AU157</f>
        <v>0</v>
      </c>
      <c r="AV23" s="114">
        <f t="shared" ca="1" si="32"/>
        <v>0</v>
      </c>
      <c r="AW23" s="114">
        <f t="shared" ca="1" si="32"/>
        <v>0</v>
      </c>
      <c r="AX23" s="114">
        <f t="shared" ca="1" si="32"/>
        <v>0</v>
      </c>
      <c r="AY23" s="114">
        <f t="shared" ca="1" si="32"/>
        <v>0</v>
      </c>
      <c r="AZ23" s="114">
        <f t="shared" ca="1" si="32"/>
        <v>0</v>
      </c>
      <c r="BA23" s="114">
        <f t="shared" ca="1" si="32"/>
        <v>0</v>
      </c>
      <c r="BB23" s="114">
        <f t="shared" ca="1" si="32"/>
        <v>0</v>
      </c>
      <c r="BC23" s="114">
        <f t="shared" ca="1" si="32"/>
        <v>0</v>
      </c>
      <c r="BD23" s="114">
        <f t="shared" ca="1" si="32"/>
        <v>0</v>
      </c>
      <c r="BE23" s="114">
        <f t="shared" ca="1" si="32"/>
        <v>0</v>
      </c>
      <c r="BF23" s="114">
        <f t="shared" ca="1" si="32"/>
        <v>0</v>
      </c>
      <c r="BG23" s="114">
        <f t="shared" ca="1" si="32"/>
        <v>0</v>
      </c>
      <c r="BH23" s="114">
        <f t="shared" ca="1" si="32"/>
        <v>0</v>
      </c>
      <c r="BI23" s="114">
        <f t="shared" ca="1" si="32"/>
        <v>0</v>
      </c>
      <c r="BJ23" s="114">
        <f t="shared" ca="1" si="32"/>
        <v>0</v>
      </c>
      <c r="BK23" s="114">
        <f t="shared" ca="1" si="32"/>
        <v>0</v>
      </c>
      <c r="BL23" s="114">
        <f t="shared" ca="1" si="32"/>
        <v>0</v>
      </c>
      <c r="BM23" s="114">
        <f t="shared" ca="1" si="32"/>
        <v>0</v>
      </c>
    </row>
    <row r="24" spans="3:65" x14ac:dyDescent="0.2">
      <c r="C24" s="51">
        <f t="shared" si="8"/>
        <v>13</v>
      </c>
      <c r="D24" s="37" t="str">
        <f t="shared" si="5"/>
        <v>item 13</v>
      </c>
      <c r="E24" s="37" t="str">
        <f t="shared" si="5"/>
        <v>Operating Expense</v>
      </c>
      <c r="F24" s="37">
        <f t="shared" si="5"/>
        <v>2</v>
      </c>
      <c r="G24" s="62"/>
      <c r="K24" s="57">
        <f t="shared" ca="1" si="9"/>
        <v>0</v>
      </c>
      <c r="L24" s="111">
        <f t="shared" ca="1" si="10"/>
        <v>0</v>
      </c>
      <c r="O24" s="114">
        <f t="shared" ref="O24:AT24" ca="1" si="33">O71+O100+O129+O187+O158</f>
        <v>0</v>
      </c>
      <c r="P24" s="114">
        <f t="shared" ca="1" si="33"/>
        <v>0</v>
      </c>
      <c r="Q24" s="114">
        <f t="shared" ca="1" si="33"/>
        <v>0</v>
      </c>
      <c r="R24" s="114">
        <f t="shared" ca="1" si="33"/>
        <v>0</v>
      </c>
      <c r="S24" s="114">
        <f t="shared" ca="1" si="33"/>
        <v>0</v>
      </c>
      <c r="T24" s="114">
        <f t="shared" ca="1" si="33"/>
        <v>0</v>
      </c>
      <c r="U24" s="114">
        <f t="shared" ca="1" si="33"/>
        <v>0</v>
      </c>
      <c r="V24" s="114">
        <f t="shared" ca="1" si="33"/>
        <v>0</v>
      </c>
      <c r="W24" s="114">
        <f t="shared" ca="1" si="33"/>
        <v>0</v>
      </c>
      <c r="X24" s="114">
        <f t="shared" ca="1" si="33"/>
        <v>0</v>
      </c>
      <c r="Y24" s="114">
        <f t="shared" ca="1" si="33"/>
        <v>0</v>
      </c>
      <c r="Z24" s="114">
        <f t="shared" ca="1" si="33"/>
        <v>0</v>
      </c>
      <c r="AA24" s="114">
        <f t="shared" ca="1" si="33"/>
        <v>0</v>
      </c>
      <c r="AB24" s="114">
        <f t="shared" ca="1" si="33"/>
        <v>0</v>
      </c>
      <c r="AC24" s="114">
        <f t="shared" ca="1" si="33"/>
        <v>0</v>
      </c>
      <c r="AD24" s="114">
        <f t="shared" ca="1" si="33"/>
        <v>0</v>
      </c>
      <c r="AE24" s="114">
        <f t="shared" ca="1" si="33"/>
        <v>0</v>
      </c>
      <c r="AF24" s="114">
        <f t="shared" ca="1" si="33"/>
        <v>0</v>
      </c>
      <c r="AG24" s="114">
        <f t="shared" ca="1" si="33"/>
        <v>0</v>
      </c>
      <c r="AH24" s="114">
        <f t="shared" ca="1" si="33"/>
        <v>0</v>
      </c>
      <c r="AI24" s="114">
        <f t="shared" ca="1" si="33"/>
        <v>0</v>
      </c>
      <c r="AJ24" s="114">
        <f t="shared" ca="1" si="33"/>
        <v>0</v>
      </c>
      <c r="AK24" s="114">
        <f t="shared" ca="1" si="33"/>
        <v>0</v>
      </c>
      <c r="AL24" s="114">
        <f t="shared" ca="1" si="33"/>
        <v>0</v>
      </c>
      <c r="AM24" s="114">
        <f t="shared" ca="1" si="33"/>
        <v>0</v>
      </c>
      <c r="AN24" s="114">
        <f t="shared" ca="1" si="33"/>
        <v>0</v>
      </c>
      <c r="AO24" s="114">
        <f t="shared" ca="1" si="33"/>
        <v>0</v>
      </c>
      <c r="AP24" s="114">
        <f t="shared" ca="1" si="33"/>
        <v>0</v>
      </c>
      <c r="AQ24" s="114">
        <f t="shared" ca="1" si="33"/>
        <v>0</v>
      </c>
      <c r="AR24" s="114">
        <f t="shared" ca="1" si="33"/>
        <v>0</v>
      </c>
      <c r="AS24" s="114">
        <f t="shared" ca="1" si="33"/>
        <v>0</v>
      </c>
      <c r="AT24" s="114">
        <f t="shared" ca="1" si="33"/>
        <v>0</v>
      </c>
      <c r="AU24" s="114">
        <f t="shared" ref="AU24:BM24" ca="1" si="34">AU71+AU100+AU129+AU187+AU158</f>
        <v>0</v>
      </c>
      <c r="AV24" s="114">
        <f t="shared" ca="1" si="34"/>
        <v>0</v>
      </c>
      <c r="AW24" s="114">
        <f t="shared" ca="1" si="34"/>
        <v>0</v>
      </c>
      <c r="AX24" s="114">
        <f t="shared" ca="1" si="34"/>
        <v>0</v>
      </c>
      <c r="AY24" s="114">
        <f t="shared" ca="1" si="34"/>
        <v>0</v>
      </c>
      <c r="AZ24" s="114">
        <f t="shared" ca="1" si="34"/>
        <v>0</v>
      </c>
      <c r="BA24" s="114">
        <f t="shared" ca="1" si="34"/>
        <v>0</v>
      </c>
      <c r="BB24" s="114">
        <f t="shared" ca="1" si="34"/>
        <v>0</v>
      </c>
      <c r="BC24" s="114">
        <f t="shared" ca="1" si="34"/>
        <v>0</v>
      </c>
      <c r="BD24" s="114">
        <f t="shared" ca="1" si="34"/>
        <v>0</v>
      </c>
      <c r="BE24" s="114">
        <f t="shared" ca="1" si="34"/>
        <v>0</v>
      </c>
      <c r="BF24" s="114">
        <f t="shared" ca="1" si="34"/>
        <v>0</v>
      </c>
      <c r="BG24" s="114">
        <f t="shared" ca="1" si="34"/>
        <v>0</v>
      </c>
      <c r="BH24" s="114">
        <f t="shared" ca="1" si="34"/>
        <v>0</v>
      </c>
      <c r="BI24" s="114">
        <f t="shared" ca="1" si="34"/>
        <v>0</v>
      </c>
      <c r="BJ24" s="114">
        <f t="shared" ca="1" si="34"/>
        <v>0</v>
      </c>
      <c r="BK24" s="114">
        <f t="shared" ca="1" si="34"/>
        <v>0</v>
      </c>
      <c r="BL24" s="114">
        <f t="shared" ca="1" si="34"/>
        <v>0</v>
      </c>
      <c r="BM24" s="114">
        <f t="shared" ca="1" si="34"/>
        <v>0</v>
      </c>
    </row>
    <row r="25" spans="3:65" x14ac:dyDescent="0.2">
      <c r="C25" s="51">
        <f t="shared" si="8"/>
        <v>14</v>
      </c>
      <c r="D25" s="37" t="str">
        <f t="shared" si="5"/>
        <v>item 14</v>
      </c>
      <c r="E25" s="37" t="str">
        <f t="shared" si="5"/>
        <v>Operating Expense</v>
      </c>
      <c r="F25" s="37">
        <f t="shared" si="5"/>
        <v>2</v>
      </c>
      <c r="G25" s="62"/>
      <c r="K25" s="57">
        <f t="shared" ca="1" si="9"/>
        <v>0</v>
      </c>
      <c r="L25" s="111">
        <f t="shared" ca="1" si="10"/>
        <v>0</v>
      </c>
      <c r="O25" s="114">
        <f t="shared" ref="O25:AT25" ca="1" si="35">O72+O101+O130+O188+O159</f>
        <v>0</v>
      </c>
      <c r="P25" s="114">
        <f t="shared" ca="1" si="35"/>
        <v>0</v>
      </c>
      <c r="Q25" s="114">
        <f t="shared" ca="1" si="35"/>
        <v>0</v>
      </c>
      <c r="R25" s="114">
        <f t="shared" ca="1" si="35"/>
        <v>0</v>
      </c>
      <c r="S25" s="114">
        <f t="shared" ca="1" si="35"/>
        <v>0</v>
      </c>
      <c r="T25" s="114">
        <f t="shared" ca="1" si="35"/>
        <v>0</v>
      </c>
      <c r="U25" s="114">
        <f t="shared" ca="1" si="35"/>
        <v>0</v>
      </c>
      <c r="V25" s="114">
        <f t="shared" ca="1" si="35"/>
        <v>0</v>
      </c>
      <c r="W25" s="114">
        <f t="shared" ca="1" si="35"/>
        <v>0</v>
      </c>
      <c r="X25" s="114">
        <f t="shared" ca="1" si="35"/>
        <v>0</v>
      </c>
      <c r="Y25" s="114">
        <f t="shared" ca="1" si="35"/>
        <v>0</v>
      </c>
      <c r="Z25" s="114">
        <f t="shared" ca="1" si="35"/>
        <v>0</v>
      </c>
      <c r="AA25" s="114">
        <f t="shared" ca="1" si="35"/>
        <v>0</v>
      </c>
      <c r="AB25" s="114">
        <f t="shared" ca="1" si="35"/>
        <v>0</v>
      </c>
      <c r="AC25" s="114">
        <f t="shared" ca="1" si="35"/>
        <v>0</v>
      </c>
      <c r="AD25" s="114">
        <f t="shared" ca="1" si="35"/>
        <v>0</v>
      </c>
      <c r="AE25" s="114">
        <f t="shared" ca="1" si="35"/>
        <v>0</v>
      </c>
      <c r="AF25" s="114">
        <f t="shared" ca="1" si="35"/>
        <v>0</v>
      </c>
      <c r="AG25" s="114">
        <f t="shared" ca="1" si="35"/>
        <v>0</v>
      </c>
      <c r="AH25" s="114">
        <f t="shared" ca="1" si="35"/>
        <v>0</v>
      </c>
      <c r="AI25" s="114">
        <f t="shared" ca="1" si="35"/>
        <v>0</v>
      </c>
      <c r="AJ25" s="114">
        <f t="shared" ca="1" si="35"/>
        <v>0</v>
      </c>
      <c r="AK25" s="114">
        <f t="shared" ca="1" si="35"/>
        <v>0</v>
      </c>
      <c r="AL25" s="114">
        <f t="shared" ca="1" si="35"/>
        <v>0</v>
      </c>
      <c r="AM25" s="114">
        <f t="shared" ca="1" si="35"/>
        <v>0</v>
      </c>
      <c r="AN25" s="114">
        <f t="shared" ca="1" si="35"/>
        <v>0</v>
      </c>
      <c r="AO25" s="114">
        <f t="shared" ca="1" si="35"/>
        <v>0</v>
      </c>
      <c r="AP25" s="114">
        <f t="shared" ca="1" si="35"/>
        <v>0</v>
      </c>
      <c r="AQ25" s="114">
        <f t="shared" ca="1" si="35"/>
        <v>0</v>
      </c>
      <c r="AR25" s="114">
        <f t="shared" ca="1" si="35"/>
        <v>0</v>
      </c>
      <c r="AS25" s="114">
        <f t="shared" ca="1" si="35"/>
        <v>0</v>
      </c>
      <c r="AT25" s="114">
        <f t="shared" ca="1" si="35"/>
        <v>0</v>
      </c>
      <c r="AU25" s="114">
        <f t="shared" ref="AU25:BM25" ca="1" si="36">AU72+AU101+AU130+AU188+AU159</f>
        <v>0</v>
      </c>
      <c r="AV25" s="114">
        <f t="shared" ca="1" si="36"/>
        <v>0</v>
      </c>
      <c r="AW25" s="114">
        <f t="shared" ca="1" si="36"/>
        <v>0</v>
      </c>
      <c r="AX25" s="114">
        <f t="shared" ca="1" si="36"/>
        <v>0</v>
      </c>
      <c r="AY25" s="114">
        <f t="shared" ca="1" si="36"/>
        <v>0</v>
      </c>
      <c r="AZ25" s="114">
        <f t="shared" ca="1" si="36"/>
        <v>0</v>
      </c>
      <c r="BA25" s="114">
        <f t="shared" ca="1" si="36"/>
        <v>0</v>
      </c>
      <c r="BB25" s="114">
        <f t="shared" ca="1" si="36"/>
        <v>0</v>
      </c>
      <c r="BC25" s="114">
        <f t="shared" ca="1" si="36"/>
        <v>0</v>
      </c>
      <c r="BD25" s="114">
        <f t="shared" ca="1" si="36"/>
        <v>0</v>
      </c>
      <c r="BE25" s="114">
        <f t="shared" ca="1" si="36"/>
        <v>0</v>
      </c>
      <c r="BF25" s="114">
        <f t="shared" ca="1" si="36"/>
        <v>0</v>
      </c>
      <c r="BG25" s="114">
        <f t="shared" ca="1" si="36"/>
        <v>0</v>
      </c>
      <c r="BH25" s="114">
        <f t="shared" ca="1" si="36"/>
        <v>0</v>
      </c>
      <c r="BI25" s="114">
        <f t="shared" ca="1" si="36"/>
        <v>0</v>
      </c>
      <c r="BJ25" s="114">
        <f t="shared" ca="1" si="36"/>
        <v>0</v>
      </c>
      <c r="BK25" s="114">
        <f t="shared" ca="1" si="36"/>
        <v>0</v>
      </c>
      <c r="BL25" s="114">
        <f t="shared" ca="1" si="36"/>
        <v>0</v>
      </c>
      <c r="BM25" s="114">
        <f t="shared" ca="1" si="36"/>
        <v>0</v>
      </c>
    </row>
    <row r="26" spans="3:65" x14ac:dyDescent="0.2">
      <c r="C26" s="51">
        <f t="shared" si="8"/>
        <v>15</v>
      </c>
      <c r="D26" s="37" t="str">
        <f t="shared" si="5"/>
        <v>item 15</v>
      </c>
      <c r="E26" s="37" t="str">
        <f t="shared" si="5"/>
        <v>Operating Expense</v>
      </c>
      <c r="F26" s="37">
        <f t="shared" si="5"/>
        <v>2</v>
      </c>
      <c r="G26" s="62"/>
      <c r="K26" s="57">
        <f t="shared" ca="1" si="9"/>
        <v>0</v>
      </c>
      <c r="L26" s="111">
        <f t="shared" ca="1" si="10"/>
        <v>0</v>
      </c>
      <c r="O26" s="114">
        <f t="shared" ref="O26:AT26" ca="1" si="37">O73+O102+O131+O189+O160</f>
        <v>0</v>
      </c>
      <c r="P26" s="114">
        <f t="shared" ca="1" si="37"/>
        <v>0</v>
      </c>
      <c r="Q26" s="114">
        <f t="shared" ca="1" si="37"/>
        <v>0</v>
      </c>
      <c r="R26" s="114">
        <f t="shared" ca="1" si="37"/>
        <v>0</v>
      </c>
      <c r="S26" s="114">
        <f t="shared" ca="1" si="37"/>
        <v>0</v>
      </c>
      <c r="T26" s="114">
        <f t="shared" ca="1" si="37"/>
        <v>0</v>
      </c>
      <c r="U26" s="114">
        <f t="shared" ca="1" si="37"/>
        <v>0</v>
      </c>
      <c r="V26" s="114">
        <f t="shared" ca="1" si="37"/>
        <v>0</v>
      </c>
      <c r="W26" s="114">
        <f t="shared" ca="1" si="37"/>
        <v>0</v>
      </c>
      <c r="X26" s="114">
        <f t="shared" ca="1" si="37"/>
        <v>0</v>
      </c>
      <c r="Y26" s="114">
        <f t="shared" ca="1" si="37"/>
        <v>0</v>
      </c>
      <c r="Z26" s="114">
        <f t="shared" ca="1" si="37"/>
        <v>0</v>
      </c>
      <c r="AA26" s="114">
        <f t="shared" ca="1" si="37"/>
        <v>0</v>
      </c>
      <c r="AB26" s="114">
        <f t="shared" ca="1" si="37"/>
        <v>0</v>
      </c>
      <c r="AC26" s="114">
        <f t="shared" ca="1" si="37"/>
        <v>0</v>
      </c>
      <c r="AD26" s="114">
        <f t="shared" ca="1" si="37"/>
        <v>0</v>
      </c>
      <c r="AE26" s="114">
        <f t="shared" ca="1" si="37"/>
        <v>0</v>
      </c>
      <c r="AF26" s="114">
        <f t="shared" ca="1" si="37"/>
        <v>0</v>
      </c>
      <c r="AG26" s="114">
        <f t="shared" ca="1" si="37"/>
        <v>0</v>
      </c>
      <c r="AH26" s="114">
        <f t="shared" ca="1" si="37"/>
        <v>0</v>
      </c>
      <c r="AI26" s="114">
        <f t="shared" ca="1" si="37"/>
        <v>0</v>
      </c>
      <c r="AJ26" s="114">
        <f t="shared" ca="1" si="37"/>
        <v>0</v>
      </c>
      <c r="AK26" s="114">
        <f t="shared" ca="1" si="37"/>
        <v>0</v>
      </c>
      <c r="AL26" s="114">
        <f t="shared" ca="1" si="37"/>
        <v>0</v>
      </c>
      <c r="AM26" s="114">
        <f t="shared" ca="1" si="37"/>
        <v>0</v>
      </c>
      <c r="AN26" s="114">
        <f t="shared" ca="1" si="37"/>
        <v>0</v>
      </c>
      <c r="AO26" s="114">
        <f t="shared" ca="1" si="37"/>
        <v>0</v>
      </c>
      <c r="AP26" s="114">
        <f t="shared" ca="1" si="37"/>
        <v>0</v>
      </c>
      <c r="AQ26" s="114">
        <f t="shared" ca="1" si="37"/>
        <v>0</v>
      </c>
      <c r="AR26" s="114">
        <f t="shared" ca="1" si="37"/>
        <v>0</v>
      </c>
      <c r="AS26" s="114">
        <f t="shared" ca="1" si="37"/>
        <v>0</v>
      </c>
      <c r="AT26" s="114">
        <f t="shared" ca="1" si="37"/>
        <v>0</v>
      </c>
      <c r="AU26" s="114">
        <f t="shared" ref="AU26:BM26" ca="1" si="38">AU73+AU102+AU131+AU189+AU160</f>
        <v>0</v>
      </c>
      <c r="AV26" s="114">
        <f t="shared" ca="1" si="38"/>
        <v>0</v>
      </c>
      <c r="AW26" s="114">
        <f t="shared" ca="1" si="38"/>
        <v>0</v>
      </c>
      <c r="AX26" s="114">
        <f t="shared" ca="1" si="38"/>
        <v>0</v>
      </c>
      <c r="AY26" s="114">
        <f t="shared" ca="1" si="38"/>
        <v>0</v>
      </c>
      <c r="AZ26" s="114">
        <f t="shared" ca="1" si="38"/>
        <v>0</v>
      </c>
      <c r="BA26" s="114">
        <f t="shared" ca="1" si="38"/>
        <v>0</v>
      </c>
      <c r="BB26" s="114">
        <f t="shared" ca="1" si="38"/>
        <v>0</v>
      </c>
      <c r="BC26" s="114">
        <f t="shared" ca="1" si="38"/>
        <v>0</v>
      </c>
      <c r="BD26" s="114">
        <f t="shared" ca="1" si="38"/>
        <v>0</v>
      </c>
      <c r="BE26" s="114">
        <f t="shared" ca="1" si="38"/>
        <v>0</v>
      </c>
      <c r="BF26" s="114">
        <f t="shared" ca="1" si="38"/>
        <v>0</v>
      </c>
      <c r="BG26" s="114">
        <f t="shared" ca="1" si="38"/>
        <v>0</v>
      </c>
      <c r="BH26" s="114">
        <f t="shared" ca="1" si="38"/>
        <v>0</v>
      </c>
      <c r="BI26" s="114">
        <f t="shared" ca="1" si="38"/>
        <v>0</v>
      </c>
      <c r="BJ26" s="114">
        <f t="shared" ca="1" si="38"/>
        <v>0</v>
      </c>
      <c r="BK26" s="114">
        <f t="shared" ca="1" si="38"/>
        <v>0</v>
      </c>
      <c r="BL26" s="114">
        <f t="shared" ca="1" si="38"/>
        <v>0</v>
      </c>
      <c r="BM26" s="114">
        <f t="shared" ca="1" si="38"/>
        <v>0</v>
      </c>
    </row>
    <row r="27" spans="3:65" x14ac:dyDescent="0.2">
      <c r="C27" s="51">
        <f t="shared" si="8"/>
        <v>16</v>
      </c>
      <c r="D27" s="37" t="str">
        <f t="shared" si="5"/>
        <v>item 16</v>
      </c>
      <c r="E27" s="37" t="str">
        <f t="shared" si="5"/>
        <v>Operating Expense</v>
      </c>
      <c r="F27" s="37">
        <f t="shared" si="5"/>
        <v>2</v>
      </c>
      <c r="G27" s="62"/>
      <c r="K27" s="57">
        <f t="shared" ca="1" si="9"/>
        <v>0</v>
      </c>
      <c r="L27" s="111">
        <f t="shared" ca="1" si="10"/>
        <v>0</v>
      </c>
      <c r="O27" s="114">
        <f t="shared" ref="O27:AT27" ca="1" si="39">O74+O103+O132+O190+O161</f>
        <v>0</v>
      </c>
      <c r="P27" s="114">
        <f t="shared" ca="1" si="39"/>
        <v>0</v>
      </c>
      <c r="Q27" s="114">
        <f t="shared" ca="1" si="39"/>
        <v>0</v>
      </c>
      <c r="R27" s="114">
        <f t="shared" ca="1" si="39"/>
        <v>0</v>
      </c>
      <c r="S27" s="114">
        <f t="shared" ca="1" si="39"/>
        <v>0</v>
      </c>
      <c r="T27" s="114">
        <f t="shared" ca="1" si="39"/>
        <v>0</v>
      </c>
      <c r="U27" s="114">
        <f t="shared" ca="1" si="39"/>
        <v>0</v>
      </c>
      <c r="V27" s="114">
        <f t="shared" ca="1" si="39"/>
        <v>0</v>
      </c>
      <c r="W27" s="114">
        <f t="shared" ca="1" si="39"/>
        <v>0</v>
      </c>
      <c r="X27" s="114">
        <f t="shared" ca="1" si="39"/>
        <v>0</v>
      </c>
      <c r="Y27" s="114">
        <f t="shared" ca="1" si="39"/>
        <v>0</v>
      </c>
      <c r="Z27" s="114">
        <f t="shared" ca="1" si="39"/>
        <v>0</v>
      </c>
      <c r="AA27" s="114">
        <f t="shared" ca="1" si="39"/>
        <v>0</v>
      </c>
      <c r="AB27" s="114">
        <f t="shared" ca="1" si="39"/>
        <v>0</v>
      </c>
      <c r="AC27" s="114">
        <f t="shared" ca="1" si="39"/>
        <v>0</v>
      </c>
      <c r="AD27" s="114">
        <f t="shared" ca="1" si="39"/>
        <v>0</v>
      </c>
      <c r="AE27" s="114">
        <f t="shared" ca="1" si="39"/>
        <v>0</v>
      </c>
      <c r="AF27" s="114">
        <f t="shared" ca="1" si="39"/>
        <v>0</v>
      </c>
      <c r="AG27" s="114">
        <f t="shared" ca="1" si="39"/>
        <v>0</v>
      </c>
      <c r="AH27" s="114">
        <f t="shared" ca="1" si="39"/>
        <v>0</v>
      </c>
      <c r="AI27" s="114">
        <f t="shared" ca="1" si="39"/>
        <v>0</v>
      </c>
      <c r="AJ27" s="114">
        <f t="shared" ca="1" si="39"/>
        <v>0</v>
      </c>
      <c r="AK27" s="114">
        <f t="shared" ca="1" si="39"/>
        <v>0</v>
      </c>
      <c r="AL27" s="114">
        <f t="shared" ca="1" si="39"/>
        <v>0</v>
      </c>
      <c r="AM27" s="114">
        <f t="shared" ca="1" si="39"/>
        <v>0</v>
      </c>
      <c r="AN27" s="114">
        <f t="shared" ca="1" si="39"/>
        <v>0</v>
      </c>
      <c r="AO27" s="114">
        <f t="shared" ca="1" si="39"/>
        <v>0</v>
      </c>
      <c r="AP27" s="114">
        <f t="shared" ca="1" si="39"/>
        <v>0</v>
      </c>
      <c r="AQ27" s="114">
        <f t="shared" ca="1" si="39"/>
        <v>0</v>
      </c>
      <c r="AR27" s="114">
        <f t="shared" ca="1" si="39"/>
        <v>0</v>
      </c>
      <c r="AS27" s="114">
        <f t="shared" ca="1" si="39"/>
        <v>0</v>
      </c>
      <c r="AT27" s="114">
        <f t="shared" ca="1" si="39"/>
        <v>0</v>
      </c>
      <c r="AU27" s="114">
        <f t="shared" ref="AU27:BM27" ca="1" si="40">AU74+AU103+AU132+AU190+AU161</f>
        <v>0</v>
      </c>
      <c r="AV27" s="114">
        <f t="shared" ca="1" si="40"/>
        <v>0</v>
      </c>
      <c r="AW27" s="114">
        <f t="shared" ca="1" si="40"/>
        <v>0</v>
      </c>
      <c r="AX27" s="114">
        <f t="shared" ca="1" si="40"/>
        <v>0</v>
      </c>
      <c r="AY27" s="114">
        <f t="shared" ca="1" si="40"/>
        <v>0</v>
      </c>
      <c r="AZ27" s="114">
        <f t="shared" ca="1" si="40"/>
        <v>0</v>
      </c>
      <c r="BA27" s="114">
        <f t="shared" ca="1" si="40"/>
        <v>0</v>
      </c>
      <c r="BB27" s="114">
        <f t="shared" ca="1" si="40"/>
        <v>0</v>
      </c>
      <c r="BC27" s="114">
        <f t="shared" ca="1" si="40"/>
        <v>0</v>
      </c>
      <c r="BD27" s="114">
        <f t="shared" ca="1" si="40"/>
        <v>0</v>
      </c>
      <c r="BE27" s="114">
        <f t="shared" ca="1" si="40"/>
        <v>0</v>
      </c>
      <c r="BF27" s="114">
        <f t="shared" ca="1" si="40"/>
        <v>0</v>
      </c>
      <c r="BG27" s="114">
        <f t="shared" ca="1" si="40"/>
        <v>0</v>
      </c>
      <c r="BH27" s="114">
        <f t="shared" ca="1" si="40"/>
        <v>0</v>
      </c>
      <c r="BI27" s="114">
        <f t="shared" ca="1" si="40"/>
        <v>0</v>
      </c>
      <c r="BJ27" s="114">
        <f t="shared" ca="1" si="40"/>
        <v>0</v>
      </c>
      <c r="BK27" s="114">
        <f t="shared" ca="1" si="40"/>
        <v>0</v>
      </c>
      <c r="BL27" s="114">
        <f t="shared" ca="1" si="40"/>
        <v>0</v>
      </c>
      <c r="BM27" s="114">
        <f t="shared" ca="1" si="40"/>
        <v>0</v>
      </c>
    </row>
    <row r="28" spans="3:65" x14ac:dyDescent="0.2">
      <c r="C28" s="51">
        <f t="shared" si="8"/>
        <v>17</v>
      </c>
      <c r="D28" s="37" t="str">
        <f t="shared" si="5"/>
        <v>item 17</v>
      </c>
      <c r="E28" s="37" t="str">
        <f t="shared" si="5"/>
        <v>Operating Expense</v>
      </c>
      <c r="F28" s="37">
        <f t="shared" si="5"/>
        <v>2</v>
      </c>
      <c r="G28" s="62"/>
      <c r="K28" s="57">
        <f t="shared" ca="1" si="9"/>
        <v>0</v>
      </c>
      <c r="L28" s="111">
        <f t="shared" ca="1" si="10"/>
        <v>0</v>
      </c>
      <c r="O28" s="114">
        <f t="shared" ref="O28:AT28" ca="1" si="41">O75+O104+O133+O191+O162</f>
        <v>0</v>
      </c>
      <c r="P28" s="114">
        <f t="shared" ca="1" si="41"/>
        <v>0</v>
      </c>
      <c r="Q28" s="114">
        <f t="shared" ca="1" si="41"/>
        <v>0</v>
      </c>
      <c r="R28" s="114">
        <f t="shared" ca="1" si="41"/>
        <v>0</v>
      </c>
      <c r="S28" s="114">
        <f t="shared" ca="1" si="41"/>
        <v>0</v>
      </c>
      <c r="T28" s="114">
        <f t="shared" ca="1" si="41"/>
        <v>0</v>
      </c>
      <c r="U28" s="114">
        <f t="shared" ca="1" si="41"/>
        <v>0</v>
      </c>
      <c r="V28" s="114">
        <f t="shared" ca="1" si="41"/>
        <v>0</v>
      </c>
      <c r="W28" s="114">
        <f t="shared" ca="1" si="41"/>
        <v>0</v>
      </c>
      <c r="X28" s="114">
        <f t="shared" ca="1" si="41"/>
        <v>0</v>
      </c>
      <c r="Y28" s="114">
        <f t="shared" ca="1" si="41"/>
        <v>0</v>
      </c>
      <c r="Z28" s="114">
        <f t="shared" ca="1" si="41"/>
        <v>0</v>
      </c>
      <c r="AA28" s="114">
        <f t="shared" ca="1" si="41"/>
        <v>0</v>
      </c>
      <c r="AB28" s="114">
        <f t="shared" ca="1" si="41"/>
        <v>0</v>
      </c>
      <c r="AC28" s="114">
        <f t="shared" ca="1" si="41"/>
        <v>0</v>
      </c>
      <c r="AD28" s="114">
        <f t="shared" ca="1" si="41"/>
        <v>0</v>
      </c>
      <c r="AE28" s="114">
        <f t="shared" ca="1" si="41"/>
        <v>0</v>
      </c>
      <c r="AF28" s="114">
        <f t="shared" ca="1" si="41"/>
        <v>0</v>
      </c>
      <c r="AG28" s="114">
        <f t="shared" ca="1" si="41"/>
        <v>0</v>
      </c>
      <c r="AH28" s="114">
        <f t="shared" ca="1" si="41"/>
        <v>0</v>
      </c>
      <c r="AI28" s="114">
        <f t="shared" ca="1" si="41"/>
        <v>0</v>
      </c>
      <c r="AJ28" s="114">
        <f t="shared" ca="1" si="41"/>
        <v>0</v>
      </c>
      <c r="AK28" s="114">
        <f t="shared" ca="1" si="41"/>
        <v>0</v>
      </c>
      <c r="AL28" s="114">
        <f t="shared" ca="1" si="41"/>
        <v>0</v>
      </c>
      <c r="AM28" s="114">
        <f t="shared" ca="1" si="41"/>
        <v>0</v>
      </c>
      <c r="AN28" s="114">
        <f t="shared" ca="1" si="41"/>
        <v>0</v>
      </c>
      <c r="AO28" s="114">
        <f t="shared" ca="1" si="41"/>
        <v>0</v>
      </c>
      <c r="AP28" s="114">
        <f t="shared" ca="1" si="41"/>
        <v>0</v>
      </c>
      <c r="AQ28" s="114">
        <f t="shared" ca="1" si="41"/>
        <v>0</v>
      </c>
      <c r="AR28" s="114">
        <f t="shared" ca="1" si="41"/>
        <v>0</v>
      </c>
      <c r="AS28" s="114">
        <f t="shared" ca="1" si="41"/>
        <v>0</v>
      </c>
      <c r="AT28" s="114">
        <f t="shared" ca="1" si="41"/>
        <v>0</v>
      </c>
      <c r="AU28" s="114">
        <f t="shared" ref="AU28:BM28" ca="1" si="42">AU75+AU104+AU133+AU191+AU162</f>
        <v>0</v>
      </c>
      <c r="AV28" s="114">
        <f t="shared" ca="1" si="42"/>
        <v>0</v>
      </c>
      <c r="AW28" s="114">
        <f t="shared" ca="1" si="42"/>
        <v>0</v>
      </c>
      <c r="AX28" s="114">
        <f t="shared" ca="1" si="42"/>
        <v>0</v>
      </c>
      <c r="AY28" s="114">
        <f t="shared" ca="1" si="42"/>
        <v>0</v>
      </c>
      <c r="AZ28" s="114">
        <f t="shared" ca="1" si="42"/>
        <v>0</v>
      </c>
      <c r="BA28" s="114">
        <f t="shared" ca="1" si="42"/>
        <v>0</v>
      </c>
      <c r="BB28" s="114">
        <f t="shared" ca="1" si="42"/>
        <v>0</v>
      </c>
      <c r="BC28" s="114">
        <f t="shared" ca="1" si="42"/>
        <v>0</v>
      </c>
      <c r="BD28" s="114">
        <f t="shared" ca="1" si="42"/>
        <v>0</v>
      </c>
      <c r="BE28" s="114">
        <f t="shared" ca="1" si="42"/>
        <v>0</v>
      </c>
      <c r="BF28" s="114">
        <f t="shared" ca="1" si="42"/>
        <v>0</v>
      </c>
      <c r="BG28" s="114">
        <f t="shared" ca="1" si="42"/>
        <v>0</v>
      </c>
      <c r="BH28" s="114">
        <f t="shared" ca="1" si="42"/>
        <v>0</v>
      </c>
      <c r="BI28" s="114">
        <f t="shared" ca="1" si="42"/>
        <v>0</v>
      </c>
      <c r="BJ28" s="114">
        <f t="shared" ca="1" si="42"/>
        <v>0</v>
      </c>
      <c r="BK28" s="114">
        <f t="shared" ca="1" si="42"/>
        <v>0</v>
      </c>
      <c r="BL28" s="114">
        <f t="shared" ca="1" si="42"/>
        <v>0</v>
      </c>
      <c r="BM28" s="114">
        <f t="shared" ca="1" si="42"/>
        <v>0</v>
      </c>
    </row>
    <row r="29" spans="3:65" x14ac:dyDescent="0.2">
      <c r="C29" s="51">
        <f t="shared" si="8"/>
        <v>18</v>
      </c>
      <c r="D29" s="37" t="str">
        <f t="shared" si="5"/>
        <v>item 18</v>
      </c>
      <c r="E29" s="37" t="str">
        <f t="shared" si="5"/>
        <v>Operating Expense</v>
      </c>
      <c r="F29" s="37">
        <f t="shared" si="5"/>
        <v>2</v>
      </c>
      <c r="G29" s="62"/>
      <c r="K29" s="57">
        <f t="shared" ca="1" si="9"/>
        <v>0</v>
      </c>
      <c r="L29" s="111">
        <f t="shared" ca="1" si="10"/>
        <v>0</v>
      </c>
      <c r="O29" s="114">
        <f t="shared" ref="O29:AT29" ca="1" si="43">O76+O105+O134+O192+O163</f>
        <v>0</v>
      </c>
      <c r="P29" s="114">
        <f t="shared" ca="1" si="43"/>
        <v>0</v>
      </c>
      <c r="Q29" s="114">
        <f t="shared" ca="1" si="43"/>
        <v>0</v>
      </c>
      <c r="R29" s="114">
        <f t="shared" ca="1" si="43"/>
        <v>0</v>
      </c>
      <c r="S29" s="114">
        <f t="shared" ca="1" si="43"/>
        <v>0</v>
      </c>
      <c r="T29" s="114">
        <f t="shared" ca="1" si="43"/>
        <v>0</v>
      </c>
      <c r="U29" s="114">
        <f t="shared" ca="1" si="43"/>
        <v>0</v>
      </c>
      <c r="V29" s="114">
        <f t="shared" ca="1" si="43"/>
        <v>0</v>
      </c>
      <c r="W29" s="114">
        <f t="shared" ca="1" si="43"/>
        <v>0</v>
      </c>
      <c r="X29" s="114">
        <f t="shared" ca="1" si="43"/>
        <v>0</v>
      </c>
      <c r="Y29" s="114">
        <f t="shared" ca="1" si="43"/>
        <v>0</v>
      </c>
      <c r="Z29" s="114">
        <f t="shared" ca="1" si="43"/>
        <v>0</v>
      </c>
      <c r="AA29" s="114">
        <f t="shared" ca="1" si="43"/>
        <v>0</v>
      </c>
      <c r="AB29" s="114">
        <f t="shared" ca="1" si="43"/>
        <v>0</v>
      </c>
      <c r="AC29" s="114">
        <f t="shared" ca="1" si="43"/>
        <v>0</v>
      </c>
      <c r="AD29" s="114">
        <f t="shared" ca="1" si="43"/>
        <v>0</v>
      </c>
      <c r="AE29" s="114">
        <f t="shared" ca="1" si="43"/>
        <v>0</v>
      </c>
      <c r="AF29" s="114">
        <f t="shared" ca="1" si="43"/>
        <v>0</v>
      </c>
      <c r="AG29" s="114">
        <f t="shared" ca="1" si="43"/>
        <v>0</v>
      </c>
      <c r="AH29" s="114">
        <f t="shared" ca="1" si="43"/>
        <v>0</v>
      </c>
      <c r="AI29" s="114">
        <f t="shared" ca="1" si="43"/>
        <v>0</v>
      </c>
      <c r="AJ29" s="114">
        <f t="shared" ca="1" si="43"/>
        <v>0</v>
      </c>
      <c r="AK29" s="114">
        <f t="shared" ca="1" si="43"/>
        <v>0</v>
      </c>
      <c r="AL29" s="114">
        <f t="shared" ca="1" si="43"/>
        <v>0</v>
      </c>
      <c r="AM29" s="114">
        <f t="shared" ca="1" si="43"/>
        <v>0</v>
      </c>
      <c r="AN29" s="114">
        <f t="shared" ca="1" si="43"/>
        <v>0</v>
      </c>
      <c r="AO29" s="114">
        <f t="shared" ca="1" si="43"/>
        <v>0</v>
      </c>
      <c r="AP29" s="114">
        <f t="shared" ca="1" si="43"/>
        <v>0</v>
      </c>
      <c r="AQ29" s="114">
        <f t="shared" ca="1" si="43"/>
        <v>0</v>
      </c>
      <c r="AR29" s="114">
        <f t="shared" ca="1" si="43"/>
        <v>0</v>
      </c>
      <c r="AS29" s="114">
        <f t="shared" ca="1" si="43"/>
        <v>0</v>
      </c>
      <c r="AT29" s="114">
        <f t="shared" ca="1" si="43"/>
        <v>0</v>
      </c>
      <c r="AU29" s="114">
        <f t="shared" ref="AU29:BM29" ca="1" si="44">AU76+AU105+AU134+AU192+AU163</f>
        <v>0</v>
      </c>
      <c r="AV29" s="114">
        <f t="shared" ca="1" si="44"/>
        <v>0</v>
      </c>
      <c r="AW29" s="114">
        <f t="shared" ca="1" si="44"/>
        <v>0</v>
      </c>
      <c r="AX29" s="114">
        <f t="shared" ca="1" si="44"/>
        <v>0</v>
      </c>
      <c r="AY29" s="114">
        <f t="shared" ca="1" si="44"/>
        <v>0</v>
      </c>
      <c r="AZ29" s="114">
        <f t="shared" ca="1" si="44"/>
        <v>0</v>
      </c>
      <c r="BA29" s="114">
        <f t="shared" ca="1" si="44"/>
        <v>0</v>
      </c>
      <c r="BB29" s="114">
        <f t="shared" ca="1" si="44"/>
        <v>0</v>
      </c>
      <c r="BC29" s="114">
        <f t="shared" ca="1" si="44"/>
        <v>0</v>
      </c>
      <c r="BD29" s="114">
        <f t="shared" ca="1" si="44"/>
        <v>0</v>
      </c>
      <c r="BE29" s="114">
        <f t="shared" ca="1" si="44"/>
        <v>0</v>
      </c>
      <c r="BF29" s="114">
        <f t="shared" ca="1" si="44"/>
        <v>0</v>
      </c>
      <c r="BG29" s="114">
        <f t="shared" ca="1" si="44"/>
        <v>0</v>
      </c>
      <c r="BH29" s="114">
        <f t="shared" ca="1" si="44"/>
        <v>0</v>
      </c>
      <c r="BI29" s="114">
        <f t="shared" ca="1" si="44"/>
        <v>0</v>
      </c>
      <c r="BJ29" s="114">
        <f t="shared" ca="1" si="44"/>
        <v>0</v>
      </c>
      <c r="BK29" s="114">
        <f t="shared" ca="1" si="44"/>
        <v>0</v>
      </c>
      <c r="BL29" s="114">
        <f t="shared" ca="1" si="44"/>
        <v>0</v>
      </c>
      <c r="BM29" s="114">
        <f t="shared" ca="1" si="44"/>
        <v>0</v>
      </c>
    </row>
    <row r="30" spans="3:65" x14ac:dyDescent="0.2">
      <c r="C30" s="51">
        <f t="shared" si="8"/>
        <v>19</v>
      </c>
      <c r="D30" s="37" t="str">
        <f t="shared" si="5"/>
        <v>item 19</v>
      </c>
      <c r="E30" s="37" t="str">
        <f t="shared" si="5"/>
        <v>Operating Expense</v>
      </c>
      <c r="F30" s="37">
        <f t="shared" si="5"/>
        <v>2</v>
      </c>
      <c r="G30" s="62"/>
      <c r="K30" s="57">
        <f t="shared" ca="1" si="9"/>
        <v>0</v>
      </c>
      <c r="L30" s="111">
        <f t="shared" ca="1" si="10"/>
        <v>0</v>
      </c>
      <c r="O30" s="114">
        <f t="shared" ref="O30:AT30" ca="1" si="45">O77+O106+O135+O193+O164</f>
        <v>0</v>
      </c>
      <c r="P30" s="114">
        <f t="shared" ca="1" si="45"/>
        <v>0</v>
      </c>
      <c r="Q30" s="114">
        <f t="shared" ca="1" si="45"/>
        <v>0</v>
      </c>
      <c r="R30" s="114">
        <f t="shared" ca="1" si="45"/>
        <v>0</v>
      </c>
      <c r="S30" s="114">
        <f t="shared" ca="1" si="45"/>
        <v>0</v>
      </c>
      <c r="T30" s="114">
        <f t="shared" ca="1" si="45"/>
        <v>0</v>
      </c>
      <c r="U30" s="114">
        <f t="shared" ca="1" si="45"/>
        <v>0</v>
      </c>
      <c r="V30" s="114">
        <f t="shared" ca="1" si="45"/>
        <v>0</v>
      </c>
      <c r="W30" s="114">
        <f t="shared" ca="1" si="45"/>
        <v>0</v>
      </c>
      <c r="X30" s="114">
        <f t="shared" ca="1" si="45"/>
        <v>0</v>
      </c>
      <c r="Y30" s="114">
        <f t="shared" ca="1" si="45"/>
        <v>0</v>
      </c>
      <c r="Z30" s="114">
        <f t="shared" ca="1" si="45"/>
        <v>0</v>
      </c>
      <c r="AA30" s="114">
        <f t="shared" ca="1" si="45"/>
        <v>0</v>
      </c>
      <c r="AB30" s="114">
        <f t="shared" ca="1" si="45"/>
        <v>0</v>
      </c>
      <c r="AC30" s="114">
        <f t="shared" ca="1" si="45"/>
        <v>0</v>
      </c>
      <c r="AD30" s="114">
        <f t="shared" ca="1" si="45"/>
        <v>0</v>
      </c>
      <c r="AE30" s="114">
        <f t="shared" ca="1" si="45"/>
        <v>0</v>
      </c>
      <c r="AF30" s="114">
        <f t="shared" ca="1" si="45"/>
        <v>0</v>
      </c>
      <c r="AG30" s="114">
        <f t="shared" ca="1" si="45"/>
        <v>0</v>
      </c>
      <c r="AH30" s="114">
        <f t="shared" ca="1" si="45"/>
        <v>0</v>
      </c>
      <c r="AI30" s="114">
        <f t="shared" ca="1" si="45"/>
        <v>0</v>
      </c>
      <c r="AJ30" s="114">
        <f t="shared" ca="1" si="45"/>
        <v>0</v>
      </c>
      <c r="AK30" s="114">
        <f t="shared" ca="1" si="45"/>
        <v>0</v>
      </c>
      <c r="AL30" s="114">
        <f t="shared" ca="1" si="45"/>
        <v>0</v>
      </c>
      <c r="AM30" s="114">
        <f t="shared" ca="1" si="45"/>
        <v>0</v>
      </c>
      <c r="AN30" s="114">
        <f t="shared" ca="1" si="45"/>
        <v>0</v>
      </c>
      <c r="AO30" s="114">
        <f t="shared" ca="1" si="45"/>
        <v>0</v>
      </c>
      <c r="AP30" s="114">
        <f t="shared" ca="1" si="45"/>
        <v>0</v>
      </c>
      <c r="AQ30" s="114">
        <f t="shared" ca="1" si="45"/>
        <v>0</v>
      </c>
      <c r="AR30" s="114">
        <f t="shared" ca="1" si="45"/>
        <v>0</v>
      </c>
      <c r="AS30" s="114">
        <f t="shared" ca="1" si="45"/>
        <v>0</v>
      </c>
      <c r="AT30" s="114">
        <f t="shared" ca="1" si="45"/>
        <v>0</v>
      </c>
      <c r="AU30" s="114">
        <f t="shared" ref="AU30:BM30" ca="1" si="46">AU77+AU106+AU135+AU193+AU164</f>
        <v>0</v>
      </c>
      <c r="AV30" s="114">
        <f t="shared" ca="1" si="46"/>
        <v>0</v>
      </c>
      <c r="AW30" s="114">
        <f t="shared" ca="1" si="46"/>
        <v>0</v>
      </c>
      <c r="AX30" s="114">
        <f t="shared" ca="1" si="46"/>
        <v>0</v>
      </c>
      <c r="AY30" s="114">
        <f t="shared" ca="1" si="46"/>
        <v>0</v>
      </c>
      <c r="AZ30" s="114">
        <f t="shared" ca="1" si="46"/>
        <v>0</v>
      </c>
      <c r="BA30" s="114">
        <f t="shared" ca="1" si="46"/>
        <v>0</v>
      </c>
      <c r="BB30" s="114">
        <f t="shared" ca="1" si="46"/>
        <v>0</v>
      </c>
      <c r="BC30" s="114">
        <f t="shared" ca="1" si="46"/>
        <v>0</v>
      </c>
      <c r="BD30" s="114">
        <f t="shared" ca="1" si="46"/>
        <v>0</v>
      </c>
      <c r="BE30" s="114">
        <f t="shared" ca="1" si="46"/>
        <v>0</v>
      </c>
      <c r="BF30" s="114">
        <f t="shared" ca="1" si="46"/>
        <v>0</v>
      </c>
      <c r="BG30" s="114">
        <f t="shared" ca="1" si="46"/>
        <v>0</v>
      </c>
      <c r="BH30" s="114">
        <f t="shared" ca="1" si="46"/>
        <v>0</v>
      </c>
      <c r="BI30" s="114">
        <f t="shared" ca="1" si="46"/>
        <v>0</v>
      </c>
      <c r="BJ30" s="114">
        <f t="shared" ca="1" si="46"/>
        <v>0</v>
      </c>
      <c r="BK30" s="114">
        <f t="shared" ca="1" si="46"/>
        <v>0</v>
      </c>
      <c r="BL30" s="114">
        <f t="shared" ca="1" si="46"/>
        <v>0</v>
      </c>
      <c r="BM30" s="114">
        <f t="shared" ca="1" si="46"/>
        <v>0</v>
      </c>
    </row>
    <row r="31" spans="3:65" x14ac:dyDescent="0.2">
      <c r="C31" s="51">
        <f t="shared" si="8"/>
        <v>20</v>
      </c>
      <c r="D31" s="37" t="str">
        <f t="shared" si="5"/>
        <v>item 20</v>
      </c>
      <c r="E31" s="37" t="str">
        <f t="shared" si="5"/>
        <v>Operating Expense</v>
      </c>
      <c r="F31" s="37">
        <f t="shared" si="5"/>
        <v>2</v>
      </c>
      <c r="G31" s="62"/>
      <c r="K31" s="57">
        <f t="shared" ca="1" si="9"/>
        <v>0</v>
      </c>
      <c r="L31" s="111">
        <f t="shared" ca="1" si="10"/>
        <v>0</v>
      </c>
      <c r="O31" s="114">
        <f t="shared" ref="O31:AT31" ca="1" si="47">O78+O107+O136+O194+O165</f>
        <v>0</v>
      </c>
      <c r="P31" s="114">
        <f t="shared" ca="1" si="47"/>
        <v>0</v>
      </c>
      <c r="Q31" s="114">
        <f t="shared" ca="1" si="47"/>
        <v>0</v>
      </c>
      <c r="R31" s="114">
        <f t="shared" ca="1" si="47"/>
        <v>0</v>
      </c>
      <c r="S31" s="114">
        <f t="shared" ca="1" si="47"/>
        <v>0</v>
      </c>
      <c r="T31" s="114">
        <f t="shared" ca="1" si="47"/>
        <v>0</v>
      </c>
      <c r="U31" s="114">
        <f t="shared" ca="1" si="47"/>
        <v>0</v>
      </c>
      <c r="V31" s="114">
        <f t="shared" ca="1" si="47"/>
        <v>0</v>
      </c>
      <c r="W31" s="114">
        <f t="shared" ca="1" si="47"/>
        <v>0</v>
      </c>
      <c r="X31" s="114">
        <f t="shared" ca="1" si="47"/>
        <v>0</v>
      </c>
      <c r="Y31" s="114">
        <f t="shared" ca="1" si="47"/>
        <v>0</v>
      </c>
      <c r="Z31" s="114">
        <f t="shared" ca="1" si="47"/>
        <v>0</v>
      </c>
      <c r="AA31" s="114">
        <f t="shared" ca="1" si="47"/>
        <v>0</v>
      </c>
      <c r="AB31" s="114">
        <f t="shared" ca="1" si="47"/>
        <v>0</v>
      </c>
      <c r="AC31" s="114">
        <f t="shared" ca="1" si="47"/>
        <v>0</v>
      </c>
      <c r="AD31" s="114">
        <f t="shared" ca="1" si="47"/>
        <v>0</v>
      </c>
      <c r="AE31" s="114">
        <f t="shared" ca="1" si="47"/>
        <v>0</v>
      </c>
      <c r="AF31" s="114">
        <f t="shared" ca="1" si="47"/>
        <v>0</v>
      </c>
      <c r="AG31" s="114">
        <f t="shared" ca="1" si="47"/>
        <v>0</v>
      </c>
      <c r="AH31" s="114">
        <f t="shared" ca="1" si="47"/>
        <v>0</v>
      </c>
      <c r="AI31" s="114">
        <f t="shared" ca="1" si="47"/>
        <v>0</v>
      </c>
      <c r="AJ31" s="114">
        <f t="shared" ca="1" si="47"/>
        <v>0</v>
      </c>
      <c r="AK31" s="114">
        <f t="shared" ca="1" si="47"/>
        <v>0</v>
      </c>
      <c r="AL31" s="114">
        <f t="shared" ca="1" si="47"/>
        <v>0</v>
      </c>
      <c r="AM31" s="114">
        <f t="shared" ca="1" si="47"/>
        <v>0</v>
      </c>
      <c r="AN31" s="114">
        <f t="shared" ca="1" si="47"/>
        <v>0</v>
      </c>
      <c r="AO31" s="114">
        <f t="shared" ca="1" si="47"/>
        <v>0</v>
      </c>
      <c r="AP31" s="114">
        <f t="shared" ca="1" si="47"/>
        <v>0</v>
      </c>
      <c r="AQ31" s="114">
        <f t="shared" ca="1" si="47"/>
        <v>0</v>
      </c>
      <c r="AR31" s="114">
        <f t="shared" ca="1" si="47"/>
        <v>0</v>
      </c>
      <c r="AS31" s="114">
        <f t="shared" ca="1" si="47"/>
        <v>0</v>
      </c>
      <c r="AT31" s="114">
        <f t="shared" ca="1" si="47"/>
        <v>0</v>
      </c>
      <c r="AU31" s="114">
        <f t="shared" ref="AU31:BM31" ca="1" si="48">AU78+AU107+AU136+AU194+AU165</f>
        <v>0</v>
      </c>
      <c r="AV31" s="114">
        <f t="shared" ca="1" si="48"/>
        <v>0</v>
      </c>
      <c r="AW31" s="114">
        <f t="shared" ca="1" si="48"/>
        <v>0</v>
      </c>
      <c r="AX31" s="114">
        <f t="shared" ca="1" si="48"/>
        <v>0</v>
      </c>
      <c r="AY31" s="114">
        <f t="shared" ca="1" si="48"/>
        <v>0</v>
      </c>
      <c r="AZ31" s="114">
        <f t="shared" ca="1" si="48"/>
        <v>0</v>
      </c>
      <c r="BA31" s="114">
        <f t="shared" ca="1" si="48"/>
        <v>0</v>
      </c>
      <c r="BB31" s="114">
        <f t="shared" ca="1" si="48"/>
        <v>0</v>
      </c>
      <c r="BC31" s="114">
        <f t="shared" ca="1" si="48"/>
        <v>0</v>
      </c>
      <c r="BD31" s="114">
        <f t="shared" ca="1" si="48"/>
        <v>0</v>
      </c>
      <c r="BE31" s="114">
        <f t="shared" ca="1" si="48"/>
        <v>0</v>
      </c>
      <c r="BF31" s="114">
        <f t="shared" ca="1" si="48"/>
        <v>0</v>
      </c>
      <c r="BG31" s="114">
        <f t="shared" ca="1" si="48"/>
        <v>0</v>
      </c>
      <c r="BH31" s="114">
        <f t="shared" ca="1" si="48"/>
        <v>0</v>
      </c>
      <c r="BI31" s="114">
        <f t="shared" ca="1" si="48"/>
        <v>0</v>
      </c>
      <c r="BJ31" s="114">
        <f t="shared" ca="1" si="48"/>
        <v>0</v>
      </c>
      <c r="BK31" s="114">
        <f t="shared" ca="1" si="48"/>
        <v>0</v>
      </c>
      <c r="BL31" s="114">
        <f t="shared" ca="1" si="48"/>
        <v>0</v>
      </c>
      <c r="BM31" s="114">
        <f t="shared" ca="1" si="48"/>
        <v>0</v>
      </c>
    </row>
    <row r="32" spans="3:65" x14ac:dyDescent="0.2">
      <c r="C32" s="51">
        <f t="shared" si="8"/>
        <v>21</v>
      </c>
      <c r="D32" s="37" t="str">
        <f t="shared" si="5"/>
        <v>item 21</v>
      </c>
      <c r="E32" s="37" t="str">
        <f t="shared" si="5"/>
        <v>Operating Expense</v>
      </c>
      <c r="F32" s="37">
        <f t="shared" si="5"/>
        <v>2</v>
      </c>
      <c r="G32" s="62"/>
      <c r="K32" s="57">
        <f t="shared" ca="1" si="9"/>
        <v>0</v>
      </c>
      <c r="L32" s="111">
        <f t="shared" ca="1" si="10"/>
        <v>0</v>
      </c>
      <c r="O32" s="114">
        <f t="shared" ref="O32:AT32" ca="1" si="49">O79+O108+O137+O195+O166</f>
        <v>0</v>
      </c>
      <c r="P32" s="114">
        <f t="shared" ca="1" si="49"/>
        <v>0</v>
      </c>
      <c r="Q32" s="114">
        <f t="shared" ca="1" si="49"/>
        <v>0</v>
      </c>
      <c r="R32" s="114">
        <f t="shared" ca="1" si="49"/>
        <v>0</v>
      </c>
      <c r="S32" s="114">
        <f t="shared" ca="1" si="49"/>
        <v>0</v>
      </c>
      <c r="T32" s="114">
        <f t="shared" ca="1" si="49"/>
        <v>0</v>
      </c>
      <c r="U32" s="114">
        <f t="shared" ca="1" si="49"/>
        <v>0</v>
      </c>
      <c r="V32" s="114">
        <f t="shared" ca="1" si="49"/>
        <v>0</v>
      </c>
      <c r="W32" s="114">
        <f t="shared" ca="1" si="49"/>
        <v>0</v>
      </c>
      <c r="X32" s="114">
        <f t="shared" ca="1" si="49"/>
        <v>0</v>
      </c>
      <c r="Y32" s="114">
        <f t="shared" ca="1" si="49"/>
        <v>0</v>
      </c>
      <c r="Z32" s="114">
        <f t="shared" ca="1" si="49"/>
        <v>0</v>
      </c>
      <c r="AA32" s="114">
        <f t="shared" ca="1" si="49"/>
        <v>0</v>
      </c>
      <c r="AB32" s="114">
        <f t="shared" ca="1" si="49"/>
        <v>0</v>
      </c>
      <c r="AC32" s="114">
        <f t="shared" ca="1" si="49"/>
        <v>0</v>
      </c>
      <c r="AD32" s="114">
        <f t="shared" ca="1" si="49"/>
        <v>0</v>
      </c>
      <c r="AE32" s="114">
        <f t="shared" ca="1" si="49"/>
        <v>0</v>
      </c>
      <c r="AF32" s="114">
        <f t="shared" ca="1" si="49"/>
        <v>0</v>
      </c>
      <c r="AG32" s="114">
        <f t="shared" ca="1" si="49"/>
        <v>0</v>
      </c>
      <c r="AH32" s="114">
        <f t="shared" ca="1" si="49"/>
        <v>0</v>
      </c>
      <c r="AI32" s="114">
        <f t="shared" ca="1" si="49"/>
        <v>0</v>
      </c>
      <c r="AJ32" s="114">
        <f t="shared" ca="1" si="49"/>
        <v>0</v>
      </c>
      <c r="AK32" s="114">
        <f t="shared" ca="1" si="49"/>
        <v>0</v>
      </c>
      <c r="AL32" s="114">
        <f t="shared" ca="1" si="49"/>
        <v>0</v>
      </c>
      <c r="AM32" s="114">
        <f t="shared" ca="1" si="49"/>
        <v>0</v>
      </c>
      <c r="AN32" s="114">
        <f t="shared" ca="1" si="49"/>
        <v>0</v>
      </c>
      <c r="AO32" s="114">
        <f t="shared" ca="1" si="49"/>
        <v>0</v>
      </c>
      <c r="AP32" s="114">
        <f t="shared" ca="1" si="49"/>
        <v>0</v>
      </c>
      <c r="AQ32" s="114">
        <f t="shared" ca="1" si="49"/>
        <v>0</v>
      </c>
      <c r="AR32" s="114">
        <f t="shared" ca="1" si="49"/>
        <v>0</v>
      </c>
      <c r="AS32" s="114">
        <f t="shared" ca="1" si="49"/>
        <v>0</v>
      </c>
      <c r="AT32" s="114">
        <f t="shared" ca="1" si="49"/>
        <v>0</v>
      </c>
      <c r="AU32" s="114">
        <f t="shared" ref="AU32:BM32" ca="1" si="50">AU79+AU108+AU137+AU195+AU166</f>
        <v>0</v>
      </c>
      <c r="AV32" s="114">
        <f t="shared" ca="1" si="50"/>
        <v>0</v>
      </c>
      <c r="AW32" s="114">
        <f t="shared" ca="1" si="50"/>
        <v>0</v>
      </c>
      <c r="AX32" s="114">
        <f t="shared" ca="1" si="50"/>
        <v>0</v>
      </c>
      <c r="AY32" s="114">
        <f t="shared" ca="1" si="50"/>
        <v>0</v>
      </c>
      <c r="AZ32" s="114">
        <f t="shared" ca="1" si="50"/>
        <v>0</v>
      </c>
      <c r="BA32" s="114">
        <f t="shared" ca="1" si="50"/>
        <v>0</v>
      </c>
      <c r="BB32" s="114">
        <f t="shared" ca="1" si="50"/>
        <v>0</v>
      </c>
      <c r="BC32" s="114">
        <f t="shared" ca="1" si="50"/>
        <v>0</v>
      </c>
      <c r="BD32" s="114">
        <f t="shared" ca="1" si="50"/>
        <v>0</v>
      </c>
      <c r="BE32" s="114">
        <f t="shared" ca="1" si="50"/>
        <v>0</v>
      </c>
      <c r="BF32" s="114">
        <f t="shared" ca="1" si="50"/>
        <v>0</v>
      </c>
      <c r="BG32" s="114">
        <f t="shared" ca="1" si="50"/>
        <v>0</v>
      </c>
      <c r="BH32" s="114">
        <f t="shared" ca="1" si="50"/>
        <v>0</v>
      </c>
      <c r="BI32" s="114">
        <f t="shared" ca="1" si="50"/>
        <v>0</v>
      </c>
      <c r="BJ32" s="114">
        <f t="shared" ca="1" si="50"/>
        <v>0</v>
      </c>
      <c r="BK32" s="114">
        <f t="shared" ca="1" si="50"/>
        <v>0</v>
      </c>
      <c r="BL32" s="114">
        <f t="shared" ca="1" si="50"/>
        <v>0</v>
      </c>
      <c r="BM32" s="114">
        <f t="shared" ca="1" si="50"/>
        <v>0</v>
      </c>
    </row>
    <row r="33" spans="3:65" x14ac:dyDescent="0.2">
      <c r="C33" s="51">
        <f t="shared" si="8"/>
        <v>22</v>
      </c>
      <c r="D33" s="37" t="str">
        <f t="shared" si="5"/>
        <v>item 22</v>
      </c>
      <c r="E33" s="37" t="str">
        <f t="shared" si="5"/>
        <v>Operating Expense</v>
      </c>
      <c r="F33" s="37">
        <f t="shared" si="5"/>
        <v>2</v>
      </c>
      <c r="G33" s="62"/>
      <c r="K33" s="57">
        <f t="shared" ca="1" si="9"/>
        <v>0</v>
      </c>
      <c r="L33" s="111">
        <f t="shared" ca="1" si="10"/>
        <v>0</v>
      </c>
      <c r="O33" s="114">
        <f t="shared" ref="O33:AT33" ca="1" si="51">O80+O109+O138+O196+O167</f>
        <v>0</v>
      </c>
      <c r="P33" s="114">
        <f t="shared" ca="1" si="51"/>
        <v>0</v>
      </c>
      <c r="Q33" s="114">
        <f t="shared" ca="1" si="51"/>
        <v>0</v>
      </c>
      <c r="R33" s="114">
        <f t="shared" ca="1" si="51"/>
        <v>0</v>
      </c>
      <c r="S33" s="114">
        <f t="shared" ca="1" si="51"/>
        <v>0</v>
      </c>
      <c r="T33" s="114">
        <f t="shared" ca="1" si="51"/>
        <v>0</v>
      </c>
      <c r="U33" s="114">
        <f t="shared" ca="1" si="51"/>
        <v>0</v>
      </c>
      <c r="V33" s="114">
        <f t="shared" ca="1" si="51"/>
        <v>0</v>
      </c>
      <c r="W33" s="114">
        <f t="shared" ca="1" si="51"/>
        <v>0</v>
      </c>
      <c r="X33" s="114">
        <f t="shared" ca="1" si="51"/>
        <v>0</v>
      </c>
      <c r="Y33" s="114">
        <f t="shared" ca="1" si="51"/>
        <v>0</v>
      </c>
      <c r="Z33" s="114">
        <f t="shared" ca="1" si="51"/>
        <v>0</v>
      </c>
      <c r="AA33" s="114">
        <f t="shared" ca="1" si="51"/>
        <v>0</v>
      </c>
      <c r="AB33" s="114">
        <f t="shared" ca="1" si="51"/>
        <v>0</v>
      </c>
      <c r="AC33" s="114">
        <f t="shared" ca="1" si="51"/>
        <v>0</v>
      </c>
      <c r="AD33" s="114">
        <f t="shared" ca="1" si="51"/>
        <v>0</v>
      </c>
      <c r="AE33" s="114">
        <f t="shared" ca="1" si="51"/>
        <v>0</v>
      </c>
      <c r="AF33" s="114">
        <f t="shared" ca="1" si="51"/>
        <v>0</v>
      </c>
      <c r="AG33" s="114">
        <f t="shared" ca="1" si="51"/>
        <v>0</v>
      </c>
      <c r="AH33" s="114">
        <f t="shared" ca="1" si="51"/>
        <v>0</v>
      </c>
      <c r="AI33" s="114">
        <f t="shared" ca="1" si="51"/>
        <v>0</v>
      </c>
      <c r="AJ33" s="114">
        <f t="shared" ca="1" si="51"/>
        <v>0</v>
      </c>
      <c r="AK33" s="114">
        <f t="shared" ca="1" si="51"/>
        <v>0</v>
      </c>
      <c r="AL33" s="114">
        <f t="shared" ca="1" si="51"/>
        <v>0</v>
      </c>
      <c r="AM33" s="114">
        <f t="shared" ca="1" si="51"/>
        <v>0</v>
      </c>
      <c r="AN33" s="114">
        <f t="shared" ca="1" si="51"/>
        <v>0</v>
      </c>
      <c r="AO33" s="114">
        <f t="shared" ca="1" si="51"/>
        <v>0</v>
      </c>
      <c r="AP33" s="114">
        <f t="shared" ca="1" si="51"/>
        <v>0</v>
      </c>
      <c r="AQ33" s="114">
        <f t="shared" ca="1" si="51"/>
        <v>0</v>
      </c>
      <c r="AR33" s="114">
        <f t="shared" ca="1" si="51"/>
        <v>0</v>
      </c>
      <c r="AS33" s="114">
        <f t="shared" ca="1" si="51"/>
        <v>0</v>
      </c>
      <c r="AT33" s="114">
        <f t="shared" ca="1" si="51"/>
        <v>0</v>
      </c>
      <c r="AU33" s="114">
        <f t="shared" ref="AU33:BM33" ca="1" si="52">AU80+AU109+AU138+AU196+AU167</f>
        <v>0</v>
      </c>
      <c r="AV33" s="114">
        <f t="shared" ca="1" si="52"/>
        <v>0</v>
      </c>
      <c r="AW33" s="114">
        <f t="shared" ca="1" si="52"/>
        <v>0</v>
      </c>
      <c r="AX33" s="114">
        <f t="shared" ca="1" si="52"/>
        <v>0</v>
      </c>
      <c r="AY33" s="114">
        <f t="shared" ca="1" si="52"/>
        <v>0</v>
      </c>
      <c r="AZ33" s="114">
        <f t="shared" ca="1" si="52"/>
        <v>0</v>
      </c>
      <c r="BA33" s="114">
        <f t="shared" ca="1" si="52"/>
        <v>0</v>
      </c>
      <c r="BB33" s="114">
        <f t="shared" ca="1" si="52"/>
        <v>0</v>
      </c>
      <c r="BC33" s="114">
        <f t="shared" ca="1" si="52"/>
        <v>0</v>
      </c>
      <c r="BD33" s="114">
        <f t="shared" ca="1" si="52"/>
        <v>0</v>
      </c>
      <c r="BE33" s="114">
        <f t="shared" ca="1" si="52"/>
        <v>0</v>
      </c>
      <c r="BF33" s="114">
        <f t="shared" ca="1" si="52"/>
        <v>0</v>
      </c>
      <c r="BG33" s="114">
        <f t="shared" ca="1" si="52"/>
        <v>0</v>
      </c>
      <c r="BH33" s="114">
        <f t="shared" ca="1" si="52"/>
        <v>0</v>
      </c>
      <c r="BI33" s="114">
        <f t="shared" ca="1" si="52"/>
        <v>0</v>
      </c>
      <c r="BJ33" s="114">
        <f t="shared" ca="1" si="52"/>
        <v>0</v>
      </c>
      <c r="BK33" s="114">
        <f t="shared" ca="1" si="52"/>
        <v>0</v>
      </c>
      <c r="BL33" s="114">
        <f t="shared" ca="1" si="52"/>
        <v>0</v>
      </c>
      <c r="BM33" s="114">
        <f t="shared" ca="1" si="52"/>
        <v>0</v>
      </c>
    </row>
    <row r="34" spans="3:65" x14ac:dyDescent="0.2">
      <c r="C34" s="51">
        <f t="shared" si="8"/>
        <v>23</v>
      </c>
      <c r="D34" s="37" t="str">
        <f t="shared" si="5"/>
        <v>item 23</v>
      </c>
      <c r="E34" s="37" t="str">
        <f t="shared" si="5"/>
        <v>Operating Expense</v>
      </c>
      <c r="F34" s="37">
        <f t="shared" si="5"/>
        <v>2</v>
      </c>
      <c r="G34" s="62"/>
      <c r="K34" s="57">
        <f t="shared" ca="1" si="9"/>
        <v>0</v>
      </c>
      <c r="L34" s="111">
        <f t="shared" ca="1" si="10"/>
        <v>0</v>
      </c>
      <c r="O34" s="114">
        <f t="shared" ref="O34:AT34" ca="1" si="53">O81+O110+O139+O197+O168</f>
        <v>0</v>
      </c>
      <c r="P34" s="114">
        <f t="shared" ca="1" si="53"/>
        <v>0</v>
      </c>
      <c r="Q34" s="114">
        <f t="shared" ca="1" si="53"/>
        <v>0</v>
      </c>
      <c r="R34" s="114">
        <f t="shared" ca="1" si="53"/>
        <v>0</v>
      </c>
      <c r="S34" s="114">
        <f t="shared" ca="1" si="53"/>
        <v>0</v>
      </c>
      <c r="T34" s="114">
        <f t="shared" ca="1" si="53"/>
        <v>0</v>
      </c>
      <c r="U34" s="114">
        <f t="shared" ca="1" si="53"/>
        <v>0</v>
      </c>
      <c r="V34" s="114">
        <f t="shared" ca="1" si="53"/>
        <v>0</v>
      </c>
      <c r="W34" s="114">
        <f t="shared" ca="1" si="53"/>
        <v>0</v>
      </c>
      <c r="X34" s="114">
        <f t="shared" ca="1" si="53"/>
        <v>0</v>
      </c>
      <c r="Y34" s="114">
        <f t="shared" ca="1" si="53"/>
        <v>0</v>
      </c>
      <c r="Z34" s="114">
        <f t="shared" ca="1" si="53"/>
        <v>0</v>
      </c>
      <c r="AA34" s="114">
        <f t="shared" ca="1" si="53"/>
        <v>0</v>
      </c>
      <c r="AB34" s="114">
        <f t="shared" ca="1" si="53"/>
        <v>0</v>
      </c>
      <c r="AC34" s="114">
        <f t="shared" ca="1" si="53"/>
        <v>0</v>
      </c>
      <c r="AD34" s="114">
        <f t="shared" ca="1" si="53"/>
        <v>0</v>
      </c>
      <c r="AE34" s="114">
        <f t="shared" ca="1" si="53"/>
        <v>0</v>
      </c>
      <c r="AF34" s="114">
        <f t="shared" ca="1" si="53"/>
        <v>0</v>
      </c>
      <c r="AG34" s="114">
        <f t="shared" ca="1" si="53"/>
        <v>0</v>
      </c>
      <c r="AH34" s="114">
        <f t="shared" ca="1" si="53"/>
        <v>0</v>
      </c>
      <c r="AI34" s="114">
        <f t="shared" ca="1" si="53"/>
        <v>0</v>
      </c>
      <c r="AJ34" s="114">
        <f t="shared" ca="1" si="53"/>
        <v>0</v>
      </c>
      <c r="AK34" s="114">
        <f t="shared" ca="1" si="53"/>
        <v>0</v>
      </c>
      <c r="AL34" s="114">
        <f t="shared" ca="1" si="53"/>
        <v>0</v>
      </c>
      <c r="AM34" s="114">
        <f t="shared" ca="1" si="53"/>
        <v>0</v>
      </c>
      <c r="AN34" s="114">
        <f t="shared" ca="1" si="53"/>
        <v>0</v>
      </c>
      <c r="AO34" s="114">
        <f t="shared" ca="1" si="53"/>
        <v>0</v>
      </c>
      <c r="AP34" s="114">
        <f t="shared" ca="1" si="53"/>
        <v>0</v>
      </c>
      <c r="AQ34" s="114">
        <f t="shared" ca="1" si="53"/>
        <v>0</v>
      </c>
      <c r="AR34" s="114">
        <f t="shared" ca="1" si="53"/>
        <v>0</v>
      </c>
      <c r="AS34" s="114">
        <f t="shared" ca="1" si="53"/>
        <v>0</v>
      </c>
      <c r="AT34" s="114">
        <f t="shared" ca="1" si="53"/>
        <v>0</v>
      </c>
      <c r="AU34" s="114">
        <f t="shared" ref="AU34:BM34" ca="1" si="54">AU81+AU110+AU139+AU197+AU168</f>
        <v>0</v>
      </c>
      <c r="AV34" s="114">
        <f t="shared" ca="1" si="54"/>
        <v>0</v>
      </c>
      <c r="AW34" s="114">
        <f t="shared" ca="1" si="54"/>
        <v>0</v>
      </c>
      <c r="AX34" s="114">
        <f t="shared" ca="1" si="54"/>
        <v>0</v>
      </c>
      <c r="AY34" s="114">
        <f t="shared" ca="1" si="54"/>
        <v>0</v>
      </c>
      <c r="AZ34" s="114">
        <f t="shared" ca="1" si="54"/>
        <v>0</v>
      </c>
      <c r="BA34" s="114">
        <f t="shared" ca="1" si="54"/>
        <v>0</v>
      </c>
      <c r="BB34" s="114">
        <f t="shared" ca="1" si="54"/>
        <v>0</v>
      </c>
      <c r="BC34" s="114">
        <f t="shared" ca="1" si="54"/>
        <v>0</v>
      </c>
      <c r="BD34" s="114">
        <f t="shared" ca="1" si="54"/>
        <v>0</v>
      </c>
      <c r="BE34" s="114">
        <f t="shared" ca="1" si="54"/>
        <v>0</v>
      </c>
      <c r="BF34" s="114">
        <f t="shared" ca="1" si="54"/>
        <v>0</v>
      </c>
      <c r="BG34" s="114">
        <f t="shared" ca="1" si="54"/>
        <v>0</v>
      </c>
      <c r="BH34" s="114">
        <f t="shared" ca="1" si="54"/>
        <v>0</v>
      </c>
      <c r="BI34" s="114">
        <f t="shared" ca="1" si="54"/>
        <v>0</v>
      </c>
      <c r="BJ34" s="114">
        <f t="shared" ca="1" si="54"/>
        <v>0</v>
      </c>
      <c r="BK34" s="114">
        <f t="shared" ca="1" si="54"/>
        <v>0</v>
      </c>
      <c r="BL34" s="114">
        <f t="shared" ca="1" si="54"/>
        <v>0</v>
      </c>
      <c r="BM34" s="114">
        <f t="shared" ca="1" si="54"/>
        <v>0</v>
      </c>
    </row>
    <row r="35" spans="3:65" x14ac:dyDescent="0.2">
      <c r="C35" s="51">
        <f t="shared" si="8"/>
        <v>24</v>
      </c>
      <c r="D35" s="37" t="str">
        <f t="shared" si="5"/>
        <v>item 24</v>
      </c>
      <c r="E35" s="37" t="str">
        <f t="shared" si="5"/>
        <v>Operating Expense</v>
      </c>
      <c r="F35" s="37">
        <f t="shared" si="5"/>
        <v>2</v>
      </c>
      <c r="G35" s="62"/>
      <c r="K35" s="57">
        <f t="shared" ca="1" si="9"/>
        <v>0</v>
      </c>
      <c r="L35" s="111">
        <f t="shared" ca="1" si="10"/>
        <v>0</v>
      </c>
      <c r="O35" s="114">
        <f t="shared" ref="O35:AT35" ca="1" si="55">O82+O111+O140+O198+O169</f>
        <v>0</v>
      </c>
      <c r="P35" s="114">
        <f t="shared" ca="1" si="55"/>
        <v>0</v>
      </c>
      <c r="Q35" s="114">
        <f t="shared" ca="1" si="55"/>
        <v>0</v>
      </c>
      <c r="R35" s="114">
        <f t="shared" ca="1" si="55"/>
        <v>0</v>
      </c>
      <c r="S35" s="114">
        <f t="shared" ca="1" si="55"/>
        <v>0</v>
      </c>
      <c r="T35" s="114">
        <f t="shared" ca="1" si="55"/>
        <v>0</v>
      </c>
      <c r="U35" s="114">
        <f t="shared" ca="1" si="55"/>
        <v>0</v>
      </c>
      <c r="V35" s="114">
        <f t="shared" ca="1" si="55"/>
        <v>0</v>
      </c>
      <c r="W35" s="114">
        <f t="shared" ca="1" si="55"/>
        <v>0</v>
      </c>
      <c r="X35" s="114">
        <f t="shared" ca="1" si="55"/>
        <v>0</v>
      </c>
      <c r="Y35" s="114">
        <f t="shared" ca="1" si="55"/>
        <v>0</v>
      </c>
      <c r="Z35" s="114">
        <f t="shared" ca="1" si="55"/>
        <v>0</v>
      </c>
      <c r="AA35" s="114">
        <f t="shared" ca="1" si="55"/>
        <v>0</v>
      </c>
      <c r="AB35" s="114">
        <f t="shared" ca="1" si="55"/>
        <v>0</v>
      </c>
      <c r="AC35" s="114">
        <f t="shared" ca="1" si="55"/>
        <v>0</v>
      </c>
      <c r="AD35" s="114">
        <f t="shared" ca="1" si="55"/>
        <v>0</v>
      </c>
      <c r="AE35" s="114">
        <f t="shared" ca="1" si="55"/>
        <v>0</v>
      </c>
      <c r="AF35" s="114">
        <f t="shared" ca="1" si="55"/>
        <v>0</v>
      </c>
      <c r="AG35" s="114">
        <f t="shared" ca="1" si="55"/>
        <v>0</v>
      </c>
      <c r="AH35" s="114">
        <f t="shared" ca="1" si="55"/>
        <v>0</v>
      </c>
      <c r="AI35" s="114">
        <f t="shared" ca="1" si="55"/>
        <v>0</v>
      </c>
      <c r="AJ35" s="114">
        <f t="shared" ca="1" si="55"/>
        <v>0</v>
      </c>
      <c r="AK35" s="114">
        <f t="shared" ca="1" si="55"/>
        <v>0</v>
      </c>
      <c r="AL35" s="114">
        <f t="shared" ca="1" si="55"/>
        <v>0</v>
      </c>
      <c r="AM35" s="114">
        <f t="shared" ca="1" si="55"/>
        <v>0</v>
      </c>
      <c r="AN35" s="114">
        <f t="shared" ca="1" si="55"/>
        <v>0</v>
      </c>
      <c r="AO35" s="114">
        <f t="shared" ca="1" si="55"/>
        <v>0</v>
      </c>
      <c r="AP35" s="114">
        <f t="shared" ca="1" si="55"/>
        <v>0</v>
      </c>
      <c r="AQ35" s="114">
        <f t="shared" ca="1" si="55"/>
        <v>0</v>
      </c>
      <c r="AR35" s="114">
        <f t="shared" ca="1" si="55"/>
        <v>0</v>
      </c>
      <c r="AS35" s="114">
        <f t="shared" ca="1" si="55"/>
        <v>0</v>
      </c>
      <c r="AT35" s="114">
        <f t="shared" ca="1" si="55"/>
        <v>0</v>
      </c>
      <c r="AU35" s="114">
        <f t="shared" ref="AU35:BM35" ca="1" si="56">AU82+AU111+AU140+AU198+AU169</f>
        <v>0</v>
      </c>
      <c r="AV35" s="114">
        <f t="shared" ca="1" si="56"/>
        <v>0</v>
      </c>
      <c r="AW35" s="114">
        <f t="shared" ca="1" si="56"/>
        <v>0</v>
      </c>
      <c r="AX35" s="114">
        <f t="shared" ca="1" si="56"/>
        <v>0</v>
      </c>
      <c r="AY35" s="114">
        <f t="shared" ca="1" si="56"/>
        <v>0</v>
      </c>
      <c r="AZ35" s="114">
        <f t="shared" ca="1" si="56"/>
        <v>0</v>
      </c>
      <c r="BA35" s="114">
        <f t="shared" ca="1" si="56"/>
        <v>0</v>
      </c>
      <c r="BB35" s="114">
        <f t="shared" ca="1" si="56"/>
        <v>0</v>
      </c>
      <c r="BC35" s="114">
        <f t="shared" ca="1" si="56"/>
        <v>0</v>
      </c>
      <c r="BD35" s="114">
        <f t="shared" ca="1" si="56"/>
        <v>0</v>
      </c>
      <c r="BE35" s="114">
        <f t="shared" ca="1" si="56"/>
        <v>0</v>
      </c>
      <c r="BF35" s="114">
        <f t="shared" ca="1" si="56"/>
        <v>0</v>
      </c>
      <c r="BG35" s="114">
        <f t="shared" ca="1" si="56"/>
        <v>0</v>
      </c>
      <c r="BH35" s="114">
        <f t="shared" ca="1" si="56"/>
        <v>0</v>
      </c>
      <c r="BI35" s="114">
        <f t="shared" ca="1" si="56"/>
        <v>0</v>
      </c>
      <c r="BJ35" s="114">
        <f t="shared" ca="1" si="56"/>
        <v>0</v>
      </c>
      <c r="BK35" s="114">
        <f t="shared" ca="1" si="56"/>
        <v>0</v>
      </c>
      <c r="BL35" s="114">
        <f t="shared" ca="1" si="56"/>
        <v>0</v>
      </c>
      <c r="BM35" s="114">
        <f t="shared" ca="1" si="56"/>
        <v>0</v>
      </c>
    </row>
    <row r="36" spans="3:65" x14ac:dyDescent="0.2">
      <c r="C36" s="51">
        <f t="shared" si="8"/>
        <v>25</v>
      </c>
      <c r="D36" s="37" t="str">
        <f t="shared" si="5"/>
        <v>item 25</v>
      </c>
      <c r="E36" s="37" t="str">
        <f t="shared" si="5"/>
        <v>Operating Expense</v>
      </c>
      <c r="F36" s="37">
        <f t="shared" si="5"/>
        <v>2</v>
      </c>
      <c r="G36" s="62"/>
      <c r="K36" s="59">
        <f t="shared" ca="1" si="9"/>
        <v>0</v>
      </c>
      <c r="L36" s="112">
        <f t="shared" ca="1" si="10"/>
        <v>0</v>
      </c>
      <c r="O36" s="114">
        <f t="shared" ref="O36:AT36" ca="1" si="57">O83+O112+O141+O199+O170</f>
        <v>0</v>
      </c>
      <c r="P36" s="114">
        <f t="shared" ca="1" si="57"/>
        <v>0</v>
      </c>
      <c r="Q36" s="114">
        <f t="shared" ca="1" si="57"/>
        <v>0</v>
      </c>
      <c r="R36" s="114">
        <f t="shared" ca="1" si="57"/>
        <v>0</v>
      </c>
      <c r="S36" s="114">
        <f t="shared" ca="1" si="57"/>
        <v>0</v>
      </c>
      <c r="T36" s="114">
        <f t="shared" ca="1" si="57"/>
        <v>0</v>
      </c>
      <c r="U36" s="114">
        <f t="shared" ca="1" si="57"/>
        <v>0</v>
      </c>
      <c r="V36" s="114">
        <f t="shared" ca="1" si="57"/>
        <v>0</v>
      </c>
      <c r="W36" s="114">
        <f t="shared" ca="1" si="57"/>
        <v>0</v>
      </c>
      <c r="X36" s="114">
        <f t="shared" ca="1" si="57"/>
        <v>0</v>
      </c>
      <c r="Y36" s="114">
        <f t="shared" ca="1" si="57"/>
        <v>0</v>
      </c>
      <c r="Z36" s="114">
        <f t="shared" ca="1" si="57"/>
        <v>0</v>
      </c>
      <c r="AA36" s="114">
        <f t="shared" ca="1" si="57"/>
        <v>0</v>
      </c>
      <c r="AB36" s="114">
        <f t="shared" ca="1" si="57"/>
        <v>0</v>
      </c>
      <c r="AC36" s="114">
        <f t="shared" ca="1" si="57"/>
        <v>0</v>
      </c>
      <c r="AD36" s="114">
        <f t="shared" ca="1" si="57"/>
        <v>0</v>
      </c>
      <c r="AE36" s="114">
        <f t="shared" ca="1" si="57"/>
        <v>0</v>
      </c>
      <c r="AF36" s="114">
        <f t="shared" ca="1" si="57"/>
        <v>0</v>
      </c>
      <c r="AG36" s="114">
        <f t="shared" ca="1" si="57"/>
        <v>0</v>
      </c>
      <c r="AH36" s="114">
        <f t="shared" ca="1" si="57"/>
        <v>0</v>
      </c>
      <c r="AI36" s="114">
        <f t="shared" ca="1" si="57"/>
        <v>0</v>
      </c>
      <c r="AJ36" s="114">
        <f t="shared" ca="1" si="57"/>
        <v>0</v>
      </c>
      <c r="AK36" s="114">
        <f t="shared" ca="1" si="57"/>
        <v>0</v>
      </c>
      <c r="AL36" s="114">
        <f t="shared" ca="1" si="57"/>
        <v>0</v>
      </c>
      <c r="AM36" s="114">
        <f t="shared" ca="1" si="57"/>
        <v>0</v>
      </c>
      <c r="AN36" s="114">
        <f t="shared" ca="1" si="57"/>
        <v>0</v>
      </c>
      <c r="AO36" s="114">
        <f t="shared" ca="1" si="57"/>
        <v>0</v>
      </c>
      <c r="AP36" s="114">
        <f t="shared" ca="1" si="57"/>
        <v>0</v>
      </c>
      <c r="AQ36" s="114">
        <f t="shared" ca="1" si="57"/>
        <v>0</v>
      </c>
      <c r="AR36" s="114">
        <f t="shared" ca="1" si="57"/>
        <v>0</v>
      </c>
      <c r="AS36" s="114">
        <f t="shared" ca="1" si="57"/>
        <v>0</v>
      </c>
      <c r="AT36" s="114">
        <f t="shared" ca="1" si="57"/>
        <v>0</v>
      </c>
      <c r="AU36" s="114">
        <f t="shared" ref="AU36:BM36" ca="1" si="58">AU83+AU112+AU141+AU199+AU170</f>
        <v>0</v>
      </c>
      <c r="AV36" s="114">
        <f t="shared" ca="1" si="58"/>
        <v>0</v>
      </c>
      <c r="AW36" s="114">
        <f t="shared" ca="1" si="58"/>
        <v>0</v>
      </c>
      <c r="AX36" s="114">
        <f t="shared" ca="1" si="58"/>
        <v>0</v>
      </c>
      <c r="AY36" s="114">
        <f t="shared" ca="1" si="58"/>
        <v>0</v>
      </c>
      <c r="AZ36" s="114">
        <f t="shared" ca="1" si="58"/>
        <v>0</v>
      </c>
      <c r="BA36" s="114">
        <f t="shared" ca="1" si="58"/>
        <v>0</v>
      </c>
      <c r="BB36" s="114">
        <f t="shared" ca="1" si="58"/>
        <v>0</v>
      </c>
      <c r="BC36" s="114">
        <f t="shared" ca="1" si="58"/>
        <v>0</v>
      </c>
      <c r="BD36" s="114">
        <f t="shared" ca="1" si="58"/>
        <v>0</v>
      </c>
      <c r="BE36" s="114">
        <f t="shared" ca="1" si="58"/>
        <v>0</v>
      </c>
      <c r="BF36" s="114">
        <f t="shared" ca="1" si="58"/>
        <v>0</v>
      </c>
      <c r="BG36" s="114">
        <f t="shared" ca="1" si="58"/>
        <v>0</v>
      </c>
      <c r="BH36" s="114">
        <f t="shared" ca="1" si="58"/>
        <v>0</v>
      </c>
      <c r="BI36" s="114">
        <f t="shared" ca="1" si="58"/>
        <v>0</v>
      </c>
      <c r="BJ36" s="114">
        <f t="shared" ca="1" si="58"/>
        <v>0</v>
      </c>
      <c r="BK36" s="114">
        <f t="shared" ca="1" si="58"/>
        <v>0</v>
      </c>
      <c r="BL36" s="114">
        <f t="shared" ca="1" si="58"/>
        <v>0</v>
      </c>
      <c r="BM36" s="114">
        <f t="shared" ca="1" si="58"/>
        <v>0</v>
      </c>
    </row>
    <row r="37" spans="3:65" s="39" customFormat="1" x14ac:dyDescent="0.2">
      <c r="D37" s="48" t="str">
        <f>"Total "&amp;D11</f>
        <v>Total After-Tax Cash Flow - favorable/(unfavorable)</v>
      </c>
      <c r="F37" s="50"/>
      <c r="G37" s="50"/>
      <c r="K37" s="115">
        <f t="shared" ca="1" si="9"/>
        <v>-859684.54851829761</v>
      </c>
      <c r="L37" s="116">
        <f t="shared" ca="1" si="10"/>
        <v>-860316.1885610274</v>
      </c>
      <c r="O37" s="115">
        <f ca="1">SUM(O12:O36)</f>
        <v>0</v>
      </c>
      <c r="P37" s="115">
        <f ca="1">SUM(P12:P36)</f>
        <v>-848519.04502621631</v>
      </c>
      <c r="Q37" s="115">
        <f t="shared" ref="Q37:BM37" ca="1" si="59">SUM(Q12:Q36)</f>
        <v>5497.4159744391909</v>
      </c>
      <c r="R37" s="115">
        <f t="shared" ca="1" si="59"/>
        <v>4530.4174750946004</v>
      </c>
      <c r="S37" s="115">
        <f t="shared" ca="1" si="59"/>
        <v>3660.6279757500051</v>
      </c>
      <c r="T37" s="115">
        <f t="shared" ca="1" si="59"/>
        <v>2874.1604764054064</v>
      </c>
      <c r="U37" s="115">
        <f t="shared" ca="1" si="59"/>
        <v>2171.014977060815</v>
      </c>
      <c r="V37" s="115">
        <f t="shared" ca="1" si="59"/>
        <v>1539.6189777162217</v>
      </c>
      <c r="W37" s="115">
        <f t="shared" ca="1" si="59"/>
        <v>979.97247837162649</v>
      </c>
      <c r="X37" s="115">
        <f t="shared" ca="1" si="59"/>
        <v>1128.5629790270286</v>
      </c>
      <c r="Y37" s="115">
        <f t="shared" ca="1" si="59"/>
        <v>1413.708979682433</v>
      </c>
      <c r="Z37" s="115">
        <f t="shared" ca="1" si="59"/>
        <v>1703.4839803378418</v>
      </c>
      <c r="AA37" s="115">
        <f t="shared" ca="1" si="59"/>
        <v>1988.6299809932425</v>
      </c>
      <c r="AB37" s="115">
        <f t="shared" ca="1" si="59"/>
        <v>2278.4049816486513</v>
      </c>
      <c r="AC37" s="115">
        <f t="shared" ca="1" si="59"/>
        <v>2563.5509823040557</v>
      </c>
      <c r="AD37" s="115">
        <f t="shared" ca="1" si="59"/>
        <v>2853.3259829594645</v>
      </c>
      <c r="AE37" s="115">
        <f t="shared" ca="1" si="59"/>
        <v>3138.4719836148652</v>
      </c>
      <c r="AF37" s="115">
        <f t="shared" ca="1" si="59"/>
        <v>3428.2469842702722</v>
      </c>
      <c r="AG37" s="115">
        <f t="shared" ca="1" si="59"/>
        <v>3713.3929849256783</v>
      </c>
      <c r="AH37" s="115">
        <f t="shared" ca="1" si="59"/>
        <v>4003.1679855810853</v>
      </c>
      <c r="AI37" s="115">
        <f t="shared" ca="1" si="59"/>
        <v>4288.3139862364915</v>
      </c>
      <c r="AJ37" s="115">
        <f t="shared" ca="1" si="59"/>
        <v>-585.56051310810471</v>
      </c>
      <c r="AK37" s="115">
        <f t="shared" ca="1" si="59"/>
        <v>-5461.7495124526986</v>
      </c>
      <c r="AL37" s="115">
        <f t="shared" ca="1" si="59"/>
        <v>-5174.2890117972929</v>
      </c>
      <c r="AM37" s="115">
        <f t="shared" ca="1" si="59"/>
        <v>-4886.8285111418882</v>
      </c>
      <c r="AN37" s="115">
        <f t="shared" ca="1" si="59"/>
        <v>-4599.3680104864825</v>
      </c>
      <c r="AO37" s="115">
        <f t="shared" ca="1" si="59"/>
        <v>-4311.9075098310768</v>
      </c>
      <c r="AP37" s="115">
        <f t="shared" ca="1" si="59"/>
        <v>-4024.4470091756712</v>
      </c>
      <c r="AQ37" s="115">
        <f t="shared" ca="1" si="59"/>
        <v>-3736.9865085202655</v>
      </c>
      <c r="AR37" s="115">
        <f t="shared" ca="1" si="59"/>
        <v>-3449.5260078648603</v>
      </c>
      <c r="AS37" s="115">
        <f t="shared" ca="1" si="59"/>
        <v>-3162.0655072094551</v>
      </c>
      <c r="AT37" s="115">
        <f t="shared" ca="1" si="59"/>
        <v>-2874.6050065540494</v>
      </c>
      <c r="AU37" s="115">
        <f t="shared" ca="1" si="59"/>
        <v>-2587.1445058986433</v>
      </c>
      <c r="AV37" s="115">
        <f t="shared" ca="1" si="59"/>
        <v>-2299.6840052432422</v>
      </c>
      <c r="AW37" s="115">
        <f t="shared" ca="1" si="59"/>
        <v>-2299.6840052432422</v>
      </c>
      <c r="AX37" s="115">
        <f t="shared" ca="1" si="59"/>
        <v>-2299.6840052432422</v>
      </c>
      <c r="AY37" s="115">
        <f t="shared" ca="1" si="59"/>
        <v>-2299.6840052432422</v>
      </c>
      <c r="AZ37" s="115">
        <f t="shared" ca="1" si="59"/>
        <v>-2299.6840052432422</v>
      </c>
      <c r="BA37" s="115">
        <f t="shared" ca="1" si="59"/>
        <v>-2299.6840052432422</v>
      </c>
      <c r="BB37" s="115">
        <f t="shared" ca="1" si="59"/>
        <v>-2299.6840052432422</v>
      </c>
      <c r="BC37" s="115">
        <f t="shared" ca="1" si="59"/>
        <v>-2299.6840052432422</v>
      </c>
      <c r="BD37" s="115">
        <f t="shared" ca="1" si="59"/>
        <v>-2299.6840052432422</v>
      </c>
      <c r="BE37" s="115">
        <f t="shared" ca="1" si="59"/>
        <v>0</v>
      </c>
      <c r="BF37" s="115">
        <f t="shared" ca="1" si="59"/>
        <v>0</v>
      </c>
      <c r="BG37" s="115">
        <f t="shared" ca="1" si="59"/>
        <v>0</v>
      </c>
      <c r="BH37" s="115">
        <f t="shared" ca="1" si="59"/>
        <v>0</v>
      </c>
      <c r="BI37" s="115">
        <f t="shared" ca="1" si="59"/>
        <v>0</v>
      </c>
      <c r="BJ37" s="115">
        <f t="shared" ca="1" si="59"/>
        <v>0</v>
      </c>
      <c r="BK37" s="115">
        <f t="shared" ca="1" si="59"/>
        <v>0</v>
      </c>
      <c r="BL37" s="115">
        <f t="shared" ca="1" si="59"/>
        <v>0</v>
      </c>
      <c r="BM37" s="115">
        <f t="shared" ca="1" si="59"/>
        <v>0</v>
      </c>
    </row>
    <row r="38" spans="3:65" s="39" customFormat="1" x14ac:dyDescent="0.2">
      <c r="D38" s="48"/>
      <c r="F38" s="50"/>
      <c r="G38" s="50"/>
      <c r="K38" s="117"/>
      <c r="L38" s="118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</row>
    <row r="39" spans="3:65" s="39" customFormat="1" x14ac:dyDescent="0.2">
      <c r="D39" s="48"/>
      <c r="F39" s="50"/>
      <c r="G39" s="50"/>
      <c r="K39" s="117"/>
      <c r="L39" s="118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</row>
    <row r="40" spans="3:65" x14ac:dyDescent="0.2"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</row>
    <row r="41" spans="3:65" ht="15" x14ac:dyDescent="0.35">
      <c r="D41" s="49" t="s">
        <v>213</v>
      </c>
      <c r="K41" s="122" t="s">
        <v>212</v>
      </c>
      <c r="L41" s="122" t="s">
        <v>4</v>
      </c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</row>
    <row r="42" spans="3:65" x14ac:dyDescent="0.2">
      <c r="D42" s="37" t="s">
        <v>11</v>
      </c>
      <c r="F42" s="62">
        <f>MATCH(D42,lookups!$C$90:$C$95,0)</f>
        <v>1</v>
      </c>
      <c r="K42" s="57">
        <f t="shared" ref="K42:K51" si="60">SUMPRODUCT(O42:BM42,$O$7:$BM$7)</f>
        <v>0</v>
      </c>
      <c r="L42" s="111">
        <f t="shared" ref="L42:L51" si="61">SUM(O42:BM42)</f>
        <v>0</v>
      </c>
      <c r="O42" s="57">
        <f t="shared" ref="O42:X43" si="62">SUMIF($F$59:$F$83,$F42,O$59:O$83)</f>
        <v>0</v>
      </c>
      <c r="P42" s="57">
        <f t="shared" si="62"/>
        <v>0</v>
      </c>
      <c r="Q42" s="57">
        <f t="shared" si="62"/>
        <v>0</v>
      </c>
      <c r="R42" s="57">
        <f t="shared" si="62"/>
        <v>0</v>
      </c>
      <c r="S42" s="57">
        <f t="shared" si="62"/>
        <v>0</v>
      </c>
      <c r="T42" s="57">
        <f t="shared" si="62"/>
        <v>0</v>
      </c>
      <c r="U42" s="57">
        <f t="shared" si="62"/>
        <v>0</v>
      </c>
      <c r="V42" s="57">
        <f t="shared" si="62"/>
        <v>0</v>
      </c>
      <c r="W42" s="57">
        <f t="shared" si="62"/>
        <v>0</v>
      </c>
      <c r="X42" s="57">
        <f t="shared" si="62"/>
        <v>0</v>
      </c>
      <c r="Y42" s="57">
        <f t="shared" ref="Y42:AH43" si="63">SUMIF($F$59:$F$83,$F42,Y$59:Y$83)</f>
        <v>0</v>
      </c>
      <c r="Z42" s="57">
        <f t="shared" si="63"/>
        <v>0</v>
      </c>
      <c r="AA42" s="57">
        <f t="shared" si="63"/>
        <v>0</v>
      </c>
      <c r="AB42" s="57">
        <f t="shared" si="63"/>
        <v>0</v>
      </c>
      <c r="AC42" s="57">
        <f t="shared" si="63"/>
        <v>0</v>
      </c>
      <c r="AD42" s="57">
        <f t="shared" si="63"/>
        <v>0</v>
      </c>
      <c r="AE42" s="57">
        <f t="shared" si="63"/>
        <v>0</v>
      </c>
      <c r="AF42" s="57">
        <f t="shared" si="63"/>
        <v>0</v>
      </c>
      <c r="AG42" s="57">
        <f t="shared" si="63"/>
        <v>0</v>
      </c>
      <c r="AH42" s="57">
        <f t="shared" si="63"/>
        <v>0</v>
      </c>
      <c r="AI42" s="57">
        <f t="shared" ref="AI42:AR43" si="64">SUMIF($F$59:$F$83,$F42,AI$59:AI$83)</f>
        <v>0</v>
      </c>
      <c r="AJ42" s="57">
        <f t="shared" si="64"/>
        <v>0</v>
      </c>
      <c r="AK42" s="57">
        <f t="shared" si="64"/>
        <v>0</v>
      </c>
      <c r="AL42" s="57">
        <f t="shared" si="64"/>
        <v>0</v>
      </c>
      <c r="AM42" s="57">
        <f t="shared" si="64"/>
        <v>0</v>
      </c>
      <c r="AN42" s="57">
        <f t="shared" si="64"/>
        <v>0</v>
      </c>
      <c r="AO42" s="57">
        <f t="shared" si="64"/>
        <v>0</v>
      </c>
      <c r="AP42" s="57">
        <f t="shared" si="64"/>
        <v>0</v>
      </c>
      <c r="AQ42" s="57">
        <f t="shared" si="64"/>
        <v>0</v>
      </c>
      <c r="AR42" s="57">
        <f t="shared" si="64"/>
        <v>0</v>
      </c>
      <c r="AS42" s="57">
        <f t="shared" ref="AS42:BB43" si="65">SUMIF($F$59:$F$83,$F42,AS$59:AS$83)</f>
        <v>0</v>
      </c>
      <c r="AT42" s="57">
        <f t="shared" si="65"/>
        <v>0</v>
      </c>
      <c r="AU42" s="57">
        <f t="shared" si="65"/>
        <v>0</v>
      </c>
      <c r="AV42" s="57">
        <f t="shared" si="65"/>
        <v>0</v>
      </c>
      <c r="AW42" s="57">
        <f t="shared" si="65"/>
        <v>0</v>
      </c>
      <c r="AX42" s="57">
        <f t="shared" si="65"/>
        <v>0</v>
      </c>
      <c r="AY42" s="57">
        <f t="shared" si="65"/>
        <v>0</v>
      </c>
      <c r="AZ42" s="57">
        <f t="shared" si="65"/>
        <v>0</v>
      </c>
      <c r="BA42" s="57">
        <f t="shared" si="65"/>
        <v>0</v>
      </c>
      <c r="BB42" s="57">
        <f t="shared" si="65"/>
        <v>0</v>
      </c>
      <c r="BC42" s="57">
        <f t="shared" ref="BC42:BM43" si="66">SUMIF($F$59:$F$83,$F42,BC$59:BC$83)</f>
        <v>0</v>
      </c>
      <c r="BD42" s="57">
        <f t="shared" si="66"/>
        <v>0</v>
      </c>
      <c r="BE42" s="57">
        <f t="shared" si="66"/>
        <v>0</v>
      </c>
      <c r="BF42" s="57">
        <f t="shared" si="66"/>
        <v>0</v>
      </c>
      <c r="BG42" s="57">
        <f t="shared" si="66"/>
        <v>0</v>
      </c>
      <c r="BH42" s="57">
        <f t="shared" si="66"/>
        <v>0</v>
      </c>
      <c r="BI42" s="57">
        <f t="shared" si="66"/>
        <v>0</v>
      </c>
      <c r="BJ42" s="57">
        <f t="shared" si="66"/>
        <v>0</v>
      </c>
      <c r="BK42" s="57">
        <f t="shared" si="66"/>
        <v>0</v>
      </c>
      <c r="BL42" s="57">
        <f t="shared" si="66"/>
        <v>0</v>
      </c>
      <c r="BM42" s="57">
        <f t="shared" si="66"/>
        <v>0</v>
      </c>
    </row>
    <row r="43" spans="3:65" x14ac:dyDescent="0.2">
      <c r="D43" s="37" t="s">
        <v>171</v>
      </c>
      <c r="F43" s="62">
        <f>MATCH(D43,lookups!$C$90:$C$95,0)</f>
        <v>2</v>
      </c>
      <c r="K43" s="57">
        <f t="shared" si="60"/>
        <v>0</v>
      </c>
      <c r="L43" s="111">
        <f t="shared" si="61"/>
        <v>0</v>
      </c>
      <c r="O43" s="57">
        <f t="shared" si="62"/>
        <v>0</v>
      </c>
      <c r="P43" s="57">
        <f t="shared" si="62"/>
        <v>0</v>
      </c>
      <c r="Q43" s="57">
        <f t="shared" si="62"/>
        <v>0</v>
      </c>
      <c r="R43" s="57">
        <f t="shared" si="62"/>
        <v>0</v>
      </c>
      <c r="S43" s="57">
        <f t="shared" si="62"/>
        <v>0</v>
      </c>
      <c r="T43" s="57">
        <f t="shared" si="62"/>
        <v>0</v>
      </c>
      <c r="U43" s="57">
        <f t="shared" si="62"/>
        <v>0</v>
      </c>
      <c r="V43" s="57">
        <f t="shared" si="62"/>
        <v>0</v>
      </c>
      <c r="W43" s="57">
        <f t="shared" si="62"/>
        <v>0</v>
      </c>
      <c r="X43" s="57">
        <f t="shared" si="62"/>
        <v>0</v>
      </c>
      <c r="Y43" s="57">
        <f t="shared" si="63"/>
        <v>0</v>
      </c>
      <c r="Z43" s="57">
        <f t="shared" si="63"/>
        <v>0</v>
      </c>
      <c r="AA43" s="57">
        <f t="shared" si="63"/>
        <v>0</v>
      </c>
      <c r="AB43" s="57">
        <f t="shared" si="63"/>
        <v>0</v>
      </c>
      <c r="AC43" s="57">
        <f t="shared" si="63"/>
        <v>0</v>
      </c>
      <c r="AD43" s="57">
        <f t="shared" si="63"/>
        <v>0</v>
      </c>
      <c r="AE43" s="57">
        <f t="shared" si="63"/>
        <v>0</v>
      </c>
      <c r="AF43" s="57">
        <f t="shared" si="63"/>
        <v>0</v>
      </c>
      <c r="AG43" s="57">
        <f t="shared" si="63"/>
        <v>0</v>
      </c>
      <c r="AH43" s="57">
        <f t="shared" si="63"/>
        <v>0</v>
      </c>
      <c r="AI43" s="57">
        <f t="shared" si="64"/>
        <v>0</v>
      </c>
      <c r="AJ43" s="57">
        <f t="shared" si="64"/>
        <v>0</v>
      </c>
      <c r="AK43" s="57">
        <f t="shared" si="64"/>
        <v>0</v>
      </c>
      <c r="AL43" s="57">
        <f t="shared" si="64"/>
        <v>0</v>
      </c>
      <c r="AM43" s="57">
        <f t="shared" si="64"/>
        <v>0</v>
      </c>
      <c r="AN43" s="57">
        <f t="shared" si="64"/>
        <v>0</v>
      </c>
      <c r="AO43" s="57">
        <f t="shared" si="64"/>
        <v>0</v>
      </c>
      <c r="AP43" s="57">
        <f t="shared" si="64"/>
        <v>0</v>
      </c>
      <c r="AQ43" s="57">
        <f t="shared" si="64"/>
        <v>0</v>
      </c>
      <c r="AR43" s="57">
        <f t="shared" si="64"/>
        <v>0</v>
      </c>
      <c r="AS43" s="57">
        <f t="shared" si="65"/>
        <v>0</v>
      </c>
      <c r="AT43" s="57">
        <f t="shared" si="65"/>
        <v>0</v>
      </c>
      <c r="AU43" s="57">
        <f t="shared" si="65"/>
        <v>0</v>
      </c>
      <c r="AV43" s="57">
        <f t="shared" si="65"/>
        <v>0</v>
      </c>
      <c r="AW43" s="57">
        <f t="shared" si="65"/>
        <v>0</v>
      </c>
      <c r="AX43" s="57">
        <f t="shared" si="65"/>
        <v>0</v>
      </c>
      <c r="AY43" s="57">
        <f t="shared" si="65"/>
        <v>0</v>
      </c>
      <c r="AZ43" s="57">
        <f t="shared" si="65"/>
        <v>0</v>
      </c>
      <c r="BA43" s="57">
        <f t="shared" si="65"/>
        <v>0</v>
      </c>
      <c r="BB43" s="57">
        <f t="shared" si="65"/>
        <v>0</v>
      </c>
      <c r="BC43" s="57">
        <f t="shared" si="66"/>
        <v>0</v>
      </c>
      <c r="BD43" s="57">
        <f t="shared" si="66"/>
        <v>0</v>
      </c>
      <c r="BE43" s="57">
        <f t="shared" si="66"/>
        <v>0</v>
      </c>
      <c r="BF43" s="57">
        <f t="shared" si="66"/>
        <v>0</v>
      </c>
      <c r="BG43" s="57">
        <f t="shared" si="66"/>
        <v>0</v>
      </c>
      <c r="BH43" s="57">
        <f t="shared" si="66"/>
        <v>0</v>
      </c>
      <c r="BI43" s="57">
        <f t="shared" si="66"/>
        <v>0</v>
      </c>
      <c r="BJ43" s="57">
        <f t="shared" si="66"/>
        <v>0</v>
      </c>
      <c r="BK43" s="57">
        <f t="shared" si="66"/>
        <v>0</v>
      </c>
      <c r="BL43" s="57">
        <f t="shared" si="66"/>
        <v>0</v>
      </c>
      <c r="BM43" s="57">
        <f t="shared" si="66"/>
        <v>0</v>
      </c>
    </row>
    <row r="44" spans="3:65" x14ac:dyDescent="0.2">
      <c r="D44" s="37" t="s">
        <v>91</v>
      </c>
      <c r="F44" s="62"/>
      <c r="K44" s="57">
        <f t="shared" ref="K44" ca="1" si="67">SUMPRODUCT(O44:BM44,$O$7:$BM$7)</f>
        <v>-190639.33218075111</v>
      </c>
      <c r="L44" s="111">
        <f t="shared" ref="L44" ca="1" si="68">SUM(O44:BM44)</f>
        <v>-400596.15557350713</v>
      </c>
      <c r="O44" s="59">
        <f ca="1">O113</f>
        <v>0</v>
      </c>
      <c r="P44" s="59">
        <f t="shared" ref="P44:BM44" ca="1" si="69">P113</f>
        <v>-18719.446522126513</v>
      </c>
      <c r="Q44" s="59">
        <f t="shared" ca="1" si="69"/>
        <v>-18251.46035907335</v>
      </c>
      <c r="R44" s="59">
        <f t="shared" ca="1" si="69"/>
        <v>-17783.474196020186</v>
      </c>
      <c r="S44" s="59">
        <f t="shared" ca="1" si="69"/>
        <v>-17315.488032967023</v>
      </c>
      <c r="T44" s="59">
        <f t="shared" ca="1" si="69"/>
        <v>-16847.501869913864</v>
      </c>
      <c r="U44" s="59">
        <f t="shared" ca="1" si="69"/>
        <v>-16379.5157068607</v>
      </c>
      <c r="V44" s="59">
        <f t="shared" ca="1" si="69"/>
        <v>-15911.529543807537</v>
      </c>
      <c r="W44" s="59">
        <f t="shared" ca="1" si="69"/>
        <v>-15443.543380754374</v>
      </c>
      <c r="X44" s="59">
        <f t="shared" ca="1" si="69"/>
        <v>-14975.557217701211</v>
      </c>
      <c r="Y44" s="59">
        <f t="shared" ca="1" si="69"/>
        <v>-14507.571054648048</v>
      </c>
      <c r="Z44" s="59">
        <f t="shared" ca="1" si="69"/>
        <v>-14039.584891594886</v>
      </c>
      <c r="AA44" s="59">
        <f t="shared" ca="1" si="69"/>
        <v>-13571.598728541725</v>
      </c>
      <c r="AB44" s="59">
        <f t="shared" ca="1" si="69"/>
        <v>-13103.61256548856</v>
      </c>
      <c r="AC44" s="59">
        <f t="shared" ca="1" si="69"/>
        <v>-12635.626402435397</v>
      </c>
      <c r="AD44" s="59">
        <f t="shared" ca="1" si="69"/>
        <v>-12167.64023938223</v>
      </c>
      <c r="AE44" s="59">
        <f t="shared" ca="1" si="69"/>
        <v>-11699.654076329072</v>
      </c>
      <c r="AF44" s="59">
        <f t="shared" ca="1" si="69"/>
        <v>-11231.667913275905</v>
      </c>
      <c r="AG44" s="59">
        <f t="shared" ca="1" si="69"/>
        <v>-10763.681750222744</v>
      </c>
      <c r="AH44" s="59">
        <f t="shared" ca="1" si="69"/>
        <v>-10295.695587169577</v>
      </c>
      <c r="AI44" s="59">
        <f t="shared" ca="1" si="69"/>
        <v>-9827.7094241164159</v>
      </c>
      <c r="AJ44" s="59">
        <f t="shared" ca="1" si="69"/>
        <v>-9359.7232610632545</v>
      </c>
      <c r="AK44" s="59">
        <f t="shared" ca="1" si="69"/>
        <v>-8891.7370980100914</v>
      </c>
      <c r="AL44" s="59">
        <f t="shared" ca="1" si="69"/>
        <v>-8423.7509349569282</v>
      </c>
      <c r="AM44" s="59">
        <f t="shared" ca="1" si="69"/>
        <v>-7955.764771903765</v>
      </c>
      <c r="AN44" s="59">
        <f t="shared" ca="1" si="69"/>
        <v>-7487.7786088506018</v>
      </c>
      <c r="AO44" s="59">
        <f t="shared" ca="1" si="69"/>
        <v>-7019.7924457974377</v>
      </c>
      <c r="AP44" s="59">
        <f t="shared" ca="1" si="69"/>
        <v>-6551.8062827442754</v>
      </c>
      <c r="AQ44" s="59">
        <f t="shared" ca="1" si="69"/>
        <v>-6083.8201196911114</v>
      </c>
      <c r="AR44" s="59">
        <f t="shared" ca="1" si="69"/>
        <v>-5615.8339566379491</v>
      </c>
      <c r="AS44" s="59">
        <f t="shared" ca="1" si="69"/>
        <v>-5147.8477935847859</v>
      </c>
      <c r="AT44" s="59">
        <f t="shared" ca="1" si="69"/>
        <v>-4679.8616305316227</v>
      </c>
      <c r="AU44" s="59">
        <f t="shared" ca="1" si="69"/>
        <v>-4211.8754674784586</v>
      </c>
      <c r="AV44" s="59">
        <f t="shared" ca="1" si="69"/>
        <v>-3743.8893044253027</v>
      </c>
      <c r="AW44" s="59">
        <f t="shared" ca="1" si="69"/>
        <v>-3743.8893044253027</v>
      </c>
      <c r="AX44" s="59">
        <f t="shared" ca="1" si="69"/>
        <v>-3743.8893044253027</v>
      </c>
      <c r="AY44" s="59">
        <f t="shared" ca="1" si="69"/>
        <v>-3743.8893044253027</v>
      </c>
      <c r="AZ44" s="59">
        <f t="shared" ca="1" si="69"/>
        <v>-3743.8893044253027</v>
      </c>
      <c r="BA44" s="59">
        <f t="shared" ca="1" si="69"/>
        <v>-3743.8893044253027</v>
      </c>
      <c r="BB44" s="59">
        <f t="shared" ca="1" si="69"/>
        <v>-3743.8893044253027</v>
      </c>
      <c r="BC44" s="59">
        <f t="shared" ca="1" si="69"/>
        <v>-3743.8893044253027</v>
      </c>
      <c r="BD44" s="59">
        <f t="shared" ca="1" si="69"/>
        <v>-3743.8893044253027</v>
      </c>
      <c r="BE44" s="59">
        <f t="shared" ca="1" si="69"/>
        <v>0</v>
      </c>
      <c r="BF44" s="59">
        <f t="shared" ca="1" si="69"/>
        <v>0</v>
      </c>
      <c r="BG44" s="59">
        <f t="shared" ca="1" si="69"/>
        <v>0</v>
      </c>
      <c r="BH44" s="59">
        <f t="shared" ca="1" si="69"/>
        <v>0</v>
      </c>
      <c r="BI44" s="59">
        <f t="shared" ca="1" si="69"/>
        <v>0</v>
      </c>
      <c r="BJ44" s="59">
        <f t="shared" ca="1" si="69"/>
        <v>0</v>
      </c>
      <c r="BK44" s="59">
        <f t="shared" ca="1" si="69"/>
        <v>0</v>
      </c>
      <c r="BL44" s="59">
        <f t="shared" ca="1" si="69"/>
        <v>0</v>
      </c>
      <c r="BM44" s="59">
        <f t="shared" ca="1" si="69"/>
        <v>0</v>
      </c>
    </row>
    <row r="45" spans="3:65" x14ac:dyDescent="0.2">
      <c r="D45" s="52" t="s">
        <v>173</v>
      </c>
      <c r="F45" s="62"/>
      <c r="K45" s="60">
        <f>SUM(K42:K43)</f>
        <v>0</v>
      </c>
      <c r="L45" s="60">
        <f>SUM(L42:L43)</f>
        <v>0</v>
      </c>
      <c r="O45" s="60">
        <f ca="1">SUM(O42:O44)</f>
        <v>0</v>
      </c>
      <c r="P45" s="60">
        <f t="shared" ref="P45:BM45" ca="1" si="70">SUM(P42:P44)</f>
        <v>-18719.446522126513</v>
      </c>
      <c r="Q45" s="60">
        <f t="shared" ca="1" si="70"/>
        <v>-18251.46035907335</v>
      </c>
      <c r="R45" s="60">
        <f t="shared" ca="1" si="70"/>
        <v>-17783.474196020186</v>
      </c>
      <c r="S45" s="60">
        <f t="shared" ca="1" si="70"/>
        <v>-17315.488032967023</v>
      </c>
      <c r="T45" s="60">
        <f t="shared" ca="1" si="70"/>
        <v>-16847.501869913864</v>
      </c>
      <c r="U45" s="60">
        <f t="shared" ca="1" si="70"/>
        <v>-16379.5157068607</v>
      </c>
      <c r="V45" s="60">
        <f t="shared" ca="1" si="70"/>
        <v>-15911.529543807537</v>
      </c>
      <c r="W45" s="60">
        <f t="shared" ca="1" si="70"/>
        <v>-15443.543380754374</v>
      </c>
      <c r="X45" s="60">
        <f t="shared" ca="1" si="70"/>
        <v>-14975.557217701211</v>
      </c>
      <c r="Y45" s="60">
        <f t="shared" ca="1" si="70"/>
        <v>-14507.571054648048</v>
      </c>
      <c r="Z45" s="60">
        <f t="shared" ca="1" si="70"/>
        <v>-14039.584891594886</v>
      </c>
      <c r="AA45" s="60">
        <f t="shared" ca="1" si="70"/>
        <v>-13571.598728541725</v>
      </c>
      <c r="AB45" s="60">
        <f t="shared" ca="1" si="70"/>
        <v>-13103.61256548856</v>
      </c>
      <c r="AC45" s="60">
        <f t="shared" ca="1" si="70"/>
        <v>-12635.626402435397</v>
      </c>
      <c r="AD45" s="60">
        <f t="shared" ca="1" si="70"/>
        <v>-12167.64023938223</v>
      </c>
      <c r="AE45" s="60">
        <f t="shared" ca="1" si="70"/>
        <v>-11699.654076329072</v>
      </c>
      <c r="AF45" s="60">
        <f t="shared" ca="1" si="70"/>
        <v>-11231.667913275905</v>
      </c>
      <c r="AG45" s="60">
        <f t="shared" ca="1" si="70"/>
        <v>-10763.681750222744</v>
      </c>
      <c r="AH45" s="60">
        <f t="shared" ca="1" si="70"/>
        <v>-10295.695587169577</v>
      </c>
      <c r="AI45" s="60">
        <f t="shared" ca="1" si="70"/>
        <v>-9827.7094241164159</v>
      </c>
      <c r="AJ45" s="60">
        <f t="shared" ca="1" si="70"/>
        <v>-9359.7232610632545</v>
      </c>
      <c r="AK45" s="60">
        <f t="shared" ca="1" si="70"/>
        <v>-8891.7370980100914</v>
      </c>
      <c r="AL45" s="60">
        <f t="shared" ca="1" si="70"/>
        <v>-8423.7509349569282</v>
      </c>
      <c r="AM45" s="60">
        <f t="shared" ca="1" si="70"/>
        <v>-7955.764771903765</v>
      </c>
      <c r="AN45" s="60">
        <f t="shared" ca="1" si="70"/>
        <v>-7487.7786088506018</v>
      </c>
      <c r="AO45" s="60">
        <f t="shared" ca="1" si="70"/>
        <v>-7019.7924457974377</v>
      </c>
      <c r="AP45" s="60">
        <f t="shared" ca="1" si="70"/>
        <v>-6551.8062827442754</v>
      </c>
      <c r="AQ45" s="60">
        <f t="shared" ca="1" si="70"/>
        <v>-6083.8201196911114</v>
      </c>
      <c r="AR45" s="60">
        <f t="shared" ca="1" si="70"/>
        <v>-5615.8339566379491</v>
      </c>
      <c r="AS45" s="60">
        <f t="shared" ca="1" si="70"/>
        <v>-5147.8477935847859</v>
      </c>
      <c r="AT45" s="60">
        <f t="shared" ca="1" si="70"/>
        <v>-4679.8616305316227</v>
      </c>
      <c r="AU45" s="60">
        <f t="shared" ca="1" si="70"/>
        <v>-4211.8754674784586</v>
      </c>
      <c r="AV45" s="60">
        <f t="shared" ca="1" si="70"/>
        <v>-3743.8893044253027</v>
      </c>
      <c r="AW45" s="60">
        <f t="shared" ca="1" si="70"/>
        <v>-3743.8893044253027</v>
      </c>
      <c r="AX45" s="60">
        <f t="shared" ca="1" si="70"/>
        <v>-3743.8893044253027</v>
      </c>
      <c r="AY45" s="60">
        <f t="shared" ca="1" si="70"/>
        <v>-3743.8893044253027</v>
      </c>
      <c r="AZ45" s="60">
        <f t="shared" ca="1" si="70"/>
        <v>-3743.8893044253027</v>
      </c>
      <c r="BA45" s="60">
        <f t="shared" ca="1" si="70"/>
        <v>-3743.8893044253027</v>
      </c>
      <c r="BB45" s="60">
        <f t="shared" ca="1" si="70"/>
        <v>-3743.8893044253027</v>
      </c>
      <c r="BC45" s="60">
        <f t="shared" ca="1" si="70"/>
        <v>-3743.8893044253027</v>
      </c>
      <c r="BD45" s="60">
        <f t="shared" ca="1" si="70"/>
        <v>-3743.8893044253027</v>
      </c>
      <c r="BE45" s="60">
        <f t="shared" ca="1" si="70"/>
        <v>0</v>
      </c>
      <c r="BF45" s="60">
        <f t="shared" ca="1" si="70"/>
        <v>0</v>
      </c>
      <c r="BG45" s="60">
        <f t="shared" ca="1" si="70"/>
        <v>0</v>
      </c>
      <c r="BH45" s="60">
        <f t="shared" ca="1" si="70"/>
        <v>0</v>
      </c>
      <c r="BI45" s="60">
        <f t="shared" ca="1" si="70"/>
        <v>0</v>
      </c>
      <c r="BJ45" s="60">
        <f t="shared" ca="1" si="70"/>
        <v>0</v>
      </c>
      <c r="BK45" s="60">
        <f t="shared" ca="1" si="70"/>
        <v>0</v>
      </c>
      <c r="BL45" s="60">
        <f t="shared" ca="1" si="70"/>
        <v>0</v>
      </c>
      <c r="BM45" s="60">
        <f t="shared" ca="1" si="70"/>
        <v>0</v>
      </c>
    </row>
    <row r="46" spans="3:65" x14ac:dyDescent="0.2">
      <c r="D46" s="37" t="s">
        <v>177</v>
      </c>
      <c r="K46" s="57">
        <f t="shared" ca="1" si="60"/>
        <v>368275.37013284932</v>
      </c>
      <c r="L46" s="111">
        <f t="shared" ca="1" si="61"/>
        <v>540279.9670124806</v>
      </c>
      <c r="O46" s="57">
        <f ca="1">O142</f>
        <v>0</v>
      </c>
      <c r="P46" s="57">
        <f t="shared" ref="P46:BM46" ca="1" si="71">P142</f>
        <v>170200.40149591028</v>
      </c>
      <c r="Q46" s="57">
        <f t="shared" ca="1" si="71"/>
        <v>23748.87633351254</v>
      </c>
      <c r="R46" s="57">
        <f t="shared" ca="1" si="71"/>
        <v>22313.891671114787</v>
      </c>
      <c r="S46" s="57">
        <f t="shared" ca="1" si="71"/>
        <v>20976.116008717028</v>
      </c>
      <c r="T46" s="57">
        <f t="shared" ca="1" si="71"/>
        <v>19721.66234631927</v>
      </c>
      <c r="U46" s="57">
        <f t="shared" ca="1" si="71"/>
        <v>18550.530683921515</v>
      </c>
      <c r="V46" s="57">
        <f t="shared" ca="1" si="71"/>
        <v>17451.148521523759</v>
      </c>
      <c r="W46" s="57">
        <f t="shared" ca="1" si="71"/>
        <v>16423.515859126001</v>
      </c>
      <c r="X46" s="57">
        <f t="shared" ca="1" si="71"/>
        <v>16104.12019672824</v>
      </c>
      <c r="Y46" s="57">
        <f t="shared" ca="1" si="71"/>
        <v>15921.280034330481</v>
      </c>
      <c r="Z46" s="57">
        <f t="shared" ca="1" si="71"/>
        <v>15743.068871932728</v>
      </c>
      <c r="AA46" s="57">
        <f t="shared" ca="1" si="71"/>
        <v>15560.228709534967</v>
      </c>
      <c r="AB46" s="57">
        <f t="shared" ca="1" si="71"/>
        <v>15382.017547137211</v>
      </c>
      <c r="AC46" s="57">
        <f t="shared" ca="1" si="71"/>
        <v>15199.177384739452</v>
      </c>
      <c r="AD46" s="57">
        <f t="shared" ca="1" si="71"/>
        <v>15020.966222341694</v>
      </c>
      <c r="AE46" s="57">
        <f t="shared" ca="1" si="71"/>
        <v>14838.126059943937</v>
      </c>
      <c r="AF46" s="57">
        <f t="shared" ca="1" si="71"/>
        <v>14659.914897546178</v>
      </c>
      <c r="AG46" s="57">
        <f t="shared" ca="1" si="71"/>
        <v>14477.074735148422</v>
      </c>
      <c r="AH46" s="57">
        <f t="shared" ca="1" si="71"/>
        <v>14298.863572750663</v>
      </c>
      <c r="AI46" s="57">
        <f t="shared" ca="1" si="71"/>
        <v>14116.023410352907</v>
      </c>
      <c r="AJ46" s="57">
        <f t="shared" ca="1" si="71"/>
        <v>8774.1627479551498</v>
      </c>
      <c r="AK46" s="57">
        <f t="shared" ca="1" si="71"/>
        <v>3429.9875855573928</v>
      </c>
      <c r="AL46" s="57">
        <f t="shared" ca="1" si="71"/>
        <v>3249.4619231596348</v>
      </c>
      <c r="AM46" s="57">
        <f t="shared" ca="1" si="71"/>
        <v>3068.9362607618773</v>
      </c>
      <c r="AN46" s="57">
        <f t="shared" ca="1" si="71"/>
        <v>2888.4105983641193</v>
      </c>
      <c r="AO46" s="57">
        <f t="shared" ca="1" si="71"/>
        <v>2707.8849359663614</v>
      </c>
      <c r="AP46" s="57">
        <f t="shared" ca="1" si="71"/>
        <v>2527.3592735686043</v>
      </c>
      <c r="AQ46" s="57">
        <f t="shared" ca="1" si="71"/>
        <v>2346.8336111708459</v>
      </c>
      <c r="AR46" s="57">
        <f t="shared" ca="1" si="71"/>
        <v>2166.3079487730888</v>
      </c>
      <c r="AS46" s="57">
        <f t="shared" ca="1" si="71"/>
        <v>1985.7822863753311</v>
      </c>
      <c r="AT46" s="57">
        <f t="shared" ca="1" si="71"/>
        <v>1805.2566239775733</v>
      </c>
      <c r="AU46" s="57">
        <f t="shared" ca="1" si="71"/>
        <v>1624.7309615798154</v>
      </c>
      <c r="AV46" s="57">
        <f t="shared" ca="1" si="71"/>
        <v>1444.2052991820606</v>
      </c>
      <c r="AW46" s="57">
        <f t="shared" ca="1" si="71"/>
        <v>1444.2052991820606</v>
      </c>
      <c r="AX46" s="57">
        <f t="shared" ca="1" si="71"/>
        <v>1444.2052991820606</v>
      </c>
      <c r="AY46" s="57">
        <f t="shared" ca="1" si="71"/>
        <v>1444.2052991820606</v>
      </c>
      <c r="AZ46" s="57">
        <f t="shared" ca="1" si="71"/>
        <v>1444.2052991820606</v>
      </c>
      <c r="BA46" s="57">
        <f t="shared" ca="1" si="71"/>
        <v>1444.2052991820606</v>
      </c>
      <c r="BB46" s="57">
        <f t="shared" ca="1" si="71"/>
        <v>1444.2052991820606</v>
      </c>
      <c r="BC46" s="57">
        <f t="shared" ca="1" si="71"/>
        <v>1444.2052991820606</v>
      </c>
      <c r="BD46" s="57">
        <f t="shared" ca="1" si="71"/>
        <v>1444.2052991820606</v>
      </c>
      <c r="BE46" s="57">
        <f t="shared" ca="1" si="71"/>
        <v>0</v>
      </c>
      <c r="BF46" s="57">
        <f t="shared" ca="1" si="71"/>
        <v>0</v>
      </c>
      <c r="BG46" s="57">
        <f t="shared" ca="1" si="71"/>
        <v>0</v>
      </c>
      <c r="BH46" s="57">
        <f t="shared" ca="1" si="71"/>
        <v>0</v>
      </c>
      <c r="BI46" s="57">
        <f t="shared" ca="1" si="71"/>
        <v>0</v>
      </c>
      <c r="BJ46" s="57">
        <f t="shared" ca="1" si="71"/>
        <v>0</v>
      </c>
      <c r="BK46" s="57">
        <f t="shared" ca="1" si="71"/>
        <v>0</v>
      </c>
      <c r="BL46" s="57">
        <f t="shared" ca="1" si="71"/>
        <v>0</v>
      </c>
      <c r="BM46" s="57">
        <f t="shared" ca="1" si="71"/>
        <v>0</v>
      </c>
    </row>
    <row r="47" spans="3:65" x14ac:dyDescent="0.2">
      <c r="D47" s="37" t="s">
        <v>175</v>
      </c>
      <c r="K47" s="57">
        <f t="shared" si="60"/>
        <v>0</v>
      </c>
      <c r="L47" s="111">
        <f t="shared" si="61"/>
        <v>0</v>
      </c>
      <c r="O47" s="59">
        <f>O171</f>
        <v>0</v>
      </c>
      <c r="P47" s="59">
        <f t="shared" ref="P47:BM47" si="72">P171</f>
        <v>0</v>
      </c>
      <c r="Q47" s="59">
        <f t="shared" si="72"/>
        <v>0</v>
      </c>
      <c r="R47" s="59">
        <f t="shared" si="72"/>
        <v>0</v>
      </c>
      <c r="S47" s="59">
        <f t="shared" si="72"/>
        <v>0</v>
      </c>
      <c r="T47" s="59">
        <f t="shared" si="72"/>
        <v>0</v>
      </c>
      <c r="U47" s="59">
        <f t="shared" si="72"/>
        <v>0</v>
      </c>
      <c r="V47" s="59">
        <f t="shared" si="72"/>
        <v>0</v>
      </c>
      <c r="W47" s="59">
        <f t="shared" si="72"/>
        <v>0</v>
      </c>
      <c r="X47" s="59">
        <f t="shared" si="72"/>
        <v>0</v>
      </c>
      <c r="Y47" s="59">
        <f t="shared" si="72"/>
        <v>0</v>
      </c>
      <c r="Z47" s="59">
        <f t="shared" si="72"/>
        <v>0</v>
      </c>
      <c r="AA47" s="59">
        <f t="shared" si="72"/>
        <v>0</v>
      </c>
      <c r="AB47" s="59">
        <f t="shared" si="72"/>
        <v>0</v>
      </c>
      <c r="AC47" s="59">
        <f t="shared" si="72"/>
        <v>0</v>
      </c>
      <c r="AD47" s="59">
        <f t="shared" si="72"/>
        <v>0</v>
      </c>
      <c r="AE47" s="59">
        <f t="shared" si="72"/>
        <v>0</v>
      </c>
      <c r="AF47" s="59">
        <f t="shared" si="72"/>
        <v>0</v>
      </c>
      <c r="AG47" s="59">
        <f t="shared" si="72"/>
        <v>0</v>
      </c>
      <c r="AH47" s="59">
        <f t="shared" si="72"/>
        <v>0</v>
      </c>
      <c r="AI47" s="59">
        <f t="shared" si="72"/>
        <v>0</v>
      </c>
      <c r="AJ47" s="59">
        <f t="shared" si="72"/>
        <v>0</v>
      </c>
      <c r="AK47" s="59">
        <f t="shared" si="72"/>
        <v>0</v>
      </c>
      <c r="AL47" s="59">
        <f t="shared" si="72"/>
        <v>0</v>
      </c>
      <c r="AM47" s="59">
        <f t="shared" si="72"/>
        <v>0</v>
      </c>
      <c r="AN47" s="59">
        <f t="shared" si="72"/>
        <v>0</v>
      </c>
      <c r="AO47" s="59">
        <f t="shared" si="72"/>
        <v>0</v>
      </c>
      <c r="AP47" s="59">
        <f t="shared" si="72"/>
        <v>0</v>
      </c>
      <c r="AQ47" s="59">
        <f t="shared" si="72"/>
        <v>0</v>
      </c>
      <c r="AR47" s="59">
        <f t="shared" si="72"/>
        <v>0</v>
      </c>
      <c r="AS47" s="59">
        <f t="shared" si="72"/>
        <v>0</v>
      </c>
      <c r="AT47" s="59">
        <f t="shared" si="72"/>
        <v>0</v>
      </c>
      <c r="AU47" s="59">
        <f t="shared" si="72"/>
        <v>0</v>
      </c>
      <c r="AV47" s="59">
        <f t="shared" si="72"/>
        <v>0</v>
      </c>
      <c r="AW47" s="59">
        <f t="shared" si="72"/>
        <v>0</v>
      </c>
      <c r="AX47" s="59">
        <f t="shared" si="72"/>
        <v>0</v>
      </c>
      <c r="AY47" s="59">
        <f t="shared" si="72"/>
        <v>0</v>
      </c>
      <c r="AZ47" s="59">
        <f t="shared" si="72"/>
        <v>0</v>
      </c>
      <c r="BA47" s="59">
        <f t="shared" si="72"/>
        <v>0</v>
      </c>
      <c r="BB47" s="59">
        <f t="shared" si="72"/>
        <v>0</v>
      </c>
      <c r="BC47" s="59">
        <f t="shared" si="72"/>
        <v>0</v>
      </c>
      <c r="BD47" s="59">
        <f t="shared" si="72"/>
        <v>0</v>
      </c>
      <c r="BE47" s="59">
        <f t="shared" si="72"/>
        <v>0</v>
      </c>
      <c r="BF47" s="59">
        <f t="shared" si="72"/>
        <v>0</v>
      </c>
      <c r="BG47" s="59">
        <f t="shared" si="72"/>
        <v>0</v>
      </c>
      <c r="BH47" s="59">
        <f t="shared" si="72"/>
        <v>0</v>
      </c>
      <c r="BI47" s="59">
        <f t="shared" si="72"/>
        <v>0</v>
      </c>
      <c r="BJ47" s="59">
        <f t="shared" si="72"/>
        <v>0</v>
      </c>
      <c r="BK47" s="59">
        <f t="shared" si="72"/>
        <v>0</v>
      </c>
      <c r="BL47" s="59">
        <f t="shared" si="72"/>
        <v>0</v>
      </c>
      <c r="BM47" s="59">
        <f t="shared" si="72"/>
        <v>0</v>
      </c>
    </row>
    <row r="48" spans="3:65" x14ac:dyDescent="0.2">
      <c r="D48" s="52" t="s">
        <v>211</v>
      </c>
      <c r="K48" s="60">
        <f t="shared" ref="K48" ca="1" si="73">SUMPRODUCT(O48:BM48,$O$7:$BM$7)</f>
        <v>177636.03795209836</v>
      </c>
      <c r="L48" s="60">
        <f t="shared" ref="L48" ca="1" si="74">SUM(O48:BM48)</f>
        <v>139683.81143897324</v>
      </c>
      <c r="O48" s="60">
        <f ca="1">SUM(O45:O47)</f>
        <v>0</v>
      </c>
      <c r="P48" s="60">
        <f t="shared" ref="P48:BM48" ca="1" si="75">SUM(P45:P47)</f>
        <v>151480.95497378375</v>
      </c>
      <c r="Q48" s="60">
        <f t="shared" ca="1" si="75"/>
        <v>5497.4159744391909</v>
      </c>
      <c r="R48" s="60">
        <f t="shared" ca="1" si="75"/>
        <v>4530.4174750946004</v>
      </c>
      <c r="S48" s="60">
        <f t="shared" ca="1" si="75"/>
        <v>3660.6279757500051</v>
      </c>
      <c r="T48" s="60">
        <f t="shared" ca="1" si="75"/>
        <v>2874.1604764054064</v>
      </c>
      <c r="U48" s="60">
        <f t="shared" ca="1" si="75"/>
        <v>2171.014977060815</v>
      </c>
      <c r="V48" s="60">
        <f t="shared" ca="1" si="75"/>
        <v>1539.6189777162217</v>
      </c>
      <c r="W48" s="60">
        <f t="shared" ca="1" si="75"/>
        <v>979.97247837162649</v>
      </c>
      <c r="X48" s="60">
        <f t="shared" ca="1" si="75"/>
        <v>1128.5629790270286</v>
      </c>
      <c r="Y48" s="60">
        <f t="shared" ca="1" si="75"/>
        <v>1413.708979682433</v>
      </c>
      <c r="Z48" s="60">
        <f t="shared" ca="1" si="75"/>
        <v>1703.4839803378418</v>
      </c>
      <c r="AA48" s="60">
        <f t="shared" ca="1" si="75"/>
        <v>1988.6299809932425</v>
      </c>
      <c r="AB48" s="60">
        <f t="shared" ca="1" si="75"/>
        <v>2278.4049816486513</v>
      </c>
      <c r="AC48" s="60">
        <f t="shared" ca="1" si="75"/>
        <v>2563.5509823040557</v>
      </c>
      <c r="AD48" s="60">
        <f t="shared" ca="1" si="75"/>
        <v>2853.3259829594645</v>
      </c>
      <c r="AE48" s="60">
        <f t="shared" ca="1" si="75"/>
        <v>3138.4719836148652</v>
      </c>
      <c r="AF48" s="60">
        <f t="shared" ca="1" si="75"/>
        <v>3428.2469842702722</v>
      </c>
      <c r="AG48" s="60">
        <f t="shared" ca="1" si="75"/>
        <v>3713.3929849256783</v>
      </c>
      <c r="AH48" s="60">
        <f t="shared" ca="1" si="75"/>
        <v>4003.1679855810853</v>
      </c>
      <c r="AI48" s="60">
        <f t="shared" ca="1" si="75"/>
        <v>4288.3139862364915</v>
      </c>
      <c r="AJ48" s="60">
        <f t="shared" ca="1" si="75"/>
        <v>-585.56051310810471</v>
      </c>
      <c r="AK48" s="60">
        <f t="shared" ca="1" si="75"/>
        <v>-5461.7495124526986</v>
      </c>
      <c r="AL48" s="60">
        <f t="shared" ca="1" si="75"/>
        <v>-5174.2890117972929</v>
      </c>
      <c r="AM48" s="60">
        <f t="shared" ca="1" si="75"/>
        <v>-4886.8285111418882</v>
      </c>
      <c r="AN48" s="60">
        <f t="shared" ca="1" si="75"/>
        <v>-4599.3680104864825</v>
      </c>
      <c r="AO48" s="60">
        <f t="shared" ca="1" si="75"/>
        <v>-4311.9075098310768</v>
      </c>
      <c r="AP48" s="60">
        <f t="shared" ca="1" si="75"/>
        <v>-4024.4470091756712</v>
      </c>
      <c r="AQ48" s="60">
        <f t="shared" ca="1" si="75"/>
        <v>-3736.9865085202655</v>
      </c>
      <c r="AR48" s="60">
        <f t="shared" ca="1" si="75"/>
        <v>-3449.5260078648603</v>
      </c>
      <c r="AS48" s="60">
        <f t="shared" ca="1" si="75"/>
        <v>-3162.0655072094551</v>
      </c>
      <c r="AT48" s="60">
        <f t="shared" ca="1" si="75"/>
        <v>-2874.6050065540494</v>
      </c>
      <c r="AU48" s="60">
        <f t="shared" ca="1" si="75"/>
        <v>-2587.1445058986433</v>
      </c>
      <c r="AV48" s="60">
        <f t="shared" ca="1" si="75"/>
        <v>-2299.6840052432422</v>
      </c>
      <c r="AW48" s="60">
        <f t="shared" ca="1" si="75"/>
        <v>-2299.6840052432422</v>
      </c>
      <c r="AX48" s="60">
        <f t="shared" ca="1" si="75"/>
        <v>-2299.6840052432422</v>
      </c>
      <c r="AY48" s="60">
        <f t="shared" ca="1" si="75"/>
        <v>-2299.6840052432422</v>
      </c>
      <c r="AZ48" s="60">
        <f t="shared" ca="1" si="75"/>
        <v>-2299.6840052432422</v>
      </c>
      <c r="BA48" s="60">
        <f t="shared" ca="1" si="75"/>
        <v>-2299.6840052432422</v>
      </c>
      <c r="BB48" s="60">
        <f t="shared" ca="1" si="75"/>
        <v>-2299.6840052432422</v>
      </c>
      <c r="BC48" s="60">
        <f t="shared" ca="1" si="75"/>
        <v>-2299.6840052432422</v>
      </c>
      <c r="BD48" s="60">
        <f t="shared" ca="1" si="75"/>
        <v>-2299.6840052432422</v>
      </c>
      <c r="BE48" s="60">
        <f t="shared" ca="1" si="75"/>
        <v>0</v>
      </c>
      <c r="BF48" s="60">
        <f t="shared" ca="1" si="75"/>
        <v>0</v>
      </c>
      <c r="BG48" s="60">
        <f t="shared" ca="1" si="75"/>
        <v>0</v>
      </c>
      <c r="BH48" s="60">
        <f t="shared" ca="1" si="75"/>
        <v>0</v>
      </c>
      <c r="BI48" s="60">
        <f t="shared" ca="1" si="75"/>
        <v>0</v>
      </c>
      <c r="BJ48" s="60">
        <f t="shared" ca="1" si="75"/>
        <v>0</v>
      </c>
      <c r="BK48" s="60">
        <f t="shared" ca="1" si="75"/>
        <v>0</v>
      </c>
      <c r="BL48" s="60">
        <f t="shared" ca="1" si="75"/>
        <v>0</v>
      </c>
      <c r="BM48" s="60">
        <f t="shared" ca="1" si="75"/>
        <v>0</v>
      </c>
    </row>
    <row r="49" spans="3:65" x14ac:dyDescent="0.2">
      <c r="D49" s="37" t="s">
        <v>178</v>
      </c>
      <c r="K49" s="57">
        <f t="shared" si="60"/>
        <v>-1037320.5864703963</v>
      </c>
      <c r="L49" s="111">
        <f t="shared" si="61"/>
        <v>-1000000</v>
      </c>
      <c r="O49" s="57">
        <f>SUMIF($F$59:$F$83,"&gt;=3",O$59:O$83)</f>
        <v>0</v>
      </c>
      <c r="P49" s="57">
        <f t="shared" ref="P49:BM49" si="76">SUMIF($F$59:$F$83,"&gt;=3",P$59:P$83)</f>
        <v>-1000000</v>
      </c>
      <c r="Q49" s="57">
        <f t="shared" si="76"/>
        <v>0</v>
      </c>
      <c r="R49" s="57">
        <f t="shared" si="76"/>
        <v>0</v>
      </c>
      <c r="S49" s="57">
        <f t="shared" si="76"/>
        <v>0</v>
      </c>
      <c r="T49" s="57">
        <f t="shared" si="76"/>
        <v>0</v>
      </c>
      <c r="U49" s="57">
        <f t="shared" si="76"/>
        <v>0</v>
      </c>
      <c r="V49" s="57">
        <f t="shared" si="76"/>
        <v>0</v>
      </c>
      <c r="W49" s="57">
        <f t="shared" si="76"/>
        <v>0</v>
      </c>
      <c r="X49" s="57">
        <f t="shared" si="76"/>
        <v>0</v>
      </c>
      <c r="Y49" s="57">
        <f t="shared" si="76"/>
        <v>0</v>
      </c>
      <c r="Z49" s="57">
        <f t="shared" si="76"/>
        <v>0</v>
      </c>
      <c r="AA49" s="57">
        <f t="shared" si="76"/>
        <v>0</v>
      </c>
      <c r="AB49" s="57">
        <f t="shared" si="76"/>
        <v>0</v>
      </c>
      <c r="AC49" s="57">
        <f t="shared" si="76"/>
        <v>0</v>
      </c>
      <c r="AD49" s="57">
        <f t="shared" si="76"/>
        <v>0</v>
      </c>
      <c r="AE49" s="57">
        <f t="shared" si="76"/>
        <v>0</v>
      </c>
      <c r="AF49" s="57">
        <f t="shared" si="76"/>
        <v>0</v>
      </c>
      <c r="AG49" s="57">
        <f t="shared" si="76"/>
        <v>0</v>
      </c>
      <c r="AH49" s="57">
        <f t="shared" si="76"/>
        <v>0</v>
      </c>
      <c r="AI49" s="57">
        <f t="shared" si="76"/>
        <v>0</v>
      </c>
      <c r="AJ49" s="57">
        <f t="shared" si="76"/>
        <v>0</v>
      </c>
      <c r="AK49" s="57">
        <f t="shared" si="76"/>
        <v>0</v>
      </c>
      <c r="AL49" s="57">
        <f t="shared" si="76"/>
        <v>0</v>
      </c>
      <c r="AM49" s="57">
        <f t="shared" si="76"/>
        <v>0</v>
      </c>
      <c r="AN49" s="57">
        <f t="shared" si="76"/>
        <v>0</v>
      </c>
      <c r="AO49" s="57">
        <f t="shared" si="76"/>
        <v>0</v>
      </c>
      <c r="AP49" s="57">
        <f t="shared" si="76"/>
        <v>0</v>
      </c>
      <c r="AQ49" s="57">
        <f t="shared" si="76"/>
        <v>0</v>
      </c>
      <c r="AR49" s="57">
        <f t="shared" si="76"/>
        <v>0</v>
      </c>
      <c r="AS49" s="57">
        <f t="shared" si="76"/>
        <v>0</v>
      </c>
      <c r="AT49" s="57">
        <f t="shared" si="76"/>
        <v>0</v>
      </c>
      <c r="AU49" s="57">
        <f t="shared" si="76"/>
        <v>0</v>
      </c>
      <c r="AV49" s="57">
        <f t="shared" si="76"/>
        <v>0</v>
      </c>
      <c r="AW49" s="57">
        <f t="shared" si="76"/>
        <v>0</v>
      </c>
      <c r="AX49" s="57">
        <f t="shared" si="76"/>
        <v>0</v>
      </c>
      <c r="AY49" s="57">
        <f t="shared" si="76"/>
        <v>0</v>
      </c>
      <c r="AZ49" s="57">
        <f t="shared" si="76"/>
        <v>0</v>
      </c>
      <c r="BA49" s="57">
        <f t="shared" si="76"/>
        <v>0</v>
      </c>
      <c r="BB49" s="57">
        <f t="shared" si="76"/>
        <v>0</v>
      </c>
      <c r="BC49" s="57">
        <f t="shared" si="76"/>
        <v>0</v>
      </c>
      <c r="BD49" s="57">
        <f t="shared" si="76"/>
        <v>0</v>
      </c>
      <c r="BE49" s="57">
        <f t="shared" si="76"/>
        <v>0</v>
      </c>
      <c r="BF49" s="57">
        <f t="shared" si="76"/>
        <v>0</v>
      </c>
      <c r="BG49" s="57">
        <f t="shared" si="76"/>
        <v>0</v>
      </c>
      <c r="BH49" s="57">
        <f t="shared" si="76"/>
        <v>0</v>
      </c>
      <c r="BI49" s="57">
        <f t="shared" si="76"/>
        <v>0</v>
      </c>
      <c r="BJ49" s="57">
        <f t="shared" si="76"/>
        <v>0</v>
      </c>
      <c r="BK49" s="57">
        <f t="shared" si="76"/>
        <v>0</v>
      </c>
      <c r="BL49" s="57">
        <f t="shared" si="76"/>
        <v>0</v>
      </c>
      <c r="BM49" s="57">
        <f t="shared" si="76"/>
        <v>0</v>
      </c>
    </row>
    <row r="50" spans="3:65" x14ac:dyDescent="0.2">
      <c r="D50" s="37" t="s">
        <v>176</v>
      </c>
      <c r="K50" s="57">
        <f t="shared" si="60"/>
        <v>0</v>
      </c>
      <c r="L50" s="111">
        <f t="shared" si="61"/>
        <v>0</v>
      </c>
      <c r="O50" s="57">
        <f t="shared" ref="O50:AT50" si="77">O200</f>
        <v>0</v>
      </c>
      <c r="P50" s="57">
        <f t="shared" si="77"/>
        <v>0</v>
      </c>
      <c r="Q50" s="57">
        <f t="shared" si="77"/>
        <v>0</v>
      </c>
      <c r="R50" s="57">
        <f t="shared" si="77"/>
        <v>0</v>
      </c>
      <c r="S50" s="57">
        <f t="shared" si="77"/>
        <v>0</v>
      </c>
      <c r="T50" s="57">
        <f t="shared" si="77"/>
        <v>0</v>
      </c>
      <c r="U50" s="57">
        <f t="shared" si="77"/>
        <v>0</v>
      </c>
      <c r="V50" s="57">
        <f t="shared" si="77"/>
        <v>0</v>
      </c>
      <c r="W50" s="57">
        <f t="shared" si="77"/>
        <v>0</v>
      </c>
      <c r="X50" s="57">
        <f t="shared" si="77"/>
        <v>0</v>
      </c>
      <c r="Y50" s="57">
        <f t="shared" si="77"/>
        <v>0</v>
      </c>
      <c r="Z50" s="57">
        <f t="shared" si="77"/>
        <v>0</v>
      </c>
      <c r="AA50" s="57">
        <f t="shared" si="77"/>
        <v>0</v>
      </c>
      <c r="AB50" s="57">
        <f t="shared" si="77"/>
        <v>0</v>
      </c>
      <c r="AC50" s="57">
        <f t="shared" si="77"/>
        <v>0</v>
      </c>
      <c r="AD50" s="57">
        <f t="shared" si="77"/>
        <v>0</v>
      </c>
      <c r="AE50" s="57">
        <f t="shared" si="77"/>
        <v>0</v>
      </c>
      <c r="AF50" s="57">
        <f t="shared" si="77"/>
        <v>0</v>
      </c>
      <c r="AG50" s="57">
        <f t="shared" si="77"/>
        <v>0</v>
      </c>
      <c r="AH50" s="57">
        <f t="shared" si="77"/>
        <v>0</v>
      </c>
      <c r="AI50" s="57">
        <f t="shared" si="77"/>
        <v>0</v>
      </c>
      <c r="AJ50" s="57">
        <f t="shared" si="77"/>
        <v>0</v>
      </c>
      <c r="AK50" s="57">
        <f t="shared" si="77"/>
        <v>0</v>
      </c>
      <c r="AL50" s="57">
        <f t="shared" si="77"/>
        <v>0</v>
      </c>
      <c r="AM50" s="57">
        <f t="shared" si="77"/>
        <v>0</v>
      </c>
      <c r="AN50" s="57">
        <f t="shared" si="77"/>
        <v>0</v>
      </c>
      <c r="AO50" s="57">
        <f t="shared" si="77"/>
        <v>0</v>
      </c>
      <c r="AP50" s="57">
        <f t="shared" si="77"/>
        <v>0</v>
      </c>
      <c r="AQ50" s="57">
        <f t="shared" si="77"/>
        <v>0</v>
      </c>
      <c r="AR50" s="57">
        <f t="shared" si="77"/>
        <v>0</v>
      </c>
      <c r="AS50" s="57">
        <f t="shared" si="77"/>
        <v>0</v>
      </c>
      <c r="AT50" s="57">
        <f t="shared" si="77"/>
        <v>0</v>
      </c>
      <c r="AU50" s="57">
        <f t="shared" ref="AU50:BM50" si="78">AU200</f>
        <v>0</v>
      </c>
      <c r="AV50" s="57">
        <f t="shared" si="78"/>
        <v>0</v>
      </c>
      <c r="AW50" s="57">
        <f t="shared" si="78"/>
        <v>0</v>
      </c>
      <c r="AX50" s="57">
        <f t="shared" si="78"/>
        <v>0</v>
      </c>
      <c r="AY50" s="57">
        <f t="shared" si="78"/>
        <v>0</v>
      </c>
      <c r="AZ50" s="57">
        <f t="shared" si="78"/>
        <v>0</v>
      </c>
      <c r="BA50" s="57">
        <f t="shared" si="78"/>
        <v>0</v>
      </c>
      <c r="BB50" s="57">
        <f t="shared" si="78"/>
        <v>0</v>
      </c>
      <c r="BC50" s="57">
        <f t="shared" si="78"/>
        <v>0</v>
      </c>
      <c r="BD50" s="57">
        <f t="shared" si="78"/>
        <v>0</v>
      </c>
      <c r="BE50" s="57">
        <f t="shared" si="78"/>
        <v>0</v>
      </c>
      <c r="BF50" s="57">
        <f t="shared" si="78"/>
        <v>0</v>
      </c>
      <c r="BG50" s="57">
        <f t="shared" si="78"/>
        <v>0</v>
      </c>
      <c r="BH50" s="57">
        <f t="shared" si="78"/>
        <v>0</v>
      </c>
      <c r="BI50" s="57">
        <f t="shared" si="78"/>
        <v>0</v>
      </c>
      <c r="BJ50" s="57">
        <f t="shared" si="78"/>
        <v>0</v>
      </c>
      <c r="BK50" s="57">
        <f t="shared" si="78"/>
        <v>0</v>
      </c>
      <c r="BL50" s="57">
        <f t="shared" si="78"/>
        <v>0</v>
      </c>
      <c r="BM50" s="57">
        <f t="shared" si="78"/>
        <v>0</v>
      </c>
    </row>
    <row r="51" spans="3:65" s="39" customFormat="1" x14ac:dyDescent="0.2">
      <c r="D51" s="48" t="s">
        <v>213</v>
      </c>
      <c r="F51" s="50"/>
      <c r="G51" s="50"/>
      <c r="K51" s="115">
        <f t="shared" ca="1" si="60"/>
        <v>-859684.5485182975</v>
      </c>
      <c r="L51" s="116">
        <f t="shared" ca="1" si="61"/>
        <v>-860316.18856102729</v>
      </c>
      <c r="O51" s="115">
        <f ca="1">SUM(O48:O50)</f>
        <v>0</v>
      </c>
      <c r="P51" s="115">
        <f t="shared" ref="P51:BM51" ca="1" si="79">SUM(P48:P50)</f>
        <v>-848519.04502621619</v>
      </c>
      <c r="Q51" s="115">
        <f t="shared" ca="1" si="79"/>
        <v>5497.4159744391909</v>
      </c>
      <c r="R51" s="115">
        <f t="shared" ca="1" si="79"/>
        <v>4530.4174750946004</v>
      </c>
      <c r="S51" s="115">
        <f t="shared" ca="1" si="79"/>
        <v>3660.6279757500051</v>
      </c>
      <c r="T51" s="115">
        <f t="shared" ca="1" si="79"/>
        <v>2874.1604764054064</v>
      </c>
      <c r="U51" s="115">
        <f t="shared" ca="1" si="79"/>
        <v>2171.014977060815</v>
      </c>
      <c r="V51" s="115">
        <f t="shared" ca="1" si="79"/>
        <v>1539.6189777162217</v>
      </c>
      <c r="W51" s="115">
        <f t="shared" ca="1" si="79"/>
        <v>979.97247837162649</v>
      </c>
      <c r="X51" s="115">
        <f t="shared" ca="1" si="79"/>
        <v>1128.5629790270286</v>
      </c>
      <c r="Y51" s="115">
        <f t="shared" ca="1" si="79"/>
        <v>1413.708979682433</v>
      </c>
      <c r="Z51" s="115">
        <f t="shared" ca="1" si="79"/>
        <v>1703.4839803378418</v>
      </c>
      <c r="AA51" s="115">
        <f t="shared" ca="1" si="79"/>
        <v>1988.6299809932425</v>
      </c>
      <c r="AB51" s="115">
        <f t="shared" ca="1" si="79"/>
        <v>2278.4049816486513</v>
      </c>
      <c r="AC51" s="115">
        <f t="shared" ca="1" si="79"/>
        <v>2563.5509823040557</v>
      </c>
      <c r="AD51" s="115">
        <f t="shared" ca="1" si="79"/>
        <v>2853.3259829594645</v>
      </c>
      <c r="AE51" s="115">
        <f t="shared" ca="1" si="79"/>
        <v>3138.4719836148652</v>
      </c>
      <c r="AF51" s="115">
        <f t="shared" ca="1" si="79"/>
        <v>3428.2469842702722</v>
      </c>
      <c r="AG51" s="115">
        <f t="shared" ca="1" si="79"/>
        <v>3713.3929849256783</v>
      </c>
      <c r="AH51" s="115">
        <f t="shared" ca="1" si="79"/>
        <v>4003.1679855810853</v>
      </c>
      <c r="AI51" s="115">
        <f t="shared" ca="1" si="79"/>
        <v>4288.3139862364915</v>
      </c>
      <c r="AJ51" s="115">
        <f t="shared" ca="1" si="79"/>
        <v>-585.56051310810471</v>
      </c>
      <c r="AK51" s="115">
        <f t="shared" ca="1" si="79"/>
        <v>-5461.7495124526986</v>
      </c>
      <c r="AL51" s="115">
        <f t="shared" ca="1" si="79"/>
        <v>-5174.2890117972929</v>
      </c>
      <c r="AM51" s="115">
        <f t="shared" ca="1" si="79"/>
        <v>-4886.8285111418882</v>
      </c>
      <c r="AN51" s="115">
        <f t="shared" ca="1" si="79"/>
        <v>-4599.3680104864825</v>
      </c>
      <c r="AO51" s="115">
        <f t="shared" ca="1" si="79"/>
        <v>-4311.9075098310768</v>
      </c>
      <c r="AP51" s="115">
        <f t="shared" ca="1" si="79"/>
        <v>-4024.4470091756712</v>
      </c>
      <c r="AQ51" s="115">
        <f t="shared" ca="1" si="79"/>
        <v>-3736.9865085202655</v>
      </c>
      <c r="AR51" s="115">
        <f t="shared" ca="1" si="79"/>
        <v>-3449.5260078648603</v>
      </c>
      <c r="AS51" s="115">
        <f t="shared" ca="1" si="79"/>
        <v>-3162.0655072094551</v>
      </c>
      <c r="AT51" s="115">
        <f t="shared" ca="1" si="79"/>
        <v>-2874.6050065540494</v>
      </c>
      <c r="AU51" s="115">
        <f t="shared" ca="1" si="79"/>
        <v>-2587.1445058986433</v>
      </c>
      <c r="AV51" s="115">
        <f t="shared" ca="1" si="79"/>
        <v>-2299.6840052432422</v>
      </c>
      <c r="AW51" s="115">
        <f t="shared" ca="1" si="79"/>
        <v>-2299.6840052432422</v>
      </c>
      <c r="AX51" s="115">
        <f t="shared" ca="1" si="79"/>
        <v>-2299.6840052432422</v>
      </c>
      <c r="AY51" s="115">
        <f t="shared" ca="1" si="79"/>
        <v>-2299.6840052432422</v>
      </c>
      <c r="AZ51" s="115">
        <f t="shared" ca="1" si="79"/>
        <v>-2299.6840052432422</v>
      </c>
      <c r="BA51" s="115">
        <f t="shared" ca="1" si="79"/>
        <v>-2299.6840052432422</v>
      </c>
      <c r="BB51" s="115">
        <f t="shared" ca="1" si="79"/>
        <v>-2299.6840052432422</v>
      </c>
      <c r="BC51" s="115">
        <f t="shared" ca="1" si="79"/>
        <v>-2299.6840052432422</v>
      </c>
      <c r="BD51" s="115">
        <f t="shared" ca="1" si="79"/>
        <v>-2299.6840052432422</v>
      </c>
      <c r="BE51" s="115">
        <f t="shared" ca="1" si="79"/>
        <v>0</v>
      </c>
      <c r="BF51" s="115">
        <f t="shared" ca="1" si="79"/>
        <v>0</v>
      </c>
      <c r="BG51" s="115">
        <f t="shared" ca="1" si="79"/>
        <v>0</v>
      </c>
      <c r="BH51" s="115">
        <f t="shared" ca="1" si="79"/>
        <v>0</v>
      </c>
      <c r="BI51" s="115">
        <f t="shared" ca="1" si="79"/>
        <v>0</v>
      </c>
      <c r="BJ51" s="115">
        <f t="shared" ca="1" si="79"/>
        <v>0</v>
      </c>
      <c r="BK51" s="115">
        <f t="shared" ca="1" si="79"/>
        <v>0</v>
      </c>
      <c r="BL51" s="115">
        <f t="shared" ca="1" si="79"/>
        <v>0</v>
      </c>
      <c r="BM51" s="115">
        <f t="shared" ca="1" si="79"/>
        <v>0</v>
      </c>
    </row>
    <row r="52" spans="3:65" x14ac:dyDescent="0.2"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3:65" x14ac:dyDescent="0.2">
      <c r="D53" s="37" t="s">
        <v>172</v>
      </c>
      <c r="K53" s="111">
        <f ca="1">K51-K37</f>
        <v>0</v>
      </c>
      <c r="L53" s="111">
        <f ca="1">L51-L37</f>
        <v>0</v>
      </c>
      <c r="O53" s="111">
        <f ca="1">ROUND(O51-O37,3)</f>
        <v>0</v>
      </c>
      <c r="P53" s="111">
        <f t="shared" ref="P53:BM53" ca="1" si="80">ROUND(P51-P37,3)</f>
        <v>0</v>
      </c>
      <c r="Q53" s="111">
        <f t="shared" ca="1" si="80"/>
        <v>0</v>
      </c>
      <c r="R53" s="111">
        <f t="shared" ca="1" si="80"/>
        <v>0</v>
      </c>
      <c r="S53" s="111">
        <f t="shared" ca="1" si="80"/>
        <v>0</v>
      </c>
      <c r="T53" s="111">
        <f t="shared" ca="1" si="80"/>
        <v>0</v>
      </c>
      <c r="U53" s="111">
        <f t="shared" ca="1" si="80"/>
        <v>0</v>
      </c>
      <c r="V53" s="111">
        <f t="shared" ca="1" si="80"/>
        <v>0</v>
      </c>
      <c r="W53" s="111">
        <f t="shared" ca="1" si="80"/>
        <v>0</v>
      </c>
      <c r="X53" s="111">
        <f t="shared" ca="1" si="80"/>
        <v>0</v>
      </c>
      <c r="Y53" s="111">
        <f t="shared" ca="1" si="80"/>
        <v>0</v>
      </c>
      <c r="Z53" s="111">
        <f t="shared" ca="1" si="80"/>
        <v>0</v>
      </c>
      <c r="AA53" s="111">
        <f t="shared" ca="1" si="80"/>
        <v>0</v>
      </c>
      <c r="AB53" s="111">
        <f t="shared" ca="1" si="80"/>
        <v>0</v>
      </c>
      <c r="AC53" s="111">
        <f t="shared" ca="1" si="80"/>
        <v>0</v>
      </c>
      <c r="AD53" s="111">
        <f t="shared" ca="1" si="80"/>
        <v>0</v>
      </c>
      <c r="AE53" s="111">
        <f t="shared" ca="1" si="80"/>
        <v>0</v>
      </c>
      <c r="AF53" s="111">
        <f t="shared" ca="1" si="80"/>
        <v>0</v>
      </c>
      <c r="AG53" s="111">
        <f t="shared" ca="1" si="80"/>
        <v>0</v>
      </c>
      <c r="AH53" s="111">
        <f t="shared" ca="1" si="80"/>
        <v>0</v>
      </c>
      <c r="AI53" s="111">
        <f t="shared" ca="1" si="80"/>
        <v>0</v>
      </c>
      <c r="AJ53" s="111">
        <f t="shared" ca="1" si="80"/>
        <v>0</v>
      </c>
      <c r="AK53" s="111">
        <f t="shared" ca="1" si="80"/>
        <v>0</v>
      </c>
      <c r="AL53" s="111">
        <f t="shared" ca="1" si="80"/>
        <v>0</v>
      </c>
      <c r="AM53" s="111">
        <f t="shared" ca="1" si="80"/>
        <v>0</v>
      </c>
      <c r="AN53" s="111">
        <f t="shared" ca="1" si="80"/>
        <v>0</v>
      </c>
      <c r="AO53" s="111">
        <f t="shared" ca="1" si="80"/>
        <v>0</v>
      </c>
      <c r="AP53" s="111">
        <f t="shared" ca="1" si="80"/>
        <v>0</v>
      </c>
      <c r="AQ53" s="111">
        <f t="shared" ca="1" si="80"/>
        <v>0</v>
      </c>
      <c r="AR53" s="111">
        <f t="shared" ca="1" si="80"/>
        <v>0</v>
      </c>
      <c r="AS53" s="111">
        <f t="shared" ca="1" si="80"/>
        <v>0</v>
      </c>
      <c r="AT53" s="111">
        <f t="shared" ca="1" si="80"/>
        <v>0</v>
      </c>
      <c r="AU53" s="111">
        <f t="shared" ca="1" si="80"/>
        <v>0</v>
      </c>
      <c r="AV53" s="111">
        <f t="shared" ca="1" si="80"/>
        <v>0</v>
      </c>
      <c r="AW53" s="111">
        <f t="shared" ca="1" si="80"/>
        <v>0</v>
      </c>
      <c r="AX53" s="111">
        <f t="shared" ca="1" si="80"/>
        <v>0</v>
      </c>
      <c r="AY53" s="111">
        <f t="shared" ca="1" si="80"/>
        <v>0</v>
      </c>
      <c r="AZ53" s="111">
        <f t="shared" ca="1" si="80"/>
        <v>0</v>
      </c>
      <c r="BA53" s="111">
        <f t="shared" ca="1" si="80"/>
        <v>0</v>
      </c>
      <c r="BB53" s="111">
        <f t="shared" ca="1" si="80"/>
        <v>0</v>
      </c>
      <c r="BC53" s="111">
        <f t="shared" ca="1" si="80"/>
        <v>0</v>
      </c>
      <c r="BD53" s="111">
        <f t="shared" ca="1" si="80"/>
        <v>0</v>
      </c>
      <c r="BE53" s="111">
        <f t="shared" ca="1" si="80"/>
        <v>0</v>
      </c>
      <c r="BF53" s="111">
        <f t="shared" ca="1" si="80"/>
        <v>0</v>
      </c>
      <c r="BG53" s="111">
        <f t="shared" ca="1" si="80"/>
        <v>0</v>
      </c>
      <c r="BH53" s="111">
        <f t="shared" ca="1" si="80"/>
        <v>0</v>
      </c>
      <c r="BI53" s="111">
        <f t="shared" ca="1" si="80"/>
        <v>0</v>
      </c>
      <c r="BJ53" s="111">
        <f t="shared" ca="1" si="80"/>
        <v>0</v>
      </c>
      <c r="BK53" s="111">
        <f t="shared" ca="1" si="80"/>
        <v>0</v>
      </c>
      <c r="BL53" s="111">
        <f t="shared" ca="1" si="80"/>
        <v>0</v>
      </c>
      <c r="BM53" s="111">
        <f t="shared" ca="1" si="80"/>
        <v>0</v>
      </c>
    </row>
    <row r="54" spans="3:65" s="57" customFormat="1" x14ac:dyDescent="0.2">
      <c r="D54" s="58"/>
      <c r="F54" s="63"/>
      <c r="G54" s="63"/>
    </row>
    <row r="55" spans="3:65" s="198" customFormat="1" ht="15.75" x14ac:dyDescent="0.25">
      <c r="D55" s="193" t="s">
        <v>106</v>
      </c>
      <c r="F55" s="199"/>
      <c r="G55" s="199"/>
      <c r="O55" s="200"/>
      <c r="P55" s="200"/>
      <c r="Q55" s="200"/>
      <c r="R55" s="200"/>
    </row>
    <row r="56" spans="3:65" s="45" customFormat="1" x14ac:dyDescent="0.2">
      <c r="D56" s="53"/>
      <c r="F56" s="62"/>
      <c r="G56" s="62"/>
      <c r="K56" s="46"/>
      <c r="L56" s="46"/>
      <c r="M56" s="46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</row>
    <row r="57" spans="3:65" s="57" customFormat="1" x14ac:dyDescent="0.2">
      <c r="D57" s="58"/>
      <c r="F57" s="63"/>
      <c r="G57" s="63"/>
    </row>
    <row r="58" spans="3:65" x14ac:dyDescent="0.2">
      <c r="D58" s="49" t="s">
        <v>206</v>
      </c>
      <c r="E58" s="45"/>
      <c r="F58" s="50"/>
      <c r="G58" s="50"/>
      <c r="K58" s="46"/>
      <c r="L58" s="46"/>
      <c r="M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3:65" x14ac:dyDescent="0.2">
      <c r="C59" s="51">
        <f>C58+1</f>
        <v>1</v>
      </c>
      <c r="D59" s="108" t="str">
        <f>RevReq!D117</f>
        <v>CR Factors</v>
      </c>
      <c r="E59" s="187" t="str">
        <f>RevReq!E117</f>
        <v>Capital</v>
      </c>
      <c r="F59" s="188">
        <f>MATCH(E59,lookups!$C$90:$C$95,0)</f>
        <v>4</v>
      </c>
      <c r="G59" s="62"/>
      <c r="H59" s="64"/>
      <c r="K59" s="123">
        <f>SUMPRODUCT(O59:BM59,$O$7:$BM$7)</f>
        <v>-1037320.5864703963</v>
      </c>
      <c r="L59" s="124">
        <f>SUM(O59:BM59)</f>
        <v>-1000000</v>
      </c>
      <c r="O59" s="109">
        <f>-RevReq!O117</f>
        <v>0</v>
      </c>
      <c r="P59" s="109">
        <f>-RevReq!P117</f>
        <v>-1000000</v>
      </c>
      <c r="Q59" s="109">
        <f>-RevReq!Q117</f>
        <v>0</v>
      </c>
      <c r="R59" s="109">
        <f>-RevReq!R117</f>
        <v>0</v>
      </c>
      <c r="S59" s="109">
        <f>-RevReq!S117</f>
        <v>0</v>
      </c>
      <c r="T59" s="109">
        <f>-RevReq!T117</f>
        <v>0</v>
      </c>
      <c r="U59" s="109">
        <f>-RevReq!U117</f>
        <v>0</v>
      </c>
      <c r="V59" s="109">
        <f>-RevReq!V117</f>
        <v>0</v>
      </c>
      <c r="W59" s="109">
        <f>-RevReq!W117</f>
        <v>0</v>
      </c>
      <c r="X59" s="109">
        <f>-RevReq!X117</f>
        <v>0</v>
      </c>
      <c r="Y59" s="109">
        <f>-RevReq!Y117</f>
        <v>0</v>
      </c>
      <c r="Z59" s="109">
        <f>-RevReq!Z117</f>
        <v>0</v>
      </c>
      <c r="AA59" s="109">
        <f>-RevReq!AA117</f>
        <v>0</v>
      </c>
      <c r="AB59" s="109">
        <f>-RevReq!AB117</f>
        <v>0</v>
      </c>
      <c r="AC59" s="109">
        <f>-RevReq!AC117</f>
        <v>0</v>
      </c>
      <c r="AD59" s="109">
        <f>-RevReq!AD117</f>
        <v>0</v>
      </c>
      <c r="AE59" s="109">
        <f>-RevReq!AE117</f>
        <v>0</v>
      </c>
      <c r="AF59" s="109">
        <f>-RevReq!AF117</f>
        <v>0</v>
      </c>
      <c r="AG59" s="109">
        <f>-RevReq!AG117</f>
        <v>0</v>
      </c>
      <c r="AH59" s="109">
        <f>-RevReq!AH117</f>
        <v>0</v>
      </c>
      <c r="AI59" s="109">
        <f>-RevReq!AI117</f>
        <v>0</v>
      </c>
      <c r="AJ59" s="109">
        <f>-RevReq!AJ117</f>
        <v>0</v>
      </c>
      <c r="AK59" s="109">
        <f>-RevReq!AK117</f>
        <v>0</v>
      </c>
      <c r="AL59" s="109">
        <f>-RevReq!AL117</f>
        <v>0</v>
      </c>
      <c r="AM59" s="109">
        <f>-RevReq!AM117</f>
        <v>0</v>
      </c>
      <c r="AN59" s="109">
        <f>-RevReq!AN117</f>
        <v>0</v>
      </c>
      <c r="AO59" s="109">
        <f>-RevReq!AO117</f>
        <v>0</v>
      </c>
      <c r="AP59" s="109">
        <f>-RevReq!AP117</f>
        <v>0</v>
      </c>
      <c r="AQ59" s="109">
        <f>-RevReq!AQ117</f>
        <v>0</v>
      </c>
      <c r="AR59" s="109">
        <f>-RevReq!AR117</f>
        <v>0</v>
      </c>
      <c r="AS59" s="109">
        <f>-RevReq!AS117</f>
        <v>0</v>
      </c>
      <c r="AT59" s="109">
        <f>-RevReq!AT117</f>
        <v>0</v>
      </c>
      <c r="AU59" s="109">
        <f>-RevReq!AU117</f>
        <v>0</v>
      </c>
      <c r="AV59" s="109">
        <f>-RevReq!AV117</f>
        <v>0</v>
      </c>
      <c r="AW59" s="109">
        <f>-RevReq!AW117</f>
        <v>0</v>
      </c>
      <c r="AX59" s="109">
        <f>-RevReq!AX117</f>
        <v>0</v>
      </c>
      <c r="AY59" s="109">
        <f>-RevReq!AY117</f>
        <v>0</v>
      </c>
      <c r="AZ59" s="109">
        <f>-RevReq!AZ117</f>
        <v>0</v>
      </c>
      <c r="BA59" s="109">
        <f>-RevReq!BA117</f>
        <v>0</v>
      </c>
      <c r="BB59" s="109">
        <f>-RevReq!BB117</f>
        <v>0</v>
      </c>
      <c r="BC59" s="109">
        <f>-RevReq!BC117</f>
        <v>0</v>
      </c>
      <c r="BD59" s="109">
        <f>-RevReq!BD117</f>
        <v>0</v>
      </c>
      <c r="BE59" s="109">
        <f>-RevReq!BE117</f>
        <v>0</v>
      </c>
      <c r="BF59" s="109">
        <f>-RevReq!BF117</f>
        <v>0</v>
      </c>
      <c r="BG59" s="109">
        <f>-RevReq!BG117</f>
        <v>0</v>
      </c>
      <c r="BH59" s="109">
        <f>-RevReq!BH117</f>
        <v>0</v>
      </c>
      <c r="BI59" s="109">
        <f>-RevReq!BI117</f>
        <v>0</v>
      </c>
      <c r="BJ59" s="109">
        <f>-RevReq!BJ117</f>
        <v>0</v>
      </c>
      <c r="BK59" s="109">
        <f>-RevReq!BK117</f>
        <v>0</v>
      </c>
      <c r="BL59" s="109">
        <f>-RevReq!BL117</f>
        <v>0</v>
      </c>
      <c r="BM59" s="109">
        <f>-RevReq!BM117</f>
        <v>0</v>
      </c>
    </row>
    <row r="60" spans="3:65" x14ac:dyDescent="0.2">
      <c r="C60" s="51">
        <f t="shared" ref="C60:C83" si="81">C59+1</f>
        <v>2</v>
      </c>
      <c r="D60" s="108" t="str">
        <f>RevReq!D118</f>
        <v>item 2</v>
      </c>
      <c r="E60" s="187" t="str">
        <f>RevReq!E118</f>
        <v>Operating Expense</v>
      </c>
      <c r="F60" s="188">
        <f>MATCH(E60,lookups!$C$90:$C$95,0)</f>
        <v>2</v>
      </c>
      <c r="G60" s="62"/>
      <c r="H60" s="64"/>
      <c r="K60" s="123">
        <f t="shared" ref="K60:K84" si="82">SUMPRODUCT(O60:BM60,$O$7:$BM$7)</f>
        <v>0</v>
      </c>
      <c r="L60" s="124">
        <f t="shared" ref="L60:L84" si="83">SUM(O60:BM60)</f>
        <v>0</v>
      </c>
      <c r="O60" s="109">
        <f>-RevReq!O118</f>
        <v>0</v>
      </c>
      <c r="P60" s="109">
        <f>-RevReq!P118</f>
        <v>0</v>
      </c>
      <c r="Q60" s="109">
        <f>-RevReq!Q118</f>
        <v>0</v>
      </c>
      <c r="R60" s="109">
        <f>-RevReq!R118</f>
        <v>0</v>
      </c>
      <c r="S60" s="109">
        <f>-RevReq!S118</f>
        <v>0</v>
      </c>
      <c r="T60" s="109">
        <f>-RevReq!T118</f>
        <v>0</v>
      </c>
      <c r="U60" s="109">
        <f>-RevReq!U118</f>
        <v>0</v>
      </c>
      <c r="V60" s="109">
        <f>-RevReq!V118</f>
        <v>0</v>
      </c>
      <c r="W60" s="109">
        <f>-RevReq!W118</f>
        <v>0</v>
      </c>
      <c r="X60" s="109">
        <f>-RevReq!X118</f>
        <v>0</v>
      </c>
      <c r="Y60" s="109">
        <f>-RevReq!Y118</f>
        <v>0</v>
      </c>
      <c r="Z60" s="109">
        <f>-RevReq!Z118</f>
        <v>0</v>
      </c>
      <c r="AA60" s="109">
        <f>-RevReq!AA118</f>
        <v>0</v>
      </c>
      <c r="AB60" s="109">
        <f>-RevReq!AB118</f>
        <v>0</v>
      </c>
      <c r="AC60" s="109">
        <f>-RevReq!AC118</f>
        <v>0</v>
      </c>
      <c r="AD60" s="109">
        <f>-RevReq!AD118</f>
        <v>0</v>
      </c>
      <c r="AE60" s="109">
        <f>-RevReq!AE118</f>
        <v>0</v>
      </c>
      <c r="AF60" s="109">
        <f>-RevReq!AF118</f>
        <v>0</v>
      </c>
      <c r="AG60" s="109">
        <f>-RevReq!AG118</f>
        <v>0</v>
      </c>
      <c r="AH60" s="109">
        <f>-RevReq!AH118</f>
        <v>0</v>
      </c>
      <c r="AI60" s="109">
        <f>-RevReq!AI118</f>
        <v>0</v>
      </c>
      <c r="AJ60" s="109">
        <f>-RevReq!AJ118</f>
        <v>0</v>
      </c>
      <c r="AK60" s="109">
        <f>-RevReq!AK118</f>
        <v>0</v>
      </c>
      <c r="AL60" s="109">
        <f>-RevReq!AL118</f>
        <v>0</v>
      </c>
      <c r="AM60" s="109">
        <f>-RevReq!AM118</f>
        <v>0</v>
      </c>
      <c r="AN60" s="109">
        <f>-RevReq!AN118</f>
        <v>0</v>
      </c>
      <c r="AO60" s="109">
        <f>-RevReq!AO118</f>
        <v>0</v>
      </c>
      <c r="AP60" s="109">
        <f>-RevReq!AP118</f>
        <v>0</v>
      </c>
      <c r="AQ60" s="109">
        <f>-RevReq!AQ118</f>
        <v>0</v>
      </c>
      <c r="AR60" s="109">
        <f>-RevReq!AR118</f>
        <v>0</v>
      </c>
      <c r="AS60" s="109">
        <f>-RevReq!AS118</f>
        <v>0</v>
      </c>
      <c r="AT60" s="109">
        <f>-RevReq!AT118</f>
        <v>0</v>
      </c>
      <c r="AU60" s="109">
        <f>-RevReq!AU118</f>
        <v>0</v>
      </c>
      <c r="AV60" s="109">
        <f>-RevReq!AV118</f>
        <v>0</v>
      </c>
      <c r="AW60" s="109">
        <f>-RevReq!AW118</f>
        <v>0</v>
      </c>
      <c r="AX60" s="109">
        <f>-RevReq!AX118</f>
        <v>0</v>
      </c>
      <c r="AY60" s="109">
        <f>-RevReq!AY118</f>
        <v>0</v>
      </c>
      <c r="AZ60" s="109">
        <f>-RevReq!AZ118</f>
        <v>0</v>
      </c>
      <c r="BA60" s="109">
        <f>-RevReq!BA118</f>
        <v>0</v>
      </c>
      <c r="BB60" s="109">
        <f>-RevReq!BB118</f>
        <v>0</v>
      </c>
      <c r="BC60" s="109">
        <f>-RevReq!BC118</f>
        <v>0</v>
      </c>
      <c r="BD60" s="109">
        <f>-RevReq!BD118</f>
        <v>0</v>
      </c>
      <c r="BE60" s="109">
        <f>-RevReq!BE118</f>
        <v>0</v>
      </c>
      <c r="BF60" s="109">
        <f>-RevReq!BF118</f>
        <v>0</v>
      </c>
      <c r="BG60" s="109">
        <f>-RevReq!BG118</f>
        <v>0</v>
      </c>
      <c r="BH60" s="109">
        <f>-RevReq!BH118</f>
        <v>0</v>
      </c>
      <c r="BI60" s="109">
        <f>-RevReq!BI118</f>
        <v>0</v>
      </c>
      <c r="BJ60" s="109">
        <f>-RevReq!BJ118</f>
        <v>0</v>
      </c>
      <c r="BK60" s="109">
        <f>-RevReq!BK118</f>
        <v>0</v>
      </c>
      <c r="BL60" s="109">
        <f>-RevReq!BL118</f>
        <v>0</v>
      </c>
      <c r="BM60" s="109">
        <f>-RevReq!BM118</f>
        <v>0</v>
      </c>
    </row>
    <row r="61" spans="3:65" x14ac:dyDescent="0.2">
      <c r="C61" s="51">
        <f t="shared" si="81"/>
        <v>3</v>
      </c>
      <c r="D61" s="108" t="str">
        <f>RevReq!D119</f>
        <v>item 3</v>
      </c>
      <c r="E61" s="187" t="str">
        <f>RevReq!E119</f>
        <v>Operating Expense</v>
      </c>
      <c r="F61" s="188">
        <f>MATCH(E61,lookups!$C$90:$C$95,0)</f>
        <v>2</v>
      </c>
      <c r="G61" s="62"/>
      <c r="H61" s="64"/>
      <c r="K61" s="123">
        <f t="shared" si="82"/>
        <v>0</v>
      </c>
      <c r="L61" s="124">
        <f t="shared" si="83"/>
        <v>0</v>
      </c>
      <c r="O61" s="109">
        <f>-RevReq!O119</f>
        <v>0</v>
      </c>
      <c r="P61" s="109">
        <f>-RevReq!P119</f>
        <v>0</v>
      </c>
      <c r="Q61" s="109">
        <f>-RevReq!Q119</f>
        <v>0</v>
      </c>
      <c r="R61" s="109">
        <f>-RevReq!R119</f>
        <v>0</v>
      </c>
      <c r="S61" s="109">
        <f>-RevReq!S119</f>
        <v>0</v>
      </c>
      <c r="T61" s="109">
        <f>-RevReq!T119</f>
        <v>0</v>
      </c>
      <c r="U61" s="109">
        <f>-RevReq!U119</f>
        <v>0</v>
      </c>
      <c r="V61" s="109">
        <f>-RevReq!V119</f>
        <v>0</v>
      </c>
      <c r="W61" s="109">
        <f>-RevReq!W119</f>
        <v>0</v>
      </c>
      <c r="X61" s="109">
        <f>-RevReq!X119</f>
        <v>0</v>
      </c>
      <c r="Y61" s="109">
        <f>-RevReq!Y119</f>
        <v>0</v>
      </c>
      <c r="Z61" s="109">
        <f>-RevReq!Z119</f>
        <v>0</v>
      </c>
      <c r="AA61" s="109">
        <f>-RevReq!AA119</f>
        <v>0</v>
      </c>
      <c r="AB61" s="109">
        <f>-RevReq!AB119</f>
        <v>0</v>
      </c>
      <c r="AC61" s="109">
        <f>-RevReq!AC119</f>
        <v>0</v>
      </c>
      <c r="AD61" s="109">
        <f>-RevReq!AD119</f>
        <v>0</v>
      </c>
      <c r="AE61" s="109">
        <f>-RevReq!AE119</f>
        <v>0</v>
      </c>
      <c r="AF61" s="109">
        <f>-RevReq!AF119</f>
        <v>0</v>
      </c>
      <c r="AG61" s="109">
        <f>-RevReq!AG119</f>
        <v>0</v>
      </c>
      <c r="AH61" s="109">
        <f>-RevReq!AH119</f>
        <v>0</v>
      </c>
      <c r="AI61" s="109">
        <f>-RevReq!AI119</f>
        <v>0</v>
      </c>
      <c r="AJ61" s="109">
        <f>-RevReq!AJ119</f>
        <v>0</v>
      </c>
      <c r="AK61" s="109">
        <f>-RevReq!AK119</f>
        <v>0</v>
      </c>
      <c r="AL61" s="109">
        <f>-RevReq!AL119</f>
        <v>0</v>
      </c>
      <c r="AM61" s="109">
        <f>-RevReq!AM119</f>
        <v>0</v>
      </c>
      <c r="AN61" s="109">
        <f>-RevReq!AN119</f>
        <v>0</v>
      </c>
      <c r="AO61" s="109">
        <f>-RevReq!AO119</f>
        <v>0</v>
      </c>
      <c r="AP61" s="109">
        <f>-RevReq!AP119</f>
        <v>0</v>
      </c>
      <c r="AQ61" s="109">
        <f>-RevReq!AQ119</f>
        <v>0</v>
      </c>
      <c r="AR61" s="109">
        <f>-RevReq!AR119</f>
        <v>0</v>
      </c>
      <c r="AS61" s="109">
        <f>-RevReq!AS119</f>
        <v>0</v>
      </c>
      <c r="AT61" s="109">
        <f>-RevReq!AT119</f>
        <v>0</v>
      </c>
      <c r="AU61" s="109">
        <f>-RevReq!AU119</f>
        <v>0</v>
      </c>
      <c r="AV61" s="109">
        <f>-RevReq!AV119</f>
        <v>0</v>
      </c>
      <c r="AW61" s="109">
        <f>-RevReq!AW119</f>
        <v>0</v>
      </c>
      <c r="AX61" s="109">
        <f>-RevReq!AX119</f>
        <v>0</v>
      </c>
      <c r="AY61" s="109">
        <f>-RevReq!AY119</f>
        <v>0</v>
      </c>
      <c r="AZ61" s="109">
        <f>-RevReq!AZ119</f>
        <v>0</v>
      </c>
      <c r="BA61" s="109">
        <f>-RevReq!BA119</f>
        <v>0</v>
      </c>
      <c r="BB61" s="109">
        <f>-RevReq!BB119</f>
        <v>0</v>
      </c>
      <c r="BC61" s="109">
        <f>-RevReq!BC119</f>
        <v>0</v>
      </c>
      <c r="BD61" s="109">
        <f>-RevReq!BD119</f>
        <v>0</v>
      </c>
      <c r="BE61" s="109">
        <f>-RevReq!BE119</f>
        <v>0</v>
      </c>
      <c r="BF61" s="109">
        <f>-RevReq!BF119</f>
        <v>0</v>
      </c>
      <c r="BG61" s="109">
        <f>-RevReq!BG119</f>
        <v>0</v>
      </c>
      <c r="BH61" s="109">
        <f>-RevReq!BH119</f>
        <v>0</v>
      </c>
      <c r="BI61" s="109">
        <f>-RevReq!BI119</f>
        <v>0</v>
      </c>
      <c r="BJ61" s="109">
        <f>-RevReq!BJ119</f>
        <v>0</v>
      </c>
      <c r="BK61" s="109">
        <f>-RevReq!BK119</f>
        <v>0</v>
      </c>
      <c r="BL61" s="109">
        <f>-RevReq!BL119</f>
        <v>0</v>
      </c>
      <c r="BM61" s="109">
        <f>-RevReq!BM119</f>
        <v>0</v>
      </c>
    </row>
    <row r="62" spans="3:65" x14ac:dyDescent="0.2">
      <c r="C62" s="51">
        <f t="shared" si="81"/>
        <v>4</v>
      </c>
      <c r="D62" s="108" t="str">
        <f>RevReq!D120</f>
        <v>item 4</v>
      </c>
      <c r="E62" s="187" t="str">
        <f>RevReq!E120</f>
        <v>Operating Expense</v>
      </c>
      <c r="F62" s="188">
        <f>MATCH(E62,lookups!$C$90:$C$95,0)</f>
        <v>2</v>
      </c>
      <c r="G62" s="62"/>
      <c r="H62" s="64"/>
      <c r="K62" s="123">
        <f t="shared" si="82"/>
        <v>0</v>
      </c>
      <c r="L62" s="124">
        <f t="shared" si="83"/>
        <v>0</v>
      </c>
      <c r="O62" s="109">
        <f>-RevReq!O120</f>
        <v>0</v>
      </c>
      <c r="P62" s="109">
        <f>-RevReq!P120</f>
        <v>0</v>
      </c>
      <c r="Q62" s="109">
        <f>-RevReq!Q120</f>
        <v>0</v>
      </c>
      <c r="R62" s="109">
        <f>-RevReq!R120</f>
        <v>0</v>
      </c>
      <c r="S62" s="109">
        <f>-RevReq!S120</f>
        <v>0</v>
      </c>
      <c r="T62" s="109">
        <f>-RevReq!T120</f>
        <v>0</v>
      </c>
      <c r="U62" s="109">
        <f>-RevReq!U120</f>
        <v>0</v>
      </c>
      <c r="V62" s="109">
        <f>-RevReq!V120</f>
        <v>0</v>
      </c>
      <c r="W62" s="109">
        <f>-RevReq!W120</f>
        <v>0</v>
      </c>
      <c r="X62" s="109">
        <f>-RevReq!X120</f>
        <v>0</v>
      </c>
      <c r="Y62" s="109">
        <f>-RevReq!Y120</f>
        <v>0</v>
      </c>
      <c r="Z62" s="109">
        <f>-RevReq!Z120</f>
        <v>0</v>
      </c>
      <c r="AA62" s="109">
        <f>-RevReq!AA120</f>
        <v>0</v>
      </c>
      <c r="AB62" s="109">
        <f>-RevReq!AB120</f>
        <v>0</v>
      </c>
      <c r="AC62" s="109">
        <f>-RevReq!AC120</f>
        <v>0</v>
      </c>
      <c r="AD62" s="109">
        <f>-RevReq!AD120</f>
        <v>0</v>
      </c>
      <c r="AE62" s="109">
        <f>-RevReq!AE120</f>
        <v>0</v>
      </c>
      <c r="AF62" s="109">
        <f>-RevReq!AF120</f>
        <v>0</v>
      </c>
      <c r="AG62" s="109">
        <f>-RevReq!AG120</f>
        <v>0</v>
      </c>
      <c r="AH62" s="109">
        <f>-RevReq!AH120</f>
        <v>0</v>
      </c>
      <c r="AI62" s="109">
        <f>-RevReq!AI120</f>
        <v>0</v>
      </c>
      <c r="AJ62" s="109">
        <f>-RevReq!AJ120</f>
        <v>0</v>
      </c>
      <c r="AK62" s="109">
        <f>-RevReq!AK120</f>
        <v>0</v>
      </c>
      <c r="AL62" s="109">
        <f>-RevReq!AL120</f>
        <v>0</v>
      </c>
      <c r="AM62" s="109">
        <f>-RevReq!AM120</f>
        <v>0</v>
      </c>
      <c r="AN62" s="109">
        <f>-RevReq!AN120</f>
        <v>0</v>
      </c>
      <c r="AO62" s="109">
        <f>-RevReq!AO120</f>
        <v>0</v>
      </c>
      <c r="AP62" s="109">
        <f>-RevReq!AP120</f>
        <v>0</v>
      </c>
      <c r="AQ62" s="109">
        <f>-RevReq!AQ120</f>
        <v>0</v>
      </c>
      <c r="AR62" s="109">
        <f>-RevReq!AR120</f>
        <v>0</v>
      </c>
      <c r="AS62" s="109">
        <f>-RevReq!AS120</f>
        <v>0</v>
      </c>
      <c r="AT62" s="109">
        <f>-RevReq!AT120</f>
        <v>0</v>
      </c>
      <c r="AU62" s="109">
        <f>-RevReq!AU120</f>
        <v>0</v>
      </c>
      <c r="AV62" s="109">
        <f>-RevReq!AV120</f>
        <v>0</v>
      </c>
      <c r="AW62" s="109">
        <f>-RevReq!AW120</f>
        <v>0</v>
      </c>
      <c r="AX62" s="109">
        <f>-RevReq!AX120</f>
        <v>0</v>
      </c>
      <c r="AY62" s="109">
        <f>-RevReq!AY120</f>
        <v>0</v>
      </c>
      <c r="AZ62" s="109">
        <f>-RevReq!AZ120</f>
        <v>0</v>
      </c>
      <c r="BA62" s="109">
        <f>-RevReq!BA120</f>
        <v>0</v>
      </c>
      <c r="BB62" s="109">
        <f>-RevReq!BB120</f>
        <v>0</v>
      </c>
      <c r="BC62" s="109">
        <f>-RevReq!BC120</f>
        <v>0</v>
      </c>
      <c r="BD62" s="109">
        <f>-RevReq!BD120</f>
        <v>0</v>
      </c>
      <c r="BE62" s="109">
        <f>-RevReq!BE120</f>
        <v>0</v>
      </c>
      <c r="BF62" s="109">
        <f>-RevReq!BF120</f>
        <v>0</v>
      </c>
      <c r="BG62" s="109">
        <f>-RevReq!BG120</f>
        <v>0</v>
      </c>
      <c r="BH62" s="109">
        <f>-RevReq!BH120</f>
        <v>0</v>
      </c>
      <c r="BI62" s="109">
        <f>-RevReq!BI120</f>
        <v>0</v>
      </c>
      <c r="BJ62" s="109">
        <f>-RevReq!BJ120</f>
        <v>0</v>
      </c>
      <c r="BK62" s="109">
        <f>-RevReq!BK120</f>
        <v>0</v>
      </c>
      <c r="BL62" s="109">
        <f>-RevReq!BL120</f>
        <v>0</v>
      </c>
      <c r="BM62" s="109">
        <f>-RevReq!BM120</f>
        <v>0</v>
      </c>
    </row>
    <row r="63" spans="3:65" x14ac:dyDescent="0.2">
      <c r="C63" s="51">
        <f t="shared" si="81"/>
        <v>5</v>
      </c>
      <c r="D63" s="108" t="str">
        <f>RevReq!D121</f>
        <v>item 5</v>
      </c>
      <c r="E63" s="187" t="str">
        <f>RevReq!E121</f>
        <v>Operating Expense</v>
      </c>
      <c r="F63" s="188">
        <f>MATCH(E63,lookups!$C$90:$C$95,0)</f>
        <v>2</v>
      </c>
      <c r="G63" s="62"/>
      <c r="H63" s="64"/>
      <c r="K63" s="123">
        <f t="shared" si="82"/>
        <v>0</v>
      </c>
      <c r="L63" s="124">
        <f t="shared" si="83"/>
        <v>0</v>
      </c>
      <c r="O63" s="109">
        <f>-RevReq!O121</f>
        <v>0</v>
      </c>
      <c r="P63" s="109">
        <f>-RevReq!P121</f>
        <v>0</v>
      </c>
      <c r="Q63" s="109">
        <f>-RevReq!Q121</f>
        <v>0</v>
      </c>
      <c r="R63" s="109">
        <f>-RevReq!R121</f>
        <v>0</v>
      </c>
      <c r="S63" s="109">
        <f>-RevReq!S121</f>
        <v>0</v>
      </c>
      <c r="T63" s="109">
        <f>-RevReq!T121</f>
        <v>0</v>
      </c>
      <c r="U63" s="109">
        <f>-RevReq!U121</f>
        <v>0</v>
      </c>
      <c r="V63" s="109">
        <f>-RevReq!V121</f>
        <v>0</v>
      </c>
      <c r="W63" s="109">
        <f>-RevReq!W121</f>
        <v>0</v>
      </c>
      <c r="X63" s="109">
        <f>-RevReq!X121</f>
        <v>0</v>
      </c>
      <c r="Y63" s="109">
        <f>-RevReq!Y121</f>
        <v>0</v>
      </c>
      <c r="Z63" s="109">
        <f>-RevReq!Z121</f>
        <v>0</v>
      </c>
      <c r="AA63" s="109">
        <f>-RevReq!AA121</f>
        <v>0</v>
      </c>
      <c r="AB63" s="109">
        <f>-RevReq!AB121</f>
        <v>0</v>
      </c>
      <c r="AC63" s="109">
        <f>-RevReq!AC121</f>
        <v>0</v>
      </c>
      <c r="AD63" s="109">
        <f>-RevReq!AD121</f>
        <v>0</v>
      </c>
      <c r="AE63" s="109">
        <f>-RevReq!AE121</f>
        <v>0</v>
      </c>
      <c r="AF63" s="109">
        <f>-RevReq!AF121</f>
        <v>0</v>
      </c>
      <c r="AG63" s="109">
        <f>-RevReq!AG121</f>
        <v>0</v>
      </c>
      <c r="AH63" s="109">
        <f>-RevReq!AH121</f>
        <v>0</v>
      </c>
      <c r="AI63" s="109">
        <f>-RevReq!AI121</f>
        <v>0</v>
      </c>
      <c r="AJ63" s="109">
        <f>-RevReq!AJ121</f>
        <v>0</v>
      </c>
      <c r="AK63" s="109">
        <f>-RevReq!AK121</f>
        <v>0</v>
      </c>
      <c r="AL63" s="109">
        <f>-RevReq!AL121</f>
        <v>0</v>
      </c>
      <c r="AM63" s="109">
        <f>-RevReq!AM121</f>
        <v>0</v>
      </c>
      <c r="AN63" s="109">
        <f>-RevReq!AN121</f>
        <v>0</v>
      </c>
      <c r="AO63" s="109">
        <f>-RevReq!AO121</f>
        <v>0</v>
      </c>
      <c r="AP63" s="109">
        <f>-RevReq!AP121</f>
        <v>0</v>
      </c>
      <c r="AQ63" s="109">
        <f>-RevReq!AQ121</f>
        <v>0</v>
      </c>
      <c r="AR63" s="109">
        <f>-RevReq!AR121</f>
        <v>0</v>
      </c>
      <c r="AS63" s="109">
        <f>-RevReq!AS121</f>
        <v>0</v>
      </c>
      <c r="AT63" s="109">
        <f>-RevReq!AT121</f>
        <v>0</v>
      </c>
      <c r="AU63" s="109">
        <f>-RevReq!AU121</f>
        <v>0</v>
      </c>
      <c r="AV63" s="109">
        <f>-RevReq!AV121</f>
        <v>0</v>
      </c>
      <c r="AW63" s="109">
        <f>-RevReq!AW121</f>
        <v>0</v>
      </c>
      <c r="AX63" s="109">
        <f>-RevReq!AX121</f>
        <v>0</v>
      </c>
      <c r="AY63" s="109">
        <f>-RevReq!AY121</f>
        <v>0</v>
      </c>
      <c r="AZ63" s="109">
        <f>-RevReq!AZ121</f>
        <v>0</v>
      </c>
      <c r="BA63" s="109">
        <f>-RevReq!BA121</f>
        <v>0</v>
      </c>
      <c r="BB63" s="109">
        <f>-RevReq!BB121</f>
        <v>0</v>
      </c>
      <c r="BC63" s="109">
        <f>-RevReq!BC121</f>
        <v>0</v>
      </c>
      <c r="BD63" s="109">
        <f>-RevReq!BD121</f>
        <v>0</v>
      </c>
      <c r="BE63" s="109">
        <f>-RevReq!BE121</f>
        <v>0</v>
      </c>
      <c r="BF63" s="109">
        <f>-RevReq!BF121</f>
        <v>0</v>
      </c>
      <c r="BG63" s="109">
        <f>-RevReq!BG121</f>
        <v>0</v>
      </c>
      <c r="BH63" s="109">
        <f>-RevReq!BH121</f>
        <v>0</v>
      </c>
      <c r="BI63" s="109">
        <f>-RevReq!BI121</f>
        <v>0</v>
      </c>
      <c r="BJ63" s="109">
        <f>-RevReq!BJ121</f>
        <v>0</v>
      </c>
      <c r="BK63" s="109">
        <f>-RevReq!BK121</f>
        <v>0</v>
      </c>
      <c r="BL63" s="109">
        <f>-RevReq!BL121</f>
        <v>0</v>
      </c>
      <c r="BM63" s="109">
        <f>-RevReq!BM121</f>
        <v>0</v>
      </c>
    </row>
    <row r="64" spans="3:65" x14ac:dyDescent="0.2">
      <c r="C64" s="51">
        <f t="shared" si="81"/>
        <v>6</v>
      </c>
      <c r="D64" s="108" t="str">
        <f>RevReq!D122</f>
        <v>item 6</v>
      </c>
      <c r="E64" s="187" t="str">
        <f>RevReq!E122</f>
        <v>Operating Expense</v>
      </c>
      <c r="F64" s="188">
        <f>MATCH(E64,lookups!$C$90:$C$95,0)</f>
        <v>2</v>
      </c>
      <c r="G64" s="62"/>
      <c r="H64" s="64"/>
      <c r="K64" s="123">
        <f t="shared" si="82"/>
        <v>0</v>
      </c>
      <c r="L64" s="124">
        <f t="shared" si="83"/>
        <v>0</v>
      </c>
      <c r="O64" s="109">
        <f>-RevReq!O122</f>
        <v>0</v>
      </c>
      <c r="P64" s="109">
        <f>-RevReq!P122</f>
        <v>0</v>
      </c>
      <c r="Q64" s="109">
        <f>-RevReq!Q122</f>
        <v>0</v>
      </c>
      <c r="R64" s="109">
        <f>-RevReq!R122</f>
        <v>0</v>
      </c>
      <c r="S64" s="109">
        <f>-RevReq!S122</f>
        <v>0</v>
      </c>
      <c r="T64" s="109">
        <f>-RevReq!T122</f>
        <v>0</v>
      </c>
      <c r="U64" s="109">
        <f>-RevReq!U122</f>
        <v>0</v>
      </c>
      <c r="V64" s="109">
        <f>-RevReq!V122</f>
        <v>0</v>
      </c>
      <c r="W64" s="109">
        <f>-RevReq!W122</f>
        <v>0</v>
      </c>
      <c r="X64" s="109">
        <f>-RevReq!X122</f>
        <v>0</v>
      </c>
      <c r="Y64" s="109">
        <f>-RevReq!Y122</f>
        <v>0</v>
      </c>
      <c r="Z64" s="109">
        <f>-RevReq!Z122</f>
        <v>0</v>
      </c>
      <c r="AA64" s="109">
        <f>-RevReq!AA122</f>
        <v>0</v>
      </c>
      <c r="AB64" s="109">
        <f>-RevReq!AB122</f>
        <v>0</v>
      </c>
      <c r="AC64" s="109">
        <f>-RevReq!AC122</f>
        <v>0</v>
      </c>
      <c r="AD64" s="109">
        <f>-RevReq!AD122</f>
        <v>0</v>
      </c>
      <c r="AE64" s="109">
        <f>-RevReq!AE122</f>
        <v>0</v>
      </c>
      <c r="AF64" s="109">
        <f>-RevReq!AF122</f>
        <v>0</v>
      </c>
      <c r="AG64" s="109">
        <f>-RevReq!AG122</f>
        <v>0</v>
      </c>
      <c r="AH64" s="109">
        <f>-RevReq!AH122</f>
        <v>0</v>
      </c>
      <c r="AI64" s="109">
        <f>-RevReq!AI122</f>
        <v>0</v>
      </c>
      <c r="AJ64" s="109">
        <f>-RevReq!AJ122</f>
        <v>0</v>
      </c>
      <c r="AK64" s="109">
        <f>-RevReq!AK122</f>
        <v>0</v>
      </c>
      <c r="AL64" s="109">
        <f>-RevReq!AL122</f>
        <v>0</v>
      </c>
      <c r="AM64" s="109">
        <f>-RevReq!AM122</f>
        <v>0</v>
      </c>
      <c r="AN64" s="109">
        <f>-RevReq!AN122</f>
        <v>0</v>
      </c>
      <c r="AO64" s="109">
        <f>-RevReq!AO122</f>
        <v>0</v>
      </c>
      <c r="AP64" s="109">
        <f>-RevReq!AP122</f>
        <v>0</v>
      </c>
      <c r="AQ64" s="109">
        <f>-RevReq!AQ122</f>
        <v>0</v>
      </c>
      <c r="AR64" s="109">
        <f>-RevReq!AR122</f>
        <v>0</v>
      </c>
      <c r="AS64" s="109">
        <f>-RevReq!AS122</f>
        <v>0</v>
      </c>
      <c r="AT64" s="109">
        <f>-RevReq!AT122</f>
        <v>0</v>
      </c>
      <c r="AU64" s="109">
        <f>-RevReq!AU122</f>
        <v>0</v>
      </c>
      <c r="AV64" s="109">
        <f>-RevReq!AV122</f>
        <v>0</v>
      </c>
      <c r="AW64" s="109">
        <f>-RevReq!AW122</f>
        <v>0</v>
      </c>
      <c r="AX64" s="109">
        <f>-RevReq!AX122</f>
        <v>0</v>
      </c>
      <c r="AY64" s="109">
        <f>-RevReq!AY122</f>
        <v>0</v>
      </c>
      <c r="AZ64" s="109">
        <f>-RevReq!AZ122</f>
        <v>0</v>
      </c>
      <c r="BA64" s="109">
        <f>-RevReq!BA122</f>
        <v>0</v>
      </c>
      <c r="BB64" s="109">
        <f>-RevReq!BB122</f>
        <v>0</v>
      </c>
      <c r="BC64" s="109">
        <f>-RevReq!BC122</f>
        <v>0</v>
      </c>
      <c r="BD64" s="109">
        <f>-RevReq!BD122</f>
        <v>0</v>
      </c>
      <c r="BE64" s="109">
        <f>-RevReq!BE122</f>
        <v>0</v>
      </c>
      <c r="BF64" s="109">
        <f>-RevReq!BF122</f>
        <v>0</v>
      </c>
      <c r="BG64" s="109">
        <f>-RevReq!BG122</f>
        <v>0</v>
      </c>
      <c r="BH64" s="109">
        <f>-RevReq!BH122</f>
        <v>0</v>
      </c>
      <c r="BI64" s="109">
        <f>-RevReq!BI122</f>
        <v>0</v>
      </c>
      <c r="BJ64" s="109">
        <f>-RevReq!BJ122</f>
        <v>0</v>
      </c>
      <c r="BK64" s="109">
        <f>-RevReq!BK122</f>
        <v>0</v>
      </c>
      <c r="BL64" s="109">
        <f>-RevReq!BL122</f>
        <v>0</v>
      </c>
      <c r="BM64" s="109">
        <f>-RevReq!BM122</f>
        <v>0</v>
      </c>
    </row>
    <row r="65" spans="3:65" x14ac:dyDescent="0.2">
      <c r="C65" s="51">
        <f t="shared" si="81"/>
        <v>7</v>
      </c>
      <c r="D65" s="108" t="str">
        <f>RevReq!D123</f>
        <v>item 7</v>
      </c>
      <c r="E65" s="187" t="str">
        <f>RevReq!E123</f>
        <v>Operating Expense</v>
      </c>
      <c r="F65" s="188">
        <f>MATCH(E65,lookups!$C$90:$C$95,0)</f>
        <v>2</v>
      </c>
      <c r="G65" s="62"/>
      <c r="H65" s="64"/>
      <c r="K65" s="123">
        <f t="shared" si="82"/>
        <v>0</v>
      </c>
      <c r="L65" s="124">
        <f t="shared" si="83"/>
        <v>0</v>
      </c>
      <c r="O65" s="109">
        <f>-RevReq!O123</f>
        <v>0</v>
      </c>
      <c r="P65" s="109">
        <f>-RevReq!P123</f>
        <v>0</v>
      </c>
      <c r="Q65" s="109">
        <f>-RevReq!Q123</f>
        <v>0</v>
      </c>
      <c r="R65" s="109">
        <f>-RevReq!R123</f>
        <v>0</v>
      </c>
      <c r="S65" s="109">
        <f>-RevReq!S123</f>
        <v>0</v>
      </c>
      <c r="T65" s="109">
        <f>-RevReq!T123</f>
        <v>0</v>
      </c>
      <c r="U65" s="109">
        <f>-RevReq!U123</f>
        <v>0</v>
      </c>
      <c r="V65" s="109">
        <f>-RevReq!V123</f>
        <v>0</v>
      </c>
      <c r="W65" s="109">
        <f>-RevReq!W123</f>
        <v>0</v>
      </c>
      <c r="X65" s="109">
        <f>-RevReq!X123</f>
        <v>0</v>
      </c>
      <c r="Y65" s="109">
        <f>-RevReq!Y123</f>
        <v>0</v>
      </c>
      <c r="Z65" s="109">
        <f>-RevReq!Z123</f>
        <v>0</v>
      </c>
      <c r="AA65" s="109">
        <f>-RevReq!AA123</f>
        <v>0</v>
      </c>
      <c r="AB65" s="109">
        <f>-RevReq!AB123</f>
        <v>0</v>
      </c>
      <c r="AC65" s="109">
        <f>-RevReq!AC123</f>
        <v>0</v>
      </c>
      <c r="AD65" s="109">
        <f>-RevReq!AD123</f>
        <v>0</v>
      </c>
      <c r="AE65" s="109">
        <f>-RevReq!AE123</f>
        <v>0</v>
      </c>
      <c r="AF65" s="109">
        <f>-RevReq!AF123</f>
        <v>0</v>
      </c>
      <c r="AG65" s="109">
        <f>-RevReq!AG123</f>
        <v>0</v>
      </c>
      <c r="AH65" s="109">
        <f>-RevReq!AH123</f>
        <v>0</v>
      </c>
      <c r="AI65" s="109">
        <f>-RevReq!AI123</f>
        <v>0</v>
      </c>
      <c r="AJ65" s="109">
        <f>-RevReq!AJ123</f>
        <v>0</v>
      </c>
      <c r="AK65" s="109">
        <f>-RevReq!AK123</f>
        <v>0</v>
      </c>
      <c r="AL65" s="109">
        <f>-RevReq!AL123</f>
        <v>0</v>
      </c>
      <c r="AM65" s="109">
        <f>-RevReq!AM123</f>
        <v>0</v>
      </c>
      <c r="AN65" s="109">
        <f>-RevReq!AN123</f>
        <v>0</v>
      </c>
      <c r="AO65" s="109">
        <f>-RevReq!AO123</f>
        <v>0</v>
      </c>
      <c r="AP65" s="109">
        <f>-RevReq!AP123</f>
        <v>0</v>
      </c>
      <c r="AQ65" s="109">
        <f>-RevReq!AQ123</f>
        <v>0</v>
      </c>
      <c r="AR65" s="109">
        <f>-RevReq!AR123</f>
        <v>0</v>
      </c>
      <c r="AS65" s="109">
        <f>-RevReq!AS123</f>
        <v>0</v>
      </c>
      <c r="AT65" s="109">
        <f>-RevReq!AT123</f>
        <v>0</v>
      </c>
      <c r="AU65" s="109">
        <f>-RevReq!AU123</f>
        <v>0</v>
      </c>
      <c r="AV65" s="109">
        <f>-RevReq!AV123</f>
        <v>0</v>
      </c>
      <c r="AW65" s="109">
        <f>-RevReq!AW123</f>
        <v>0</v>
      </c>
      <c r="AX65" s="109">
        <f>-RevReq!AX123</f>
        <v>0</v>
      </c>
      <c r="AY65" s="109">
        <f>-RevReq!AY123</f>
        <v>0</v>
      </c>
      <c r="AZ65" s="109">
        <f>-RevReq!AZ123</f>
        <v>0</v>
      </c>
      <c r="BA65" s="109">
        <f>-RevReq!BA123</f>
        <v>0</v>
      </c>
      <c r="BB65" s="109">
        <f>-RevReq!BB123</f>
        <v>0</v>
      </c>
      <c r="BC65" s="109">
        <f>-RevReq!BC123</f>
        <v>0</v>
      </c>
      <c r="BD65" s="109">
        <f>-RevReq!BD123</f>
        <v>0</v>
      </c>
      <c r="BE65" s="109">
        <f>-RevReq!BE123</f>
        <v>0</v>
      </c>
      <c r="BF65" s="109">
        <f>-RevReq!BF123</f>
        <v>0</v>
      </c>
      <c r="BG65" s="109">
        <f>-RevReq!BG123</f>
        <v>0</v>
      </c>
      <c r="BH65" s="109">
        <f>-RevReq!BH123</f>
        <v>0</v>
      </c>
      <c r="BI65" s="109">
        <f>-RevReq!BI123</f>
        <v>0</v>
      </c>
      <c r="BJ65" s="109">
        <f>-RevReq!BJ123</f>
        <v>0</v>
      </c>
      <c r="BK65" s="109">
        <f>-RevReq!BK123</f>
        <v>0</v>
      </c>
      <c r="BL65" s="109">
        <f>-RevReq!BL123</f>
        <v>0</v>
      </c>
      <c r="BM65" s="109">
        <f>-RevReq!BM123</f>
        <v>0</v>
      </c>
    </row>
    <row r="66" spans="3:65" x14ac:dyDescent="0.2">
      <c r="C66" s="51">
        <f t="shared" si="81"/>
        <v>8</v>
      </c>
      <c r="D66" s="108" t="str">
        <f>RevReq!D124</f>
        <v>item 8</v>
      </c>
      <c r="E66" s="187" t="str">
        <f>RevReq!E124</f>
        <v>Operating Expense</v>
      </c>
      <c r="F66" s="188">
        <f>MATCH(E66,lookups!$C$90:$C$95,0)</f>
        <v>2</v>
      </c>
      <c r="G66" s="62"/>
      <c r="H66" s="64"/>
      <c r="K66" s="123">
        <f t="shared" si="82"/>
        <v>0</v>
      </c>
      <c r="L66" s="124">
        <f t="shared" si="83"/>
        <v>0</v>
      </c>
      <c r="O66" s="109">
        <f>-RevReq!O124</f>
        <v>0</v>
      </c>
      <c r="P66" s="109">
        <f>-RevReq!P124</f>
        <v>0</v>
      </c>
      <c r="Q66" s="109">
        <f>-RevReq!Q124</f>
        <v>0</v>
      </c>
      <c r="R66" s="109">
        <f>-RevReq!R124</f>
        <v>0</v>
      </c>
      <c r="S66" s="109">
        <f>-RevReq!S124</f>
        <v>0</v>
      </c>
      <c r="T66" s="109">
        <f>-RevReq!T124</f>
        <v>0</v>
      </c>
      <c r="U66" s="109">
        <f>-RevReq!U124</f>
        <v>0</v>
      </c>
      <c r="V66" s="109">
        <f>-RevReq!V124</f>
        <v>0</v>
      </c>
      <c r="W66" s="109">
        <f>-RevReq!W124</f>
        <v>0</v>
      </c>
      <c r="X66" s="109">
        <f>-RevReq!X124</f>
        <v>0</v>
      </c>
      <c r="Y66" s="109">
        <f>-RevReq!Y124</f>
        <v>0</v>
      </c>
      <c r="Z66" s="109">
        <f>-RevReq!Z124</f>
        <v>0</v>
      </c>
      <c r="AA66" s="109">
        <f>-RevReq!AA124</f>
        <v>0</v>
      </c>
      <c r="AB66" s="109">
        <f>-RevReq!AB124</f>
        <v>0</v>
      </c>
      <c r="AC66" s="109">
        <f>-RevReq!AC124</f>
        <v>0</v>
      </c>
      <c r="AD66" s="109">
        <f>-RevReq!AD124</f>
        <v>0</v>
      </c>
      <c r="AE66" s="109">
        <f>-RevReq!AE124</f>
        <v>0</v>
      </c>
      <c r="AF66" s="109">
        <f>-RevReq!AF124</f>
        <v>0</v>
      </c>
      <c r="AG66" s="109">
        <f>-RevReq!AG124</f>
        <v>0</v>
      </c>
      <c r="AH66" s="109">
        <f>-RevReq!AH124</f>
        <v>0</v>
      </c>
      <c r="AI66" s="109">
        <f>-RevReq!AI124</f>
        <v>0</v>
      </c>
      <c r="AJ66" s="109">
        <f>-RevReq!AJ124</f>
        <v>0</v>
      </c>
      <c r="AK66" s="109">
        <f>-RevReq!AK124</f>
        <v>0</v>
      </c>
      <c r="AL66" s="109">
        <f>-RevReq!AL124</f>
        <v>0</v>
      </c>
      <c r="AM66" s="109">
        <f>-RevReq!AM124</f>
        <v>0</v>
      </c>
      <c r="AN66" s="109">
        <f>-RevReq!AN124</f>
        <v>0</v>
      </c>
      <c r="AO66" s="109">
        <f>-RevReq!AO124</f>
        <v>0</v>
      </c>
      <c r="AP66" s="109">
        <f>-RevReq!AP124</f>
        <v>0</v>
      </c>
      <c r="AQ66" s="109">
        <f>-RevReq!AQ124</f>
        <v>0</v>
      </c>
      <c r="AR66" s="109">
        <f>-RevReq!AR124</f>
        <v>0</v>
      </c>
      <c r="AS66" s="109">
        <f>-RevReq!AS124</f>
        <v>0</v>
      </c>
      <c r="AT66" s="109">
        <f>-RevReq!AT124</f>
        <v>0</v>
      </c>
      <c r="AU66" s="109">
        <f>-RevReq!AU124</f>
        <v>0</v>
      </c>
      <c r="AV66" s="109">
        <f>-RevReq!AV124</f>
        <v>0</v>
      </c>
      <c r="AW66" s="109">
        <f>-RevReq!AW124</f>
        <v>0</v>
      </c>
      <c r="AX66" s="109">
        <f>-RevReq!AX124</f>
        <v>0</v>
      </c>
      <c r="AY66" s="109">
        <f>-RevReq!AY124</f>
        <v>0</v>
      </c>
      <c r="AZ66" s="109">
        <f>-RevReq!AZ124</f>
        <v>0</v>
      </c>
      <c r="BA66" s="109">
        <f>-RevReq!BA124</f>
        <v>0</v>
      </c>
      <c r="BB66" s="109">
        <f>-RevReq!BB124</f>
        <v>0</v>
      </c>
      <c r="BC66" s="109">
        <f>-RevReq!BC124</f>
        <v>0</v>
      </c>
      <c r="BD66" s="109">
        <f>-RevReq!BD124</f>
        <v>0</v>
      </c>
      <c r="BE66" s="109">
        <f>-RevReq!BE124</f>
        <v>0</v>
      </c>
      <c r="BF66" s="109">
        <f>-RevReq!BF124</f>
        <v>0</v>
      </c>
      <c r="BG66" s="109">
        <f>-RevReq!BG124</f>
        <v>0</v>
      </c>
      <c r="BH66" s="109">
        <f>-RevReq!BH124</f>
        <v>0</v>
      </c>
      <c r="BI66" s="109">
        <f>-RevReq!BI124</f>
        <v>0</v>
      </c>
      <c r="BJ66" s="109">
        <f>-RevReq!BJ124</f>
        <v>0</v>
      </c>
      <c r="BK66" s="109">
        <f>-RevReq!BK124</f>
        <v>0</v>
      </c>
      <c r="BL66" s="109">
        <f>-RevReq!BL124</f>
        <v>0</v>
      </c>
      <c r="BM66" s="109">
        <f>-RevReq!BM124</f>
        <v>0</v>
      </c>
    </row>
    <row r="67" spans="3:65" x14ac:dyDescent="0.2">
      <c r="C67" s="51">
        <f t="shared" si="81"/>
        <v>9</v>
      </c>
      <c r="D67" s="108" t="str">
        <f>RevReq!D125</f>
        <v>item 9</v>
      </c>
      <c r="E67" s="187" t="str">
        <f>RevReq!E125</f>
        <v>Operating Expense</v>
      </c>
      <c r="F67" s="188">
        <f>MATCH(E67,lookups!$C$90:$C$95,0)</f>
        <v>2</v>
      </c>
      <c r="G67" s="62"/>
      <c r="H67" s="64"/>
      <c r="K67" s="123">
        <f t="shared" si="82"/>
        <v>0</v>
      </c>
      <c r="L67" s="124">
        <f t="shared" si="83"/>
        <v>0</v>
      </c>
      <c r="O67" s="109">
        <f>-RevReq!O125</f>
        <v>0</v>
      </c>
      <c r="P67" s="109">
        <f>-RevReq!P125</f>
        <v>0</v>
      </c>
      <c r="Q67" s="109">
        <f>-RevReq!Q125</f>
        <v>0</v>
      </c>
      <c r="R67" s="109">
        <f>-RevReq!R125</f>
        <v>0</v>
      </c>
      <c r="S67" s="109">
        <f>-RevReq!S125</f>
        <v>0</v>
      </c>
      <c r="T67" s="109">
        <f>-RevReq!T125</f>
        <v>0</v>
      </c>
      <c r="U67" s="109">
        <f>-RevReq!U125</f>
        <v>0</v>
      </c>
      <c r="V67" s="109">
        <f>-RevReq!V125</f>
        <v>0</v>
      </c>
      <c r="W67" s="109">
        <f>-RevReq!W125</f>
        <v>0</v>
      </c>
      <c r="X67" s="109">
        <f>-RevReq!X125</f>
        <v>0</v>
      </c>
      <c r="Y67" s="109">
        <f>-RevReq!Y125</f>
        <v>0</v>
      </c>
      <c r="Z67" s="109">
        <f>-RevReq!Z125</f>
        <v>0</v>
      </c>
      <c r="AA67" s="109">
        <f>-RevReq!AA125</f>
        <v>0</v>
      </c>
      <c r="AB67" s="109">
        <f>-RevReq!AB125</f>
        <v>0</v>
      </c>
      <c r="AC67" s="109">
        <f>-RevReq!AC125</f>
        <v>0</v>
      </c>
      <c r="AD67" s="109">
        <f>-RevReq!AD125</f>
        <v>0</v>
      </c>
      <c r="AE67" s="109">
        <f>-RevReq!AE125</f>
        <v>0</v>
      </c>
      <c r="AF67" s="109">
        <f>-RevReq!AF125</f>
        <v>0</v>
      </c>
      <c r="AG67" s="109">
        <f>-RevReq!AG125</f>
        <v>0</v>
      </c>
      <c r="AH67" s="109">
        <f>-RevReq!AH125</f>
        <v>0</v>
      </c>
      <c r="AI67" s="109">
        <f>-RevReq!AI125</f>
        <v>0</v>
      </c>
      <c r="AJ67" s="109">
        <f>-RevReq!AJ125</f>
        <v>0</v>
      </c>
      <c r="AK67" s="109">
        <f>-RevReq!AK125</f>
        <v>0</v>
      </c>
      <c r="AL67" s="109">
        <f>-RevReq!AL125</f>
        <v>0</v>
      </c>
      <c r="AM67" s="109">
        <f>-RevReq!AM125</f>
        <v>0</v>
      </c>
      <c r="AN67" s="109">
        <f>-RevReq!AN125</f>
        <v>0</v>
      </c>
      <c r="AO67" s="109">
        <f>-RevReq!AO125</f>
        <v>0</v>
      </c>
      <c r="AP67" s="109">
        <f>-RevReq!AP125</f>
        <v>0</v>
      </c>
      <c r="AQ67" s="109">
        <f>-RevReq!AQ125</f>
        <v>0</v>
      </c>
      <c r="AR67" s="109">
        <f>-RevReq!AR125</f>
        <v>0</v>
      </c>
      <c r="AS67" s="109">
        <f>-RevReq!AS125</f>
        <v>0</v>
      </c>
      <c r="AT67" s="109">
        <f>-RevReq!AT125</f>
        <v>0</v>
      </c>
      <c r="AU67" s="109">
        <f>-RevReq!AU125</f>
        <v>0</v>
      </c>
      <c r="AV67" s="109">
        <f>-RevReq!AV125</f>
        <v>0</v>
      </c>
      <c r="AW67" s="109">
        <f>-RevReq!AW125</f>
        <v>0</v>
      </c>
      <c r="AX67" s="109">
        <f>-RevReq!AX125</f>
        <v>0</v>
      </c>
      <c r="AY67" s="109">
        <f>-RevReq!AY125</f>
        <v>0</v>
      </c>
      <c r="AZ67" s="109">
        <f>-RevReq!AZ125</f>
        <v>0</v>
      </c>
      <c r="BA67" s="109">
        <f>-RevReq!BA125</f>
        <v>0</v>
      </c>
      <c r="BB67" s="109">
        <f>-RevReq!BB125</f>
        <v>0</v>
      </c>
      <c r="BC67" s="109">
        <f>-RevReq!BC125</f>
        <v>0</v>
      </c>
      <c r="BD67" s="109">
        <f>-RevReq!BD125</f>
        <v>0</v>
      </c>
      <c r="BE67" s="109">
        <f>-RevReq!BE125</f>
        <v>0</v>
      </c>
      <c r="BF67" s="109">
        <f>-RevReq!BF125</f>
        <v>0</v>
      </c>
      <c r="BG67" s="109">
        <f>-RevReq!BG125</f>
        <v>0</v>
      </c>
      <c r="BH67" s="109">
        <f>-RevReq!BH125</f>
        <v>0</v>
      </c>
      <c r="BI67" s="109">
        <f>-RevReq!BI125</f>
        <v>0</v>
      </c>
      <c r="BJ67" s="109">
        <f>-RevReq!BJ125</f>
        <v>0</v>
      </c>
      <c r="BK67" s="109">
        <f>-RevReq!BK125</f>
        <v>0</v>
      </c>
      <c r="BL67" s="109">
        <f>-RevReq!BL125</f>
        <v>0</v>
      </c>
      <c r="BM67" s="109">
        <f>-RevReq!BM125</f>
        <v>0</v>
      </c>
    </row>
    <row r="68" spans="3:65" x14ac:dyDescent="0.2">
      <c r="C68" s="51">
        <f t="shared" si="81"/>
        <v>10</v>
      </c>
      <c r="D68" s="108" t="str">
        <f>RevReq!D126</f>
        <v>item 10</v>
      </c>
      <c r="E68" s="187" t="str">
        <f>RevReq!E126</f>
        <v>Operating Expense</v>
      </c>
      <c r="F68" s="188">
        <f>MATCH(E68,lookups!$C$90:$C$95,0)</f>
        <v>2</v>
      </c>
      <c r="G68" s="62"/>
      <c r="H68" s="64"/>
      <c r="K68" s="123">
        <f t="shared" si="82"/>
        <v>0</v>
      </c>
      <c r="L68" s="124">
        <f t="shared" si="83"/>
        <v>0</v>
      </c>
      <c r="O68" s="109">
        <f>-RevReq!O126</f>
        <v>0</v>
      </c>
      <c r="P68" s="109">
        <f>-RevReq!P126</f>
        <v>0</v>
      </c>
      <c r="Q68" s="109">
        <f>-RevReq!Q126</f>
        <v>0</v>
      </c>
      <c r="R68" s="109">
        <f>-RevReq!R126</f>
        <v>0</v>
      </c>
      <c r="S68" s="109">
        <f>-RevReq!S126</f>
        <v>0</v>
      </c>
      <c r="T68" s="109">
        <f>-RevReq!T126</f>
        <v>0</v>
      </c>
      <c r="U68" s="109">
        <f>-RevReq!U126</f>
        <v>0</v>
      </c>
      <c r="V68" s="109">
        <f>-RevReq!V126</f>
        <v>0</v>
      </c>
      <c r="W68" s="109">
        <f>-RevReq!W126</f>
        <v>0</v>
      </c>
      <c r="X68" s="109">
        <f>-RevReq!X126</f>
        <v>0</v>
      </c>
      <c r="Y68" s="109">
        <f>-RevReq!Y126</f>
        <v>0</v>
      </c>
      <c r="Z68" s="109">
        <f>-RevReq!Z126</f>
        <v>0</v>
      </c>
      <c r="AA68" s="109">
        <f>-RevReq!AA126</f>
        <v>0</v>
      </c>
      <c r="AB68" s="109">
        <f>-RevReq!AB126</f>
        <v>0</v>
      </c>
      <c r="AC68" s="109">
        <f>-RevReq!AC126</f>
        <v>0</v>
      </c>
      <c r="AD68" s="109">
        <f>-RevReq!AD126</f>
        <v>0</v>
      </c>
      <c r="AE68" s="109">
        <f>-RevReq!AE126</f>
        <v>0</v>
      </c>
      <c r="AF68" s="109">
        <f>-RevReq!AF126</f>
        <v>0</v>
      </c>
      <c r="AG68" s="109">
        <f>-RevReq!AG126</f>
        <v>0</v>
      </c>
      <c r="AH68" s="109">
        <f>-RevReq!AH126</f>
        <v>0</v>
      </c>
      <c r="AI68" s="109">
        <f>-RevReq!AI126</f>
        <v>0</v>
      </c>
      <c r="AJ68" s="109">
        <f>-RevReq!AJ126</f>
        <v>0</v>
      </c>
      <c r="AK68" s="109">
        <f>-RevReq!AK126</f>
        <v>0</v>
      </c>
      <c r="AL68" s="109">
        <f>-RevReq!AL126</f>
        <v>0</v>
      </c>
      <c r="AM68" s="109">
        <f>-RevReq!AM126</f>
        <v>0</v>
      </c>
      <c r="AN68" s="109">
        <f>-RevReq!AN126</f>
        <v>0</v>
      </c>
      <c r="AO68" s="109">
        <f>-RevReq!AO126</f>
        <v>0</v>
      </c>
      <c r="AP68" s="109">
        <f>-RevReq!AP126</f>
        <v>0</v>
      </c>
      <c r="AQ68" s="109">
        <f>-RevReq!AQ126</f>
        <v>0</v>
      </c>
      <c r="AR68" s="109">
        <f>-RevReq!AR126</f>
        <v>0</v>
      </c>
      <c r="AS68" s="109">
        <f>-RevReq!AS126</f>
        <v>0</v>
      </c>
      <c r="AT68" s="109">
        <f>-RevReq!AT126</f>
        <v>0</v>
      </c>
      <c r="AU68" s="109">
        <f>-RevReq!AU126</f>
        <v>0</v>
      </c>
      <c r="AV68" s="109">
        <f>-RevReq!AV126</f>
        <v>0</v>
      </c>
      <c r="AW68" s="109">
        <f>-RevReq!AW126</f>
        <v>0</v>
      </c>
      <c r="AX68" s="109">
        <f>-RevReq!AX126</f>
        <v>0</v>
      </c>
      <c r="AY68" s="109">
        <f>-RevReq!AY126</f>
        <v>0</v>
      </c>
      <c r="AZ68" s="109">
        <f>-RevReq!AZ126</f>
        <v>0</v>
      </c>
      <c r="BA68" s="109">
        <f>-RevReq!BA126</f>
        <v>0</v>
      </c>
      <c r="BB68" s="109">
        <f>-RevReq!BB126</f>
        <v>0</v>
      </c>
      <c r="BC68" s="109">
        <f>-RevReq!BC126</f>
        <v>0</v>
      </c>
      <c r="BD68" s="109">
        <f>-RevReq!BD126</f>
        <v>0</v>
      </c>
      <c r="BE68" s="109">
        <f>-RevReq!BE126</f>
        <v>0</v>
      </c>
      <c r="BF68" s="109">
        <f>-RevReq!BF126</f>
        <v>0</v>
      </c>
      <c r="BG68" s="109">
        <f>-RevReq!BG126</f>
        <v>0</v>
      </c>
      <c r="BH68" s="109">
        <f>-RevReq!BH126</f>
        <v>0</v>
      </c>
      <c r="BI68" s="109">
        <f>-RevReq!BI126</f>
        <v>0</v>
      </c>
      <c r="BJ68" s="109">
        <f>-RevReq!BJ126</f>
        <v>0</v>
      </c>
      <c r="BK68" s="109">
        <f>-RevReq!BK126</f>
        <v>0</v>
      </c>
      <c r="BL68" s="109">
        <f>-RevReq!BL126</f>
        <v>0</v>
      </c>
      <c r="BM68" s="109">
        <f>-RevReq!BM126</f>
        <v>0</v>
      </c>
    </row>
    <row r="69" spans="3:65" x14ac:dyDescent="0.2">
      <c r="C69" s="51">
        <f t="shared" si="81"/>
        <v>11</v>
      </c>
      <c r="D69" s="108" t="str">
        <f>RevReq!D127</f>
        <v>item 11</v>
      </c>
      <c r="E69" s="187" t="str">
        <f>RevReq!E127</f>
        <v>Operating Expense</v>
      </c>
      <c r="F69" s="188">
        <f>MATCH(E69,lookups!$C$90:$C$95,0)</f>
        <v>2</v>
      </c>
      <c r="G69" s="62"/>
      <c r="H69" s="64"/>
      <c r="K69" s="123">
        <f t="shared" si="82"/>
        <v>0</v>
      </c>
      <c r="L69" s="124">
        <f t="shared" si="83"/>
        <v>0</v>
      </c>
      <c r="O69" s="109">
        <f>-RevReq!O127</f>
        <v>0</v>
      </c>
      <c r="P69" s="109">
        <f>-RevReq!P127</f>
        <v>0</v>
      </c>
      <c r="Q69" s="109">
        <f>-RevReq!Q127</f>
        <v>0</v>
      </c>
      <c r="R69" s="109">
        <f>-RevReq!R127</f>
        <v>0</v>
      </c>
      <c r="S69" s="109">
        <f>-RevReq!S127</f>
        <v>0</v>
      </c>
      <c r="T69" s="109">
        <f>-RevReq!T127</f>
        <v>0</v>
      </c>
      <c r="U69" s="109">
        <f>-RevReq!U127</f>
        <v>0</v>
      </c>
      <c r="V69" s="109">
        <f>-RevReq!V127</f>
        <v>0</v>
      </c>
      <c r="W69" s="109">
        <f>-RevReq!W127</f>
        <v>0</v>
      </c>
      <c r="X69" s="109">
        <f>-RevReq!X127</f>
        <v>0</v>
      </c>
      <c r="Y69" s="109">
        <f>-RevReq!Y127</f>
        <v>0</v>
      </c>
      <c r="Z69" s="109">
        <f>-RevReq!Z127</f>
        <v>0</v>
      </c>
      <c r="AA69" s="109">
        <f>-RevReq!AA127</f>
        <v>0</v>
      </c>
      <c r="AB69" s="109">
        <f>-RevReq!AB127</f>
        <v>0</v>
      </c>
      <c r="AC69" s="109">
        <f>-RevReq!AC127</f>
        <v>0</v>
      </c>
      <c r="AD69" s="109">
        <f>-RevReq!AD127</f>
        <v>0</v>
      </c>
      <c r="AE69" s="109">
        <f>-RevReq!AE127</f>
        <v>0</v>
      </c>
      <c r="AF69" s="109">
        <f>-RevReq!AF127</f>
        <v>0</v>
      </c>
      <c r="AG69" s="109">
        <f>-RevReq!AG127</f>
        <v>0</v>
      </c>
      <c r="AH69" s="109">
        <f>-RevReq!AH127</f>
        <v>0</v>
      </c>
      <c r="AI69" s="109">
        <f>-RevReq!AI127</f>
        <v>0</v>
      </c>
      <c r="AJ69" s="109">
        <f>-RevReq!AJ127</f>
        <v>0</v>
      </c>
      <c r="AK69" s="109">
        <f>-RevReq!AK127</f>
        <v>0</v>
      </c>
      <c r="AL69" s="109">
        <f>-RevReq!AL127</f>
        <v>0</v>
      </c>
      <c r="AM69" s="109">
        <f>-RevReq!AM127</f>
        <v>0</v>
      </c>
      <c r="AN69" s="109">
        <f>-RevReq!AN127</f>
        <v>0</v>
      </c>
      <c r="AO69" s="109">
        <f>-RevReq!AO127</f>
        <v>0</v>
      </c>
      <c r="AP69" s="109">
        <f>-RevReq!AP127</f>
        <v>0</v>
      </c>
      <c r="AQ69" s="109">
        <f>-RevReq!AQ127</f>
        <v>0</v>
      </c>
      <c r="AR69" s="109">
        <f>-RevReq!AR127</f>
        <v>0</v>
      </c>
      <c r="AS69" s="109">
        <f>-RevReq!AS127</f>
        <v>0</v>
      </c>
      <c r="AT69" s="109">
        <f>-RevReq!AT127</f>
        <v>0</v>
      </c>
      <c r="AU69" s="109">
        <f>-RevReq!AU127</f>
        <v>0</v>
      </c>
      <c r="AV69" s="109">
        <f>-RevReq!AV127</f>
        <v>0</v>
      </c>
      <c r="AW69" s="109">
        <f>-RevReq!AW127</f>
        <v>0</v>
      </c>
      <c r="AX69" s="109">
        <f>-RevReq!AX127</f>
        <v>0</v>
      </c>
      <c r="AY69" s="109">
        <f>-RevReq!AY127</f>
        <v>0</v>
      </c>
      <c r="AZ69" s="109">
        <f>-RevReq!AZ127</f>
        <v>0</v>
      </c>
      <c r="BA69" s="109">
        <f>-RevReq!BA127</f>
        <v>0</v>
      </c>
      <c r="BB69" s="109">
        <f>-RevReq!BB127</f>
        <v>0</v>
      </c>
      <c r="BC69" s="109">
        <f>-RevReq!BC127</f>
        <v>0</v>
      </c>
      <c r="BD69" s="109">
        <f>-RevReq!BD127</f>
        <v>0</v>
      </c>
      <c r="BE69" s="109">
        <f>-RevReq!BE127</f>
        <v>0</v>
      </c>
      <c r="BF69" s="109">
        <f>-RevReq!BF127</f>
        <v>0</v>
      </c>
      <c r="BG69" s="109">
        <f>-RevReq!BG127</f>
        <v>0</v>
      </c>
      <c r="BH69" s="109">
        <f>-RevReq!BH127</f>
        <v>0</v>
      </c>
      <c r="BI69" s="109">
        <f>-RevReq!BI127</f>
        <v>0</v>
      </c>
      <c r="BJ69" s="109">
        <f>-RevReq!BJ127</f>
        <v>0</v>
      </c>
      <c r="BK69" s="109">
        <f>-RevReq!BK127</f>
        <v>0</v>
      </c>
      <c r="BL69" s="109">
        <f>-RevReq!BL127</f>
        <v>0</v>
      </c>
      <c r="BM69" s="109">
        <f>-RevReq!BM127</f>
        <v>0</v>
      </c>
    </row>
    <row r="70" spans="3:65" x14ac:dyDescent="0.2">
      <c r="C70" s="51">
        <f t="shared" si="81"/>
        <v>12</v>
      </c>
      <c r="D70" s="108" t="str">
        <f>RevReq!D128</f>
        <v>item 12</v>
      </c>
      <c r="E70" s="187" t="str">
        <f>RevReq!E128</f>
        <v>Operating Expense</v>
      </c>
      <c r="F70" s="188">
        <f>MATCH(E70,lookups!$C$90:$C$95,0)</f>
        <v>2</v>
      </c>
      <c r="G70" s="62"/>
      <c r="H70" s="64"/>
      <c r="K70" s="123">
        <f t="shared" si="82"/>
        <v>0</v>
      </c>
      <c r="L70" s="124">
        <f t="shared" si="83"/>
        <v>0</v>
      </c>
      <c r="O70" s="109">
        <f>-RevReq!O128</f>
        <v>0</v>
      </c>
      <c r="P70" s="109">
        <f>-RevReq!P128</f>
        <v>0</v>
      </c>
      <c r="Q70" s="109">
        <f>-RevReq!Q128</f>
        <v>0</v>
      </c>
      <c r="R70" s="109">
        <f>-RevReq!R128</f>
        <v>0</v>
      </c>
      <c r="S70" s="109">
        <f>-RevReq!S128</f>
        <v>0</v>
      </c>
      <c r="T70" s="109">
        <f>-RevReq!T128</f>
        <v>0</v>
      </c>
      <c r="U70" s="109">
        <f>-RevReq!U128</f>
        <v>0</v>
      </c>
      <c r="V70" s="109">
        <f>-RevReq!V128</f>
        <v>0</v>
      </c>
      <c r="W70" s="109">
        <f>-RevReq!W128</f>
        <v>0</v>
      </c>
      <c r="X70" s="109">
        <f>-RevReq!X128</f>
        <v>0</v>
      </c>
      <c r="Y70" s="109">
        <f>-RevReq!Y128</f>
        <v>0</v>
      </c>
      <c r="Z70" s="109">
        <f>-RevReq!Z128</f>
        <v>0</v>
      </c>
      <c r="AA70" s="109">
        <f>-RevReq!AA128</f>
        <v>0</v>
      </c>
      <c r="AB70" s="109">
        <f>-RevReq!AB128</f>
        <v>0</v>
      </c>
      <c r="AC70" s="109">
        <f>-RevReq!AC128</f>
        <v>0</v>
      </c>
      <c r="AD70" s="109">
        <f>-RevReq!AD128</f>
        <v>0</v>
      </c>
      <c r="AE70" s="109">
        <f>-RevReq!AE128</f>
        <v>0</v>
      </c>
      <c r="AF70" s="109">
        <f>-RevReq!AF128</f>
        <v>0</v>
      </c>
      <c r="AG70" s="109">
        <f>-RevReq!AG128</f>
        <v>0</v>
      </c>
      <c r="AH70" s="109">
        <f>-RevReq!AH128</f>
        <v>0</v>
      </c>
      <c r="AI70" s="109">
        <f>-RevReq!AI128</f>
        <v>0</v>
      </c>
      <c r="AJ70" s="109">
        <f>-RevReq!AJ128</f>
        <v>0</v>
      </c>
      <c r="AK70" s="109">
        <f>-RevReq!AK128</f>
        <v>0</v>
      </c>
      <c r="AL70" s="109">
        <f>-RevReq!AL128</f>
        <v>0</v>
      </c>
      <c r="AM70" s="109">
        <f>-RevReq!AM128</f>
        <v>0</v>
      </c>
      <c r="AN70" s="109">
        <f>-RevReq!AN128</f>
        <v>0</v>
      </c>
      <c r="AO70" s="109">
        <f>-RevReq!AO128</f>
        <v>0</v>
      </c>
      <c r="AP70" s="109">
        <f>-RevReq!AP128</f>
        <v>0</v>
      </c>
      <c r="AQ70" s="109">
        <f>-RevReq!AQ128</f>
        <v>0</v>
      </c>
      <c r="AR70" s="109">
        <f>-RevReq!AR128</f>
        <v>0</v>
      </c>
      <c r="AS70" s="109">
        <f>-RevReq!AS128</f>
        <v>0</v>
      </c>
      <c r="AT70" s="109">
        <f>-RevReq!AT128</f>
        <v>0</v>
      </c>
      <c r="AU70" s="109">
        <f>-RevReq!AU128</f>
        <v>0</v>
      </c>
      <c r="AV70" s="109">
        <f>-RevReq!AV128</f>
        <v>0</v>
      </c>
      <c r="AW70" s="109">
        <f>-RevReq!AW128</f>
        <v>0</v>
      </c>
      <c r="AX70" s="109">
        <f>-RevReq!AX128</f>
        <v>0</v>
      </c>
      <c r="AY70" s="109">
        <f>-RevReq!AY128</f>
        <v>0</v>
      </c>
      <c r="AZ70" s="109">
        <f>-RevReq!AZ128</f>
        <v>0</v>
      </c>
      <c r="BA70" s="109">
        <f>-RevReq!BA128</f>
        <v>0</v>
      </c>
      <c r="BB70" s="109">
        <f>-RevReq!BB128</f>
        <v>0</v>
      </c>
      <c r="BC70" s="109">
        <f>-RevReq!BC128</f>
        <v>0</v>
      </c>
      <c r="BD70" s="109">
        <f>-RevReq!BD128</f>
        <v>0</v>
      </c>
      <c r="BE70" s="109">
        <f>-RevReq!BE128</f>
        <v>0</v>
      </c>
      <c r="BF70" s="109">
        <f>-RevReq!BF128</f>
        <v>0</v>
      </c>
      <c r="BG70" s="109">
        <f>-RevReq!BG128</f>
        <v>0</v>
      </c>
      <c r="BH70" s="109">
        <f>-RevReq!BH128</f>
        <v>0</v>
      </c>
      <c r="BI70" s="109">
        <f>-RevReq!BI128</f>
        <v>0</v>
      </c>
      <c r="BJ70" s="109">
        <f>-RevReq!BJ128</f>
        <v>0</v>
      </c>
      <c r="BK70" s="109">
        <f>-RevReq!BK128</f>
        <v>0</v>
      </c>
      <c r="BL70" s="109">
        <f>-RevReq!BL128</f>
        <v>0</v>
      </c>
      <c r="BM70" s="109">
        <f>-RevReq!BM128</f>
        <v>0</v>
      </c>
    </row>
    <row r="71" spans="3:65" x14ac:dyDescent="0.2">
      <c r="C71" s="51">
        <f t="shared" si="81"/>
        <v>13</v>
      </c>
      <c r="D71" s="108" t="str">
        <f>RevReq!D129</f>
        <v>item 13</v>
      </c>
      <c r="E71" s="187" t="str">
        <f>RevReq!E129</f>
        <v>Operating Expense</v>
      </c>
      <c r="F71" s="188">
        <f>MATCH(E71,lookups!$C$90:$C$95,0)</f>
        <v>2</v>
      </c>
      <c r="G71" s="62"/>
      <c r="H71" s="64"/>
      <c r="K71" s="123">
        <f t="shared" si="82"/>
        <v>0</v>
      </c>
      <c r="L71" s="124">
        <f t="shared" si="83"/>
        <v>0</v>
      </c>
      <c r="O71" s="109">
        <f>-RevReq!O129</f>
        <v>0</v>
      </c>
      <c r="P71" s="109">
        <f>-RevReq!P129</f>
        <v>0</v>
      </c>
      <c r="Q71" s="109">
        <f>-RevReq!Q129</f>
        <v>0</v>
      </c>
      <c r="R71" s="109">
        <f>-RevReq!R129</f>
        <v>0</v>
      </c>
      <c r="S71" s="109">
        <f>-RevReq!S129</f>
        <v>0</v>
      </c>
      <c r="T71" s="109">
        <f>-RevReq!T129</f>
        <v>0</v>
      </c>
      <c r="U71" s="109">
        <f>-RevReq!U129</f>
        <v>0</v>
      </c>
      <c r="V71" s="109">
        <f>-RevReq!V129</f>
        <v>0</v>
      </c>
      <c r="W71" s="109">
        <f>-RevReq!W129</f>
        <v>0</v>
      </c>
      <c r="X71" s="109">
        <f>-RevReq!X129</f>
        <v>0</v>
      </c>
      <c r="Y71" s="109">
        <f>-RevReq!Y129</f>
        <v>0</v>
      </c>
      <c r="Z71" s="109">
        <f>-RevReq!Z129</f>
        <v>0</v>
      </c>
      <c r="AA71" s="109">
        <f>-RevReq!AA129</f>
        <v>0</v>
      </c>
      <c r="AB71" s="109">
        <f>-RevReq!AB129</f>
        <v>0</v>
      </c>
      <c r="AC71" s="109">
        <f>-RevReq!AC129</f>
        <v>0</v>
      </c>
      <c r="AD71" s="109">
        <f>-RevReq!AD129</f>
        <v>0</v>
      </c>
      <c r="AE71" s="109">
        <f>-RevReq!AE129</f>
        <v>0</v>
      </c>
      <c r="AF71" s="109">
        <f>-RevReq!AF129</f>
        <v>0</v>
      </c>
      <c r="AG71" s="109">
        <f>-RevReq!AG129</f>
        <v>0</v>
      </c>
      <c r="AH71" s="109">
        <f>-RevReq!AH129</f>
        <v>0</v>
      </c>
      <c r="AI71" s="109">
        <f>-RevReq!AI129</f>
        <v>0</v>
      </c>
      <c r="AJ71" s="109">
        <f>-RevReq!AJ129</f>
        <v>0</v>
      </c>
      <c r="AK71" s="109">
        <f>-RevReq!AK129</f>
        <v>0</v>
      </c>
      <c r="AL71" s="109">
        <f>-RevReq!AL129</f>
        <v>0</v>
      </c>
      <c r="AM71" s="109">
        <f>-RevReq!AM129</f>
        <v>0</v>
      </c>
      <c r="AN71" s="109">
        <f>-RevReq!AN129</f>
        <v>0</v>
      </c>
      <c r="AO71" s="109">
        <f>-RevReq!AO129</f>
        <v>0</v>
      </c>
      <c r="AP71" s="109">
        <f>-RevReq!AP129</f>
        <v>0</v>
      </c>
      <c r="AQ71" s="109">
        <f>-RevReq!AQ129</f>
        <v>0</v>
      </c>
      <c r="AR71" s="109">
        <f>-RevReq!AR129</f>
        <v>0</v>
      </c>
      <c r="AS71" s="109">
        <f>-RevReq!AS129</f>
        <v>0</v>
      </c>
      <c r="AT71" s="109">
        <f>-RevReq!AT129</f>
        <v>0</v>
      </c>
      <c r="AU71" s="109">
        <f>-RevReq!AU129</f>
        <v>0</v>
      </c>
      <c r="AV71" s="109">
        <f>-RevReq!AV129</f>
        <v>0</v>
      </c>
      <c r="AW71" s="109">
        <f>-RevReq!AW129</f>
        <v>0</v>
      </c>
      <c r="AX71" s="109">
        <f>-RevReq!AX129</f>
        <v>0</v>
      </c>
      <c r="AY71" s="109">
        <f>-RevReq!AY129</f>
        <v>0</v>
      </c>
      <c r="AZ71" s="109">
        <f>-RevReq!AZ129</f>
        <v>0</v>
      </c>
      <c r="BA71" s="109">
        <f>-RevReq!BA129</f>
        <v>0</v>
      </c>
      <c r="BB71" s="109">
        <f>-RevReq!BB129</f>
        <v>0</v>
      </c>
      <c r="BC71" s="109">
        <f>-RevReq!BC129</f>
        <v>0</v>
      </c>
      <c r="BD71" s="109">
        <f>-RevReq!BD129</f>
        <v>0</v>
      </c>
      <c r="BE71" s="109">
        <f>-RevReq!BE129</f>
        <v>0</v>
      </c>
      <c r="BF71" s="109">
        <f>-RevReq!BF129</f>
        <v>0</v>
      </c>
      <c r="BG71" s="109">
        <f>-RevReq!BG129</f>
        <v>0</v>
      </c>
      <c r="BH71" s="109">
        <f>-RevReq!BH129</f>
        <v>0</v>
      </c>
      <c r="BI71" s="109">
        <f>-RevReq!BI129</f>
        <v>0</v>
      </c>
      <c r="BJ71" s="109">
        <f>-RevReq!BJ129</f>
        <v>0</v>
      </c>
      <c r="BK71" s="109">
        <f>-RevReq!BK129</f>
        <v>0</v>
      </c>
      <c r="BL71" s="109">
        <f>-RevReq!BL129</f>
        <v>0</v>
      </c>
      <c r="BM71" s="109">
        <f>-RevReq!BM129</f>
        <v>0</v>
      </c>
    </row>
    <row r="72" spans="3:65" x14ac:dyDescent="0.2">
      <c r="C72" s="51">
        <f t="shared" si="81"/>
        <v>14</v>
      </c>
      <c r="D72" s="108" t="str">
        <f>RevReq!D130</f>
        <v>item 14</v>
      </c>
      <c r="E72" s="187" t="str">
        <f>RevReq!E130</f>
        <v>Operating Expense</v>
      </c>
      <c r="F72" s="188">
        <f>MATCH(E72,lookups!$C$90:$C$95,0)</f>
        <v>2</v>
      </c>
      <c r="G72" s="62"/>
      <c r="H72" s="64"/>
      <c r="K72" s="123">
        <f t="shared" si="82"/>
        <v>0</v>
      </c>
      <c r="L72" s="124">
        <f t="shared" si="83"/>
        <v>0</v>
      </c>
      <c r="O72" s="109">
        <f>-RevReq!O130</f>
        <v>0</v>
      </c>
      <c r="P72" s="109">
        <f>-RevReq!P130</f>
        <v>0</v>
      </c>
      <c r="Q72" s="109">
        <f>-RevReq!Q130</f>
        <v>0</v>
      </c>
      <c r="R72" s="109">
        <f>-RevReq!R130</f>
        <v>0</v>
      </c>
      <c r="S72" s="109">
        <f>-RevReq!S130</f>
        <v>0</v>
      </c>
      <c r="T72" s="109">
        <f>-RevReq!T130</f>
        <v>0</v>
      </c>
      <c r="U72" s="109">
        <f>-RevReq!U130</f>
        <v>0</v>
      </c>
      <c r="V72" s="109">
        <f>-RevReq!V130</f>
        <v>0</v>
      </c>
      <c r="W72" s="109">
        <f>-RevReq!W130</f>
        <v>0</v>
      </c>
      <c r="X72" s="109">
        <f>-RevReq!X130</f>
        <v>0</v>
      </c>
      <c r="Y72" s="109">
        <f>-RevReq!Y130</f>
        <v>0</v>
      </c>
      <c r="Z72" s="109">
        <f>-RevReq!Z130</f>
        <v>0</v>
      </c>
      <c r="AA72" s="109">
        <f>-RevReq!AA130</f>
        <v>0</v>
      </c>
      <c r="AB72" s="109">
        <f>-RevReq!AB130</f>
        <v>0</v>
      </c>
      <c r="AC72" s="109">
        <f>-RevReq!AC130</f>
        <v>0</v>
      </c>
      <c r="AD72" s="109">
        <f>-RevReq!AD130</f>
        <v>0</v>
      </c>
      <c r="AE72" s="109">
        <f>-RevReq!AE130</f>
        <v>0</v>
      </c>
      <c r="AF72" s="109">
        <f>-RevReq!AF130</f>
        <v>0</v>
      </c>
      <c r="AG72" s="109">
        <f>-RevReq!AG130</f>
        <v>0</v>
      </c>
      <c r="AH72" s="109">
        <f>-RevReq!AH130</f>
        <v>0</v>
      </c>
      <c r="AI72" s="109">
        <f>-RevReq!AI130</f>
        <v>0</v>
      </c>
      <c r="AJ72" s="109">
        <f>-RevReq!AJ130</f>
        <v>0</v>
      </c>
      <c r="AK72" s="109">
        <f>-RevReq!AK130</f>
        <v>0</v>
      </c>
      <c r="AL72" s="109">
        <f>-RevReq!AL130</f>
        <v>0</v>
      </c>
      <c r="AM72" s="109">
        <f>-RevReq!AM130</f>
        <v>0</v>
      </c>
      <c r="AN72" s="109">
        <f>-RevReq!AN130</f>
        <v>0</v>
      </c>
      <c r="AO72" s="109">
        <f>-RevReq!AO130</f>
        <v>0</v>
      </c>
      <c r="AP72" s="109">
        <f>-RevReq!AP130</f>
        <v>0</v>
      </c>
      <c r="AQ72" s="109">
        <f>-RevReq!AQ130</f>
        <v>0</v>
      </c>
      <c r="AR72" s="109">
        <f>-RevReq!AR130</f>
        <v>0</v>
      </c>
      <c r="AS72" s="109">
        <f>-RevReq!AS130</f>
        <v>0</v>
      </c>
      <c r="AT72" s="109">
        <f>-RevReq!AT130</f>
        <v>0</v>
      </c>
      <c r="AU72" s="109">
        <f>-RevReq!AU130</f>
        <v>0</v>
      </c>
      <c r="AV72" s="109">
        <f>-RevReq!AV130</f>
        <v>0</v>
      </c>
      <c r="AW72" s="109">
        <f>-RevReq!AW130</f>
        <v>0</v>
      </c>
      <c r="AX72" s="109">
        <f>-RevReq!AX130</f>
        <v>0</v>
      </c>
      <c r="AY72" s="109">
        <f>-RevReq!AY130</f>
        <v>0</v>
      </c>
      <c r="AZ72" s="109">
        <f>-RevReq!AZ130</f>
        <v>0</v>
      </c>
      <c r="BA72" s="109">
        <f>-RevReq!BA130</f>
        <v>0</v>
      </c>
      <c r="BB72" s="109">
        <f>-RevReq!BB130</f>
        <v>0</v>
      </c>
      <c r="BC72" s="109">
        <f>-RevReq!BC130</f>
        <v>0</v>
      </c>
      <c r="BD72" s="109">
        <f>-RevReq!BD130</f>
        <v>0</v>
      </c>
      <c r="BE72" s="109">
        <f>-RevReq!BE130</f>
        <v>0</v>
      </c>
      <c r="BF72" s="109">
        <f>-RevReq!BF130</f>
        <v>0</v>
      </c>
      <c r="BG72" s="109">
        <f>-RevReq!BG130</f>
        <v>0</v>
      </c>
      <c r="BH72" s="109">
        <f>-RevReq!BH130</f>
        <v>0</v>
      </c>
      <c r="BI72" s="109">
        <f>-RevReq!BI130</f>
        <v>0</v>
      </c>
      <c r="BJ72" s="109">
        <f>-RevReq!BJ130</f>
        <v>0</v>
      </c>
      <c r="BK72" s="109">
        <f>-RevReq!BK130</f>
        <v>0</v>
      </c>
      <c r="BL72" s="109">
        <f>-RevReq!BL130</f>
        <v>0</v>
      </c>
      <c r="BM72" s="109">
        <f>-RevReq!BM130</f>
        <v>0</v>
      </c>
    </row>
    <row r="73" spans="3:65" x14ac:dyDescent="0.2">
      <c r="C73" s="51">
        <f t="shared" si="81"/>
        <v>15</v>
      </c>
      <c r="D73" s="108" t="str">
        <f>RevReq!D131</f>
        <v>item 15</v>
      </c>
      <c r="E73" s="187" t="str">
        <f>RevReq!E131</f>
        <v>Operating Expense</v>
      </c>
      <c r="F73" s="188">
        <f>MATCH(E73,lookups!$C$90:$C$95,0)</f>
        <v>2</v>
      </c>
      <c r="G73" s="62"/>
      <c r="H73" s="64"/>
      <c r="K73" s="123">
        <f t="shared" si="82"/>
        <v>0</v>
      </c>
      <c r="L73" s="124">
        <f t="shared" si="83"/>
        <v>0</v>
      </c>
      <c r="O73" s="109">
        <f>-RevReq!O131</f>
        <v>0</v>
      </c>
      <c r="P73" s="109">
        <f>-RevReq!P131</f>
        <v>0</v>
      </c>
      <c r="Q73" s="109">
        <f>-RevReq!Q131</f>
        <v>0</v>
      </c>
      <c r="R73" s="109">
        <f>-RevReq!R131</f>
        <v>0</v>
      </c>
      <c r="S73" s="109">
        <f>-RevReq!S131</f>
        <v>0</v>
      </c>
      <c r="T73" s="109">
        <f>-RevReq!T131</f>
        <v>0</v>
      </c>
      <c r="U73" s="109">
        <f>-RevReq!U131</f>
        <v>0</v>
      </c>
      <c r="V73" s="109">
        <f>-RevReq!V131</f>
        <v>0</v>
      </c>
      <c r="W73" s="109">
        <f>-RevReq!W131</f>
        <v>0</v>
      </c>
      <c r="X73" s="109">
        <f>-RevReq!X131</f>
        <v>0</v>
      </c>
      <c r="Y73" s="109">
        <f>-RevReq!Y131</f>
        <v>0</v>
      </c>
      <c r="Z73" s="109">
        <f>-RevReq!Z131</f>
        <v>0</v>
      </c>
      <c r="AA73" s="109">
        <f>-RevReq!AA131</f>
        <v>0</v>
      </c>
      <c r="AB73" s="109">
        <f>-RevReq!AB131</f>
        <v>0</v>
      </c>
      <c r="AC73" s="109">
        <f>-RevReq!AC131</f>
        <v>0</v>
      </c>
      <c r="AD73" s="109">
        <f>-RevReq!AD131</f>
        <v>0</v>
      </c>
      <c r="AE73" s="109">
        <f>-RevReq!AE131</f>
        <v>0</v>
      </c>
      <c r="AF73" s="109">
        <f>-RevReq!AF131</f>
        <v>0</v>
      </c>
      <c r="AG73" s="109">
        <f>-RevReq!AG131</f>
        <v>0</v>
      </c>
      <c r="AH73" s="109">
        <f>-RevReq!AH131</f>
        <v>0</v>
      </c>
      <c r="AI73" s="109">
        <f>-RevReq!AI131</f>
        <v>0</v>
      </c>
      <c r="AJ73" s="109">
        <f>-RevReq!AJ131</f>
        <v>0</v>
      </c>
      <c r="AK73" s="109">
        <f>-RevReq!AK131</f>
        <v>0</v>
      </c>
      <c r="AL73" s="109">
        <f>-RevReq!AL131</f>
        <v>0</v>
      </c>
      <c r="AM73" s="109">
        <f>-RevReq!AM131</f>
        <v>0</v>
      </c>
      <c r="AN73" s="109">
        <f>-RevReq!AN131</f>
        <v>0</v>
      </c>
      <c r="AO73" s="109">
        <f>-RevReq!AO131</f>
        <v>0</v>
      </c>
      <c r="AP73" s="109">
        <f>-RevReq!AP131</f>
        <v>0</v>
      </c>
      <c r="AQ73" s="109">
        <f>-RevReq!AQ131</f>
        <v>0</v>
      </c>
      <c r="AR73" s="109">
        <f>-RevReq!AR131</f>
        <v>0</v>
      </c>
      <c r="AS73" s="109">
        <f>-RevReq!AS131</f>
        <v>0</v>
      </c>
      <c r="AT73" s="109">
        <f>-RevReq!AT131</f>
        <v>0</v>
      </c>
      <c r="AU73" s="109">
        <f>-RevReq!AU131</f>
        <v>0</v>
      </c>
      <c r="AV73" s="109">
        <f>-RevReq!AV131</f>
        <v>0</v>
      </c>
      <c r="AW73" s="109">
        <f>-RevReq!AW131</f>
        <v>0</v>
      </c>
      <c r="AX73" s="109">
        <f>-RevReq!AX131</f>
        <v>0</v>
      </c>
      <c r="AY73" s="109">
        <f>-RevReq!AY131</f>
        <v>0</v>
      </c>
      <c r="AZ73" s="109">
        <f>-RevReq!AZ131</f>
        <v>0</v>
      </c>
      <c r="BA73" s="109">
        <f>-RevReq!BA131</f>
        <v>0</v>
      </c>
      <c r="BB73" s="109">
        <f>-RevReq!BB131</f>
        <v>0</v>
      </c>
      <c r="BC73" s="109">
        <f>-RevReq!BC131</f>
        <v>0</v>
      </c>
      <c r="BD73" s="109">
        <f>-RevReq!BD131</f>
        <v>0</v>
      </c>
      <c r="BE73" s="109">
        <f>-RevReq!BE131</f>
        <v>0</v>
      </c>
      <c r="BF73" s="109">
        <f>-RevReq!BF131</f>
        <v>0</v>
      </c>
      <c r="BG73" s="109">
        <f>-RevReq!BG131</f>
        <v>0</v>
      </c>
      <c r="BH73" s="109">
        <f>-RevReq!BH131</f>
        <v>0</v>
      </c>
      <c r="BI73" s="109">
        <f>-RevReq!BI131</f>
        <v>0</v>
      </c>
      <c r="BJ73" s="109">
        <f>-RevReq!BJ131</f>
        <v>0</v>
      </c>
      <c r="BK73" s="109">
        <f>-RevReq!BK131</f>
        <v>0</v>
      </c>
      <c r="BL73" s="109">
        <f>-RevReq!BL131</f>
        <v>0</v>
      </c>
      <c r="BM73" s="109">
        <f>-RevReq!BM131</f>
        <v>0</v>
      </c>
    </row>
    <row r="74" spans="3:65" x14ac:dyDescent="0.2">
      <c r="C74" s="51">
        <f t="shared" si="81"/>
        <v>16</v>
      </c>
      <c r="D74" s="108" t="str">
        <f>RevReq!D132</f>
        <v>item 16</v>
      </c>
      <c r="E74" s="187" t="str">
        <f>RevReq!E132</f>
        <v>Operating Expense</v>
      </c>
      <c r="F74" s="188">
        <f>MATCH(E74,lookups!$C$90:$C$95,0)</f>
        <v>2</v>
      </c>
      <c r="G74" s="62"/>
      <c r="H74" s="64"/>
      <c r="K74" s="123">
        <f t="shared" si="82"/>
        <v>0</v>
      </c>
      <c r="L74" s="124">
        <f t="shared" si="83"/>
        <v>0</v>
      </c>
      <c r="O74" s="109">
        <f>-RevReq!O132</f>
        <v>0</v>
      </c>
      <c r="P74" s="109">
        <f>-RevReq!P132</f>
        <v>0</v>
      </c>
      <c r="Q74" s="109">
        <f>-RevReq!Q132</f>
        <v>0</v>
      </c>
      <c r="R74" s="109">
        <f>-RevReq!R132</f>
        <v>0</v>
      </c>
      <c r="S74" s="109">
        <f>-RevReq!S132</f>
        <v>0</v>
      </c>
      <c r="T74" s="109">
        <f>-RevReq!T132</f>
        <v>0</v>
      </c>
      <c r="U74" s="109">
        <f>-RevReq!U132</f>
        <v>0</v>
      </c>
      <c r="V74" s="109">
        <f>-RevReq!V132</f>
        <v>0</v>
      </c>
      <c r="W74" s="109">
        <f>-RevReq!W132</f>
        <v>0</v>
      </c>
      <c r="X74" s="109">
        <f>-RevReq!X132</f>
        <v>0</v>
      </c>
      <c r="Y74" s="109">
        <f>-RevReq!Y132</f>
        <v>0</v>
      </c>
      <c r="Z74" s="109">
        <f>-RevReq!Z132</f>
        <v>0</v>
      </c>
      <c r="AA74" s="109">
        <f>-RevReq!AA132</f>
        <v>0</v>
      </c>
      <c r="AB74" s="109">
        <f>-RevReq!AB132</f>
        <v>0</v>
      </c>
      <c r="AC74" s="109">
        <f>-RevReq!AC132</f>
        <v>0</v>
      </c>
      <c r="AD74" s="109">
        <f>-RevReq!AD132</f>
        <v>0</v>
      </c>
      <c r="AE74" s="109">
        <f>-RevReq!AE132</f>
        <v>0</v>
      </c>
      <c r="AF74" s="109">
        <f>-RevReq!AF132</f>
        <v>0</v>
      </c>
      <c r="AG74" s="109">
        <f>-RevReq!AG132</f>
        <v>0</v>
      </c>
      <c r="AH74" s="109">
        <f>-RevReq!AH132</f>
        <v>0</v>
      </c>
      <c r="AI74" s="109">
        <f>-RevReq!AI132</f>
        <v>0</v>
      </c>
      <c r="AJ74" s="109">
        <f>-RevReq!AJ132</f>
        <v>0</v>
      </c>
      <c r="AK74" s="109">
        <f>-RevReq!AK132</f>
        <v>0</v>
      </c>
      <c r="AL74" s="109">
        <f>-RevReq!AL132</f>
        <v>0</v>
      </c>
      <c r="AM74" s="109">
        <f>-RevReq!AM132</f>
        <v>0</v>
      </c>
      <c r="AN74" s="109">
        <f>-RevReq!AN132</f>
        <v>0</v>
      </c>
      <c r="AO74" s="109">
        <f>-RevReq!AO132</f>
        <v>0</v>
      </c>
      <c r="AP74" s="109">
        <f>-RevReq!AP132</f>
        <v>0</v>
      </c>
      <c r="AQ74" s="109">
        <f>-RevReq!AQ132</f>
        <v>0</v>
      </c>
      <c r="AR74" s="109">
        <f>-RevReq!AR132</f>
        <v>0</v>
      </c>
      <c r="AS74" s="109">
        <f>-RevReq!AS132</f>
        <v>0</v>
      </c>
      <c r="AT74" s="109">
        <f>-RevReq!AT132</f>
        <v>0</v>
      </c>
      <c r="AU74" s="109">
        <f>-RevReq!AU132</f>
        <v>0</v>
      </c>
      <c r="AV74" s="109">
        <f>-RevReq!AV132</f>
        <v>0</v>
      </c>
      <c r="AW74" s="109">
        <f>-RevReq!AW132</f>
        <v>0</v>
      </c>
      <c r="AX74" s="109">
        <f>-RevReq!AX132</f>
        <v>0</v>
      </c>
      <c r="AY74" s="109">
        <f>-RevReq!AY132</f>
        <v>0</v>
      </c>
      <c r="AZ74" s="109">
        <f>-RevReq!AZ132</f>
        <v>0</v>
      </c>
      <c r="BA74" s="109">
        <f>-RevReq!BA132</f>
        <v>0</v>
      </c>
      <c r="BB74" s="109">
        <f>-RevReq!BB132</f>
        <v>0</v>
      </c>
      <c r="BC74" s="109">
        <f>-RevReq!BC132</f>
        <v>0</v>
      </c>
      <c r="BD74" s="109">
        <f>-RevReq!BD132</f>
        <v>0</v>
      </c>
      <c r="BE74" s="109">
        <f>-RevReq!BE132</f>
        <v>0</v>
      </c>
      <c r="BF74" s="109">
        <f>-RevReq!BF132</f>
        <v>0</v>
      </c>
      <c r="BG74" s="109">
        <f>-RevReq!BG132</f>
        <v>0</v>
      </c>
      <c r="BH74" s="109">
        <f>-RevReq!BH132</f>
        <v>0</v>
      </c>
      <c r="BI74" s="109">
        <f>-RevReq!BI132</f>
        <v>0</v>
      </c>
      <c r="BJ74" s="109">
        <f>-RevReq!BJ132</f>
        <v>0</v>
      </c>
      <c r="BK74" s="109">
        <f>-RevReq!BK132</f>
        <v>0</v>
      </c>
      <c r="BL74" s="109">
        <f>-RevReq!BL132</f>
        <v>0</v>
      </c>
      <c r="BM74" s="109">
        <f>-RevReq!BM132</f>
        <v>0</v>
      </c>
    </row>
    <row r="75" spans="3:65" x14ac:dyDescent="0.2">
      <c r="C75" s="51">
        <f t="shared" si="81"/>
        <v>17</v>
      </c>
      <c r="D75" s="108" t="str">
        <f>RevReq!D133</f>
        <v>item 17</v>
      </c>
      <c r="E75" s="187" t="str">
        <f>RevReq!E133</f>
        <v>Operating Expense</v>
      </c>
      <c r="F75" s="188">
        <f>MATCH(E75,lookups!$C$90:$C$95,0)</f>
        <v>2</v>
      </c>
      <c r="G75" s="62"/>
      <c r="H75" s="64"/>
      <c r="K75" s="123">
        <f t="shared" si="82"/>
        <v>0</v>
      </c>
      <c r="L75" s="124">
        <f t="shared" si="83"/>
        <v>0</v>
      </c>
      <c r="O75" s="109">
        <f>-RevReq!O133</f>
        <v>0</v>
      </c>
      <c r="P75" s="109">
        <f>-RevReq!P133</f>
        <v>0</v>
      </c>
      <c r="Q75" s="109">
        <f>-RevReq!Q133</f>
        <v>0</v>
      </c>
      <c r="R75" s="109">
        <f>-RevReq!R133</f>
        <v>0</v>
      </c>
      <c r="S75" s="109">
        <f>-RevReq!S133</f>
        <v>0</v>
      </c>
      <c r="T75" s="109">
        <f>-RevReq!T133</f>
        <v>0</v>
      </c>
      <c r="U75" s="109">
        <f>-RevReq!U133</f>
        <v>0</v>
      </c>
      <c r="V75" s="109">
        <f>-RevReq!V133</f>
        <v>0</v>
      </c>
      <c r="W75" s="109">
        <f>-RevReq!W133</f>
        <v>0</v>
      </c>
      <c r="X75" s="109">
        <f>-RevReq!X133</f>
        <v>0</v>
      </c>
      <c r="Y75" s="109">
        <f>-RevReq!Y133</f>
        <v>0</v>
      </c>
      <c r="Z75" s="109">
        <f>-RevReq!Z133</f>
        <v>0</v>
      </c>
      <c r="AA75" s="109">
        <f>-RevReq!AA133</f>
        <v>0</v>
      </c>
      <c r="AB75" s="109">
        <f>-RevReq!AB133</f>
        <v>0</v>
      </c>
      <c r="AC75" s="109">
        <f>-RevReq!AC133</f>
        <v>0</v>
      </c>
      <c r="AD75" s="109">
        <f>-RevReq!AD133</f>
        <v>0</v>
      </c>
      <c r="AE75" s="109">
        <f>-RevReq!AE133</f>
        <v>0</v>
      </c>
      <c r="AF75" s="109">
        <f>-RevReq!AF133</f>
        <v>0</v>
      </c>
      <c r="AG75" s="109">
        <f>-RevReq!AG133</f>
        <v>0</v>
      </c>
      <c r="AH75" s="109">
        <f>-RevReq!AH133</f>
        <v>0</v>
      </c>
      <c r="AI75" s="109">
        <f>-RevReq!AI133</f>
        <v>0</v>
      </c>
      <c r="AJ75" s="109">
        <f>-RevReq!AJ133</f>
        <v>0</v>
      </c>
      <c r="AK75" s="109">
        <f>-RevReq!AK133</f>
        <v>0</v>
      </c>
      <c r="AL75" s="109">
        <f>-RevReq!AL133</f>
        <v>0</v>
      </c>
      <c r="AM75" s="109">
        <f>-RevReq!AM133</f>
        <v>0</v>
      </c>
      <c r="AN75" s="109">
        <f>-RevReq!AN133</f>
        <v>0</v>
      </c>
      <c r="AO75" s="109">
        <f>-RevReq!AO133</f>
        <v>0</v>
      </c>
      <c r="AP75" s="109">
        <f>-RevReq!AP133</f>
        <v>0</v>
      </c>
      <c r="AQ75" s="109">
        <f>-RevReq!AQ133</f>
        <v>0</v>
      </c>
      <c r="AR75" s="109">
        <f>-RevReq!AR133</f>
        <v>0</v>
      </c>
      <c r="AS75" s="109">
        <f>-RevReq!AS133</f>
        <v>0</v>
      </c>
      <c r="AT75" s="109">
        <f>-RevReq!AT133</f>
        <v>0</v>
      </c>
      <c r="AU75" s="109">
        <f>-RevReq!AU133</f>
        <v>0</v>
      </c>
      <c r="AV75" s="109">
        <f>-RevReq!AV133</f>
        <v>0</v>
      </c>
      <c r="AW75" s="109">
        <f>-RevReq!AW133</f>
        <v>0</v>
      </c>
      <c r="AX75" s="109">
        <f>-RevReq!AX133</f>
        <v>0</v>
      </c>
      <c r="AY75" s="109">
        <f>-RevReq!AY133</f>
        <v>0</v>
      </c>
      <c r="AZ75" s="109">
        <f>-RevReq!AZ133</f>
        <v>0</v>
      </c>
      <c r="BA75" s="109">
        <f>-RevReq!BA133</f>
        <v>0</v>
      </c>
      <c r="BB75" s="109">
        <f>-RevReq!BB133</f>
        <v>0</v>
      </c>
      <c r="BC75" s="109">
        <f>-RevReq!BC133</f>
        <v>0</v>
      </c>
      <c r="BD75" s="109">
        <f>-RevReq!BD133</f>
        <v>0</v>
      </c>
      <c r="BE75" s="109">
        <f>-RevReq!BE133</f>
        <v>0</v>
      </c>
      <c r="BF75" s="109">
        <f>-RevReq!BF133</f>
        <v>0</v>
      </c>
      <c r="BG75" s="109">
        <f>-RevReq!BG133</f>
        <v>0</v>
      </c>
      <c r="BH75" s="109">
        <f>-RevReq!BH133</f>
        <v>0</v>
      </c>
      <c r="BI75" s="109">
        <f>-RevReq!BI133</f>
        <v>0</v>
      </c>
      <c r="BJ75" s="109">
        <f>-RevReq!BJ133</f>
        <v>0</v>
      </c>
      <c r="BK75" s="109">
        <f>-RevReq!BK133</f>
        <v>0</v>
      </c>
      <c r="BL75" s="109">
        <f>-RevReq!BL133</f>
        <v>0</v>
      </c>
      <c r="BM75" s="109">
        <f>-RevReq!BM133</f>
        <v>0</v>
      </c>
    </row>
    <row r="76" spans="3:65" x14ac:dyDescent="0.2">
      <c r="C76" s="51">
        <f t="shared" si="81"/>
        <v>18</v>
      </c>
      <c r="D76" s="108" t="str">
        <f>RevReq!D134</f>
        <v>item 18</v>
      </c>
      <c r="E76" s="187" t="str">
        <f>RevReq!E134</f>
        <v>Operating Expense</v>
      </c>
      <c r="F76" s="188">
        <f>MATCH(E76,lookups!$C$90:$C$95,0)</f>
        <v>2</v>
      </c>
      <c r="G76" s="62"/>
      <c r="H76" s="64"/>
      <c r="K76" s="123">
        <f t="shared" si="82"/>
        <v>0</v>
      </c>
      <c r="L76" s="124">
        <f t="shared" si="83"/>
        <v>0</v>
      </c>
      <c r="O76" s="109">
        <f>-RevReq!O134</f>
        <v>0</v>
      </c>
      <c r="P76" s="109">
        <f>-RevReq!P134</f>
        <v>0</v>
      </c>
      <c r="Q76" s="109">
        <f>-RevReq!Q134</f>
        <v>0</v>
      </c>
      <c r="R76" s="109">
        <f>-RevReq!R134</f>
        <v>0</v>
      </c>
      <c r="S76" s="109">
        <f>-RevReq!S134</f>
        <v>0</v>
      </c>
      <c r="T76" s="109">
        <f>-RevReq!T134</f>
        <v>0</v>
      </c>
      <c r="U76" s="109">
        <f>-RevReq!U134</f>
        <v>0</v>
      </c>
      <c r="V76" s="109">
        <f>-RevReq!V134</f>
        <v>0</v>
      </c>
      <c r="W76" s="109">
        <f>-RevReq!W134</f>
        <v>0</v>
      </c>
      <c r="X76" s="109">
        <f>-RevReq!X134</f>
        <v>0</v>
      </c>
      <c r="Y76" s="109">
        <f>-RevReq!Y134</f>
        <v>0</v>
      </c>
      <c r="Z76" s="109">
        <f>-RevReq!Z134</f>
        <v>0</v>
      </c>
      <c r="AA76" s="109">
        <f>-RevReq!AA134</f>
        <v>0</v>
      </c>
      <c r="AB76" s="109">
        <f>-RevReq!AB134</f>
        <v>0</v>
      </c>
      <c r="AC76" s="109">
        <f>-RevReq!AC134</f>
        <v>0</v>
      </c>
      <c r="AD76" s="109">
        <f>-RevReq!AD134</f>
        <v>0</v>
      </c>
      <c r="AE76" s="109">
        <f>-RevReq!AE134</f>
        <v>0</v>
      </c>
      <c r="AF76" s="109">
        <f>-RevReq!AF134</f>
        <v>0</v>
      </c>
      <c r="AG76" s="109">
        <f>-RevReq!AG134</f>
        <v>0</v>
      </c>
      <c r="AH76" s="109">
        <f>-RevReq!AH134</f>
        <v>0</v>
      </c>
      <c r="AI76" s="109">
        <f>-RevReq!AI134</f>
        <v>0</v>
      </c>
      <c r="AJ76" s="109">
        <f>-RevReq!AJ134</f>
        <v>0</v>
      </c>
      <c r="AK76" s="109">
        <f>-RevReq!AK134</f>
        <v>0</v>
      </c>
      <c r="AL76" s="109">
        <f>-RevReq!AL134</f>
        <v>0</v>
      </c>
      <c r="AM76" s="109">
        <f>-RevReq!AM134</f>
        <v>0</v>
      </c>
      <c r="AN76" s="109">
        <f>-RevReq!AN134</f>
        <v>0</v>
      </c>
      <c r="AO76" s="109">
        <f>-RevReq!AO134</f>
        <v>0</v>
      </c>
      <c r="AP76" s="109">
        <f>-RevReq!AP134</f>
        <v>0</v>
      </c>
      <c r="AQ76" s="109">
        <f>-RevReq!AQ134</f>
        <v>0</v>
      </c>
      <c r="AR76" s="109">
        <f>-RevReq!AR134</f>
        <v>0</v>
      </c>
      <c r="AS76" s="109">
        <f>-RevReq!AS134</f>
        <v>0</v>
      </c>
      <c r="AT76" s="109">
        <f>-RevReq!AT134</f>
        <v>0</v>
      </c>
      <c r="AU76" s="109">
        <f>-RevReq!AU134</f>
        <v>0</v>
      </c>
      <c r="AV76" s="109">
        <f>-RevReq!AV134</f>
        <v>0</v>
      </c>
      <c r="AW76" s="109">
        <f>-RevReq!AW134</f>
        <v>0</v>
      </c>
      <c r="AX76" s="109">
        <f>-RevReq!AX134</f>
        <v>0</v>
      </c>
      <c r="AY76" s="109">
        <f>-RevReq!AY134</f>
        <v>0</v>
      </c>
      <c r="AZ76" s="109">
        <f>-RevReq!AZ134</f>
        <v>0</v>
      </c>
      <c r="BA76" s="109">
        <f>-RevReq!BA134</f>
        <v>0</v>
      </c>
      <c r="BB76" s="109">
        <f>-RevReq!BB134</f>
        <v>0</v>
      </c>
      <c r="BC76" s="109">
        <f>-RevReq!BC134</f>
        <v>0</v>
      </c>
      <c r="BD76" s="109">
        <f>-RevReq!BD134</f>
        <v>0</v>
      </c>
      <c r="BE76" s="109">
        <f>-RevReq!BE134</f>
        <v>0</v>
      </c>
      <c r="BF76" s="109">
        <f>-RevReq!BF134</f>
        <v>0</v>
      </c>
      <c r="BG76" s="109">
        <f>-RevReq!BG134</f>
        <v>0</v>
      </c>
      <c r="BH76" s="109">
        <f>-RevReq!BH134</f>
        <v>0</v>
      </c>
      <c r="BI76" s="109">
        <f>-RevReq!BI134</f>
        <v>0</v>
      </c>
      <c r="BJ76" s="109">
        <f>-RevReq!BJ134</f>
        <v>0</v>
      </c>
      <c r="BK76" s="109">
        <f>-RevReq!BK134</f>
        <v>0</v>
      </c>
      <c r="BL76" s="109">
        <f>-RevReq!BL134</f>
        <v>0</v>
      </c>
      <c r="BM76" s="109">
        <f>-RevReq!BM134</f>
        <v>0</v>
      </c>
    </row>
    <row r="77" spans="3:65" x14ac:dyDescent="0.2">
      <c r="C77" s="51">
        <f t="shared" si="81"/>
        <v>19</v>
      </c>
      <c r="D77" s="108" t="str">
        <f>RevReq!D135</f>
        <v>item 19</v>
      </c>
      <c r="E77" s="187" t="str">
        <f>RevReq!E135</f>
        <v>Operating Expense</v>
      </c>
      <c r="F77" s="188">
        <f>MATCH(E77,lookups!$C$90:$C$95,0)</f>
        <v>2</v>
      </c>
      <c r="G77" s="62"/>
      <c r="H77" s="64"/>
      <c r="K77" s="123">
        <f t="shared" si="82"/>
        <v>0</v>
      </c>
      <c r="L77" s="124">
        <f t="shared" si="83"/>
        <v>0</v>
      </c>
      <c r="O77" s="109">
        <f>-RevReq!O135</f>
        <v>0</v>
      </c>
      <c r="P77" s="109">
        <f>-RevReq!P135</f>
        <v>0</v>
      </c>
      <c r="Q77" s="109">
        <f>-RevReq!Q135</f>
        <v>0</v>
      </c>
      <c r="R77" s="109">
        <f>-RevReq!R135</f>
        <v>0</v>
      </c>
      <c r="S77" s="109">
        <f>-RevReq!S135</f>
        <v>0</v>
      </c>
      <c r="T77" s="109">
        <f>-RevReq!T135</f>
        <v>0</v>
      </c>
      <c r="U77" s="109">
        <f>-RevReq!U135</f>
        <v>0</v>
      </c>
      <c r="V77" s="109">
        <f>-RevReq!V135</f>
        <v>0</v>
      </c>
      <c r="W77" s="109">
        <f>-RevReq!W135</f>
        <v>0</v>
      </c>
      <c r="X77" s="109">
        <f>-RevReq!X135</f>
        <v>0</v>
      </c>
      <c r="Y77" s="109">
        <f>-RevReq!Y135</f>
        <v>0</v>
      </c>
      <c r="Z77" s="109">
        <f>-RevReq!Z135</f>
        <v>0</v>
      </c>
      <c r="AA77" s="109">
        <f>-RevReq!AA135</f>
        <v>0</v>
      </c>
      <c r="AB77" s="109">
        <f>-RevReq!AB135</f>
        <v>0</v>
      </c>
      <c r="AC77" s="109">
        <f>-RevReq!AC135</f>
        <v>0</v>
      </c>
      <c r="AD77" s="109">
        <f>-RevReq!AD135</f>
        <v>0</v>
      </c>
      <c r="AE77" s="109">
        <f>-RevReq!AE135</f>
        <v>0</v>
      </c>
      <c r="AF77" s="109">
        <f>-RevReq!AF135</f>
        <v>0</v>
      </c>
      <c r="AG77" s="109">
        <f>-RevReq!AG135</f>
        <v>0</v>
      </c>
      <c r="AH77" s="109">
        <f>-RevReq!AH135</f>
        <v>0</v>
      </c>
      <c r="AI77" s="109">
        <f>-RevReq!AI135</f>
        <v>0</v>
      </c>
      <c r="AJ77" s="109">
        <f>-RevReq!AJ135</f>
        <v>0</v>
      </c>
      <c r="AK77" s="109">
        <f>-RevReq!AK135</f>
        <v>0</v>
      </c>
      <c r="AL77" s="109">
        <f>-RevReq!AL135</f>
        <v>0</v>
      </c>
      <c r="AM77" s="109">
        <f>-RevReq!AM135</f>
        <v>0</v>
      </c>
      <c r="AN77" s="109">
        <f>-RevReq!AN135</f>
        <v>0</v>
      </c>
      <c r="AO77" s="109">
        <f>-RevReq!AO135</f>
        <v>0</v>
      </c>
      <c r="AP77" s="109">
        <f>-RevReq!AP135</f>
        <v>0</v>
      </c>
      <c r="AQ77" s="109">
        <f>-RevReq!AQ135</f>
        <v>0</v>
      </c>
      <c r="AR77" s="109">
        <f>-RevReq!AR135</f>
        <v>0</v>
      </c>
      <c r="AS77" s="109">
        <f>-RevReq!AS135</f>
        <v>0</v>
      </c>
      <c r="AT77" s="109">
        <f>-RevReq!AT135</f>
        <v>0</v>
      </c>
      <c r="AU77" s="109">
        <f>-RevReq!AU135</f>
        <v>0</v>
      </c>
      <c r="AV77" s="109">
        <f>-RevReq!AV135</f>
        <v>0</v>
      </c>
      <c r="AW77" s="109">
        <f>-RevReq!AW135</f>
        <v>0</v>
      </c>
      <c r="AX77" s="109">
        <f>-RevReq!AX135</f>
        <v>0</v>
      </c>
      <c r="AY77" s="109">
        <f>-RevReq!AY135</f>
        <v>0</v>
      </c>
      <c r="AZ77" s="109">
        <f>-RevReq!AZ135</f>
        <v>0</v>
      </c>
      <c r="BA77" s="109">
        <f>-RevReq!BA135</f>
        <v>0</v>
      </c>
      <c r="BB77" s="109">
        <f>-RevReq!BB135</f>
        <v>0</v>
      </c>
      <c r="BC77" s="109">
        <f>-RevReq!BC135</f>
        <v>0</v>
      </c>
      <c r="BD77" s="109">
        <f>-RevReq!BD135</f>
        <v>0</v>
      </c>
      <c r="BE77" s="109">
        <f>-RevReq!BE135</f>
        <v>0</v>
      </c>
      <c r="BF77" s="109">
        <f>-RevReq!BF135</f>
        <v>0</v>
      </c>
      <c r="BG77" s="109">
        <f>-RevReq!BG135</f>
        <v>0</v>
      </c>
      <c r="BH77" s="109">
        <f>-RevReq!BH135</f>
        <v>0</v>
      </c>
      <c r="BI77" s="109">
        <f>-RevReq!BI135</f>
        <v>0</v>
      </c>
      <c r="BJ77" s="109">
        <f>-RevReq!BJ135</f>
        <v>0</v>
      </c>
      <c r="BK77" s="109">
        <f>-RevReq!BK135</f>
        <v>0</v>
      </c>
      <c r="BL77" s="109">
        <f>-RevReq!BL135</f>
        <v>0</v>
      </c>
      <c r="BM77" s="109">
        <f>-RevReq!BM135</f>
        <v>0</v>
      </c>
    </row>
    <row r="78" spans="3:65" x14ac:dyDescent="0.2">
      <c r="C78" s="51">
        <f t="shared" si="81"/>
        <v>20</v>
      </c>
      <c r="D78" s="108" t="str">
        <f>RevReq!D136</f>
        <v>item 20</v>
      </c>
      <c r="E78" s="187" t="str">
        <f>RevReq!E136</f>
        <v>Operating Expense</v>
      </c>
      <c r="F78" s="188">
        <f>MATCH(E78,lookups!$C$90:$C$95,0)</f>
        <v>2</v>
      </c>
      <c r="G78" s="62"/>
      <c r="H78" s="64"/>
      <c r="K78" s="123">
        <f t="shared" si="82"/>
        <v>0</v>
      </c>
      <c r="L78" s="124">
        <f t="shared" si="83"/>
        <v>0</v>
      </c>
      <c r="O78" s="109">
        <f>-RevReq!O136</f>
        <v>0</v>
      </c>
      <c r="P78" s="109">
        <f>-RevReq!P136</f>
        <v>0</v>
      </c>
      <c r="Q78" s="109">
        <f>-RevReq!Q136</f>
        <v>0</v>
      </c>
      <c r="R78" s="109">
        <f>-RevReq!R136</f>
        <v>0</v>
      </c>
      <c r="S78" s="109">
        <f>-RevReq!S136</f>
        <v>0</v>
      </c>
      <c r="T78" s="109">
        <f>-RevReq!T136</f>
        <v>0</v>
      </c>
      <c r="U78" s="109">
        <f>-RevReq!U136</f>
        <v>0</v>
      </c>
      <c r="V78" s="109">
        <f>-RevReq!V136</f>
        <v>0</v>
      </c>
      <c r="W78" s="109">
        <f>-RevReq!W136</f>
        <v>0</v>
      </c>
      <c r="X78" s="109">
        <f>-RevReq!X136</f>
        <v>0</v>
      </c>
      <c r="Y78" s="109">
        <f>-RevReq!Y136</f>
        <v>0</v>
      </c>
      <c r="Z78" s="109">
        <f>-RevReq!Z136</f>
        <v>0</v>
      </c>
      <c r="AA78" s="109">
        <f>-RevReq!AA136</f>
        <v>0</v>
      </c>
      <c r="AB78" s="109">
        <f>-RevReq!AB136</f>
        <v>0</v>
      </c>
      <c r="AC78" s="109">
        <f>-RevReq!AC136</f>
        <v>0</v>
      </c>
      <c r="AD78" s="109">
        <f>-RevReq!AD136</f>
        <v>0</v>
      </c>
      <c r="AE78" s="109">
        <f>-RevReq!AE136</f>
        <v>0</v>
      </c>
      <c r="AF78" s="109">
        <f>-RevReq!AF136</f>
        <v>0</v>
      </c>
      <c r="AG78" s="109">
        <f>-RevReq!AG136</f>
        <v>0</v>
      </c>
      <c r="AH78" s="109">
        <f>-RevReq!AH136</f>
        <v>0</v>
      </c>
      <c r="AI78" s="109">
        <f>-RevReq!AI136</f>
        <v>0</v>
      </c>
      <c r="AJ78" s="109">
        <f>-RevReq!AJ136</f>
        <v>0</v>
      </c>
      <c r="AK78" s="109">
        <f>-RevReq!AK136</f>
        <v>0</v>
      </c>
      <c r="AL78" s="109">
        <f>-RevReq!AL136</f>
        <v>0</v>
      </c>
      <c r="AM78" s="109">
        <f>-RevReq!AM136</f>
        <v>0</v>
      </c>
      <c r="AN78" s="109">
        <f>-RevReq!AN136</f>
        <v>0</v>
      </c>
      <c r="AO78" s="109">
        <f>-RevReq!AO136</f>
        <v>0</v>
      </c>
      <c r="AP78" s="109">
        <f>-RevReq!AP136</f>
        <v>0</v>
      </c>
      <c r="AQ78" s="109">
        <f>-RevReq!AQ136</f>
        <v>0</v>
      </c>
      <c r="AR78" s="109">
        <f>-RevReq!AR136</f>
        <v>0</v>
      </c>
      <c r="AS78" s="109">
        <f>-RevReq!AS136</f>
        <v>0</v>
      </c>
      <c r="AT78" s="109">
        <f>-RevReq!AT136</f>
        <v>0</v>
      </c>
      <c r="AU78" s="109">
        <f>-RevReq!AU136</f>
        <v>0</v>
      </c>
      <c r="AV78" s="109">
        <f>-RevReq!AV136</f>
        <v>0</v>
      </c>
      <c r="AW78" s="109">
        <f>-RevReq!AW136</f>
        <v>0</v>
      </c>
      <c r="AX78" s="109">
        <f>-RevReq!AX136</f>
        <v>0</v>
      </c>
      <c r="AY78" s="109">
        <f>-RevReq!AY136</f>
        <v>0</v>
      </c>
      <c r="AZ78" s="109">
        <f>-RevReq!AZ136</f>
        <v>0</v>
      </c>
      <c r="BA78" s="109">
        <f>-RevReq!BA136</f>
        <v>0</v>
      </c>
      <c r="BB78" s="109">
        <f>-RevReq!BB136</f>
        <v>0</v>
      </c>
      <c r="BC78" s="109">
        <f>-RevReq!BC136</f>
        <v>0</v>
      </c>
      <c r="BD78" s="109">
        <f>-RevReq!BD136</f>
        <v>0</v>
      </c>
      <c r="BE78" s="109">
        <f>-RevReq!BE136</f>
        <v>0</v>
      </c>
      <c r="BF78" s="109">
        <f>-RevReq!BF136</f>
        <v>0</v>
      </c>
      <c r="BG78" s="109">
        <f>-RevReq!BG136</f>
        <v>0</v>
      </c>
      <c r="BH78" s="109">
        <f>-RevReq!BH136</f>
        <v>0</v>
      </c>
      <c r="BI78" s="109">
        <f>-RevReq!BI136</f>
        <v>0</v>
      </c>
      <c r="BJ78" s="109">
        <f>-RevReq!BJ136</f>
        <v>0</v>
      </c>
      <c r="BK78" s="109">
        <f>-RevReq!BK136</f>
        <v>0</v>
      </c>
      <c r="BL78" s="109">
        <f>-RevReq!BL136</f>
        <v>0</v>
      </c>
      <c r="BM78" s="109">
        <f>-RevReq!BM136</f>
        <v>0</v>
      </c>
    </row>
    <row r="79" spans="3:65" x14ac:dyDescent="0.2">
      <c r="C79" s="51">
        <f t="shared" si="81"/>
        <v>21</v>
      </c>
      <c r="D79" s="108" t="str">
        <f>RevReq!D137</f>
        <v>item 21</v>
      </c>
      <c r="E79" s="187" t="str">
        <f>RevReq!E137</f>
        <v>Operating Expense</v>
      </c>
      <c r="F79" s="188">
        <f>MATCH(E79,lookups!$C$90:$C$95,0)</f>
        <v>2</v>
      </c>
      <c r="G79" s="62"/>
      <c r="H79" s="64"/>
      <c r="K79" s="123">
        <f t="shared" si="82"/>
        <v>0</v>
      </c>
      <c r="L79" s="124">
        <f t="shared" si="83"/>
        <v>0</v>
      </c>
      <c r="O79" s="109">
        <f>-RevReq!O137</f>
        <v>0</v>
      </c>
      <c r="P79" s="109">
        <f>-RevReq!P137</f>
        <v>0</v>
      </c>
      <c r="Q79" s="109">
        <f>-RevReq!Q137</f>
        <v>0</v>
      </c>
      <c r="R79" s="109">
        <f>-RevReq!R137</f>
        <v>0</v>
      </c>
      <c r="S79" s="109">
        <f>-RevReq!S137</f>
        <v>0</v>
      </c>
      <c r="T79" s="109">
        <f>-RevReq!T137</f>
        <v>0</v>
      </c>
      <c r="U79" s="109">
        <f>-RevReq!U137</f>
        <v>0</v>
      </c>
      <c r="V79" s="109">
        <f>-RevReq!V137</f>
        <v>0</v>
      </c>
      <c r="W79" s="109">
        <f>-RevReq!W137</f>
        <v>0</v>
      </c>
      <c r="X79" s="109">
        <f>-RevReq!X137</f>
        <v>0</v>
      </c>
      <c r="Y79" s="109">
        <f>-RevReq!Y137</f>
        <v>0</v>
      </c>
      <c r="Z79" s="109">
        <f>-RevReq!Z137</f>
        <v>0</v>
      </c>
      <c r="AA79" s="109">
        <f>-RevReq!AA137</f>
        <v>0</v>
      </c>
      <c r="AB79" s="109">
        <f>-RevReq!AB137</f>
        <v>0</v>
      </c>
      <c r="AC79" s="109">
        <f>-RevReq!AC137</f>
        <v>0</v>
      </c>
      <c r="AD79" s="109">
        <f>-RevReq!AD137</f>
        <v>0</v>
      </c>
      <c r="AE79" s="109">
        <f>-RevReq!AE137</f>
        <v>0</v>
      </c>
      <c r="AF79" s="109">
        <f>-RevReq!AF137</f>
        <v>0</v>
      </c>
      <c r="AG79" s="109">
        <f>-RevReq!AG137</f>
        <v>0</v>
      </c>
      <c r="AH79" s="109">
        <f>-RevReq!AH137</f>
        <v>0</v>
      </c>
      <c r="AI79" s="109">
        <f>-RevReq!AI137</f>
        <v>0</v>
      </c>
      <c r="AJ79" s="109">
        <f>-RevReq!AJ137</f>
        <v>0</v>
      </c>
      <c r="AK79" s="109">
        <f>-RevReq!AK137</f>
        <v>0</v>
      </c>
      <c r="AL79" s="109">
        <f>-RevReq!AL137</f>
        <v>0</v>
      </c>
      <c r="AM79" s="109">
        <f>-RevReq!AM137</f>
        <v>0</v>
      </c>
      <c r="AN79" s="109">
        <f>-RevReq!AN137</f>
        <v>0</v>
      </c>
      <c r="AO79" s="109">
        <f>-RevReq!AO137</f>
        <v>0</v>
      </c>
      <c r="AP79" s="109">
        <f>-RevReq!AP137</f>
        <v>0</v>
      </c>
      <c r="AQ79" s="109">
        <f>-RevReq!AQ137</f>
        <v>0</v>
      </c>
      <c r="AR79" s="109">
        <f>-RevReq!AR137</f>
        <v>0</v>
      </c>
      <c r="AS79" s="109">
        <f>-RevReq!AS137</f>
        <v>0</v>
      </c>
      <c r="AT79" s="109">
        <f>-RevReq!AT137</f>
        <v>0</v>
      </c>
      <c r="AU79" s="109">
        <f>-RevReq!AU137</f>
        <v>0</v>
      </c>
      <c r="AV79" s="109">
        <f>-RevReq!AV137</f>
        <v>0</v>
      </c>
      <c r="AW79" s="109">
        <f>-RevReq!AW137</f>
        <v>0</v>
      </c>
      <c r="AX79" s="109">
        <f>-RevReq!AX137</f>
        <v>0</v>
      </c>
      <c r="AY79" s="109">
        <f>-RevReq!AY137</f>
        <v>0</v>
      </c>
      <c r="AZ79" s="109">
        <f>-RevReq!AZ137</f>
        <v>0</v>
      </c>
      <c r="BA79" s="109">
        <f>-RevReq!BA137</f>
        <v>0</v>
      </c>
      <c r="BB79" s="109">
        <f>-RevReq!BB137</f>
        <v>0</v>
      </c>
      <c r="BC79" s="109">
        <f>-RevReq!BC137</f>
        <v>0</v>
      </c>
      <c r="BD79" s="109">
        <f>-RevReq!BD137</f>
        <v>0</v>
      </c>
      <c r="BE79" s="109">
        <f>-RevReq!BE137</f>
        <v>0</v>
      </c>
      <c r="BF79" s="109">
        <f>-RevReq!BF137</f>
        <v>0</v>
      </c>
      <c r="BG79" s="109">
        <f>-RevReq!BG137</f>
        <v>0</v>
      </c>
      <c r="BH79" s="109">
        <f>-RevReq!BH137</f>
        <v>0</v>
      </c>
      <c r="BI79" s="109">
        <f>-RevReq!BI137</f>
        <v>0</v>
      </c>
      <c r="BJ79" s="109">
        <f>-RevReq!BJ137</f>
        <v>0</v>
      </c>
      <c r="BK79" s="109">
        <f>-RevReq!BK137</f>
        <v>0</v>
      </c>
      <c r="BL79" s="109">
        <f>-RevReq!BL137</f>
        <v>0</v>
      </c>
      <c r="BM79" s="109">
        <f>-RevReq!BM137</f>
        <v>0</v>
      </c>
    </row>
    <row r="80" spans="3:65" x14ac:dyDescent="0.2">
      <c r="C80" s="51">
        <f t="shared" si="81"/>
        <v>22</v>
      </c>
      <c r="D80" s="108" t="str">
        <f>RevReq!D138</f>
        <v>item 22</v>
      </c>
      <c r="E80" s="187" t="str">
        <f>RevReq!E138</f>
        <v>Operating Expense</v>
      </c>
      <c r="F80" s="188">
        <f>MATCH(E80,lookups!$C$90:$C$95,0)</f>
        <v>2</v>
      </c>
      <c r="G80" s="62"/>
      <c r="H80" s="64"/>
      <c r="K80" s="123">
        <f t="shared" si="82"/>
        <v>0</v>
      </c>
      <c r="L80" s="124">
        <f t="shared" si="83"/>
        <v>0</v>
      </c>
      <c r="O80" s="109">
        <f>-RevReq!O138</f>
        <v>0</v>
      </c>
      <c r="P80" s="109">
        <f>-RevReq!P138</f>
        <v>0</v>
      </c>
      <c r="Q80" s="109">
        <f>-RevReq!Q138</f>
        <v>0</v>
      </c>
      <c r="R80" s="109">
        <f>-RevReq!R138</f>
        <v>0</v>
      </c>
      <c r="S80" s="109">
        <f>-RevReq!S138</f>
        <v>0</v>
      </c>
      <c r="T80" s="109">
        <f>-RevReq!T138</f>
        <v>0</v>
      </c>
      <c r="U80" s="109">
        <f>-RevReq!U138</f>
        <v>0</v>
      </c>
      <c r="V80" s="109">
        <f>-RevReq!V138</f>
        <v>0</v>
      </c>
      <c r="W80" s="109">
        <f>-RevReq!W138</f>
        <v>0</v>
      </c>
      <c r="X80" s="109">
        <f>-RevReq!X138</f>
        <v>0</v>
      </c>
      <c r="Y80" s="109">
        <f>-RevReq!Y138</f>
        <v>0</v>
      </c>
      <c r="Z80" s="109">
        <f>-RevReq!Z138</f>
        <v>0</v>
      </c>
      <c r="AA80" s="109">
        <f>-RevReq!AA138</f>
        <v>0</v>
      </c>
      <c r="AB80" s="109">
        <f>-RevReq!AB138</f>
        <v>0</v>
      </c>
      <c r="AC80" s="109">
        <f>-RevReq!AC138</f>
        <v>0</v>
      </c>
      <c r="AD80" s="109">
        <f>-RevReq!AD138</f>
        <v>0</v>
      </c>
      <c r="AE80" s="109">
        <f>-RevReq!AE138</f>
        <v>0</v>
      </c>
      <c r="AF80" s="109">
        <f>-RevReq!AF138</f>
        <v>0</v>
      </c>
      <c r="AG80" s="109">
        <f>-RevReq!AG138</f>
        <v>0</v>
      </c>
      <c r="AH80" s="109">
        <f>-RevReq!AH138</f>
        <v>0</v>
      </c>
      <c r="AI80" s="109">
        <f>-RevReq!AI138</f>
        <v>0</v>
      </c>
      <c r="AJ80" s="109">
        <f>-RevReq!AJ138</f>
        <v>0</v>
      </c>
      <c r="AK80" s="109">
        <f>-RevReq!AK138</f>
        <v>0</v>
      </c>
      <c r="AL80" s="109">
        <f>-RevReq!AL138</f>
        <v>0</v>
      </c>
      <c r="AM80" s="109">
        <f>-RevReq!AM138</f>
        <v>0</v>
      </c>
      <c r="AN80" s="109">
        <f>-RevReq!AN138</f>
        <v>0</v>
      </c>
      <c r="AO80" s="109">
        <f>-RevReq!AO138</f>
        <v>0</v>
      </c>
      <c r="AP80" s="109">
        <f>-RevReq!AP138</f>
        <v>0</v>
      </c>
      <c r="AQ80" s="109">
        <f>-RevReq!AQ138</f>
        <v>0</v>
      </c>
      <c r="AR80" s="109">
        <f>-RevReq!AR138</f>
        <v>0</v>
      </c>
      <c r="AS80" s="109">
        <f>-RevReq!AS138</f>
        <v>0</v>
      </c>
      <c r="AT80" s="109">
        <f>-RevReq!AT138</f>
        <v>0</v>
      </c>
      <c r="AU80" s="109">
        <f>-RevReq!AU138</f>
        <v>0</v>
      </c>
      <c r="AV80" s="109">
        <f>-RevReq!AV138</f>
        <v>0</v>
      </c>
      <c r="AW80" s="109">
        <f>-RevReq!AW138</f>
        <v>0</v>
      </c>
      <c r="AX80" s="109">
        <f>-RevReq!AX138</f>
        <v>0</v>
      </c>
      <c r="AY80" s="109">
        <f>-RevReq!AY138</f>
        <v>0</v>
      </c>
      <c r="AZ80" s="109">
        <f>-RevReq!AZ138</f>
        <v>0</v>
      </c>
      <c r="BA80" s="109">
        <f>-RevReq!BA138</f>
        <v>0</v>
      </c>
      <c r="BB80" s="109">
        <f>-RevReq!BB138</f>
        <v>0</v>
      </c>
      <c r="BC80" s="109">
        <f>-RevReq!BC138</f>
        <v>0</v>
      </c>
      <c r="BD80" s="109">
        <f>-RevReq!BD138</f>
        <v>0</v>
      </c>
      <c r="BE80" s="109">
        <f>-RevReq!BE138</f>
        <v>0</v>
      </c>
      <c r="BF80" s="109">
        <f>-RevReq!BF138</f>
        <v>0</v>
      </c>
      <c r="BG80" s="109">
        <f>-RevReq!BG138</f>
        <v>0</v>
      </c>
      <c r="BH80" s="109">
        <f>-RevReq!BH138</f>
        <v>0</v>
      </c>
      <c r="BI80" s="109">
        <f>-RevReq!BI138</f>
        <v>0</v>
      </c>
      <c r="BJ80" s="109">
        <f>-RevReq!BJ138</f>
        <v>0</v>
      </c>
      <c r="BK80" s="109">
        <f>-RevReq!BK138</f>
        <v>0</v>
      </c>
      <c r="BL80" s="109">
        <f>-RevReq!BL138</f>
        <v>0</v>
      </c>
      <c r="BM80" s="109">
        <f>-RevReq!BM138</f>
        <v>0</v>
      </c>
    </row>
    <row r="81" spans="3:65" x14ac:dyDescent="0.2">
      <c r="C81" s="51">
        <f t="shared" si="81"/>
        <v>23</v>
      </c>
      <c r="D81" s="108" t="str">
        <f>RevReq!D139</f>
        <v>item 23</v>
      </c>
      <c r="E81" s="187" t="str">
        <f>RevReq!E139</f>
        <v>Operating Expense</v>
      </c>
      <c r="F81" s="188">
        <f>MATCH(E81,lookups!$C$90:$C$95,0)</f>
        <v>2</v>
      </c>
      <c r="G81" s="62"/>
      <c r="H81" s="64"/>
      <c r="K81" s="123">
        <f t="shared" si="82"/>
        <v>0</v>
      </c>
      <c r="L81" s="124">
        <f t="shared" si="83"/>
        <v>0</v>
      </c>
      <c r="O81" s="109">
        <f>-RevReq!O139</f>
        <v>0</v>
      </c>
      <c r="P81" s="109">
        <f>-RevReq!P139</f>
        <v>0</v>
      </c>
      <c r="Q81" s="109">
        <f>-RevReq!Q139</f>
        <v>0</v>
      </c>
      <c r="R81" s="109">
        <f>-RevReq!R139</f>
        <v>0</v>
      </c>
      <c r="S81" s="109">
        <f>-RevReq!S139</f>
        <v>0</v>
      </c>
      <c r="T81" s="109">
        <f>-RevReq!T139</f>
        <v>0</v>
      </c>
      <c r="U81" s="109">
        <f>-RevReq!U139</f>
        <v>0</v>
      </c>
      <c r="V81" s="109">
        <f>-RevReq!V139</f>
        <v>0</v>
      </c>
      <c r="W81" s="109">
        <f>-RevReq!W139</f>
        <v>0</v>
      </c>
      <c r="X81" s="109">
        <f>-RevReq!X139</f>
        <v>0</v>
      </c>
      <c r="Y81" s="109">
        <f>-RevReq!Y139</f>
        <v>0</v>
      </c>
      <c r="Z81" s="109">
        <f>-RevReq!Z139</f>
        <v>0</v>
      </c>
      <c r="AA81" s="109">
        <f>-RevReq!AA139</f>
        <v>0</v>
      </c>
      <c r="AB81" s="109">
        <f>-RevReq!AB139</f>
        <v>0</v>
      </c>
      <c r="AC81" s="109">
        <f>-RevReq!AC139</f>
        <v>0</v>
      </c>
      <c r="AD81" s="109">
        <f>-RevReq!AD139</f>
        <v>0</v>
      </c>
      <c r="AE81" s="109">
        <f>-RevReq!AE139</f>
        <v>0</v>
      </c>
      <c r="AF81" s="109">
        <f>-RevReq!AF139</f>
        <v>0</v>
      </c>
      <c r="AG81" s="109">
        <f>-RevReq!AG139</f>
        <v>0</v>
      </c>
      <c r="AH81" s="109">
        <f>-RevReq!AH139</f>
        <v>0</v>
      </c>
      <c r="AI81" s="109">
        <f>-RevReq!AI139</f>
        <v>0</v>
      </c>
      <c r="AJ81" s="109">
        <f>-RevReq!AJ139</f>
        <v>0</v>
      </c>
      <c r="AK81" s="109">
        <f>-RevReq!AK139</f>
        <v>0</v>
      </c>
      <c r="AL81" s="109">
        <f>-RevReq!AL139</f>
        <v>0</v>
      </c>
      <c r="AM81" s="109">
        <f>-RevReq!AM139</f>
        <v>0</v>
      </c>
      <c r="AN81" s="109">
        <f>-RevReq!AN139</f>
        <v>0</v>
      </c>
      <c r="AO81" s="109">
        <f>-RevReq!AO139</f>
        <v>0</v>
      </c>
      <c r="AP81" s="109">
        <f>-RevReq!AP139</f>
        <v>0</v>
      </c>
      <c r="AQ81" s="109">
        <f>-RevReq!AQ139</f>
        <v>0</v>
      </c>
      <c r="AR81" s="109">
        <f>-RevReq!AR139</f>
        <v>0</v>
      </c>
      <c r="AS81" s="109">
        <f>-RevReq!AS139</f>
        <v>0</v>
      </c>
      <c r="AT81" s="109">
        <f>-RevReq!AT139</f>
        <v>0</v>
      </c>
      <c r="AU81" s="109">
        <f>-RevReq!AU139</f>
        <v>0</v>
      </c>
      <c r="AV81" s="109">
        <f>-RevReq!AV139</f>
        <v>0</v>
      </c>
      <c r="AW81" s="109">
        <f>-RevReq!AW139</f>
        <v>0</v>
      </c>
      <c r="AX81" s="109">
        <f>-RevReq!AX139</f>
        <v>0</v>
      </c>
      <c r="AY81" s="109">
        <f>-RevReq!AY139</f>
        <v>0</v>
      </c>
      <c r="AZ81" s="109">
        <f>-RevReq!AZ139</f>
        <v>0</v>
      </c>
      <c r="BA81" s="109">
        <f>-RevReq!BA139</f>
        <v>0</v>
      </c>
      <c r="BB81" s="109">
        <f>-RevReq!BB139</f>
        <v>0</v>
      </c>
      <c r="BC81" s="109">
        <f>-RevReq!BC139</f>
        <v>0</v>
      </c>
      <c r="BD81" s="109">
        <f>-RevReq!BD139</f>
        <v>0</v>
      </c>
      <c r="BE81" s="109">
        <f>-RevReq!BE139</f>
        <v>0</v>
      </c>
      <c r="BF81" s="109">
        <f>-RevReq!BF139</f>
        <v>0</v>
      </c>
      <c r="BG81" s="109">
        <f>-RevReq!BG139</f>
        <v>0</v>
      </c>
      <c r="BH81" s="109">
        <f>-RevReq!BH139</f>
        <v>0</v>
      </c>
      <c r="BI81" s="109">
        <f>-RevReq!BI139</f>
        <v>0</v>
      </c>
      <c r="BJ81" s="109">
        <f>-RevReq!BJ139</f>
        <v>0</v>
      </c>
      <c r="BK81" s="109">
        <f>-RevReq!BK139</f>
        <v>0</v>
      </c>
      <c r="BL81" s="109">
        <f>-RevReq!BL139</f>
        <v>0</v>
      </c>
      <c r="BM81" s="109">
        <f>-RevReq!BM139</f>
        <v>0</v>
      </c>
    </row>
    <row r="82" spans="3:65" x14ac:dyDescent="0.2">
      <c r="C82" s="51">
        <f t="shared" si="81"/>
        <v>24</v>
      </c>
      <c r="D82" s="108" t="str">
        <f>RevReq!D140</f>
        <v>item 24</v>
      </c>
      <c r="E82" s="187" t="str">
        <f>RevReq!E140</f>
        <v>Operating Expense</v>
      </c>
      <c r="F82" s="188">
        <f>MATCH(E82,lookups!$C$90:$C$95,0)</f>
        <v>2</v>
      </c>
      <c r="G82" s="62"/>
      <c r="H82" s="64"/>
      <c r="K82" s="123">
        <f t="shared" si="82"/>
        <v>0</v>
      </c>
      <c r="L82" s="124">
        <f t="shared" si="83"/>
        <v>0</v>
      </c>
      <c r="O82" s="109">
        <f>-RevReq!O140</f>
        <v>0</v>
      </c>
      <c r="P82" s="109">
        <f>-RevReq!P140</f>
        <v>0</v>
      </c>
      <c r="Q82" s="109">
        <f>-RevReq!Q140</f>
        <v>0</v>
      </c>
      <c r="R82" s="109">
        <f>-RevReq!R140</f>
        <v>0</v>
      </c>
      <c r="S82" s="109">
        <f>-RevReq!S140</f>
        <v>0</v>
      </c>
      <c r="T82" s="109">
        <f>-RevReq!T140</f>
        <v>0</v>
      </c>
      <c r="U82" s="109">
        <f>-RevReq!U140</f>
        <v>0</v>
      </c>
      <c r="V82" s="109">
        <f>-RevReq!V140</f>
        <v>0</v>
      </c>
      <c r="W82" s="109">
        <f>-RevReq!W140</f>
        <v>0</v>
      </c>
      <c r="X82" s="109">
        <f>-RevReq!X140</f>
        <v>0</v>
      </c>
      <c r="Y82" s="109">
        <f>-RevReq!Y140</f>
        <v>0</v>
      </c>
      <c r="Z82" s="109">
        <f>-RevReq!Z140</f>
        <v>0</v>
      </c>
      <c r="AA82" s="109">
        <f>-RevReq!AA140</f>
        <v>0</v>
      </c>
      <c r="AB82" s="109">
        <f>-RevReq!AB140</f>
        <v>0</v>
      </c>
      <c r="AC82" s="109">
        <f>-RevReq!AC140</f>
        <v>0</v>
      </c>
      <c r="AD82" s="109">
        <f>-RevReq!AD140</f>
        <v>0</v>
      </c>
      <c r="AE82" s="109">
        <f>-RevReq!AE140</f>
        <v>0</v>
      </c>
      <c r="AF82" s="109">
        <f>-RevReq!AF140</f>
        <v>0</v>
      </c>
      <c r="AG82" s="109">
        <f>-RevReq!AG140</f>
        <v>0</v>
      </c>
      <c r="AH82" s="109">
        <f>-RevReq!AH140</f>
        <v>0</v>
      </c>
      <c r="AI82" s="109">
        <f>-RevReq!AI140</f>
        <v>0</v>
      </c>
      <c r="AJ82" s="109">
        <f>-RevReq!AJ140</f>
        <v>0</v>
      </c>
      <c r="AK82" s="109">
        <f>-RevReq!AK140</f>
        <v>0</v>
      </c>
      <c r="AL82" s="109">
        <f>-RevReq!AL140</f>
        <v>0</v>
      </c>
      <c r="AM82" s="109">
        <f>-RevReq!AM140</f>
        <v>0</v>
      </c>
      <c r="AN82" s="109">
        <f>-RevReq!AN140</f>
        <v>0</v>
      </c>
      <c r="AO82" s="109">
        <f>-RevReq!AO140</f>
        <v>0</v>
      </c>
      <c r="AP82" s="109">
        <f>-RevReq!AP140</f>
        <v>0</v>
      </c>
      <c r="AQ82" s="109">
        <f>-RevReq!AQ140</f>
        <v>0</v>
      </c>
      <c r="AR82" s="109">
        <f>-RevReq!AR140</f>
        <v>0</v>
      </c>
      <c r="AS82" s="109">
        <f>-RevReq!AS140</f>
        <v>0</v>
      </c>
      <c r="AT82" s="109">
        <f>-RevReq!AT140</f>
        <v>0</v>
      </c>
      <c r="AU82" s="109">
        <f>-RevReq!AU140</f>
        <v>0</v>
      </c>
      <c r="AV82" s="109">
        <f>-RevReq!AV140</f>
        <v>0</v>
      </c>
      <c r="AW82" s="109">
        <f>-RevReq!AW140</f>
        <v>0</v>
      </c>
      <c r="AX82" s="109">
        <f>-RevReq!AX140</f>
        <v>0</v>
      </c>
      <c r="AY82" s="109">
        <f>-RevReq!AY140</f>
        <v>0</v>
      </c>
      <c r="AZ82" s="109">
        <f>-RevReq!AZ140</f>
        <v>0</v>
      </c>
      <c r="BA82" s="109">
        <f>-RevReq!BA140</f>
        <v>0</v>
      </c>
      <c r="BB82" s="109">
        <f>-RevReq!BB140</f>
        <v>0</v>
      </c>
      <c r="BC82" s="109">
        <f>-RevReq!BC140</f>
        <v>0</v>
      </c>
      <c r="BD82" s="109">
        <f>-RevReq!BD140</f>
        <v>0</v>
      </c>
      <c r="BE82" s="109">
        <f>-RevReq!BE140</f>
        <v>0</v>
      </c>
      <c r="BF82" s="109">
        <f>-RevReq!BF140</f>
        <v>0</v>
      </c>
      <c r="BG82" s="109">
        <f>-RevReq!BG140</f>
        <v>0</v>
      </c>
      <c r="BH82" s="109">
        <f>-RevReq!BH140</f>
        <v>0</v>
      </c>
      <c r="BI82" s="109">
        <f>-RevReq!BI140</f>
        <v>0</v>
      </c>
      <c r="BJ82" s="109">
        <f>-RevReq!BJ140</f>
        <v>0</v>
      </c>
      <c r="BK82" s="109">
        <f>-RevReq!BK140</f>
        <v>0</v>
      </c>
      <c r="BL82" s="109">
        <f>-RevReq!BL140</f>
        <v>0</v>
      </c>
      <c r="BM82" s="109">
        <f>-RevReq!BM140</f>
        <v>0</v>
      </c>
    </row>
    <row r="83" spans="3:65" x14ac:dyDescent="0.2">
      <c r="C83" s="51">
        <f t="shared" si="81"/>
        <v>25</v>
      </c>
      <c r="D83" s="108" t="str">
        <f>RevReq!D141</f>
        <v>item 25</v>
      </c>
      <c r="E83" s="187" t="str">
        <f>RevReq!E141</f>
        <v>Operating Expense</v>
      </c>
      <c r="F83" s="188">
        <f>MATCH(E83,lookups!$C$90:$C$95,0)</f>
        <v>2</v>
      </c>
      <c r="G83" s="62"/>
      <c r="H83" s="64"/>
      <c r="K83" s="125">
        <f t="shared" si="82"/>
        <v>0</v>
      </c>
      <c r="L83" s="126">
        <f t="shared" si="83"/>
        <v>0</v>
      </c>
      <c r="O83" s="109">
        <f>-RevReq!O141</f>
        <v>0</v>
      </c>
      <c r="P83" s="109">
        <f>-RevReq!P141</f>
        <v>0</v>
      </c>
      <c r="Q83" s="109">
        <f>-RevReq!Q141</f>
        <v>0</v>
      </c>
      <c r="R83" s="109">
        <f>-RevReq!R141</f>
        <v>0</v>
      </c>
      <c r="S83" s="109">
        <f>-RevReq!S141</f>
        <v>0</v>
      </c>
      <c r="T83" s="109">
        <f>-RevReq!T141</f>
        <v>0</v>
      </c>
      <c r="U83" s="109">
        <f>-RevReq!U141</f>
        <v>0</v>
      </c>
      <c r="V83" s="109">
        <f>-RevReq!V141</f>
        <v>0</v>
      </c>
      <c r="W83" s="109">
        <f>-RevReq!W141</f>
        <v>0</v>
      </c>
      <c r="X83" s="109">
        <f>-RevReq!X141</f>
        <v>0</v>
      </c>
      <c r="Y83" s="109">
        <f>-RevReq!Y141</f>
        <v>0</v>
      </c>
      <c r="Z83" s="109">
        <f>-RevReq!Z141</f>
        <v>0</v>
      </c>
      <c r="AA83" s="109">
        <f>-RevReq!AA141</f>
        <v>0</v>
      </c>
      <c r="AB83" s="109">
        <f>-RevReq!AB141</f>
        <v>0</v>
      </c>
      <c r="AC83" s="109">
        <f>-RevReq!AC141</f>
        <v>0</v>
      </c>
      <c r="AD83" s="109">
        <f>-RevReq!AD141</f>
        <v>0</v>
      </c>
      <c r="AE83" s="109">
        <f>-RevReq!AE141</f>
        <v>0</v>
      </c>
      <c r="AF83" s="109">
        <f>-RevReq!AF141</f>
        <v>0</v>
      </c>
      <c r="AG83" s="109">
        <f>-RevReq!AG141</f>
        <v>0</v>
      </c>
      <c r="AH83" s="109">
        <f>-RevReq!AH141</f>
        <v>0</v>
      </c>
      <c r="AI83" s="109">
        <f>-RevReq!AI141</f>
        <v>0</v>
      </c>
      <c r="AJ83" s="109">
        <f>-RevReq!AJ141</f>
        <v>0</v>
      </c>
      <c r="AK83" s="109">
        <f>-RevReq!AK141</f>
        <v>0</v>
      </c>
      <c r="AL83" s="109">
        <f>-RevReq!AL141</f>
        <v>0</v>
      </c>
      <c r="AM83" s="109">
        <f>-RevReq!AM141</f>
        <v>0</v>
      </c>
      <c r="AN83" s="109">
        <f>-RevReq!AN141</f>
        <v>0</v>
      </c>
      <c r="AO83" s="109">
        <f>-RevReq!AO141</f>
        <v>0</v>
      </c>
      <c r="AP83" s="109">
        <f>-RevReq!AP141</f>
        <v>0</v>
      </c>
      <c r="AQ83" s="109">
        <f>-RevReq!AQ141</f>
        <v>0</v>
      </c>
      <c r="AR83" s="109">
        <f>-RevReq!AR141</f>
        <v>0</v>
      </c>
      <c r="AS83" s="109">
        <f>-RevReq!AS141</f>
        <v>0</v>
      </c>
      <c r="AT83" s="109">
        <f>-RevReq!AT141</f>
        <v>0</v>
      </c>
      <c r="AU83" s="109">
        <f>-RevReq!AU141</f>
        <v>0</v>
      </c>
      <c r="AV83" s="109">
        <f>-RevReq!AV141</f>
        <v>0</v>
      </c>
      <c r="AW83" s="109">
        <f>-RevReq!AW141</f>
        <v>0</v>
      </c>
      <c r="AX83" s="109">
        <f>-RevReq!AX141</f>
        <v>0</v>
      </c>
      <c r="AY83" s="109">
        <f>-RevReq!AY141</f>
        <v>0</v>
      </c>
      <c r="AZ83" s="109">
        <f>-RevReq!AZ141</f>
        <v>0</v>
      </c>
      <c r="BA83" s="109">
        <f>-RevReq!BA141</f>
        <v>0</v>
      </c>
      <c r="BB83" s="109">
        <f>-RevReq!BB141</f>
        <v>0</v>
      </c>
      <c r="BC83" s="109">
        <f>-RevReq!BC141</f>
        <v>0</v>
      </c>
      <c r="BD83" s="109">
        <f>-RevReq!BD141</f>
        <v>0</v>
      </c>
      <c r="BE83" s="109">
        <f>-RevReq!BE141</f>
        <v>0</v>
      </c>
      <c r="BF83" s="109">
        <f>-RevReq!BF141</f>
        <v>0</v>
      </c>
      <c r="BG83" s="109">
        <f>-RevReq!BG141</f>
        <v>0</v>
      </c>
      <c r="BH83" s="109">
        <f>-RevReq!BH141</f>
        <v>0</v>
      </c>
      <c r="BI83" s="109">
        <f>-RevReq!BI141</f>
        <v>0</v>
      </c>
      <c r="BJ83" s="109">
        <f>-RevReq!BJ141</f>
        <v>0</v>
      </c>
      <c r="BK83" s="109">
        <f>-RevReq!BK141</f>
        <v>0</v>
      </c>
      <c r="BL83" s="109">
        <f>-RevReq!BL141</f>
        <v>0</v>
      </c>
      <c r="BM83" s="109">
        <f>-RevReq!BM141</f>
        <v>0</v>
      </c>
    </row>
    <row r="84" spans="3:65" x14ac:dyDescent="0.2">
      <c r="D84" s="48" t="str">
        <f>"Total "&amp;D58</f>
        <v>Total Pre-Tax Cash Flow, escalated</v>
      </c>
      <c r="K84" s="127">
        <f t="shared" si="82"/>
        <v>-1037320.5864703963</v>
      </c>
      <c r="L84" s="128">
        <f t="shared" si="83"/>
        <v>-1000000</v>
      </c>
      <c r="O84" s="60">
        <f>SUM(O59:O83)</f>
        <v>0</v>
      </c>
      <c r="P84" s="60">
        <f>SUM(P59:P83)</f>
        <v>-1000000</v>
      </c>
      <c r="Q84" s="60">
        <f t="shared" ref="Q84:BM84" si="84">SUM(Q59:Q83)</f>
        <v>0</v>
      </c>
      <c r="R84" s="60">
        <f t="shared" si="84"/>
        <v>0</v>
      </c>
      <c r="S84" s="60">
        <f t="shared" si="84"/>
        <v>0</v>
      </c>
      <c r="T84" s="60">
        <f t="shared" si="84"/>
        <v>0</v>
      </c>
      <c r="U84" s="60">
        <f t="shared" si="84"/>
        <v>0</v>
      </c>
      <c r="V84" s="60">
        <f t="shared" si="84"/>
        <v>0</v>
      </c>
      <c r="W84" s="60">
        <f t="shared" si="84"/>
        <v>0</v>
      </c>
      <c r="X84" s="60">
        <f t="shared" si="84"/>
        <v>0</v>
      </c>
      <c r="Y84" s="60">
        <f t="shared" si="84"/>
        <v>0</v>
      </c>
      <c r="Z84" s="60">
        <f t="shared" si="84"/>
        <v>0</v>
      </c>
      <c r="AA84" s="60">
        <f t="shared" si="84"/>
        <v>0</v>
      </c>
      <c r="AB84" s="60">
        <f t="shared" si="84"/>
        <v>0</v>
      </c>
      <c r="AC84" s="60">
        <f t="shared" si="84"/>
        <v>0</v>
      </c>
      <c r="AD84" s="60">
        <f t="shared" si="84"/>
        <v>0</v>
      </c>
      <c r="AE84" s="60">
        <f t="shared" si="84"/>
        <v>0</v>
      </c>
      <c r="AF84" s="60">
        <f t="shared" si="84"/>
        <v>0</v>
      </c>
      <c r="AG84" s="60">
        <f t="shared" si="84"/>
        <v>0</v>
      </c>
      <c r="AH84" s="60">
        <f t="shared" si="84"/>
        <v>0</v>
      </c>
      <c r="AI84" s="60">
        <f t="shared" si="84"/>
        <v>0</v>
      </c>
      <c r="AJ84" s="60">
        <f t="shared" si="84"/>
        <v>0</v>
      </c>
      <c r="AK84" s="60">
        <f t="shared" si="84"/>
        <v>0</v>
      </c>
      <c r="AL84" s="60">
        <f t="shared" si="84"/>
        <v>0</v>
      </c>
      <c r="AM84" s="60">
        <f t="shared" si="84"/>
        <v>0</v>
      </c>
      <c r="AN84" s="60">
        <f t="shared" si="84"/>
        <v>0</v>
      </c>
      <c r="AO84" s="60">
        <f t="shared" si="84"/>
        <v>0</v>
      </c>
      <c r="AP84" s="60">
        <f t="shared" si="84"/>
        <v>0</v>
      </c>
      <c r="AQ84" s="60">
        <f t="shared" si="84"/>
        <v>0</v>
      </c>
      <c r="AR84" s="60">
        <f t="shared" si="84"/>
        <v>0</v>
      </c>
      <c r="AS84" s="60">
        <f t="shared" si="84"/>
        <v>0</v>
      </c>
      <c r="AT84" s="60">
        <f t="shared" si="84"/>
        <v>0</v>
      </c>
      <c r="AU84" s="60">
        <f t="shared" si="84"/>
        <v>0</v>
      </c>
      <c r="AV84" s="60">
        <f t="shared" si="84"/>
        <v>0</v>
      </c>
      <c r="AW84" s="60">
        <f t="shared" si="84"/>
        <v>0</v>
      </c>
      <c r="AX84" s="60">
        <f t="shared" si="84"/>
        <v>0</v>
      </c>
      <c r="AY84" s="60">
        <f t="shared" si="84"/>
        <v>0</v>
      </c>
      <c r="AZ84" s="60">
        <f t="shared" si="84"/>
        <v>0</v>
      </c>
      <c r="BA84" s="60">
        <f t="shared" si="84"/>
        <v>0</v>
      </c>
      <c r="BB84" s="60">
        <f t="shared" si="84"/>
        <v>0</v>
      </c>
      <c r="BC84" s="60">
        <f t="shared" si="84"/>
        <v>0</v>
      </c>
      <c r="BD84" s="60">
        <f t="shared" si="84"/>
        <v>0</v>
      </c>
      <c r="BE84" s="60">
        <f t="shared" si="84"/>
        <v>0</v>
      </c>
      <c r="BF84" s="60">
        <f t="shared" si="84"/>
        <v>0</v>
      </c>
      <c r="BG84" s="60">
        <f t="shared" si="84"/>
        <v>0</v>
      </c>
      <c r="BH84" s="60">
        <f t="shared" si="84"/>
        <v>0</v>
      </c>
      <c r="BI84" s="60">
        <f t="shared" si="84"/>
        <v>0</v>
      </c>
      <c r="BJ84" s="60">
        <f t="shared" si="84"/>
        <v>0</v>
      </c>
      <c r="BK84" s="60">
        <f t="shared" si="84"/>
        <v>0</v>
      </c>
      <c r="BL84" s="60">
        <f t="shared" si="84"/>
        <v>0</v>
      </c>
      <c r="BM84" s="60">
        <f t="shared" si="84"/>
        <v>0</v>
      </c>
    </row>
    <row r="85" spans="3:65" s="57" customFormat="1" x14ac:dyDescent="0.2">
      <c r="D85" s="58"/>
      <c r="F85" s="63"/>
      <c r="G85" s="63"/>
    </row>
    <row r="86" spans="3:65" s="57" customFormat="1" x14ac:dyDescent="0.2">
      <c r="D86" s="58"/>
      <c r="F86" s="63"/>
      <c r="G86" s="63"/>
    </row>
    <row r="87" spans="3:65" x14ac:dyDescent="0.2">
      <c r="D87" s="49" t="s">
        <v>91</v>
      </c>
      <c r="E87" s="45"/>
      <c r="F87" s="50"/>
      <c r="G87" s="50"/>
      <c r="K87" s="46"/>
      <c r="L87" s="46"/>
      <c r="M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3:65" x14ac:dyDescent="0.2">
      <c r="C88" s="51">
        <f>C87+1</f>
        <v>1</v>
      </c>
      <c r="D88" s="37" t="str">
        <f>INDEX(D$59:D$83,$C88,1)</f>
        <v>CR Factors</v>
      </c>
      <c r="E88" s="37" t="str">
        <f>INDEX(E$59:E$83,$C88,1)</f>
        <v>Capital</v>
      </c>
      <c r="F88" s="37">
        <f>INDEX(F$59:F$83,$C88,1)</f>
        <v>4</v>
      </c>
      <c r="G88" s="62"/>
      <c r="H88" s="64">
        <f t="shared" ref="H88:H112" si="85">Tax_Rate</f>
        <v>0.38574999999999998</v>
      </c>
      <c r="K88" s="123">
        <f ca="1">SUMPRODUCT(O88:BM88,$O$7:$BM$7)</f>
        <v>-190639.33218075111</v>
      </c>
      <c r="L88" s="124">
        <f ca="1">SUM(O88:BM88)</f>
        <v>-400596.15557350713</v>
      </c>
      <c r="O88" s="190">
        <f ca="1">-RevReq!O916</f>
        <v>0</v>
      </c>
      <c r="P88" s="190">
        <f ca="1">-RevReq!P916</f>
        <v>-18719.446522126513</v>
      </c>
      <c r="Q88" s="190">
        <f ca="1">-RevReq!Q916</f>
        <v>-18251.46035907335</v>
      </c>
      <c r="R88" s="190">
        <f ca="1">-RevReq!R916</f>
        <v>-17783.474196020186</v>
      </c>
      <c r="S88" s="190">
        <f ca="1">-RevReq!S916</f>
        <v>-17315.488032967023</v>
      </c>
      <c r="T88" s="190">
        <f ca="1">-RevReq!T916</f>
        <v>-16847.501869913864</v>
      </c>
      <c r="U88" s="190">
        <f ca="1">-RevReq!U916</f>
        <v>-16379.5157068607</v>
      </c>
      <c r="V88" s="190">
        <f ca="1">-RevReq!V916</f>
        <v>-15911.529543807537</v>
      </c>
      <c r="W88" s="190">
        <f ca="1">-RevReq!W916</f>
        <v>-15443.543380754374</v>
      </c>
      <c r="X88" s="190">
        <f ca="1">-RevReq!X916</f>
        <v>-14975.557217701211</v>
      </c>
      <c r="Y88" s="190">
        <f ca="1">-RevReq!Y916</f>
        <v>-14507.571054648048</v>
      </c>
      <c r="Z88" s="190">
        <f ca="1">-RevReq!Z916</f>
        <v>-14039.584891594886</v>
      </c>
      <c r="AA88" s="190">
        <f ca="1">-RevReq!AA916</f>
        <v>-13571.598728541725</v>
      </c>
      <c r="AB88" s="190">
        <f ca="1">-RevReq!AB916</f>
        <v>-13103.61256548856</v>
      </c>
      <c r="AC88" s="190">
        <f ca="1">-RevReq!AC916</f>
        <v>-12635.626402435397</v>
      </c>
      <c r="AD88" s="190">
        <f ca="1">-RevReq!AD916</f>
        <v>-12167.64023938223</v>
      </c>
      <c r="AE88" s="190">
        <f ca="1">-RevReq!AE916</f>
        <v>-11699.654076329072</v>
      </c>
      <c r="AF88" s="190">
        <f ca="1">-RevReq!AF916</f>
        <v>-11231.667913275905</v>
      </c>
      <c r="AG88" s="190">
        <f ca="1">-RevReq!AG916</f>
        <v>-10763.681750222744</v>
      </c>
      <c r="AH88" s="190">
        <f ca="1">-RevReq!AH916</f>
        <v>-10295.695587169577</v>
      </c>
      <c r="AI88" s="190">
        <f ca="1">-RevReq!AI916</f>
        <v>-9827.7094241164159</v>
      </c>
      <c r="AJ88" s="190">
        <f ca="1">-RevReq!AJ916</f>
        <v>-9359.7232610632545</v>
      </c>
      <c r="AK88" s="190">
        <f ca="1">-RevReq!AK916</f>
        <v>-8891.7370980100914</v>
      </c>
      <c r="AL88" s="190">
        <f ca="1">-RevReq!AL916</f>
        <v>-8423.7509349569282</v>
      </c>
      <c r="AM88" s="190">
        <f ca="1">-RevReq!AM916</f>
        <v>-7955.764771903765</v>
      </c>
      <c r="AN88" s="190">
        <f ca="1">-RevReq!AN916</f>
        <v>-7487.7786088506018</v>
      </c>
      <c r="AO88" s="190">
        <f ca="1">-RevReq!AO916</f>
        <v>-7019.7924457974377</v>
      </c>
      <c r="AP88" s="190">
        <f ca="1">-RevReq!AP916</f>
        <v>-6551.8062827442754</v>
      </c>
      <c r="AQ88" s="190">
        <f ca="1">-RevReq!AQ916</f>
        <v>-6083.8201196911114</v>
      </c>
      <c r="AR88" s="190">
        <f ca="1">-RevReq!AR916</f>
        <v>-5615.8339566379491</v>
      </c>
      <c r="AS88" s="190">
        <f ca="1">-RevReq!AS916</f>
        <v>-5147.8477935847859</v>
      </c>
      <c r="AT88" s="190">
        <f ca="1">-RevReq!AT916</f>
        <v>-4679.8616305316227</v>
      </c>
      <c r="AU88" s="190">
        <f ca="1">-RevReq!AU916</f>
        <v>-4211.8754674784586</v>
      </c>
      <c r="AV88" s="190">
        <f ca="1">-RevReq!AV916</f>
        <v>-3743.8893044253027</v>
      </c>
      <c r="AW88" s="190">
        <f ca="1">-RevReq!AW916</f>
        <v>-3743.8893044253027</v>
      </c>
      <c r="AX88" s="190">
        <f ca="1">-RevReq!AX916</f>
        <v>-3743.8893044253027</v>
      </c>
      <c r="AY88" s="190">
        <f ca="1">-RevReq!AY916</f>
        <v>-3743.8893044253027</v>
      </c>
      <c r="AZ88" s="190">
        <f ca="1">-RevReq!AZ916</f>
        <v>-3743.8893044253027</v>
      </c>
      <c r="BA88" s="190">
        <f ca="1">-RevReq!BA916</f>
        <v>-3743.8893044253027</v>
      </c>
      <c r="BB88" s="190">
        <f ca="1">-RevReq!BB916</f>
        <v>-3743.8893044253027</v>
      </c>
      <c r="BC88" s="190">
        <f ca="1">-RevReq!BC916</f>
        <v>-3743.8893044253027</v>
      </c>
      <c r="BD88" s="190">
        <f ca="1">-RevReq!BD916</f>
        <v>-3743.8893044253027</v>
      </c>
      <c r="BE88" s="190">
        <f ca="1">-RevReq!BE916</f>
        <v>0</v>
      </c>
      <c r="BF88" s="190">
        <f ca="1">-RevReq!BF916</f>
        <v>0</v>
      </c>
      <c r="BG88" s="190">
        <f ca="1">-RevReq!BG916</f>
        <v>0</v>
      </c>
      <c r="BH88" s="190">
        <f ca="1">-RevReq!BH916</f>
        <v>0</v>
      </c>
      <c r="BI88" s="190">
        <f ca="1">-RevReq!BI916</f>
        <v>0</v>
      </c>
      <c r="BJ88" s="190">
        <f ca="1">-RevReq!BJ916</f>
        <v>0</v>
      </c>
      <c r="BK88" s="190">
        <f ca="1">-RevReq!BK916</f>
        <v>0</v>
      </c>
      <c r="BL88" s="190">
        <f ca="1">-RevReq!BL916</f>
        <v>0</v>
      </c>
      <c r="BM88" s="190">
        <f ca="1">-RevReq!BM916</f>
        <v>0</v>
      </c>
    </row>
    <row r="89" spans="3:65" x14ac:dyDescent="0.2">
      <c r="C89" s="51">
        <f t="shared" ref="C89:C112" si="86">C88+1</f>
        <v>2</v>
      </c>
      <c r="D89" s="37" t="str">
        <f t="shared" ref="D89:F112" si="87">INDEX(D$59:D$83,$C89,1)</f>
        <v>item 2</v>
      </c>
      <c r="E89" s="37" t="str">
        <f t="shared" si="87"/>
        <v>Operating Expense</v>
      </c>
      <c r="F89" s="37">
        <f t="shared" si="87"/>
        <v>2</v>
      </c>
      <c r="G89" s="62"/>
      <c r="H89" s="64">
        <f t="shared" si="85"/>
        <v>0.38574999999999998</v>
      </c>
      <c r="K89" s="123">
        <f t="shared" ref="K89:K113" ca="1" si="88">SUMPRODUCT(O89:BM89,$O$7:$BM$7)</f>
        <v>0</v>
      </c>
      <c r="L89" s="124">
        <f t="shared" ref="L89:L113" ca="1" si="89">SUM(O89:BM89)</f>
        <v>0</v>
      </c>
      <c r="O89" s="190">
        <f ca="1">-RevReq!O917</f>
        <v>0</v>
      </c>
      <c r="P89" s="190">
        <f ca="1">-RevReq!P917</f>
        <v>0</v>
      </c>
      <c r="Q89" s="190">
        <f ca="1">-RevReq!Q917</f>
        <v>0</v>
      </c>
      <c r="R89" s="190">
        <f ca="1">-RevReq!R917</f>
        <v>0</v>
      </c>
      <c r="S89" s="190">
        <f ca="1">-RevReq!S917</f>
        <v>0</v>
      </c>
      <c r="T89" s="190">
        <f ca="1">-RevReq!T917</f>
        <v>0</v>
      </c>
      <c r="U89" s="190">
        <f ca="1">-RevReq!U917</f>
        <v>0</v>
      </c>
      <c r="V89" s="190">
        <f ca="1">-RevReq!V917</f>
        <v>0</v>
      </c>
      <c r="W89" s="190">
        <f ca="1">-RevReq!W917</f>
        <v>0</v>
      </c>
      <c r="X89" s="190">
        <f ca="1">-RevReq!X917</f>
        <v>0</v>
      </c>
      <c r="Y89" s="190">
        <f ca="1">-RevReq!Y917</f>
        <v>0</v>
      </c>
      <c r="Z89" s="190">
        <f ca="1">-RevReq!Z917</f>
        <v>0</v>
      </c>
      <c r="AA89" s="190">
        <f ca="1">-RevReq!AA917</f>
        <v>0</v>
      </c>
      <c r="AB89" s="190">
        <f ca="1">-RevReq!AB917</f>
        <v>0</v>
      </c>
      <c r="AC89" s="190">
        <f ca="1">-RevReq!AC917</f>
        <v>0</v>
      </c>
      <c r="AD89" s="190">
        <f ca="1">-RevReq!AD917</f>
        <v>0</v>
      </c>
      <c r="AE89" s="190">
        <f ca="1">-RevReq!AE917</f>
        <v>0</v>
      </c>
      <c r="AF89" s="190">
        <f ca="1">-RevReq!AF917</f>
        <v>0</v>
      </c>
      <c r="AG89" s="190">
        <f ca="1">-RevReq!AG917</f>
        <v>0</v>
      </c>
      <c r="AH89" s="190">
        <f ca="1">-RevReq!AH917</f>
        <v>0</v>
      </c>
      <c r="AI89" s="190">
        <f ca="1">-RevReq!AI917</f>
        <v>0</v>
      </c>
      <c r="AJ89" s="190">
        <f ca="1">-RevReq!AJ917</f>
        <v>0</v>
      </c>
      <c r="AK89" s="190">
        <f ca="1">-RevReq!AK917</f>
        <v>0</v>
      </c>
      <c r="AL89" s="190">
        <f ca="1">-RevReq!AL917</f>
        <v>0</v>
      </c>
      <c r="AM89" s="190">
        <f ca="1">-RevReq!AM917</f>
        <v>0</v>
      </c>
      <c r="AN89" s="190">
        <f ca="1">-RevReq!AN917</f>
        <v>0</v>
      </c>
      <c r="AO89" s="190">
        <f ca="1">-RevReq!AO917</f>
        <v>0</v>
      </c>
      <c r="AP89" s="190">
        <f ca="1">-RevReq!AP917</f>
        <v>0</v>
      </c>
      <c r="AQ89" s="190">
        <f ca="1">-RevReq!AQ917</f>
        <v>0</v>
      </c>
      <c r="AR89" s="190">
        <f ca="1">-RevReq!AR917</f>
        <v>0</v>
      </c>
      <c r="AS89" s="190">
        <f ca="1">-RevReq!AS917</f>
        <v>0</v>
      </c>
      <c r="AT89" s="190">
        <f ca="1">-RevReq!AT917</f>
        <v>0</v>
      </c>
      <c r="AU89" s="190">
        <f ca="1">-RevReq!AU917</f>
        <v>0</v>
      </c>
      <c r="AV89" s="190">
        <f ca="1">-RevReq!AV917</f>
        <v>0</v>
      </c>
      <c r="AW89" s="190">
        <f ca="1">-RevReq!AW917</f>
        <v>0</v>
      </c>
      <c r="AX89" s="190">
        <f ca="1">-RevReq!AX917</f>
        <v>0</v>
      </c>
      <c r="AY89" s="190">
        <f ca="1">-RevReq!AY917</f>
        <v>0</v>
      </c>
      <c r="AZ89" s="190">
        <f ca="1">-RevReq!AZ917</f>
        <v>0</v>
      </c>
      <c r="BA89" s="190">
        <f ca="1">-RevReq!BA917</f>
        <v>0</v>
      </c>
      <c r="BB89" s="190">
        <f ca="1">-RevReq!BB917</f>
        <v>0</v>
      </c>
      <c r="BC89" s="190">
        <f ca="1">-RevReq!BC917</f>
        <v>0</v>
      </c>
      <c r="BD89" s="190">
        <f ca="1">-RevReq!BD917</f>
        <v>0</v>
      </c>
      <c r="BE89" s="190">
        <f ca="1">-RevReq!BE917</f>
        <v>0</v>
      </c>
      <c r="BF89" s="190">
        <f ca="1">-RevReq!BF917</f>
        <v>0</v>
      </c>
      <c r="BG89" s="190">
        <f ca="1">-RevReq!BG917</f>
        <v>0</v>
      </c>
      <c r="BH89" s="190">
        <f ca="1">-RevReq!BH917</f>
        <v>0</v>
      </c>
      <c r="BI89" s="190">
        <f ca="1">-RevReq!BI917</f>
        <v>0</v>
      </c>
      <c r="BJ89" s="190">
        <f ca="1">-RevReq!BJ917</f>
        <v>0</v>
      </c>
      <c r="BK89" s="190">
        <f ca="1">-RevReq!BK917</f>
        <v>0</v>
      </c>
      <c r="BL89" s="190">
        <f ca="1">-RevReq!BL917</f>
        <v>0</v>
      </c>
      <c r="BM89" s="190">
        <f ca="1">-RevReq!BM917</f>
        <v>0</v>
      </c>
    </row>
    <row r="90" spans="3:65" x14ac:dyDescent="0.2">
      <c r="C90" s="51">
        <f t="shared" si="86"/>
        <v>3</v>
      </c>
      <c r="D90" s="37" t="str">
        <f t="shared" si="87"/>
        <v>item 3</v>
      </c>
      <c r="E90" s="37" t="str">
        <f t="shared" si="87"/>
        <v>Operating Expense</v>
      </c>
      <c r="F90" s="37">
        <f t="shared" si="87"/>
        <v>2</v>
      </c>
      <c r="G90" s="62"/>
      <c r="H90" s="64">
        <f t="shared" si="85"/>
        <v>0.38574999999999998</v>
      </c>
      <c r="K90" s="123">
        <f t="shared" ca="1" si="88"/>
        <v>0</v>
      </c>
      <c r="L90" s="124">
        <f t="shared" ca="1" si="89"/>
        <v>0</v>
      </c>
      <c r="O90" s="190">
        <f ca="1">-RevReq!O918</f>
        <v>0</v>
      </c>
      <c r="P90" s="190">
        <f ca="1">-RevReq!P918</f>
        <v>0</v>
      </c>
      <c r="Q90" s="190">
        <f ca="1">-RevReq!Q918</f>
        <v>0</v>
      </c>
      <c r="R90" s="190">
        <f ca="1">-RevReq!R918</f>
        <v>0</v>
      </c>
      <c r="S90" s="190">
        <f ca="1">-RevReq!S918</f>
        <v>0</v>
      </c>
      <c r="T90" s="190">
        <f ca="1">-RevReq!T918</f>
        <v>0</v>
      </c>
      <c r="U90" s="190">
        <f ca="1">-RevReq!U918</f>
        <v>0</v>
      </c>
      <c r="V90" s="190">
        <f ca="1">-RevReq!V918</f>
        <v>0</v>
      </c>
      <c r="W90" s="190">
        <f ca="1">-RevReq!W918</f>
        <v>0</v>
      </c>
      <c r="X90" s="190">
        <f ca="1">-RevReq!X918</f>
        <v>0</v>
      </c>
      <c r="Y90" s="190">
        <f ca="1">-RevReq!Y918</f>
        <v>0</v>
      </c>
      <c r="Z90" s="190">
        <f ca="1">-RevReq!Z918</f>
        <v>0</v>
      </c>
      <c r="AA90" s="190">
        <f ca="1">-RevReq!AA918</f>
        <v>0</v>
      </c>
      <c r="AB90" s="190">
        <f ca="1">-RevReq!AB918</f>
        <v>0</v>
      </c>
      <c r="AC90" s="190">
        <f ca="1">-RevReq!AC918</f>
        <v>0</v>
      </c>
      <c r="AD90" s="190">
        <f ca="1">-RevReq!AD918</f>
        <v>0</v>
      </c>
      <c r="AE90" s="190">
        <f ca="1">-RevReq!AE918</f>
        <v>0</v>
      </c>
      <c r="AF90" s="190">
        <f ca="1">-RevReq!AF918</f>
        <v>0</v>
      </c>
      <c r="AG90" s="190">
        <f ca="1">-RevReq!AG918</f>
        <v>0</v>
      </c>
      <c r="AH90" s="190">
        <f ca="1">-RevReq!AH918</f>
        <v>0</v>
      </c>
      <c r="AI90" s="190">
        <f ca="1">-RevReq!AI918</f>
        <v>0</v>
      </c>
      <c r="AJ90" s="190">
        <f ca="1">-RevReq!AJ918</f>
        <v>0</v>
      </c>
      <c r="AK90" s="190">
        <f ca="1">-RevReq!AK918</f>
        <v>0</v>
      </c>
      <c r="AL90" s="190">
        <f ca="1">-RevReq!AL918</f>
        <v>0</v>
      </c>
      <c r="AM90" s="190">
        <f ca="1">-RevReq!AM918</f>
        <v>0</v>
      </c>
      <c r="AN90" s="190">
        <f ca="1">-RevReq!AN918</f>
        <v>0</v>
      </c>
      <c r="AO90" s="190">
        <f ca="1">-RevReq!AO918</f>
        <v>0</v>
      </c>
      <c r="AP90" s="190">
        <f ca="1">-RevReq!AP918</f>
        <v>0</v>
      </c>
      <c r="AQ90" s="190">
        <f ca="1">-RevReq!AQ918</f>
        <v>0</v>
      </c>
      <c r="AR90" s="190">
        <f ca="1">-RevReq!AR918</f>
        <v>0</v>
      </c>
      <c r="AS90" s="190">
        <f ca="1">-RevReq!AS918</f>
        <v>0</v>
      </c>
      <c r="AT90" s="190">
        <f ca="1">-RevReq!AT918</f>
        <v>0</v>
      </c>
      <c r="AU90" s="190">
        <f ca="1">-RevReq!AU918</f>
        <v>0</v>
      </c>
      <c r="AV90" s="190">
        <f ca="1">-RevReq!AV918</f>
        <v>0</v>
      </c>
      <c r="AW90" s="190">
        <f ca="1">-RevReq!AW918</f>
        <v>0</v>
      </c>
      <c r="AX90" s="190">
        <f ca="1">-RevReq!AX918</f>
        <v>0</v>
      </c>
      <c r="AY90" s="190">
        <f ca="1">-RevReq!AY918</f>
        <v>0</v>
      </c>
      <c r="AZ90" s="190">
        <f ca="1">-RevReq!AZ918</f>
        <v>0</v>
      </c>
      <c r="BA90" s="190">
        <f ca="1">-RevReq!BA918</f>
        <v>0</v>
      </c>
      <c r="BB90" s="190">
        <f ca="1">-RevReq!BB918</f>
        <v>0</v>
      </c>
      <c r="BC90" s="190">
        <f ca="1">-RevReq!BC918</f>
        <v>0</v>
      </c>
      <c r="BD90" s="190">
        <f ca="1">-RevReq!BD918</f>
        <v>0</v>
      </c>
      <c r="BE90" s="190">
        <f ca="1">-RevReq!BE918</f>
        <v>0</v>
      </c>
      <c r="BF90" s="190">
        <f ca="1">-RevReq!BF918</f>
        <v>0</v>
      </c>
      <c r="BG90" s="190">
        <f ca="1">-RevReq!BG918</f>
        <v>0</v>
      </c>
      <c r="BH90" s="190">
        <f ca="1">-RevReq!BH918</f>
        <v>0</v>
      </c>
      <c r="BI90" s="190">
        <f ca="1">-RevReq!BI918</f>
        <v>0</v>
      </c>
      <c r="BJ90" s="190">
        <f ca="1">-RevReq!BJ918</f>
        <v>0</v>
      </c>
      <c r="BK90" s="190">
        <f ca="1">-RevReq!BK918</f>
        <v>0</v>
      </c>
      <c r="BL90" s="190">
        <f ca="1">-RevReq!BL918</f>
        <v>0</v>
      </c>
      <c r="BM90" s="190">
        <f ca="1">-RevReq!BM918</f>
        <v>0</v>
      </c>
    </row>
    <row r="91" spans="3:65" x14ac:dyDescent="0.2">
      <c r="C91" s="51">
        <f t="shared" si="86"/>
        <v>4</v>
      </c>
      <c r="D91" s="37" t="str">
        <f t="shared" si="87"/>
        <v>item 4</v>
      </c>
      <c r="E91" s="37" t="str">
        <f t="shared" si="87"/>
        <v>Operating Expense</v>
      </c>
      <c r="F91" s="37">
        <f t="shared" si="87"/>
        <v>2</v>
      </c>
      <c r="G91" s="62"/>
      <c r="H91" s="64">
        <f t="shared" si="85"/>
        <v>0.38574999999999998</v>
      </c>
      <c r="K91" s="123">
        <f t="shared" ca="1" si="88"/>
        <v>0</v>
      </c>
      <c r="L91" s="124">
        <f t="shared" ca="1" si="89"/>
        <v>0</v>
      </c>
      <c r="O91" s="190">
        <f ca="1">-RevReq!O919</f>
        <v>0</v>
      </c>
      <c r="P91" s="190">
        <f ca="1">-RevReq!P919</f>
        <v>0</v>
      </c>
      <c r="Q91" s="190">
        <f ca="1">-RevReq!Q919</f>
        <v>0</v>
      </c>
      <c r="R91" s="190">
        <f ca="1">-RevReq!R919</f>
        <v>0</v>
      </c>
      <c r="S91" s="190">
        <f ca="1">-RevReq!S919</f>
        <v>0</v>
      </c>
      <c r="T91" s="190">
        <f ca="1">-RevReq!T919</f>
        <v>0</v>
      </c>
      <c r="U91" s="190">
        <f ca="1">-RevReq!U919</f>
        <v>0</v>
      </c>
      <c r="V91" s="190">
        <f ca="1">-RevReq!V919</f>
        <v>0</v>
      </c>
      <c r="W91" s="190">
        <f ca="1">-RevReq!W919</f>
        <v>0</v>
      </c>
      <c r="X91" s="190">
        <f ca="1">-RevReq!X919</f>
        <v>0</v>
      </c>
      <c r="Y91" s="190">
        <f ca="1">-RevReq!Y919</f>
        <v>0</v>
      </c>
      <c r="Z91" s="190">
        <f ca="1">-RevReq!Z919</f>
        <v>0</v>
      </c>
      <c r="AA91" s="190">
        <f ca="1">-RevReq!AA919</f>
        <v>0</v>
      </c>
      <c r="AB91" s="190">
        <f ca="1">-RevReq!AB919</f>
        <v>0</v>
      </c>
      <c r="AC91" s="190">
        <f ca="1">-RevReq!AC919</f>
        <v>0</v>
      </c>
      <c r="AD91" s="190">
        <f ca="1">-RevReq!AD919</f>
        <v>0</v>
      </c>
      <c r="AE91" s="190">
        <f ca="1">-RevReq!AE919</f>
        <v>0</v>
      </c>
      <c r="AF91" s="190">
        <f ca="1">-RevReq!AF919</f>
        <v>0</v>
      </c>
      <c r="AG91" s="190">
        <f ca="1">-RevReq!AG919</f>
        <v>0</v>
      </c>
      <c r="AH91" s="190">
        <f ca="1">-RevReq!AH919</f>
        <v>0</v>
      </c>
      <c r="AI91" s="190">
        <f ca="1">-RevReq!AI919</f>
        <v>0</v>
      </c>
      <c r="AJ91" s="190">
        <f ca="1">-RevReq!AJ919</f>
        <v>0</v>
      </c>
      <c r="AK91" s="190">
        <f ca="1">-RevReq!AK919</f>
        <v>0</v>
      </c>
      <c r="AL91" s="190">
        <f ca="1">-RevReq!AL919</f>
        <v>0</v>
      </c>
      <c r="AM91" s="190">
        <f ca="1">-RevReq!AM919</f>
        <v>0</v>
      </c>
      <c r="AN91" s="190">
        <f ca="1">-RevReq!AN919</f>
        <v>0</v>
      </c>
      <c r="AO91" s="190">
        <f ca="1">-RevReq!AO919</f>
        <v>0</v>
      </c>
      <c r="AP91" s="190">
        <f ca="1">-RevReq!AP919</f>
        <v>0</v>
      </c>
      <c r="AQ91" s="190">
        <f ca="1">-RevReq!AQ919</f>
        <v>0</v>
      </c>
      <c r="AR91" s="190">
        <f ca="1">-RevReq!AR919</f>
        <v>0</v>
      </c>
      <c r="AS91" s="190">
        <f ca="1">-RevReq!AS919</f>
        <v>0</v>
      </c>
      <c r="AT91" s="190">
        <f ca="1">-RevReq!AT919</f>
        <v>0</v>
      </c>
      <c r="AU91" s="190">
        <f ca="1">-RevReq!AU919</f>
        <v>0</v>
      </c>
      <c r="AV91" s="190">
        <f ca="1">-RevReq!AV919</f>
        <v>0</v>
      </c>
      <c r="AW91" s="190">
        <f ca="1">-RevReq!AW919</f>
        <v>0</v>
      </c>
      <c r="AX91" s="190">
        <f ca="1">-RevReq!AX919</f>
        <v>0</v>
      </c>
      <c r="AY91" s="190">
        <f ca="1">-RevReq!AY919</f>
        <v>0</v>
      </c>
      <c r="AZ91" s="190">
        <f ca="1">-RevReq!AZ919</f>
        <v>0</v>
      </c>
      <c r="BA91" s="190">
        <f ca="1">-RevReq!BA919</f>
        <v>0</v>
      </c>
      <c r="BB91" s="190">
        <f ca="1">-RevReq!BB919</f>
        <v>0</v>
      </c>
      <c r="BC91" s="190">
        <f ca="1">-RevReq!BC919</f>
        <v>0</v>
      </c>
      <c r="BD91" s="190">
        <f ca="1">-RevReq!BD919</f>
        <v>0</v>
      </c>
      <c r="BE91" s="190">
        <f ca="1">-RevReq!BE919</f>
        <v>0</v>
      </c>
      <c r="BF91" s="190">
        <f ca="1">-RevReq!BF919</f>
        <v>0</v>
      </c>
      <c r="BG91" s="190">
        <f ca="1">-RevReq!BG919</f>
        <v>0</v>
      </c>
      <c r="BH91" s="190">
        <f ca="1">-RevReq!BH919</f>
        <v>0</v>
      </c>
      <c r="BI91" s="190">
        <f ca="1">-RevReq!BI919</f>
        <v>0</v>
      </c>
      <c r="BJ91" s="190">
        <f ca="1">-RevReq!BJ919</f>
        <v>0</v>
      </c>
      <c r="BK91" s="190">
        <f ca="1">-RevReq!BK919</f>
        <v>0</v>
      </c>
      <c r="BL91" s="190">
        <f ca="1">-RevReq!BL919</f>
        <v>0</v>
      </c>
      <c r="BM91" s="190">
        <f ca="1">-RevReq!BM919</f>
        <v>0</v>
      </c>
    </row>
    <row r="92" spans="3:65" x14ac:dyDescent="0.2">
      <c r="C92" s="51">
        <f t="shared" si="86"/>
        <v>5</v>
      </c>
      <c r="D92" s="37" t="str">
        <f t="shared" si="87"/>
        <v>item 5</v>
      </c>
      <c r="E92" s="37" t="str">
        <f t="shared" si="87"/>
        <v>Operating Expense</v>
      </c>
      <c r="F92" s="37">
        <f t="shared" si="87"/>
        <v>2</v>
      </c>
      <c r="G92" s="62"/>
      <c r="H92" s="64">
        <f t="shared" si="85"/>
        <v>0.38574999999999998</v>
      </c>
      <c r="K92" s="123">
        <f t="shared" ca="1" si="88"/>
        <v>0</v>
      </c>
      <c r="L92" s="124">
        <f t="shared" ca="1" si="89"/>
        <v>0</v>
      </c>
      <c r="O92" s="190">
        <f ca="1">-RevReq!O920</f>
        <v>0</v>
      </c>
      <c r="P92" s="190">
        <f ca="1">-RevReq!P920</f>
        <v>0</v>
      </c>
      <c r="Q92" s="190">
        <f ca="1">-RevReq!Q920</f>
        <v>0</v>
      </c>
      <c r="R92" s="190">
        <f ca="1">-RevReq!R920</f>
        <v>0</v>
      </c>
      <c r="S92" s="190">
        <f ca="1">-RevReq!S920</f>
        <v>0</v>
      </c>
      <c r="T92" s="190">
        <f ca="1">-RevReq!T920</f>
        <v>0</v>
      </c>
      <c r="U92" s="190">
        <f ca="1">-RevReq!U920</f>
        <v>0</v>
      </c>
      <c r="V92" s="190">
        <f ca="1">-RevReq!V920</f>
        <v>0</v>
      </c>
      <c r="W92" s="190">
        <f ca="1">-RevReq!W920</f>
        <v>0</v>
      </c>
      <c r="X92" s="190">
        <f ca="1">-RevReq!X920</f>
        <v>0</v>
      </c>
      <c r="Y92" s="190">
        <f ca="1">-RevReq!Y920</f>
        <v>0</v>
      </c>
      <c r="Z92" s="190">
        <f ca="1">-RevReq!Z920</f>
        <v>0</v>
      </c>
      <c r="AA92" s="190">
        <f ca="1">-RevReq!AA920</f>
        <v>0</v>
      </c>
      <c r="AB92" s="190">
        <f ca="1">-RevReq!AB920</f>
        <v>0</v>
      </c>
      <c r="AC92" s="190">
        <f ca="1">-RevReq!AC920</f>
        <v>0</v>
      </c>
      <c r="AD92" s="190">
        <f ca="1">-RevReq!AD920</f>
        <v>0</v>
      </c>
      <c r="AE92" s="190">
        <f ca="1">-RevReq!AE920</f>
        <v>0</v>
      </c>
      <c r="AF92" s="190">
        <f ca="1">-RevReq!AF920</f>
        <v>0</v>
      </c>
      <c r="AG92" s="190">
        <f ca="1">-RevReq!AG920</f>
        <v>0</v>
      </c>
      <c r="AH92" s="190">
        <f ca="1">-RevReq!AH920</f>
        <v>0</v>
      </c>
      <c r="AI92" s="190">
        <f ca="1">-RevReq!AI920</f>
        <v>0</v>
      </c>
      <c r="AJ92" s="190">
        <f ca="1">-RevReq!AJ920</f>
        <v>0</v>
      </c>
      <c r="AK92" s="190">
        <f ca="1">-RevReq!AK920</f>
        <v>0</v>
      </c>
      <c r="AL92" s="190">
        <f ca="1">-RevReq!AL920</f>
        <v>0</v>
      </c>
      <c r="AM92" s="190">
        <f ca="1">-RevReq!AM920</f>
        <v>0</v>
      </c>
      <c r="AN92" s="190">
        <f ca="1">-RevReq!AN920</f>
        <v>0</v>
      </c>
      <c r="AO92" s="190">
        <f ca="1">-RevReq!AO920</f>
        <v>0</v>
      </c>
      <c r="AP92" s="190">
        <f ca="1">-RevReq!AP920</f>
        <v>0</v>
      </c>
      <c r="AQ92" s="190">
        <f ca="1">-RevReq!AQ920</f>
        <v>0</v>
      </c>
      <c r="AR92" s="190">
        <f ca="1">-RevReq!AR920</f>
        <v>0</v>
      </c>
      <c r="AS92" s="190">
        <f ca="1">-RevReq!AS920</f>
        <v>0</v>
      </c>
      <c r="AT92" s="190">
        <f ca="1">-RevReq!AT920</f>
        <v>0</v>
      </c>
      <c r="AU92" s="190">
        <f ca="1">-RevReq!AU920</f>
        <v>0</v>
      </c>
      <c r="AV92" s="190">
        <f ca="1">-RevReq!AV920</f>
        <v>0</v>
      </c>
      <c r="AW92" s="190">
        <f ca="1">-RevReq!AW920</f>
        <v>0</v>
      </c>
      <c r="AX92" s="190">
        <f ca="1">-RevReq!AX920</f>
        <v>0</v>
      </c>
      <c r="AY92" s="190">
        <f ca="1">-RevReq!AY920</f>
        <v>0</v>
      </c>
      <c r="AZ92" s="190">
        <f ca="1">-RevReq!AZ920</f>
        <v>0</v>
      </c>
      <c r="BA92" s="190">
        <f ca="1">-RevReq!BA920</f>
        <v>0</v>
      </c>
      <c r="BB92" s="190">
        <f ca="1">-RevReq!BB920</f>
        <v>0</v>
      </c>
      <c r="BC92" s="190">
        <f ca="1">-RevReq!BC920</f>
        <v>0</v>
      </c>
      <c r="BD92" s="190">
        <f ca="1">-RevReq!BD920</f>
        <v>0</v>
      </c>
      <c r="BE92" s="190">
        <f ca="1">-RevReq!BE920</f>
        <v>0</v>
      </c>
      <c r="BF92" s="190">
        <f ca="1">-RevReq!BF920</f>
        <v>0</v>
      </c>
      <c r="BG92" s="190">
        <f ca="1">-RevReq!BG920</f>
        <v>0</v>
      </c>
      <c r="BH92" s="190">
        <f ca="1">-RevReq!BH920</f>
        <v>0</v>
      </c>
      <c r="BI92" s="190">
        <f ca="1">-RevReq!BI920</f>
        <v>0</v>
      </c>
      <c r="BJ92" s="190">
        <f ca="1">-RevReq!BJ920</f>
        <v>0</v>
      </c>
      <c r="BK92" s="190">
        <f ca="1">-RevReq!BK920</f>
        <v>0</v>
      </c>
      <c r="BL92" s="190">
        <f ca="1">-RevReq!BL920</f>
        <v>0</v>
      </c>
      <c r="BM92" s="190">
        <f ca="1">-RevReq!BM920</f>
        <v>0</v>
      </c>
    </row>
    <row r="93" spans="3:65" x14ac:dyDescent="0.2">
      <c r="C93" s="51">
        <f t="shared" si="86"/>
        <v>6</v>
      </c>
      <c r="D93" s="37" t="str">
        <f t="shared" si="87"/>
        <v>item 6</v>
      </c>
      <c r="E93" s="37" t="str">
        <f t="shared" si="87"/>
        <v>Operating Expense</v>
      </c>
      <c r="F93" s="37">
        <f t="shared" si="87"/>
        <v>2</v>
      </c>
      <c r="G93" s="62"/>
      <c r="H93" s="64">
        <f t="shared" si="85"/>
        <v>0.38574999999999998</v>
      </c>
      <c r="K93" s="123">
        <f t="shared" ca="1" si="88"/>
        <v>0</v>
      </c>
      <c r="L93" s="124">
        <f t="shared" ca="1" si="89"/>
        <v>0</v>
      </c>
      <c r="O93" s="190">
        <f ca="1">-RevReq!O921</f>
        <v>0</v>
      </c>
      <c r="P93" s="190">
        <f ca="1">-RevReq!P921</f>
        <v>0</v>
      </c>
      <c r="Q93" s="190">
        <f ca="1">-RevReq!Q921</f>
        <v>0</v>
      </c>
      <c r="R93" s="190">
        <f ca="1">-RevReq!R921</f>
        <v>0</v>
      </c>
      <c r="S93" s="190">
        <f ca="1">-RevReq!S921</f>
        <v>0</v>
      </c>
      <c r="T93" s="190">
        <f ca="1">-RevReq!T921</f>
        <v>0</v>
      </c>
      <c r="U93" s="190">
        <f ca="1">-RevReq!U921</f>
        <v>0</v>
      </c>
      <c r="V93" s="190">
        <f ca="1">-RevReq!V921</f>
        <v>0</v>
      </c>
      <c r="W93" s="190">
        <f ca="1">-RevReq!W921</f>
        <v>0</v>
      </c>
      <c r="X93" s="190">
        <f ca="1">-RevReq!X921</f>
        <v>0</v>
      </c>
      <c r="Y93" s="190">
        <f ca="1">-RevReq!Y921</f>
        <v>0</v>
      </c>
      <c r="Z93" s="190">
        <f ca="1">-RevReq!Z921</f>
        <v>0</v>
      </c>
      <c r="AA93" s="190">
        <f ca="1">-RevReq!AA921</f>
        <v>0</v>
      </c>
      <c r="AB93" s="190">
        <f ca="1">-RevReq!AB921</f>
        <v>0</v>
      </c>
      <c r="AC93" s="190">
        <f ca="1">-RevReq!AC921</f>
        <v>0</v>
      </c>
      <c r="AD93" s="190">
        <f ca="1">-RevReq!AD921</f>
        <v>0</v>
      </c>
      <c r="AE93" s="190">
        <f ca="1">-RevReq!AE921</f>
        <v>0</v>
      </c>
      <c r="AF93" s="190">
        <f ca="1">-RevReq!AF921</f>
        <v>0</v>
      </c>
      <c r="AG93" s="190">
        <f ca="1">-RevReq!AG921</f>
        <v>0</v>
      </c>
      <c r="AH93" s="190">
        <f ca="1">-RevReq!AH921</f>
        <v>0</v>
      </c>
      <c r="AI93" s="190">
        <f ca="1">-RevReq!AI921</f>
        <v>0</v>
      </c>
      <c r="AJ93" s="190">
        <f ca="1">-RevReq!AJ921</f>
        <v>0</v>
      </c>
      <c r="AK93" s="190">
        <f ca="1">-RevReq!AK921</f>
        <v>0</v>
      </c>
      <c r="AL93" s="190">
        <f ca="1">-RevReq!AL921</f>
        <v>0</v>
      </c>
      <c r="AM93" s="190">
        <f ca="1">-RevReq!AM921</f>
        <v>0</v>
      </c>
      <c r="AN93" s="190">
        <f ca="1">-RevReq!AN921</f>
        <v>0</v>
      </c>
      <c r="AO93" s="190">
        <f ca="1">-RevReq!AO921</f>
        <v>0</v>
      </c>
      <c r="AP93" s="190">
        <f ca="1">-RevReq!AP921</f>
        <v>0</v>
      </c>
      <c r="AQ93" s="190">
        <f ca="1">-RevReq!AQ921</f>
        <v>0</v>
      </c>
      <c r="AR93" s="190">
        <f ca="1">-RevReq!AR921</f>
        <v>0</v>
      </c>
      <c r="AS93" s="190">
        <f ca="1">-RevReq!AS921</f>
        <v>0</v>
      </c>
      <c r="AT93" s="190">
        <f ca="1">-RevReq!AT921</f>
        <v>0</v>
      </c>
      <c r="AU93" s="190">
        <f ca="1">-RevReq!AU921</f>
        <v>0</v>
      </c>
      <c r="AV93" s="190">
        <f ca="1">-RevReq!AV921</f>
        <v>0</v>
      </c>
      <c r="AW93" s="190">
        <f ca="1">-RevReq!AW921</f>
        <v>0</v>
      </c>
      <c r="AX93" s="190">
        <f ca="1">-RevReq!AX921</f>
        <v>0</v>
      </c>
      <c r="AY93" s="190">
        <f ca="1">-RevReq!AY921</f>
        <v>0</v>
      </c>
      <c r="AZ93" s="190">
        <f ca="1">-RevReq!AZ921</f>
        <v>0</v>
      </c>
      <c r="BA93" s="190">
        <f ca="1">-RevReq!BA921</f>
        <v>0</v>
      </c>
      <c r="BB93" s="190">
        <f ca="1">-RevReq!BB921</f>
        <v>0</v>
      </c>
      <c r="BC93" s="190">
        <f ca="1">-RevReq!BC921</f>
        <v>0</v>
      </c>
      <c r="BD93" s="190">
        <f ca="1">-RevReq!BD921</f>
        <v>0</v>
      </c>
      <c r="BE93" s="190">
        <f ca="1">-RevReq!BE921</f>
        <v>0</v>
      </c>
      <c r="BF93" s="190">
        <f ca="1">-RevReq!BF921</f>
        <v>0</v>
      </c>
      <c r="BG93" s="190">
        <f ca="1">-RevReq!BG921</f>
        <v>0</v>
      </c>
      <c r="BH93" s="190">
        <f ca="1">-RevReq!BH921</f>
        <v>0</v>
      </c>
      <c r="BI93" s="190">
        <f ca="1">-RevReq!BI921</f>
        <v>0</v>
      </c>
      <c r="BJ93" s="190">
        <f ca="1">-RevReq!BJ921</f>
        <v>0</v>
      </c>
      <c r="BK93" s="190">
        <f ca="1">-RevReq!BK921</f>
        <v>0</v>
      </c>
      <c r="BL93" s="190">
        <f ca="1">-RevReq!BL921</f>
        <v>0</v>
      </c>
      <c r="BM93" s="190">
        <f ca="1">-RevReq!BM921</f>
        <v>0</v>
      </c>
    </row>
    <row r="94" spans="3:65" x14ac:dyDescent="0.2">
      <c r="C94" s="51">
        <f t="shared" si="86"/>
        <v>7</v>
      </c>
      <c r="D94" s="37" t="str">
        <f t="shared" si="87"/>
        <v>item 7</v>
      </c>
      <c r="E94" s="37" t="str">
        <f t="shared" si="87"/>
        <v>Operating Expense</v>
      </c>
      <c r="F94" s="37">
        <f t="shared" si="87"/>
        <v>2</v>
      </c>
      <c r="G94" s="62"/>
      <c r="H94" s="64">
        <f t="shared" si="85"/>
        <v>0.38574999999999998</v>
      </c>
      <c r="K94" s="123">
        <f t="shared" ca="1" si="88"/>
        <v>0</v>
      </c>
      <c r="L94" s="124">
        <f t="shared" ca="1" si="89"/>
        <v>0</v>
      </c>
      <c r="O94" s="190">
        <f ca="1">-RevReq!O922</f>
        <v>0</v>
      </c>
      <c r="P94" s="190">
        <f ca="1">-RevReq!P922</f>
        <v>0</v>
      </c>
      <c r="Q94" s="190">
        <f ca="1">-RevReq!Q922</f>
        <v>0</v>
      </c>
      <c r="R94" s="190">
        <f ca="1">-RevReq!R922</f>
        <v>0</v>
      </c>
      <c r="S94" s="190">
        <f ca="1">-RevReq!S922</f>
        <v>0</v>
      </c>
      <c r="T94" s="190">
        <f ca="1">-RevReq!T922</f>
        <v>0</v>
      </c>
      <c r="U94" s="190">
        <f ca="1">-RevReq!U922</f>
        <v>0</v>
      </c>
      <c r="V94" s="190">
        <f ca="1">-RevReq!V922</f>
        <v>0</v>
      </c>
      <c r="W94" s="190">
        <f ca="1">-RevReq!W922</f>
        <v>0</v>
      </c>
      <c r="X94" s="190">
        <f ca="1">-RevReq!X922</f>
        <v>0</v>
      </c>
      <c r="Y94" s="190">
        <f ca="1">-RevReq!Y922</f>
        <v>0</v>
      </c>
      <c r="Z94" s="190">
        <f ca="1">-RevReq!Z922</f>
        <v>0</v>
      </c>
      <c r="AA94" s="190">
        <f ca="1">-RevReq!AA922</f>
        <v>0</v>
      </c>
      <c r="AB94" s="190">
        <f ca="1">-RevReq!AB922</f>
        <v>0</v>
      </c>
      <c r="AC94" s="190">
        <f ca="1">-RevReq!AC922</f>
        <v>0</v>
      </c>
      <c r="AD94" s="190">
        <f ca="1">-RevReq!AD922</f>
        <v>0</v>
      </c>
      <c r="AE94" s="190">
        <f ca="1">-RevReq!AE922</f>
        <v>0</v>
      </c>
      <c r="AF94" s="190">
        <f ca="1">-RevReq!AF922</f>
        <v>0</v>
      </c>
      <c r="AG94" s="190">
        <f ca="1">-RevReq!AG922</f>
        <v>0</v>
      </c>
      <c r="AH94" s="190">
        <f ca="1">-RevReq!AH922</f>
        <v>0</v>
      </c>
      <c r="AI94" s="190">
        <f ca="1">-RevReq!AI922</f>
        <v>0</v>
      </c>
      <c r="AJ94" s="190">
        <f ca="1">-RevReq!AJ922</f>
        <v>0</v>
      </c>
      <c r="AK94" s="190">
        <f ca="1">-RevReq!AK922</f>
        <v>0</v>
      </c>
      <c r="AL94" s="190">
        <f ca="1">-RevReq!AL922</f>
        <v>0</v>
      </c>
      <c r="AM94" s="190">
        <f ca="1">-RevReq!AM922</f>
        <v>0</v>
      </c>
      <c r="AN94" s="190">
        <f ca="1">-RevReq!AN922</f>
        <v>0</v>
      </c>
      <c r="AO94" s="190">
        <f ca="1">-RevReq!AO922</f>
        <v>0</v>
      </c>
      <c r="AP94" s="190">
        <f ca="1">-RevReq!AP922</f>
        <v>0</v>
      </c>
      <c r="AQ94" s="190">
        <f ca="1">-RevReq!AQ922</f>
        <v>0</v>
      </c>
      <c r="AR94" s="190">
        <f ca="1">-RevReq!AR922</f>
        <v>0</v>
      </c>
      <c r="AS94" s="190">
        <f ca="1">-RevReq!AS922</f>
        <v>0</v>
      </c>
      <c r="AT94" s="190">
        <f ca="1">-RevReq!AT922</f>
        <v>0</v>
      </c>
      <c r="AU94" s="190">
        <f ca="1">-RevReq!AU922</f>
        <v>0</v>
      </c>
      <c r="AV94" s="190">
        <f ca="1">-RevReq!AV922</f>
        <v>0</v>
      </c>
      <c r="AW94" s="190">
        <f ca="1">-RevReq!AW922</f>
        <v>0</v>
      </c>
      <c r="AX94" s="190">
        <f ca="1">-RevReq!AX922</f>
        <v>0</v>
      </c>
      <c r="AY94" s="190">
        <f ca="1">-RevReq!AY922</f>
        <v>0</v>
      </c>
      <c r="AZ94" s="190">
        <f ca="1">-RevReq!AZ922</f>
        <v>0</v>
      </c>
      <c r="BA94" s="190">
        <f ca="1">-RevReq!BA922</f>
        <v>0</v>
      </c>
      <c r="BB94" s="190">
        <f ca="1">-RevReq!BB922</f>
        <v>0</v>
      </c>
      <c r="BC94" s="190">
        <f ca="1">-RevReq!BC922</f>
        <v>0</v>
      </c>
      <c r="BD94" s="190">
        <f ca="1">-RevReq!BD922</f>
        <v>0</v>
      </c>
      <c r="BE94" s="190">
        <f ca="1">-RevReq!BE922</f>
        <v>0</v>
      </c>
      <c r="BF94" s="190">
        <f ca="1">-RevReq!BF922</f>
        <v>0</v>
      </c>
      <c r="BG94" s="190">
        <f ca="1">-RevReq!BG922</f>
        <v>0</v>
      </c>
      <c r="BH94" s="190">
        <f ca="1">-RevReq!BH922</f>
        <v>0</v>
      </c>
      <c r="BI94" s="190">
        <f ca="1">-RevReq!BI922</f>
        <v>0</v>
      </c>
      <c r="BJ94" s="190">
        <f ca="1">-RevReq!BJ922</f>
        <v>0</v>
      </c>
      <c r="BK94" s="190">
        <f ca="1">-RevReq!BK922</f>
        <v>0</v>
      </c>
      <c r="BL94" s="190">
        <f ca="1">-RevReq!BL922</f>
        <v>0</v>
      </c>
      <c r="BM94" s="190">
        <f ca="1">-RevReq!BM922</f>
        <v>0</v>
      </c>
    </row>
    <row r="95" spans="3:65" x14ac:dyDescent="0.2">
      <c r="C95" s="51">
        <f t="shared" si="86"/>
        <v>8</v>
      </c>
      <c r="D95" s="37" t="str">
        <f t="shared" si="87"/>
        <v>item 8</v>
      </c>
      <c r="E95" s="37" t="str">
        <f t="shared" si="87"/>
        <v>Operating Expense</v>
      </c>
      <c r="F95" s="37">
        <f t="shared" si="87"/>
        <v>2</v>
      </c>
      <c r="G95" s="62"/>
      <c r="H95" s="64">
        <f t="shared" si="85"/>
        <v>0.38574999999999998</v>
      </c>
      <c r="K95" s="123">
        <f t="shared" ca="1" si="88"/>
        <v>0</v>
      </c>
      <c r="L95" s="124">
        <f t="shared" ca="1" si="89"/>
        <v>0</v>
      </c>
      <c r="O95" s="190">
        <f ca="1">-RevReq!O923</f>
        <v>0</v>
      </c>
      <c r="P95" s="190">
        <f ca="1">-RevReq!P923</f>
        <v>0</v>
      </c>
      <c r="Q95" s="190">
        <f ca="1">-RevReq!Q923</f>
        <v>0</v>
      </c>
      <c r="R95" s="190">
        <f ca="1">-RevReq!R923</f>
        <v>0</v>
      </c>
      <c r="S95" s="190">
        <f ca="1">-RevReq!S923</f>
        <v>0</v>
      </c>
      <c r="T95" s="190">
        <f ca="1">-RevReq!T923</f>
        <v>0</v>
      </c>
      <c r="U95" s="190">
        <f ca="1">-RevReq!U923</f>
        <v>0</v>
      </c>
      <c r="V95" s="190">
        <f ca="1">-RevReq!V923</f>
        <v>0</v>
      </c>
      <c r="W95" s="190">
        <f ca="1">-RevReq!W923</f>
        <v>0</v>
      </c>
      <c r="X95" s="190">
        <f ca="1">-RevReq!X923</f>
        <v>0</v>
      </c>
      <c r="Y95" s="190">
        <f ca="1">-RevReq!Y923</f>
        <v>0</v>
      </c>
      <c r="Z95" s="190">
        <f ca="1">-RevReq!Z923</f>
        <v>0</v>
      </c>
      <c r="AA95" s="190">
        <f ca="1">-RevReq!AA923</f>
        <v>0</v>
      </c>
      <c r="AB95" s="190">
        <f ca="1">-RevReq!AB923</f>
        <v>0</v>
      </c>
      <c r="AC95" s="190">
        <f ca="1">-RevReq!AC923</f>
        <v>0</v>
      </c>
      <c r="AD95" s="190">
        <f ca="1">-RevReq!AD923</f>
        <v>0</v>
      </c>
      <c r="AE95" s="190">
        <f ca="1">-RevReq!AE923</f>
        <v>0</v>
      </c>
      <c r="AF95" s="190">
        <f ca="1">-RevReq!AF923</f>
        <v>0</v>
      </c>
      <c r="AG95" s="190">
        <f ca="1">-RevReq!AG923</f>
        <v>0</v>
      </c>
      <c r="AH95" s="190">
        <f ca="1">-RevReq!AH923</f>
        <v>0</v>
      </c>
      <c r="AI95" s="190">
        <f ca="1">-RevReq!AI923</f>
        <v>0</v>
      </c>
      <c r="AJ95" s="190">
        <f ca="1">-RevReq!AJ923</f>
        <v>0</v>
      </c>
      <c r="AK95" s="190">
        <f ca="1">-RevReq!AK923</f>
        <v>0</v>
      </c>
      <c r="AL95" s="190">
        <f ca="1">-RevReq!AL923</f>
        <v>0</v>
      </c>
      <c r="AM95" s="190">
        <f ca="1">-RevReq!AM923</f>
        <v>0</v>
      </c>
      <c r="AN95" s="190">
        <f ca="1">-RevReq!AN923</f>
        <v>0</v>
      </c>
      <c r="AO95" s="190">
        <f ca="1">-RevReq!AO923</f>
        <v>0</v>
      </c>
      <c r="AP95" s="190">
        <f ca="1">-RevReq!AP923</f>
        <v>0</v>
      </c>
      <c r="AQ95" s="190">
        <f ca="1">-RevReq!AQ923</f>
        <v>0</v>
      </c>
      <c r="AR95" s="190">
        <f ca="1">-RevReq!AR923</f>
        <v>0</v>
      </c>
      <c r="AS95" s="190">
        <f ca="1">-RevReq!AS923</f>
        <v>0</v>
      </c>
      <c r="AT95" s="190">
        <f ca="1">-RevReq!AT923</f>
        <v>0</v>
      </c>
      <c r="AU95" s="190">
        <f ca="1">-RevReq!AU923</f>
        <v>0</v>
      </c>
      <c r="AV95" s="190">
        <f ca="1">-RevReq!AV923</f>
        <v>0</v>
      </c>
      <c r="AW95" s="190">
        <f ca="1">-RevReq!AW923</f>
        <v>0</v>
      </c>
      <c r="AX95" s="190">
        <f ca="1">-RevReq!AX923</f>
        <v>0</v>
      </c>
      <c r="AY95" s="190">
        <f ca="1">-RevReq!AY923</f>
        <v>0</v>
      </c>
      <c r="AZ95" s="190">
        <f ca="1">-RevReq!AZ923</f>
        <v>0</v>
      </c>
      <c r="BA95" s="190">
        <f ca="1">-RevReq!BA923</f>
        <v>0</v>
      </c>
      <c r="BB95" s="190">
        <f ca="1">-RevReq!BB923</f>
        <v>0</v>
      </c>
      <c r="BC95" s="190">
        <f ca="1">-RevReq!BC923</f>
        <v>0</v>
      </c>
      <c r="BD95" s="190">
        <f ca="1">-RevReq!BD923</f>
        <v>0</v>
      </c>
      <c r="BE95" s="190">
        <f ca="1">-RevReq!BE923</f>
        <v>0</v>
      </c>
      <c r="BF95" s="190">
        <f ca="1">-RevReq!BF923</f>
        <v>0</v>
      </c>
      <c r="BG95" s="190">
        <f ca="1">-RevReq!BG923</f>
        <v>0</v>
      </c>
      <c r="BH95" s="190">
        <f ca="1">-RevReq!BH923</f>
        <v>0</v>
      </c>
      <c r="BI95" s="190">
        <f ca="1">-RevReq!BI923</f>
        <v>0</v>
      </c>
      <c r="BJ95" s="190">
        <f ca="1">-RevReq!BJ923</f>
        <v>0</v>
      </c>
      <c r="BK95" s="190">
        <f ca="1">-RevReq!BK923</f>
        <v>0</v>
      </c>
      <c r="BL95" s="190">
        <f ca="1">-RevReq!BL923</f>
        <v>0</v>
      </c>
      <c r="BM95" s="190">
        <f ca="1">-RevReq!BM923</f>
        <v>0</v>
      </c>
    </row>
    <row r="96" spans="3:65" x14ac:dyDescent="0.2">
      <c r="C96" s="51">
        <f t="shared" si="86"/>
        <v>9</v>
      </c>
      <c r="D96" s="37" t="str">
        <f t="shared" si="87"/>
        <v>item 9</v>
      </c>
      <c r="E96" s="37" t="str">
        <f t="shared" si="87"/>
        <v>Operating Expense</v>
      </c>
      <c r="F96" s="37">
        <f t="shared" si="87"/>
        <v>2</v>
      </c>
      <c r="G96" s="62"/>
      <c r="H96" s="64">
        <f t="shared" si="85"/>
        <v>0.38574999999999998</v>
      </c>
      <c r="K96" s="123">
        <f t="shared" ca="1" si="88"/>
        <v>0</v>
      </c>
      <c r="L96" s="124">
        <f t="shared" ca="1" si="89"/>
        <v>0</v>
      </c>
      <c r="O96" s="190">
        <f ca="1">-RevReq!O924</f>
        <v>0</v>
      </c>
      <c r="P96" s="190">
        <f ca="1">-RevReq!P924</f>
        <v>0</v>
      </c>
      <c r="Q96" s="190">
        <f ca="1">-RevReq!Q924</f>
        <v>0</v>
      </c>
      <c r="R96" s="190">
        <f ca="1">-RevReq!R924</f>
        <v>0</v>
      </c>
      <c r="S96" s="190">
        <f ca="1">-RevReq!S924</f>
        <v>0</v>
      </c>
      <c r="T96" s="190">
        <f ca="1">-RevReq!T924</f>
        <v>0</v>
      </c>
      <c r="U96" s="190">
        <f ca="1">-RevReq!U924</f>
        <v>0</v>
      </c>
      <c r="V96" s="190">
        <f ca="1">-RevReq!V924</f>
        <v>0</v>
      </c>
      <c r="W96" s="190">
        <f ca="1">-RevReq!W924</f>
        <v>0</v>
      </c>
      <c r="X96" s="190">
        <f ca="1">-RevReq!X924</f>
        <v>0</v>
      </c>
      <c r="Y96" s="190">
        <f ca="1">-RevReq!Y924</f>
        <v>0</v>
      </c>
      <c r="Z96" s="190">
        <f ca="1">-RevReq!Z924</f>
        <v>0</v>
      </c>
      <c r="AA96" s="190">
        <f ca="1">-RevReq!AA924</f>
        <v>0</v>
      </c>
      <c r="AB96" s="190">
        <f ca="1">-RevReq!AB924</f>
        <v>0</v>
      </c>
      <c r="AC96" s="190">
        <f ca="1">-RevReq!AC924</f>
        <v>0</v>
      </c>
      <c r="AD96" s="190">
        <f ca="1">-RevReq!AD924</f>
        <v>0</v>
      </c>
      <c r="AE96" s="190">
        <f ca="1">-RevReq!AE924</f>
        <v>0</v>
      </c>
      <c r="AF96" s="190">
        <f ca="1">-RevReq!AF924</f>
        <v>0</v>
      </c>
      <c r="AG96" s="190">
        <f ca="1">-RevReq!AG924</f>
        <v>0</v>
      </c>
      <c r="AH96" s="190">
        <f ca="1">-RevReq!AH924</f>
        <v>0</v>
      </c>
      <c r="AI96" s="190">
        <f ca="1">-RevReq!AI924</f>
        <v>0</v>
      </c>
      <c r="AJ96" s="190">
        <f ca="1">-RevReq!AJ924</f>
        <v>0</v>
      </c>
      <c r="AK96" s="190">
        <f ca="1">-RevReq!AK924</f>
        <v>0</v>
      </c>
      <c r="AL96" s="190">
        <f ca="1">-RevReq!AL924</f>
        <v>0</v>
      </c>
      <c r="AM96" s="190">
        <f ca="1">-RevReq!AM924</f>
        <v>0</v>
      </c>
      <c r="AN96" s="190">
        <f ca="1">-RevReq!AN924</f>
        <v>0</v>
      </c>
      <c r="AO96" s="190">
        <f ca="1">-RevReq!AO924</f>
        <v>0</v>
      </c>
      <c r="AP96" s="190">
        <f ca="1">-RevReq!AP924</f>
        <v>0</v>
      </c>
      <c r="AQ96" s="190">
        <f ca="1">-RevReq!AQ924</f>
        <v>0</v>
      </c>
      <c r="AR96" s="190">
        <f ca="1">-RevReq!AR924</f>
        <v>0</v>
      </c>
      <c r="AS96" s="190">
        <f ca="1">-RevReq!AS924</f>
        <v>0</v>
      </c>
      <c r="AT96" s="190">
        <f ca="1">-RevReq!AT924</f>
        <v>0</v>
      </c>
      <c r="AU96" s="190">
        <f ca="1">-RevReq!AU924</f>
        <v>0</v>
      </c>
      <c r="AV96" s="190">
        <f ca="1">-RevReq!AV924</f>
        <v>0</v>
      </c>
      <c r="AW96" s="190">
        <f ca="1">-RevReq!AW924</f>
        <v>0</v>
      </c>
      <c r="AX96" s="190">
        <f ca="1">-RevReq!AX924</f>
        <v>0</v>
      </c>
      <c r="AY96" s="190">
        <f ca="1">-RevReq!AY924</f>
        <v>0</v>
      </c>
      <c r="AZ96" s="190">
        <f ca="1">-RevReq!AZ924</f>
        <v>0</v>
      </c>
      <c r="BA96" s="190">
        <f ca="1">-RevReq!BA924</f>
        <v>0</v>
      </c>
      <c r="BB96" s="190">
        <f ca="1">-RevReq!BB924</f>
        <v>0</v>
      </c>
      <c r="BC96" s="190">
        <f ca="1">-RevReq!BC924</f>
        <v>0</v>
      </c>
      <c r="BD96" s="190">
        <f ca="1">-RevReq!BD924</f>
        <v>0</v>
      </c>
      <c r="BE96" s="190">
        <f ca="1">-RevReq!BE924</f>
        <v>0</v>
      </c>
      <c r="BF96" s="190">
        <f ca="1">-RevReq!BF924</f>
        <v>0</v>
      </c>
      <c r="BG96" s="190">
        <f ca="1">-RevReq!BG924</f>
        <v>0</v>
      </c>
      <c r="BH96" s="190">
        <f ca="1">-RevReq!BH924</f>
        <v>0</v>
      </c>
      <c r="BI96" s="190">
        <f ca="1">-RevReq!BI924</f>
        <v>0</v>
      </c>
      <c r="BJ96" s="190">
        <f ca="1">-RevReq!BJ924</f>
        <v>0</v>
      </c>
      <c r="BK96" s="190">
        <f ca="1">-RevReq!BK924</f>
        <v>0</v>
      </c>
      <c r="BL96" s="190">
        <f ca="1">-RevReq!BL924</f>
        <v>0</v>
      </c>
      <c r="BM96" s="190">
        <f ca="1">-RevReq!BM924</f>
        <v>0</v>
      </c>
    </row>
    <row r="97" spans="3:65" x14ac:dyDescent="0.2">
      <c r="C97" s="51">
        <f t="shared" si="86"/>
        <v>10</v>
      </c>
      <c r="D97" s="37" t="str">
        <f t="shared" si="87"/>
        <v>item 10</v>
      </c>
      <c r="E97" s="37" t="str">
        <f t="shared" si="87"/>
        <v>Operating Expense</v>
      </c>
      <c r="F97" s="37">
        <f t="shared" si="87"/>
        <v>2</v>
      </c>
      <c r="G97" s="62"/>
      <c r="H97" s="64">
        <f t="shared" si="85"/>
        <v>0.38574999999999998</v>
      </c>
      <c r="K97" s="123">
        <f t="shared" ca="1" si="88"/>
        <v>0</v>
      </c>
      <c r="L97" s="124">
        <f t="shared" ca="1" si="89"/>
        <v>0</v>
      </c>
      <c r="O97" s="190">
        <f ca="1">-RevReq!O925</f>
        <v>0</v>
      </c>
      <c r="P97" s="190">
        <f ca="1">-RevReq!P925</f>
        <v>0</v>
      </c>
      <c r="Q97" s="190">
        <f ca="1">-RevReq!Q925</f>
        <v>0</v>
      </c>
      <c r="R97" s="190">
        <f ca="1">-RevReq!R925</f>
        <v>0</v>
      </c>
      <c r="S97" s="190">
        <f ca="1">-RevReq!S925</f>
        <v>0</v>
      </c>
      <c r="T97" s="190">
        <f ca="1">-RevReq!T925</f>
        <v>0</v>
      </c>
      <c r="U97" s="190">
        <f ca="1">-RevReq!U925</f>
        <v>0</v>
      </c>
      <c r="V97" s="190">
        <f ca="1">-RevReq!V925</f>
        <v>0</v>
      </c>
      <c r="W97" s="190">
        <f ca="1">-RevReq!W925</f>
        <v>0</v>
      </c>
      <c r="X97" s="190">
        <f ca="1">-RevReq!X925</f>
        <v>0</v>
      </c>
      <c r="Y97" s="190">
        <f ca="1">-RevReq!Y925</f>
        <v>0</v>
      </c>
      <c r="Z97" s="190">
        <f ca="1">-RevReq!Z925</f>
        <v>0</v>
      </c>
      <c r="AA97" s="190">
        <f ca="1">-RevReq!AA925</f>
        <v>0</v>
      </c>
      <c r="AB97" s="190">
        <f ca="1">-RevReq!AB925</f>
        <v>0</v>
      </c>
      <c r="AC97" s="190">
        <f ca="1">-RevReq!AC925</f>
        <v>0</v>
      </c>
      <c r="AD97" s="190">
        <f ca="1">-RevReq!AD925</f>
        <v>0</v>
      </c>
      <c r="AE97" s="190">
        <f ca="1">-RevReq!AE925</f>
        <v>0</v>
      </c>
      <c r="AF97" s="190">
        <f ca="1">-RevReq!AF925</f>
        <v>0</v>
      </c>
      <c r="AG97" s="190">
        <f ca="1">-RevReq!AG925</f>
        <v>0</v>
      </c>
      <c r="AH97" s="190">
        <f ca="1">-RevReq!AH925</f>
        <v>0</v>
      </c>
      <c r="AI97" s="190">
        <f ca="1">-RevReq!AI925</f>
        <v>0</v>
      </c>
      <c r="AJ97" s="190">
        <f ca="1">-RevReq!AJ925</f>
        <v>0</v>
      </c>
      <c r="AK97" s="190">
        <f ca="1">-RevReq!AK925</f>
        <v>0</v>
      </c>
      <c r="AL97" s="190">
        <f ca="1">-RevReq!AL925</f>
        <v>0</v>
      </c>
      <c r="AM97" s="190">
        <f ca="1">-RevReq!AM925</f>
        <v>0</v>
      </c>
      <c r="AN97" s="190">
        <f ca="1">-RevReq!AN925</f>
        <v>0</v>
      </c>
      <c r="AO97" s="190">
        <f ca="1">-RevReq!AO925</f>
        <v>0</v>
      </c>
      <c r="AP97" s="190">
        <f ca="1">-RevReq!AP925</f>
        <v>0</v>
      </c>
      <c r="AQ97" s="190">
        <f ca="1">-RevReq!AQ925</f>
        <v>0</v>
      </c>
      <c r="AR97" s="190">
        <f ca="1">-RevReq!AR925</f>
        <v>0</v>
      </c>
      <c r="AS97" s="190">
        <f ca="1">-RevReq!AS925</f>
        <v>0</v>
      </c>
      <c r="AT97" s="190">
        <f ca="1">-RevReq!AT925</f>
        <v>0</v>
      </c>
      <c r="AU97" s="190">
        <f ca="1">-RevReq!AU925</f>
        <v>0</v>
      </c>
      <c r="AV97" s="190">
        <f ca="1">-RevReq!AV925</f>
        <v>0</v>
      </c>
      <c r="AW97" s="190">
        <f ca="1">-RevReq!AW925</f>
        <v>0</v>
      </c>
      <c r="AX97" s="190">
        <f ca="1">-RevReq!AX925</f>
        <v>0</v>
      </c>
      <c r="AY97" s="190">
        <f ca="1">-RevReq!AY925</f>
        <v>0</v>
      </c>
      <c r="AZ97" s="190">
        <f ca="1">-RevReq!AZ925</f>
        <v>0</v>
      </c>
      <c r="BA97" s="190">
        <f ca="1">-RevReq!BA925</f>
        <v>0</v>
      </c>
      <c r="BB97" s="190">
        <f ca="1">-RevReq!BB925</f>
        <v>0</v>
      </c>
      <c r="BC97" s="190">
        <f ca="1">-RevReq!BC925</f>
        <v>0</v>
      </c>
      <c r="BD97" s="190">
        <f ca="1">-RevReq!BD925</f>
        <v>0</v>
      </c>
      <c r="BE97" s="190">
        <f ca="1">-RevReq!BE925</f>
        <v>0</v>
      </c>
      <c r="BF97" s="190">
        <f ca="1">-RevReq!BF925</f>
        <v>0</v>
      </c>
      <c r="BG97" s="190">
        <f ca="1">-RevReq!BG925</f>
        <v>0</v>
      </c>
      <c r="BH97" s="190">
        <f ca="1">-RevReq!BH925</f>
        <v>0</v>
      </c>
      <c r="BI97" s="190">
        <f ca="1">-RevReq!BI925</f>
        <v>0</v>
      </c>
      <c r="BJ97" s="190">
        <f ca="1">-RevReq!BJ925</f>
        <v>0</v>
      </c>
      <c r="BK97" s="190">
        <f ca="1">-RevReq!BK925</f>
        <v>0</v>
      </c>
      <c r="BL97" s="190">
        <f ca="1">-RevReq!BL925</f>
        <v>0</v>
      </c>
      <c r="BM97" s="190">
        <f ca="1">-RevReq!BM925</f>
        <v>0</v>
      </c>
    </row>
    <row r="98" spans="3:65" x14ac:dyDescent="0.2">
      <c r="C98" s="51">
        <f t="shared" si="86"/>
        <v>11</v>
      </c>
      <c r="D98" s="37" t="str">
        <f t="shared" si="87"/>
        <v>item 11</v>
      </c>
      <c r="E98" s="37" t="str">
        <f t="shared" si="87"/>
        <v>Operating Expense</v>
      </c>
      <c r="F98" s="37">
        <f t="shared" si="87"/>
        <v>2</v>
      </c>
      <c r="G98" s="62"/>
      <c r="H98" s="64">
        <f t="shared" si="85"/>
        <v>0.38574999999999998</v>
      </c>
      <c r="K98" s="123">
        <f t="shared" ca="1" si="88"/>
        <v>0</v>
      </c>
      <c r="L98" s="124">
        <f t="shared" ca="1" si="89"/>
        <v>0</v>
      </c>
      <c r="O98" s="190">
        <f ca="1">-RevReq!O926</f>
        <v>0</v>
      </c>
      <c r="P98" s="190">
        <f ca="1">-RevReq!P926</f>
        <v>0</v>
      </c>
      <c r="Q98" s="190">
        <f ca="1">-RevReq!Q926</f>
        <v>0</v>
      </c>
      <c r="R98" s="190">
        <f ca="1">-RevReq!R926</f>
        <v>0</v>
      </c>
      <c r="S98" s="190">
        <f ca="1">-RevReq!S926</f>
        <v>0</v>
      </c>
      <c r="T98" s="190">
        <f ca="1">-RevReq!T926</f>
        <v>0</v>
      </c>
      <c r="U98" s="190">
        <f ca="1">-RevReq!U926</f>
        <v>0</v>
      </c>
      <c r="V98" s="190">
        <f ca="1">-RevReq!V926</f>
        <v>0</v>
      </c>
      <c r="W98" s="190">
        <f ca="1">-RevReq!W926</f>
        <v>0</v>
      </c>
      <c r="X98" s="190">
        <f ca="1">-RevReq!X926</f>
        <v>0</v>
      </c>
      <c r="Y98" s="190">
        <f ca="1">-RevReq!Y926</f>
        <v>0</v>
      </c>
      <c r="Z98" s="190">
        <f ca="1">-RevReq!Z926</f>
        <v>0</v>
      </c>
      <c r="AA98" s="190">
        <f ca="1">-RevReq!AA926</f>
        <v>0</v>
      </c>
      <c r="AB98" s="190">
        <f ca="1">-RevReq!AB926</f>
        <v>0</v>
      </c>
      <c r="AC98" s="190">
        <f ca="1">-RevReq!AC926</f>
        <v>0</v>
      </c>
      <c r="AD98" s="190">
        <f ca="1">-RevReq!AD926</f>
        <v>0</v>
      </c>
      <c r="AE98" s="190">
        <f ca="1">-RevReq!AE926</f>
        <v>0</v>
      </c>
      <c r="AF98" s="190">
        <f ca="1">-RevReq!AF926</f>
        <v>0</v>
      </c>
      <c r="AG98" s="190">
        <f ca="1">-RevReq!AG926</f>
        <v>0</v>
      </c>
      <c r="AH98" s="190">
        <f ca="1">-RevReq!AH926</f>
        <v>0</v>
      </c>
      <c r="AI98" s="190">
        <f ca="1">-RevReq!AI926</f>
        <v>0</v>
      </c>
      <c r="AJ98" s="190">
        <f ca="1">-RevReq!AJ926</f>
        <v>0</v>
      </c>
      <c r="AK98" s="190">
        <f ca="1">-RevReq!AK926</f>
        <v>0</v>
      </c>
      <c r="AL98" s="190">
        <f ca="1">-RevReq!AL926</f>
        <v>0</v>
      </c>
      <c r="AM98" s="190">
        <f ca="1">-RevReq!AM926</f>
        <v>0</v>
      </c>
      <c r="AN98" s="190">
        <f ca="1">-RevReq!AN926</f>
        <v>0</v>
      </c>
      <c r="AO98" s="190">
        <f ca="1">-RevReq!AO926</f>
        <v>0</v>
      </c>
      <c r="AP98" s="190">
        <f ca="1">-RevReq!AP926</f>
        <v>0</v>
      </c>
      <c r="AQ98" s="190">
        <f ca="1">-RevReq!AQ926</f>
        <v>0</v>
      </c>
      <c r="AR98" s="190">
        <f ca="1">-RevReq!AR926</f>
        <v>0</v>
      </c>
      <c r="AS98" s="190">
        <f ca="1">-RevReq!AS926</f>
        <v>0</v>
      </c>
      <c r="AT98" s="190">
        <f ca="1">-RevReq!AT926</f>
        <v>0</v>
      </c>
      <c r="AU98" s="190">
        <f ca="1">-RevReq!AU926</f>
        <v>0</v>
      </c>
      <c r="AV98" s="190">
        <f ca="1">-RevReq!AV926</f>
        <v>0</v>
      </c>
      <c r="AW98" s="190">
        <f ca="1">-RevReq!AW926</f>
        <v>0</v>
      </c>
      <c r="AX98" s="190">
        <f ca="1">-RevReq!AX926</f>
        <v>0</v>
      </c>
      <c r="AY98" s="190">
        <f ca="1">-RevReq!AY926</f>
        <v>0</v>
      </c>
      <c r="AZ98" s="190">
        <f ca="1">-RevReq!AZ926</f>
        <v>0</v>
      </c>
      <c r="BA98" s="190">
        <f ca="1">-RevReq!BA926</f>
        <v>0</v>
      </c>
      <c r="BB98" s="190">
        <f ca="1">-RevReq!BB926</f>
        <v>0</v>
      </c>
      <c r="BC98" s="190">
        <f ca="1">-RevReq!BC926</f>
        <v>0</v>
      </c>
      <c r="BD98" s="190">
        <f ca="1">-RevReq!BD926</f>
        <v>0</v>
      </c>
      <c r="BE98" s="190">
        <f ca="1">-RevReq!BE926</f>
        <v>0</v>
      </c>
      <c r="BF98" s="190">
        <f ca="1">-RevReq!BF926</f>
        <v>0</v>
      </c>
      <c r="BG98" s="190">
        <f ca="1">-RevReq!BG926</f>
        <v>0</v>
      </c>
      <c r="BH98" s="190">
        <f ca="1">-RevReq!BH926</f>
        <v>0</v>
      </c>
      <c r="BI98" s="190">
        <f ca="1">-RevReq!BI926</f>
        <v>0</v>
      </c>
      <c r="BJ98" s="190">
        <f ca="1">-RevReq!BJ926</f>
        <v>0</v>
      </c>
      <c r="BK98" s="190">
        <f ca="1">-RevReq!BK926</f>
        <v>0</v>
      </c>
      <c r="BL98" s="190">
        <f ca="1">-RevReq!BL926</f>
        <v>0</v>
      </c>
      <c r="BM98" s="190">
        <f ca="1">-RevReq!BM926</f>
        <v>0</v>
      </c>
    </row>
    <row r="99" spans="3:65" x14ac:dyDescent="0.2">
      <c r="C99" s="51">
        <f t="shared" si="86"/>
        <v>12</v>
      </c>
      <c r="D99" s="37" t="str">
        <f t="shared" si="87"/>
        <v>item 12</v>
      </c>
      <c r="E99" s="37" t="str">
        <f t="shared" si="87"/>
        <v>Operating Expense</v>
      </c>
      <c r="F99" s="37">
        <f t="shared" si="87"/>
        <v>2</v>
      </c>
      <c r="G99" s="62"/>
      <c r="H99" s="64">
        <f t="shared" si="85"/>
        <v>0.38574999999999998</v>
      </c>
      <c r="K99" s="123">
        <f t="shared" ca="1" si="88"/>
        <v>0</v>
      </c>
      <c r="L99" s="124">
        <f t="shared" ca="1" si="89"/>
        <v>0</v>
      </c>
      <c r="O99" s="190">
        <f ca="1">-RevReq!O927</f>
        <v>0</v>
      </c>
      <c r="P99" s="190">
        <f ca="1">-RevReq!P927</f>
        <v>0</v>
      </c>
      <c r="Q99" s="190">
        <f ca="1">-RevReq!Q927</f>
        <v>0</v>
      </c>
      <c r="R99" s="190">
        <f ca="1">-RevReq!R927</f>
        <v>0</v>
      </c>
      <c r="S99" s="190">
        <f ca="1">-RevReq!S927</f>
        <v>0</v>
      </c>
      <c r="T99" s="190">
        <f ca="1">-RevReq!T927</f>
        <v>0</v>
      </c>
      <c r="U99" s="190">
        <f ca="1">-RevReq!U927</f>
        <v>0</v>
      </c>
      <c r="V99" s="190">
        <f ca="1">-RevReq!V927</f>
        <v>0</v>
      </c>
      <c r="W99" s="190">
        <f ca="1">-RevReq!W927</f>
        <v>0</v>
      </c>
      <c r="X99" s="190">
        <f ca="1">-RevReq!X927</f>
        <v>0</v>
      </c>
      <c r="Y99" s="190">
        <f ca="1">-RevReq!Y927</f>
        <v>0</v>
      </c>
      <c r="Z99" s="190">
        <f ca="1">-RevReq!Z927</f>
        <v>0</v>
      </c>
      <c r="AA99" s="190">
        <f ca="1">-RevReq!AA927</f>
        <v>0</v>
      </c>
      <c r="AB99" s="190">
        <f ca="1">-RevReq!AB927</f>
        <v>0</v>
      </c>
      <c r="AC99" s="190">
        <f ca="1">-RevReq!AC927</f>
        <v>0</v>
      </c>
      <c r="AD99" s="190">
        <f ca="1">-RevReq!AD927</f>
        <v>0</v>
      </c>
      <c r="AE99" s="190">
        <f ca="1">-RevReq!AE927</f>
        <v>0</v>
      </c>
      <c r="AF99" s="190">
        <f ca="1">-RevReq!AF927</f>
        <v>0</v>
      </c>
      <c r="AG99" s="190">
        <f ca="1">-RevReq!AG927</f>
        <v>0</v>
      </c>
      <c r="AH99" s="190">
        <f ca="1">-RevReq!AH927</f>
        <v>0</v>
      </c>
      <c r="AI99" s="190">
        <f ca="1">-RevReq!AI927</f>
        <v>0</v>
      </c>
      <c r="AJ99" s="190">
        <f ca="1">-RevReq!AJ927</f>
        <v>0</v>
      </c>
      <c r="AK99" s="190">
        <f ca="1">-RevReq!AK927</f>
        <v>0</v>
      </c>
      <c r="AL99" s="190">
        <f ca="1">-RevReq!AL927</f>
        <v>0</v>
      </c>
      <c r="AM99" s="190">
        <f ca="1">-RevReq!AM927</f>
        <v>0</v>
      </c>
      <c r="AN99" s="190">
        <f ca="1">-RevReq!AN927</f>
        <v>0</v>
      </c>
      <c r="AO99" s="190">
        <f ca="1">-RevReq!AO927</f>
        <v>0</v>
      </c>
      <c r="AP99" s="190">
        <f ca="1">-RevReq!AP927</f>
        <v>0</v>
      </c>
      <c r="AQ99" s="190">
        <f ca="1">-RevReq!AQ927</f>
        <v>0</v>
      </c>
      <c r="AR99" s="190">
        <f ca="1">-RevReq!AR927</f>
        <v>0</v>
      </c>
      <c r="AS99" s="190">
        <f ca="1">-RevReq!AS927</f>
        <v>0</v>
      </c>
      <c r="AT99" s="190">
        <f ca="1">-RevReq!AT927</f>
        <v>0</v>
      </c>
      <c r="AU99" s="190">
        <f ca="1">-RevReq!AU927</f>
        <v>0</v>
      </c>
      <c r="AV99" s="190">
        <f ca="1">-RevReq!AV927</f>
        <v>0</v>
      </c>
      <c r="AW99" s="190">
        <f ca="1">-RevReq!AW927</f>
        <v>0</v>
      </c>
      <c r="AX99" s="190">
        <f ca="1">-RevReq!AX927</f>
        <v>0</v>
      </c>
      <c r="AY99" s="190">
        <f ca="1">-RevReq!AY927</f>
        <v>0</v>
      </c>
      <c r="AZ99" s="190">
        <f ca="1">-RevReq!AZ927</f>
        <v>0</v>
      </c>
      <c r="BA99" s="190">
        <f ca="1">-RevReq!BA927</f>
        <v>0</v>
      </c>
      <c r="BB99" s="190">
        <f ca="1">-RevReq!BB927</f>
        <v>0</v>
      </c>
      <c r="BC99" s="190">
        <f ca="1">-RevReq!BC927</f>
        <v>0</v>
      </c>
      <c r="BD99" s="190">
        <f ca="1">-RevReq!BD927</f>
        <v>0</v>
      </c>
      <c r="BE99" s="190">
        <f ca="1">-RevReq!BE927</f>
        <v>0</v>
      </c>
      <c r="BF99" s="190">
        <f ca="1">-RevReq!BF927</f>
        <v>0</v>
      </c>
      <c r="BG99" s="190">
        <f ca="1">-RevReq!BG927</f>
        <v>0</v>
      </c>
      <c r="BH99" s="190">
        <f ca="1">-RevReq!BH927</f>
        <v>0</v>
      </c>
      <c r="BI99" s="190">
        <f ca="1">-RevReq!BI927</f>
        <v>0</v>
      </c>
      <c r="BJ99" s="190">
        <f ca="1">-RevReq!BJ927</f>
        <v>0</v>
      </c>
      <c r="BK99" s="190">
        <f ca="1">-RevReq!BK927</f>
        <v>0</v>
      </c>
      <c r="BL99" s="190">
        <f ca="1">-RevReq!BL927</f>
        <v>0</v>
      </c>
      <c r="BM99" s="190">
        <f ca="1">-RevReq!BM927</f>
        <v>0</v>
      </c>
    </row>
    <row r="100" spans="3:65" x14ac:dyDescent="0.2">
      <c r="C100" s="51">
        <f t="shared" si="86"/>
        <v>13</v>
      </c>
      <c r="D100" s="37" t="str">
        <f t="shared" si="87"/>
        <v>item 13</v>
      </c>
      <c r="E100" s="37" t="str">
        <f t="shared" si="87"/>
        <v>Operating Expense</v>
      </c>
      <c r="F100" s="37">
        <f t="shared" si="87"/>
        <v>2</v>
      </c>
      <c r="G100" s="62"/>
      <c r="H100" s="64">
        <f t="shared" si="85"/>
        <v>0.38574999999999998</v>
      </c>
      <c r="K100" s="123">
        <f t="shared" ca="1" si="88"/>
        <v>0</v>
      </c>
      <c r="L100" s="124">
        <f t="shared" ca="1" si="89"/>
        <v>0</v>
      </c>
      <c r="O100" s="190">
        <f ca="1">-RevReq!O928</f>
        <v>0</v>
      </c>
      <c r="P100" s="190">
        <f ca="1">-RevReq!P928</f>
        <v>0</v>
      </c>
      <c r="Q100" s="190">
        <f ca="1">-RevReq!Q928</f>
        <v>0</v>
      </c>
      <c r="R100" s="190">
        <f ca="1">-RevReq!R928</f>
        <v>0</v>
      </c>
      <c r="S100" s="190">
        <f ca="1">-RevReq!S928</f>
        <v>0</v>
      </c>
      <c r="T100" s="190">
        <f ca="1">-RevReq!T928</f>
        <v>0</v>
      </c>
      <c r="U100" s="190">
        <f ca="1">-RevReq!U928</f>
        <v>0</v>
      </c>
      <c r="V100" s="190">
        <f ca="1">-RevReq!V928</f>
        <v>0</v>
      </c>
      <c r="W100" s="190">
        <f ca="1">-RevReq!W928</f>
        <v>0</v>
      </c>
      <c r="X100" s="190">
        <f ca="1">-RevReq!X928</f>
        <v>0</v>
      </c>
      <c r="Y100" s="190">
        <f ca="1">-RevReq!Y928</f>
        <v>0</v>
      </c>
      <c r="Z100" s="190">
        <f ca="1">-RevReq!Z928</f>
        <v>0</v>
      </c>
      <c r="AA100" s="190">
        <f ca="1">-RevReq!AA928</f>
        <v>0</v>
      </c>
      <c r="AB100" s="190">
        <f ca="1">-RevReq!AB928</f>
        <v>0</v>
      </c>
      <c r="AC100" s="190">
        <f ca="1">-RevReq!AC928</f>
        <v>0</v>
      </c>
      <c r="AD100" s="190">
        <f ca="1">-RevReq!AD928</f>
        <v>0</v>
      </c>
      <c r="AE100" s="190">
        <f ca="1">-RevReq!AE928</f>
        <v>0</v>
      </c>
      <c r="AF100" s="190">
        <f ca="1">-RevReq!AF928</f>
        <v>0</v>
      </c>
      <c r="AG100" s="190">
        <f ca="1">-RevReq!AG928</f>
        <v>0</v>
      </c>
      <c r="AH100" s="190">
        <f ca="1">-RevReq!AH928</f>
        <v>0</v>
      </c>
      <c r="AI100" s="190">
        <f ca="1">-RevReq!AI928</f>
        <v>0</v>
      </c>
      <c r="AJ100" s="190">
        <f ca="1">-RevReq!AJ928</f>
        <v>0</v>
      </c>
      <c r="AK100" s="190">
        <f ca="1">-RevReq!AK928</f>
        <v>0</v>
      </c>
      <c r="AL100" s="190">
        <f ca="1">-RevReq!AL928</f>
        <v>0</v>
      </c>
      <c r="AM100" s="190">
        <f ca="1">-RevReq!AM928</f>
        <v>0</v>
      </c>
      <c r="AN100" s="190">
        <f ca="1">-RevReq!AN928</f>
        <v>0</v>
      </c>
      <c r="AO100" s="190">
        <f ca="1">-RevReq!AO928</f>
        <v>0</v>
      </c>
      <c r="AP100" s="190">
        <f ca="1">-RevReq!AP928</f>
        <v>0</v>
      </c>
      <c r="AQ100" s="190">
        <f ca="1">-RevReq!AQ928</f>
        <v>0</v>
      </c>
      <c r="AR100" s="190">
        <f ca="1">-RevReq!AR928</f>
        <v>0</v>
      </c>
      <c r="AS100" s="190">
        <f ca="1">-RevReq!AS928</f>
        <v>0</v>
      </c>
      <c r="AT100" s="190">
        <f ca="1">-RevReq!AT928</f>
        <v>0</v>
      </c>
      <c r="AU100" s="190">
        <f ca="1">-RevReq!AU928</f>
        <v>0</v>
      </c>
      <c r="AV100" s="190">
        <f ca="1">-RevReq!AV928</f>
        <v>0</v>
      </c>
      <c r="AW100" s="190">
        <f ca="1">-RevReq!AW928</f>
        <v>0</v>
      </c>
      <c r="AX100" s="190">
        <f ca="1">-RevReq!AX928</f>
        <v>0</v>
      </c>
      <c r="AY100" s="190">
        <f ca="1">-RevReq!AY928</f>
        <v>0</v>
      </c>
      <c r="AZ100" s="190">
        <f ca="1">-RevReq!AZ928</f>
        <v>0</v>
      </c>
      <c r="BA100" s="190">
        <f ca="1">-RevReq!BA928</f>
        <v>0</v>
      </c>
      <c r="BB100" s="190">
        <f ca="1">-RevReq!BB928</f>
        <v>0</v>
      </c>
      <c r="BC100" s="190">
        <f ca="1">-RevReq!BC928</f>
        <v>0</v>
      </c>
      <c r="BD100" s="190">
        <f ca="1">-RevReq!BD928</f>
        <v>0</v>
      </c>
      <c r="BE100" s="190">
        <f ca="1">-RevReq!BE928</f>
        <v>0</v>
      </c>
      <c r="BF100" s="190">
        <f ca="1">-RevReq!BF928</f>
        <v>0</v>
      </c>
      <c r="BG100" s="190">
        <f ca="1">-RevReq!BG928</f>
        <v>0</v>
      </c>
      <c r="BH100" s="190">
        <f ca="1">-RevReq!BH928</f>
        <v>0</v>
      </c>
      <c r="BI100" s="190">
        <f ca="1">-RevReq!BI928</f>
        <v>0</v>
      </c>
      <c r="BJ100" s="190">
        <f ca="1">-RevReq!BJ928</f>
        <v>0</v>
      </c>
      <c r="BK100" s="190">
        <f ca="1">-RevReq!BK928</f>
        <v>0</v>
      </c>
      <c r="BL100" s="190">
        <f ca="1">-RevReq!BL928</f>
        <v>0</v>
      </c>
      <c r="BM100" s="190">
        <f ca="1">-RevReq!BM928</f>
        <v>0</v>
      </c>
    </row>
    <row r="101" spans="3:65" x14ac:dyDescent="0.2">
      <c r="C101" s="51">
        <f t="shared" si="86"/>
        <v>14</v>
      </c>
      <c r="D101" s="37" t="str">
        <f t="shared" si="87"/>
        <v>item 14</v>
      </c>
      <c r="E101" s="37" t="str">
        <f t="shared" si="87"/>
        <v>Operating Expense</v>
      </c>
      <c r="F101" s="37">
        <f t="shared" si="87"/>
        <v>2</v>
      </c>
      <c r="G101" s="62"/>
      <c r="H101" s="64">
        <f t="shared" si="85"/>
        <v>0.38574999999999998</v>
      </c>
      <c r="K101" s="123">
        <f t="shared" ca="1" si="88"/>
        <v>0</v>
      </c>
      <c r="L101" s="124">
        <f t="shared" ca="1" si="89"/>
        <v>0</v>
      </c>
      <c r="O101" s="190">
        <f ca="1">-RevReq!O929</f>
        <v>0</v>
      </c>
      <c r="P101" s="190">
        <f ca="1">-RevReq!P929</f>
        <v>0</v>
      </c>
      <c r="Q101" s="190">
        <f ca="1">-RevReq!Q929</f>
        <v>0</v>
      </c>
      <c r="R101" s="190">
        <f ca="1">-RevReq!R929</f>
        <v>0</v>
      </c>
      <c r="S101" s="190">
        <f ca="1">-RevReq!S929</f>
        <v>0</v>
      </c>
      <c r="T101" s="190">
        <f ca="1">-RevReq!T929</f>
        <v>0</v>
      </c>
      <c r="U101" s="190">
        <f ca="1">-RevReq!U929</f>
        <v>0</v>
      </c>
      <c r="V101" s="190">
        <f ca="1">-RevReq!V929</f>
        <v>0</v>
      </c>
      <c r="W101" s="190">
        <f ca="1">-RevReq!W929</f>
        <v>0</v>
      </c>
      <c r="X101" s="190">
        <f ca="1">-RevReq!X929</f>
        <v>0</v>
      </c>
      <c r="Y101" s="190">
        <f ca="1">-RevReq!Y929</f>
        <v>0</v>
      </c>
      <c r="Z101" s="190">
        <f ca="1">-RevReq!Z929</f>
        <v>0</v>
      </c>
      <c r="AA101" s="190">
        <f ca="1">-RevReq!AA929</f>
        <v>0</v>
      </c>
      <c r="AB101" s="190">
        <f ca="1">-RevReq!AB929</f>
        <v>0</v>
      </c>
      <c r="AC101" s="190">
        <f ca="1">-RevReq!AC929</f>
        <v>0</v>
      </c>
      <c r="AD101" s="190">
        <f ca="1">-RevReq!AD929</f>
        <v>0</v>
      </c>
      <c r="AE101" s="190">
        <f ca="1">-RevReq!AE929</f>
        <v>0</v>
      </c>
      <c r="AF101" s="190">
        <f ca="1">-RevReq!AF929</f>
        <v>0</v>
      </c>
      <c r="AG101" s="190">
        <f ca="1">-RevReq!AG929</f>
        <v>0</v>
      </c>
      <c r="AH101" s="190">
        <f ca="1">-RevReq!AH929</f>
        <v>0</v>
      </c>
      <c r="AI101" s="190">
        <f ca="1">-RevReq!AI929</f>
        <v>0</v>
      </c>
      <c r="AJ101" s="190">
        <f ca="1">-RevReq!AJ929</f>
        <v>0</v>
      </c>
      <c r="AK101" s="190">
        <f ca="1">-RevReq!AK929</f>
        <v>0</v>
      </c>
      <c r="AL101" s="190">
        <f ca="1">-RevReq!AL929</f>
        <v>0</v>
      </c>
      <c r="AM101" s="190">
        <f ca="1">-RevReq!AM929</f>
        <v>0</v>
      </c>
      <c r="AN101" s="190">
        <f ca="1">-RevReq!AN929</f>
        <v>0</v>
      </c>
      <c r="AO101" s="190">
        <f ca="1">-RevReq!AO929</f>
        <v>0</v>
      </c>
      <c r="AP101" s="190">
        <f ca="1">-RevReq!AP929</f>
        <v>0</v>
      </c>
      <c r="AQ101" s="190">
        <f ca="1">-RevReq!AQ929</f>
        <v>0</v>
      </c>
      <c r="AR101" s="190">
        <f ca="1">-RevReq!AR929</f>
        <v>0</v>
      </c>
      <c r="AS101" s="190">
        <f ca="1">-RevReq!AS929</f>
        <v>0</v>
      </c>
      <c r="AT101" s="190">
        <f ca="1">-RevReq!AT929</f>
        <v>0</v>
      </c>
      <c r="AU101" s="190">
        <f ca="1">-RevReq!AU929</f>
        <v>0</v>
      </c>
      <c r="AV101" s="190">
        <f ca="1">-RevReq!AV929</f>
        <v>0</v>
      </c>
      <c r="AW101" s="190">
        <f ca="1">-RevReq!AW929</f>
        <v>0</v>
      </c>
      <c r="AX101" s="190">
        <f ca="1">-RevReq!AX929</f>
        <v>0</v>
      </c>
      <c r="AY101" s="190">
        <f ca="1">-RevReq!AY929</f>
        <v>0</v>
      </c>
      <c r="AZ101" s="190">
        <f ca="1">-RevReq!AZ929</f>
        <v>0</v>
      </c>
      <c r="BA101" s="190">
        <f ca="1">-RevReq!BA929</f>
        <v>0</v>
      </c>
      <c r="BB101" s="190">
        <f ca="1">-RevReq!BB929</f>
        <v>0</v>
      </c>
      <c r="BC101" s="190">
        <f ca="1">-RevReq!BC929</f>
        <v>0</v>
      </c>
      <c r="BD101" s="190">
        <f ca="1">-RevReq!BD929</f>
        <v>0</v>
      </c>
      <c r="BE101" s="190">
        <f ca="1">-RevReq!BE929</f>
        <v>0</v>
      </c>
      <c r="BF101" s="190">
        <f ca="1">-RevReq!BF929</f>
        <v>0</v>
      </c>
      <c r="BG101" s="190">
        <f ca="1">-RevReq!BG929</f>
        <v>0</v>
      </c>
      <c r="BH101" s="190">
        <f ca="1">-RevReq!BH929</f>
        <v>0</v>
      </c>
      <c r="BI101" s="190">
        <f ca="1">-RevReq!BI929</f>
        <v>0</v>
      </c>
      <c r="BJ101" s="190">
        <f ca="1">-RevReq!BJ929</f>
        <v>0</v>
      </c>
      <c r="BK101" s="190">
        <f ca="1">-RevReq!BK929</f>
        <v>0</v>
      </c>
      <c r="BL101" s="190">
        <f ca="1">-RevReq!BL929</f>
        <v>0</v>
      </c>
      <c r="BM101" s="190">
        <f ca="1">-RevReq!BM929</f>
        <v>0</v>
      </c>
    </row>
    <row r="102" spans="3:65" x14ac:dyDescent="0.2">
      <c r="C102" s="51">
        <f t="shared" si="86"/>
        <v>15</v>
      </c>
      <c r="D102" s="37" t="str">
        <f t="shared" si="87"/>
        <v>item 15</v>
      </c>
      <c r="E102" s="37" t="str">
        <f t="shared" si="87"/>
        <v>Operating Expense</v>
      </c>
      <c r="F102" s="37">
        <f t="shared" si="87"/>
        <v>2</v>
      </c>
      <c r="G102" s="62"/>
      <c r="H102" s="64">
        <f t="shared" si="85"/>
        <v>0.38574999999999998</v>
      </c>
      <c r="K102" s="123">
        <f t="shared" ca="1" si="88"/>
        <v>0</v>
      </c>
      <c r="L102" s="124">
        <f t="shared" ca="1" si="89"/>
        <v>0</v>
      </c>
      <c r="O102" s="190">
        <f ca="1">-RevReq!O930</f>
        <v>0</v>
      </c>
      <c r="P102" s="190">
        <f ca="1">-RevReq!P930</f>
        <v>0</v>
      </c>
      <c r="Q102" s="190">
        <f ca="1">-RevReq!Q930</f>
        <v>0</v>
      </c>
      <c r="R102" s="190">
        <f ca="1">-RevReq!R930</f>
        <v>0</v>
      </c>
      <c r="S102" s="190">
        <f ca="1">-RevReq!S930</f>
        <v>0</v>
      </c>
      <c r="T102" s="190">
        <f ca="1">-RevReq!T930</f>
        <v>0</v>
      </c>
      <c r="U102" s="190">
        <f ca="1">-RevReq!U930</f>
        <v>0</v>
      </c>
      <c r="V102" s="190">
        <f ca="1">-RevReq!V930</f>
        <v>0</v>
      </c>
      <c r="W102" s="190">
        <f ca="1">-RevReq!W930</f>
        <v>0</v>
      </c>
      <c r="X102" s="190">
        <f ca="1">-RevReq!X930</f>
        <v>0</v>
      </c>
      <c r="Y102" s="190">
        <f ca="1">-RevReq!Y930</f>
        <v>0</v>
      </c>
      <c r="Z102" s="190">
        <f ca="1">-RevReq!Z930</f>
        <v>0</v>
      </c>
      <c r="AA102" s="190">
        <f ca="1">-RevReq!AA930</f>
        <v>0</v>
      </c>
      <c r="AB102" s="190">
        <f ca="1">-RevReq!AB930</f>
        <v>0</v>
      </c>
      <c r="AC102" s="190">
        <f ca="1">-RevReq!AC930</f>
        <v>0</v>
      </c>
      <c r="AD102" s="190">
        <f ca="1">-RevReq!AD930</f>
        <v>0</v>
      </c>
      <c r="AE102" s="190">
        <f ca="1">-RevReq!AE930</f>
        <v>0</v>
      </c>
      <c r="AF102" s="190">
        <f ca="1">-RevReq!AF930</f>
        <v>0</v>
      </c>
      <c r="AG102" s="190">
        <f ca="1">-RevReq!AG930</f>
        <v>0</v>
      </c>
      <c r="AH102" s="190">
        <f ca="1">-RevReq!AH930</f>
        <v>0</v>
      </c>
      <c r="AI102" s="190">
        <f ca="1">-RevReq!AI930</f>
        <v>0</v>
      </c>
      <c r="AJ102" s="190">
        <f ca="1">-RevReq!AJ930</f>
        <v>0</v>
      </c>
      <c r="AK102" s="190">
        <f ca="1">-RevReq!AK930</f>
        <v>0</v>
      </c>
      <c r="AL102" s="190">
        <f ca="1">-RevReq!AL930</f>
        <v>0</v>
      </c>
      <c r="AM102" s="190">
        <f ca="1">-RevReq!AM930</f>
        <v>0</v>
      </c>
      <c r="AN102" s="190">
        <f ca="1">-RevReq!AN930</f>
        <v>0</v>
      </c>
      <c r="AO102" s="190">
        <f ca="1">-RevReq!AO930</f>
        <v>0</v>
      </c>
      <c r="AP102" s="190">
        <f ca="1">-RevReq!AP930</f>
        <v>0</v>
      </c>
      <c r="AQ102" s="190">
        <f ca="1">-RevReq!AQ930</f>
        <v>0</v>
      </c>
      <c r="AR102" s="190">
        <f ca="1">-RevReq!AR930</f>
        <v>0</v>
      </c>
      <c r="AS102" s="190">
        <f ca="1">-RevReq!AS930</f>
        <v>0</v>
      </c>
      <c r="AT102" s="190">
        <f ca="1">-RevReq!AT930</f>
        <v>0</v>
      </c>
      <c r="AU102" s="190">
        <f ca="1">-RevReq!AU930</f>
        <v>0</v>
      </c>
      <c r="AV102" s="190">
        <f ca="1">-RevReq!AV930</f>
        <v>0</v>
      </c>
      <c r="AW102" s="190">
        <f ca="1">-RevReq!AW930</f>
        <v>0</v>
      </c>
      <c r="AX102" s="190">
        <f ca="1">-RevReq!AX930</f>
        <v>0</v>
      </c>
      <c r="AY102" s="190">
        <f ca="1">-RevReq!AY930</f>
        <v>0</v>
      </c>
      <c r="AZ102" s="190">
        <f ca="1">-RevReq!AZ930</f>
        <v>0</v>
      </c>
      <c r="BA102" s="190">
        <f ca="1">-RevReq!BA930</f>
        <v>0</v>
      </c>
      <c r="BB102" s="190">
        <f ca="1">-RevReq!BB930</f>
        <v>0</v>
      </c>
      <c r="BC102" s="190">
        <f ca="1">-RevReq!BC930</f>
        <v>0</v>
      </c>
      <c r="BD102" s="190">
        <f ca="1">-RevReq!BD930</f>
        <v>0</v>
      </c>
      <c r="BE102" s="190">
        <f ca="1">-RevReq!BE930</f>
        <v>0</v>
      </c>
      <c r="BF102" s="190">
        <f ca="1">-RevReq!BF930</f>
        <v>0</v>
      </c>
      <c r="BG102" s="190">
        <f ca="1">-RevReq!BG930</f>
        <v>0</v>
      </c>
      <c r="BH102" s="190">
        <f ca="1">-RevReq!BH930</f>
        <v>0</v>
      </c>
      <c r="BI102" s="190">
        <f ca="1">-RevReq!BI930</f>
        <v>0</v>
      </c>
      <c r="BJ102" s="190">
        <f ca="1">-RevReq!BJ930</f>
        <v>0</v>
      </c>
      <c r="BK102" s="190">
        <f ca="1">-RevReq!BK930</f>
        <v>0</v>
      </c>
      <c r="BL102" s="190">
        <f ca="1">-RevReq!BL930</f>
        <v>0</v>
      </c>
      <c r="BM102" s="190">
        <f ca="1">-RevReq!BM930</f>
        <v>0</v>
      </c>
    </row>
    <row r="103" spans="3:65" x14ac:dyDescent="0.2">
      <c r="C103" s="51">
        <f t="shared" si="86"/>
        <v>16</v>
      </c>
      <c r="D103" s="37" t="str">
        <f t="shared" si="87"/>
        <v>item 16</v>
      </c>
      <c r="E103" s="37" t="str">
        <f t="shared" si="87"/>
        <v>Operating Expense</v>
      </c>
      <c r="F103" s="37">
        <f t="shared" si="87"/>
        <v>2</v>
      </c>
      <c r="G103" s="62"/>
      <c r="H103" s="64">
        <f t="shared" si="85"/>
        <v>0.38574999999999998</v>
      </c>
      <c r="K103" s="123">
        <f t="shared" ca="1" si="88"/>
        <v>0</v>
      </c>
      <c r="L103" s="124">
        <f t="shared" ca="1" si="89"/>
        <v>0</v>
      </c>
      <c r="O103" s="190">
        <f ca="1">-RevReq!O931</f>
        <v>0</v>
      </c>
      <c r="P103" s="190">
        <f ca="1">-RevReq!P931</f>
        <v>0</v>
      </c>
      <c r="Q103" s="190">
        <f ca="1">-RevReq!Q931</f>
        <v>0</v>
      </c>
      <c r="R103" s="190">
        <f ca="1">-RevReq!R931</f>
        <v>0</v>
      </c>
      <c r="S103" s="190">
        <f ca="1">-RevReq!S931</f>
        <v>0</v>
      </c>
      <c r="T103" s="190">
        <f ca="1">-RevReq!T931</f>
        <v>0</v>
      </c>
      <c r="U103" s="190">
        <f ca="1">-RevReq!U931</f>
        <v>0</v>
      </c>
      <c r="V103" s="190">
        <f ca="1">-RevReq!V931</f>
        <v>0</v>
      </c>
      <c r="W103" s="190">
        <f ca="1">-RevReq!W931</f>
        <v>0</v>
      </c>
      <c r="X103" s="190">
        <f ca="1">-RevReq!X931</f>
        <v>0</v>
      </c>
      <c r="Y103" s="190">
        <f ca="1">-RevReq!Y931</f>
        <v>0</v>
      </c>
      <c r="Z103" s="190">
        <f ca="1">-RevReq!Z931</f>
        <v>0</v>
      </c>
      <c r="AA103" s="190">
        <f ca="1">-RevReq!AA931</f>
        <v>0</v>
      </c>
      <c r="AB103" s="190">
        <f ca="1">-RevReq!AB931</f>
        <v>0</v>
      </c>
      <c r="AC103" s="190">
        <f ca="1">-RevReq!AC931</f>
        <v>0</v>
      </c>
      <c r="AD103" s="190">
        <f ca="1">-RevReq!AD931</f>
        <v>0</v>
      </c>
      <c r="AE103" s="190">
        <f ca="1">-RevReq!AE931</f>
        <v>0</v>
      </c>
      <c r="AF103" s="190">
        <f ca="1">-RevReq!AF931</f>
        <v>0</v>
      </c>
      <c r="AG103" s="190">
        <f ca="1">-RevReq!AG931</f>
        <v>0</v>
      </c>
      <c r="AH103" s="190">
        <f ca="1">-RevReq!AH931</f>
        <v>0</v>
      </c>
      <c r="AI103" s="190">
        <f ca="1">-RevReq!AI931</f>
        <v>0</v>
      </c>
      <c r="AJ103" s="190">
        <f ca="1">-RevReq!AJ931</f>
        <v>0</v>
      </c>
      <c r="AK103" s="190">
        <f ca="1">-RevReq!AK931</f>
        <v>0</v>
      </c>
      <c r="AL103" s="190">
        <f ca="1">-RevReq!AL931</f>
        <v>0</v>
      </c>
      <c r="AM103" s="190">
        <f ca="1">-RevReq!AM931</f>
        <v>0</v>
      </c>
      <c r="AN103" s="190">
        <f ca="1">-RevReq!AN931</f>
        <v>0</v>
      </c>
      <c r="AO103" s="190">
        <f ca="1">-RevReq!AO931</f>
        <v>0</v>
      </c>
      <c r="AP103" s="190">
        <f ca="1">-RevReq!AP931</f>
        <v>0</v>
      </c>
      <c r="AQ103" s="190">
        <f ca="1">-RevReq!AQ931</f>
        <v>0</v>
      </c>
      <c r="AR103" s="190">
        <f ca="1">-RevReq!AR931</f>
        <v>0</v>
      </c>
      <c r="AS103" s="190">
        <f ca="1">-RevReq!AS931</f>
        <v>0</v>
      </c>
      <c r="AT103" s="190">
        <f ca="1">-RevReq!AT931</f>
        <v>0</v>
      </c>
      <c r="AU103" s="190">
        <f ca="1">-RevReq!AU931</f>
        <v>0</v>
      </c>
      <c r="AV103" s="190">
        <f ca="1">-RevReq!AV931</f>
        <v>0</v>
      </c>
      <c r="AW103" s="190">
        <f ca="1">-RevReq!AW931</f>
        <v>0</v>
      </c>
      <c r="AX103" s="190">
        <f ca="1">-RevReq!AX931</f>
        <v>0</v>
      </c>
      <c r="AY103" s="190">
        <f ca="1">-RevReq!AY931</f>
        <v>0</v>
      </c>
      <c r="AZ103" s="190">
        <f ca="1">-RevReq!AZ931</f>
        <v>0</v>
      </c>
      <c r="BA103" s="190">
        <f ca="1">-RevReq!BA931</f>
        <v>0</v>
      </c>
      <c r="BB103" s="190">
        <f ca="1">-RevReq!BB931</f>
        <v>0</v>
      </c>
      <c r="BC103" s="190">
        <f ca="1">-RevReq!BC931</f>
        <v>0</v>
      </c>
      <c r="BD103" s="190">
        <f ca="1">-RevReq!BD931</f>
        <v>0</v>
      </c>
      <c r="BE103" s="190">
        <f ca="1">-RevReq!BE931</f>
        <v>0</v>
      </c>
      <c r="BF103" s="190">
        <f ca="1">-RevReq!BF931</f>
        <v>0</v>
      </c>
      <c r="BG103" s="190">
        <f ca="1">-RevReq!BG931</f>
        <v>0</v>
      </c>
      <c r="BH103" s="190">
        <f ca="1">-RevReq!BH931</f>
        <v>0</v>
      </c>
      <c r="BI103" s="190">
        <f ca="1">-RevReq!BI931</f>
        <v>0</v>
      </c>
      <c r="BJ103" s="190">
        <f ca="1">-RevReq!BJ931</f>
        <v>0</v>
      </c>
      <c r="BK103" s="190">
        <f ca="1">-RevReq!BK931</f>
        <v>0</v>
      </c>
      <c r="BL103" s="190">
        <f ca="1">-RevReq!BL931</f>
        <v>0</v>
      </c>
      <c r="BM103" s="190">
        <f ca="1">-RevReq!BM931</f>
        <v>0</v>
      </c>
    </row>
    <row r="104" spans="3:65" x14ac:dyDescent="0.2">
      <c r="C104" s="51">
        <f t="shared" si="86"/>
        <v>17</v>
      </c>
      <c r="D104" s="37" t="str">
        <f t="shared" si="87"/>
        <v>item 17</v>
      </c>
      <c r="E104" s="37" t="str">
        <f t="shared" si="87"/>
        <v>Operating Expense</v>
      </c>
      <c r="F104" s="37">
        <f t="shared" si="87"/>
        <v>2</v>
      </c>
      <c r="G104" s="62"/>
      <c r="H104" s="64">
        <f t="shared" si="85"/>
        <v>0.38574999999999998</v>
      </c>
      <c r="K104" s="123">
        <f t="shared" ca="1" si="88"/>
        <v>0</v>
      </c>
      <c r="L104" s="124">
        <f t="shared" ca="1" si="89"/>
        <v>0</v>
      </c>
      <c r="O104" s="190">
        <f ca="1">-RevReq!O932</f>
        <v>0</v>
      </c>
      <c r="P104" s="190">
        <f ca="1">-RevReq!P932</f>
        <v>0</v>
      </c>
      <c r="Q104" s="190">
        <f ca="1">-RevReq!Q932</f>
        <v>0</v>
      </c>
      <c r="R104" s="190">
        <f ca="1">-RevReq!R932</f>
        <v>0</v>
      </c>
      <c r="S104" s="190">
        <f ca="1">-RevReq!S932</f>
        <v>0</v>
      </c>
      <c r="T104" s="190">
        <f ca="1">-RevReq!T932</f>
        <v>0</v>
      </c>
      <c r="U104" s="190">
        <f ca="1">-RevReq!U932</f>
        <v>0</v>
      </c>
      <c r="V104" s="190">
        <f ca="1">-RevReq!V932</f>
        <v>0</v>
      </c>
      <c r="W104" s="190">
        <f ca="1">-RevReq!W932</f>
        <v>0</v>
      </c>
      <c r="X104" s="190">
        <f ca="1">-RevReq!X932</f>
        <v>0</v>
      </c>
      <c r="Y104" s="190">
        <f ca="1">-RevReq!Y932</f>
        <v>0</v>
      </c>
      <c r="Z104" s="190">
        <f ca="1">-RevReq!Z932</f>
        <v>0</v>
      </c>
      <c r="AA104" s="190">
        <f ca="1">-RevReq!AA932</f>
        <v>0</v>
      </c>
      <c r="AB104" s="190">
        <f ca="1">-RevReq!AB932</f>
        <v>0</v>
      </c>
      <c r="AC104" s="190">
        <f ca="1">-RevReq!AC932</f>
        <v>0</v>
      </c>
      <c r="AD104" s="190">
        <f ca="1">-RevReq!AD932</f>
        <v>0</v>
      </c>
      <c r="AE104" s="190">
        <f ca="1">-RevReq!AE932</f>
        <v>0</v>
      </c>
      <c r="AF104" s="190">
        <f ca="1">-RevReq!AF932</f>
        <v>0</v>
      </c>
      <c r="AG104" s="190">
        <f ca="1">-RevReq!AG932</f>
        <v>0</v>
      </c>
      <c r="AH104" s="190">
        <f ca="1">-RevReq!AH932</f>
        <v>0</v>
      </c>
      <c r="AI104" s="190">
        <f ca="1">-RevReq!AI932</f>
        <v>0</v>
      </c>
      <c r="AJ104" s="190">
        <f ca="1">-RevReq!AJ932</f>
        <v>0</v>
      </c>
      <c r="AK104" s="190">
        <f ca="1">-RevReq!AK932</f>
        <v>0</v>
      </c>
      <c r="AL104" s="190">
        <f ca="1">-RevReq!AL932</f>
        <v>0</v>
      </c>
      <c r="AM104" s="190">
        <f ca="1">-RevReq!AM932</f>
        <v>0</v>
      </c>
      <c r="AN104" s="190">
        <f ca="1">-RevReq!AN932</f>
        <v>0</v>
      </c>
      <c r="AO104" s="190">
        <f ca="1">-RevReq!AO932</f>
        <v>0</v>
      </c>
      <c r="AP104" s="190">
        <f ca="1">-RevReq!AP932</f>
        <v>0</v>
      </c>
      <c r="AQ104" s="190">
        <f ca="1">-RevReq!AQ932</f>
        <v>0</v>
      </c>
      <c r="AR104" s="190">
        <f ca="1">-RevReq!AR932</f>
        <v>0</v>
      </c>
      <c r="AS104" s="190">
        <f ca="1">-RevReq!AS932</f>
        <v>0</v>
      </c>
      <c r="AT104" s="190">
        <f ca="1">-RevReq!AT932</f>
        <v>0</v>
      </c>
      <c r="AU104" s="190">
        <f ca="1">-RevReq!AU932</f>
        <v>0</v>
      </c>
      <c r="AV104" s="190">
        <f ca="1">-RevReq!AV932</f>
        <v>0</v>
      </c>
      <c r="AW104" s="190">
        <f ca="1">-RevReq!AW932</f>
        <v>0</v>
      </c>
      <c r="AX104" s="190">
        <f ca="1">-RevReq!AX932</f>
        <v>0</v>
      </c>
      <c r="AY104" s="190">
        <f ca="1">-RevReq!AY932</f>
        <v>0</v>
      </c>
      <c r="AZ104" s="190">
        <f ca="1">-RevReq!AZ932</f>
        <v>0</v>
      </c>
      <c r="BA104" s="190">
        <f ca="1">-RevReq!BA932</f>
        <v>0</v>
      </c>
      <c r="BB104" s="190">
        <f ca="1">-RevReq!BB932</f>
        <v>0</v>
      </c>
      <c r="BC104" s="190">
        <f ca="1">-RevReq!BC932</f>
        <v>0</v>
      </c>
      <c r="BD104" s="190">
        <f ca="1">-RevReq!BD932</f>
        <v>0</v>
      </c>
      <c r="BE104" s="190">
        <f ca="1">-RevReq!BE932</f>
        <v>0</v>
      </c>
      <c r="BF104" s="190">
        <f ca="1">-RevReq!BF932</f>
        <v>0</v>
      </c>
      <c r="BG104" s="190">
        <f ca="1">-RevReq!BG932</f>
        <v>0</v>
      </c>
      <c r="BH104" s="190">
        <f ca="1">-RevReq!BH932</f>
        <v>0</v>
      </c>
      <c r="BI104" s="190">
        <f ca="1">-RevReq!BI932</f>
        <v>0</v>
      </c>
      <c r="BJ104" s="190">
        <f ca="1">-RevReq!BJ932</f>
        <v>0</v>
      </c>
      <c r="BK104" s="190">
        <f ca="1">-RevReq!BK932</f>
        <v>0</v>
      </c>
      <c r="BL104" s="190">
        <f ca="1">-RevReq!BL932</f>
        <v>0</v>
      </c>
      <c r="BM104" s="190">
        <f ca="1">-RevReq!BM932</f>
        <v>0</v>
      </c>
    </row>
    <row r="105" spans="3:65" x14ac:dyDescent="0.2">
      <c r="C105" s="51">
        <f t="shared" si="86"/>
        <v>18</v>
      </c>
      <c r="D105" s="37" t="str">
        <f t="shared" si="87"/>
        <v>item 18</v>
      </c>
      <c r="E105" s="37" t="str">
        <f t="shared" si="87"/>
        <v>Operating Expense</v>
      </c>
      <c r="F105" s="37">
        <f t="shared" si="87"/>
        <v>2</v>
      </c>
      <c r="G105" s="62"/>
      <c r="H105" s="64">
        <f t="shared" si="85"/>
        <v>0.38574999999999998</v>
      </c>
      <c r="K105" s="123">
        <f t="shared" ca="1" si="88"/>
        <v>0</v>
      </c>
      <c r="L105" s="124">
        <f t="shared" ca="1" si="89"/>
        <v>0</v>
      </c>
      <c r="O105" s="190">
        <f ca="1">-RevReq!O933</f>
        <v>0</v>
      </c>
      <c r="P105" s="190">
        <f ca="1">-RevReq!P933</f>
        <v>0</v>
      </c>
      <c r="Q105" s="190">
        <f ca="1">-RevReq!Q933</f>
        <v>0</v>
      </c>
      <c r="R105" s="190">
        <f ca="1">-RevReq!R933</f>
        <v>0</v>
      </c>
      <c r="S105" s="190">
        <f ca="1">-RevReq!S933</f>
        <v>0</v>
      </c>
      <c r="T105" s="190">
        <f ca="1">-RevReq!T933</f>
        <v>0</v>
      </c>
      <c r="U105" s="190">
        <f ca="1">-RevReq!U933</f>
        <v>0</v>
      </c>
      <c r="V105" s="190">
        <f ca="1">-RevReq!V933</f>
        <v>0</v>
      </c>
      <c r="W105" s="190">
        <f ca="1">-RevReq!W933</f>
        <v>0</v>
      </c>
      <c r="X105" s="190">
        <f ca="1">-RevReq!X933</f>
        <v>0</v>
      </c>
      <c r="Y105" s="190">
        <f ca="1">-RevReq!Y933</f>
        <v>0</v>
      </c>
      <c r="Z105" s="190">
        <f ca="1">-RevReq!Z933</f>
        <v>0</v>
      </c>
      <c r="AA105" s="190">
        <f ca="1">-RevReq!AA933</f>
        <v>0</v>
      </c>
      <c r="AB105" s="190">
        <f ca="1">-RevReq!AB933</f>
        <v>0</v>
      </c>
      <c r="AC105" s="190">
        <f ca="1">-RevReq!AC933</f>
        <v>0</v>
      </c>
      <c r="AD105" s="190">
        <f ca="1">-RevReq!AD933</f>
        <v>0</v>
      </c>
      <c r="AE105" s="190">
        <f ca="1">-RevReq!AE933</f>
        <v>0</v>
      </c>
      <c r="AF105" s="190">
        <f ca="1">-RevReq!AF933</f>
        <v>0</v>
      </c>
      <c r="AG105" s="190">
        <f ca="1">-RevReq!AG933</f>
        <v>0</v>
      </c>
      <c r="AH105" s="190">
        <f ca="1">-RevReq!AH933</f>
        <v>0</v>
      </c>
      <c r="AI105" s="190">
        <f ca="1">-RevReq!AI933</f>
        <v>0</v>
      </c>
      <c r="AJ105" s="190">
        <f ca="1">-RevReq!AJ933</f>
        <v>0</v>
      </c>
      <c r="AK105" s="190">
        <f ca="1">-RevReq!AK933</f>
        <v>0</v>
      </c>
      <c r="AL105" s="190">
        <f ca="1">-RevReq!AL933</f>
        <v>0</v>
      </c>
      <c r="AM105" s="190">
        <f ca="1">-RevReq!AM933</f>
        <v>0</v>
      </c>
      <c r="AN105" s="190">
        <f ca="1">-RevReq!AN933</f>
        <v>0</v>
      </c>
      <c r="AO105" s="190">
        <f ca="1">-RevReq!AO933</f>
        <v>0</v>
      </c>
      <c r="AP105" s="190">
        <f ca="1">-RevReq!AP933</f>
        <v>0</v>
      </c>
      <c r="AQ105" s="190">
        <f ca="1">-RevReq!AQ933</f>
        <v>0</v>
      </c>
      <c r="AR105" s="190">
        <f ca="1">-RevReq!AR933</f>
        <v>0</v>
      </c>
      <c r="AS105" s="190">
        <f ca="1">-RevReq!AS933</f>
        <v>0</v>
      </c>
      <c r="AT105" s="190">
        <f ca="1">-RevReq!AT933</f>
        <v>0</v>
      </c>
      <c r="AU105" s="190">
        <f ca="1">-RevReq!AU933</f>
        <v>0</v>
      </c>
      <c r="AV105" s="190">
        <f ca="1">-RevReq!AV933</f>
        <v>0</v>
      </c>
      <c r="AW105" s="190">
        <f ca="1">-RevReq!AW933</f>
        <v>0</v>
      </c>
      <c r="AX105" s="190">
        <f ca="1">-RevReq!AX933</f>
        <v>0</v>
      </c>
      <c r="AY105" s="190">
        <f ca="1">-RevReq!AY933</f>
        <v>0</v>
      </c>
      <c r="AZ105" s="190">
        <f ca="1">-RevReq!AZ933</f>
        <v>0</v>
      </c>
      <c r="BA105" s="190">
        <f ca="1">-RevReq!BA933</f>
        <v>0</v>
      </c>
      <c r="BB105" s="190">
        <f ca="1">-RevReq!BB933</f>
        <v>0</v>
      </c>
      <c r="BC105" s="190">
        <f ca="1">-RevReq!BC933</f>
        <v>0</v>
      </c>
      <c r="BD105" s="190">
        <f ca="1">-RevReq!BD933</f>
        <v>0</v>
      </c>
      <c r="BE105" s="190">
        <f ca="1">-RevReq!BE933</f>
        <v>0</v>
      </c>
      <c r="BF105" s="190">
        <f ca="1">-RevReq!BF933</f>
        <v>0</v>
      </c>
      <c r="BG105" s="190">
        <f ca="1">-RevReq!BG933</f>
        <v>0</v>
      </c>
      <c r="BH105" s="190">
        <f ca="1">-RevReq!BH933</f>
        <v>0</v>
      </c>
      <c r="BI105" s="190">
        <f ca="1">-RevReq!BI933</f>
        <v>0</v>
      </c>
      <c r="BJ105" s="190">
        <f ca="1">-RevReq!BJ933</f>
        <v>0</v>
      </c>
      <c r="BK105" s="190">
        <f ca="1">-RevReq!BK933</f>
        <v>0</v>
      </c>
      <c r="BL105" s="190">
        <f ca="1">-RevReq!BL933</f>
        <v>0</v>
      </c>
      <c r="BM105" s="190">
        <f ca="1">-RevReq!BM933</f>
        <v>0</v>
      </c>
    </row>
    <row r="106" spans="3:65" x14ac:dyDescent="0.2">
      <c r="C106" s="51">
        <f t="shared" si="86"/>
        <v>19</v>
      </c>
      <c r="D106" s="37" t="str">
        <f t="shared" si="87"/>
        <v>item 19</v>
      </c>
      <c r="E106" s="37" t="str">
        <f t="shared" si="87"/>
        <v>Operating Expense</v>
      </c>
      <c r="F106" s="37">
        <f t="shared" si="87"/>
        <v>2</v>
      </c>
      <c r="G106" s="62"/>
      <c r="H106" s="64">
        <f t="shared" si="85"/>
        <v>0.38574999999999998</v>
      </c>
      <c r="K106" s="123">
        <f t="shared" ca="1" si="88"/>
        <v>0</v>
      </c>
      <c r="L106" s="124">
        <f t="shared" ca="1" si="89"/>
        <v>0</v>
      </c>
      <c r="O106" s="190">
        <f ca="1">-RevReq!O934</f>
        <v>0</v>
      </c>
      <c r="P106" s="190">
        <f ca="1">-RevReq!P934</f>
        <v>0</v>
      </c>
      <c r="Q106" s="190">
        <f ca="1">-RevReq!Q934</f>
        <v>0</v>
      </c>
      <c r="R106" s="190">
        <f ca="1">-RevReq!R934</f>
        <v>0</v>
      </c>
      <c r="S106" s="190">
        <f ca="1">-RevReq!S934</f>
        <v>0</v>
      </c>
      <c r="T106" s="190">
        <f ca="1">-RevReq!T934</f>
        <v>0</v>
      </c>
      <c r="U106" s="190">
        <f ca="1">-RevReq!U934</f>
        <v>0</v>
      </c>
      <c r="V106" s="190">
        <f ca="1">-RevReq!V934</f>
        <v>0</v>
      </c>
      <c r="W106" s="190">
        <f ca="1">-RevReq!W934</f>
        <v>0</v>
      </c>
      <c r="X106" s="190">
        <f ca="1">-RevReq!X934</f>
        <v>0</v>
      </c>
      <c r="Y106" s="190">
        <f ca="1">-RevReq!Y934</f>
        <v>0</v>
      </c>
      <c r="Z106" s="190">
        <f ca="1">-RevReq!Z934</f>
        <v>0</v>
      </c>
      <c r="AA106" s="190">
        <f ca="1">-RevReq!AA934</f>
        <v>0</v>
      </c>
      <c r="AB106" s="190">
        <f ca="1">-RevReq!AB934</f>
        <v>0</v>
      </c>
      <c r="AC106" s="190">
        <f ca="1">-RevReq!AC934</f>
        <v>0</v>
      </c>
      <c r="AD106" s="190">
        <f ca="1">-RevReq!AD934</f>
        <v>0</v>
      </c>
      <c r="AE106" s="190">
        <f ca="1">-RevReq!AE934</f>
        <v>0</v>
      </c>
      <c r="AF106" s="190">
        <f ca="1">-RevReq!AF934</f>
        <v>0</v>
      </c>
      <c r="AG106" s="190">
        <f ca="1">-RevReq!AG934</f>
        <v>0</v>
      </c>
      <c r="AH106" s="190">
        <f ca="1">-RevReq!AH934</f>
        <v>0</v>
      </c>
      <c r="AI106" s="190">
        <f ca="1">-RevReq!AI934</f>
        <v>0</v>
      </c>
      <c r="AJ106" s="190">
        <f ca="1">-RevReq!AJ934</f>
        <v>0</v>
      </c>
      <c r="AK106" s="190">
        <f ca="1">-RevReq!AK934</f>
        <v>0</v>
      </c>
      <c r="AL106" s="190">
        <f ca="1">-RevReq!AL934</f>
        <v>0</v>
      </c>
      <c r="AM106" s="190">
        <f ca="1">-RevReq!AM934</f>
        <v>0</v>
      </c>
      <c r="AN106" s="190">
        <f ca="1">-RevReq!AN934</f>
        <v>0</v>
      </c>
      <c r="AO106" s="190">
        <f ca="1">-RevReq!AO934</f>
        <v>0</v>
      </c>
      <c r="AP106" s="190">
        <f ca="1">-RevReq!AP934</f>
        <v>0</v>
      </c>
      <c r="AQ106" s="190">
        <f ca="1">-RevReq!AQ934</f>
        <v>0</v>
      </c>
      <c r="AR106" s="190">
        <f ca="1">-RevReq!AR934</f>
        <v>0</v>
      </c>
      <c r="AS106" s="190">
        <f ca="1">-RevReq!AS934</f>
        <v>0</v>
      </c>
      <c r="AT106" s="190">
        <f ca="1">-RevReq!AT934</f>
        <v>0</v>
      </c>
      <c r="AU106" s="190">
        <f ca="1">-RevReq!AU934</f>
        <v>0</v>
      </c>
      <c r="AV106" s="190">
        <f ca="1">-RevReq!AV934</f>
        <v>0</v>
      </c>
      <c r="AW106" s="190">
        <f ca="1">-RevReq!AW934</f>
        <v>0</v>
      </c>
      <c r="AX106" s="190">
        <f ca="1">-RevReq!AX934</f>
        <v>0</v>
      </c>
      <c r="AY106" s="190">
        <f ca="1">-RevReq!AY934</f>
        <v>0</v>
      </c>
      <c r="AZ106" s="190">
        <f ca="1">-RevReq!AZ934</f>
        <v>0</v>
      </c>
      <c r="BA106" s="190">
        <f ca="1">-RevReq!BA934</f>
        <v>0</v>
      </c>
      <c r="BB106" s="190">
        <f ca="1">-RevReq!BB934</f>
        <v>0</v>
      </c>
      <c r="BC106" s="190">
        <f ca="1">-RevReq!BC934</f>
        <v>0</v>
      </c>
      <c r="BD106" s="190">
        <f ca="1">-RevReq!BD934</f>
        <v>0</v>
      </c>
      <c r="BE106" s="190">
        <f ca="1">-RevReq!BE934</f>
        <v>0</v>
      </c>
      <c r="BF106" s="190">
        <f ca="1">-RevReq!BF934</f>
        <v>0</v>
      </c>
      <c r="BG106" s="190">
        <f ca="1">-RevReq!BG934</f>
        <v>0</v>
      </c>
      <c r="BH106" s="190">
        <f ca="1">-RevReq!BH934</f>
        <v>0</v>
      </c>
      <c r="BI106" s="190">
        <f ca="1">-RevReq!BI934</f>
        <v>0</v>
      </c>
      <c r="BJ106" s="190">
        <f ca="1">-RevReq!BJ934</f>
        <v>0</v>
      </c>
      <c r="BK106" s="190">
        <f ca="1">-RevReq!BK934</f>
        <v>0</v>
      </c>
      <c r="BL106" s="190">
        <f ca="1">-RevReq!BL934</f>
        <v>0</v>
      </c>
      <c r="BM106" s="190">
        <f ca="1">-RevReq!BM934</f>
        <v>0</v>
      </c>
    </row>
    <row r="107" spans="3:65" x14ac:dyDescent="0.2">
      <c r="C107" s="51">
        <f t="shared" si="86"/>
        <v>20</v>
      </c>
      <c r="D107" s="37" t="str">
        <f t="shared" si="87"/>
        <v>item 20</v>
      </c>
      <c r="E107" s="37" t="str">
        <f t="shared" si="87"/>
        <v>Operating Expense</v>
      </c>
      <c r="F107" s="37">
        <f t="shared" si="87"/>
        <v>2</v>
      </c>
      <c r="G107" s="62"/>
      <c r="H107" s="64">
        <f t="shared" si="85"/>
        <v>0.38574999999999998</v>
      </c>
      <c r="K107" s="123">
        <f t="shared" ca="1" si="88"/>
        <v>0</v>
      </c>
      <c r="L107" s="124">
        <f t="shared" ca="1" si="89"/>
        <v>0</v>
      </c>
      <c r="O107" s="190">
        <f ca="1">-RevReq!O935</f>
        <v>0</v>
      </c>
      <c r="P107" s="190">
        <f ca="1">-RevReq!P935</f>
        <v>0</v>
      </c>
      <c r="Q107" s="190">
        <f ca="1">-RevReq!Q935</f>
        <v>0</v>
      </c>
      <c r="R107" s="190">
        <f ca="1">-RevReq!R935</f>
        <v>0</v>
      </c>
      <c r="S107" s="190">
        <f ca="1">-RevReq!S935</f>
        <v>0</v>
      </c>
      <c r="T107" s="190">
        <f ca="1">-RevReq!T935</f>
        <v>0</v>
      </c>
      <c r="U107" s="190">
        <f ca="1">-RevReq!U935</f>
        <v>0</v>
      </c>
      <c r="V107" s="190">
        <f ca="1">-RevReq!V935</f>
        <v>0</v>
      </c>
      <c r="W107" s="190">
        <f ca="1">-RevReq!W935</f>
        <v>0</v>
      </c>
      <c r="X107" s="190">
        <f ca="1">-RevReq!X935</f>
        <v>0</v>
      </c>
      <c r="Y107" s="190">
        <f ca="1">-RevReq!Y935</f>
        <v>0</v>
      </c>
      <c r="Z107" s="190">
        <f ca="1">-RevReq!Z935</f>
        <v>0</v>
      </c>
      <c r="AA107" s="190">
        <f ca="1">-RevReq!AA935</f>
        <v>0</v>
      </c>
      <c r="AB107" s="190">
        <f ca="1">-RevReq!AB935</f>
        <v>0</v>
      </c>
      <c r="AC107" s="190">
        <f ca="1">-RevReq!AC935</f>
        <v>0</v>
      </c>
      <c r="AD107" s="190">
        <f ca="1">-RevReq!AD935</f>
        <v>0</v>
      </c>
      <c r="AE107" s="190">
        <f ca="1">-RevReq!AE935</f>
        <v>0</v>
      </c>
      <c r="AF107" s="190">
        <f ca="1">-RevReq!AF935</f>
        <v>0</v>
      </c>
      <c r="AG107" s="190">
        <f ca="1">-RevReq!AG935</f>
        <v>0</v>
      </c>
      <c r="AH107" s="190">
        <f ca="1">-RevReq!AH935</f>
        <v>0</v>
      </c>
      <c r="AI107" s="190">
        <f ca="1">-RevReq!AI935</f>
        <v>0</v>
      </c>
      <c r="AJ107" s="190">
        <f ca="1">-RevReq!AJ935</f>
        <v>0</v>
      </c>
      <c r="AK107" s="190">
        <f ca="1">-RevReq!AK935</f>
        <v>0</v>
      </c>
      <c r="AL107" s="190">
        <f ca="1">-RevReq!AL935</f>
        <v>0</v>
      </c>
      <c r="AM107" s="190">
        <f ca="1">-RevReq!AM935</f>
        <v>0</v>
      </c>
      <c r="AN107" s="190">
        <f ca="1">-RevReq!AN935</f>
        <v>0</v>
      </c>
      <c r="AO107" s="190">
        <f ca="1">-RevReq!AO935</f>
        <v>0</v>
      </c>
      <c r="AP107" s="190">
        <f ca="1">-RevReq!AP935</f>
        <v>0</v>
      </c>
      <c r="AQ107" s="190">
        <f ca="1">-RevReq!AQ935</f>
        <v>0</v>
      </c>
      <c r="AR107" s="190">
        <f ca="1">-RevReq!AR935</f>
        <v>0</v>
      </c>
      <c r="AS107" s="190">
        <f ca="1">-RevReq!AS935</f>
        <v>0</v>
      </c>
      <c r="AT107" s="190">
        <f ca="1">-RevReq!AT935</f>
        <v>0</v>
      </c>
      <c r="AU107" s="190">
        <f ca="1">-RevReq!AU935</f>
        <v>0</v>
      </c>
      <c r="AV107" s="190">
        <f ca="1">-RevReq!AV935</f>
        <v>0</v>
      </c>
      <c r="AW107" s="190">
        <f ca="1">-RevReq!AW935</f>
        <v>0</v>
      </c>
      <c r="AX107" s="190">
        <f ca="1">-RevReq!AX935</f>
        <v>0</v>
      </c>
      <c r="AY107" s="190">
        <f ca="1">-RevReq!AY935</f>
        <v>0</v>
      </c>
      <c r="AZ107" s="190">
        <f ca="1">-RevReq!AZ935</f>
        <v>0</v>
      </c>
      <c r="BA107" s="190">
        <f ca="1">-RevReq!BA935</f>
        <v>0</v>
      </c>
      <c r="BB107" s="190">
        <f ca="1">-RevReq!BB935</f>
        <v>0</v>
      </c>
      <c r="BC107" s="190">
        <f ca="1">-RevReq!BC935</f>
        <v>0</v>
      </c>
      <c r="BD107" s="190">
        <f ca="1">-RevReq!BD935</f>
        <v>0</v>
      </c>
      <c r="BE107" s="190">
        <f ca="1">-RevReq!BE935</f>
        <v>0</v>
      </c>
      <c r="BF107" s="190">
        <f ca="1">-RevReq!BF935</f>
        <v>0</v>
      </c>
      <c r="BG107" s="190">
        <f ca="1">-RevReq!BG935</f>
        <v>0</v>
      </c>
      <c r="BH107" s="190">
        <f ca="1">-RevReq!BH935</f>
        <v>0</v>
      </c>
      <c r="BI107" s="190">
        <f ca="1">-RevReq!BI935</f>
        <v>0</v>
      </c>
      <c r="BJ107" s="190">
        <f ca="1">-RevReq!BJ935</f>
        <v>0</v>
      </c>
      <c r="BK107" s="190">
        <f ca="1">-RevReq!BK935</f>
        <v>0</v>
      </c>
      <c r="BL107" s="190">
        <f ca="1">-RevReq!BL935</f>
        <v>0</v>
      </c>
      <c r="BM107" s="190">
        <f ca="1">-RevReq!BM935</f>
        <v>0</v>
      </c>
    </row>
    <row r="108" spans="3:65" x14ac:dyDescent="0.2">
      <c r="C108" s="51">
        <f t="shared" si="86"/>
        <v>21</v>
      </c>
      <c r="D108" s="37" t="str">
        <f t="shared" si="87"/>
        <v>item 21</v>
      </c>
      <c r="E108" s="37" t="str">
        <f t="shared" si="87"/>
        <v>Operating Expense</v>
      </c>
      <c r="F108" s="37">
        <f t="shared" si="87"/>
        <v>2</v>
      </c>
      <c r="G108" s="62"/>
      <c r="H108" s="64">
        <f t="shared" si="85"/>
        <v>0.38574999999999998</v>
      </c>
      <c r="K108" s="123">
        <f t="shared" ca="1" si="88"/>
        <v>0</v>
      </c>
      <c r="L108" s="124">
        <f t="shared" ca="1" si="89"/>
        <v>0</v>
      </c>
      <c r="O108" s="190">
        <f ca="1">-RevReq!O936</f>
        <v>0</v>
      </c>
      <c r="P108" s="190">
        <f ca="1">-RevReq!P936</f>
        <v>0</v>
      </c>
      <c r="Q108" s="190">
        <f ca="1">-RevReq!Q936</f>
        <v>0</v>
      </c>
      <c r="R108" s="190">
        <f ca="1">-RevReq!R936</f>
        <v>0</v>
      </c>
      <c r="S108" s="190">
        <f ca="1">-RevReq!S936</f>
        <v>0</v>
      </c>
      <c r="T108" s="190">
        <f ca="1">-RevReq!T936</f>
        <v>0</v>
      </c>
      <c r="U108" s="190">
        <f ca="1">-RevReq!U936</f>
        <v>0</v>
      </c>
      <c r="V108" s="190">
        <f ca="1">-RevReq!V936</f>
        <v>0</v>
      </c>
      <c r="W108" s="190">
        <f ca="1">-RevReq!W936</f>
        <v>0</v>
      </c>
      <c r="X108" s="190">
        <f ca="1">-RevReq!X936</f>
        <v>0</v>
      </c>
      <c r="Y108" s="190">
        <f ca="1">-RevReq!Y936</f>
        <v>0</v>
      </c>
      <c r="Z108" s="190">
        <f ca="1">-RevReq!Z936</f>
        <v>0</v>
      </c>
      <c r="AA108" s="190">
        <f ca="1">-RevReq!AA936</f>
        <v>0</v>
      </c>
      <c r="AB108" s="190">
        <f ca="1">-RevReq!AB936</f>
        <v>0</v>
      </c>
      <c r="AC108" s="190">
        <f ca="1">-RevReq!AC936</f>
        <v>0</v>
      </c>
      <c r="AD108" s="190">
        <f ca="1">-RevReq!AD936</f>
        <v>0</v>
      </c>
      <c r="AE108" s="190">
        <f ca="1">-RevReq!AE936</f>
        <v>0</v>
      </c>
      <c r="AF108" s="190">
        <f ca="1">-RevReq!AF936</f>
        <v>0</v>
      </c>
      <c r="AG108" s="190">
        <f ca="1">-RevReq!AG936</f>
        <v>0</v>
      </c>
      <c r="AH108" s="190">
        <f ca="1">-RevReq!AH936</f>
        <v>0</v>
      </c>
      <c r="AI108" s="190">
        <f ca="1">-RevReq!AI936</f>
        <v>0</v>
      </c>
      <c r="AJ108" s="190">
        <f ca="1">-RevReq!AJ936</f>
        <v>0</v>
      </c>
      <c r="AK108" s="190">
        <f ca="1">-RevReq!AK936</f>
        <v>0</v>
      </c>
      <c r="AL108" s="190">
        <f ca="1">-RevReq!AL936</f>
        <v>0</v>
      </c>
      <c r="AM108" s="190">
        <f ca="1">-RevReq!AM936</f>
        <v>0</v>
      </c>
      <c r="AN108" s="190">
        <f ca="1">-RevReq!AN936</f>
        <v>0</v>
      </c>
      <c r="AO108" s="190">
        <f ca="1">-RevReq!AO936</f>
        <v>0</v>
      </c>
      <c r="AP108" s="190">
        <f ca="1">-RevReq!AP936</f>
        <v>0</v>
      </c>
      <c r="AQ108" s="190">
        <f ca="1">-RevReq!AQ936</f>
        <v>0</v>
      </c>
      <c r="AR108" s="190">
        <f ca="1">-RevReq!AR936</f>
        <v>0</v>
      </c>
      <c r="AS108" s="190">
        <f ca="1">-RevReq!AS936</f>
        <v>0</v>
      </c>
      <c r="AT108" s="190">
        <f ca="1">-RevReq!AT936</f>
        <v>0</v>
      </c>
      <c r="AU108" s="190">
        <f ca="1">-RevReq!AU936</f>
        <v>0</v>
      </c>
      <c r="AV108" s="190">
        <f ca="1">-RevReq!AV936</f>
        <v>0</v>
      </c>
      <c r="AW108" s="190">
        <f ca="1">-RevReq!AW936</f>
        <v>0</v>
      </c>
      <c r="AX108" s="190">
        <f ca="1">-RevReq!AX936</f>
        <v>0</v>
      </c>
      <c r="AY108" s="190">
        <f ca="1">-RevReq!AY936</f>
        <v>0</v>
      </c>
      <c r="AZ108" s="190">
        <f ca="1">-RevReq!AZ936</f>
        <v>0</v>
      </c>
      <c r="BA108" s="190">
        <f ca="1">-RevReq!BA936</f>
        <v>0</v>
      </c>
      <c r="BB108" s="190">
        <f ca="1">-RevReq!BB936</f>
        <v>0</v>
      </c>
      <c r="BC108" s="190">
        <f ca="1">-RevReq!BC936</f>
        <v>0</v>
      </c>
      <c r="BD108" s="190">
        <f ca="1">-RevReq!BD936</f>
        <v>0</v>
      </c>
      <c r="BE108" s="190">
        <f ca="1">-RevReq!BE936</f>
        <v>0</v>
      </c>
      <c r="BF108" s="190">
        <f ca="1">-RevReq!BF936</f>
        <v>0</v>
      </c>
      <c r="BG108" s="190">
        <f ca="1">-RevReq!BG936</f>
        <v>0</v>
      </c>
      <c r="BH108" s="190">
        <f ca="1">-RevReq!BH936</f>
        <v>0</v>
      </c>
      <c r="BI108" s="190">
        <f ca="1">-RevReq!BI936</f>
        <v>0</v>
      </c>
      <c r="BJ108" s="190">
        <f ca="1">-RevReq!BJ936</f>
        <v>0</v>
      </c>
      <c r="BK108" s="190">
        <f ca="1">-RevReq!BK936</f>
        <v>0</v>
      </c>
      <c r="BL108" s="190">
        <f ca="1">-RevReq!BL936</f>
        <v>0</v>
      </c>
      <c r="BM108" s="190">
        <f ca="1">-RevReq!BM936</f>
        <v>0</v>
      </c>
    </row>
    <row r="109" spans="3:65" x14ac:dyDescent="0.2">
      <c r="C109" s="51">
        <f t="shared" si="86"/>
        <v>22</v>
      </c>
      <c r="D109" s="37" t="str">
        <f t="shared" si="87"/>
        <v>item 22</v>
      </c>
      <c r="E109" s="37" t="str">
        <f t="shared" si="87"/>
        <v>Operating Expense</v>
      </c>
      <c r="F109" s="37">
        <f t="shared" si="87"/>
        <v>2</v>
      </c>
      <c r="G109" s="62"/>
      <c r="H109" s="64">
        <f t="shared" si="85"/>
        <v>0.38574999999999998</v>
      </c>
      <c r="K109" s="123">
        <f t="shared" ca="1" si="88"/>
        <v>0</v>
      </c>
      <c r="L109" s="124">
        <f t="shared" ca="1" si="89"/>
        <v>0</v>
      </c>
      <c r="O109" s="190">
        <f ca="1">-RevReq!O937</f>
        <v>0</v>
      </c>
      <c r="P109" s="190">
        <f ca="1">-RevReq!P937</f>
        <v>0</v>
      </c>
      <c r="Q109" s="190">
        <f ca="1">-RevReq!Q937</f>
        <v>0</v>
      </c>
      <c r="R109" s="190">
        <f ca="1">-RevReq!R937</f>
        <v>0</v>
      </c>
      <c r="S109" s="190">
        <f ca="1">-RevReq!S937</f>
        <v>0</v>
      </c>
      <c r="T109" s="190">
        <f ca="1">-RevReq!T937</f>
        <v>0</v>
      </c>
      <c r="U109" s="190">
        <f ca="1">-RevReq!U937</f>
        <v>0</v>
      </c>
      <c r="V109" s="190">
        <f ca="1">-RevReq!V937</f>
        <v>0</v>
      </c>
      <c r="W109" s="190">
        <f ca="1">-RevReq!W937</f>
        <v>0</v>
      </c>
      <c r="X109" s="190">
        <f ca="1">-RevReq!X937</f>
        <v>0</v>
      </c>
      <c r="Y109" s="190">
        <f ca="1">-RevReq!Y937</f>
        <v>0</v>
      </c>
      <c r="Z109" s="190">
        <f ca="1">-RevReq!Z937</f>
        <v>0</v>
      </c>
      <c r="AA109" s="190">
        <f ca="1">-RevReq!AA937</f>
        <v>0</v>
      </c>
      <c r="AB109" s="190">
        <f ca="1">-RevReq!AB937</f>
        <v>0</v>
      </c>
      <c r="AC109" s="190">
        <f ca="1">-RevReq!AC937</f>
        <v>0</v>
      </c>
      <c r="AD109" s="190">
        <f ca="1">-RevReq!AD937</f>
        <v>0</v>
      </c>
      <c r="AE109" s="190">
        <f ca="1">-RevReq!AE937</f>
        <v>0</v>
      </c>
      <c r="AF109" s="190">
        <f ca="1">-RevReq!AF937</f>
        <v>0</v>
      </c>
      <c r="AG109" s="190">
        <f ca="1">-RevReq!AG937</f>
        <v>0</v>
      </c>
      <c r="AH109" s="190">
        <f ca="1">-RevReq!AH937</f>
        <v>0</v>
      </c>
      <c r="AI109" s="190">
        <f ca="1">-RevReq!AI937</f>
        <v>0</v>
      </c>
      <c r="AJ109" s="190">
        <f ca="1">-RevReq!AJ937</f>
        <v>0</v>
      </c>
      <c r="AK109" s="190">
        <f ca="1">-RevReq!AK937</f>
        <v>0</v>
      </c>
      <c r="AL109" s="190">
        <f ca="1">-RevReq!AL937</f>
        <v>0</v>
      </c>
      <c r="AM109" s="190">
        <f ca="1">-RevReq!AM937</f>
        <v>0</v>
      </c>
      <c r="AN109" s="190">
        <f ca="1">-RevReq!AN937</f>
        <v>0</v>
      </c>
      <c r="AO109" s="190">
        <f ca="1">-RevReq!AO937</f>
        <v>0</v>
      </c>
      <c r="AP109" s="190">
        <f ca="1">-RevReq!AP937</f>
        <v>0</v>
      </c>
      <c r="AQ109" s="190">
        <f ca="1">-RevReq!AQ937</f>
        <v>0</v>
      </c>
      <c r="AR109" s="190">
        <f ca="1">-RevReq!AR937</f>
        <v>0</v>
      </c>
      <c r="AS109" s="190">
        <f ca="1">-RevReq!AS937</f>
        <v>0</v>
      </c>
      <c r="AT109" s="190">
        <f ca="1">-RevReq!AT937</f>
        <v>0</v>
      </c>
      <c r="AU109" s="190">
        <f ca="1">-RevReq!AU937</f>
        <v>0</v>
      </c>
      <c r="AV109" s="190">
        <f ca="1">-RevReq!AV937</f>
        <v>0</v>
      </c>
      <c r="AW109" s="190">
        <f ca="1">-RevReq!AW937</f>
        <v>0</v>
      </c>
      <c r="AX109" s="190">
        <f ca="1">-RevReq!AX937</f>
        <v>0</v>
      </c>
      <c r="AY109" s="190">
        <f ca="1">-RevReq!AY937</f>
        <v>0</v>
      </c>
      <c r="AZ109" s="190">
        <f ca="1">-RevReq!AZ937</f>
        <v>0</v>
      </c>
      <c r="BA109" s="190">
        <f ca="1">-RevReq!BA937</f>
        <v>0</v>
      </c>
      <c r="BB109" s="190">
        <f ca="1">-RevReq!BB937</f>
        <v>0</v>
      </c>
      <c r="BC109" s="190">
        <f ca="1">-RevReq!BC937</f>
        <v>0</v>
      </c>
      <c r="BD109" s="190">
        <f ca="1">-RevReq!BD937</f>
        <v>0</v>
      </c>
      <c r="BE109" s="190">
        <f ca="1">-RevReq!BE937</f>
        <v>0</v>
      </c>
      <c r="BF109" s="190">
        <f ca="1">-RevReq!BF937</f>
        <v>0</v>
      </c>
      <c r="BG109" s="190">
        <f ca="1">-RevReq!BG937</f>
        <v>0</v>
      </c>
      <c r="BH109" s="190">
        <f ca="1">-RevReq!BH937</f>
        <v>0</v>
      </c>
      <c r="BI109" s="190">
        <f ca="1">-RevReq!BI937</f>
        <v>0</v>
      </c>
      <c r="BJ109" s="190">
        <f ca="1">-RevReq!BJ937</f>
        <v>0</v>
      </c>
      <c r="BK109" s="190">
        <f ca="1">-RevReq!BK937</f>
        <v>0</v>
      </c>
      <c r="BL109" s="190">
        <f ca="1">-RevReq!BL937</f>
        <v>0</v>
      </c>
      <c r="BM109" s="190">
        <f ca="1">-RevReq!BM937</f>
        <v>0</v>
      </c>
    </row>
    <row r="110" spans="3:65" x14ac:dyDescent="0.2">
      <c r="C110" s="51">
        <f t="shared" si="86"/>
        <v>23</v>
      </c>
      <c r="D110" s="37" t="str">
        <f t="shared" si="87"/>
        <v>item 23</v>
      </c>
      <c r="E110" s="37" t="str">
        <f t="shared" si="87"/>
        <v>Operating Expense</v>
      </c>
      <c r="F110" s="37">
        <f t="shared" si="87"/>
        <v>2</v>
      </c>
      <c r="G110" s="62"/>
      <c r="H110" s="64">
        <f t="shared" si="85"/>
        <v>0.38574999999999998</v>
      </c>
      <c r="K110" s="123">
        <f t="shared" ca="1" si="88"/>
        <v>0</v>
      </c>
      <c r="L110" s="124">
        <f t="shared" ca="1" si="89"/>
        <v>0</v>
      </c>
      <c r="O110" s="190">
        <f ca="1">-RevReq!O938</f>
        <v>0</v>
      </c>
      <c r="P110" s="190">
        <f ca="1">-RevReq!P938</f>
        <v>0</v>
      </c>
      <c r="Q110" s="190">
        <f ca="1">-RevReq!Q938</f>
        <v>0</v>
      </c>
      <c r="R110" s="190">
        <f ca="1">-RevReq!R938</f>
        <v>0</v>
      </c>
      <c r="S110" s="190">
        <f ca="1">-RevReq!S938</f>
        <v>0</v>
      </c>
      <c r="T110" s="190">
        <f ca="1">-RevReq!T938</f>
        <v>0</v>
      </c>
      <c r="U110" s="190">
        <f ca="1">-RevReq!U938</f>
        <v>0</v>
      </c>
      <c r="V110" s="190">
        <f ca="1">-RevReq!V938</f>
        <v>0</v>
      </c>
      <c r="W110" s="190">
        <f ca="1">-RevReq!W938</f>
        <v>0</v>
      </c>
      <c r="X110" s="190">
        <f ca="1">-RevReq!X938</f>
        <v>0</v>
      </c>
      <c r="Y110" s="190">
        <f ca="1">-RevReq!Y938</f>
        <v>0</v>
      </c>
      <c r="Z110" s="190">
        <f ca="1">-RevReq!Z938</f>
        <v>0</v>
      </c>
      <c r="AA110" s="190">
        <f ca="1">-RevReq!AA938</f>
        <v>0</v>
      </c>
      <c r="AB110" s="190">
        <f ca="1">-RevReq!AB938</f>
        <v>0</v>
      </c>
      <c r="AC110" s="190">
        <f ca="1">-RevReq!AC938</f>
        <v>0</v>
      </c>
      <c r="AD110" s="190">
        <f ca="1">-RevReq!AD938</f>
        <v>0</v>
      </c>
      <c r="AE110" s="190">
        <f ca="1">-RevReq!AE938</f>
        <v>0</v>
      </c>
      <c r="AF110" s="190">
        <f ca="1">-RevReq!AF938</f>
        <v>0</v>
      </c>
      <c r="AG110" s="190">
        <f ca="1">-RevReq!AG938</f>
        <v>0</v>
      </c>
      <c r="AH110" s="190">
        <f ca="1">-RevReq!AH938</f>
        <v>0</v>
      </c>
      <c r="AI110" s="190">
        <f ca="1">-RevReq!AI938</f>
        <v>0</v>
      </c>
      <c r="AJ110" s="190">
        <f ca="1">-RevReq!AJ938</f>
        <v>0</v>
      </c>
      <c r="AK110" s="190">
        <f ca="1">-RevReq!AK938</f>
        <v>0</v>
      </c>
      <c r="AL110" s="190">
        <f ca="1">-RevReq!AL938</f>
        <v>0</v>
      </c>
      <c r="AM110" s="190">
        <f ca="1">-RevReq!AM938</f>
        <v>0</v>
      </c>
      <c r="AN110" s="190">
        <f ca="1">-RevReq!AN938</f>
        <v>0</v>
      </c>
      <c r="AO110" s="190">
        <f ca="1">-RevReq!AO938</f>
        <v>0</v>
      </c>
      <c r="AP110" s="190">
        <f ca="1">-RevReq!AP938</f>
        <v>0</v>
      </c>
      <c r="AQ110" s="190">
        <f ca="1">-RevReq!AQ938</f>
        <v>0</v>
      </c>
      <c r="AR110" s="190">
        <f ca="1">-RevReq!AR938</f>
        <v>0</v>
      </c>
      <c r="AS110" s="190">
        <f ca="1">-RevReq!AS938</f>
        <v>0</v>
      </c>
      <c r="AT110" s="190">
        <f ca="1">-RevReq!AT938</f>
        <v>0</v>
      </c>
      <c r="AU110" s="190">
        <f ca="1">-RevReq!AU938</f>
        <v>0</v>
      </c>
      <c r="AV110" s="190">
        <f ca="1">-RevReq!AV938</f>
        <v>0</v>
      </c>
      <c r="AW110" s="190">
        <f ca="1">-RevReq!AW938</f>
        <v>0</v>
      </c>
      <c r="AX110" s="190">
        <f ca="1">-RevReq!AX938</f>
        <v>0</v>
      </c>
      <c r="AY110" s="190">
        <f ca="1">-RevReq!AY938</f>
        <v>0</v>
      </c>
      <c r="AZ110" s="190">
        <f ca="1">-RevReq!AZ938</f>
        <v>0</v>
      </c>
      <c r="BA110" s="190">
        <f ca="1">-RevReq!BA938</f>
        <v>0</v>
      </c>
      <c r="BB110" s="190">
        <f ca="1">-RevReq!BB938</f>
        <v>0</v>
      </c>
      <c r="BC110" s="190">
        <f ca="1">-RevReq!BC938</f>
        <v>0</v>
      </c>
      <c r="BD110" s="190">
        <f ca="1">-RevReq!BD938</f>
        <v>0</v>
      </c>
      <c r="BE110" s="190">
        <f ca="1">-RevReq!BE938</f>
        <v>0</v>
      </c>
      <c r="BF110" s="190">
        <f ca="1">-RevReq!BF938</f>
        <v>0</v>
      </c>
      <c r="BG110" s="190">
        <f ca="1">-RevReq!BG938</f>
        <v>0</v>
      </c>
      <c r="BH110" s="190">
        <f ca="1">-RevReq!BH938</f>
        <v>0</v>
      </c>
      <c r="BI110" s="190">
        <f ca="1">-RevReq!BI938</f>
        <v>0</v>
      </c>
      <c r="BJ110" s="190">
        <f ca="1">-RevReq!BJ938</f>
        <v>0</v>
      </c>
      <c r="BK110" s="190">
        <f ca="1">-RevReq!BK938</f>
        <v>0</v>
      </c>
      <c r="BL110" s="190">
        <f ca="1">-RevReq!BL938</f>
        <v>0</v>
      </c>
      <c r="BM110" s="190">
        <f ca="1">-RevReq!BM938</f>
        <v>0</v>
      </c>
    </row>
    <row r="111" spans="3:65" x14ac:dyDescent="0.2">
      <c r="C111" s="51">
        <f t="shared" si="86"/>
        <v>24</v>
      </c>
      <c r="D111" s="37" t="str">
        <f t="shared" si="87"/>
        <v>item 24</v>
      </c>
      <c r="E111" s="37" t="str">
        <f t="shared" si="87"/>
        <v>Operating Expense</v>
      </c>
      <c r="F111" s="37">
        <f t="shared" si="87"/>
        <v>2</v>
      </c>
      <c r="G111" s="62"/>
      <c r="H111" s="64">
        <f t="shared" si="85"/>
        <v>0.38574999999999998</v>
      </c>
      <c r="K111" s="123">
        <f t="shared" ca="1" si="88"/>
        <v>0</v>
      </c>
      <c r="L111" s="124">
        <f t="shared" ca="1" si="89"/>
        <v>0</v>
      </c>
      <c r="O111" s="190">
        <f ca="1">-RevReq!O939</f>
        <v>0</v>
      </c>
      <c r="P111" s="190">
        <f ca="1">-RevReq!P939</f>
        <v>0</v>
      </c>
      <c r="Q111" s="190">
        <f ca="1">-RevReq!Q939</f>
        <v>0</v>
      </c>
      <c r="R111" s="190">
        <f ca="1">-RevReq!R939</f>
        <v>0</v>
      </c>
      <c r="S111" s="190">
        <f ca="1">-RevReq!S939</f>
        <v>0</v>
      </c>
      <c r="T111" s="190">
        <f ca="1">-RevReq!T939</f>
        <v>0</v>
      </c>
      <c r="U111" s="190">
        <f ca="1">-RevReq!U939</f>
        <v>0</v>
      </c>
      <c r="V111" s="190">
        <f ca="1">-RevReq!V939</f>
        <v>0</v>
      </c>
      <c r="W111" s="190">
        <f ca="1">-RevReq!W939</f>
        <v>0</v>
      </c>
      <c r="X111" s="190">
        <f ca="1">-RevReq!X939</f>
        <v>0</v>
      </c>
      <c r="Y111" s="190">
        <f ca="1">-RevReq!Y939</f>
        <v>0</v>
      </c>
      <c r="Z111" s="190">
        <f ca="1">-RevReq!Z939</f>
        <v>0</v>
      </c>
      <c r="AA111" s="190">
        <f ca="1">-RevReq!AA939</f>
        <v>0</v>
      </c>
      <c r="AB111" s="190">
        <f ca="1">-RevReq!AB939</f>
        <v>0</v>
      </c>
      <c r="AC111" s="190">
        <f ca="1">-RevReq!AC939</f>
        <v>0</v>
      </c>
      <c r="AD111" s="190">
        <f ca="1">-RevReq!AD939</f>
        <v>0</v>
      </c>
      <c r="AE111" s="190">
        <f ca="1">-RevReq!AE939</f>
        <v>0</v>
      </c>
      <c r="AF111" s="190">
        <f ca="1">-RevReq!AF939</f>
        <v>0</v>
      </c>
      <c r="AG111" s="190">
        <f ca="1">-RevReq!AG939</f>
        <v>0</v>
      </c>
      <c r="AH111" s="190">
        <f ca="1">-RevReq!AH939</f>
        <v>0</v>
      </c>
      <c r="AI111" s="190">
        <f ca="1">-RevReq!AI939</f>
        <v>0</v>
      </c>
      <c r="AJ111" s="190">
        <f ca="1">-RevReq!AJ939</f>
        <v>0</v>
      </c>
      <c r="AK111" s="190">
        <f ca="1">-RevReq!AK939</f>
        <v>0</v>
      </c>
      <c r="AL111" s="190">
        <f ca="1">-RevReq!AL939</f>
        <v>0</v>
      </c>
      <c r="AM111" s="190">
        <f ca="1">-RevReq!AM939</f>
        <v>0</v>
      </c>
      <c r="AN111" s="190">
        <f ca="1">-RevReq!AN939</f>
        <v>0</v>
      </c>
      <c r="AO111" s="190">
        <f ca="1">-RevReq!AO939</f>
        <v>0</v>
      </c>
      <c r="AP111" s="190">
        <f ca="1">-RevReq!AP939</f>
        <v>0</v>
      </c>
      <c r="AQ111" s="190">
        <f ca="1">-RevReq!AQ939</f>
        <v>0</v>
      </c>
      <c r="AR111" s="190">
        <f ca="1">-RevReq!AR939</f>
        <v>0</v>
      </c>
      <c r="AS111" s="190">
        <f ca="1">-RevReq!AS939</f>
        <v>0</v>
      </c>
      <c r="AT111" s="190">
        <f ca="1">-RevReq!AT939</f>
        <v>0</v>
      </c>
      <c r="AU111" s="190">
        <f ca="1">-RevReq!AU939</f>
        <v>0</v>
      </c>
      <c r="AV111" s="190">
        <f ca="1">-RevReq!AV939</f>
        <v>0</v>
      </c>
      <c r="AW111" s="190">
        <f ca="1">-RevReq!AW939</f>
        <v>0</v>
      </c>
      <c r="AX111" s="190">
        <f ca="1">-RevReq!AX939</f>
        <v>0</v>
      </c>
      <c r="AY111" s="190">
        <f ca="1">-RevReq!AY939</f>
        <v>0</v>
      </c>
      <c r="AZ111" s="190">
        <f ca="1">-RevReq!AZ939</f>
        <v>0</v>
      </c>
      <c r="BA111" s="190">
        <f ca="1">-RevReq!BA939</f>
        <v>0</v>
      </c>
      <c r="BB111" s="190">
        <f ca="1">-RevReq!BB939</f>
        <v>0</v>
      </c>
      <c r="BC111" s="190">
        <f ca="1">-RevReq!BC939</f>
        <v>0</v>
      </c>
      <c r="BD111" s="190">
        <f ca="1">-RevReq!BD939</f>
        <v>0</v>
      </c>
      <c r="BE111" s="190">
        <f ca="1">-RevReq!BE939</f>
        <v>0</v>
      </c>
      <c r="BF111" s="190">
        <f ca="1">-RevReq!BF939</f>
        <v>0</v>
      </c>
      <c r="BG111" s="190">
        <f ca="1">-RevReq!BG939</f>
        <v>0</v>
      </c>
      <c r="BH111" s="190">
        <f ca="1">-RevReq!BH939</f>
        <v>0</v>
      </c>
      <c r="BI111" s="190">
        <f ca="1">-RevReq!BI939</f>
        <v>0</v>
      </c>
      <c r="BJ111" s="190">
        <f ca="1">-RevReq!BJ939</f>
        <v>0</v>
      </c>
      <c r="BK111" s="190">
        <f ca="1">-RevReq!BK939</f>
        <v>0</v>
      </c>
      <c r="BL111" s="190">
        <f ca="1">-RevReq!BL939</f>
        <v>0</v>
      </c>
      <c r="BM111" s="190">
        <f ca="1">-RevReq!BM939</f>
        <v>0</v>
      </c>
    </row>
    <row r="112" spans="3:65" x14ac:dyDescent="0.2">
      <c r="C112" s="51">
        <f t="shared" si="86"/>
        <v>25</v>
      </c>
      <c r="D112" s="37" t="str">
        <f t="shared" si="87"/>
        <v>item 25</v>
      </c>
      <c r="E112" s="37" t="str">
        <f t="shared" si="87"/>
        <v>Operating Expense</v>
      </c>
      <c r="F112" s="37">
        <f t="shared" si="87"/>
        <v>2</v>
      </c>
      <c r="G112" s="62"/>
      <c r="H112" s="64">
        <f t="shared" si="85"/>
        <v>0.38574999999999998</v>
      </c>
      <c r="K112" s="125">
        <f t="shared" ca="1" si="88"/>
        <v>0</v>
      </c>
      <c r="L112" s="126">
        <f t="shared" ca="1" si="89"/>
        <v>0</v>
      </c>
      <c r="O112" s="190">
        <f ca="1">-RevReq!O940</f>
        <v>0</v>
      </c>
      <c r="P112" s="190">
        <f ca="1">-RevReq!P940</f>
        <v>0</v>
      </c>
      <c r="Q112" s="190">
        <f ca="1">-RevReq!Q940</f>
        <v>0</v>
      </c>
      <c r="R112" s="190">
        <f ca="1">-RevReq!R940</f>
        <v>0</v>
      </c>
      <c r="S112" s="190">
        <f ca="1">-RevReq!S940</f>
        <v>0</v>
      </c>
      <c r="T112" s="190">
        <f ca="1">-RevReq!T940</f>
        <v>0</v>
      </c>
      <c r="U112" s="190">
        <f ca="1">-RevReq!U940</f>
        <v>0</v>
      </c>
      <c r="V112" s="190">
        <f ca="1">-RevReq!V940</f>
        <v>0</v>
      </c>
      <c r="W112" s="190">
        <f ca="1">-RevReq!W940</f>
        <v>0</v>
      </c>
      <c r="X112" s="190">
        <f ca="1">-RevReq!X940</f>
        <v>0</v>
      </c>
      <c r="Y112" s="190">
        <f ca="1">-RevReq!Y940</f>
        <v>0</v>
      </c>
      <c r="Z112" s="190">
        <f ca="1">-RevReq!Z940</f>
        <v>0</v>
      </c>
      <c r="AA112" s="190">
        <f ca="1">-RevReq!AA940</f>
        <v>0</v>
      </c>
      <c r="AB112" s="190">
        <f ca="1">-RevReq!AB940</f>
        <v>0</v>
      </c>
      <c r="AC112" s="190">
        <f ca="1">-RevReq!AC940</f>
        <v>0</v>
      </c>
      <c r="AD112" s="190">
        <f ca="1">-RevReq!AD940</f>
        <v>0</v>
      </c>
      <c r="AE112" s="190">
        <f ca="1">-RevReq!AE940</f>
        <v>0</v>
      </c>
      <c r="AF112" s="190">
        <f ca="1">-RevReq!AF940</f>
        <v>0</v>
      </c>
      <c r="AG112" s="190">
        <f ca="1">-RevReq!AG940</f>
        <v>0</v>
      </c>
      <c r="AH112" s="190">
        <f ca="1">-RevReq!AH940</f>
        <v>0</v>
      </c>
      <c r="AI112" s="190">
        <f ca="1">-RevReq!AI940</f>
        <v>0</v>
      </c>
      <c r="AJ112" s="190">
        <f ca="1">-RevReq!AJ940</f>
        <v>0</v>
      </c>
      <c r="AK112" s="190">
        <f ca="1">-RevReq!AK940</f>
        <v>0</v>
      </c>
      <c r="AL112" s="190">
        <f ca="1">-RevReq!AL940</f>
        <v>0</v>
      </c>
      <c r="AM112" s="190">
        <f ca="1">-RevReq!AM940</f>
        <v>0</v>
      </c>
      <c r="AN112" s="190">
        <f ca="1">-RevReq!AN940</f>
        <v>0</v>
      </c>
      <c r="AO112" s="190">
        <f ca="1">-RevReq!AO940</f>
        <v>0</v>
      </c>
      <c r="AP112" s="190">
        <f ca="1">-RevReq!AP940</f>
        <v>0</v>
      </c>
      <c r="AQ112" s="190">
        <f ca="1">-RevReq!AQ940</f>
        <v>0</v>
      </c>
      <c r="AR112" s="190">
        <f ca="1">-RevReq!AR940</f>
        <v>0</v>
      </c>
      <c r="AS112" s="190">
        <f ca="1">-RevReq!AS940</f>
        <v>0</v>
      </c>
      <c r="AT112" s="190">
        <f ca="1">-RevReq!AT940</f>
        <v>0</v>
      </c>
      <c r="AU112" s="190">
        <f ca="1">-RevReq!AU940</f>
        <v>0</v>
      </c>
      <c r="AV112" s="190">
        <f ca="1">-RevReq!AV940</f>
        <v>0</v>
      </c>
      <c r="AW112" s="190">
        <f ca="1">-RevReq!AW940</f>
        <v>0</v>
      </c>
      <c r="AX112" s="190">
        <f ca="1">-RevReq!AX940</f>
        <v>0</v>
      </c>
      <c r="AY112" s="190">
        <f ca="1">-RevReq!AY940</f>
        <v>0</v>
      </c>
      <c r="AZ112" s="190">
        <f ca="1">-RevReq!AZ940</f>
        <v>0</v>
      </c>
      <c r="BA112" s="190">
        <f ca="1">-RevReq!BA940</f>
        <v>0</v>
      </c>
      <c r="BB112" s="190">
        <f ca="1">-RevReq!BB940</f>
        <v>0</v>
      </c>
      <c r="BC112" s="190">
        <f ca="1">-RevReq!BC940</f>
        <v>0</v>
      </c>
      <c r="BD112" s="190">
        <f ca="1">-RevReq!BD940</f>
        <v>0</v>
      </c>
      <c r="BE112" s="190">
        <f ca="1">-RevReq!BE940</f>
        <v>0</v>
      </c>
      <c r="BF112" s="190">
        <f ca="1">-RevReq!BF940</f>
        <v>0</v>
      </c>
      <c r="BG112" s="190">
        <f ca="1">-RevReq!BG940</f>
        <v>0</v>
      </c>
      <c r="BH112" s="190">
        <f ca="1">-RevReq!BH940</f>
        <v>0</v>
      </c>
      <c r="BI112" s="190">
        <f ca="1">-RevReq!BI940</f>
        <v>0</v>
      </c>
      <c r="BJ112" s="190">
        <f ca="1">-RevReq!BJ940</f>
        <v>0</v>
      </c>
      <c r="BK112" s="190">
        <f ca="1">-RevReq!BK940</f>
        <v>0</v>
      </c>
      <c r="BL112" s="190">
        <f ca="1">-RevReq!BL940</f>
        <v>0</v>
      </c>
      <c r="BM112" s="190">
        <f ca="1">-RevReq!BM940</f>
        <v>0</v>
      </c>
    </row>
    <row r="113" spans="3:65" x14ac:dyDescent="0.2">
      <c r="D113" s="48" t="str">
        <f>"Total "&amp;D87</f>
        <v>Total Property Tax and Insurance</v>
      </c>
      <c r="K113" s="127">
        <f t="shared" ca="1" si="88"/>
        <v>-190639.33218075111</v>
      </c>
      <c r="L113" s="128">
        <f t="shared" ca="1" si="89"/>
        <v>-400596.15557350713</v>
      </c>
      <c r="O113" s="60">
        <f ca="1">SUM(O88:O112)</f>
        <v>0</v>
      </c>
      <c r="P113" s="60">
        <f ca="1">SUM(P88:P112)</f>
        <v>-18719.446522126513</v>
      </c>
      <c r="Q113" s="60">
        <f t="shared" ref="Q113:BM113" ca="1" si="90">SUM(Q88:Q112)</f>
        <v>-18251.46035907335</v>
      </c>
      <c r="R113" s="60">
        <f t="shared" ca="1" si="90"/>
        <v>-17783.474196020186</v>
      </c>
      <c r="S113" s="60">
        <f t="shared" ca="1" si="90"/>
        <v>-17315.488032967023</v>
      </c>
      <c r="T113" s="60">
        <f t="shared" ca="1" si="90"/>
        <v>-16847.501869913864</v>
      </c>
      <c r="U113" s="60">
        <f t="shared" ca="1" si="90"/>
        <v>-16379.5157068607</v>
      </c>
      <c r="V113" s="60">
        <f t="shared" ca="1" si="90"/>
        <v>-15911.529543807537</v>
      </c>
      <c r="W113" s="60">
        <f t="shared" ca="1" si="90"/>
        <v>-15443.543380754374</v>
      </c>
      <c r="X113" s="60">
        <f t="shared" ca="1" si="90"/>
        <v>-14975.557217701211</v>
      </c>
      <c r="Y113" s="60">
        <f t="shared" ca="1" si="90"/>
        <v>-14507.571054648048</v>
      </c>
      <c r="Z113" s="60">
        <f t="shared" ca="1" si="90"/>
        <v>-14039.584891594886</v>
      </c>
      <c r="AA113" s="60">
        <f t="shared" ca="1" si="90"/>
        <v>-13571.598728541725</v>
      </c>
      <c r="AB113" s="60">
        <f t="shared" ca="1" si="90"/>
        <v>-13103.61256548856</v>
      </c>
      <c r="AC113" s="60">
        <f t="shared" ca="1" si="90"/>
        <v>-12635.626402435397</v>
      </c>
      <c r="AD113" s="60">
        <f t="shared" ca="1" si="90"/>
        <v>-12167.64023938223</v>
      </c>
      <c r="AE113" s="60">
        <f t="shared" ca="1" si="90"/>
        <v>-11699.654076329072</v>
      </c>
      <c r="AF113" s="60">
        <f t="shared" ca="1" si="90"/>
        <v>-11231.667913275905</v>
      </c>
      <c r="AG113" s="60">
        <f t="shared" ca="1" si="90"/>
        <v>-10763.681750222744</v>
      </c>
      <c r="AH113" s="60">
        <f t="shared" ca="1" si="90"/>
        <v>-10295.695587169577</v>
      </c>
      <c r="AI113" s="60">
        <f t="shared" ca="1" si="90"/>
        <v>-9827.7094241164159</v>
      </c>
      <c r="AJ113" s="60">
        <f t="shared" ca="1" si="90"/>
        <v>-9359.7232610632545</v>
      </c>
      <c r="AK113" s="60">
        <f t="shared" ca="1" si="90"/>
        <v>-8891.7370980100914</v>
      </c>
      <c r="AL113" s="60">
        <f t="shared" ca="1" si="90"/>
        <v>-8423.7509349569282</v>
      </c>
      <c r="AM113" s="60">
        <f t="shared" ca="1" si="90"/>
        <v>-7955.764771903765</v>
      </c>
      <c r="AN113" s="60">
        <f t="shared" ca="1" si="90"/>
        <v>-7487.7786088506018</v>
      </c>
      <c r="AO113" s="60">
        <f t="shared" ca="1" si="90"/>
        <v>-7019.7924457974377</v>
      </c>
      <c r="AP113" s="60">
        <f t="shared" ca="1" si="90"/>
        <v>-6551.8062827442754</v>
      </c>
      <c r="AQ113" s="60">
        <f t="shared" ca="1" si="90"/>
        <v>-6083.8201196911114</v>
      </c>
      <c r="AR113" s="60">
        <f t="shared" ca="1" si="90"/>
        <v>-5615.8339566379491</v>
      </c>
      <c r="AS113" s="60">
        <f t="shared" ca="1" si="90"/>
        <v>-5147.8477935847859</v>
      </c>
      <c r="AT113" s="60">
        <f t="shared" ca="1" si="90"/>
        <v>-4679.8616305316227</v>
      </c>
      <c r="AU113" s="60">
        <f t="shared" ca="1" si="90"/>
        <v>-4211.8754674784586</v>
      </c>
      <c r="AV113" s="60">
        <f t="shared" ca="1" si="90"/>
        <v>-3743.8893044253027</v>
      </c>
      <c r="AW113" s="60">
        <f t="shared" ca="1" si="90"/>
        <v>-3743.8893044253027</v>
      </c>
      <c r="AX113" s="60">
        <f t="shared" ca="1" si="90"/>
        <v>-3743.8893044253027</v>
      </c>
      <c r="AY113" s="60">
        <f t="shared" ca="1" si="90"/>
        <v>-3743.8893044253027</v>
      </c>
      <c r="AZ113" s="60">
        <f t="shared" ca="1" si="90"/>
        <v>-3743.8893044253027</v>
      </c>
      <c r="BA113" s="60">
        <f t="shared" ca="1" si="90"/>
        <v>-3743.8893044253027</v>
      </c>
      <c r="BB113" s="60">
        <f t="shared" ca="1" si="90"/>
        <v>-3743.8893044253027</v>
      </c>
      <c r="BC113" s="60">
        <f t="shared" ca="1" si="90"/>
        <v>-3743.8893044253027</v>
      </c>
      <c r="BD113" s="60">
        <f t="shared" ca="1" si="90"/>
        <v>-3743.8893044253027</v>
      </c>
      <c r="BE113" s="60">
        <f t="shared" ca="1" si="90"/>
        <v>0</v>
      </c>
      <c r="BF113" s="60">
        <f t="shared" ca="1" si="90"/>
        <v>0</v>
      </c>
      <c r="BG113" s="60">
        <f t="shared" ca="1" si="90"/>
        <v>0</v>
      </c>
      <c r="BH113" s="60">
        <f t="shared" ca="1" si="90"/>
        <v>0</v>
      </c>
      <c r="BI113" s="60">
        <f t="shared" ca="1" si="90"/>
        <v>0</v>
      </c>
      <c r="BJ113" s="60">
        <f t="shared" ca="1" si="90"/>
        <v>0</v>
      </c>
      <c r="BK113" s="60">
        <f t="shared" ca="1" si="90"/>
        <v>0</v>
      </c>
      <c r="BL113" s="60">
        <f t="shared" ca="1" si="90"/>
        <v>0</v>
      </c>
      <c r="BM113" s="60">
        <f t="shared" ca="1" si="90"/>
        <v>0</v>
      </c>
    </row>
    <row r="114" spans="3:65" s="57" customFormat="1" x14ac:dyDescent="0.2">
      <c r="D114" s="58"/>
      <c r="F114" s="63"/>
      <c r="G114" s="63"/>
    </row>
    <row r="115" spans="3:65" s="57" customFormat="1" x14ac:dyDescent="0.2">
      <c r="D115" s="58"/>
      <c r="F115" s="63"/>
      <c r="G115" s="63"/>
    </row>
    <row r="116" spans="3:65" x14ac:dyDescent="0.2">
      <c r="D116" s="49" t="s">
        <v>209</v>
      </c>
      <c r="E116" s="45"/>
      <c r="F116" s="50"/>
      <c r="G116" s="50"/>
      <c r="K116" s="46"/>
      <c r="L116" s="46"/>
      <c r="M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3:65" x14ac:dyDescent="0.2">
      <c r="C117" s="51">
        <f>C116+1</f>
        <v>1</v>
      </c>
      <c r="D117" s="37" t="str">
        <f>INDEX(D$59:D$83,$C117,1)</f>
        <v>CR Factors</v>
      </c>
      <c r="E117" s="37" t="str">
        <f>INDEX(E$59:E$83,$C117,1)</f>
        <v>Capital</v>
      </c>
      <c r="F117" s="37">
        <f>INDEX(F$59:F$83,$C117,1)</f>
        <v>4</v>
      </c>
      <c r="G117" s="62"/>
      <c r="H117" s="64">
        <f t="shared" ref="H117:H141" si="91">Tax_Rate</f>
        <v>0.38574999999999998</v>
      </c>
      <c r="K117" s="123">
        <f ca="1">SUMPRODUCT(O117:BM117,$O$7:$BM$7)</f>
        <v>368275.37013284932</v>
      </c>
      <c r="L117" s="124">
        <f ca="1">SUM(O117:BM117)</f>
        <v>540279.9670124806</v>
      </c>
      <c r="O117" s="190">
        <f t="shared" ref="O117:AT117" ca="1" si="92">-O264*$H117</f>
        <v>0</v>
      </c>
      <c r="P117" s="190">
        <f t="shared" ca="1" si="92"/>
        <v>170200.40149591028</v>
      </c>
      <c r="Q117" s="190">
        <f t="shared" ca="1" si="92"/>
        <v>23748.87633351254</v>
      </c>
      <c r="R117" s="190">
        <f t="shared" ca="1" si="92"/>
        <v>22313.891671114787</v>
      </c>
      <c r="S117" s="190">
        <f t="shared" ca="1" si="92"/>
        <v>20976.116008717028</v>
      </c>
      <c r="T117" s="190">
        <f t="shared" ca="1" si="92"/>
        <v>19721.66234631927</v>
      </c>
      <c r="U117" s="190">
        <f t="shared" ca="1" si="92"/>
        <v>18550.530683921515</v>
      </c>
      <c r="V117" s="190">
        <f t="shared" ca="1" si="92"/>
        <v>17451.148521523759</v>
      </c>
      <c r="W117" s="190">
        <f t="shared" ca="1" si="92"/>
        <v>16423.515859126001</v>
      </c>
      <c r="X117" s="190">
        <f t="shared" ca="1" si="92"/>
        <v>16104.12019672824</v>
      </c>
      <c r="Y117" s="190">
        <f t="shared" ca="1" si="92"/>
        <v>15921.280034330481</v>
      </c>
      <c r="Z117" s="190">
        <f t="shared" ca="1" si="92"/>
        <v>15743.068871932728</v>
      </c>
      <c r="AA117" s="190">
        <f t="shared" ca="1" si="92"/>
        <v>15560.228709534967</v>
      </c>
      <c r="AB117" s="190">
        <f t="shared" ca="1" si="92"/>
        <v>15382.017547137211</v>
      </c>
      <c r="AC117" s="190">
        <f t="shared" ca="1" si="92"/>
        <v>15199.177384739452</v>
      </c>
      <c r="AD117" s="190">
        <f t="shared" ca="1" si="92"/>
        <v>15020.966222341694</v>
      </c>
      <c r="AE117" s="190">
        <f t="shared" ca="1" si="92"/>
        <v>14838.126059943937</v>
      </c>
      <c r="AF117" s="190">
        <f t="shared" ca="1" si="92"/>
        <v>14659.914897546178</v>
      </c>
      <c r="AG117" s="190">
        <f t="shared" ca="1" si="92"/>
        <v>14477.074735148422</v>
      </c>
      <c r="AH117" s="190">
        <f t="shared" ca="1" si="92"/>
        <v>14298.863572750663</v>
      </c>
      <c r="AI117" s="190">
        <f t="shared" ca="1" si="92"/>
        <v>14116.023410352907</v>
      </c>
      <c r="AJ117" s="190">
        <f t="shared" ca="1" si="92"/>
        <v>8774.1627479551498</v>
      </c>
      <c r="AK117" s="190">
        <f t="shared" ca="1" si="92"/>
        <v>3429.9875855573928</v>
      </c>
      <c r="AL117" s="190">
        <f t="shared" ca="1" si="92"/>
        <v>3249.4619231596348</v>
      </c>
      <c r="AM117" s="190">
        <f t="shared" ca="1" si="92"/>
        <v>3068.9362607618773</v>
      </c>
      <c r="AN117" s="190">
        <f t="shared" ca="1" si="92"/>
        <v>2888.4105983641193</v>
      </c>
      <c r="AO117" s="190">
        <f t="shared" ca="1" si="92"/>
        <v>2707.8849359663614</v>
      </c>
      <c r="AP117" s="190">
        <f t="shared" ca="1" si="92"/>
        <v>2527.3592735686043</v>
      </c>
      <c r="AQ117" s="190">
        <f t="shared" ca="1" si="92"/>
        <v>2346.8336111708459</v>
      </c>
      <c r="AR117" s="190">
        <f t="shared" ca="1" si="92"/>
        <v>2166.3079487730888</v>
      </c>
      <c r="AS117" s="190">
        <f t="shared" ca="1" si="92"/>
        <v>1985.7822863753311</v>
      </c>
      <c r="AT117" s="190">
        <f t="shared" ca="1" si="92"/>
        <v>1805.2566239775733</v>
      </c>
      <c r="AU117" s="190">
        <f t="shared" ref="AU117:BM117" ca="1" si="93">-AU264*$H117</f>
        <v>1624.7309615798154</v>
      </c>
      <c r="AV117" s="190">
        <f t="shared" ca="1" si="93"/>
        <v>1444.2052991820606</v>
      </c>
      <c r="AW117" s="190">
        <f t="shared" ca="1" si="93"/>
        <v>1444.2052991820606</v>
      </c>
      <c r="AX117" s="190">
        <f t="shared" ca="1" si="93"/>
        <v>1444.2052991820606</v>
      </c>
      <c r="AY117" s="190">
        <f t="shared" ca="1" si="93"/>
        <v>1444.2052991820606</v>
      </c>
      <c r="AZ117" s="190">
        <f t="shared" ca="1" si="93"/>
        <v>1444.2052991820606</v>
      </c>
      <c r="BA117" s="190">
        <f t="shared" ca="1" si="93"/>
        <v>1444.2052991820606</v>
      </c>
      <c r="BB117" s="190">
        <f t="shared" ca="1" si="93"/>
        <v>1444.2052991820606</v>
      </c>
      <c r="BC117" s="190">
        <f t="shared" ca="1" si="93"/>
        <v>1444.2052991820606</v>
      </c>
      <c r="BD117" s="190">
        <f t="shared" ca="1" si="93"/>
        <v>1444.2052991820606</v>
      </c>
      <c r="BE117" s="190">
        <f t="shared" ca="1" si="93"/>
        <v>0</v>
      </c>
      <c r="BF117" s="190">
        <f t="shared" ca="1" si="93"/>
        <v>0</v>
      </c>
      <c r="BG117" s="190">
        <f t="shared" ca="1" si="93"/>
        <v>0</v>
      </c>
      <c r="BH117" s="190">
        <f t="shared" ca="1" si="93"/>
        <v>0</v>
      </c>
      <c r="BI117" s="190">
        <f t="shared" ca="1" si="93"/>
        <v>0</v>
      </c>
      <c r="BJ117" s="190">
        <f t="shared" ca="1" si="93"/>
        <v>0</v>
      </c>
      <c r="BK117" s="190">
        <f t="shared" ca="1" si="93"/>
        <v>0</v>
      </c>
      <c r="BL117" s="190">
        <f t="shared" ca="1" si="93"/>
        <v>0</v>
      </c>
      <c r="BM117" s="190">
        <f t="shared" ca="1" si="93"/>
        <v>0</v>
      </c>
    </row>
    <row r="118" spans="3:65" x14ac:dyDescent="0.2">
      <c r="C118" s="51">
        <f t="shared" ref="C118:C141" si="94">C117+1</f>
        <v>2</v>
      </c>
      <c r="D118" s="37" t="str">
        <f t="shared" ref="D118:F141" si="95">INDEX(D$59:D$83,$C118,1)</f>
        <v>item 2</v>
      </c>
      <c r="E118" s="37" t="str">
        <f t="shared" si="95"/>
        <v>Operating Expense</v>
      </c>
      <c r="F118" s="37">
        <f t="shared" si="95"/>
        <v>2</v>
      </c>
      <c r="G118" s="62"/>
      <c r="H118" s="64">
        <f t="shared" si="91"/>
        <v>0.38574999999999998</v>
      </c>
      <c r="K118" s="123">
        <f t="shared" ref="K118:K142" ca="1" si="96">SUMPRODUCT(O118:BM118,$O$7:$BM$7)</f>
        <v>0</v>
      </c>
      <c r="L118" s="124">
        <f t="shared" ref="L118:L142" ca="1" si="97">SUM(O118:BM118)</f>
        <v>0</v>
      </c>
      <c r="O118" s="190">
        <f t="shared" ref="O118:AT118" ca="1" si="98">-O265*$H118</f>
        <v>0</v>
      </c>
      <c r="P118" s="190">
        <f t="shared" ca="1" si="98"/>
        <v>0</v>
      </c>
      <c r="Q118" s="190">
        <f t="shared" ca="1" si="98"/>
        <v>0</v>
      </c>
      <c r="R118" s="190">
        <f t="shared" ca="1" si="98"/>
        <v>0</v>
      </c>
      <c r="S118" s="190">
        <f t="shared" ca="1" si="98"/>
        <v>0</v>
      </c>
      <c r="T118" s="190">
        <f t="shared" ca="1" si="98"/>
        <v>0</v>
      </c>
      <c r="U118" s="190">
        <f t="shared" ca="1" si="98"/>
        <v>0</v>
      </c>
      <c r="V118" s="190">
        <f t="shared" ca="1" si="98"/>
        <v>0</v>
      </c>
      <c r="W118" s="190">
        <f t="shared" ca="1" si="98"/>
        <v>0</v>
      </c>
      <c r="X118" s="190">
        <f t="shared" ca="1" si="98"/>
        <v>0</v>
      </c>
      <c r="Y118" s="190">
        <f t="shared" ca="1" si="98"/>
        <v>0</v>
      </c>
      <c r="Z118" s="190">
        <f t="shared" ca="1" si="98"/>
        <v>0</v>
      </c>
      <c r="AA118" s="190">
        <f t="shared" ca="1" si="98"/>
        <v>0</v>
      </c>
      <c r="AB118" s="190">
        <f t="shared" ca="1" si="98"/>
        <v>0</v>
      </c>
      <c r="AC118" s="190">
        <f t="shared" ca="1" si="98"/>
        <v>0</v>
      </c>
      <c r="AD118" s="190">
        <f t="shared" ca="1" si="98"/>
        <v>0</v>
      </c>
      <c r="AE118" s="190">
        <f t="shared" ca="1" si="98"/>
        <v>0</v>
      </c>
      <c r="AF118" s="190">
        <f t="shared" ca="1" si="98"/>
        <v>0</v>
      </c>
      <c r="AG118" s="190">
        <f t="shared" ca="1" si="98"/>
        <v>0</v>
      </c>
      <c r="AH118" s="190">
        <f t="shared" ca="1" si="98"/>
        <v>0</v>
      </c>
      <c r="AI118" s="190">
        <f t="shared" ca="1" si="98"/>
        <v>0</v>
      </c>
      <c r="AJ118" s="190">
        <f t="shared" ca="1" si="98"/>
        <v>0</v>
      </c>
      <c r="AK118" s="190">
        <f t="shared" ca="1" si="98"/>
        <v>0</v>
      </c>
      <c r="AL118" s="190">
        <f t="shared" ca="1" si="98"/>
        <v>0</v>
      </c>
      <c r="AM118" s="190">
        <f t="shared" ca="1" si="98"/>
        <v>0</v>
      </c>
      <c r="AN118" s="190">
        <f t="shared" ca="1" si="98"/>
        <v>0</v>
      </c>
      <c r="AO118" s="190">
        <f t="shared" ca="1" si="98"/>
        <v>0</v>
      </c>
      <c r="AP118" s="190">
        <f t="shared" ca="1" si="98"/>
        <v>0</v>
      </c>
      <c r="AQ118" s="190">
        <f t="shared" ca="1" si="98"/>
        <v>0</v>
      </c>
      <c r="AR118" s="190">
        <f t="shared" ca="1" si="98"/>
        <v>0</v>
      </c>
      <c r="AS118" s="190">
        <f t="shared" ca="1" si="98"/>
        <v>0</v>
      </c>
      <c r="AT118" s="190">
        <f t="shared" ca="1" si="98"/>
        <v>0</v>
      </c>
      <c r="AU118" s="190">
        <f t="shared" ref="AU118:BM118" ca="1" si="99">-AU265*$H118</f>
        <v>0</v>
      </c>
      <c r="AV118" s="190">
        <f t="shared" ca="1" si="99"/>
        <v>0</v>
      </c>
      <c r="AW118" s="190">
        <f t="shared" ca="1" si="99"/>
        <v>0</v>
      </c>
      <c r="AX118" s="190">
        <f t="shared" ca="1" si="99"/>
        <v>0</v>
      </c>
      <c r="AY118" s="190">
        <f t="shared" ca="1" si="99"/>
        <v>0</v>
      </c>
      <c r="AZ118" s="190">
        <f t="shared" ca="1" si="99"/>
        <v>0</v>
      </c>
      <c r="BA118" s="190">
        <f t="shared" ca="1" si="99"/>
        <v>0</v>
      </c>
      <c r="BB118" s="190">
        <f t="shared" ca="1" si="99"/>
        <v>0</v>
      </c>
      <c r="BC118" s="190">
        <f t="shared" ca="1" si="99"/>
        <v>0</v>
      </c>
      <c r="BD118" s="190">
        <f t="shared" ca="1" si="99"/>
        <v>0</v>
      </c>
      <c r="BE118" s="190">
        <f t="shared" ca="1" si="99"/>
        <v>0</v>
      </c>
      <c r="BF118" s="190">
        <f t="shared" ca="1" si="99"/>
        <v>0</v>
      </c>
      <c r="BG118" s="190">
        <f t="shared" ca="1" si="99"/>
        <v>0</v>
      </c>
      <c r="BH118" s="190">
        <f t="shared" ca="1" si="99"/>
        <v>0</v>
      </c>
      <c r="BI118" s="190">
        <f t="shared" ca="1" si="99"/>
        <v>0</v>
      </c>
      <c r="BJ118" s="190">
        <f t="shared" ca="1" si="99"/>
        <v>0</v>
      </c>
      <c r="BK118" s="190">
        <f t="shared" ca="1" si="99"/>
        <v>0</v>
      </c>
      <c r="BL118" s="190">
        <f t="shared" ca="1" si="99"/>
        <v>0</v>
      </c>
      <c r="BM118" s="190">
        <f t="shared" ca="1" si="99"/>
        <v>0</v>
      </c>
    </row>
    <row r="119" spans="3:65" x14ac:dyDescent="0.2">
      <c r="C119" s="51">
        <f t="shared" si="94"/>
        <v>3</v>
      </c>
      <c r="D119" s="37" t="str">
        <f t="shared" si="95"/>
        <v>item 3</v>
      </c>
      <c r="E119" s="37" t="str">
        <f t="shared" si="95"/>
        <v>Operating Expense</v>
      </c>
      <c r="F119" s="37">
        <f t="shared" si="95"/>
        <v>2</v>
      </c>
      <c r="G119" s="62"/>
      <c r="H119" s="64">
        <f t="shared" si="91"/>
        <v>0.38574999999999998</v>
      </c>
      <c r="K119" s="123">
        <f t="shared" ca="1" si="96"/>
        <v>0</v>
      </c>
      <c r="L119" s="124">
        <f t="shared" ca="1" si="97"/>
        <v>0</v>
      </c>
      <c r="O119" s="190">
        <f t="shared" ref="O119:AT119" ca="1" si="100">-O266*$H119</f>
        <v>0</v>
      </c>
      <c r="P119" s="190">
        <f t="shared" ca="1" si="100"/>
        <v>0</v>
      </c>
      <c r="Q119" s="190">
        <f t="shared" ca="1" si="100"/>
        <v>0</v>
      </c>
      <c r="R119" s="190">
        <f t="shared" ca="1" si="100"/>
        <v>0</v>
      </c>
      <c r="S119" s="190">
        <f t="shared" ca="1" si="100"/>
        <v>0</v>
      </c>
      <c r="T119" s="190">
        <f t="shared" ca="1" si="100"/>
        <v>0</v>
      </c>
      <c r="U119" s="190">
        <f t="shared" ca="1" si="100"/>
        <v>0</v>
      </c>
      <c r="V119" s="190">
        <f t="shared" ca="1" si="100"/>
        <v>0</v>
      </c>
      <c r="W119" s="190">
        <f t="shared" ca="1" si="100"/>
        <v>0</v>
      </c>
      <c r="X119" s="190">
        <f t="shared" ca="1" si="100"/>
        <v>0</v>
      </c>
      <c r="Y119" s="190">
        <f t="shared" ca="1" si="100"/>
        <v>0</v>
      </c>
      <c r="Z119" s="190">
        <f t="shared" ca="1" si="100"/>
        <v>0</v>
      </c>
      <c r="AA119" s="190">
        <f t="shared" ca="1" si="100"/>
        <v>0</v>
      </c>
      <c r="AB119" s="190">
        <f t="shared" ca="1" si="100"/>
        <v>0</v>
      </c>
      <c r="AC119" s="190">
        <f t="shared" ca="1" si="100"/>
        <v>0</v>
      </c>
      <c r="AD119" s="190">
        <f t="shared" ca="1" si="100"/>
        <v>0</v>
      </c>
      <c r="AE119" s="190">
        <f t="shared" ca="1" si="100"/>
        <v>0</v>
      </c>
      <c r="AF119" s="190">
        <f t="shared" ca="1" si="100"/>
        <v>0</v>
      </c>
      <c r="AG119" s="190">
        <f t="shared" ca="1" si="100"/>
        <v>0</v>
      </c>
      <c r="AH119" s="190">
        <f t="shared" ca="1" si="100"/>
        <v>0</v>
      </c>
      <c r="AI119" s="190">
        <f t="shared" ca="1" si="100"/>
        <v>0</v>
      </c>
      <c r="AJ119" s="190">
        <f t="shared" ca="1" si="100"/>
        <v>0</v>
      </c>
      <c r="AK119" s="190">
        <f t="shared" ca="1" si="100"/>
        <v>0</v>
      </c>
      <c r="AL119" s="190">
        <f t="shared" ca="1" si="100"/>
        <v>0</v>
      </c>
      <c r="AM119" s="190">
        <f t="shared" ca="1" si="100"/>
        <v>0</v>
      </c>
      <c r="AN119" s="190">
        <f t="shared" ca="1" si="100"/>
        <v>0</v>
      </c>
      <c r="AO119" s="190">
        <f t="shared" ca="1" si="100"/>
        <v>0</v>
      </c>
      <c r="AP119" s="190">
        <f t="shared" ca="1" si="100"/>
        <v>0</v>
      </c>
      <c r="AQ119" s="190">
        <f t="shared" ca="1" si="100"/>
        <v>0</v>
      </c>
      <c r="AR119" s="190">
        <f t="shared" ca="1" si="100"/>
        <v>0</v>
      </c>
      <c r="AS119" s="190">
        <f t="shared" ca="1" si="100"/>
        <v>0</v>
      </c>
      <c r="AT119" s="190">
        <f t="shared" ca="1" si="100"/>
        <v>0</v>
      </c>
      <c r="AU119" s="190">
        <f t="shared" ref="AU119:BM119" ca="1" si="101">-AU266*$H119</f>
        <v>0</v>
      </c>
      <c r="AV119" s="190">
        <f t="shared" ca="1" si="101"/>
        <v>0</v>
      </c>
      <c r="AW119" s="190">
        <f t="shared" ca="1" si="101"/>
        <v>0</v>
      </c>
      <c r="AX119" s="190">
        <f t="shared" ca="1" si="101"/>
        <v>0</v>
      </c>
      <c r="AY119" s="190">
        <f t="shared" ca="1" si="101"/>
        <v>0</v>
      </c>
      <c r="AZ119" s="190">
        <f t="shared" ca="1" si="101"/>
        <v>0</v>
      </c>
      <c r="BA119" s="190">
        <f t="shared" ca="1" si="101"/>
        <v>0</v>
      </c>
      <c r="BB119" s="190">
        <f t="shared" ca="1" si="101"/>
        <v>0</v>
      </c>
      <c r="BC119" s="190">
        <f t="shared" ca="1" si="101"/>
        <v>0</v>
      </c>
      <c r="BD119" s="190">
        <f t="shared" ca="1" si="101"/>
        <v>0</v>
      </c>
      <c r="BE119" s="190">
        <f t="shared" ca="1" si="101"/>
        <v>0</v>
      </c>
      <c r="BF119" s="190">
        <f t="shared" ca="1" si="101"/>
        <v>0</v>
      </c>
      <c r="BG119" s="190">
        <f t="shared" ca="1" si="101"/>
        <v>0</v>
      </c>
      <c r="BH119" s="190">
        <f t="shared" ca="1" si="101"/>
        <v>0</v>
      </c>
      <c r="BI119" s="190">
        <f t="shared" ca="1" si="101"/>
        <v>0</v>
      </c>
      <c r="BJ119" s="190">
        <f t="shared" ca="1" si="101"/>
        <v>0</v>
      </c>
      <c r="BK119" s="190">
        <f t="shared" ca="1" si="101"/>
        <v>0</v>
      </c>
      <c r="BL119" s="190">
        <f t="shared" ca="1" si="101"/>
        <v>0</v>
      </c>
      <c r="BM119" s="190">
        <f t="shared" ca="1" si="101"/>
        <v>0</v>
      </c>
    </row>
    <row r="120" spans="3:65" x14ac:dyDescent="0.2">
      <c r="C120" s="51">
        <f t="shared" si="94"/>
        <v>4</v>
      </c>
      <c r="D120" s="37" t="str">
        <f t="shared" si="95"/>
        <v>item 4</v>
      </c>
      <c r="E120" s="37" t="str">
        <f t="shared" si="95"/>
        <v>Operating Expense</v>
      </c>
      <c r="F120" s="37">
        <f t="shared" si="95"/>
        <v>2</v>
      </c>
      <c r="G120" s="62"/>
      <c r="H120" s="64">
        <f t="shared" si="91"/>
        <v>0.38574999999999998</v>
      </c>
      <c r="K120" s="123">
        <f t="shared" ca="1" si="96"/>
        <v>0</v>
      </c>
      <c r="L120" s="124">
        <f t="shared" ca="1" si="97"/>
        <v>0</v>
      </c>
      <c r="O120" s="190">
        <f t="shared" ref="O120:AT120" ca="1" si="102">-O267*$H120</f>
        <v>0</v>
      </c>
      <c r="P120" s="190">
        <f t="shared" ca="1" si="102"/>
        <v>0</v>
      </c>
      <c r="Q120" s="190">
        <f t="shared" ca="1" si="102"/>
        <v>0</v>
      </c>
      <c r="R120" s="190">
        <f t="shared" ca="1" si="102"/>
        <v>0</v>
      </c>
      <c r="S120" s="190">
        <f t="shared" ca="1" si="102"/>
        <v>0</v>
      </c>
      <c r="T120" s="190">
        <f t="shared" ca="1" si="102"/>
        <v>0</v>
      </c>
      <c r="U120" s="190">
        <f t="shared" ca="1" si="102"/>
        <v>0</v>
      </c>
      <c r="V120" s="190">
        <f t="shared" ca="1" si="102"/>
        <v>0</v>
      </c>
      <c r="W120" s="190">
        <f t="shared" ca="1" si="102"/>
        <v>0</v>
      </c>
      <c r="X120" s="190">
        <f t="shared" ca="1" si="102"/>
        <v>0</v>
      </c>
      <c r="Y120" s="190">
        <f t="shared" ca="1" si="102"/>
        <v>0</v>
      </c>
      <c r="Z120" s="190">
        <f t="shared" ca="1" si="102"/>
        <v>0</v>
      </c>
      <c r="AA120" s="190">
        <f t="shared" ca="1" si="102"/>
        <v>0</v>
      </c>
      <c r="AB120" s="190">
        <f t="shared" ca="1" si="102"/>
        <v>0</v>
      </c>
      <c r="AC120" s="190">
        <f t="shared" ca="1" si="102"/>
        <v>0</v>
      </c>
      <c r="AD120" s="190">
        <f t="shared" ca="1" si="102"/>
        <v>0</v>
      </c>
      <c r="AE120" s="190">
        <f t="shared" ca="1" si="102"/>
        <v>0</v>
      </c>
      <c r="AF120" s="190">
        <f t="shared" ca="1" si="102"/>
        <v>0</v>
      </c>
      <c r="AG120" s="190">
        <f t="shared" ca="1" si="102"/>
        <v>0</v>
      </c>
      <c r="AH120" s="190">
        <f t="shared" ca="1" si="102"/>
        <v>0</v>
      </c>
      <c r="AI120" s="190">
        <f t="shared" ca="1" si="102"/>
        <v>0</v>
      </c>
      <c r="AJ120" s="190">
        <f t="shared" ca="1" si="102"/>
        <v>0</v>
      </c>
      <c r="AK120" s="190">
        <f t="shared" ca="1" si="102"/>
        <v>0</v>
      </c>
      <c r="AL120" s="190">
        <f t="shared" ca="1" si="102"/>
        <v>0</v>
      </c>
      <c r="AM120" s="190">
        <f t="shared" ca="1" si="102"/>
        <v>0</v>
      </c>
      <c r="AN120" s="190">
        <f t="shared" ca="1" si="102"/>
        <v>0</v>
      </c>
      <c r="AO120" s="190">
        <f t="shared" ca="1" si="102"/>
        <v>0</v>
      </c>
      <c r="AP120" s="190">
        <f t="shared" ca="1" si="102"/>
        <v>0</v>
      </c>
      <c r="AQ120" s="190">
        <f t="shared" ca="1" si="102"/>
        <v>0</v>
      </c>
      <c r="AR120" s="190">
        <f t="shared" ca="1" si="102"/>
        <v>0</v>
      </c>
      <c r="AS120" s="190">
        <f t="shared" ca="1" si="102"/>
        <v>0</v>
      </c>
      <c r="AT120" s="190">
        <f t="shared" ca="1" si="102"/>
        <v>0</v>
      </c>
      <c r="AU120" s="190">
        <f t="shared" ref="AU120:BM120" ca="1" si="103">-AU267*$H120</f>
        <v>0</v>
      </c>
      <c r="AV120" s="190">
        <f t="shared" ca="1" si="103"/>
        <v>0</v>
      </c>
      <c r="AW120" s="190">
        <f t="shared" ca="1" si="103"/>
        <v>0</v>
      </c>
      <c r="AX120" s="190">
        <f t="shared" ca="1" si="103"/>
        <v>0</v>
      </c>
      <c r="AY120" s="190">
        <f t="shared" ca="1" si="103"/>
        <v>0</v>
      </c>
      <c r="AZ120" s="190">
        <f t="shared" ca="1" si="103"/>
        <v>0</v>
      </c>
      <c r="BA120" s="190">
        <f t="shared" ca="1" si="103"/>
        <v>0</v>
      </c>
      <c r="BB120" s="190">
        <f t="shared" ca="1" si="103"/>
        <v>0</v>
      </c>
      <c r="BC120" s="190">
        <f t="shared" ca="1" si="103"/>
        <v>0</v>
      </c>
      <c r="BD120" s="190">
        <f t="shared" ca="1" si="103"/>
        <v>0</v>
      </c>
      <c r="BE120" s="190">
        <f t="shared" ca="1" si="103"/>
        <v>0</v>
      </c>
      <c r="BF120" s="190">
        <f t="shared" ca="1" si="103"/>
        <v>0</v>
      </c>
      <c r="BG120" s="190">
        <f t="shared" ca="1" si="103"/>
        <v>0</v>
      </c>
      <c r="BH120" s="190">
        <f t="shared" ca="1" si="103"/>
        <v>0</v>
      </c>
      <c r="BI120" s="190">
        <f t="shared" ca="1" si="103"/>
        <v>0</v>
      </c>
      <c r="BJ120" s="190">
        <f t="shared" ca="1" si="103"/>
        <v>0</v>
      </c>
      <c r="BK120" s="190">
        <f t="shared" ca="1" si="103"/>
        <v>0</v>
      </c>
      <c r="BL120" s="190">
        <f t="shared" ca="1" si="103"/>
        <v>0</v>
      </c>
      <c r="BM120" s="190">
        <f t="shared" ca="1" si="103"/>
        <v>0</v>
      </c>
    </row>
    <row r="121" spans="3:65" x14ac:dyDescent="0.2">
      <c r="C121" s="51">
        <f t="shared" si="94"/>
        <v>5</v>
      </c>
      <c r="D121" s="37" t="str">
        <f t="shared" si="95"/>
        <v>item 5</v>
      </c>
      <c r="E121" s="37" t="str">
        <f t="shared" si="95"/>
        <v>Operating Expense</v>
      </c>
      <c r="F121" s="37">
        <f t="shared" si="95"/>
        <v>2</v>
      </c>
      <c r="G121" s="62"/>
      <c r="H121" s="64">
        <f t="shared" si="91"/>
        <v>0.38574999999999998</v>
      </c>
      <c r="K121" s="123">
        <f t="shared" ca="1" si="96"/>
        <v>0</v>
      </c>
      <c r="L121" s="124">
        <f t="shared" ca="1" si="97"/>
        <v>0</v>
      </c>
      <c r="O121" s="190">
        <f t="shared" ref="O121:AT121" ca="1" si="104">-O268*$H121</f>
        <v>0</v>
      </c>
      <c r="P121" s="190">
        <f t="shared" ca="1" si="104"/>
        <v>0</v>
      </c>
      <c r="Q121" s="190">
        <f t="shared" ca="1" si="104"/>
        <v>0</v>
      </c>
      <c r="R121" s="190">
        <f t="shared" ca="1" si="104"/>
        <v>0</v>
      </c>
      <c r="S121" s="190">
        <f t="shared" ca="1" si="104"/>
        <v>0</v>
      </c>
      <c r="T121" s="190">
        <f t="shared" ca="1" si="104"/>
        <v>0</v>
      </c>
      <c r="U121" s="190">
        <f t="shared" ca="1" si="104"/>
        <v>0</v>
      </c>
      <c r="V121" s="190">
        <f t="shared" ca="1" si="104"/>
        <v>0</v>
      </c>
      <c r="W121" s="190">
        <f t="shared" ca="1" si="104"/>
        <v>0</v>
      </c>
      <c r="X121" s="190">
        <f t="shared" ca="1" si="104"/>
        <v>0</v>
      </c>
      <c r="Y121" s="190">
        <f t="shared" ca="1" si="104"/>
        <v>0</v>
      </c>
      <c r="Z121" s="190">
        <f t="shared" ca="1" si="104"/>
        <v>0</v>
      </c>
      <c r="AA121" s="190">
        <f t="shared" ca="1" si="104"/>
        <v>0</v>
      </c>
      <c r="AB121" s="190">
        <f t="shared" ca="1" si="104"/>
        <v>0</v>
      </c>
      <c r="AC121" s="190">
        <f t="shared" ca="1" si="104"/>
        <v>0</v>
      </c>
      <c r="AD121" s="190">
        <f t="shared" ca="1" si="104"/>
        <v>0</v>
      </c>
      <c r="AE121" s="190">
        <f t="shared" ca="1" si="104"/>
        <v>0</v>
      </c>
      <c r="AF121" s="190">
        <f t="shared" ca="1" si="104"/>
        <v>0</v>
      </c>
      <c r="AG121" s="190">
        <f t="shared" ca="1" si="104"/>
        <v>0</v>
      </c>
      <c r="AH121" s="190">
        <f t="shared" ca="1" si="104"/>
        <v>0</v>
      </c>
      <c r="AI121" s="190">
        <f t="shared" ca="1" si="104"/>
        <v>0</v>
      </c>
      <c r="AJ121" s="190">
        <f t="shared" ca="1" si="104"/>
        <v>0</v>
      </c>
      <c r="AK121" s="190">
        <f t="shared" ca="1" si="104"/>
        <v>0</v>
      </c>
      <c r="AL121" s="190">
        <f t="shared" ca="1" si="104"/>
        <v>0</v>
      </c>
      <c r="AM121" s="190">
        <f t="shared" ca="1" si="104"/>
        <v>0</v>
      </c>
      <c r="AN121" s="190">
        <f t="shared" ca="1" si="104"/>
        <v>0</v>
      </c>
      <c r="AO121" s="190">
        <f t="shared" ca="1" si="104"/>
        <v>0</v>
      </c>
      <c r="AP121" s="190">
        <f t="shared" ca="1" si="104"/>
        <v>0</v>
      </c>
      <c r="AQ121" s="190">
        <f t="shared" ca="1" si="104"/>
        <v>0</v>
      </c>
      <c r="AR121" s="190">
        <f t="shared" ca="1" si="104"/>
        <v>0</v>
      </c>
      <c r="AS121" s="190">
        <f t="shared" ca="1" si="104"/>
        <v>0</v>
      </c>
      <c r="AT121" s="190">
        <f t="shared" ca="1" si="104"/>
        <v>0</v>
      </c>
      <c r="AU121" s="190">
        <f t="shared" ref="AU121:BM121" ca="1" si="105">-AU268*$H121</f>
        <v>0</v>
      </c>
      <c r="AV121" s="190">
        <f t="shared" ca="1" si="105"/>
        <v>0</v>
      </c>
      <c r="AW121" s="190">
        <f t="shared" ca="1" si="105"/>
        <v>0</v>
      </c>
      <c r="AX121" s="190">
        <f t="shared" ca="1" si="105"/>
        <v>0</v>
      </c>
      <c r="AY121" s="190">
        <f t="shared" ca="1" si="105"/>
        <v>0</v>
      </c>
      <c r="AZ121" s="190">
        <f t="shared" ca="1" si="105"/>
        <v>0</v>
      </c>
      <c r="BA121" s="190">
        <f t="shared" ca="1" si="105"/>
        <v>0</v>
      </c>
      <c r="BB121" s="190">
        <f t="shared" ca="1" si="105"/>
        <v>0</v>
      </c>
      <c r="BC121" s="190">
        <f t="shared" ca="1" si="105"/>
        <v>0</v>
      </c>
      <c r="BD121" s="190">
        <f t="shared" ca="1" si="105"/>
        <v>0</v>
      </c>
      <c r="BE121" s="190">
        <f t="shared" ca="1" si="105"/>
        <v>0</v>
      </c>
      <c r="BF121" s="190">
        <f t="shared" ca="1" si="105"/>
        <v>0</v>
      </c>
      <c r="BG121" s="190">
        <f t="shared" ca="1" si="105"/>
        <v>0</v>
      </c>
      <c r="BH121" s="190">
        <f t="shared" ca="1" si="105"/>
        <v>0</v>
      </c>
      <c r="BI121" s="190">
        <f t="shared" ca="1" si="105"/>
        <v>0</v>
      </c>
      <c r="BJ121" s="190">
        <f t="shared" ca="1" si="105"/>
        <v>0</v>
      </c>
      <c r="BK121" s="190">
        <f t="shared" ca="1" si="105"/>
        <v>0</v>
      </c>
      <c r="BL121" s="190">
        <f t="shared" ca="1" si="105"/>
        <v>0</v>
      </c>
      <c r="BM121" s="190">
        <f t="shared" ca="1" si="105"/>
        <v>0</v>
      </c>
    </row>
    <row r="122" spans="3:65" x14ac:dyDescent="0.2">
      <c r="C122" s="51">
        <f t="shared" si="94"/>
        <v>6</v>
      </c>
      <c r="D122" s="37" t="str">
        <f t="shared" si="95"/>
        <v>item 6</v>
      </c>
      <c r="E122" s="37" t="str">
        <f t="shared" si="95"/>
        <v>Operating Expense</v>
      </c>
      <c r="F122" s="37">
        <f t="shared" si="95"/>
        <v>2</v>
      </c>
      <c r="G122" s="62"/>
      <c r="H122" s="64">
        <f t="shared" si="91"/>
        <v>0.38574999999999998</v>
      </c>
      <c r="K122" s="123">
        <f t="shared" ca="1" si="96"/>
        <v>0</v>
      </c>
      <c r="L122" s="124">
        <f t="shared" ca="1" si="97"/>
        <v>0</v>
      </c>
      <c r="O122" s="190">
        <f t="shared" ref="O122:AT122" ca="1" si="106">-O269*$H122</f>
        <v>0</v>
      </c>
      <c r="P122" s="190">
        <f t="shared" ca="1" si="106"/>
        <v>0</v>
      </c>
      <c r="Q122" s="190">
        <f t="shared" ca="1" si="106"/>
        <v>0</v>
      </c>
      <c r="R122" s="190">
        <f t="shared" ca="1" si="106"/>
        <v>0</v>
      </c>
      <c r="S122" s="190">
        <f t="shared" ca="1" si="106"/>
        <v>0</v>
      </c>
      <c r="T122" s="190">
        <f t="shared" ca="1" si="106"/>
        <v>0</v>
      </c>
      <c r="U122" s="190">
        <f t="shared" ca="1" si="106"/>
        <v>0</v>
      </c>
      <c r="V122" s="190">
        <f t="shared" ca="1" si="106"/>
        <v>0</v>
      </c>
      <c r="W122" s="190">
        <f t="shared" ca="1" si="106"/>
        <v>0</v>
      </c>
      <c r="X122" s="190">
        <f t="shared" ca="1" si="106"/>
        <v>0</v>
      </c>
      <c r="Y122" s="190">
        <f t="shared" ca="1" si="106"/>
        <v>0</v>
      </c>
      <c r="Z122" s="190">
        <f t="shared" ca="1" si="106"/>
        <v>0</v>
      </c>
      <c r="AA122" s="190">
        <f t="shared" ca="1" si="106"/>
        <v>0</v>
      </c>
      <c r="AB122" s="190">
        <f t="shared" ca="1" si="106"/>
        <v>0</v>
      </c>
      <c r="AC122" s="190">
        <f t="shared" ca="1" si="106"/>
        <v>0</v>
      </c>
      <c r="AD122" s="190">
        <f t="shared" ca="1" si="106"/>
        <v>0</v>
      </c>
      <c r="AE122" s="190">
        <f t="shared" ca="1" si="106"/>
        <v>0</v>
      </c>
      <c r="AF122" s="190">
        <f t="shared" ca="1" si="106"/>
        <v>0</v>
      </c>
      <c r="AG122" s="190">
        <f t="shared" ca="1" si="106"/>
        <v>0</v>
      </c>
      <c r="AH122" s="190">
        <f t="shared" ca="1" si="106"/>
        <v>0</v>
      </c>
      <c r="AI122" s="190">
        <f t="shared" ca="1" si="106"/>
        <v>0</v>
      </c>
      <c r="AJ122" s="190">
        <f t="shared" ca="1" si="106"/>
        <v>0</v>
      </c>
      <c r="AK122" s="190">
        <f t="shared" ca="1" si="106"/>
        <v>0</v>
      </c>
      <c r="AL122" s="190">
        <f t="shared" ca="1" si="106"/>
        <v>0</v>
      </c>
      <c r="AM122" s="190">
        <f t="shared" ca="1" si="106"/>
        <v>0</v>
      </c>
      <c r="AN122" s="190">
        <f t="shared" ca="1" si="106"/>
        <v>0</v>
      </c>
      <c r="AO122" s="190">
        <f t="shared" ca="1" si="106"/>
        <v>0</v>
      </c>
      <c r="AP122" s="190">
        <f t="shared" ca="1" si="106"/>
        <v>0</v>
      </c>
      <c r="AQ122" s="190">
        <f t="shared" ca="1" si="106"/>
        <v>0</v>
      </c>
      <c r="AR122" s="190">
        <f t="shared" ca="1" si="106"/>
        <v>0</v>
      </c>
      <c r="AS122" s="190">
        <f t="shared" ca="1" si="106"/>
        <v>0</v>
      </c>
      <c r="AT122" s="190">
        <f t="shared" ca="1" si="106"/>
        <v>0</v>
      </c>
      <c r="AU122" s="190">
        <f t="shared" ref="AU122:BM122" ca="1" si="107">-AU269*$H122</f>
        <v>0</v>
      </c>
      <c r="AV122" s="190">
        <f t="shared" ca="1" si="107"/>
        <v>0</v>
      </c>
      <c r="AW122" s="190">
        <f t="shared" ca="1" si="107"/>
        <v>0</v>
      </c>
      <c r="AX122" s="190">
        <f t="shared" ca="1" si="107"/>
        <v>0</v>
      </c>
      <c r="AY122" s="190">
        <f t="shared" ca="1" si="107"/>
        <v>0</v>
      </c>
      <c r="AZ122" s="190">
        <f t="shared" ca="1" si="107"/>
        <v>0</v>
      </c>
      <c r="BA122" s="190">
        <f t="shared" ca="1" si="107"/>
        <v>0</v>
      </c>
      <c r="BB122" s="190">
        <f t="shared" ca="1" si="107"/>
        <v>0</v>
      </c>
      <c r="BC122" s="190">
        <f t="shared" ca="1" si="107"/>
        <v>0</v>
      </c>
      <c r="BD122" s="190">
        <f t="shared" ca="1" si="107"/>
        <v>0</v>
      </c>
      <c r="BE122" s="190">
        <f t="shared" ca="1" si="107"/>
        <v>0</v>
      </c>
      <c r="BF122" s="190">
        <f t="shared" ca="1" si="107"/>
        <v>0</v>
      </c>
      <c r="BG122" s="190">
        <f t="shared" ca="1" si="107"/>
        <v>0</v>
      </c>
      <c r="BH122" s="190">
        <f t="shared" ca="1" si="107"/>
        <v>0</v>
      </c>
      <c r="BI122" s="190">
        <f t="shared" ca="1" si="107"/>
        <v>0</v>
      </c>
      <c r="BJ122" s="190">
        <f t="shared" ca="1" si="107"/>
        <v>0</v>
      </c>
      <c r="BK122" s="190">
        <f t="shared" ca="1" si="107"/>
        <v>0</v>
      </c>
      <c r="BL122" s="190">
        <f t="shared" ca="1" si="107"/>
        <v>0</v>
      </c>
      <c r="BM122" s="190">
        <f t="shared" ca="1" si="107"/>
        <v>0</v>
      </c>
    </row>
    <row r="123" spans="3:65" x14ac:dyDescent="0.2">
      <c r="C123" s="51">
        <f t="shared" si="94"/>
        <v>7</v>
      </c>
      <c r="D123" s="37" t="str">
        <f t="shared" si="95"/>
        <v>item 7</v>
      </c>
      <c r="E123" s="37" t="str">
        <f t="shared" si="95"/>
        <v>Operating Expense</v>
      </c>
      <c r="F123" s="37">
        <f t="shared" si="95"/>
        <v>2</v>
      </c>
      <c r="G123" s="62"/>
      <c r="H123" s="64">
        <f t="shared" si="91"/>
        <v>0.38574999999999998</v>
      </c>
      <c r="K123" s="123">
        <f t="shared" ca="1" si="96"/>
        <v>0</v>
      </c>
      <c r="L123" s="124">
        <f t="shared" ca="1" si="97"/>
        <v>0</v>
      </c>
      <c r="O123" s="190">
        <f t="shared" ref="O123:AT123" ca="1" si="108">-O270*$H123</f>
        <v>0</v>
      </c>
      <c r="P123" s="190">
        <f t="shared" ca="1" si="108"/>
        <v>0</v>
      </c>
      <c r="Q123" s="190">
        <f t="shared" ca="1" si="108"/>
        <v>0</v>
      </c>
      <c r="R123" s="190">
        <f t="shared" ca="1" si="108"/>
        <v>0</v>
      </c>
      <c r="S123" s="190">
        <f t="shared" ca="1" si="108"/>
        <v>0</v>
      </c>
      <c r="T123" s="190">
        <f t="shared" ca="1" si="108"/>
        <v>0</v>
      </c>
      <c r="U123" s="190">
        <f t="shared" ca="1" si="108"/>
        <v>0</v>
      </c>
      <c r="V123" s="190">
        <f t="shared" ca="1" si="108"/>
        <v>0</v>
      </c>
      <c r="W123" s="190">
        <f t="shared" ca="1" si="108"/>
        <v>0</v>
      </c>
      <c r="X123" s="190">
        <f t="shared" ca="1" si="108"/>
        <v>0</v>
      </c>
      <c r="Y123" s="190">
        <f t="shared" ca="1" si="108"/>
        <v>0</v>
      </c>
      <c r="Z123" s="190">
        <f t="shared" ca="1" si="108"/>
        <v>0</v>
      </c>
      <c r="AA123" s="190">
        <f t="shared" ca="1" si="108"/>
        <v>0</v>
      </c>
      <c r="AB123" s="190">
        <f t="shared" ca="1" si="108"/>
        <v>0</v>
      </c>
      <c r="AC123" s="190">
        <f t="shared" ca="1" si="108"/>
        <v>0</v>
      </c>
      <c r="AD123" s="190">
        <f t="shared" ca="1" si="108"/>
        <v>0</v>
      </c>
      <c r="AE123" s="190">
        <f t="shared" ca="1" si="108"/>
        <v>0</v>
      </c>
      <c r="AF123" s="190">
        <f t="shared" ca="1" si="108"/>
        <v>0</v>
      </c>
      <c r="AG123" s="190">
        <f t="shared" ca="1" si="108"/>
        <v>0</v>
      </c>
      <c r="AH123" s="190">
        <f t="shared" ca="1" si="108"/>
        <v>0</v>
      </c>
      <c r="AI123" s="190">
        <f t="shared" ca="1" si="108"/>
        <v>0</v>
      </c>
      <c r="AJ123" s="190">
        <f t="shared" ca="1" si="108"/>
        <v>0</v>
      </c>
      <c r="AK123" s="190">
        <f t="shared" ca="1" si="108"/>
        <v>0</v>
      </c>
      <c r="AL123" s="190">
        <f t="shared" ca="1" si="108"/>
        <v>0</v>
      </c>
      <c r="AM123" s="190">
        <f t="shared" ca="1" si="108"/>
        <v>0</v>
      </c>
      <c r="AN123" s="190">
        <f t="shared" ca="1" si="108"/>
        <v>0</v>
      </c>
      <c r="AO123" s="190">
        <f t="shared" ca="1" si="108"/>
        <v>0</v>
      </c>
      <c r="AP123" s="190">
        <f t="shared" ca="1" si="108"/>
        <v>0</v>
      </c>
      <c r="AQ123" s="190">
        <f t="shared" ca="1" si="108"/>
        <v>0</v>
      </c>
      <c r="AR123" s="190">
        <f t="shared" ca="1" si="108"/>
        <v>0</v>
      </c>
      <c r="AS123" s="190">
        <f t="shared" ca="1" si="108"/>
        <v>0</v>
      </c>
      <c r="AT123" s="190">
        <f t="shared" ca="1" si="108"/>
        <v>0</v>
      </c>
      <c r="AU123" s="190">
        <f t="shared" ref="AU123:BM123" ca="1" si="109">-AU270*$H123</f>
        <v>0</v>
      </c>
      <c r="AV123" s="190">
        <f t="shared" ca="1" si="109"/>
        <v>0</v>
      </c>
      <c r="AW123" s="190">
        <f t="shared" ca="1" si="109"/>
        <v>0</v>
      </c>
      <c r="AX123" s="190">
        <f t="shared" ca="1" si="109"/>
        <v>0</v>
      </c>
      <c r="AY123" s="190">
        <f t="shared" ca="1" si="109"/>
        <v>0</v>
      </c>
      <c r="AZ123" s="190">
        <f t="shared" ca="1" si="109"/>
        <v>0</v>
      </c>
      <c r="BA123" s="190">
        <f t="shared" ca="1" si="109"/>
        <v>0</v>
      </c>
      <c r="BB123" s="190">
        <f t="shared" ca="1" si="109"/>
        <v>0</v>
      </c>
      <c r="BC123" s="190">
        <f t="shared" ca="1" si="109"/>
        <v>0</v>
      </c>
      <c r="BD123" s="190">
        <f t="shared" ca="1" si="109"/>
        <v>0</v>
      </c>
      <c r="BE123" s="190">
        <f t="shared" ca="1" si="109"/>
        <v>0</v>
      </c>
      <c r="BF123" s="190">
        <f t="shared" ca="1" si="109"/>
        <v>0</v>
      </c>
      <c r="BG123" s="190">
        <f t="shared" ca="1" si="109"/>
        <v>0</v>
      </c>
      <c r="BH123" s="190">
        <f t="shared" ca="1" si="109"/>
        <v>0</v>
      </c>
      <c r="BI123" s="190">
        <f t="shared" ca="1" si="109"/>
        <v>0</v>
      </c>
      <c r="BJ123" s="190">
        <f t="shared" ca="1" si="109"/>
        <v>0</v>
      </c>
      <c r="BK123" s="190">
        <f t="shared" ca="1" si="109"/>
        <v>0</v>
      </c>
      <c r="BL123" s="190">
        <f t="shared" ca="1" si="109"/>
        <v>0</v>
      </c>
      <c r="BM123" s="190">
        <f t="shared" ca="1" si="109"/>
        <v>0</v>
      </c>
    </row>
    <row r="124" spans="3:65" x14ac:dyDescent="0.2">
      <c r="C124" s="51">
        <f t="shared" si="94"/>
        <v>8</v>
      </c>
      <c r="D124" s="37" t="str">
        <f t="shared" si="95"/>
        <v>item 8</v>
      </c>
      <c r="E124" s="37" t="str">
        <f t="shared" si="95"/>
        <v>Operating Expense</v>
      </c>
      <c r="F124" s="37">
        <f t="shared" si="95"/>
        <v>2</v>
      </c>
      <c r="G124" s="62"/>
      <c r="H124" s="64">
        <f t="shared" si="91"/>
        <v>0.38574999999999998</v>
      </c>
      <c r="K124" s="123">
        <f t="shared" ca="1" si="96"/>
        <v>0</v>
      </c>
      <c r="L124" s="124">
        <f t="shared" ca="1" si="97"/>
        <v>0</v>
      </c>
      <c r="O124" s="190">
        <f t="shared" ref="O124:AT124" ca="1" si="110">-O271*$H124</f>
        <v>0</v>
      </c>
      <c r="P124" s="190">
        <f t="shared" ca="1" si="110"/>
        <v>0</v>
      </c>
      <c r="Q124" s="190">
        <f t="shared" ca="1" si="110"/>
        <v>0</v>
      </c>
      <c r="R124" s="190">
        <f t="shared" ca="1" si="110"/>
        <v>0</v>
      </c>
      <c r="S124" s="190">
        <f t="shared" ca="1" si="110"/>
        <v>0</v>
      </c>
      <c r="T124" s="190">
        <f t="shared" ca="1" si="110"/>
        <v>0</v>
      </c>
      <c r="U124" s="190">
        <f t="shared" ca="1" si="110"/>
        <v>0</v>
      </c>
      <c r="V124" s="190">
        <f t="shared" ca="1" si="110"/>
        <v>0</v>
      </c>
      <c r="W124" s="190">
        <f t="shared" ca="1" si="110"/>
        <v>0</v>
      </c>
      <c r="X124" s="190">
        <f t="shared" ca="1" si="110"/>
        <v>0</v>
      </c>
      <c r="Y124" s="190">
        <f t="shared" ca="1" si="110"/>
        <v>0</v>
      </c>
      <c r="Z124" s="190">
        <f t="shared" ca="1" si="110"/>
        <v>0</v>
      </c>
      <c r="AA124" s="190">
        <f t="shared" ca="1" si="110"/>
        <v>0</v>
      </c>
      <c r="AB124" s="190">
        <f t="shared" ca="1" si="110"/>
        <v>0</v>
      </c>
      <c r="AC124" s="190">
        <f t="shared" ca="1" si="110"/>
        <v>0</v>
      </c>
      <c r="AD124" s="190">
        <f t="shared" ca="1" si="110"/>
        <v>0</v>
      </c>
      <c r="AE124" s="190">
        <f t="shared" ca="1" si="110"/>
        <v>0</v>
      </c>
      <c r="AF124" s="190">
        <f t="shared" ca="1" si="110"/>
        <v>0</v>
      </c>
      <c r="AG124" s="190">
        <f t="shared" ca="1" si="110"/>
        <v>0</v>
      </c>
      <c r="AH124" s="190">
        <f t="shared" ca="1" si="110"/>
        <v>0</v>
      </c>
      <c r="AI124" s="190">
        <f t="shared" ca="1" si="110"/>
        <v>0</v>
      </c>
      <c r="AJ124" s="190">
        <f t="shared" ca="1" si="110"/>
        <v>0</v>
      </c>
      <c r="AK124" s="190">
        <f t="shared" ca="1" si="110"/>
        <v>0</v>
      </c>
      <c r="AL124" s="190">
        <f t="shared" ca="1" si="110"/>
        <v>0</v>
      </c>
      <c r="AM124" s="190">
        <f t="shared" ca="1" si="110"/>
        <v>0</v>
      </c>
      <c r="AN124" s="190">
        <f t="shared" ca="1" si="110"/>
        <v>0</v>
      </c>
      <c r="AO124" s="190">
        <f t="shared" ca="1" si="110"/>
        <v>0</v>
      </c>
      <c r="AP124" s="190">
        <f t="shared" ca="1" si="110"/>
        <v>0</v>
      </c>
      <c r="AQ124" s="190">
        <f t="shared" ca="1" si="110"/>
        <v>0</v>
      </c>
      <c r="AR124" s="190">
        <f t="shared" ca="1" si="110"/>
        <v>0</v>
      </c>
      <c r="AS124" s="190">
        <f t="shared" ca="1" si="110"/>
        <v>0</v>
      </c>
      <c r="AT124" s="190">
        <f t="shared" ca="1" si="110"/>
        <v>0</v>
      </c>
      <c r="AU124" s="190">
        <f t="shared" ref="AU124:BM124" ca="1" si="111">-AU271*$H124</f>
        <v>0</v>
      </c>
      <c r="AV124" s="190">
        <f t="shared" ca="1" si="111"/>
        <v>0</v>
      </c>
      <c r="AW124" s="190">
        <f t="shared" ca="1" si="111"/>
        <v>0</v>
      </c>
      <c r="AX124" s="190">
        <f t="shared" ca="1" si="111"/>
        <v>0</v>
      </c>
      <c r="AY124" s="190">
        <f t="shared" ca="1" si="111"/>
        <v>0</v>
      </c>
      <c r="AZ124" s="190">
        <f t="shared" ca="1" si="111"/>
        <v>0</v>
      </c>
      <c r="BA124" s="190">
        <f t="shared" ca="1" si="111"/>
        <v>0</v>
      </c>
      <c r="BB124" s="190">
        <f t="shared" ca="1" si="111"/>
        <v>0</v>
      </c>
      <c r="BC124" s="190">
        <f t="shared" ca="1" si="111"/>
        <v>0</v>
      </c>
      <c r="BD124" s="190">
        <f t="shared" ca="1" si="111"/>
        <v>0</v>
      </c>
      <c r="BE124" s="190">
        <f t="shared" ca="1" si="111"/>
        <v>0</v>
      </c>
      <c r="BF124" s="190">
        <f t="shared" ca="1" si="111"/>
        <v>0</v>
      </c>
      <c r="BG124" s="190">
        <f t="shared" ca="1" si="111"/>
        <v>0</v>
      </c>
      <c r="BH124" s="190">
        <f t="shared" ca="1" si="111"/>
        <v>0</v>
      </c>
      <c r="BI124" s="190">
        <f t="shared" ca="1" si="111"/>
        <v>0</v>
      </c>
      <c r="BJ124" s="190">
        <f t="shared" ca="1" si="111"/>
        <v>0</v>
      </c>
      <c r="BK124" s="190">
        <f t="shared" ca="1" si="111"/>
        <v>0</v>
      </c>
      <c r="BL124" s="190">
        <f t="shared" ca="1" si="111"/>
        <v>0</v>
      </c>
      <c r="BM124" s="190">
        <f t="shared" ca="1" si="111"/>
        <v>0</v>
      </c>
    </row>
    <row r="125" spans="3:65" x14ac:dyDescent="0.2">
      <c r="C125" s="51">
        <f t="shared" si="94"/>
        <v>9</v>
      </c>
      <c r="D125" s="37" t="str">
        <f t="shared" si="95"/>
        <v>item 9</v>
      </c>
      <c r="E125" s="37" t="str">
        <f t="shared" si="95"/>
        <v>Operating Expense</v>
      </c>
      <c r="F125" s="37">
        <f t="shared" si="95"/>
        <v>2</v>
      </c>
      <c r="G125" s="62"/>
      <c r="H125" s="64">
        <f t="shared" si="91"/>
        <v>0.38574999999999998</v>
      </c>
      <c r="K125" s="123">
        <f t="shared" ca="1" si="96"/>
        <v>0</v>
      </c>
      <c r="L125" s="124">
        <f t="shared" ca="1" si="97"/>
        <v>0</v>
      </c>
      <c r="O125" s="190">
        <f t="shared" ref="O125:AT125" ca="1" si="112">-O272*$H125</f>
        <v>0</v>
      </c>
      <c r="P125" s="190">
        <f t="shared" ca="1" si="112"/>
        <v>0</v>
      </c>
      <c r="Q125" s="190">
        <f t="shared" ca="1" si="112"/>
        <v>0</v>
      </c>
      <c r="R125" s="190">
        <f t="shared" ca="1" si="112"/>
        <v>0</v>
      </c>
      <c r="S125" s="190">
        <f t="shared" ca="1" si="112"/>
        <v>0</v>
      </c>
      <c r="T125" s="190">
        <f t="shared" ca="1" si="112"/>
        <v>0</v>
      </c>
      <c r="U125" s="190">
        <f t="shared" ca="1" si="112"/>
        <v>0</v>
      </c>
      <c r="V125" s="190">
        <f t="shared" ca="1" si="112"/>
        <v>0</v>
      </c>
      <c r="W125" s="190">
        <f t="shared" ca="1" si="112"/>
        <v>0</v>
      </c>
      <c r="X125" s="190">
        <f t="shared" ca="1" si="112"/>
        <v>0</v>
      </c>
      <c r="Y125" s="190">
        <f t="shared" ca="1" si="112"/>
        <v>0</v>
      </c>
      <c r="Z125" s="190">
        <f t="shared" ca="1" si="112"/>
        <v>0</v>
      </c>
      <c r="AA125" s="190">
        <f t="shared" ca="1" si="112"/>
        <v>0</v>
      </c>
      <c r="AB125" s="190">
        <f t="shared" ca="1" si="112"/>
        <v>0</v>
      </c>
      <c r="AC125" s="190">
        <f t="shared" ca="1" si="112"/>
        <v>0</v>
      </c>
      <c r="AD125" s="190">
        <f t="shared" ca="1" si="112"/>
        <v>0</v>
      </c>
      <c r="AE125" s="190">
        <f t="shared" ca="1" si="112"/>
        <v>0</v>
      </c>
      <c r="AF125" s="190">
        <f t="shared" ca="1" si="112"/>
        <v>0</v>
      </c>
      <c r="AG125" s="190">
        <f t="shared" ca="1" si="112"/>
        <v>0</v>
      </c>
      <c r="AH125" s="190">
        <f t="shared" ca="1" si="112"/>
        <v>0</v>
      </c>
      <c r="AI125" s="190">
        <f t="shared" ca="1" si="112"/>
        <v>0</v>
      </c>
      <c r="AJ125" s="190">
        <f t="shared" ca="1" si="112"/>
        <v>0</v>
      </c>
      <c r="AK125" s="190">
        <f t="shared" ca="1" si="112"/>
        <v>0</v>
      </c>
      <c r="AL125" s="190">
        <f t="shared" ca="1" si="112"/>
        <v>0</v>
      </c>
      <c r="AM125" s="190">
        <f t="shared" ca="1" si="112"/>
        <v>0</v>
      </c>
      <c r="AN125" s="190">
        <f t="shared" ca="1" si="112"/>
        <v>0</v>
      </c>
      <c r="AO125" s="190">
        <f t="shared" ca="1" si="112"/>
        <v>0</v>
      </c>
      <c r="AP125" s="190">
        <f t="shared" ca="1" si="112"/>
        <v>0</v>
      </c>
      <c r="AQ125" s="190">
        <f t="shared" ca="1" si="112"/>
        <v>0</v>
      </c>
      <c r="AR125" s="190">
        <f t="shared" ca="1" si="112"/>
        <v>0</v>
      </c>
      <c r="AS125" s="190">
        <f t="shared" ca="1" si="112"/>
        <v>0</v>
      </c>
      <c r="AT125" s="190">
        <f t="shared" ca="1" si="112"/>
        <v>0</v>
      </c>
      <c r="AU125" s="190">
        <f t="shared" ref="AU125:BM125" ca="1" si="113">-AU272*$H125</f>
        <v>0</v>
      </c>
      <c r="AV125" s="190">
        <f t="shared" ca="1" si="113"/>
        <v>0</v>
      </c>
      <c r="AW125" s="190">
        <f t="shared" ca="1" si="113"/>
        <v>0</v>
      </c>
      <c r="AX125" s="190">
        <f t="shared" ca="1" si="113"/>
        <v>0</v>
      </c>
      <c r="AY125" s="190">
        <f t="shared" ca="1" si="113"/>
        <v>0</v>
      </c>
      <c r="AZ125" s="190">
        <f t="shared" ca="1" si="113"/>
        <v>0</v>
      </c>
      <c r="BA125" s="190">
        <f t="shared" ca="1" si="113"/>
        <v>0</v>
      </c>
      <c r="BB125" s="190">
        <f t="shared" ca="1" si="113"/>
        <v>0</v>
      </c>
      <c r="BC125" s="190">
        <f t="shared" ca="1" si="113"/>
        <v>0</v>
      </c>
      <c r="BD125" s="190">
        <f t="shared" ca="1" si="113"/>
        <v>0</v>
      </c>
      <c r="BE125" s="190">
        <f t="shared" ca="1" si="113"/>
        <v>0</v>
      </c>
      <c r="BF125" s="190">
        <f t="shared" ca="1" si="113"/>
        <v>0</v>
      </c>
      <c r="BG125" s="190">
        <f t="shared" ca="1" si="113"/>
        <v>0</v>
      </c>
      <c r="BH125" s="190">
        <f t="shared" ca="1" si="113"/>
        <v>0</v>
      </c>
      <c r="BI125" s="190">
        <f t="shared" ca="1" si="113"/>
        <v>0</v>
      </c>
      <c r="BJ125" s="190">
        <f t="shared" ca="1" si="113"/>
        <v>0</v>
      </c>
      <c r="BK125" s="190">
        <f t="shared" ca="1" si="113"/>
        <v>0</v>
      </c>
      <c r="BL125" s="190">
        <f t="shared" ca="1" si="113"/>
        <v>0</v>
      </c>
      <c r="BM125" s="190">
        <f t="shared" ca="1" si="113"/>
        <v>0</v>
      </c>
    </row>
    <row r="126" spans="3:65" x14ac:dyDescent="0.2">
      <c r="C126" s="51">
        <f t="shared" si="94"/>
        <v>10</v>
      </c>
      <c r="D126" s="37" t="str">
        <f t="shared" si="95"/>
        <v>item 10</v>
      </c>
      <c r="E126" s="37" t="str">
        <f t="shared" si="95"/>
        <v>Operating Expense</v>
      </c>
      <c r="F126" s="37">
        <f t="shared" si="95"/>
        <v>2</v>
      </c>
      <c r="G126" s="62"/>
      <c r="H126" s="64">
        <f t="shared" si="91"/>
        <v>0.38574999999999998</v>
      </c>
      <c r="K126" s="123">
        <f t="shared" ca="1" si="96"/>
        <v>0</v>
      </c>
      <c r="L126" s="124">
        <f t="shared" ca="1" si="97"/>
        <v>0</v>
      </c>
      <c r="O126" s="190">
        <f t="shared" ref="O126:AT126" ca="1" si="114">-O273*$H126</f>
        <v>0</v>
      </c>
      <c r="P126" s="190">
        <f t="shared" ca="1" si="114"/>
        <v>0</v>
      </c>
      <c r="Q126" s="190">
        <f t="shared" ca="1" si="114"/>
        <v>0</v>
      </c>
      <c r="R126" s="190">
        <f t="shared" ca="1" si="114"/>
        <v>0</v>
      </c>
      <c r="S126" s="190">
        <f t="shared" ca="1" si="114"/>
        <v>0</v>
      </c>
      <c r="T126" s="190">
        <f t="shared" ca="1" si="114"/>
        <v>0</v>
      </c>
      <c r="U126" s="190">
        <f t="shared" ca="1" si="114"/>
        <v>0</v>
      </c>
      <c r="V126" s="190">
        <f t="shared" ca="1" si="114"/>
        <v>0</v>
      </c>
      <c r="W126" s="190">
        <f t="shared" ca="1" si="114"/>
        <v>0</v>
      </c>
      <c r="X126" s="190">
        <f t="shared" ca="1" si="114"/>
        <v>0</v>
      </c>
      <c r="Y126" s="190">
        <f t="shared" ca="1" si="114"/>
        <v>0</v>
      </c>
      <c r="Z126" s="190">
        <f t="shared" ca="1" si="114"/>
        <v>0</v>
      </c>
      <c r="AA126" s="190">
        <f t="shared" ca="1" si="114"/>
        <v>0</v>
      </c>
      <c r="AB126" s="190">
        <f t="shared" ca="1" si="114"/>
        <v>0</v>
      </c>
      <c r="AC126" s="190">
        <f t="shared" ca="1" si="114"/>
        <v>0</v>
      </c>
      <c r="AD126" s="190">
        <f t="shared" ca="1" si="114"/>
        <v>0</v>
      </c>
      <c r="AE126" s="190">
        <f t="shared" ca="1" si="114"/>
        <v>0</v>
      </c>
      <c r="AF126" s="190">
        <f t="shared" ca="1" si="114"/>
        <v>0</v>
      </c>
      <c r="AG126" s="190">
        <f t="shared" ca="1" si="114"/>
        <v>0</v>
      </c>
      <c r="AH126" s="190">
        <f t="shared" ca="1" si="114"/>
        <v>0</v>
      </c>
      <c r="AI126" s="190">
        <f t="shared" ca="1" si="114"/>
        <v>0</v>
      </c>
      <c r="AJ126" s="190">
        <f t="shared" ca="1" si="114"/>
        <v>0</v>
      </c>
      <c r="AK126" s="190">
        <f t="shared" ca="1" si="114"/>
        <v>0</v>
      </c>
      <c r="AL126" s="190">
        <f t="shared" ca="1" si="114"/>
        <v>0</v>
      </c>
      <c r="AM126" s="190">
        <f t="shared" ca="1" si="114"/>
        <v>0</v>
      </c>
      <c r="AN126" s="190">
        <f t="shared" ca="1" si="114"/>
        <v>0</v>
      </c>
      <c r="AO126" s="190">
        <f t="shared" ca="1" si="114"/>
        <v>0</v>
      </c>
      <c r="AP126" s="190">
        <f t="shared" ca="1" si="114"/>
        <v>0</v>
      </c>
      <c r="AQ126" s="190">
        <f t="shared" ca="1" si="114"/>
        <v>0</v>
      </c>
      <c r="AR126" s="190">
        <f t="shared" ca="1" si="114"/>
        <v>0</v>
      </c>
      <c r="AS126" s="190">
        <f t="shared" ca="1" si="114"/>
        <v>0</v>
      </c>
      <c r="AT126" s="190">
        <f t="shared" ca="1" si="114"/>
        <v>0</v>
      </c>
      <c r="AU126" s="190">
        <f t="shared" ref="AU126:BM126" ca="1" si="115">-AU273*$H126</f>
        <v>0</v>
      </c>
      <c r="AV126" s="190">
        <f t="shared" ca="1" si="115"/>
        <v>0</v>
      </c>
      <c r="AW126" s="190">
        <f t="shared" ca="1" si="115"/>
        <v>0</v>
      </c>
      <c r="AX126" s="190">
        <f t="shared" ca="1" si="115"/>
        <v>0</v>
      </c>
      <c r="AY126" s="190">
        <f t="shared" ca="1" si="115"/>
        <v>0</v>
      </c>
      <c r="AZ126" s="190">
        <f t="shared" ca="1" si="115"/>
        <v>0</v>
      </c>
      <c r="BA126" s="190">
        <f t="shared" ca="1" si="115"/>
        <v>0</v>
      </c>
      <c r="BB126" s="190">
        <f t="shared" ca="1" si="115"/>
        <v>0</v>
      </c>
      <c r="BC126" s="190">
        <f t="shared" ca="1" si="115"/>
        <v>0</v>
      </c>
      <c r="BD126" s="190">
        <f t="shared" ca="1" si="115"/>
        <v>0</v>
      </c>
      <c r="BE126" s="190">
        <f t="shared" ca="1" si="115"/>
        <v>0</v>
      </c>
      <c r="BF126" s="190">
        <f t="shared" ca="1" si="115"/>
        <v>0</v>
      </c>
      <c r="BG126" s="190">
        <f t="shared" ca="1" si="115"/>
        <v>0</v>
      </c>
      <c r="BH126" s="190">
        <f t="shared" ca="1" si="115"/>
        <v>0</v>
      </c>
      <c r="BI126" s="190">
        <f t="shared" ca="1" si="115"/>
        <v>0</v>
      </c>
      <c r="BJ126" s="190">
        <f t="shared" ca="1" si="115"/>
        <v>0</v>
      </c>
      <c r="BK126" s="190">
        <f t="shared" ca="1" si="115"/>
        <v>0</v>
      </c>
      <c r="BL126" s="190">
        <f t="shared" ca="1" si="115"/>
        <v>0</v>
      </c>
      <c r="BM126" s="190">
        <f t="shared" ca="1" si="115"/>
        <v>0</v>
      </c>
    </row>
    <row r="127" spans="3:65" x14ac:dyDescent="0.2">
      <c r="C127" s="51">
        <f t="shared" si="94"/>
        <v>11</v>
      </c>
      <c r="D127" s="37" t="str">
        <f t="shared" si="95"/>
        <v>item 11</v>
      </c>
      <c r="E127" s="37" t="str">
        <f t="shared" si="95"/>
        <v>Operating Expense</v>
      </c>
      <c r="F127" s="37">
        <f t="shared" si="95"/>
        <v>2</v>
      </c>
      <c r="G127" s="62"/>
      <c r="H127" s="64">
        <f t="shared" si="91"/>
        <v>0.38574999999999998</v>
      </c>
      <c r="K127" s="123">
        <f t="shared" ca="1" si="96"/>
        <v>0</v>
      </c>
      <c r="L127" s="124">
        <f t="shared" ca="1" si="97"/>
        <v>0</v>
      </c>
      <c r="O127" s="190">
        <f t="shared" ref="O127:AT127" ca="1" si="116">-O274*$H127</f>
        <v>0</v>
      </c>
      <c r="P127" s="190">
        <f t="shared" ca="1" si="116"/>
        <v>0</v>
      </c>
      <c r="Q127" s="190">
        <f t="shared" ca="1" si="116"/>
        <v>0</v>
      </c>
      <c r="R127" s="190">
        <f t="shared" ca="1" si="116"/>
        <v>0</v>
      </c>
      <c r="S127" s="190">
        <f t="shared" ca="1" si="116"/>
        <v>0</v>
      </c>
      <c r="T127" s="190">
        <f t="shared" ca="1" si="116"/>
        <v>0</v>
      </c>
      <c r="U127" s="190">
        <f t="shared" ca="1" si="116"/>
        <v>0</v>
      </c>
      <c r="V127" s="190">
        <f t="shared" ca="1" si="116"/>
        <v>0</v>
      </c>
      <c r="W127" s="190">
        <f t="shared" ca="1" si="116"/>
        <v>0</v>
      </c>
      <c r="X127" s="190">
        <f t="shared" ca="1" si="116"/>
        <v>0</v>
      </c>
      <c r="Y127" s="190">
        <f t="shared" ca="1" si="116"/>
        <v>0</v>
      </c>
      <c r="Z127" s="190">
        <f t="shared" ca="1" si="116"/>
        <v>0</v>
      </c>
      <c r="AA127" s="190">
        <f t="shared" ca="1" si="116"/>
        <v>0</v>
      </c>
      <c r="AB127" s="190">
        <f t="shared" ca="1" si="116"/>
        <v>0</v>
      </c>
      <c r="AC127" s="190">
        <f t="shared" ca="1" si="116"/>
        <v>0</v>
      </c>
      <c r="AD127" s="190">
        <f t="shared" ca="1" si="116"/>
        <v>0</v>
      </c>
      <c r="AE127" s="190">
        <f t="shared" ca="1" si="116"/>
        <v>0</v>
      </c>
      <c r="AF127" s="190">
        <f t="shared" ca="1" si="116"/>
        <v>0</v>
      </c>
      <c r="AG127" s="190">
        <f t="shared" ca="1" si="116"/>
        <v>0</v>
      </c>
      <c r="AH127" s="190">
        <f t="shared" ca="1" si="116"/>
        <v>0</v>
      </c>
      <c r="AI127" s="190">
        <f t="shared" ca="1" si="116"/>
        <v>0</v>
      </c>
      <c r="AJ127" s="190">
        <f t="shared" ca="1" si="116"/>
        <v>0</v>
      </c>
      <c r="AK127" s="190">
        <f t="shared" ca="1" si="116"/>
        <v>0</v>
      </c>
      <c r="AL127" s="190">
        <f t="shared" ca="1" si="116"/>
        <v>0</v>
      </c>
      <c r="AM127" s="190">
        <f t="shared" ca="1" si="116"/>
        <v>0</v>
      </c>
      <c r="AN127" s="190">
        <f t="shared" ca="1" si="116"/>
        <v>0</v>
      </c>
      <c r="AO127" s="190">
        <f t="shared" ca="1" si="116"/>
        <v>0</v>
      </c>
      <c r="AP127" s="190">
        <f t="shared" ca="1" si="116"/>
        <v>0</v>
      </c>
      <c r="AQ127" s="190">
        <f t="shared" ca="1" si="116"/>
        <v>0</v>
      </c>
      <c r="AR127" s="190">
        <f t="shared" ca="1" si="116"/>
        <v>0</v>
      </c>
      <c r="AS127" s="190">
        <f t="shared" ca="1" si="116"/>
        <v>0</v>
      </c>
      <c r="AT127" s="190">
        <f t="shared" ca="1" si="116"/>
        <v>0</v>
      </c>
      <c r="AU127" s="190">
        <f t="shared" ref="AU127:BM127" ca="1" si="117">-AU274*$H127</f>
        <v>0</v>
      </c>
      <c r="AV127" s="190">
        <f t="shared" ca="1" si="117"/>
        <v>0</v>
      </c>
      <c r="AW127" s="190">
        <f t="shared" ca="1" si="117"/>
        <v>0</v>
      </c>
      <c r="AX127" s="190">
        <f t="shared" ca="1" si="117"/>
        <v>0</v>
      </c>
      <c r="AY127" s="190">
        <f t="shared" ca="1" si="117"/>
        <v>0</v>
      </c>
      <c r="AZ127" s="190">
        <f t="shared" ca="1" si="117"/>
        <v>0</v>
      </c>
      <c r="BA127" s="190">
        <f t="shared" ca="1" si="117"/>
        <v>0</v>
      </c>
      <c r="BB127" s="190">
        <f t="shared" ca="1" si="117"/>
        <v>0</v>
      </c>
      <c r="BC127" s="190">
        <f t="shared" ca="1" si="117"/>
        <v>0</v>
      </c>
      <c r="BD127" s="190">
        <f t="shared" ca="1" si="117"/>
        <v>0</v>
      </c>
      <c r="BE127" s="190">
        <f t="shared" ca="1" si="117"/>
        <v>0</v>
      </c>
      <c r="BF127" s="190">
        <f t="shared" ca="1" si="117"/>
        <v>0</v>
      </c>
      <c r="BG127" s="190">
        <f t="shared" ca="1" si="117"/>
        <v>0</v>
      </c>
      <c r="BH127" s="190">
        <f t="shared" ca="1" si="117"/>
        <v>0</v>
      </c>
      <c r="BI127" s="190">
        <f t="shared" ca="1" si="117"/>
        <v>0</v>
      </c>
      <c r="BJ127" s="190">
        <f t="shared" ca="1" si="117"/>
        <v>0</v>
      </c>
      <c r="BK127" s="190">
        <f t="shared" ca="1" si="117"/>
        <v>0</v>
      </c>
      <c r="BL127" s="190">
        <f t="shared" ca="1" si="117"/>
        <v>0</v>
      </c>
      <c r="BM127" s="190">
        <f t="shared" ca="1" si="117"/>
        <v>0</v>
      </c>
    </row>
    <row r="128" spans="3:65" x14ac:dyDescent="0.2">
      <c r="C128" s="51">
        <f t="shared" si="94"/>
        <v>12</v>
      </c>
      <c r="D128" s="37" t="str">
        <f t="shared" si="95"/>
        <v>item 12</v>
      </c>
      <c r="E128" s="37" t="str">
        <f t="shared" si="95"/>
        <v>Operating Expense</v>
      </c>
      <c r="F128" s="37">
        <f t="shared" si="95"/>
        <v>2</v>
      </c>
      <c r="G128" s="62"/>
      <c r="H128" s="64">
        <f t="shared" si="91"/>
        <v>0.38574999999999998</v>
      </c>
      <c r="K128" s="123">
        <f t="shared" ca="1" si="96"/>
        <v>0</v>
      </c>
      <c r="L128" s="124">
        <f t="shared" ca="1" si="97"/>
        <v>0</v>
      </c>
      <c r="O128" s="190">
        <f t="shared" ref="O128:AT128" ca="1" si="118">-O275*$H128</f>
        <v>0</v>
      </c>
      <c r="P128" s="190">
        <f t="shared" ca="1" si="118"/>
        <v>0</v>
      </c>
      <c r="Q128" s="190">
        <f t="shared" ca="1" si="118"/>
        <v>0</v>
      </c>
      <c r="R128" s="190">
        <f t="shared" ca="1" si="118"/>
        <v>0</v>
      </c>
      <c r="S128" s="190">
        <f t="shared" ca="1" si="118"/>
        <v>0</v>
      </c>
      <c r="T128" s="190">
        <f t="shared" ca="1" si="118"/>
        <v>0</v>
      </c>
      <c r="U128" s="190">
        <f t="shared" ca="1" si="118"/>
        <v>0</v>
      </c>
      <c r="V128" s="190">
        <f t="shared" ca="1" si="118"/>
        <v>0</v>
      </c>
      <c r="W128" s="190">
        <f t="shared" ca="1" si="118"/>
        <v>0</v>
      </c>
      <c r="X128" s="190">
        <f t="shared" ca="1" si="118"/>
        <v>0</v>
      </c>
      <c r="Y128" s="190">
        <f t="shared" ca="1" si="118"/>
        <v>0</v>
      </c>
      <c r="Z128" s="190">
        <f t="shared" ca="1" si="118"/>
        <v>0</v>
      </c>
      <c r="AA128" s="190">
        <f t="shared" ca="1" si="118"/>
        <v>0</v>
      </c>
      <c r="AB128" s="190">
        <f t="shared" ca="1" si="118"/>
        <v>0</v>
      </c>
      <c r="AC128" s="190">
        <f t="shared" ca="1" si="118"/>
        <v>0</v>
      </c>
      <c r="AD128" s="190">
        <f t="shared" ca="1" si="118"/>
        <v>0</v>
      </c>
      <c r="AE128" s="190">
        <f t="shared" ca="1" si="118"/>
        <v>0</v>
      </c>
      <c r="AF128" s="190">
        <f t="shared" ca="1" si="118"/>
        <v>0</v>
      </c>
      <c r="AG128" s="190">
        <f t="shared" ca="1" si="118"/>
        <v>0</v>
      </c>
      <c r="AH128" s="190">
        <f t="shared" ca="1" si="118"/>
        <v>0</v>
      </c>
      <c r="AI128" s="190">
        <f t="shared" ca="1" si="118"/>
        <v>0</v>
      </c>
      <c r="AJ128" s="190">
        <f t="shared" ca="1" si="118"/>
        <v>0</v>
      </c>
      <c r="AK128" s="190">
        <f t="shared" ca="1" si="118"/>
        <v>0</v>
      </c>
      <c r="AL128" s="190">
        <f t="shared" ca="1" si="118"/>
        <v>0</v>
      </c>
      <c r="AM128" s="190">
        <f t="shared" ca="1" si="118"/>
        <v>0</v>
      </c>
      <c r="AN128" s="190">
        <f t="shared" ca="1" si="118"/>
        <v>0</v>
      </c>
      <c r="AO128" s="190">
        <f t="shared" ca="1" si="118"/>
        <v>0</v>
      </c>
      <c r="AP128" s="190">
        <f t="shared" ca="1" si="118"/>
        <v>0</v>
      </c>
      <c r="AQ128" s="190">
        <f t="shared" ca="1" si="118"/>
        <v>0</v>
      </c>
      <c r="AR128" s="190">
        <f t="shared" ca="1" si="118"/>
        <v>0</v>
      </c>
      <c r="AS128" s="190">
        <f t="shared" ca="1" si="118"/>
        <v>0</v>
      </c>
      <c r="AT128" s="190">
        <f t="shared" ca="1" si="118"/>
        <v>0</v>
      </c>
      <c r="AU128" s="190">
        <f t="shared" ref="AU128:BM128" ca="1" si="119">-AU275*$H128</f>
        <v>0</v>
      </c>
      <c r="AV128" s="190">
        <f t="shared" ca="1" si="119"/>
        <v>0</v>
      </c>
      <c r="AW128" s="190">
        <f t="shared" ca="1" si="119"/>
        <v>0</v>
      </c>
      <c r="AX128" s="190">
        <f t="shared" ca="1" si="119"/>
        <v>0</v>
      </c>
      <c r="AY128" s="190">
        <f t="shared" ca="1" si="119"/>
        <v>0</v>
      </c>
      <c r="AZ128" s="190">
        <f t="shared" ca="1" si="119"/>
        <v>0</v>
      </c>
      <c r="BA128" s="190">
        <f t="shared" ca="1" si="119"/>
        <v>0</v>
      </c>
      <c r="BB128" s="190">
        <f t="shared" ca="1" si="119"/>
        <v>0</v>
      </c>
      <c r="BC128" s="190">
        <f t="shared" ca="1" si="119"/>
        <v>0</v>
      </c>
      <c r="BD128" s="190">
        <f t="shared" ca="1" si="119"/>
        <v>0</v>
      </c>
      <c r="BE128" s="190">
        <f t="shared" ca="1" si="119"/>
        <v>0</v>
      </c>
      <c r="BF128" s="190">
        <f t="shared" ca="1" si="119"/>
        <v>0</v>
      </c>
      <c r="BG128" s="190">
        <f t="shared" ca="1" si="119"/>
        <v>0</v>
      </c>
      <c r="BH128" s="190">
        <f t="shared" ca="1" si="119"/>
        <v>0</v>
      </c>
      <c r="BI128" s="190">
        <f t="shared" ca="1" si="119"/>
        <v>0</v>
      </c>
      <c r="BJ128" s="190">
        <f t="shared" ca="1" si="119"/>
        <v>0</v>
      </c>
      <c r="BK128" s="190">
        <f t="shared" ca="1" si="119"/>
        <v>0</v>
      </c>
      <c r="BL128" s="190">
        <f t="shared" ca="1" si="119"/>
        <v>0</v>
      </c>
      <c r="BM128" s="190">
        <f t="shared" ca="1" si="119"/>
        <v>0</v>
      </c>
    </row>
    <row r="129" spans="3:65" x14ac:dyDescent="0.2">
      <c r="C129" s="51">
        <f t="shared" si="94"/>
        <v>13</v>
      </c>
      <c r="D129" s="37" t="str">
        <f t="shared" si="95"/>
        <v>item 13</v>
      </c>
      <c r="E129" s="37" t="str">
        <f t="shared" si="95"/>
        <v>Operating Expense</v>
      </c>
      <c r="F129" s="37">
        <f t="shared" si="95"/>
        <v>2</v>
      </c>
      <c r="G129" s="62"/>
      <c r="H129" s="64">
        <f t="shared" si="91"/>
        <v>0.38574999999999998</v>
      </c>
      <c r="K129" s="123">
        <f t="shared" ca="1" si="96"/>
        <v>0</v>
      </c>
      <c r="L129" s="124">
        <f t="shared" ca="1" si="97"/>
        <v>0</v>
      </c>
      <c r="O129" s="190">
        <f t="shared" ref="O129:AT129" ca="1" si="120">-O276*$H129</f>
        <v>0</v>
      </c>
      <c r="P129" s="190">
        <f t="shared" ca="1" si="120"/>
        <v>0</v>
      </c>
      <c r="Q129" s="190">
        <f t="shared" ca="1" si="120"/>
        <v>0</v>
      </c>
      <c r="R129" s="190">
        <f t="shared" ca="1" si="120"/>
        <v>0</v>
      </c>
      <c r="S129" s="190">
        <f t="shared" ca="1" si="120"/>
        <v>0</v>
      </c>
      <c r="T129" s="190">
        <f t="shared" ca="1" si="120"/>
        <v>0</v>
      </c>
      <c r="U129" s="190">
        <f t="shared" ca="1" si="120"/>
        <v>0</v>
      </c>
      <c r="V129" s="190">
        <f t="shared" ca="1" si="120"/>
        <v>0</v>
      </c>
      <c r="W129" s="190">
        <f t="shared" ca="1" si="120"/>
        <v>0</v>
      </c>
      <c r="X129" s="190">
        <f t="shared" ca="1" si="120"/>
        <v>0</v>
      </c>
      <c r="Y129" s="190">
        <f t="shared" ca="1" si="120"/>
        <v>0</v>
      </c>
      <c r="Z129" s="190">
        <f t="shared" ca="1" si="120"/>
        <v>0</v>
      </c>
      <c r="AA129" s="190">
        <f t="shared" ca="1" si="120"/>
        <v>0</v>
      </c>
      <c r="AB129" s="190">
        <f t="shared" ca="1" si="120"/>
        <v>0</v>
      </c>
      <c r="AC129" s="190">
        <f t="shared" ca="1" si="120"/>
        <v>0</v>
      </c>
      <c r="AD129" s="190">
        <f t="shared" ca="1" si="120"/>
        <v>0</v>
      </c>
      <c r="AE129" s="190">
        <f t="shared" ca="1" si="120"/>
        <v>0</v>
      </c>
      <c r="AF129" s="190">
        <f t="shared" ca="1" si="120"/>
        <v>0</v>
      </c>
      <c r="AG129" s="190">
        <f t="shared" ca="1" si="120"/>
        <v>0</v>
      </c>
      <c r="AH129" s="190">
        <f t="shared" ca="1" si="120"/>
        <v>0</v>
      </c>
      <c r="AI129" s="190">
        <f t="shared" ca="1" si="120"/>
        <v>0</v>
      </c>
      <c r="AJ129" s="190">
        <f t="shared" ca="1" si="120"/>
        <v>0</v>
      </c>
      <c r="AK129" s="190">
        <f t="shared" ca="1" si="120"/>
        <v>0</v>
      </c>
      <c r="AL129" s="190">
        <f t="shared" ca="1" si="120"/>
        <v>0</v>
      </c>
      <c r="AM129" s="190">
        <f t="shared" ca="1" si="120"/>
        <v>0</v>
      </c>
      <c r="AN129" s="190">
        <f t="shared" ca="1" si="120"/>
        <v>0</v>
      </c>
      <c r="AO129" s="190">
        <f t="shared" ca="1" si="120"/>
        <v>0</v>
      </c>
      <c r="AP129" s="190">
        <f t="shared" ca="1" si="120"/>
        <v>0</v>
      </c>
      <c r="AQ129" s="190">
        <f t="shared" ca="1" si="120"/>
        <v>0</v>
      </c>
      <c r="AR129" s="190">
        <f t="shared" ca="1" si="120"/>
        <v>0</v>
      </c>
      <c r="AS129" s="190">
        <f t="shared" ca="1" si="120"/>
        <v>0</v>
      </c>
      <c r="AT129" s="190">
        <f t="shared" ca="1" si="120"/>
        <v>0</v>
      </c>
      <c r="AU129" s="190">
        <f t="shared" ref="AU129:BM129" ca="1" si="121">-AU276*$H129</f>
        <v>0</v>
      </c>
      <c r="AV129" s="190">
        <f t="shared" ca="1" si="121"/>
        <v>0</v>
      </c>
      <c r="AW129" s="190">
        <f t="shared" ca="1" si="121"/>
        <v>0</v>
      </c>
      <c r="AX129" s="190">
        <f t="shared" ca="1" si="121"/>
        <v>0</v>
      </c>
      <c r="AY129" s="190">
        <f t="shared" ca="1" si="121"/>
        <v>0</v>
      </c>
      <c r="AZ129" s="190">
        <f t="shared" ca="1" si="121"/>
        <v>0</v>
      </c>
      <c r="BA129" s="190">
        <f t="shared" ca="1" si="121"/>
        <v>0</v>
      </c>
      <c r="BB129" s="190">
        <f t="shared" ca="1" si="121"/>
        <v>0</v>
      </c>
      <c r="BC129" s="190">
        <f t="shared" ca="1" si="121"/>
        <v>0</v>
      </c>
      <c r="BD129" s="190">
        <f t="shared" ca="1" si="121"/>
        <v>0</v>
      </c>
      <c r="BE129" s="190">
        <f t="shared" ca="1" si="121"/>
        <v>0</v>
      </c>
      <c r="BF129" s="190">
        <f t="shared" ca="1" si="121"/>
        <v>0</v>
      </c>
      <c r="BG129" s="190">
        <f t="shared" ca="1" si="121"/>
        <v>0</v>
      </c>
      <c r="BH129" s="190">
        <f t="shared" ca="1" si="121"/>
        <v>0</v>
      </c>
      <c r="BI129" s="190">
        <f t="shared" ca="1" si="121"/>
        <v>0</v>
      </c>
      <c r="BJ129" s="190">
        <f t="shared" ca="1" si="121"/>
        <v>0</v>
      </c>
      <c r="BK129" s="190">
        <f t="shared" ca="1" si="121"/>
        <v>0</v>
      </c>
      <c r="BL129" s="190">
        <f t="shared" ca="1" si="121"/>
        <v>0</v>
      </c>
      <c r="BM129" s="190">
        <f t="shared" ca="1" si="121"/>
        <v>0</v>
      </c>
    </row>
    <row r="130" spans="3:65" x14ac:dyDescent="0.2">
      <c r="C130" s="51">
        <f t="shared" si="94"/>
        <v>14</v>
      </c>
      <c r="D130" s="37" t="str">
        <f t="shared" si="95"/>
        <v>item 14</v>
      </c>
      <c r="E130" s="37" t="str">
        <f t="shared" si="95"/>
        <v>Operating Expense</v>
      </c>
      <c r="F130" s="37">
        <f t="shared" si="95"/>
        <v>2</v>
      </c>
      <c r="G130" s="62"/>
      <c r="H130" s="64">
        <f t="shared" si="91"/>
        <v>0.38574999999999998</v>
      </c>
      <c r="K130" s="123">
        <f t="shared" ca="1" si="96"/>
        <v>0</v>
      </c>
      <c r="L130" s="124">
        <f t="shared" ca="1" si="97"/>
        <v>0</v>
      </c>
      <c r="O130" s="190">
        <f t="shared" ref="O130:AT130" ca="1" si="122">-O277*$H130</f>
        <v>0</v>
      </c>
      <c r="P130" s="190">
        <f t="shared" ca="1" si="122"/>
        <v>0</v>
      </c>
      <c r="Q130" s="190">
        <f t="shared" ca="1" si="122"/>
        <v>0</v>
      </c>
      <c r="R130" s="190">
        <f t="shared" ca="1" si="122"/>
        <v>0</v>
      </c>
      <c r="S130" s="190">
        <f t="shared" ca="1" si="122"/>
        <v>0</v>
      </c>
      <c r="T130" s="190">
        <f t="shared" ca="1" si="122"/>
        <v>0</v>
      </c>
      <c r="U130" s="190">
        <f t="shared" ca="1" si="122"/>
        <v>0</v>
      </c>
      <c r="V130" s="190">
        <f t="shared" ca="1" si="122"/>
        <v>0</v>
      </c>
      <c r="W130" s="190">
        <f t="shared" ca="1" si="122"/>
        <v>0</v>
      </c>
      <c r="X130" s="190">
        <f t="shared" ca="1" si="122"/>
        <v>0</v>
      </c>
      <c r="Y130" s="190">
        <f t="shared" ca="1" si="122"/>
        <v>0</v>
      </c>
      <c r="Z130" s="190">
        <f t="shared" ca="1" si="122"/>
        <v>0</v>
      </c>
      <c r="AA130" s="190">
        <f t="shared" ca="1" si="122"/>
        <v>0</v>
      </c>
      <c r="AB130" s="190">
        <f t="shared" ca="1" si="122"/>
        <v>0</v>
      </c>
      <c r="AC130" s="190">
        <f t="shared" ca="1" si="122"/>
        <v>0</v>
      </c>
      <c r="AD130" s="190">
        <f t="shared" ca="1" si="122"/>
        <v>0</v>
      </c>
      <c r="AE130" s="190">
        <f t="shared" ca="1" si="122"/>
        <v>0</v>
      </c>
      <c r="AF130" s="190">
        <f t="shared" ca="1" si="122"/>
        <v>0</v>
      </c>
      <c r="AG130" s="190">
        <f t="shared" ca="1" si="122"/>
        <v>0</v>
      </c>
      <c r="AH130" s="190">
        <f t="shared" ca="1" si="122"/>
        <v>0</v>
      </c>
      <c r="AI130" s="190">
        <f t="shared" ca="1" si="122"/>
        <v>0</v>
      </c>
      <c r="AJ130" s="190">
        <f t="shared" ca="1" si="122"/>
        <v>0</v>
      </c>
      <c r="AK130" s="190">
        <f t="shared" ca="1" si="122"/>
        <v>0</v>
      </c>
      <c r="AL130" s="190">
        <f t="shared" ca="1" si="122"/>
        <v>0</v>
      </c>
      <c r="AM130" s="190">
        <f t="shared" ca="1" si="122"/>
        <v>0</v>
      </c>
      <c r="AN130" s="190">
        <f t="shared" ca="1" si="122"/>
        <v>0</v>
      </c>
      <c r="AO130" s="190">
        <f t="shared" ca="1" si="122"/>
        <v>0</v>
      </c>
      <c r="AP130" s="190">
        <f t="shared" ca="1" si="122"/>
        <v>0</v>
      </c>
      <c r="AQ130" s="190">
        <f t="shared" ca="1" si="122"/>
        <v>0</v>
      </c>
      <c r="AR130" s="190">
        <f t="shared" ca="1" si="122"/>
        <v>0</v>
      </c>
      <c r="AS130" s="190">
        <f t="shared" ca="1" si="122"/>
        <v>0</v>
      </c>
      <c r="AT130" s="190">
        <f t="shared" ca="1" si="122"/>
        <v>0</v>
      </c>
      <c r="AU130" s="190">
        <f t="shared" ref="AU130:BM130" ca="1" si="123">-AU277*$H130</f>
        <v>0</v>
      </c>
      <c r="AV130" s="190">
        <f t="shared" ca="1" si="123"/>
        <v>0</v>
      </c>
      <c r="AW130" s="190">
        <f t="shared" ca="1" si="123"/>
        <v>0</v>
      </c>
      <c r="AX130" s="190">
        <f t="shared" ca="1" si="123"/>
        <v>0</v>
      </c>
      <c r="AY130" s="190">
        <f t="shared" ca="1" si="123"/>
        <v>0</v>
      </c>
      <c r="AZ130" s="190">
        <f t="shared" ca="1" si="123"/>
        <v>0</v>
      </c>
      <c r="BA130" s="190">
        <f t="shared" ca="1" si="123"/>
        <v>0</v>
      </c>
      <c r="BB130" s="190">
        <f t="shared" ca="1" si="123"/>
        <v>0</v>
      </c>
      <c r="BC130" s="190">
        <f t="shared" ca="1" si="123"/>
        <v>0</v>
      </c>
      <c r="BD130" s="190">
        <f t="shared" ca="1" si="123"/>
        <v>0</v>
      </c>
      <c r="BE130" s="190">
        <f t="shared" ca="1" si="123"/>
        <v>0</v>
      </c>
      <c r="BF130" s="190">
        <f t="shared" ca="1" si="123"/>
        <v>0</v>
      </c>
      <c r="BG130" s="190">
        <f t="shared" ca="1" si="123"/>
        <v>0</v>
      </c>
      <c r="BH130" s="190">
        <f t="shared" ca="1" si="123"/>
        <v>0</v>
      </c>
      <c r="BI130" s="190">
        <f t="shared" ca="1" si="123"/>
        <v>0</v>
      </c>
      <c r="BJ130" s="190">
        <f t="shared" ca="1" si="123"/>
        <v>0</v>
      </c>
      <c r="BK130" s="190">
        <f t="shared" ca="1" si="123"/>
        <v>0</v>
      </c>
      <c r="BL130" s="190">
        <f t="shared" ca="1" si="123"/>
        <v>0</v>
      </c>
      <c r="BM130" s="190">
        <f t="shared" ca="1" si="123"/>
        <v>0</v>
      </c>
    </row>
    <row r="131" spans="3:65" x14ac:dyDescent="0.2">
      <c r="C131" s="51">
        <f t="shared" si="94"/>
        <v>15</v>
      </c>
      <c r="D131" s="37" t="str">
        <f t="shared" si="95"/>
        <v>item 15</v>
      </c>
      <c r="E131" s="37" t="str">
        <f t="shared" si="95"/>
        <v>Operating Expense</v>
      </c>
      <c r="F131" s="37">
        <f t="shared" si="95"/>
        <v>2</v>
      </c>
      <c r="G131" s="62"/>
      <c r="H131" s="64">
        <f t="shared" si="91"/>
        <v>0.38574999999999998</v>
      </c>
      <c r="K131" s="123">
        <f t="shared" ca="1" si="96"/>
        <v>0</v>
      </c>
      <c r="L131" s="124">
        <f t="shared" ca="1" si="97"/>
        <v>0</v>
      </c>
      <c r="O131" s="190">
        <f t="shared" ref="O131:AT131" ca="1" si="124">-O278*$H131</f>
        <v>0</v>
      </c>
      <c r="P131" s="190">
        <f t="shared" ca="1" si="124"/>
        <v>0</v>
      </c>
      <c r="Q131" s="190">
        <f t="shared" ca="1" si="124"/>
        <v>0</v>
      </c>
      <c r="R131" s="190">
        <f t="shared" ca="1" si="124"/>
        <v>0</v>
      </c>
      <c r="S131" s="190">
        <f t="shared" ca="1" si="124"/>
        <v>0</v>
      </c>
      <c r="T131" s="190">
        <f t="shared" ca="1" si="124"/>
        <v>0</v>
      </c>
      <c r="U131" s="190">
        <f t="shared" ca="1" si="124"/>
        <v>0</v>
      </c>
      <c r="V131" s="190">
        <f t="shared" ca="1" si="124"/>
        <v>0</v>
      </c>
      <c r="W131" s="190">
        <f t="shared" ca="1" si="124"/>
        <v>0</v>
      </c>
      <c r="X131" s="190">
        <f t="shared" ca="1" si="124"/>
        <v>0</v>
      </c>
      <c r="Y131" s="190">
        <f t="shared" ca="1" si="124"/>
        <v>0</v>
      </c>
      <c r="Z131" s="190">
        <f t="shared" ca="1" si="124"/>
        <v>0</v>
      </c>
      <c r="AA131" s="190">
        <f t="shared" ca="1" si="124"/>
        <v>0</v>
      </c>
      <c r="AB131" s="190">
        <f t="shared" ca="1" si="124"/>
        <v>0</v>
      </c>
      <c r="AC131" s="190">
        <f t="shared" ca="1" si="124"/>
        <v>0</v>
      </c>
      <c r="AD131" s="190">
        <f t="shared" ca="1" si="124"/>
        <v>0</v>
      </c>
      <c r="AE131" s="190">
        <f t="shared" ca="1" si="124"/>
        <v>0</v>
      </c>
      <c r="AF131" s="190">
        <f t="shared" ca="1" si="124"/>
        <v>0</v>
      </c>
      <c r="AG131" s="190">
        <f t="shared" ca="1" si="124"/>
        <v>0</v>
      </c>
      <c r="AH131" s="190">
        <f t="shared" ca="1" si="124"/>
        <v>0</v>
      </c>
      <c r="AI131" s="190">
        <f t="shared" ca="1" si="124"/>
        <v>0</v>
      </c>
      <c r="AJ131" s="190">
        <f t="shared" ca="1" si="124"/>
        <v>0</v>
      </c>
      <c r="AK131" s="190">
        <f t="shared" ca="1" si="124"/>
        <v>0</v>
      </c>
      <c r="AL131" s="190">
        <f t="shared" ca="1" si="124"/>
        <v>0</v>
      </c>
      <c r="AM131" s="190">
        <f t="shared" ca="1" si="124"/>
        <v>0</v>
      </c>
      <c r="AN131" s="190">
        <f t="shared" ca="1" si="124"/>
        <v>0</v>
      </c>
      <c r="AO131" s="190">
        <f t="shared" ca="1" si="124"/>
        <v>0</v>
      </c>
      <c r="AP131" s="190">
        <f t="shared" ca="1" si="124"/>
        <v>0</v>
      </c>
      <c r="AQ131" s="190">
        <f t="shared" ca="1" si="124"/>
        <v>0</v>
      </c>
      <c r="AR131" s="190">
        <f t="shared" ca="1" si="124"/>
        <v>0</v>
      </c>
      <c r="AS131" s="190">
        <f t="shared" ca="1" si="124"/>
        <v>0</v>
      </c>
      <c r="AT131" s="190">
        <f t="shared" ca="1" si="124"/>
        <v>0</v>
      </c>
      <c r="AU131" s="190">
        <f t="shared" ref="AU131:BM131" ca="1" si="125">-AU278*$H131</f>
        <v>0</v>
      </c>
      <c r="AV131" s="190">
        <f t="shared" ca="1" si="125"/>
        <v>0</v>
      </c>
      <c r="AW131" s="190">
        <f t="shared" ca="1" si="125"/>
        <v>0</v>
      </c>
      <c r="AX131" s="190">
        <f t="shared" ca="1" si="125"/>
        <v>0</v>
      </c>
      <c r="AY131" s="190">
        <f t="shared" ca="1" si="125"/>
        <v>0</v>
      </c>
      <c r="AZ131" s="190">
        <f t="shared" ca="1" si="125"/>
        <v>0</v>
      </c>
      <c r="BA131" s="190">
        <f t="shared" ca="1" si="125"/>
        <v>0</v>
      </c>
      <c r="BB131" s="190">
        <f t="shared" ca="1" si="125"/>
        <v>0</v>
      </c>
      <c r="BC131" s="190">
        <f t="shared" ca="1" si="125"/>
        <v>0</v>
      </c>
      <c r="BD131" s="190">
        <f t="shared" ca="1" si="125"/>
        <v>0</v>
      </c>
      <c r="BE131" s="190">
        <f t="shared" ca="1" si="125"/>
        <v>0</v>
      </c>
      <c r="BF131" s="190">
        <f t="shared" ca="1" si="125"/>
        <v>0</v>
      </c>
      <c r="BG131" s="190">
        <f t="shared" ca="1" si="125"/>
        <v>0</v>
      </c>
      <c r="BH131" s="190">
        <f t="shared" ca="1" si="125"/>
        <v>0</v>
      </c>
      <c r="BI131" s="190">
        <f t="shared" ca="1" si="125"/>
        <v>0</v>
      </c>
      <c r="BJ131" s="190">
        <f t="shared" ca="1" si="125"/>
        <v>0</v>
      </c>
      <c r="BK131" s="190">
        <f t="shared" ca="1" si="125"/>
        <v>0</v>
      </c>
      <c r="BL131" s="190">
        <f t="shared" ca="1" si="125"/>
        <v>0</v>
      </c>
      <c r="BM131" s="190">
        <f t="shared" ca="1" si="125"/>
        <v>0</v>
      </c>
    </row>
    <row r="132" spans="3:65" x14ac:dyDescent="0.2">
      <c r="C132" s="51">
        <f t="shared" si="94"/>
        <v>16</v>
      </c>
      <c r="D132" s="37" t="str">
        <f t="shared" si="95"/>
        <v>item 16</v>
      </c>
      <c r="E132" s="37" t="str">
        <f t="shared" si="95"/>
        <v>Operating Expense</v>
      </c>
      <c r="F132" s="37">
        <f t="shared" si="95"/>
        <v>2</v>
      </c>
      <c r="G132" s="62"/>
      <c r="H132" s="64">
        <f t="shared" si="91"/>
        <v>0.38574999999999998</v>
      </c>
      <c r="K132" s="123">
        <f t="shared" ca="1" si="96"/>
        <v>0</v>
      </c>
      <c r="L132" s="124">
        <f t="shared" ca="1" si="97"/>
        <v>0</v>
      </c>
      <c r="O132" s="190">
        <f t="shared" ref="O132:AT132" ca="1" si="126">-O279*$H132</f>
        <v>0</v>
      </c>
      <c r="P132" s="190">
        <f t="shared" ca="1" si="126"/>
        <v>0</v>
      </c>
      <c r="Q132" s="190">
        <f t="shared" ca="1" si="126"/>
        <v>0</v>
      </c>
      <c r="R132" s="190">
        <f t="shared" ca="1" si="126"/>
        <v>0</v>
      </c>
      <c r="S132" s="190">
        <f t="shared" ca="1" si="126"/>
        <v>0</v>
      </c>
      <c r="T132" s="190">
        <f t="shared" ca="1" si="126"/>
        <v>0</v>
      </c>
      <c r="U132" s="190">
        <f t="shared" ca="1" si="126"/>
        <v>0</v>
      </c>
      <c r="V132" s="190">
        <f t="shared" ca="1" si="126"/>
        <v>0</v>
      </c>
      <c r="W132" s="190">
        <f t="shared" ca="1" si="126"/>
        <v>0</v>
      </c>
      <c r="X132" s="190">
        <f t="shared" ca="1" si="126"/>
        <v>0</v>
      </c>
      <c r="Y132" s="190">
        <f t="shared" ca="1" si="126"/>
        <v>0</v>
      </c>
      <c r="Z132" s="190">
        <f t="shared" ca="1" si="126"/>
        <v>0</v>
      </c>
      <c r="AA132" s="190">
        <f t="shared" ca="1" si="126"/>
        <v>0</v>
      </c>
      <c r="AB132" s="190">
        <f t="shared" ca="1" si="126"/>
        <v>0</v>
      </c>
      <c r="AC132" s="190">
        <f t="shared" ca="1" si="126"/>
        <v>0</v>
      </c>
      <c r="AD132" s="190">
        <f t="shared" ca="1" si="126"/>
        <v>0</v>
      </c>
      <c r="AE132" s="190">
        <f t="shared" ca="1" si="126"/>
        <v>0</v>
      </c>
      <c r="AF132" s="190">
        <f t="shared" ca="1" si="126"/>
        <v>0</v>
      </c>
      <c r="AG132" s="190">
        <f t="shared" ca="1" si="126"/>
        <v>0</v>
      </c>
      <c r="AH132" s="190">
        <f t="shared" ca="1" si="126"/>
        <v>0</v>
      </c>
      <c r="AI132" s="190">
        <f t="shared" ca="1" si="126"/>
        <v>0</v>
      </c>
      <c r="AJ132" s="190">
        <f t="shared" ca="1" si="126"/>
        <v>0</v>
      </c>
      <c r="AK132" s="190">
        <f t="shared" ca="1" si="126"/>
        <v>0</v>
      </c>
      <c r="AL132" s="190">
        <f t="shared" ca="1" si="126"/>
        <v>0</v>
      </c>
      <c r="AM132" s="190">
        <f t="shared" ca="1" si="126"/>
        <v>0</v>
      </c>
      <c r="AN132" s="190">
        <f t="shared" ca="1" si="126"/>
        <v>0</v>
      </c>
      <c r="AO132" s="190">
        <f t="shared" ca="1" si="126"/>
        <v>0</v>
      </c>
      <c r="AP132" s="190">
        <f t="shared" ca="1" si="126"/>
        <v>0</v>
      </c>
      <c r="AQ132" s="190">
        <f t="shared" ca="1" si="126"/>
        <v>0</v>
      </c>
      <c r="AR132" s="190">
        <f t="shared" ca="1" si="126"/>
        <v>0</v>
      </c>
      <c r="AS132" s="190">
        <f t="shared" ca="1" si="126"/>
        <v>0</v>
      </c>
      <c r="AT132" s="190">
        <f t="shared" ca="1" si="126"/>
        <v>0</v>
      </c>
      <c r="AU132" s="190">
        <f t="shared" ref="AU132:BM132" ca="1" si="127">-AU279*$H132</f>
        <v>0</v>
      </c>
      <c r="AV132" s="190">
        <f t="shared" ca="1" si="127"/>
        <v>0</v>
      </c>
      <c r="AW132" s="190">
        <f t="shared" ca="1" si="127"/>
        <v>0</v>
      </c>
      <c r="AX132" s="190">
        <f t="shared" ca="1" si="127"/>
        <v>0</v>
      </c>
      <c r="AY132" s="190">
        <f t="shared" ca="1" si="127"/>
        <v>0</v>
      </c>
      <c r="AZ132" s="190">
        <f t="shared" ca="1" si="127"/>
        <v>0</v>
      </c>
      <c r="BA132" s="190">
        <f t="shared" ca="1" si="127"/>
        <v>0</v>
      </c>
      <c r="BB132" s="190">
        <f t="shared" ca="1" si="127"/>
        <v>0</v>
      </c>
      <c r="BC132" s="190">
        <f t="shared" ca="1" si="127"/>
        <v>0</v>
      </c>
      <c r="BD132" s="190">
        <f t="shared" ca="1" si="127"/>
        <v>0</v>
      </c>
      <c r="BE132" s="190">
        <f t="shared" ca="1" si="127"/>
        <v>0</v>
      </c>
      <c r="BF132" s="190">
        <f t="shared" ca="1" si="127"/>
        <v>0</v>
      </c>
      <c r="BG132" s="190">
        <f t="shared" ca="1" si="127"/>
        <v>0</v>
      </c>
      <c r="BH132" s="190">
        <f t="shared" ca="1" si="127"/>
        <v>0</v>
      </c>
      <c r="BI132" s="190">
        <f t="shared" ca="1" si="127"/>
        <v>0</v>
      </c>
      <c r="BJ132" s="190">
        <f t="shared" ca="1" si="127"/>
        <v>0</v>
      </c>
      <c r="BK132" s="190">
        <f t="shared" ca="1" si="127"/>
        <v>0</v>
      </c>
      <c r="BL132" s="190">
        <f t="shared" ca="1" si="127"/>
        <v>0</v>
      </c>
      <c r="BM132" s="190">
        <f t="shared" ca="1" si="127"/>
        <v>0</v>
      </c>
    </row>
    <row r="133" spans="3:65" x14ac:dyDescent="0.2">
      <c r="C133" s="51">
        <f t="shared" si="94"/>
        <v>17</v>
      </c>
      <c r="D133" s="37" t="str">
        <f t="shared" si="95"/>
        <v>item 17</v>
      </c>
      <c r="E133" s="37" t="str">
        <f t="shared" si="95"/>
        <v>Operating Expense</v>
      </c>
      <c r="F133" s="37">
        <f t="shared" si="95"/>
        <v>2</v>
      </c>
      <c r="G133" s="62"/>
      <c r="H133" s="64">
        <f t="shared" si="91"/>
        <v>0.38574999999999998</v>
      </c>
      <c r="K133" s="123">
        <f t="shared" ca="1" si="96"/>
        <v>0</v>
      </c>
      <c r="L133" s="124">
        <f t="shared" ca="1" si="97"/>
        <v>0</v>
      </c>
      <c r="O133" s="190">
        <f t="shared" ref="O133:AT133" ca="1" si="128">-O280*$H133</f>
        <v>0</v>
      </c>
      <c r="P133" s="190">
        <f t="shared" ca="1" si="128"/>
        <v>0</v>
      </c>
      <c r="Q133" s="190">
        <f t="shared" ca="1" si="128"/>
        <v>0</v>
      </c>
      <c r="R133" s="190">
        <f t="shared" ca="1" si="128"/>
        <v>0</v>
      </c>
      <c r="S133" s="190">
        <f t="shared" ca="1" si="128"/>
        <v>0</v>
      </c>
      <c r="T133" s="190">
        <f t="shared" ca="1" si="128"/>
        <v>0</v>
      </c>
      <c r="U133" s="190">
        <f t="shared" ca="1" si="128"/>
        <v>0</v>
      </c>
      <c r="V133" s="190">
        <f t="shared" ca="1" si="128"/>
        <v>0</v>
      </c>
      <c r="W133" s="190">
        <f t="shared" ca="1" si="128"/>
        <v>0</v>
      </c>
      <c r="X133" s="190">
        <f t="shared" ca="1" si="128"/>
        <v>0</v>
      </c>
      <c r="Y133" s="190">
        <f t="shared" ca="1" si="128"/>
        <v>0</v>
      </c>
      <c r="Z133" s="190">
        <f t="shared" ca="1" si="128"/>
        <v>0</v>
      </c>
      <c r="AA133" s="190">
        <f t="shared" ca="1" si="128"/>
        <v>0</v>
      </c>
      <c r="AB133" s="190">
        <f t="shared" ca="1" si="128"/>
        <v>0</v>
      </c>
      <c r="AC133" s="190">
        <f t="shared" ca="1" si="128"/>
        <v>0</v>
      </c>
      <c r="AD133" s="190">
        <f t="shared" ca="1" si="128"/>
        <v>0</v>
      </c>
      <c r="AE133" s="190">
        <f t="shared" ca="1" si="128"/>
        <v>0</v>
      </c>
      <c r="AF133" s="190">
        <f t="shared" ca="1" si="128"/>
        <v>0</v>
      </c>
      <c r="AG133" s="190">
        <f t="shared" ca="1" si="128"/>
        <v>0</v>
      </c>
      <c r="AH133" s="190">
        <f t="shared" ca="1" si="128"/>
        <v>0</v>
      </c>
      <c r="AI133" s="190">
        <f t="shared" ca="1" si="128"/>
        <v>0</v>
      </c>
      <c r="AJ133" s="190">
        <f t="shared" ca="1" si="128"/>
        <v>0</v>
      </c>
      <c r="AK133" s="190">
        <f t="shared" ca="1" si="128"/>
        <v>0</v>
      </c>
      <c r="AL133" s="190">
        <f t="shared" ca="1" si="128"/>
        <v>0</v>
      </c>
      <c r="AM133" s="190">
        <f t="shared" ca="1" si="128"/>
        <v>0</v>
      </c>
      <c r="AN133" s="190">
        <f t="shared" ca="1" si="128"/>
        <v>0</v>
      </c>
      <c r="AO133" s="190">
        <f t="shared" ca="1" si="128"/>
        <v>0</v>
      </c>
      <c r="AP133" s="190">
        <f t="shared" ca="1" si="128"/>
        <v>0</v>
      </c>
      <c r="AQ133" s="190">
        <f t="shared" ca="1" si="128"/>
        <v>0</v>
      </c>
      <c r="AR133" s="190">
        <f t="shared" ca="1" si="128"/>
        <v>0</v>
      </c>
      <c r="AS133" s="190">
        <f t="shared" ca="1" si="128"/>
        <v>0</v>
      </c>
      <c r="AT133" s="190">
        <f t="shared" ca="1" si="128"/>
        <v>0</v>
      </c>
      <c r="AU133" s="190">
        <f t="shared" ref="AU133:BM133" ca="1" si="129">-AU280*$H133</f>
        <v>0</v>
      </c>
      <c r="AV133" s="190">
        <f t="shared" ca="1" si="129"/>
        <v>0</v>
      </c>
      <c r="AW133" s="190">
        <f t="shared" ca="1" si="129"/>
        <v>0</v>
      </c>
      <c r="AX133" s="190">
        <f t="shared" ca="1" si="129"/>
        <v>0</v>
      </c>
      <c r="AY133" s="190">
        <f t="shared" ca="1" si="129"/>
        <v>0</v>
      </c>
      <c r="AZ133" s="190">
        <f t="shared" ca="1" si="129"/>
        <v>0</v>
      </c>
      <c r="BA133" s="190">
        <f t="shared" ca="1" si="129"/>
        <v>0</v>
      </c>
      <c r="BB133" s="190">
        <f t="shared" ca="1" si="129"/>
        <v>0</v>
      </c>
      <c r="BC133" s="190">
        <f t="shared" ca="1" si="129"/>
        <v>0</v>
      </c>
      <c r="BD133" s="190">
        <f t="shared" ca="1" si="129"/>
        <v>0</v>
      </c>
      <c r="BE133" s="190">
        <f t="shared" ca="1" si="129"/>
        <v>0</v>
      </c>
      <c r="BF133" s="190">
        <f t="shared" ca="1" si="129"/>
        <v>0</v>
      </c>
      <c r="BG133" s="190">
        <f t="shared" ca="1" si="129"/>
        <v>0</v>
      </c>
      <c r="BH133" s="190">
        <f t="shared" ca="1" si="129"/>
        <v>0</v>
      </c>
      <c r="BI133" s="190">
        <f t="shared" ca="1" si="129"/>
        <v>0</v>
      </c>
      <c r="BJ133" s="190">
        <f t="shared" ca="1" si="129"/>
        <v>0</v>
      </c>
      <c r="BK133" s="190">
        <f t="shared" ca="1" si="129"/>
        <v>0</v>
      </c>
      <c r="BL133" s="190">
        <f t="shared" ca="1" si="129"/>
        <v>0</v>
      </c>
      <c r="BM133" s="190">
        <f t="shared" ca="1" si="129"/>
        <v>0</v>
      </c>
    </row>
    <row r="134" spans="3:65" x14ac:dyDescent="0.2">
      <c r="C134" s="51">
        <f t="shared" si="94"/>
        <v>18</v>
      </c>
      <c r="D134" s="37" t="str">
        <f t="shared" si="95"/>
        <v>item 18</v>
      </c>
      <c r="E134" s="37" t="str">
        <f t="shared" si="95"/>
        <v>Operating Expense</v>
      </c>
      <c r="F134" s="37">
        <f t="shared" si="95"/>
        <v>2</v>
      </c>
      <c r="G134" s="62"/>
      <c r="H134" s="64">
        <f t="shared" si="91"/>
        <v>0.38574999999999998</v>
      </c>
      <c r="K134" s="123">
        <f t="shared" ca="1" si="96"/>
        <v>0</v>
      </c>
      <c r="L134" s="124">
        <f t="shared" ca="1" si="97"/>
        <v>0</v>
      </c>
      <c r="O134" s="190">
        <f t="shared" ref="O134:AT134" ca="1" si="130">-O281*$H134</f>
        <v>0</v>
      </c>
      <c r="P134" s="190">
        <f t="shared" ca="1" si="130"/>
        <v>0</v>
      </c>
      <c r="Q134" s="190">
        <f t="shared" ca="1" si="130"/>
        <v>0</v>
      </c>
      <c r="R134" s="190">
        <f t="shared" ca="1" si="130"/>
        <v>0</v>
      </c>
      <c r="S134" s="190">
        <f t="shared" ca="1" si="130"/>
        <v>0</v>
      </c>
      <c r="T134" s="190">
        <f t="shared" ca="1" si="130"/>
        <v>0</v>
      </c>
      <c r="U134" s="190">
        <f t="shared" ca="1" si="130"/>
        <v>0</v>
      </c>
      <c r="V134" s="190">
        <f t="shared" ca="1" si="130"/>
        <v>0</v>
      </c>
      <c r="W134" s="190">
        <f t="shared" ca="1" si="130"/>
        <v>0</v>
      </c>
      <c r="X134" s="190">
        <f t="shared" ca="1" si="130"/>
        <v>0</v>
      </c>
      <c r="Y134" s="190">
        <f t="shared" ca="1" si="130"/>
        <v>0</v>
      </c>
      <c r="Z134" s="190">
        <f t="shared" ca="1" si="130"/>
        <v>0</v>
      </c>
      <c r="AA134" s="190">
        <f t="shared" ca="1" si="130"/>
        <v>0</v>
      </c>
      <c r="AB134" s="190">
        <f t="shared" ca="1" si="130"/>
        <v>0</v>
      </c>
      <c r="AC134" s="190">
        <f t="shared" ca="1" si="130"/>
        <v>0</v>
      </c>
      <c r="AD134" s="190">
        <f t="shared" ca="1" si="130"/>
        <v>0</v>
      </c>
      <c r="AE134" s="190">
        <f t="shared" ca="1" si="130"/>
        <v>0</v>
      </c>
      <c r="AF134" s="190">
        <f t="shared" ca="1" si="130"/>
        <v>0</v>
      </c>
      <c r="AG134" s="190">
        <f t="shared" ca="1" si="130"/>
        <v>0</v>
      </c>
      <c r="AH134" s="190">
        <f t="shared" ca="1" si="130"/>
        <v>0</v>
      </c>
      <c r="AI134" s="190">
        <f t="shared" ca="1" si="130"/>
        <v>0</v>
      </c>
      <c r="AJ134" s="190">
        <f t="shared" ca="1" si="130"/>
        <v>0</v>
      </c>
      <c r="AK134" s="190">
        <f t="shared" ca="1" si="130"/>
        <v>0</v>
      </c>
      <c r="AL134" s="190">
        <f t="shared" ca="1" si="130"/>
        <v>0</v>
      </c>
      <c r="AM134" s="190">
        <f t="shared" ca="1" si="130"/>
        <v>0</v>
      </c>
      <c r="AN134" s="190">
        <f t="shared" ca="1" si="130"/>
        <v>0</v>
      </c>
      <c r="AO134" s="190">
        <f t="shared" ca="1" si="130"/>
        <v>0</v>
      </c>
      <c r="AP134" s="190">
        <f t="shared" ca="1" si="130"/>
        <v>0</v>
      </c>
      <c r="AQ134" s="190">
        <f t="shared" ca="1" si="130"/>
        <v>0</v>
      </c>
      <c r="AR134" s="190">
        <f t="shared" ca="1" si="130"/>
        <v>0</v>
      </c>
      <c r="AS134" s="190">
        <f t="shared" ca="1" si="130"/>
        <v>0</v>
      </c>
      <c r="AT134" s="190">
        <f t="shared" ca="1" si="130"/>
        <v>0</v>
      </c>
      <c r="AU134" s="190">
        <f t="shared" ref="AU134:BM134" ca="1" si="131">-AU281*$H134</f>
        <v>0</v>
      </c>
      <c r="AV134" s="190">
        <f t="shared" ca="1" si="131"/>
        <v>0</v>
      </c>
      <c r="AW134" s="190">
        <f t="shared" ca="1" si="131"/>
        <v>0</v>
      </c>
      <c r="AX134" s="190">
        <f t="shared" ca="1" si="131"/>
        <v>0</v>
      </c>
      <c r="AY134" s="190">
        <f t="shared" ca="1" si="131"/>
        <v>0</v>
      </c>
      <c r="AZ134" s="190">
        <f t="shared" ca="1" si="131"/>
        <v>0</v>
      </c>
      <c r="BA134" s="190">
        <f t="shared" ca="1" si="131"/>
        <v>0</v>
      </c>
      <c r="BB134" s="190">
        <f t="shared" ca="1" si="131"/>
        <v>0</v>
      </c>
      <c r="BC134" s="190">
        <f t="shared" ca="1" si="131"/>
        <v>0</v>
      </c>
      <c r="BD134" s="190">
        <f t="shared" ca="1" si="131"/>
        <v>0</v>
      </c>
      <c r="BE134" s="190">
        <f t="shared" ca="1" si="131"/>
        <v>0</v>
      </c>
      <c r="BF134" s="190">
        <f t="shared" ca="1" si="131"/>
        <v>0</v>
      </c>
      <c r="BG134" s="190">
        <f t="shared" ca="1" si="131"/>
        <v>0</v>
      </c>
      <c r="BH134" s="190">
        <f t="shared" ca="1" si="131"/>
        <v>0</v>
      </c>
      <c r="BI134" s="190">
        <f t="shared" ca="1" si="131"/>
        <v>0</v>
      </c>
      <c r="BJ134" s="190">
        <f t="shared" ca="1" si="131"/>
        <v>0</v>
      </c>
      <c r="BK134" s="190">
        <f t="shared" ca="1" si="131"/>
        <v>0</v>
      </c>
      <c r="BL134" s="190">
        <f t="shared" ca="1" si="131"/>
        <v>0</v>
      </c>
      <c r="BM134" s="190">
        <f t="shared" ca="1" si="131"/>
        <v>0</v>
      </c>
    </row>
    <row r="135" spans="3:65" x14ac:dyDescent="0.2">
      <c r="C135" s="51">
        <f t="shared" si="94"/>
        <v>19</v>
      </c>
      <c r="D135" s="37" t="str">
        <f t="shared" si="95"/>
        <v>item 19</v>
      </c>
      <c r="E135" s="37" t="str">
        <f t="shared" si="95"/>
        <v>Operating Expense</v>
      </c>
      <c r="F135" s="37">
        <f t="shared" si="95"/>
        <v>2</v>
      </c>
      <c r="G135" s="62"/>
      <c r="H135" s="64">
        <f t="shared" si="91"/>
        <v>0.38574999999999998</v>
      </c>
      <c r="K135" s="123">
        <f t="shared" ca="1" si="96"/>
        <v>0</v>
      </c>
      <c r="L135" s="124">
        <f t="shared" ca="1" si="97"/>
        <v>0</v>
      </c>
      <c r="O135" s="190">
        <f t="shared" ref="O135:AT135" ca="1" si="132">-O282*$H135</f>
        <v>0</v>
      </c>
      <c r="P135" s="190">
        <f t="shared" ca="1" si="132"/>
        <v>0</v>
      </c>
      <c r="Q135" s="190">
        <f t="shared" ca="1" si="132"/>
        <v>0</v>
      </c>
      <c r="R135" s="190">
        <f t="shared" ca="1" si="132"/>
        <v>0</v>
      </c>
      <c r="S135" s="190">
        <f t="shared" ca="1" si="132"/>
        <v>0</v>
      </c>
      <c r="T135" s="190">
        <f t="shared" ca="1" si="132"/>
        <v>0</v>
      </c>
      <c r="U135" s="190">
        <f t="shared" ca="1" si="132"/>
        <v>0</v>
      </c>
      <c r="V135" s="190">
        <f t="shared" ca="1" si="132"/>
        <v>0</v>
      </c>
      <c r="W135" s="190">
        <f t="shared" ca="1" si="132"/>
        <v>0</v>
      </c>
      <c r="X135" s="190">
        <f t="shared" ca="1" si="132"/>
        <v>0</v>
      </c>
      <c r="Y135" s="190">
        <f t="shared" ca="1" si="132"/>
        <v>0</v>
      </c>
      <c r="Z135" s="190">
        <f t="shared" ca="1" si="132"/>
        <v>0</v>
      </c>
      <c r="AA135" s="190">
        <f t="shared" ca="1" si="132"/>
        <v>0</v>
      </c>
      <c r="AB135" s="190">
        <f t="shared" ca="1" si="132"/>
        <v>0</v>
      </c>
      <c r="AC135" s="190">
        <f t="shared" ca="1" si="132"/>
        <v>0</v>
      </c>
      <c r="AD135" s="190">
        <f t="shared" ca="1" si="132"/>
        <v>0</v>
      </c>
      <c r="AE135" s="190">
        <f t="shared" ca="1" si="132"/>
        <v>0</v>
      </c>
      <c r="AF135" s="190">
        <f t="shared" ca="1" si="132"/>
        <v>0</v>
      </c>
      <c r="AG135" s="190">
        <f t="shared" ca="1" si="132"/>
        <v>0</v>
      </c>
      <c r="AH135" s="190">
        <f t="shared" ca="1" si="132"/>
        <v>0</v>
      </c>
      <c r="AI135" s="190">
        <f t="shared" ca="1" si="132"/>
        <v>0</v>
      </c>
      <c r="AJ135" s="190">
        <f t="shared" ca="1" si="132"/>
        <v>0</v>
      </c>
      <c r="AK135" s="190">
        <f t="shared" ca="1" si="132"/>
        <v>0</v>
      </c>
      <c r="AL135" s="190">
        <f t="shared" ca="1" si="132"/>
        <v>0</v>
      </c>
      <c r="AM135" s="190">
        <f t="shared" ca="1" si="132"/>
        <v>0</v>
      </c>
      <c r="AN135" s="190">
        <f t="shared" ca="1" si="132"/>
        <v>0</v>
      </c>
      <c r="AO135" s="190">
        <f t="shared" ca="1" si="132"/>
        <v>0</v>
      </c>
      <c r="AP135" s="190">
        <f t="shared" ca="1" si="132"/>
        <v>0</v>
      </c>
      <c r="AQ135" s="190">
        <f t="shared" ca="1" si="132"/>
        <v>0</v>
      </c>
      <c r="AR135" s="190">
        <f t="shared" ca="1" si="132"/>
        <v>0</v>
      </c>
      <c r="AS135" s="190">
        <f t="shared" ca="1" si="132"/>
        <v>0</v>
      </c>
      <c r="AT135" s="190">
        <f t="shared" ca="1" si="132"/>
        <v>0</v>
      </c>
      <c r="AU135" s="190">
        <f t="shared" ref="AU135:BM135" ca="1" si="133">-AU282*$H135</f>
        <v>0</v>
      </c>
      <c r="AV135" s="190">
        <f t="shared" ca="1" si="133"/>
        <v>0</v>
      </c>
      <c r="AW135" s="190">
        <f t="shared" ca="1" si="133"/>
        <v>0</v>
      </c>
      <c r="AX135" s="190">
        <f t="shared" ca="1" si="133"/>
        <v>0</v>
      </c>
      <c r="AY135" s="190">
        <f t="shared" ca="1" si="133"/>
        <v>0</v>
      </c>
      <c r="AZ135" s="190">
        <f t="shared" ca="1" si="133"/>
        <v>0</v>
      </c>
      <c r="BA135" s="190">
        <f t="shared" ca="1" si="133"/>
        <v>0</v>
      </c>
      <c r="BB135" s="190">
        <f t="shared" ca="1" si="133"/>
        <v>0</v>
      </c>
      <c r="BC135" s="190">
        <f t="shared" ca="1" si="133"/>
        <v>0</v>
      </c>
      <c r="BD135" s="190">
        <f t="shared" ca="1" si="133"/>
        <v>0</v>
      </c>
      <c r="BE135" s="190">
        <f t="shared" ca="1" si="133"/>
        <v>0</v>
      </c>
      <c r="BF135" s="190">
        <f t="shared" ca="1" si="133"/>
        <v>0</v>
      </c>
      <c r="BG135" s="190">
        <f t="shared" ca="1" si="133"/>
        <v>0</v>
      </c>
      <c r="BH135" s="190">
        <f t="shared" ca="1" si="133"/>
        <v>0</v>
      </c>
      <c r="BI135" s="190">
        <f t="shared" ca="1" si="133"/>
        <v>0</v>
      </c>
      <c r="BJ135" s="190">
        <f t="shared" ca="1" si="133"/>
        <v>0</v>
      </c>
      <c r="BK135" s="190">
        <f t="shared" ca="1" si="133"/>
        <v>0</v>
      </c>
      <c r="BL135" s="190">
        <f t="shared" ca="1" si="133"/>
        <v>0</v>
      </c>
      <c r="BM135" s="190">
        <f t="shared" ca="1" si="133"/>
        <v>0</v>
      </c>
    </row>
    <row r="136" spans="3:65" x14ac:dyDescent="0.2">
      <c r="C136" s="51">
        <f t="shared" si="94"/>
        <v>20</v>
      </c>
      <c r="D136" s="37" t="str">
        <f t="shared" si="95"/>
        <v>item 20</v>
      </c>
      <c r="E136" s="37" t="str">
        <f t="shared" si="95"/>
        <v>Operating Expense</v>
      </c>
      <c r="F136" s="37">
        <f t="shared" si="95"/>
        <v>2</v>
      </c>
      <c r="G136" s="62"/>
      <c r="H136" s="64">
        <f t="shared" si="91"/>
        <v>0.38574999999999998</v>
      </c>
      <c r="K136" s="123">
        <f t="shared" ca="1" si="96"/>
        <v>0</v>
      </c>
      <c r="L136" s="124">
        <f t="shared" ca="1" si="97"/>
        <v>0</v>
      </c>
      <c r="O136" s="190">
        <f t="shared" ref="O136:AT136" ca="1" si="134">-O283*$H136</f>
        <v>0</v>
      </c>
      <c r="P136" s="190">
        <f t="shared" ca="1" si="134"/>
        <v>0</v>
      </c>
      <c r="Q136" s="190">
        <f t="shared" ca="1" si="134"/>
        <v>0</v>
      </c>
      <c r="R136" s="190">
        <f t="shared" ca="1" si="134"/>
        <v>0</v>
      </c>
      <c r="S136" s="190">
        <f t="shared" ca="1" si="134"/>
        <v>0</v>
      </c>
      <c r="T136" s="190">
        <f t="shared" ca="1" si="134"/>
        <v>0</v>
      </c>
      <c r="U136" s="190">
        <f t="shared" ca="1" si="134"/>
        <v>0</v>
      </c>
      <c r="V136" s="190">
        <f t="shared" ca="1" si="134"/>
        <v>0</v>
      </c>
      <c r="W136" s="190">
        <f t="shared" ca="1" si="134"/>
        <v>0</v>
      </c>
      <c r="X136" s="190">
        <f t="shared" ca="1" si="134"/>
        <v>0</v>
      </c>
      <c r="Y136" s="190">
        <f t="shared" ca="1" si="134"/>
        <v>0</v>
      </c>
      <c r="Z136" s="190">
        <f t="shared" ca="1" si="134"/>
        <v>0</v>
      </c>
      <c r="AA136" s="190">
        <f t="shared" ca="1" si="134"/>
        <v>0</v>
      </c>
      <c r="AB136" s="190">
        <f t="shared" ca="1" si="134"/>
        <v>0</v>
      </c>
      <c r="AC136" s="190">
        <f t="shared" ca="1" si="134"/>
        <v>0</v>
      </c>
      <c r="AD136" s="190">
        <f t="shared" ca="1" si="134"/>
        <v>0</v>
      </c>
      <c r="AE136" s="190">
        <f t="shared" ca="1" si="134"/>
        <v>0</v>
      </c>
      <c r="AF136" s="190">
        <f t="shared" ca="1" si="134"/>
        <v>0</v>
      </c>
      <c r="AG136" s="190">
        <f t="shared" ca="1" si="134"/>
        <v>0</v>
      </c>
      <c r="AH136" s="190">
        <f t="shared" ca="1" si="134"/>
        <v>0</v>
      </c>
      <c r="AI136" s="190">
        <f t="shared" ca="1" si="134"/>
        <v>0</v>
      </c>
      <c r="AJ136" s="190">
        <f t="shared" ca="1" si="134"/>
        <v>0</v>
      </c>
      <c r="AK136" s="190">
        <f t="shared" ca="1" si="134"/>
        <v>0</v>
      </c>
      <c r="AL136" s="190">
        <f t="shared" ca="1" si="134"/>
        <v>0</v>
      </c>
      <c r="AM136" s="190">
        <f t="shared" ca="1" si="134"/>
        <v>0</v>
      </c>
      <c r="AN136" s="190">
        <f t="shared" ca="1" si="134"/>
        <v>0</v>
      </c>
      <c r="AO136" s="190">
        <f t="shared" ca="1" si="134"/>
        <v>0</v>
      </c>
      <c r="AP136" s="190">
        <f t="shared" ca="1" si="134"/>
        <v>0</v>
      </c>
      <c r="AQ136" s="190">
        <f t="shared" ca="1" si="134"/>
        <v>0</v>
      </c>
      <c r="AR136" s="190">
        <f t="shared" ca="1" si="134"/>
        <v>0</v>
      </c>
      <c r="AS136" s="190">
        <f t="shared" ca="1" si="134"/>
        <v>0</v>
      </c>
      <c r="AT136" s="190">
        <f t="shared" ca="1" si="134"/>
        <v>0</v>
      </c>
      <c r="AU136" s="190">
        <f t="shared" ref="AU136:BM136" ca="1" si="135">-AU283*$H136</f>
        <v>0</v>
      </c>
      <c r="AV136" s="190">
        <f t="shared" ca="1" si="135"/>
        <v>0</v>
      </c>
      <c r="AW136" s="190">
        <f t="shared" ca="1" si="135"/>
        <v>0</v>
      </c>
      <c r="AX136" s="190">
        <f t="shared" ca="1" si="135"/>
        <v>0</v>
      </c>
      <c r="AY136" s="190">
        <f t="shared" ca="1" si="135"/>
        <v>0</v>
      </c>
      <c r="AZ136" s="190">
        <f t="shared" ca="1" si="135"/>
        <v>0</v>
      </c>
      <c r="BA136" s="190">
        <f t="shared" ca="1" si="135"/>
        <v>0</v>
      </c>
      <c r="BB136" s="190">
        <f t="shared" ca="1" si="135"/>
        <v>0</v>
      </c>
      <c r="BC136" s="190">
        <f t="shared" ca="1" si="135"/>
        <v>0</v>
      </c>
      <c r="BD136" s="190">
        <f t="shared" ca="1" si="135"/>
        <v>0</v>
      </c>
      <c r="BE136" s="190">
        <f t="shared" ca="1" si="135"/>
        <v>0</v>
      </c>
      <c r="BF136" s="190">
        <f t="shared" ca="1" si="135"/>
        <v>0</v>
      </c>
      <c r="BG136" s="190">
        <f t="shared" ca="1" si="135"/>
        <v>0</v>
      </c>
      <c r="BH136" s="190">
        <f t="shared" ca="1" si="135"/>
        <v>0</v>
      </c>
      <c r="BI136" s="190">
        <f t="shared" ca="1" si="135"/>
        <v>0</v>
      </c>
      <c r="BJ136" s="190">
        <f t="shared" ca="1" si="135"/>
        <v>0</v>
      </c>
      <c r="BK136" s="190">
        <f t="shared" ca="1" si="135"/>
        <v>0</v>
      </c>
      <c r="BL136" s="190">
        <f t="shared" ca="1" si="135"/>
        <v>0</v>
      </c>
      <c r="BM136" s="190">
        <f t="shared" ca="1" si="135"/>
        <v>0</v>
      </c>
    </row>
    <row r="137" spans="3:65" x14ac:dyDescent="0.2">
      <c r="C137" s="51">
        <f t="shared" si="94"/>
        <v>21</v>
      </c>
      <c r="D137" s="37" t="str">
        <f t="shared" si="95"/>
        <v>item 21</v>
      </c>
      <c r="E137" s="37" t="str">
        <f t="shared" si="95"/>
        <v>Operating Expense</v>
      </c>
      <c r="F137" s="37">
        <f t="shared" si="95"/>
        <v>2</v>
      </c>
      <c r="G137" s="62"/>
      <c r="H137" s="64">
        <f t="shared" si="91"/>
        <v>0.38574999999999998</v>
      </c>
      <c r="K137" s="123">
        <f t="shared" ca="1" si="96"/>
        <v>0</v>
      </c>
      <c r="L137" s="124">
        <f t="shared" ca="1" si="97"/>
        <v>0</v>
      </c>
      <c r="O137" s="190">
        <f t="shared" ref="O137:AT137" ca="1" si="136">-O284*$H137</f>
        <v>0</v>
      </c>
      <c r="P137" s="190">
        <f t="shared" ca="1" si="136"/>
        <v>0</v>
      </c>
      <c r="Q137" s="190">
        <f t="shared" ca="1" si="136"/>
        <v>0</v>
      </c>
      <c r="R137" s="190">
        <f t="shared" ca="1" si="136"/>
        <v>0</v>
      </c>
      <c r="S137" s="190">
        <f t="shared" ca="1" si="136"/>
        <v>0</v>
      </c>
      <c r="T137" s="190">
        <f t="shared" ca="1" si="136"/>
        <v>0</v>
      </c>
      <c r="U137" s="190">
        <f t="shared" ca="1" si="136"/>
        <v>0</v>
      </c>
      <c r="V137" s="190">
        <f t="shared" ca="1" si="136"/>
        <v>0</v>
      </c>
      <c r="W137" s="190">
        <f t="shared" ca="1" si="136"/>
        <v>0</v>
      </c>
      <c r="X137" s="190">
        <f t="shared" ca="1" si="136"/>
        <v>0</v>
      </c>
      <c r="Y137" s="190">
        <f t="shared" ca="1" si="136"/>
        <v>0</v>
      </c>
      <c r="Z137" s="190">
        <f t="shared" ca="1" si="136"/>
        <v>0</v>
      </c>
      <c r="AA137" s="190">
        <f t="shared" ca="1" si="136"/>
        <v>0</v>
      </c>
      <c r="AB137" s="190">
        <f t="shared" ca="1" si="136"/>
        <v>0</v>
      </c>
      <c r="AC137" s="190">
        <f t="shared" ca="1" si="136"/>
        <v>0</v>
      </c>
      <c r="AD137" s="190">
        <f t="shared" ca="1" si="136"/>
        <v>0</v>
      </c>
      <c r="AE137" s="190">
        <f t="shared" ca="1" si="136"/>
        <v>0</v>
      </c>
      <c r="AF137" s="190">
        <f t="shared" ca="1" si="136"/>
        <v>0</v>
      </c>
      <c r="AG137" s="190">
        <f t="shared" ca="1" si="136"/>
        <v>0</v>
      </c>
      <c r="AH137" s="190">
        <f t="shared" ca="1" si="136"/>
        <v>0</v>
      </c>
      <c r="AI137" s="190">
        <f t="shared" ca="1" si="136"/>
        <v>0</v>
      </c>
      <c r="AJ137" s="190">
        <f t="shared" ca="1" si="136"/>
        <v>0</v>
      </c>
      <c r="AK137" s="190">
        <f t="shared" ca="1" si="136"/>
        <v>0</v>
      </c>
      <c r="AL137" s="190">
        <f t="shared" ca="1" si="136"/>
        <v>0</v>
      </c>
      <c r="AM137" s="190">
        <f t="shared" ca="1" si="136"/>
        <v>0</v>
      </c>
      <c r="AN137" s="190">
        <f t="shared" ca="1" si="136"/>
        <v>0</v>
      </c>
      <c r="AO137" s="190">
        <f t="shared" ca="1" si="136"/>
        <v>0</v>
      </c>
      <c r="AP137" s="190">
        <f t="shared" ca="1" si="136"/>
        <v>0</v>
      </c>
      <c r="AQ137" s="190">
        <f t="shared" ca="1" si="136"/>
        <v>0</v>
      </c>
      <c r="AR137" s="190">
        <f t="shared" ca="1" si="136"/>
        <v>0</v>
      </c>
      <c r="AS137" s="190">
        <f t="shared" ca="1" si="136"/>
        <v>0</v>
      </c>
      <c r="AT137" s="190">
        <f t="shared" ca="1" si="136"/>
        <v>0</v>
      </c>
      <c r="AU137" s="190">
        <f t="shared" ref="AU137:BM137" ca="1" si="137">-AU284*$H137</f>
        <v>0</v>
      </c>
      <c r="AV137" s="190">
        <f t="shared" ca="1" si="137"/>
        <v>0</v>
      </c>
      <c r="AW137" s="190">
        <f t="shared" ca="1" si="137"/>
        <v>0</v>
      </c>
      <c r="AX137" s="190">
        <f t="shared" ca="1" si="137"/>
        <v>0</v>
      </c>
      <c r="AY137" s="190">
        <f t="shared" ca="1" si="137"/>
        <v>0</v>
      </c>
      <c r="AZ137" s="190">
        <f t="shared" ca="1" si="137"/>
        <v>0</v>
      </c>
      <c r="BA137" s="190">
        <f t="shared" ca="1" si="137"/>
        <v>0</v>
      </c>
      <c r="BB137" s="190">
        <f t="shared" ca="1" si="137"/>
        <v>0</v>
      </c>
      <c r="BC137" s="190">
        <f t="shared" ca="1" si="137"/>
        <v>0</v>
      </c>
      <c r="BD137" s="190">
        <f t="shared" ca="1" si="137"/>
        <v>0</v>
      </c>
      <c r="BE137" s="190">
        <f t="shared" ca="1" si="137"/>
        <v>0</v>
      </c>
      <c r="BF137" s="190">
        <f t="shared" ca="1" si="137"/>
        <v>0</v>
      </c>
      <c r="BG137" s="190">
        <f t="shared" ca="1" si="137"/>
        <v>0</v>
      </c>
      <c r="BH137" s="190">
        <f t="shared" ca="1" si="137"/>
        <v>0</v>
      </c>
      <c r="BI137" s="190">
        <f t="shared" ca="1" si="137"/>
        <v>0</v>
      </c>
      <c r="BJ137" s="190">
        <f t="shared" ca="1" si="137"/>
        <v>0</v>
      </c>
      <c r="BK137" s="190">
        <f t="shared" ca="1" si="137"/>
        <v>0</v>
      </c>
      <c r="BL137" s="190">
        <f t="shared" ca="1" si="137"/>
        <v>0</v>
      </c>
      <c r="BM137" s="190">
        <f t="shared" ca="1" si="137"/>
        <v>0</v>
      </c>
    </row>
    <row r="138" spans="3:65" x14ac:dyDescent="0.2">
      <c r="C138" s="51">
        <f t="shared" si="94"/>
        <v>22</v>
      </c>
      <c r="D138" s="37" t="str">
        <f t="shared" si="95"/>
        <v>item 22</v>
      </c>
      <c r="E138" s="37" t="str">
        <f t="shared" si="95"/>
        <v>Operating Expense</v>
      </c>
      <c r="F138" s="37">
        <f t="shared" si="95"/>
        <v>2</v>
      </c>
      <c r="G138" s="62"/>
      <c r="H138" s="64">
        <f t="shared" si="91"/>
        <v>0.38574999999999998</v>
      </c>
      <c r="K138" s="123">
        <f t="shared" ca="1" si="96"/>
        <v>0</v>
      </c>
      <c r="L138" s="124">
        <f t="shared" ca="1" si="97"/>
        <v>0</v>
      </c>
      <c r="O138" s="190">
        <f t="shared" ref="O138:AT138" ca="1" si="138">-O285*$H138</f>
        <v>0</v>
      </c>
      <c r="P138" s="190">
        <f t="shared" ca="1" si="138"/>
        <v>0</v>
      </c>
      <c r="Q138" s="190">
        <f t="shared" ca="1" si="138"/>
        <v>0</v>
      </c>
      <c r="R138" s="190">
        <f t="shared" ca="1" si="138"/>
        <v>0</v>
      </c>
      <c r="S138" s="190">
        <f t="shared" ca="1" si="138"/>
        <v>0</v>
      </c>
      <c r="T138" s="190">
        <f t="shared" ca="1" si="138"/>
        <v>0</v>
      </c>
      <c r="U138" s="190">
        <f t="shared" ca="1" si="138"/>
        <v>0</v>
      </c>
      <c r="V138" s="190">
        <f t="shared" ca="1" si="138"/>
        <v>0</v>
      </c>
      <c r="W138" s="190">
        <f t="shared" ca="1" si="138"/>
        <v>0</v>
      </c>
      <c r="X138" s="190">
        <f t="shared" ca="1" si="138"/>
        <v>0</v>
      </c>
      <c r="Y138" s="190">
        <f t="shared" ca="1" si="138"/>
        <v>0</v>
      </c>
      <c r="Z138" s="190">
        <f t="shared" ca="1" si="138"/>
        <v>0</v>
      </c>
      <c r="AA138" s="190">
        <f t="shared" ca="1" si="138"/>
        <v>0</v>
      </c>
      <c r="AB138" s="190">
        <f t="shared" ca="1" si="138"/>
        <v>0</v>
      </c>
      <c r="AC138" s="190">
        <f t="shared" ca="1" si="138"/>
        <v>0</v>
      </c>
      <c r="AD138" s="190">
        <f t="shared" ca="1" si="138"/>
        <v>0</v>
      </c>
      <c r="AE138" s="190">
        <f t="shared" ca="1" si="138"/>
        <v>0</v>
      </c>
      <c r="AF138" s="190">
        <f t="shared" ca="1" si="138"/>
        <v>0</v>
      </c>
      <c r="AG138" s="190">
        <f t="shared" ca="1" si="138"/>
        <v>0</v>
      </c>
      <c r="AH138" s="190">
        <f t="shared" ca="1" si="138"/>
        <v>0</v>
      </c>
      <c r="AI138" s="190">
        <f t="shared" ca="1" si="138"/>
        <v>0</v>
      </c>
      <c r="AJ138" s="190">
        <f t="shared" ca="1" si="138"/>
        <v>0</v>
      </c>
      <c r="AK138" s="190">
        <f t="shared" ca="1" si="138"/>
        <v>0</v>
      </c>
      <c r="AL138" s="190">
        <f t="shared" ca="1" si="138"/>
        <v>0</v>
      </c>
      <c r="AM138" s="190">
        <f t="shared" ca="1" si="138"/>
        <v>0</v>
      </c>
      <c r="AN138" s="190">
        <f t="shared" ca="1" si="138"/>
        <v>0</v>
      </c>
      <c r="AO138" s="190">
        <f t="shared" ca="1" si="138"/>
        <v>0</v>
      </c>
      <c r="AP138" s="190">
        <f t="shared" ca="1" si="138"/>
        <v>0</v>
      </c>
      <c r="AQ138" s="190">
        <f t="shared" ca="1" si="138"/>
        <v>0</v>
      </c>
      <c r="AR138" s="190">
        <f t="shared" ca="1" si="138"/>
        <v>0</v>
      </c>
      <c r="AS138" s="190">
        <f t="shared" ca="1" si="138"/>
        <v>0</v>
      </c>
      <c r="AT138" s="190">
        <f t="shared" ca="1" si="138"/>
        <v>0</v>
      </c>
      <c r="AU138" s="190">
        <f t="shared" ref="AU138:BM138" ca="1" si="139">-AU285*$H138</f>
        <v>0</v>
      </c>
      <c r="AV138" s="190">
        <f t="shared" ca="1" si="139"/>
        <v>0</v>
      </c>
      <c r="AW138" s="190">
        <f t="shared" ca="1" si="139"/>
        <v>0</v>
      </c>
      <c r="AX138" s="190">
        <f t="shared" ca="1" si="139"/>
        <v>0</v>
      </c>
      <c r="AY138" s="190">
        <f t="shared" ca="1" si="139"/>
        <v>0</v>
      </c>
      <c r="AZ138" s="190">
        <f t="shared" ca="1" si="139"/>
        <v>0</v>
      </c>
      <c r="BA138" s="190">
        <f t="shared" ca="1" si="139"/>
        <v>0</v>
      </c>
      <c r="BB138" s="190">
        <f t="shared" ca="1" si="139"/>
        <v>0</v>
      </c>
      <c r="BC138" s="190">
        <f t="shared" ca="1" si="139"/>
        <v>0</v>
      </c>
      <c r="BD138" s="190">
        <f t="shared" ca="1" si="139"/>
        <v>0</v>
      </c>
      <c r="BE138" s="190">
        <f t="shared" ca="1" si="139"/>
        <v>0</v>
      </c>
      <c r="BF138" s="190">
        <f t="shared" ca="1" si="139"/>
        <v>0</v>
      </c>
      <c r="BG138" s="190">
        <f t="shared" ca="1" si="139"/>
        <v>0</v>
      </c>
      <c r="BH138" s="190">
        <f t="shared" ca="1" si="139"/>
        <v>0</v>
      </c>
      <c r="BI138" s="190">
        <f t="shared" ca="1" si="139"/>
        <v>0</v>
      </c>
      <c r="BJ138" s="190">
        <f t="shared" ca="1" si="139"/>
        <v>0</v>
      </c>
      <c r="BK138" s="190">
        <f t="shared" ca="1" si="139"/>
        <v>0</v>
      </c>
      <c r="BL138" s="190">
        <f t="shared" ca="1" si="139"/>
        <v>0</v>
      </c>
      <c r="BM138" s="190">
        <f t="shared" ca="1" si="139"/>
        <v>0</v>
      </c>
    </row>
    <row r="139" spans="3:65" x14ac:dyDescent="0.2">
      <c r="C139" s="51">
        <f t="shared" si="94"/>
        <v>23</v>
      </c>
      <c r="D139" s="37" t="str">
        <f t="shared" si="95"/>
        <v>item 23</v>
      </c>
      <c r="E139" s="37" t="str">
        <f t="shared" si="95"/>
        <v>Operating Expense</v>
      </c>
      <c r="F139" s="37">
        <f t="shared" si="95"/>
        <v>2</v>
      </c>
      <c r="G139" s="62"/>
      <c r="H139" s="64">
        <f t="shared" si="91"/>
        <v>0.38574999999999998</v>
      </c>
      <c r="K139" s="123">
        <f t="shared" ca="1" si="96"/>
        <v>0</v>
      </c>
      <c r="L139" s="124">
        <f t="shared" ca="1" si="97"/>
        <v>0</v>
      </c>
      <c r="O139" s="190">
        <f t="shared" ref="O139:AT139" ca="1" si="140">-O286*$H139</f>
        <v>0</v>
      </c>
      <c r="P139" s="190">
        <f t="shared" ca="1" si="140"/>
        <v>0</v>
      </c>
      <c r="Q139" s="190">
        <f t="shared" ca="1" si="140"/>
        <v>0</v>
      </c>
      <c r="R139" s="190">
        <f t="shared" ca="1" si="140"/>
        <v>0</v>
      </c>
      <c r="S139" s="190">
        <f t="shared" ca="1" si="140"/>
        <v>0</v>
      </c>
      <c r="T139" s="190">
        <f t="shared" ca="1" si="140"/>
        <v>0</v>
      </c>
      <c r="U139" s="190">
        <f t="shared" ca="1" si="140"/>
        <v>0</v>
      </c>
      <c r="V139" s="190">
        <f t="shared" ca="1" si="140"/>
        <v>0</v>
      </c>
      <c r="W139" s="190">
        <f t="shared" ca="1" si="140"/>
        <v>0</v>
      </c>
      <c r="X139" s="190">
        <f t="shared" ca="1" si="140"/>
        <v>0</v>
      </c>
      <c r="Y139" s="190">
        <f t="shared" ca="1" si="140"/>
        <v>0</v>
      </c>
      <c r="Z139" s="190">
        <f t="shared" ca="1" si="140"/>
        <v>0</v>
      </c>
      <c r="AA139" s="190">
        <f t="shared" ca="1" si="140"/>
        <v>0</v>
      </c>
      <c r="AB139" s="190">
        <f t="shared" ca="1" si="140"/>
        <v>0</v>
      </c>
      <c r="AC139" s="190">
        <f t="shared" ca="1" si="140"/>
        <v>0</v>
      </c>
      <c r="AD139" s="190">
        <f t="shared" ca="1" si="140"/>
        <v>0</v>
      </c>
      <c r="AE139" s="190">
        <f t="shared" ca="1" si="140"/>
        <v>0</v>
      </c>
      <c r="AF139" s="190">
        <f t="shared" ca="1" si="140"/>
        <v>0</v>
      </c>
      <c r="AG139" s="190">
        <f t="shared" ca="1" si="140"/>
        <v>0</v>
      </c>
      <c r="AH139" s="190">
        <f t="shared" ca="1" si="140"/>
        <v>0</v>
      </c>
      <c r="AI139" s="190">
        <f t="shared" ca="1" si="140"/>
        <v>0</v>
      </c>
      <c r="AJ139" s="190">
        <f t="shared" ca="1" si="140"/>
        <v>0</v>
      </c>
      <c r="AK139" s="190">
        <f t="shared" ca="1" si="140"/>
        <v>0</v>
      </c>
      <c r="AL139" s="190">
        <f t="shared" ca="1" si="140"/>
        <v>0</v>
      </c>
      <c r="AM139" s="190">
        <f t="shared" ca="1" si="140"/>
        <v>0</v>
      </c>
      <c r="AN139" s="190">
        <f t="shared" ca="1" si="140"/>
        <v>0</v>
      </c>
      <c r="AO139" s="190">
        <f t="shared" ca="1" si="140"/>
        <v>0</v>
      </c>
      <c r="AP139" s="190">
        <f t="shared" ca="1" si="140"/>
        <v>0</v>
      </c>
      <c r="AQ139" s="190">
        <f t="shared" ca="1" si="140"/>
        <v>0</v>
      </c>
      <c r="AR139" s="190">
        <f t="shared" ca="1" si="140"/>
        <v>0</v>
      </c>
      <c r="AS139" s="190">
        <f t="shared" ca="1" si="140"/>
        <v>0</v>
      </c>
      <c r="AT139" s="190">
        <f t="shared" ca="1" si="140"/>
        <v>0</v>
      </c>
      <c r="AU139" s="190">
        <f t="shared" ref="AU139:BM139" ca="1" si="141">-AU286*$H139</f>
        <v>0</v>
      </c>
      <c r="AV139" s="190">
        <f t="shared" ca="1" si="141"/>
        <v>0</v>
      </c>
      <c r="AW139" s="190">
        <f t="shared" ca="1" si="141"/>
        <v>0</v>
      </c>
      <c r="AX139" s="190">
        <f t="shared" ca="1" si="141"/>
        <v>0</v>
      </c>
      <c r="AY139" s="190">
        <f t="shared" ca="1" si="141"/>
        <v>0</v>
      </c>
      <c r="AZ139" s="190">
        <f t="shared" ca="1" si="141"/>
        <v>0</v>
      </c>
      <c r="BA139" s="190">
        <f t="shared" ca="1" si="141"/>
        <v>0</v>
      </c>
      <c r="BB139" s="190">
        <f t="shared" ca="1" si="141"/>
        <v>0</v>
      </c>
      <c r="BC139" s="190">
        <f t="shared" ca="1" si="141"/>
        <v>0</v>
      </c>
      <c r="BD139" s="190">
        <f t="shared" ca="1" si="141"/>
        <v>0</v>
      </c>
      <c r="BE139" s="190">
        <f t="shared" ca="1" si="141"/>
        <v>0</v>
      </c>
      <c r="BF139" s="190">
        <f t="shared" ca="1" si="141"/>
        <v>0</v>
      </c>
      <c r="BG139" s="190">
        <f t="shared" ca="1" si="141"/>
        <v>0</v>
      </c>
      <c r="BH139" s="190">
        <f t="shared" ca="1" si="141"/>
        <v>0</v>
      </c>
      <c r="BI139" s="190">
        <f t="shared" ca="1" si="141"/>
        <v>0</v>
      </c>
      <c r="BJ139" s="190">
        <f t="shared" ca="1" si="141"/>
        <v>0</v>
      </c>
      <c r="BK139" s="190">
        <f t="shared" ca="1" si="141"/>
        <v>0</v>
      </c>
      <c r="BL139" s="190">
        <f t="shared" ca="1" si="141"/>
        <v>0</v>
      </c>
      <c r="BM139" s="190">
        <f t="shared" ca="1" si="141"/>
        <v>0</v>
      </c>
    </row>
    <row r="140" spans="3:65" x14ac:dyDescent="0.2">
      <c r="C140" s="51">
        <f t="shared" si="94"/>
        <v>24</v>
      </c>
      <c r="D140" s="37" t="str">
        <f t="shared" si="95"/>
        <v>item 24</v>
      </c>
      <c r="E140" s="37" t="str">
        <f t="shared" si="95"/>
        <v>Operating Expense</v>
      </c>
      <c r="F140" s="37">
        <f t="shared" si="95"/>
        <v>2</v>
      </c>
      <c r="G140" s="62"/>
      <c r="H140" s="64">
        <f t="shared" si="91"/>
        <v>0.38574999999999998</v>
      </c>
      <c r="K140" s="123">
        <f t="shared" ca="1" si="96"/>
        <v>0</v>
      </c>
      <c r="L140" s="124">
        <f t="shared" ca="1" si="97"/>
        <v>0</v>
      </c>
      <c r="O140" s="190">
        <f t="shared" ref="O140:AT140" ca="1" si="142">-O287*$H140</f>
        <v>0</v>
      </c>
      <c r="P140" s="190">
        <f t="shared" ca="1" si="142"/>
        <v>0</v>
      </c>
      <c r="Q140" s="190">
        <f t="shared" ca="1" si="142"/>
        <v>0</v>
      </c>
      <c r="R140" s="190">
        <f t="shared" ca="1" si="142"/>
        <v>0</v>
      </c>
      <c r="S140" s="190">
        <f t="shared" ca="1" si="142"/>
        <v>0</v>
      </c>
      <c r="T140" s="190">
        <f t="shared" ca="1" si="142"/>
        <v>0</v>
      </c>
      <c r="U140" s="190">
        <f t="shared" ca="1" si="142"/>
        <v>0</v>
      </c>
      <c r="V140" s="190">
        <f t="shared" ca="1" si="142"/>
        <v>0</v>
      </c>
      <c r="W140" s="190">
        <f t="shared" ca="1" si="142"/>
        <v>0</v>
      </c>
      <c r="X140" s="190">
        <f t="shared" ca="1" si="142"/>
        <v>0</v>
      </c>
      <c r="Y140" s="190">
        <f t="shared" ca="1" si="142"/>
        <v>0</v>
      </c>
      <c r="Z140" s="190">
        <f t="shared" ca="1" si="142"/>
        <v>0</v>
      </c>
      <c r="AA140" s="190">
        <f t="shared" ca="1" si="142"/>
        <v>0</v>
      </c>
      <c r="AB140" s="190">
        <f t="shared" ca="1" si="142"/>
        <v>0</v>
      </c>
      <c r="AC140" s="190">
        <f t="shared" ca="1" si="142"/>
        <v>0</v>
      </c>
      <c r="AD140" s="190">
        <f t="shared" ca="1" si="142"/>
        <v>0</v>
      </c>
      <c r="AE140" s="190">
        <f t="shared" ca="1" si="142"/>
        <v>0</v>
      </c>
      <c r="AF140" s="190">
        <f t="shared" ca="1" si="142"/>
        <v>0</v>
      </c>
      <c r="AG140" s="190">
        <f t="shared" ca="1" si="142"/>
        <v>0</v>
      </c>
      <c r="AH140" s="190">
        <f t="shared" ca="1" si="142"/>
        <v>0</v>
      </c>
      <c r="AI140" s="190">
        <f t="shared" ca="1" si="142"/>
        <v>0</v>
      </c>
      <c r="AJ140" s="190">
        <f t="shared" ca="1" si="142"/>
        <v>0</v>
      </c>
      <c r="AK140" s="190">
        <f t="shared" ca="1" si="142"/>
        <v>0</v>
      </c>
      <c r="AL140" s="190">
        <f t="shared" ca="1" si="142"/>
        <v>0</v>
      </c>
      <c r="AM140" s="190">
        <f t="shared" ca="1" si="142"/>
        <v>0</v>
      </c>
      <c r="AN140" s="190">
        <f t="shared" ca="1" si="142"/>
        <v>0</v>
      </c>
      <c r="AO140" s="190">
        <f t="shared" ca="1" si="142"/>
        <v>0</v>
      </c>
      <c r="AP140" s="190">
        <f t="shared" ca="1" si="142"/>
        <v>0</v>
      </c>
      <c r="AQ140" s="190">
        <f t="shared" ca="1" si="142"/>
        <v>0</v>
      </c>
      <c r="AR140" s="190">
        <f t="shared" ca="1" si="142"/>
        <v>0</v>
      </c>
      <c r="AS140" s="190">
        <f t="shared" ca="1" si="142"/>
        <v>0</v>
      </c>
      <c r="AT140" s="190">
        <f t="shared" ca="1" si="142"/>
        <v>0</v>
      </c>
      <c r="AU140" s="190">
        <f t="shared" ref="AU140:BM140" ca="1" si="143">-AU287*$H140</f>
        <v>0</v>
      </c>
      <c r="AV140" s="190">
        <f t="shared" ca="1" si="143"/>
        <v>0</v>
      </c>
      <c r="AW140" s="190">
        <f t="shared" ca="1" si="143"/>
        <v>0</v>
      </c>
      <c r="AX140" s="190">
        <f t="shared" ca="1" si="143"/>
        <v>0</v>
      </c>
      <c r="AY140" s="190">
        <f t="shared" ca="1" si="143"/>
        <v>0</v>
      </c>
      <c r="AZ140" s="190">
        <f t="shared" ca="1" si="143"/>
        <v>0</v>
      </c>
      <c r="BA140" s="190">
        <f t="shared" ca="1" si="143"/>
        <v>0</v>
      </c>
      <c r="BB140" s="190">
        <f t="shared" ca="1" si="143"/>
        <v>0</v>
      </c>
      <c r="BC140" s="190">
        <f t="shared" ca="1" si="143"/>
        <v>0</v>
      </c>
      <c r="BD140" s="190">
        <f t="shared" ca="1" si="143"/>
        <v>0</v>
      </c>
      <c r="BE140" s="190">
        <f t="shared" ca="1" si="143"/>
        <v>0</v>
      </c>
      <c r="BF140" s="190">
        <f t="shared" ca="1" si="143"/>
        <v>0</v>
      </c>
      <c r="BG140" s="190">
        <f t="shared" ca="1" si="143"/>
        <v>0</v>
      </c>
      <c r="BH140" s="190">
        <f t="shared" ca="1" si="143"/>
        <v>0</v>
      </c>
      <c r="BI140" s="190">
        <f t="shared" ca="1" si="143"/>
        <v>0</v>
      </c>
      <c r="BJ140" s="190">
        <f t="shared" ca="1" si="143"/>
        <v>0</v>
      </c>
      <c r="BK140" s="190">
        <f t="shared" ca="1" si="143"/>
        <v>0</v>
      </c>
      <c r="BL140" s="190">
        <f t="shared" ca="1" si="143"/>
        <v>0</v>
      </c>
      <c r="BM140" s="190">
        <f t="shared" ca="1" si="143"/>
        <v>0</v>
      </c>
    </row>
    <row r="141" spans="3:65" x14ac:dyDescent="0.2">
      <c r="C141" s="51">
        <f t="shared" si="94"/>
        <v>25</v>
      </c>
      <c r="D141" s="37" t="str">
        <f t="shared" si="95"/>
        <v>item 25</v>
      </c>
      <c r="E141" s="37" t="str">
        <f t="shared" si="95"/>
        <v>Operating Expense</v>
      </c>
      <c r="F141" s="37">
        <f t="shared" si="95"/>
        <v>2</v>
      </c>
      <c r="G141" s="62"/>
      <c r="H141" s="64">
        <f t="shared" si="91"/>
        <v>0.38574999999999998</v>
      </c>
      <c r="K141" s="125">
        <f t="shared" ca="1" si="96"/>
        <v>0</v>
      </c>
      <c r="L141" s="126">
        <f t="shared" ca="1" si="97"/>
        <v>0</v>
      </c>
      <c r="O141" s="190">
        <f t="shared" ref="O141:AT141" ca="1" si="144">-O288*$H141</f>
        <v>0</v>
      </c>
      <c r="P141" s="190">
        <f t="shared" ca="1" si="144"/>
        <v>0</v>
      </c>
      <c r="Q141" s="190">
        <f t="shared" ca="1" si="144"/>
        <v>0</v>
      </c>
      <c r="R141" s="190">
        <f t="shared" ca="1" si="144"/>
        <v>0</v>
      </c>
      <c r="S141" s="190">
        <f t="shared" ca="1" si="144"/>
        <v>0</v>
      </c>
      <c r="T141" s="190">
        <f t="shared" ca="1" si="144"/>
        <v>0</v>
      </c>
      <c r="U141" s="190">
        <f t="shared" ca="1" si="144"/>
        <v>0</v>
      </c>
      <c r="V141" s="190">
        <f t="shared" ca="1" si="144"/>
        <v>0</v>
      </c>
      <c r="W141" s="190">
        <f t="shared" ca="1" si="144"/>
        <v>0</v>
      </c>
      <c r="X141" s="190">
        <f t="shared" ca="1" si="144"/>
        <v>0</v>
      </c>
      <c r="Y141" s="190">
        <f t="shared" ca="1" si="144"/>
        <v>0</v>
      </c>
      <c r="Z141" s="190">
        <f t="shared" ca="1" si="144"/>
        <v>0</v>
      </c>
      <c r="AA141" s="190">
        <f t="shared" ca="1" si="144"/>
        <v>0</v>
      </c>
      <c r="AB141" s="190">
        <f t="shared" ca="1" si="144"/>
        <v>0</v>
      </c>
      <c r="AC141" s="190">
        <f t="shared" ca="1" si="144"/>
        <v>0</v>
      </c>
      <c r="AD141" s="190">
        <f t="shared" ca="1" si="144"/>
        <v>0</v>
      </c>
      <c r="AE141" s="190">
        <f t="shared" ca="1" si="144"/>
        <v>0</v>
      </c>
      <c r="AF141" s="190">
        <f t="shared" ca="1" si="144"/>
        <v>0</v>
      </c>
      <c r="AG141" s="190">
        <f t="shared" ca="1" si="144"/>
        <v>0</v>
      </c>
      <c r="AH141" s="190">
        <f t="shared" ca="1" si="144"/>
        <v>0</v>
      </c>
      <c r="AI141" s="190">
        <f t="shared" ca="1" si="144"/>
        <v>0</v>
      </c>
      <c r="AJ141" s="190">
        <f t="shared" ca="1" si="144"/>
        <v>0</v>
      </c>
      <c r="AK141" s="190">
        <f t="shared" ca="1" si="144"/>
        <v>0</v>
      </c>
      <c r="AL141" s="190">
        <f t="shared" ca="1" si="144"/>
        <v>0</v>
      </c>
      <c r="AM141" s="190">
        <f t="shared" ca="1" si="144"/>
        <v>0</v>
      </c>
      <c r="AN141" s="190">
        <f t="shared" ca="1" si="144"/>
        <v>0</v>
      </c>
      <c r="AO141" s="190">
        <f t="shared" ca="1" si="144"/>
        <v>0</v>
      </c>
      <c r="AP141" s="190">
        <f t="shared" ca="1" si="144"/>
        <v>0</v>
      </c>
      <c r="AQ141" s="190">
        <f t="shared" ca="1" si="144"/>
        <v>0</v>
      </c>
      <c r="AR141" s="190">
        <f t="shared" ca="1" si="144"/>
        <v>0</v>
      </c>
      <c r="AS141" s="190">
        <f t="shared" ca="1" si="144"/>
        <v>0</v>
      </c>
      <c r="AT141" s="190">
        <f t="shared" ca="1" si="144"/>
        <v>0</v>
      </c>
      <c r="AU141" s="190">
        <f t="shared" ref="AU141:BM141" ca="1" si="145">-AU288*$H141</f>
        <v>0</v>
      </c>
      <c r="AV141" s="190">
        <f t="shared" ca="1" si="145"/>
        <v>0</v>
      </c>
      <c r="AW141" s="190">
        <f t="shared" ca="1" si="145"/>
        <v>0</v>
      </c>
      <c r="AX141" s="190">
        <f t="shared" ca="1" si="145"/>
        <v>0</v>
      </c>
      <c r="AY141" s="190">
        <f t="shared" ca="1" si="145"/>
        <v>0</v>
      </c>
      <c r="AZ141" s="190">
        <f t="shared" ca="1" si="145"/>
        <v>0</v>
      </c>
      <c r="BA141" s="190">
        <f t="shared" ca="1" si="145"/>
        <v>0</v>
      </c>
      <c r="BB141" s="190">
        <f t="shared" ca="1" si="145"/>
        <v>0</v>
      </c>
      <c r="BC141" s="190">
        <f t="shared" ca="1" si="145"/>
        <v>0</v>
      </c>
      <c r="BD141" s="190">
        <f t="shared" ca="1" si="145"/>
        <v>0</v>
      </c>
      <c r="BE141" s="190">
        <f t="shared" ca="1" si="145"/>
        <v>0</v>
      </c>
      <c r="BF141" s="190">
        <f t="shared" ca="1" si="145"/>
        <v>0</v>
      </c>
      <c r="BG141" s="190">
        <f t="shared" ca="1" si="145"/>
        <v>0</v>
      </c>
      <c r="BH141" s="190">
        <f t="shared" ca="1" si="145"/>
        <v>0</v>
      </c>
      <c r="BI141" s="190">
        <f t="shared" ca="1" si="145"/>
        <v>0</v>
      </c>
      <c r="BJ141" s="190">
        <f t="shared" ca="1" si="145"/>
        <v>0</v>
      </c>
      <c r="BK141" s="190">
        <f t="shared" ca="1" si="145"/>
        <v>0</v>
      </c>
      <c r="BL141" s="190">
        <f t="shared" ca="1" si="145"/>
        <v>0</v>
      </c>
      <c r="BM141" s="190">
        <f t="shared" ca="1" si="145"/>
        <v>0</v>
      </c>
    </row>
    <row r="142" spans="3:65" x14ac:dyDescent="0.2">
      <c r="D142" s="48" t="str">
        <f>"Total "&amp;D116</f>
        <v>Total Current Tax Impact</v>
      </c>
      <c r="K142" s="127">
        <f t="shared" ca="1" si="96"/>
        <v>368275.37013284932</v>
      </c>
      <c r="L142" s="128">
        <f t="shared" ca="1" si="97"/>
        <v>540279.9670124806</v>
      </c>
      <c r="O142" s="60">
        <f ca="1">SUM(O117:O141)</f>
        <v>0</v>
      </c>
      <c r="P142" s="60">
        <f ca="1">SUM(P117:P141)</f>
        <v>170200.40149591028</v>
      </c>
      <c r="Q142" s="60">
        <f t="shared" ref="Q142:BM142" ca="1" si="146">SUM(Q117:Q141)</f>
        <v>23748.87633351254</v>
      </c>
      <c r="R142" s="60">
        <f t="shared" ca="1" si="146"/>
        <v>22313.891671114787</v>
      </c>
      <c r="S142" s="60">
        <f t="shared" ca="1" si="146"/>
        <v>20976.116008717028</v>
      </c>
      <c r="T142" s="60">
        <f t="shared" ca="1" si="146"/>
        <v>19721.66234631927</v>
      </c>
      <c r="U142" s="60">
        <f t="shared" ca="1" si="146"/>
        <v>18550.530683921515</v>
      </c>
      <c r="V142" s="60">
        <f t="shared" ca="1" si="146"/>
        <v>17451.148521523759</v>
      </c>
      <c r="W142" s="60">
        <f t="shared" ca="1" si="146"/>
        <v>16423.515859126001</v>
      </c>
      <c r="X142" s="60">
        <f t="shared" ca="1" si="146"/>
        <v>16104.12019672824</v>
      </c>
      <c r="Y142" s="60">
        <f t="shared" ca="1" si="146"/>
        <v>15921.280034330481</v>
      </c>
      <c r="Z142" s="60">
        <f t="shared" ca="1" si="146"/>
        <v>15743.068871932728</v>
      </c>
      <c r="AA142" s="60">
        <f t="shared" ca="1" si="146"/>
        <v>15560.228709534967</v>
      </c>
      <c r="AB142" s="60">
        <f t="shared" ca="1" si="146"/>
        <v>15382.017547137211</v>
      </c>
      <c r="AC142" s="60">
        <f t="shared" ca="1" si="146"/>
        <v>15199.177384739452</v>
      </c>
      <c r="AD142" s="60">
        <f t="shared" ca="1" si="146"/>
        <v>15020.966222341694</v>
      </c>
      <c r="AE142" s="60">
        <f t="shared" ca="1" si="146"/>
        <v>14838.126059943937</v>
      </c>
      <c r="AF142" s="60">
        <f t="shared" ca="1" si="146"/>
        <v>14659.914897546178</v>
      </c>
      <c r="AG142" s="60">
        <f t="shared" ca="1" si="146"/>
        <v>14477.074735148422</v>
      </c>
      <c r="AH142" s="60">
        <f t="shared" ca="1" si="146"/>
        <v>14298.863572750663</v>
      </c>
      <c r="AI142" s="60">
        <f t="shared" ca="1" si="146"/>
        <v>14116.023410352907</v>
      </c>
      <c r="AJ142" s="60">
        <f t="shared" ca="1" si="146"/>
        <v>8774.1627479551498</v>
      </c>
      <c r="AK142" s="60">
        <f t="shared" ca="1" si="146"/>
        <v>3429.9875855573928</v>
      </c>
      <c r="AL142" s="60">
        <f t="shared" ca="1" si="146"/>
        <v>3249.4619231596348</v>
      </c>
      <c r="AM142" s="60">
        <f t="shared" ca="1" si="146"/>
        <v>3068.9362607618773</v>
      </c>
      <c r="AN142" s="60">
        <f t="shared" ca="1" si="146"/>
        <v>2888.4105983641193</v>
      </c>
      <c r="AO142" s="60">
        <f t="shared" ca="1" si="146"/>
        <v>2707.8849359663614</v>
      </c>
      <c r="AP142" s="60">
        <f t="shared" ca="1" si="146"/>
        <v>2527.3592735686043</v>
      </c>
      <c r="AQ142" s="60">
        <f t="shared" ca="1" si="146"/>
        <v>2346.8336111708459</v>
      </c>
      <c r="AR142" s="60">
        <f t="shared" ca="1" si="146"/>
        <v>2166.3079487730888</v>
      </c>
      <c r="AS142" s="60">
        <f t="shared" ca="1" si="146"/>
        <v>1985.7822863753311</v>
      </c>
      <c r="AT142" s="60">
        <f t="shared" ca="1" si="146"/>
        <v>1805.2566239775733</v>
      </c>
      <c r="AU142" s="60">
        <f t="shared" ca="1" si="146"/>
        <v>1624.7309615798154</v>
      </c>
      <c r="AV142" s="60">
        <f t="shared" ca="1" si="146"/>
        <v>1444.2052991820606</v>
      </c>
      <c r="AW142" s="60">
        <f t="shared" ca="1" si="146"/>
        <v>1444.2052991820606</v>
      </c>
      <c r="AX142" s="60">
        <f t="shared" ca="1" si="146"/>
        <v>1444.2052991820606</v>
      </c>
      <c r="AY142" s="60">
        <f t="shared" ca="1" si="146"/>
        <v>1444.2052991820606</v>
      </c>
      <c r="AZ142" s="60">
        <f t="shared" ca="1" si="146"/>
        <v>1444.2052991820606</v>
      </c>
      <c r="BA142" s="60">
        <f t="shared" ca="1" si="146"/>
        <v>1444.2052991820606</v>
      </c>
      <c r="BB142" s="60">
        <f t="shared" ca="1" si="146"/>
        <v>1444.2052991820606</v>
      </c>
      <c r="BC142" s="60">
        <f t="shared" ca="1" si="146"/>
        <v>1444.2052991820606</v>
      </c>
      <c r="BD142" s="60">
        <f t="shared" ca="1" si="146"/>
        <v>1444.2052991820606</v>
      </c>
      <c r="BE142" s="60">
        <f t="shared" ca="1" si="146"/>
        <v>0</v>
      </c>
      <c r="BF142" s="60">
        <f t="shared" ca="1" si="146"/>
        <v>0</v>
      </c>
      <c r="BG142" s="60">
        <f t="shared" ca="1" si="146"/>
        <v>0</v>
      </c>
      <c r="BH142" s="60">
        <f t="shared" ca="1" si="146"/>
        <v>0</v>
      </c>
      <c r="BI142" s="60">
        <f t="shared" ca="1" si="146"/>
        <v>0</v>
      </c>
      <c r="BJ142" s="60">
        <f t="shared" ca="1" si="146"/>
        <v>0</v>
      </c>
      <c r="BK142" s="60">
        <f t="shared" ca="1" si="146"/>
        <v>0</v>
      </c>
      <c r="BL142" s="60">
        <f t="shared" ca="1" si="146"/>
        <v>0</v>
      </c>
      <c r="BM142" s="60">
        <f t="shared" ca="1" si="146"/>
        <v>0</v>
      </c>
    </row>
    <row r="143" spans="3:65" s="57" customFormat="1" x14ac:dyDescent="0.2">
      <c r="D143" s="58"/>
      <c r="F143" s="63"/>
      <c r="G143" s="63"/>
    </row>
    <row r="144" spans="3:65" s="57" customFormat="1" x14ac:dyDescent="0.2">
      <c r="D144" s="58"/>
      <c r="F144" s="63"/>
      <c r="G144" s="63"/>
    </row>
    <row r="145" spans="3:65" x14ac:dyDescent="0.2">
      <c r="D145" s="49" t="s">
        <v>175</v>
      </c>
      <c r="E145" s="45"/>
      <c r="F145" s="50"/>
      <c r="G145" s="50"/>
      <c r="K145" s="46"/>
      <c r="L145" s="46"/>
      <c r="M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3:65" x14ac:dyDescent="0.2">
      <c r="C146" s="51">
        <f>C145+1</f>
        <v>1</v>
      </c>
      <c r="D146" s="37" t="str">
        <f>INDEX(D$59:D$83,$C146,1)</f>
        <v>CR Factors</v>
      </c>
      <c r="E146" s="37" t="str">
        <f>INDEX(E$59:E$83,$C146,1)</f>
        <v>Capital</v>
      </c>
      <c r="F146" s="37">
        <f>INDEX(F$59:F$83,$C146,1)</f>
        <v>4</v>
      </c>
      <c r="G146" s="62"/>
      <c r="H146" s="64"/>
      <c r="K146" s="123">
        <f>SUMPRODUCT(O146:BM146,$O$7:$BM$7)</f>
        <v>0</v>
      </c>
      <c r="L146" s="124">
        <f>SUM(O146:BM146)</f>
        <v>0</v>
      </c>
      <c r="O146" s="189">
        <f>RevReq!O1233</f>
        <v>0</v>
      </c>
      <c r="P146" s="189">
        <f>RevReq!P1233</f>
        <v>0</v>
      </c>
      <c r="Q146" s="189">
        <f>RevReq!Q1233</f>
        <v>0</v>
      </c>
      <c r="R146" s="189">
        <f>RevReq!R1233</f>
        <v>0</v>
      </c>
      <c r="S146" s="189">
        <f>RevReq!S1233</f>
        <v>0</v>
      </c>
      <c r="T146" s="189">
        <f>RevReq!T1233</f>
        <v>0</v>
      </c>
      <c r="U146" s="189">
        <f>RevReq!U1233</f>
        <v>0</v>
      </c>
      <c r="V146" s="189">
        <f>RevReq!V1233</f>
        <v>0</v>
      </c>
      <c r="W146" s="189">
        <f>RevReq!W1233</f>
        <v>0</v>
      </c>
      <c r="X146" s="189">
        <f>RevReq!X1233</f>
        <v>0</v>
      </c>
      <c r="Y146" s="189">
        <f>RevReq!Y1233</f>
        <v>0</v>
      </c>
      <c r="Z146" s="189">
        <f>RevReq!Z1233</f>
        <v>0</v>
      </c>
      <c r="AA146" s="189">
        <f>RevReq!AA1233</f>
        <v>0</v>
      </c>
      <c r="AB146" s="189">
        <f>RevReq!AB1233</f>
        <v>0</v>
      </c>
      <c r="AC146" s="189">
        <f>RevReq!AC1233</f>
        <v>0</v>
      </c>
      <c r="AD146" s="189">
        <f>RevReq!AD1233</f>
        <v>0</v>
      </c>
      <c r="AE146" s="189">
        <f>RevReq!AE1233</f>
        <v>0</v>
      </c>
      <c r="AF146" s="189">
        <f>RevReq!AF1233</f>
        <v>0</v>
      </c>
      <c r="AG146" s="189">
        <f>RevReq!AG1233</f>
        <v>0</v>
      </c>
      <c r="AH146" s="189">
        <f>RevReq!AH1233</f>
        <v>0</v>
      </c>
      <c r="AI146" s="189">
        <f>RevReq!AI1233</f>
        <v>0</v>
      </c>
      <c r="AJ146" s="189">
        <f>RevReq!AJ1233</f>
        <v>0</v>
      </c>
      <c r="AK146" s="189">
        <f>RevReq!AK1233</f>
        <v>0</v>
      </c>
      <c r="AL146" s="189">
        <f>RevReq!AL1233</f>
        <v>0</v>
      </c>
      <c r="AM146" s="189">
        <f>RevReq!AM1233</f>
        <v>0</v>
      </c>
      <c r="AN146" s="189">
        <f>RevReq!AN1233</f>
        <v>0</v>
      </c>
      <c r="AO146" s="189">
        <f>RevReq!AO1233</f>
        <v>0</v>
      </c>
      <c r="AP146" s="189">
        <f>RevReq!AP1233</f>
        <v>0</v>
      </c>
      <c r="AQ146" s="189">
        <f>RevReq!AQ1233</f>
        <v>0</v>
      </c>
      <c r="AR146" s="189">
        <f>RevReq!AR1233</f>
        <v>0</v>
      </c>
      <c r="AS146" s="189">
        <f>RevReq!AS1233</f>
        <v>0</v>
      </c>
      <c r="AT146" s="189">
        <f>RevReq!AT1233</f>
        <v>0</v>
      </c>
      <c r="AU146" s="189">
        <f>RevReq!AU1233</f>
        <v>0</v>
      </c>
      <c r="AV146" s="189">
        <f>RevReq!AV1233</f>
        <v>0</v>
      </c>
      <c r="AW146" s="189">
        <f>RevReq!AW1233</f>
        <v>0</v>
      </c>
      <c r="AX146" s="189">
        <f>RevReq!AX1233</f>
        <v>0</v>
      </c>
      <c r="AY146" s="189">
        <f>RevReq!AY1233</f>
        <v>0</v>
      </c>
      <c r="AZ146" s="189">
        <f>RevReq!AZ1233</f>
        <v>0</v>
      </c>
      <c r="BA146" s="189">
        <f>RevReq!BA1233</f>
        <v>0</v>
      </c>
      <c r="BB146" s="189">
        <f>RevReq!BB1233</f>
        <v>0</v>
      </c>
      <c r="BC146" s="189">
        <f>RevReq!BC1233</f>
        <v>0</v>
      </c>
      <c r="BD146" s="189">
        <f>RevReq!BD1233</f>
        <v>0</v>
      </c>
      <c r="BE146" s="189">
        <f>RevReq!BE1233</f>
        <v>0</v>
      </c>
      <c r="BF146" s="189">
        <f>RevReq!BF1233</f>
        <v>0</v>
      </c>
      <c r="BG146" s="189">
        <f>RevReq!BG1233</f>
        <v>0</v>
      </c>
      <c r="BH146" s="189">
        <f>RevReq!BH1233</f>
        <v>0</v>
      </c>
      <c r="BI146" s="189">
        <f>RevReq!BI1233</f>
        <v>0</v>
      </c>
      <c r="BJ146" s="189">
        <f>RevReq!BJ1233</f>
        <v>0</v>
      </c>
      <c r="BK146" s="189">
        <f>RevReq!BK1233</f>
        <v>0</v>
      </c>
      <c r="BL146" s="189">
        <f>RevReq!BL1233</f>
        <v>0</v>
      </c>
      <c r="BM146" s="189">
        <f>RevReq!BM1233</f>
        <v>0</v>
      </c>
    </row>
    <row r="147" spans="3:65" x14ac:dyDescent="0.2">
      <c r="C147" s="51">
        <f t="shared" ref="C147:C170" si="147">C146+1</f>
        <v>2</v>
      </c>
      <c r="D147" s="37" t="str">
        <f t="shared" ref="D147:F170" si="148">INDEX(D$59:D$83,$C147,1)</f>
        <v>item 2</v>
      </c>
      <c r="E147" s="37" t="str">
        <f t="shared" si="148"/>
        <v>Operating Expense</v>
      </c>
      <c r="F147" s="37">
        <f t="shared" si="148"/>
        <v>2</v>
      </c>
      <c r="G147" s="62"/>
      <c r="H147" s="64"/>
      <c r="K147" s="123">
        <f t="shared" ref="K147:K171" si="149">SUMPRODUCT(O147:BM147,$O$7:$BM$7)</f>
        <v>0</v>
      </c>
      <c r="L147" s="124">
        <f t="shared" ref="L147:L171" si="150">SUM(O147:BM147)</f>
        <v>0</v>
      </c>
      <c r="O147" s="189">
        <f>RevReq!O1234</f>
        <v>0</v>
      </c>
      <c r="P147" s="189">
        <f>RevReq!P1234</f>
        <v>0</v>
      </c>
      <c r="Q147" s="189">
        <f>RevReq!Q1234</f>
        <v>0</v>
      </c>
      <c r="R147" s="189">
        <f>RevReq!R1234</f>
        <v>0</v>
      </c>
      <c r="S147" s="189">
        <f>RevReq!S1234</f>
        <v>0</v>
      </c>
      <c r="T147" s="189">
        <f>RevReq!T1234</f>
        <v>0</v>
      </c>
      <c r="U147" s="189">
        <f>RevReq!U1234</f>
        <v>0</v>
      </c>
      <c r="V147" s="189">
        <f>RevReq!V1234</f>
        <v>0</v>
      </c>
      <c r="W147" s="189">
        <f>RevReq!W1234</f>
        <v>0</v>
      </c>
      <c r="X147" s="189">
        <f>RevReq!X1234</f>
        <v>0</v>
      </c>
      <c r="Y147" s="189">
        <f>RevReq!Y1234</f>
        <v>0</v>
      </c>
      <c r="Z147" s="189">
        <f>RevReq!Z1234</f>
        <v>0</v>
      </c>
      <c r="AA147" s="189">
        <f>RevReq!AA1234</f>
        <v>0</v>
      </c>
      <c r="AB147" s="189">
        <f>RevReq!AB1234</f>
        <v>0</v>
      </c>
      <c r="AC147" s="189">
        <f>RevReq!AC1234</f>
        <v>0</v>
      </c>
      <c r="AD147" s="189">
        <f>RevReq!AD1234</f>
        <v>0</v>
      </c>
      <c r="AE147" s="189">
        <f>RevReq!AE1234</f>
        <v>0</v>
      </c>
      <c r="AF147" s="189">
        <f>RevReq!AF1234</f>
        <v>0</v>
      </c>
      <c r="AG147" s="189">
        <f>RevReq!AG1234</f>
        <v>0</v>
      </c>
      <c r="AH147" s="189">
        <f>RevReq!AH1234</f>
        <v>0</v>
      </c>
      <c r="AI147" s="189">
        <f>RevReq!AI1234</f>
        <v>0</v>
      </c>
      <c r="AJ147" s="189">
        <f>RevReq!AJ1234</f>
        <v>0</v>
      </c>
      <c r="AK147" s="189">
        <f>RevReq!AK1234</f>
        <v>0</v>
      </c>
      <c r="AL147" s="189">
        <f>RevReq!AL1234</f>
        <v>0</v>
      </c>
      <c r="AM147" s="189">
        <f>RevReq!AM1234</f>
        <v>0</v>
      </c>
      <c r="AN147" s="189">
        <f>RevReq!AN1234</f>
        <v>0</v>
      </c>
      <c r="AO147" s="189">
        <f>RevReq!AO1234</f>
        <v>0</v>
      </c>
      <c r="AP147" s="189">
        <f>RevReq!AP1234</f>
        <v>0</v>
      </c>
      <c r="AQ147" s="189">
        <f>RevReq!AQ1234</f>
        <v>0</v>
      </c>
      <c r="AR147" s="189">
        <f>RevReq!AR1234</f>
        <v>0</v>
      </c>
      <c r="AS147" s="189">
        <f>RevReq!AS1234</f>
        <v>0</v>
      </c>
      <c r="AT147" s="189">
        <f>RevReq!AT1234</f>
        <v>0</v>
      </c>
      <c r="AU147" s="189">
        <f>RevReq!AU1234</f>
        <v>0</v>
      </c>
      <c r="AV147" s="189">
        <f>RevReq!AV1234</f>
        <v>0</v>
      </c>
      <c r="AW147" s="189">
        <f>RevReq!AW1234</f>
        <v>0</v>
      </c>
      <c r="AX147" s="189">
        <f>RevReq!AX1234</f>
        <v>0</v>
      </c>
      <c r="AY147" s="189">
        <f>RevReq!AY1234</f>
        <v>0</v>
      </c>
      <c r="AZ147" s="189">
        <f>RevReq!AZ1234</f>
        <v>0</v>
      </c>
      <c r="BA147" s="189">
        <f>RevReq!BA1234</f>
        <v>0</v>
      </c>
      <c r="BB147" s="189">
        <f>RevReq!BB1234</f>
        <v>0</v>
      </c>
      <c r="BC147" s="189">
        <f>RevReq!BC1234</f>
        <v>0</v>
      </c>
      <c r="BD147" s="189">
        <f>RevReq!BD1234</f>
        <v>0</v>
      </c>
      <c r="BE147" s="189">
        <f>RevReq!BE1234</f>
        <v>0</v>
      </c>
      <c r="BF147" s="189">
        <f>RevReq!BF1234</f>
        <v>0</v>
      </c>
      <c r="BG147" s="189">
        <f>RevReq!BG1234</f>
        <v>0</v>
      </c>
      <c r="BH147" s="189">
        <f>RevReq!BH1234</f>
        <v>0</v>
      </c>
      <c r="BI147" s="189">
        <f>RevReq!BI1234</f>
        <v>0</v>
      </c>
      <c r="BJ147" s="189">
        <f>RevReq!BJ1234</f>
        <v>0</v>
      </c>
      <c r="BK147" s="189">
        <f>RevReq!BK1234</f>
        <v>0</v>
      </c>
      <c r="BL147" s="189">
        <f>RevReq!BL1234</f>
        <v>0</v>
      </c>
      <c r="BM147" s="189">
        <f>RevReq!BM1234</f>
        <v>0</v>
      </c>
    </row>
    <row r="148" spans="3:65" x14ac:dyDescent="0.2">
      <c r="C148" s="51">
        <f t="shared" si="147"/>
        <v>3</v>
      </c>
      <c r="D148" s="37" t="str">
        <f t="shared" si="148"/>
        <v>item 3</v>
      </c>
      <c r="E148" s="37" t="str">
        <f t="shared" si="148"/>
        <v>Operating Expense</v>
      </c>
      <c r="F148" s="37">
        <f t="shared" si="148"/>
        <v>2</v>
      </c>
      <c r="G148" s="62"/>
      <c r="H148" s="64"/>
      <c r="K148" s="123">
        <f t="shared" si="149"/>
        <v>0</v>
      </c>
      <c r="L148" s="124">
        <f t="shared" si="150"/>
        <v>0</v>
      </c>
      <c r="O148" s="189">
        <f>RevReq!O1235</f>
        <v>0</v>
      </c>
      <c r="P148" s="189">
        <f>RevReq!P1235</f>
        <v>0</v>
      </c>
      <c r="Q148" s="189">
        <f>RevReq!Q1235</f>
        <v>0</v>
      </c>
      <c r="R148" s="189">
        <f>RevReq!R1235</f>
        <v>0</v>
      </c>
      <c r="S148" s="189">
        <f>RevReq!S1235</f>
        <v>0</v>
      </c>
      <c r="T148" s="189">
        <f>RevReq!T1235</f>
        <v>0</v>
      </c>
      <c r="U148" s="189">
        <f>RevReq!U1235</f>
        <v>0</v>
      </c>
      <c r="V148" s="189">
        <f>RevReq!V1235</f>
        <v>0</v>
      </c>
      <c r="W148" s="189">
        <f>RevReq!W1235</f>
        <v>0</v>
      </c>
      <c r="X148" s="189">
        <f>RevReq!X1235</f>
        <v>0</v>
      </c>
      <c r="Y148" s="189">
        <f>RevReq!Y1235</f>
        <v>0</v>
      </c>
      <c r="Z148" s="189">
        <f>RevReq!Z1235</f>
        <v>0</v>
      </c>
      <c r="AA148" s="189">
        <f>RevReq!AA1235</f>
        <v>0</v>
      </c>
      <c r="AB148" s="189">
        <f>RevReq!AB1235</f>
        <v>0</v>
      </c>
      <c r="AC148" s="189">
        <f>RevReq!AC1235</f>
        <v>0</v>
      </c>
      <c r="AD148" s="189">
        <f>RevReq!AD1235</f>
        <v>0</v>
      </c>
      <c r="AE148" s="189">
        <f>RevReq!AE1235</f>
        <v>0</v>
      </c>
      <c r="AF148" s="189">
        <f>RevReq!AF1235</f>
        <v>0</v>
      </c>
      <c r="AG148" s="189">
        <f>RevReq!AG1235</f>
        <v>0</v>
      </c>
      <c r="AH148" s="189">
        <f>RevReq!AH1235</f>
        <v>0</v>
      </c>
      <c r="AI148" s="189">
        <f>RevReq!AI1235</f>
        <v>0</v>
      </c>
      <c r="AJ148" s="189">
        <f>RevReq!AJ1235</f>
        <v>0</v>
      </c>
      <c r="AK148" s="189">
        <f>RevReq!AK1235</f>
        <v>0</v>
      </c>
      <c r="AL148" s="189">
        <f>RevReq!AL1235</f>
        <v>0</v>
      </c>
      <c r="AM148" s="189">
        <f>RevReq!AM1235</f>
        <v>0</v>
      </c>
      <c r="AN148" s="189">
        <f>RevReq!AN1235</f>
        <v>0</v>
      </c>
      <c r="AO148" s="189">
        <f>RevReq!AO1235</f>
        <v>0</v>
      </c>
      <c r="AP148" s="189">
        <f>RevReq!AP1235</f>
        <v>0</v>
      </c>
      <c r="AQ148" s="189">
        <f>RevReq!AQ1235</f>
        <v>0</v>
      </c>
      <c r="AR148" s="189">
        <f>RevReq!AR1235</f>
        <v>0</v>
      </c>
      <c r="AS148" s="189">
        <f>RevReq!AS1235</f>
        <v>0</v>
      </c>
      <c r="AT148" s="189">
        <f>RevReq!AT1235</f>
        <v>0</v>
      </c>
      <c r="AU148" s="189">
        <f>RevReq!AU1235</f>
        <v>0</v>
      </c>
      <c r="AV148" s="189">
        <f>RevReq!AV1235</f>
        <v>0</v>
      </c>
      <c r="AW148" s="189">
        <f>RevReq!AW1235</f>
        <v>0</v>
      </c>
      <c r="AX148" s="189">
        <f>RevReq!AX1235</f>
        <v>0</v>
      </c>
      <c r="AY148" s="189">
        <f>RevReq!AY1235</f>
        <v>0</v>
      </c>
      <c r="AZ148" s="189">
        <f>RevReq!AZ1235</f>
        <v>0</v>
      </c>
      <c r="BA148" s="189">
        <f>RevReq!BA1235</f>
        <v>0</v>
      </c>
      <c r="BB148" s="189">
        <f>RevReq!BB1235</f>
        <v>0</v>
      </c>
      <c r="BC148" s="189">
        <f>RevReq!BC1235</f>
        <v>0</v>
      </c>
      <c r="BD148" s="189">
        <f>RevReq!BD1235</f>
        <v>0</v>
      </c>
      <c r="BE148" s="189">
        <f>RevReq!BE1235</f>
        <v>0</v>
      </c>
      <c r="BF148" s="189">
        <f>RevReq!BF1235</f>
        <v>0</v>
      </c>
      <c r="BG148" s="189">
        <f>RevReq!BG1235</f>
        <v>0</v>
      </c>
      <c r="BH148" s="189">
        <f>RevReq!BH1235</f>
        <v>0</v>
      </c>
      <c r="BI148" s="189">
        <f>RevReq!BI1235</f>
        <v>0</v>
      </c>
      <c r="BJ148" s="189">
        <f>RevReq!BJ1235</f>
        <v>0</v>
      </c>
      <c r="BK148" s="189">
        <f>RevReq!BK1235</f>
        <v>0</v>
      </c>
      <c r="BL148" s="189">
        <f>RevReq!BL1235</f>
        <v>0</v>
      </c>
      <c r="BM148" s="189">
        <f>RevReq!BM1235</f>
        <v>0</v>
      </c>
    </row>
    <row r="149" spans="3:65" x14ac:dyDescent="0.2">
      <c r="C149" s="51">
        <f t="shared" si="147"/>
        <v>4</v>
      </c>
      <c r="D149" s="37" t="str">
        <f t="shared" si="148"/>
        <v>item 4</v>
      </c>
      <c r="E149" s="37" t="str">
        <f t="shared" si="148"/>
        <v>Operating Expense</v>
      </c>
      <c r="F149" s="37">
        <f t="shared" si="148"/>
        <v>2</v>
      </c>
      <c r="G149" s="62"/>
      <c r="H149" s="64"/>
      <c r="K149" s="123">
        <f t="shared" si="149"/>
        <v>0</v>
      </c>
      <c r="L149" s="124">
        <f t="shared" si="150"/>
        <v>0</v>
      </c>
      <c r="O149" s="189">
        <f>RevReq!O1236</f>
        <v>0</v>
      </c>
      <c r="P149" s="189">
        <f>RevReq!P1236</f>
        <v>0</v>
      </c>
      <c r="Q149" s="189">
        <f>RevReq!Q1236</f>
        <v>0</v>
      </c>
      <c r="R149" s="189">
        <f>RevReq!R1236</f>
        <v>0</v>
      </c>
      <c r="S149" s="189">
        <f>RevReq!S1236</f>
        <v>0</v>
      </c>
      <c r="T149" s="189">
        <f>RevReq!T1236</f>
        <v>0</v>
      </c>
      <c r="U149" s="189">
        <f>RevReq!U1236</f>
        <v>0</v>
      </c>
      <c r="V149" s="189">
        <f>RevReq!V1236</f>
        <v>0</v>
      </c>
      <c r="W149" s="189">
        <f>RevReq!W1236</f>
        <v>0</v>
      </c>
      <c r="X149" s="189">
        <f>RevReq!X1236</f>
        <v>0</v>
      </c>
      <c r="Y149" s="189">
        <f>RevReq!Y1236</f>
        <v>0</v>
      </c>
      <c r="Z149" s="189">
        <f>RevReq!Z1236</f>
        <v>0</v>
      </c>
      <c r="AA149" s="189">
        <f>RevReq!AA1236</f>
        <v>0</v>
      </c>
      <c r="AB149" s="189">
        <f>RevReq!AB1236</f>
        <v>0</v>
      </c>
      <c r="AC149" s="189">
        <f>RevReq!AC1236</f>
        <v>0</v>
      </c>
      <c r="AD149" s="189">
        <f>RevReq!AD1236</f>
        <v>0</v>
      </c>
      <c r="AE149" s="189">
        <f>RevReq!AE1236</f>
        <v>0</v>
      </c>
      <c r="AF149" s="189">
        <f>RevReq!AF1236</f>
        <v>0</v>
      </c>
      <c r="AG149" s="189">
        <f>RevReq!AG1236</f>
        <v>0</v>
      </c>
      <c r="AH149" s="189">
        <f>RevReq!AH1236</f>
        <v>0</v>
      </c>
      <c r="AI149" s="189">
        <f>RevReq!AI1236</f>
        <v>0</v>
      </c>
      <c r="AJ149" s="189">
        <f>RevReq!AJ1236</f>
        <v>0</v>
      </c>
      <c r="AK149" s="189">
        <f>RevReq!AK1236</f>
        <v>0</v>
      </c>
      <c r="AL149" s="189">
        <f>RevReq!AL1236</f>
        <v>0</v>
      </c>
      <c r="AM149" s="189">
        <f>RevReq!AM1236</f>
        <v>0</v>
      </c>
      <c r="AN149" s="189">
        <f>RevReq!AN1236</f>
        <v>0</v>
      </c>
      <c r="AO149" s="189">
        <f>RevReq!AO1236</f>
        <v>0</v>
      </c>
      <c r="AP149" s="189">
        <f>RevReq!AP1236</f>
        <v>0</v>
      </c>
      <c r="AQ149" s="189">
        <f>RevReq!AQ1236</f>
        <v>0</v>
      </c>
      <c r="AR149" s="189">
        <f>RevReq!AR1236</f>
        <v>0</v>
      </c>
      <c r="AS149" s="189">
        <f>RevReq!AS1236</f>
        <v>0</v>
      </c>
      <c r="AT149" s="189">
        <f>RevReq!AT1236</f>
        <v>0</v>
      </c>
      <c r="AU149" s="189">
        <f>RevReq!AU1236</f>
        <v>0</v>
      </c>
      <c r="AV149" s="189">
        <f>RevReq!AV1236</f>
        <v>0</v>
      </c>
      <c r="AW149" s="189">
        <f>RevReq!AW1236</f>
        <v>0</v>
      </c>
      <c r="AX149" s="189">
        <f>RevReq!AX1236</f>
        <v>0</v>
      </c>
      <c r="AY149" s="189">
        <f>RevReq!AY1236</f>
        <v>0</v>
      </c>
      <c r="AZ149" s="189">
        <f>RevReq!AZ1236</f>
        <v>0</v>
      </c>
      <c r="BA149" s="189">
        <f>RevReq!BA1236</f>
        <v>0</v>
      </c>
      <c r="BB149" s="189">
        <f>RevReq!BB1236</f>
        <v>0</v>
      </c>
      <c r="BC149" s="189">
        <f>RevReq!BC1236</f>
        <v>0</v>
      </c>
      <c r="BD149" s="189">
        <f>RevReq!BD1236</f>
        <v>0</v>
      </c>
      <c r="BE149" s="189">
        <f>RevReq!BE1236</f>
        <v>0</v>
      </c>
      <c r="BF149" s="189">
        <f>RevReq!BF1236</f>
        <v>0</v>
      </c>
      <c r="BG149" s="189">
        <f>RevReq!BG1236</f>
        <v>0</v>
      </c>
      <c r="BH149" s="189">
        <f>RevReq!BH1236</f>
        <v>0</v>
      </c>
      <c r="BI149" s="189">
        <f>RevReq!BI1236</f>
        <v>0</v>
      </c>
      <c r="BJ149" s="189">
        <f>RevReq!BJ1236</f>
        <v>0</v>
      </c>
      <c r="BK149" s="189">
        <f>RevReq!BK1236</f>
        <v>0</v>
      </c>
      <c r="BL149" s="189">
        <f>RevReq!BL1236</f>
        <v>0</v>
      </c>
      <c r="BM149" s="189">
        <f>RevReq!BM1236</f>
        <v>0</v>
      </c>
    </row>
    <row r="150" spans="3:65" x14ac:dyDescent="0.2">
      <c r="C150" s="51">
        <f t="shared" si="147"/>
        <v>5</v>
      </c>
      <c r="D150" s="37" t="str">
        <f t="shared" si="148"/>
        <v>item 5</v>
      </c>
      <c r="E150" s="37" t="str">
        <f t="shared" si="148"/>
        <v>Operating Expense</v>
      </c>
      <c r="F150" s="37">
        <f t="shared" si="148"/>
        <v>2</v>
      </c>
      <c r="G150" s="62"/>
      <c r="H150" s="64"/>
      <c r="K150" s="123">
        <f t="shared" si="149"/>
        <v>0</v>
      </c>
      <c r="L150" s="124">
        <f t="shared" si="150"/>
        <v>0</v>
      </c>
      <c r="O150" s="189">
        <f>RevReq!O1237</f>
        <v>0</v>
      </c>
      <c r="P150" s="189">
        <f>RevReq!P1237</f>
        <v>0</v>
      </c>
      <c r="Q150" s="189">
        <f>RevReq!Q1237</f>
        <v>0</v>
      </c>
      <c r="R150" s="189">
        <f>RevReq!R1237</f>
        <v>0</v>
      </c>
      <c r="S150" s="189">
        <f>RevReq!S1237</f>
        <v>0</v>
      </c>
      <c r="T150" s="189">
        <f>RevReq!T1237</f>
        <v>0</v>
      </c>
      <c r="U150" s="189">
        <f>RevReq!U1237</f>
        <v>0</v>
      </c>
      <c r="V150" s="189">
        <f>RevReq!V1237</f>
        <v>0</v>
      </c>
      <c r="W150" s="189">
        <f>RevReq!W1237</f>
        <v>0</v>
      </c>
      <c r="X150" s="189">
        <f>RevReq!X1237</f>
        <v>0</v>
      </c>
      <c r="Y150" s="189">
        <f>RevReq!Y1237</f>
        <v>0</v>
      </c>
      <c r="Z150" s="189">
        <f>RevReq!Z1237</f>
        <v>0</v>
      </c>
      <c r="AA150" s="189">
        <f>RevReq!AA1237</f>
        <v>0</v>
      </c>
      <c r="AB150" s="189">
        <f>RevReq!AB1237</f>
        <v>0</v>
      </c>
      <c r="AC150" s="189">
        <f>RevReq!AC1237</f>
        <v>0</v>
      </c>
      <c r="AD150" s="189">
        <f>RevReq!AD1237</f>
        <v>0</v>
      </c>
      <c r="AE150" s="189">
        <f>RevReq!AE1237</f>
        <v>0</v>
      </c>
      <c r="AF150" s="189">
        <f>RevReq!AF1237</f>
        <v>0</v>
      </c>
      <c r="AG150" s="189">
        <f>RevReq!AG1237</f>
        <v>0</v>
      </c>
      <c r="AH150" s="189">
        <f>RevReq!AH1237</f>
        <v>0</v>
      </c>
      <c r="AI150" s="189">
        <f>RevReq!AI1237</f>
        <v>0</v>
      </c>
      <c r="AJ150" s="189">
        <f>RevReq!AJ1237</f>
        <v>0</v>
      </c>
      <c r="AK150" s="189">
        <f>RevReq!AK1237</f>
        <v>0</v>
      </c>
      <c r="AL150" s="189">
        <f>RevReq!AL1237</f>
        <v>0</v>
      </c>
      <c r="AM150" s="189">
        <f>RevReq!AM1237</f>
        <v>0</v>
      </c>
      <c r="AN150" s="189">
        <f>RevReq!AN1237</f>
        <v>0</v>
      </c>
      <c r="AO150" s="189">
        <f>RevReq!AO1237</f>
        <v>0</v>
      </c>
      <c r="AP150" s="189">
        <f>RevReq!AP1237</f>
        <v>0</v>
      </c>
      <c r="AQ150" s="189">
        <f>RevReq!AQ1237</f>
        <v>0</v>
      </c>
      <c r="AR150" s="189">
        <f>RevReq!AR1237</f>
        <v>0</v>
      </c>
      <c r="AS150" s="189">
        <f>RevReq!AS1237</f>
        <v>0</v>
      </c>
      <c r="AT150" s="189">
        <f>RevReq!AT1237</f>
        <v>0</v>
      </c>
      <c r="AU150" s="189">
        <f>RevReq!AU1237</f>
        <v>0</v>
      </c>
      <c r="AV150" s="189">
        <f>RevReq!AV1237</f>
        <v>0</v>
      </c>
      <c r="AW150" s="189">
        <f>RevReq!AW1237</f>
        <v>0</v>
      </c>
      <c r="AX150" s="189">
        <f>RevReq!AX1237</f>
        <v>0</v>
      </c>
      <c r="AY150" s="189">
        <f>RevReq!AY1237</f>
        <v>0</v>
      </c>
      <c r="AZ150" s="189">
        <f>RevReq!AZ1237</f>
        <v>0</v>
      </c>
      <c r="BA150" s="189">
        <f>RevReq!BA1237</f>
        <v>0</v>
      </c>
      <c r="BB150" s="189">
        <f>RevReq!BB1237</f>
        <v>0</v>
      </c>
      <c r="BC150" s="189">
        <f>RevReq!BC1237</f>
        <v>0</v>
      </c>
      <c r="BD150" s="189">
        <f>RevReq!BD1237</f>
        <v>0</v>
      </c>
      <c r="BE150" s="189">
        <f>RevReq!BE1237</f>
        <v>0</v>
      </c>
      <c r="BF150" s="189">
        <f>RevReq!BF1237</f>
        <v>0</v>
      </c>
      <c r="BG150" s="189">
        <f>RevReq!BG1237</f>
        <v>0</v>
      </c>
      <c r="BH150" s="189">
        <f>RevReq!BH1237</f>
        <v>0</v>
      </c>
      <c r="BI150" s="189">
        <f>RevReq!BI1237</f>
        <v>0</v>
      </c>
      <c r="BJ150" s="189">
        <f>RevReq!BJ1237</f>
        <v>0</v>
      </c>
      <c r="BK150" s="189">
        <f>RevReq!BK1237</f>
        <v>0</v>
      </c>
      <c r="BL150" s="189">
        <f>RevReq!BL1237</f>
        <v>0</v>
      </c>
      <c r="BM150" s="189">
        <f>RevReq!BM1237</f>
        <v>0</v>
      </c>
    </row>
    <row r="151" spans="3:65" x14ac:dyDescent="0.2">
      <c r="C151" s="51">
        <f t="shared" si="147"/>
        <v>6</v>
      </c>
      <c r="D151" s="37" t="str">
        <f t="shared" si="148"/>
        <v>item 6</v>
      </c>
      <c r="E151" s="37" t="str">
        <f t="shared" si="148"/>
        <v>Operating Expense</v>
      </c>
      <c r="F151" s="37">
        <f t="shared" si="148"/>
        <v>2</v>
      </c>
      <c r="G151" s="62"/>
      <c r="H151" s="64"/>
      <c r="K151" s="123">
        <f t="shared" si="149"/>
        <v>0</v>
      </c>
      <c r="L151" s="124">
        <f t="shared" si="150"/>
        <v>0</v>
      </c>
      <c r="O151" s="189">
        <f>RevReq!O1238</f>
        <v>0</v>
      </c>
      <c r="P151" s="189">
        <f>RevReq!P1238</f>
        <v>0</v>
      </c>
      <c r="Q151" s="189">
        <f>RevReq!Q1238</f>
        <v>0</v>
      </c>
      <c r="R151" s="189">
        <f>RevReq!R1238</f>
        <v>0</v>
      </c>
      <c r="S151" s="189">
        <f>RevReq!S1238</f>
        <v>0</v>
      </c>
      <c r="T151" s="189">
        <f>RevReq!T1238</f>
        <v>0</v>
      </c>
      <c r="U151" s="189">
        <f>RevReq!U1238</f>
        <v>0</v>
      </c>
      <c r="V151" s="189">
        <f>RevReq!V1238</f>
        <v>0</v>
      </c>
      <c r="W151" s="189">
        <f>RevReq!W1238</f>
        <v>0</v>
      </c>
      <c r="X151" s="189">
        <f>RevReq!X1238</f>
        <v>0</v>
      </c>
      <c r="Y151" s="189">
        <f>RevReq!Y1238</f>
        <v>0</v>
      </c>
      <c r="Z151" s="189">
        <f>RevReq!Z1238</f>
        <v>0</v>
      </c>
      <c r="AA151" s="189">
        <f>RevReq!AA1238</f>
        <v>0</v>
      </c>
      <c r="AB151" s="189">
        <f>RevReq!AB1238</f>
        <v>0</v>
      </c>
      <c r="AC151" s="189">
        <f>RevReq!AC1238</f>
        <v>0</v>
      </c>
      <c r="AD151" s="189">
        <f>RevReq!AD1238</f>
        <v>0</v>
      </c>
      <c r="AE151" s="189">
        <f>RevReq!AE1238</f>
        <v>0</v>
      </c>
      <c r="AF151" s="189">
        <f>RevReq!AF1238</f>
        <v>0</v>
      </c>
      <c r="AG151" s="189">
        <f>RevReq!AG1238</f>
        <v>0</v>
      </c>
      <c r="AH151" s="189">
        <f>RevReq!AH1238</f>
        <v>0</v>
      </c>
      <c r="AI151" s="189">
        <f>RevReq!AI1238</f>
        <v>0</v>
      </c>
      <c r="AJ151" s="189">
        <f>RevReq!AJ1238</f>
        <v>0</v>
      </c>
      <c r="AK151" s="189">
        <f>RevReq!AK1238</f>
        <v>0</v>
      </c>
      <c r="AL151" s="189">
        <f>RevReq!AL1238</f>
        <v>0</v>
      </c>
      <c r="AM151" s="189">
        <f>RevReq!AM1238</f>
        <v>0</v>
      </c>
      <c r="AN151" s="189">
        <f>RevReq!AN1238</f>
        <v>0</v>
      </c>
      <c r="AO151" s="189">
        <f>RevReq!AO1238</f>
        <v>0</v>
      </c>
      <c r="AP151" s="189">
        <f>RevReq!AP1238</f>
        <v>0</v>
      </c>
      <c r="AQ151" s="189">
        <f>RevReq!AQ1238</f>
        <v>0</v>
      </c>
      <c r="AR151" s="189">
        <f>RevReq!AR1238</f>
        <v>0</v>
      </c>
      <c r="AS151" s="189">
        <f>RevReq!AS1238</f>
        <v>0</v>
      </c>
      <c r="AT151" s="189">
        <f>RevReq!AT1238</f>
        <v>0</v>
      </c>
      <c r="AU151" s="189">
        <f>RevReq!AU1238</f>
        <v>0</v>
      </c>
      <c r="AV151" s="189">
        <f>RevReq!AV1238</f>
        <v>0</v>
      </c>
      <c r="AW151" s="189">
        <f>RevReq!AW1238</f>
        <v>0</v>
      </c>
      <c r="AX151" s="189">
        <f>RevReq!AX1238</f>
        <v>0</v>
      </c>
      <c r="AY151" s="189">
        <f>RevReq!AY1238</f>
        <v>0</v>
      </c>
      <c r="AZ151" s="189">
        <f>RevReq!AZ1238</f>
        <v>0</v>
      </c>
      <c r="BA151" s="189">
        <f>RevReq!BA1238</f>
        <v>0</v>
      </c>
      <c r="BB151" s="189">
        <f>RevReq!BB1238</f>
        <v>0</v>
      </c>
      <c r="BC151" s="189">
        <f>RevReq!BC1238</f>
        <v>0</v>
      </c>
      <c r="BD151" s="189">
        <f>RevReq!BD1238</f>
        <v>0</v>
      </c>
      <c r="BE151" s="189">
        <f>RevReq!BE1238</f>
        <v>0</v>
      </c>
      <c r="BF151" s="189">
        <f>RevReq!BF1238</f>
        <v>0</v>
      </c>
      <c r="BG151" s="189">
        <f>RevReq!BG1238</f>
        <v>0</v>
      </c>
      <c r="BH151" s="189">
        <f>RevReq!BH1238</f>
        <v>0</v>
      </c>
      <c r="BI151" s="189">
        <f>RevReq!BI1238</f>
        <v>0</v>
      </c>
      <c r="BJ151" s="189">
        <f>RevReq!BJ1238</f>
        <v>0</v>
      </c>
      <c r="BK151" s="189">
        <f>RevReq!BK1238</f>
        <v>0</v>
      </c>
      <c r="BL151" s="189">
        <f>RevReq!BL1238</f>
        <v>0</v>
      </c>
      <c r="BM151" s="189">
        <f>RevReq!BM1238</f>
        <v>0</v>
      </c>
    </row>
    <row r="152" spans="3:65" x14ac:dyDescent="0.2">
      <c r="C152" s="51">
        <f t="shared" si="147"/>
        <v>7</v>
      </c>
      <c r="D152" s="37" t="str">
        <f t="shared" si="148"/>
        <v>item 7</v>
      </c>
      <c r="E152" s="37" t="str">
        <f t="shared" si="148"/>
        <v>Operating Expense</v>
      </c>
      <c r="F152" s="37">
        <f t="shared" si="148"/>
        <v>2</v>
      </c>
      <c r="G152" s="62"/>
      <c r="H152" s="64"/>
      <c r="K152" s="123">
        <f t="shared" si="149"/>
        <v>0</v>
      </c>
      <c r="L152" s="124">
        <f t="shared" si="150"/>
        <v>0</v>
      </c>
      <c r="O152" s="189">
        <f>RevReq!O1239</f>
        <v>0</v>
      </c>
      <c r="P152" s="189">
        <f>RevReq!P1239</f>
        <v>0</v>
      </c>
      <c r="Q152" s="189">
        <f>RevReq!Q1239</f>
        <v>0</v>
      </c>
      <c r="R152" s="189">
        <f>RevReq!R1239</f>
        <v>0</v>
      </c>
      <c r="S152" s="189">
        <f>RevReq!S1239</f>
        <v>0</v>
      </c>
      <c r="T152" s="189">
        <f>RevReq!T1239</f>
        <v>0</v>
      </c>
      <c r="U152" s="189">
        <f>RevReq!U1239</f>
        <v>0</v>
      </c>
      <c r="V152" s="189">
        <f>RevReq!V1239</f>
        <v>0</v>
      </c>
      <c r="W152" s="189">
        <f>RevReq!W1239</f>
        <v>0</v>
      </c>
      <c r="X152" s="189">
        <f>RevReq!X1239</f>
        <v>0</v>
      </c>
      <c r="Y152" s="189">
        <f>RevReq!Y1239</f>
        <v>0</v>
      </c>
      <c r="Z152" s="189">
        <f>RevReq!Z1239</f>
        <v>0</v>
      </c>
      <c r="AA152" s="189">
        <f>RevReq!AA1239</f>
        <v>0</v>
      </c>
      <c r="AB152" s="189">
        <f>RevReq!AB1239</f>
        <v>0</v>
      </c>
      <c r="AC152" s="189">
        <f>RevReq!AC1239</f>
        <v>0</v>
      </c>
      <c r="AD152" s="189">
        <f>RevReq!AD1239</f>
        <v>0</v>
      </c>
      <c r="AE152" s="189">
        <f>RevReq!AE1239</f>
        <v>0</v>
      </c>
      <c r="AF152" s="189">
        <f>RevReq!AF1239</f>
        <v>0</v>
      </c>
      <c r="AG152" s="189">
        <f>RevReq!AG1239</f>
        <v>0</v>
      </c>
      <c r="AH152" s="189">
        <f>RevReq!AH1239</f>
        <v>0</v>
      </c>
      <c r="AI152" s="189">
        <f>RevReq!AI1239</f>
        <v>0</v>
      </c>
      <c r="AJ152" s="189">
        <f>RevReq!AJ1239</f>
        <v>0</v>
      </c>
      <c r="AK152" s="189">
        <f>RevReq!AK1239</f>
        <v>0</v>
      </c>
      <c r="AL152" s="189">
        <f>RevReq!AL1239</f>
        <v>0</v>
      </c>
      <c r="AM152" s="189">
        <f>RevReq!AM1239</f>
        <v>0</v>
      </c>
      <c r="AN152" s="189">
        <f>RevReq!AN1239</f>
        <v>0</v>
      </c>
      <c r="AO152" s="189">
        <f>RevReq!AO1239</f>
        <v>0</v>
      </c>
      <c r="AP152" s="189">
        <f>RevReq!AP1239</f>
        <v>0</v>
      </c>
      <c r="AQ152" s="189">
        <f>RevReq!AQ1239</f>
        <v>0</v>
      </c>
      <c r="AR152" s="189">
        <f>RevReq!AR1239</f>
        <v>0</v>
      </c>
      <c r="AS152" s="189">
        <f>RevReq!AS1239</f>
        <v>0</v>
      </c>
      <c r="AT152" s="189">
        <f>RevReq!AT1239</f>
        <v>0</v>
      </c>
      <c r="AU152" s="189">
        <f>RevReq!AU1239</f>
        <v>0</v>
      </c>
      <c r="AV152" s="189">
        <f>RevReq!AV1239</f>
        <v>0</v>
      </c>
      <c r="AW152" s="189">
        <f>RevReq!AW1239</f>
        <v>0</v>
      </c>
      <c r="AX152" s="189">
        <f>RevReq!AX1239</f>
        <v>0</v>
      </c>
      <c r="AY152" s="189">
        <f>RevReq!AY1239</f>
        <v>0</v>
      </c>
      <c r="AZ152" s="189">
        <f>RevReq!AZ1239</f>
        <v>0</v>
      </c>
      <c r="BA152" s="189">
        <f>RevReq!BA1239</f>
        <v>0</v>
      </c>
      <c r="BB152" s="189">
        <f>RevReq!BB1239</f>
        <v>0</v>
      </c>
      <c r="BC152" s="189">
        <f>RevReq!BC1239</f>
        <v>0</v>
      </c>
      <c r="BD152" s="189">
        <f>RevReq!BD1239</f>
        <v>0</v>
      </c>
      <c r="BE152" s="189">
        <f>RevReq!BE1239</f>
        <v>0</v>
      </c>
      <c r="BF152" s="189">
        <f>RevReq!BF1239</f>
        <v>0</v>
      </c>
      <c r="BG152" s="189">
        <f>RevReq!BG1239</f>
        <v>0</v>
      </c>
      <c r="BH152" s="189">
        <f>RevReq!BH1239</f>
        <v>0</v>
      </c>
      <c r="BI152" s="189">
        <f>RevReq!BI1239</f>
        <v>0</v>
      </c>
      <c r="BJ152" s="189">
        <f>RevReq!BJ1239</f>
        <v>0</v>
      </c>
      <c r="BK152" s="189">
        <f>RevReq!BK1239</f>
        <v>0</v>
      </c>
      <c r="BL152" s="189">
        <f>RevReq!BL1239</f>
        <v>0</v>
      </c>
      <c r="BM152" s="189">
        <f>RevReq!BM1239</f>
        <v>0</v>
      </c>
    </row>
    <row r="153" spans="3:65" x14ac:dyDescent="0.2">
      <c r="C153" s="51">
        <f t="shared" si="147"/>
        <v>8</v>
      </c>
      <c r="D153" s="37" t="str">
        <f t="shared" si="148"/>
        <v>item 8</v>
      </c>
      <c r="E153" s="37" t="str">
        <f t="shared" si="148"/>
        <v>Operating Expense</v>
      </c>
      <c r="F153" s="37">
        <f t="shared" si="148"/>
        <v>2</v>
      </c>
      <c r="G153" s="62"/>
      <c r="H153" s="64"/>
      <c r="K153" s="123">
        <f t="shared" si="149"/>
        <v>0</v>
      </c>
      <c r="L153" s="124">
        <f t="shared" si="150"/>
        <v>0</v>
      </c>
      <c r="O153" s="189">
        <f>RevReq!O1240</f>
        <v>0</v>
      </c>
      <c r="P153" s="189">
        <f>RevReq!P1240</f>
        <v>0</v>
      </c>
      <c r="Q153" s="189">
        <f>RevReq!Q1240</f>
        <v>0</v>
      </c>
      <c r="R153" s="189">
        <f>RevReq!R1240</f>
        <v>0</v>
      </c>
      <c r="S153" s="189">
        <f>RevReq!S1240</f>
        <v>0</v>
      </c>
      <c r="T153" s="189">
        <f>RevReq!T1240</f>
        <v>0</v>
      </c>
      <c r="U153" s="189">
        <f>RevReq!U1240</f>
        <v>0</v>
      </c>
      <c r="V153" s="189">
        <f>RevReq!V1240</f>
        <v>0</v>
      </c>
      <c r="W153" s="189">
        <f>RevReq!W1240</f>
        <v>0</v>
      </c>
      <c r="X153" s="189">
        <f>RevReq!X1240</f>
        <v>0</v>
      </c>
      <c r="Y153" s="189">
        <f>RevReq!Y1240</f>
        <v>0</v>
      </c>
      <c r="Z153" s="189">
        <f>RevReq!Z1240</f>
        <v>0</v>
      </c>
      <c r="AA153" s="189">
        <f>RevReq!AA1240</f>
        <v>0</v>
      </c>
      <c r="AB153" s="189">
        <f>RevReq!AB1240</f>
        <v>0</v>
      </c>
      <c r="AC153" s="189">
        <f>RevReq!AC1240</f>
        <v>0</v>
      </c>
      <c r="AD153" s="189">
        <f>RevReq!AD1240</f>
        <v>0</v>
      </c>
      <c r="AE153" s="189">
        <f>RevReq!AE1240</f>
        <v>0</v>
      </c>
      <c r="AF153" s="189">
        <f>RevReq!AF1240</f>
        <v>0</v>
      </c>
      <c r="AG153" s="189">
        <f>RevReq!AG1240</f>
        <v>0</v>
      </c>
      <c r="AH153" s="189">
        <f>RevReq!AH1240</f>
        <v>0</v>
      </c>
      <c r="AI153" s="189">
        <f>RevReq!AI1240</f>
        <v>0</v>
      </c>
      <c r="AJ153" s="189">
        <f>RevReq!AJ1240</f>
        <v>0</v>
      </c>
      <c r="AK153" s="189">
        <f>RevReq!AK1240</f>
        <v>0</v>
      </c>
      <c r="AL153" s="189">
        <f>RevReq!AL1240</f>
        <v>0</v>
      </c>
      <c r="AM153" s="189">
        <f>RevReq!AM1240</f>
        <v>0</v>
      </c>
      <c r="AN153" s="189">
        <f>RevReq!AN1240</f>
        <v>0</v>
      </c>
      <c r="AO153" s="189">
        <f>RevReq!AO1240</f>
        <v>0</v>
      </c>
      <c r="AP153" s="189">
        <f>RevReq!AP1240</f>
        <v>0</v>
      </c>
      <c r="AQ153" s="189">
        <f>RevReq!AQ1240</f>
        <v>0</v>
      </c>
      <c r="AR153" s="189">
        <f>RevReq!AR1240</f>
        <v>0</v>
      </c>
      <c r="AS153" s="189">
        <f>RevReq!AS1240</f>
        <v>0</v>
      </c>
      <c r="AT153" s="189">
        <f>RevReq!AT1240</f>
        <v>0</v>
      </c>
      <c r="AU153" s="189">
        <f>RevReq!AU1240</f>
        <v>0</v>
      </c>
      <c r="AV153" s="189">
        <f>RevReq!AV1240</f>
        <v>0</v>
      </c>
      <c r="AW153" s="189">
        <f>RevReq!AW1240</f>
        <v>0</v>
      </c>
      <c r="AX153" s="189">
        <f>RevReq!AX1240</f>
        <v>0</v>
      </c>
      <c r="AY153" s="189">
        <f>RevReq!AY1240</f>
        <v>0</v>
      </c>
      <c r="AZ153" s="189">
        <f>RevReq!AZ1240</f>
        <v>0</v>
      </c>
      <c r="BA153" s="189">
        <f>RevReq!BA1240</f>
        <v>0</v>
      </c>
      <c r="BB153" s="189">
        <f>RevReq!BB1240</f>
        <v>0</v>
      </c>
      <c r="BC153" s="189">
        <f>RevReq!BC1240</f>
        <v>0</v>
      </c>
      <c r="BD153" s="189">
        <f>RevReq!BD1240</f>
        <v>0</v>
      </c>
      <c r="BE153" s="189">
        <f>RevReq!BE1240</f>
        <v>0</v>
      </c>
      <c r="BF153" s="189">
        <f>RevReq!BF1240</f>
        <v>0</v>
      </c>
      <c r="BG153" s="189">
        <f>RevReq!BG1240</f>
        <v>0</v>
      </c>
      <c r="BH153" s="189">
        <f>RevReq!BH1240</f>
        <v>0</v>
      </c>
      <c r="BI153" s="189">
        <f>RevReq!BI1240</f>
        <v>0</v>
      </c>
      <c r="BJ153" s="189">
        <f>RevReq!BJ1240</f>
        <v>0</v>
      </c>
      <c r="BK153" s="189">
        <f>RevReq!BK1240</f>
        <v>0</v>
      </c>
      <c r="BL153" s="189">
        <f>RevReq!BL1240</f>
        <v>0</v>
      </c>
      <c r="BM153" s="189">
        <f>RevReq!BM1240</f>
        <v>0</v>
      </c>
    </row>
    <row r="154" spans="3:65" x14ac:dyDescent="0.2">
      <c r="C154" s="51">
        <f t="shared" si="147"/>
        <v>9</v>
      </c>
      <c r="D154" s="37" t="str">
        <f t="shared" si="148"/>
        <v>item 9</v>
      </c>
      <c r="E154" s="37" t="str">
        <f t="shared" si="148"/>
        <v>Operating Expense</v>
      </c>
      <c r="F154" s="37">
        <f t="shared" si="148"/>
        <v>2</v>
      </c>
      <c r="G154" s="62"/>
      <c r="H154" s="64"/>
      <c r="K154" s="123">
        <f t="shared" si="149"/>
        <v>0</v>
      </c>
      <c r="L154" s="124">
        <f t="shared" si="150"/>
        <v>0</v>
      </c>
      <c r="O154" s="189">
        <f>RevReq!O1241</f>
        <v>0</v>
      </c>
      <c r="P154" s="189">
        <f>RevReq!P1241</f>
        <v>0</v>
      </c>
      <c r="Q154" s="189">
        <f>RevReq!Q1241</f>
        <v>0</v>
      </c>
      <c r="R154" s="189">
        <f>RevReq!R1241</f>
        <v>0</v>
      </c>
      <c r="S154" s="189">
        <f>RevReq!S1241</f>
        <v>0</v>
      </c>
      <c r="T154" s="189">
        <f>RevReq!T1241</f>
        <v>0</v>
      </c>
      <c r="U154" s="189">
        <f>RevReq!U1241</f>
        <v>0</v>
      </c>
      <c r="V154" s="189">
        <f>RevReq!V1241</f>
        <v>0</v>
      </c>
      <c r="W154" s="189">
        <f>RevReq!W1241</f>
        <v>0</v>
      </c>
      <c r="X154" s="189">
        <f>RevReq!X1241</f>
        <v>0</v>
      </c>
      <c r="Y154" s="189">
        <f>RevReq!Y1241</f>
        <v>0</v>
      </c>
      <c r="Z154" s="189">
        <f>RevReq!Z1241</f>
        <v>0</v>
      </c>
      <c r="AA154" s="189">
        <f>RevReq!AA1241</f>
        <v>0</v>
      </c>
      <c r="AB154" s="189">
        <f>RevReq!AB1241</f>
        <v>0</v>
      </c>
      <c r="AC154" s="189">
        <f>RevReq!AC1241</f>
        <v>0</v>
      </c>
      <c r="AD154" s="189">
        <f>RevReq!AD1241</f>
        <v>0</v>
      </c>
      <c r="AE154" s="189">
        <f>RevReq!AE1241</f>
        <v>0</v>
      </c>
      <c r="AF154" s="189">
        <f>RevReq!AF1241</f>
        <v>0</v>
      </c>
      <c r="AG154" s="189">
        <f>RevReq!AG1241</f>
        <v>0</v>
      </c>
      <c r="AH154" s="189">
        <f>RevReq!AH1241</f>
        <v>0</v>
      </c>
      <c r="AI154" s="189">
        <f>RevReq!AI1241</f>
        <v>0</v>
      </c>
      <c r="AJ154" s="189">
        <f>RevReq!AJ1241</f>
        <v>0</v>
      </c>
      <c r="AK154" s="189">
        <f>RevReq!AK1241</f>
        <v>0</v>
      </c>
      <c r="AL154" s="189">
        <f>RevReq!AL1241</f>
        <v>0</v>
      </c>
      <c r="AM154" s="189">
        <f>RevReq!AM1241</f>
        <v>0</v>
      </c>
      <c r="AN154" s="189">
        <f>RevReq!AN1241</f>
        <v>0</v>
      </c>
      <c r="AO154" s="189">
        <f>RevReq!AO1241</f>
        <v>0</v>
      </c>
      <c r="AP154" s="189">
        <f>RevReq!AP1241</f>
        <v>0</v>
      </c>
      <c r="AQ154" s="189">
        <f>RevReq!AQ1241</f>
        <v>0</v>
      </c>
      <c r="AR154" s="189">
        <f>RevReq!AR1241</f>
        <v>0</v>
      </c>
      <c r="AS154" s="189">
        <f>RevReq!AS1241</f>
        <v>0</v>
      </c>
      <c r="AT154" s="189">
        <f>RevReq!AT1241</f>
        <v>0</v>
      </c>
      <c r="AU154" s="189">
        <f>RevReq!AU1241</f>
        <v>0</v>
      </c>
      <c r="AV154" s="189">
        <f>RevReq!AV1241</f>
        <v>0</v>
      </c>
      <c r="AW154" s="189">
        <f>RevReq!AW1241</f>
        <v>0</v>
      </c>
      <c r="AX154" s="189">
        <f>RevReq!AX1241</f>
        <v>0</v>
      </c>
      <c r="AY154" s="189">
        <f>RevReq!AY1241</f>
        <v>0</v>
      </c>
      <c r="AZ154" s="189">
        <f>RevReq!AZ1241</f>
        <v>0</v>
      </c>
      <c r="BA154" s="189">
        <f>RevReq!BA1241</f>
        <v>0</v>
      </c>
      <c r="BB154" s="189">
        <f>RevReq!BB1241</f>
        <v>0</v>
      </c>
      <c r="BC154" s="189">
        <f>RevReq!BC1241</f>
        <v>0</v>
      </c>
      <c r="BD154" s="189">
        <f>RevReq!BD1241</f>
        <v>0</v>
      </c>
      <c r="BE154" s="189">
        <f>RevReq!BE1241</f>
        <v>0</v>
      </c>
      <c r="BF154" s="189">
        <f>RevReq!BF1241</f>
        <v>0</v>
      </c>
      <c r="BG154" s="189">
        <f>RevReq!BG1241</f>
        <v>0</v>
      </c>
      <c r="BH154" s="189">
        <f>RevReq!BH1241</f>
        <v>0</v>
      </c>
      <c r="BI154" s="189">
        <f>RevReq!BI1241</f>
        <v>0</v>
      </c>
      <c r="BJ154" s="189">
        <f>RevReq!BJ1241</f>
        <v>0</v>
      </c>
      <c r="BK154" s="189">
        <f>RevReq!BK1241</f>
        <v>0</v>
      </c>
      <c r="BL154" s="189">
        <f>RevReq!BL1241</f>
        <v>0</v>
      </c>
      <c r="BM154" s="189">
        <f>RevReq!BM1241</f>
        <v>0</v>
      </c>
    </row>
    <row r="155" spans="3:65" x14ac:dyDescent="0.2">
      <c r="C155" s="51">
        <f t="shared" si="147"/>
        <v>10</v>
      </c>
      <c r="D155" s="37" t="str">
        <f t="shared" si="148"/>
        <v>item 10</v>
      </c>
      <c r="E155" s="37" t="str">
        <f t="shared" si="148"/>
        <v>Operating Expense</v>
      </c>
      <c r="F155" s="37">
        <f t="shared" si="148"/>
        <v>2</v>
      </c>
      <c r="G155" s="62"/>
      <c r="H155" s="64"/>
      <c r="K155" s="123">
        <f t="shared" si="149"/>
        <v>0</v>
      </c>
      <c r="L155" s="124">
        <f t="shared" si="150"/>
        <v>0</v>
      </c>
      <c r="O155" s="189">
        <f>RevReq!O1242</f>
        <v>0</v>
      </c>
      <c r="P155" s="189">
        <f>RevReq!P1242</f>
        <v>0</v>
      </c>
      <c r="Q155" s="189">
        <f>RevReq!Q1242</f>
        <v>0</v>
      </c>
      <c r="R155" s="189">
        <f>RevReq!R1242</f>
        <v>0</v>
      </c>
      <c r="S155" s="189">
        <f>RevReq!S1242</f>
        <v>0</v>
      </c>
      <c r="T155" s="189">
        <f>RevReq!T1242</f>
        <v>0</v>
      </c>
      <c r="U155" s="189">
        <f>RevReq!U1242</f>
        <v>0</v>
      </c>
      <c r="V155" s="189">
        <f>RevReq!V1242</f>
        <v>0</v>
      </c>
      <c r="W155" s="189">
        <f>RevReq!W1242</f>
        <v>0</v>
      </c>
      <c r="X155" s="189">
        <f>RevReq!X1242</f>
        <v>0</v>
      </c>
      <c r="Y155" s="189">
        <f>RevReq!Y1242</f>
        <v>0</v>
      </c>
      <c r="Z155" s="189">
        <f>RevReq!Z1242</f>
        <v>0</v>
      </c>
      <c r="AA155" s="189">
        <f>RevReq!AA1242</f>
        <v>0</v>
      </c>
      <c r="AB155" s="189">
        <f>RevReq!AB1242</f>
        <v>0</v>
      </c>
      <c r="AC155" s="189">
        <f>RevReq!AC1242</f>
        <v>0</v>
      </c>
      <c r="AD155" s="189">
        <f>RevReq!AD1242</f>
        <v>0</v>
      </c>
      <c r="AE155" s="189">
        <f>RevReq!AE1242</f>
        <v>0</v>
      </c>
      <c r="AF155" s="189">
        <f>RevReq!AF1242</f>
        <v>0</v>
      </c>
      <c r="AG155" s="189">
        <f>RevReq!AG1242</f>
        <v>0</v>
      </c>
      <c r="AH155" s="189">
        <f>RevReq!AH1242</f>
        <v>0</v>
      </c>
      <c r="AI155" s="189">
        <f>RevReq!AI1242</f>
        <v>0</v>
      </c>
      <c r="AJ155" s="189">
        <f>RevReq!AJ1242</f>
        <v>0</v>
      </c>
      <c r="AK155" s="189">
        <f>RevReq!AK1242</f>
        <v>0</v>
      </c>
      <c r="AL155" s="189">
        <f>RevReq!AL1242</f>
        <v>0</v>
      </c>
      <c r="AM155" s="189">
        <f>RevReq!AM1242</f>
        <v>0</v>
      </c>
      <c r="AN155" s="189">
        <f>RevReq!AN1242</f>
        <v>0</v>
      </c>
      <c r="AO155" s="189">
        <f>RevReq!AO1242</f>
        <v>0</v>
      </c>
      <c r="AP155" s="189">
        <f>RevReq!AP1242</f>
        <v>0</v>
      </c>
      <c r="AQ155" s="189">
        <f>RevReq!AQ1242</f>
        <v>0</v>
      </c>
      <c r="AR155" s="189">
        <f>RevReq!AR1242</f>
        <v>0</v>
      </c>
      <c r="AS155" s="189">
        <f>RevReq!AS1242</f>
        <v>0</v>
      </c>
      <c r="AT155" s="189">
        <f>RevReq!AT1242</f>
        <v>0</v>
      </c>
      <c r="AU155" s="189">
        <f>RevReq!AU1242</f>
        <v>0</v>
      </c>
      <c r="AV155" s="189">
        <f>RevReq!AV1242</f>
        <v>0</v>
      </c>
      <c r="AW155" s="189">
        <f>RevReq!AW1242</f>
        <v>0</v>
      </c>
      <c r="AX155" s="189">
        <f>RevReq!AX1242</f>
        <v>0</v>
      </c>
      <c r="AY155" s="189">
        <f>RevReq!AY1242</f>
        <v>0</v>
      </c>
      <c r="AZ155" s="189">
        <f>RevReq!AZ1242</f>
        <v>0</v>
      </c>
      <c r="BA155" s="189">
        <f>RevReq!BA1242</f>
        <v>0</v>
      </c>
      <c r="BB155" s="189">
        <f>RevReq!BB1242</f>
        <v>0</v>
      </c>
      <c r="BC155" s="189">
        <f>RevReq!BC1242</f>
        <v>0</v>
      </c>
      <c r="BD155" s="189">
        <f>RevReq!BD1242</f>
        <v>0</v>
      </c>
      <c r="BE155" s="189">
        <f>RevReq!BE1242</f>
        <v>0</v>
      </c>
      <c r="BF155" s="189">
        <f>RevReq!BF1242</f>
        <v>0</v>
      </c>
      <c r="BG155" s="189">
        <f>RevReq!BG1242</f>
        <v>0</v>
      </c>
      <c r="BH155" s="189">
        <f>RevReq!BH1242</f>
        <v>0</v>
      </c>
      <c r="BI155" s="189">
        <f>RevReq!BI1242</f>
        <v>0</v>
      </c>
      <c r="BJ155" s="189">
        <f>RevReq!BJ1242</f>
        <v>0</v>
      </c>
      <c r="BK155" s="189">
        <f>RevReq!BK1242</f>
        <v>0</v>
      </c>
      <c r="BL155" s="189">
        <f>RevReq!BL1242</f>
        <v>0</v>
      </c>
      <c r="BM155" s="189">
        <f>RevReq!BM1242</f>
        <v>0</v>
      </c>
    </row>
    <row r="156" spans="3:65" x14ac:dyDescent="0.2">
      <c r="C156" s="51">
        <f t="shared" si="147"/>
        <v>11</v>
      </c>
      <c r="D156" s="37" t="str">
        <f t="shared" si="148"/>
        <v>item 11</v>
      </c>
      <c r="E156" s="37" t="str">
        <f t="shared" si="148"/>
        <v>Operating Expense</v>
      </c>
      <c r="F156" s="37">
        <f t="shared" si="148"/>
        <v>2</v>
      </c>
      <c r="G156" s="62"/>
      <c r="H156" s="64"/>
      <c r="K156" s="123">
        <f t="shared" si="149"/>
        <v>0</v>
      </c>
      <c r="L156" s="124">
        <f t="shared" si="150"/>
        <v>0</v>
      </c>
      <c r="O156" s="189">
        <f>RevReq!O1243</f>
        <v>0</v>
      </c>
      <c r="P156" s="189">
        <f>RevReq!P1243</f>
        <v>0</v>
      </c>
      <c r="Q156" s="189">
        <f>RevReq!Q1243</f>
        <v>0</v>
      </c>
      <c r="R156" s="189">
        <f>RevReq!R1243</f>
        <v>0</v>
      </c>
      <c r="S156" s="189">
        <f>RevReq!S1243</f>
        <v>0</v>
      </c>
      <c r="T156" s="189">
        <f>RevReq!T1243</f>
        <v>0</v>
      </c>
      <c r="U156" s="189">
        <f>RevReq!U1243</f>
        <v>0</v>
      </c>
      <c r="V156" s="189">
        <f>RevReq!V1243</f>
        <v>0</v>
      </c>
      <c r="W156" s="189">
        <f>RevReq!W1243</f>
        <v>0</v>
      </c>
      <c r="X156" s="189">
        <f>RevReq!X1243</f>
        <v>0</v>
      </c>
      <c r="Y156" s="189">
        <f>RevReq!Y1243</f>
        <v>0</v>
      </c>
      <c r="Z156" s="189">
        <f>RevReq!Z1243</f>
        <v>0</v>
      </c>
      <c r="AA156" s="189">
        <f>RevReq!AA1243</f>
        <v>0</v>
      </c>
      <c r="AB156" s="189">
        <f>RevReq!AB1243</f>
        <v>0</v>
      </c>
      <c r="AC156" s="189">
        <f>RevReq!AC1243</f>
        <v>0</v>
      </c>
      <c r="AD156" s="189">
        <f>RevReq!AD1243</f>
        <v>0</v>
      </c>
      <c r="AE156" s="189">
        <f>RevReq!AE1243</f>
        <v>0</v>
      </c>
      <c r="AF156" s="189">
        <f>RevReq!AF1243</f>
        <v>0</v>
      </c>
      <c r="AG156" s="189">
        <f>RevReq!AG1243</f>
        <v>0</v>
      </c>
      <c r="AH156" s="189">
        <f>RevReq!AH1243</f>
        <v>0</v>
      </c>
      <c r="AI156" s="189">
        <f>RevReq!AI1243</f>
        <v>0</v>
      </c>
      <c r="AJ156" s="189">
        <f>RevReq!AJ1243</f>
        <v>0</v>
      </c>
      <c r="AK156" s="189">
        <f>RevReq!AK1243</f>
        <v>0</v>
      </c>
      <c r="AL156" s="189">
        <f>RevReq!AL1243</f>
        <v>0</v>
      </c>
      <c r="AM156" s="189">
        <f>RevReq!AM1243</f>
        <v>0</v>
      </c>
      <c r="AN156" s="189">
        <f>RevReq!AN1243</f>
        <v>0</v>
      </c>
      <c r="AO156" s="189">
        <f>RevReq!AO1243</f>
        <v>0</v>
      </c>
      <c r="AP156" s="189">
        <f>RevReq!AP1243</f>
        <v>0</v>
      </c>
      <c r="AQ156" s="189">
        <f>RevReq!AQ1243</f>
        <v>0</v>
      </c>
      <c r="AR156" s="189">
        <f>RevReq!AR1243</f>
        <v>0</v>
      </c>
      <c r="AS156" s="189">
        <f>RevReq!AS1243</f>
        <v>0</v>
      </c>
      <c r="AT156" s="189">
        <f>RevReq!AT1243</f>
        <v>0</v>
      </c>
      <c r="AU156" s="189">
        <f>RevReq!AU1243</f>
        <v>0</v>
      </c>
      <c r="AV156" s="189">
        <f>RevReq!AV1243</f>
        <v>0</v>
      </c>
      <c r="AW156" s="189">
        <f>RevReq!AW1243</f>
        <v>0</v>
      </c>
      <c r="AX156" s="189">
        <f>RevReq!AX1243</f>
        <v>0</v>
      </c>
      <c r="AY156" s="189">
        <f>RevReq!AY1243</f>
        <v>0</v>
      </c>
      <c r="AZ156" s="189">
        <f>RevReq!AZ1243</f>
        <v>0</v>
      </c>
      <c r="BA156" s="189">
        <f>RevReq!BA1243</f>
        <v>0</v>
      </c>
      <c r="BB156" s="189">
        <f>RevReq!BB1243</f>
        <v>0</v>
      </c>
      <c r="BC156" s="189">
        <f>RevReq!BC1243</f>
        <v>0</v>
      </c>
      <c r="BD156" s="189">
        <f>RevReq!BD1243</f>
        <v>0</v>
      </c>
      <c r="BE156" s="189">
        <f>RevReq!BE1243</f>
        <v>0</v>
      </c>
      <c r="BF156" s="189">
        <f>RevReq!BF1243</f>
        <v>0</v>
      </c>
      <c r="BG156" s="189">
        <f>RevReq!BG1243</f>
        <v>0</v>
      </c>
      <c r="BH156" s="189">
        <f>RevReq!BH1243</f>
        <v>0</v>
      </c>
      <c r="BI156" s="189">
        <f>RevReq!BI1243</f>
        <v>0</v>
      </c>
      <c r="BJ156" s="189">
        <f>RevReq!BJ1243</f>
        <v>0</v>
      </c>
      <c r="BK156" s="189">
        <f>RevReq!BK1243</f>
        <v>0</v>
      </c>
      <c r="BL156" s="189">
        <f>RevReq!BL1243</f>
        <v>0</v>
      </c>
      <c r="BM156" s="189">
        <f>RevReq!BM1243</f>
        <v>0</v>
      </c>
    </row>
    <row r="157" spans="3:65" x14ac:dyDescent="0.2">
      <c r="C157" s="51">
        <f t="shared" si="147"/>
        <v>12</v>
      </c>
      <c r="D157" s="37" t="str">
        <f t="shared" si="148"/>
        <v>item 12</v>
      </c>
      <c r="E157" s="37" t="str">
        <f t="shared" si="148"/>
        <v>Operating Expense</v>
      </c>
      <c r="F157" s="37">
        <f t="shared" si="148"/>
        <v>2</v>
      </c>
      <c r="G157" s="62"/>
      <c r="H157" s="64"/>
      <c r="K157" s="123">
        <f t="shared" si="149"/>
        <v>0</v>
      </c>
      <c r="L157" s="124">
        <f t="shared" si="150"/>
        <v>0</v>
      </c>
      <c r="O157" s="189">
        <f>RevReq!O1244</f>
        <v>0</v>
      </c>
      <c r="P157" s="189">
        <f>RevReq!P1244</f>
        <v>0</v>
      </c>
      <c r="Q157" s="189">
        <f>RevReq!Q1244</f>
        <v>0</v>
      </c>
      <c r="R157" s="189">
        <f>RevReq!R1244</f>
        <v>0</v>
      </c>
      <c r="S157" s="189">
        <f>RevReq!S1244</f>
        <v>0</v>
      </c>
      <c r="T157" s="189">
        <f>RevReq!T1244</f>
        <v>0</v>
      </c>
      <c r="U157" s="189">
        <f>RevReq!U1244</f>
        <v>0</v>
      </c>
      <c r="V157" s="189">
        <f>RevReq!V1244</f>
        <v>0</v>
      </c>
      <c r="W157" s="189">
        <f>RevReq!W1244</f>
        <v>0</v>
      </c>
      <c r="X157" s="189">
        <f>RevReq!X1244</f>
        <v>0</v>
      </c>
      <c r="Y157" s="189">
        <f>RevReq!Y1244</f>
        <v>0</v>
      </c>
      <c r="Z157" s="189">
        <f>RevReq!Z1244</f>
        <v>0</v>
      </c>
      <c r="AA157" s="189">
        <f>RevReq!AA1244</f>
        <v>0</v>
      </c>
      <c r="AB157" s="189">
        <f>RevReq!AB1244</f>
        <v>0</v>
      </c>
      <c r="AC157" s="189">
        <f>RevReq!AC1244</f>
        <v>0</v>
      </c>
      <c r="AD157" s="189">
        <f>RevReq!AD1244</f>
        <v>0</v>
      </c>
      <c r="AE157" s="189">
        <f>RevReq!AE1244</f>
        <v>0</v>
      </c>
      <c r="AF157" s="189">
        <f>RevReq!AF1244</f>
        <v>0</v>
      </c>
      <c r="AG157" s="189">
        <f>RevReq!AG1244</f>
        <v>0</v>
      </c>
      <c r="AH157" s="189">
        <f>RevReq!AH1244</f>
        <v>0</v>
      </c>
      <c r="AI157" s="189">
        <f>RevReq!AI1244</f>
        <v>0</v>
      </c>
      <c r="AJ157" s="189">
        <f>RevReq!AJ1244</f>
        <v>0</v>
      </c>
      <c r="AK157" s="189">
        <f>RevReq!AK1244</f>
        <v>0</v>
      </c>
      <c r="AL157" s="189">
        <f>RevReq!AL1244</f>
        <v>0</v>
      </c>
      <c r="AM157" s="189">
        <f>RevReq!AM1244</f>
        <v>0</v>
      </c>
      <c r="AN157" s="189">
        <f>RevReq!AN1244</f>
        <v>0</v>
      </c>
      <c r="AO157" s="189">
        <f>RevReq!AO1244</f>
        <v>0</v>
      </c>
      <c r="AP157" s="189">
        <f>RevReq!AP1244</f>
        <v>0</v>
      </c>
      <c r="AQ157" s="189">
        <f>RevReq!AQ1244</f>
        <v>0</v>
      </c>
      <c r="AR157" s="189">
        <f>RevReq!AR1244</f>
        <v>0</v>
      </c>
      <c r="AS157" s="189">
        <f>RevReq!AS1244</f>
        <v>0</v>
      </c>
      <c r="AT157" s="189">
        <f>RevReq!AT1244</f>
        <v>0</v>
      </c>
      <c r="AU157" s="189">
        <f>RevReq!AU1244</f>
        <v>0</v>
      </c>
      <c r="AV157" s="189">
        <f>RevReq!AV1244</f>
        <v>0</v>
      </c>
      <c r="AW157" s="189">
        <f>RevReq!AW1244</f>
        <v>0</v>
      </c>
      <c r="AX157" s="189">
        <f>RevReq!AX1244</f>
        <v>0</v>
      </c>
      <c r="AY157" s="189">
        <f>RevReq!AY1244</f>
        <v>0</v>
      </c>
      <c r="AZ157" s="189">
        <f>RevReq!AZ1244</f>
        <v>0</v>
      </c>
      <c r="BA157" s="189">
        <f>RevReq!BA1244</f>
        <v>0</v>
      </c>
      <c r="BB157" s="189">
        <f>RevReq!BB1244</f>
        <v>0</v>
      </c>
      <c r="BC157" s="189">
        <f>RevReq!BC1244</f>
        <v>0</v>
      </c>
      <c r="BD157" s="189">
        <f>RevReq!BD1244</f>
        <v>0</v>
      </c>
      <c r="BE157" s="189">
        <f>RevReq!BE1244</f>
        <v>0</v>
      </c>
      <c r="BF157" s="189">
        <f>RevReq!BF1244</f>
        <v>0</v>
      </c>
      <c r="BG157" s="189">
        <f>RevReq!BG1244</f>
        <v>0</v>
      </c>
      <c r="BH157" s="189">
        <f>RevReq!BH1244</f>
        <v>0</v>
      </c>
      <c r="BI157" s="189">
        <f>RevReq!BI1244</f>
        <v>0</v>
      </c>
      <c r="BJ157" s="189">
        <f>RevReq!BJ1244</f>
        <v>0</v>
      </c>
      <c r="BK157" s="189">
        <f>RevReq!BK1244</f>
        <v>0</v>
      </c>
      <c r="BL157" s="189">
        <f>RevReq!BL1244</f>
        <v>0</v>
      </c>
      <c r="BM157" s="189">
        <f>RevReq!BM1244</f>
        <v>0</v>
      </c>
    </row>
    <row r="158" spans="3:65" x14ac:dyDescent="0.2">
      <c r="C158" s="51">
        <f t="shared" si="147"/>
        <v>13</v>
      </c>
      <c r="D158" s="37" t="str">
        <f t="shared" si="148"/>
        <v>item 13</v>
      </c>
      <c r="E158" s="37" t="str">
        <f t="shared" si="148"/>
        <v>Operating Expense</v>
      </c>
      <c r="F158" s="37">
        <f t="shared" si="148"/>
        <v>2</v>
      </c>
      <c r="G158" s="62"/>
      <c r="H158" s="64"/>
      <c r="K158" s="123">
        <f t="shared" si="149"/>
        <v>0</v>
      </c>
      <c r="L158" s="124">
        <f t="shared" si="150"/>
        <v>0</v>
      </c>
      <c r="O158" s="189">
        <f>RevReq!O1245</f>
        <v>0</v>
      </c>
      <c r="P158" s="189">
        <f>RevReq!P1245</f>
        <v>0</v>
      </c>
      <c r="Q158" s="189">
        <f>RevReq!Q1245</f>
        <v>0</v>
      </c>
      <c r="R158" s="189">
        <f>RevReq!R1245</f>
        <v>0</v>
      </c>
      <c r="S158" s="189">
        <f>RevReq!S1245</f>
        <v>0</v>
      </c>
      <c r="T158" s="189">
        <f>RevReq!T1245</f>
        <v>0</v>
      </c>
      <c r="U158" s="189">
        <f>RevReq!U1245</f>
        <v>0</v>
      </c>
      <c r="V158" s="189">
        <f>RevReq!V1245</f>
        <v>0</v>
      </c>
      <c r="W158" s="189">
        <f>RevReq!W1245</f>
        <v>0</v>
      </c>
      <c r="X158" s="189">
        <f>RevReq!X1245</f>
        <v>0</v>
      </c>
      <c r="Y158" s="189">
        <f>RevReq!Y1245</f>
        <v>0</v>
      </c>
      <c r="Z158" s="189">
        <f>RevReq!Z1245</f>
        <v>0</v>
      </c>
      <c r="AA158" s="189">
        <f>RevReq!AA1245</f>
        <v>0</v>
      </c>
      <c r="AB158" s="189">
        <f>RevReq!AB1245</f>
        <v>0</v>
      </c>
      <c r="AC158" s="189">
        <f>RevReq!AC1245</f>
        <v>0</v>
      </c>
      <c r="AD158" s="189">
        <f>RevReq!AD1245</f>
        <v>0</v>
      </c>
      <c r="AE158" s="189">
        <f>RevReq!AE1245</f>
        <v>0</v>
      </c>
      <c r="AF158" s="189">
        <f>RevReq!AF1245</f>
        <v>0</v>
      </c>
      <c r="AG158" s="189">
        <f>RevReq!AG1245</f>
        <v>0</v>
      </c>
      <c r="AH158" s="189">
        <f>RevReq!AH1245</f>
        <v>0</v>
      </c>
      <c r="AI158" s="189">
        <f>RevReq!AI1245</f>
        <v>0</v>
      </c>
      <c r="AJ158" s="189">
        <f>RevReq!AJ1245</f>
        <v>0</v>
      </c>
      <c r="AK158" s="189">
        <f>RevReq!AK1245</f>
        <v>0</v>
      </c>
      <c r="AL158" s="189">
        <f>RevReq!AL1245</f>
        <v>0</v>
      </c>
      <c r="AM158" s="189">
        <f>RevReq!AM1245</f>
        <v>0</v>
      </c>
      <c r="AN158" s="189">
        <f>RevReq!AN1245</f>
        <v>0</v>
      </c>
      <c r="AO158" s="189">
        <f>RevReq!AO1245</f>
        <v>0</v>
      </c>
      <c r="AP158" s="189">
        <f>RevReq!AP1245</f>
        <v>0</v>
      </c>
      <c r="AQ158" s="189">
        <f>RevReq!AQ1245</f>
        <v>0</v>
      </c>
      <c r="AR158" s="189">
        <f>RevReq!AR1245</f>
        <v>0</v>
      </c>
      <c r="AS158" s="189">
        <f>RevReq!AS1245</f>
        <v>0</v>
      </c>
      <c r="AT158" s="189">
        <f>RevReq!AT1245</f>
        <v>0</v>
      </c>
      <c r="AU158" s="189">
        <f>RevReq!AU1245</f>
        <v>0</v>
      </c>
      <c r="AV158" s="189">
        <f>RevReq!AV1245</f>
        <v>0</v>
      </c>
      <c r="AW158" s="189">
        <f>RevReq!AW1245</f>
        <v>0</v>
      </c>
      <c r="AX158" s="189">
        <f>RevReq!AX1245</f>
        <v>0</v>
      </c>
      <c r="AY158" s="189">
        <f>RevReq!AY1245</f>
        <v>0</v>
      </c>
      <c r="AZ158" s="189">
        <f>RevReq!AZ1245</f>
        <v>0</v>
      </c>
      <c r="BA158" s="189">
        <f>RevReq!BA1245</f>
        <v>0</v>
      </c>
      <c r="BB158" s="189">
        <f>RevReq!BB1245</f>
        <v>0</v>
      </c>
      <c r="BC158" s="189">
        <f>RevReq!BC1245</f>
        <v>0</v>
      </c>
      <c r="BD158" s="189">
        <f>RevReq!BD1245</f>
        <v>0</v>
      </c>
      <c r="BE158" s="189">
        <f>RevReq!BE1245</f>
        <v>0</v>
      </c>
      <c r="BF158" s="189">
        <f>RevReq!BF1245</f>
        <v>0</v>
      </c>
      <c r="BG158" s="189">
        <f>RevReq!BG1245</f>
        <v>0</v>
      </c>
      <c r="BH158" s="189">
        <f>RevReq!BH1245</f>
        <v>0</v>
      </c>
      <c r="BI158" s="189">
        <f>RevReq!BI1245</f>
        <v>0</v>
      </c>
      <c r="BJ158" s="189">
        <f>RevReq!BJ1245</f>
        <v>0</v>
      </c>
      <c r="BK158" s="189">
        <f>RevReq!BK1245</f>
        <v>0</v>
      </c>
      <c r="BL158" s="189">
        <f>RevReq!BL1245</f>
        <v>0</v>
      </c>
      <c r="BM158" s="189">
        <f>RevReq!BM1245</f>
        <v>0</v>
      </c>
    </row>
    <row r="159" spans="3:65" x14ac:dyDescent="0.2">
      <c r="C159" s="51">
        <f t="shared" si="147"/>
        <v>14</v>
      </c>
      <c r="D159" s="37" t="str">
        <f t="shared" si="148"/>
        <v>item 14</v>
      </c>
      <c r="E159" s="37" t="str">
        <f t="shared" si="148"/>
        <v>Operating Expense</v>
      </c>
      <c r="F159" s="37">
        <f t="shared" si="148"/>
        <v>2</v>
      </c>
      <c r="G159" s="62"/>
      <c r="H159" s="64"/>
      <c r="K159" s="123">
        <f t="shared" si="149"/>
        <v>0</v>
      </c>
      <c r="L159" s="124">
        <f t="shared" si="150"/>
        <v>0</v>
      </c>
      <c r="O159" s="189">
        <f>RevReq!O1246</f>
        <v>0</v>
      </c>
      <c r="P159" s="189">
        <f>RevReq!P1246</f>
        <v>0</v>
      </c>
      <c r="Q159" s="189">
        <f>RevReq!Q1246</f>
        <v>0</v>
      </c>
      <c r="R159" s="189">
        <f>RevReq!R1246</f>
        <v>0</v>
      </c>
      <c r="S159" s="189">
        <f>RevReq!S1246</f>
        <v>0</v>
      </c>
      <c r="T159" s="189">
        <f>RevReq!T1246</f>
        <v>0</v>
      </c>
      <c r="U159" s="189">
        <f>RevReq!U1246</f>
        <v>0</v>
      </c>
      <c r="V159" s="189">
        <f>RevReq!V1246</f>
        <v>0</v>
      </c>
      <c r="W159" s="189">
        <f>RevReq!W1246</f>
        <v>0</v>
      </c>
      <c r="X159" s="189">
        <f>RevReq!X1246</f>
        <v>0</v>
      </c>
      <c r="Y159" s="189">
        <f>RevReq!Y1246</f>
        <v>0</v>
      </c>
      <c r="Z159" s="189">
        <f>RevReq!Z1246</f>
        <v>0</v>
      </c>
      <c r="AA159" s="189">
        <f>RevReq!AA1246</f>
        <v>0</v>
      </c>
      <c r="AB159" s="189">
        <f>RevReq!AB1246</f>
        <v>0</v>
      </c>
      <c r="AC159" s="189">
        <f>RevReq!AC1246</f>
        <v>0</v>
      </c>
      <c r="AD159" s="189">
        <f>RevReq!AD1246</f>
        <v>0</v>
      </c>
      <c r="AE159" s="189">
        <f>RevReq!AE1246</f>
        <v>0</v>
      </c>
      <c r="AF159" s="189">
        <f>RevReq!AF1246</f>
        <v>0</v>
      </c>
      <c r="AG159" s="189">
        <f>RevReq!AG1246</f>
        <v>0</v>
      </c>
      <c r="AH159" s="189">
        <f>RevReq!AH1246</f>
        <v>0</v>
      </c>
      <c r="AI159" s="189">
        <f>RevReq!AI1246</f>
        <v>0</v>
      </c>
      <c r="AJ159" s="189">
        <f>RevReq!AJ1246</f>
        <v>0</v>
      </c>
      <c r="AK159" s="189">
        <f>RevReq!AK1246</f>
        <v>0</v>
      </c>
      <c r="AL159" s="189">
        <f>RevReq!AL1246</f>
        <v>0</v>
      </c>
      <c r="AM159" s="189">
        <f>RevReq!AM1246</f>
        <v>0</v>
      </c>
      <c r="AN159" s="189">
        <f>RevReq!AN1246</f>
        <v>0</v>
      </c>
      <c r="AO159" s="189">
        <f>RevReq!AO1246</f>
        <v>0</v>
      </c>
      <c r="AP159" s="189">
        <f>RevReq!AP1246</f>
        <v>0</v>
      </c>
      <c r="AQ159" s="189">
        <f>RevReq!AQ1246</f>
        <v>0</v>
      </c>
      <c r="AR159" s="189">
        <f>RevReq!AR1246</f>
        <v>0</v>
      </c>
      <c r="AS159" s="189">
        <f>RevReq!AS1246</f>
        <v>0</v>
      </c>
      <c r="AT159" s="189">
        <f>RevReq!AT1246</f>
        <v>0</v>
      </c>
      <c r="AU159" s="189">
        <f>RevReq!AU1246</f>
        <v>0</v>
      </c>
      <c r="AV159" s="189">
        <f>RevReq!AV1246</f>
        <v>0</v>
      </c>
      <c r="AW159" s="189">
        <f>RevReq!AW1246</f>
        <v>0</v>
      </c>
      <c r="AX159" s="189">
        <f>RevReq!AX1246</f>
        <v>0</v>
      </c>
      <c r="AY159" s="189">
        <f>RevReq!AY1246</f>
        <v>0</v>
      </c>
      <c r="AZ159" s="189">
        <f>RevReq!AZ1246</f>
        <v>0</v>
      </c>
      <c r="BA159" s="189">
        <f>RevReq!BA1246</f>
        <v>0</v>
      </c>
      <c r="BB159" s="189">
        <f>RevReq!BB1246</f>
        <v>0</v>
      </c>
      <c r="BC159" s="189">
        <f>RevReq!BC1246</f>
        <v>0</v>
      </c>
      <c r="BD159" s="189">
        <f>RevReq!BD1246</f>
        <v>0</v>
      </c>
      <c r="BE159" s="189">
        <f>RevReq!BE1246</f>
        <v>0</v>
      </c>
      <c r="BF159" s="189">
        <f>RevReq!BF1246</f>
        <v>0</v>
      </c>
      <c r="BG159" s="189">
        <f>RevReq!BG1246</f>
        <v>0</v>
      </c>
      <c r="BH159" s="189">
        <f>RevReq!BH1246</f>
        <v>0</v>
      </c>
      <c r="BI159" s="189">
        <f>RevReq!BI1246</f>
        <v>0</v>
      </c>
      <c r="BJ159" s="189">
        <f>RevReq!BJ1246</f>
        <v>0</v>
      </c>
      <c r="BK159" s="189">
        <f>RevReq!BK1246</f>
        <v>0</v>
      </c>
      <c r="BL159" s="189">
        <f>RevReq!BL1246</f>
        <v>0</v>
      </c>
      <c r="BM159" s="189">
        <f>RevReq!BM1246</f>
        <v>0</v>
      </c>
    </row>
    <row r="160" spans="3:65" x14ac:dyDescent="0.2">
      <c r="C160" s="51">
        <f t="shared" si="147"/>
        <v>15</v>
      </c>
      <c r="D160" s="37" t="str">
        <f t="shared" si="148"/>
        <v>item 15</v>
      </c>
      <c r="E160" s="37" t="str">
        <f t="shared" si="148"/>
        <v>Operating Expense</v>
      </c>
      <c r="F160" s="37">
        <f t="shared" si="148"/>
        <v>2</v>
      </c>
      <c r="G160" s="62"/>
      <c r="H160" s="64"/>
      <c r="K160" s="123">
        <f t="shared" si="149"/>
        <v>0</v>
      </c>
      <c r="L160" s="124">
        <f t="shared" si="150"/>
        <v>0</v>
      </c>
      <c r="O160" s="189">
        <f>RevReq!O1247</f>
        <v>0</v>
      </c>
      <c r="P160" s="189">
        <f>RevReq!P1247</f>
        <v>0</v>
      </c>
      <c r="Q160" s="189">
        <f>RevReq!Q1247</f>
        <v>0</v>
      </c>
      <c r="R160" s="189">
        <f>RevReq!R1247</f>
        <v>0</v>
      </c>
      <c r="S160" s="189">
        <f>RevReq!S1247</f>
        <v>0</v>
      </c>
      <c r="T160" s="189">
        <f>RevReq!T1247</f>
        <v>0</v>
      </c>
      <c r="U160" s="189">
        <f>RevReq!U1247</f>
        <v>0</v>
      </c>
      <c r="V160" s="189">
        <f>RevReq!V1247</f>
        <v>0</v>
      </c>
      <c r="W160" s="189">
        <f>RevReq!W1247</f>
        <v>0</v>
      </c>
      <c r="X160" s="189">
        <f>RevReq!X1247</f>
        <v>0</v>
      </c>
      <c r="Y160" s="189">
        <f>RevReq!Y1247</f>
        <v>0</v>
      </c>
      <c r="Z160" s="189">
        <f>RevReq!Z1247</f>
        <v>0</v>
      </c>
      <c r="AA160" s="189">
        <f>RevReq!AA1247</f>
        <v>0</v>
      </c>
      <c r="AB160" s="189">
        <f>RevReq!AB1247</f>
        <v>0</v>
      </c>
      <c r="AC160" s="189">
        <f>RevReq!AC1247</f>
        <v>0</v>
      </c>
      <c r="AD160" s="189">
        <f>RevReq!AD1247</f>
        <v>0</v>
      </c>
      <c r="AE160" s="189">
        <f>RevReq!AE1247</f>
        <v>0</v>
      </c>
      <c r="AF160" s="189">
        <f>RevReq!AF1247</f>
        <v>0</v>
      </c>
      <c r="AG160" s="189">
        <f>RevReq!AG1247</f>
        <v>0</v>
      </c>
      <c r="AH160" s="189">
        <f>RevReq!AH1247</f>
        <v>0</v>
      </c>
      <c r="AI160" s="189">
        <f>RevReq!AI1247</f>
        <v>0</v>
      </c>
      <c r="AJ160" s="189">
        <f>RevReq!AJ1247</f>
        <v>0</v>
      </c>
      <c r="AK160" s="189">
        <f>RevReq!AK1247</f>
        <v>0</v>
      </c>
      <c r="AL160" s="189">
        <f>RevReq!AL1247</f>
        <v>0</v>
      </c>
      <c r="AM160" s="189">
        <f>RevReq!AM1247</f>
        <v>0</v>
      </c>
      <c r="AN160" s="189">
        <f>RevReq!AN1247</f>
        <v>0</v>
      </c>
      <c r="AO160" s="189">
        <f>RevReq!AO1247</f>
        <v>0</v>
      </c>
      <c r="AP160" s="189">
        <f>RevReq!AP1247</f>
        <v>0</v>
      </c>
      <c r="AQ160" s="189">
        <f>RevReq!AQ1247</f>
        <v>0</v>
      </c>
      <c r="AR160" s="189">
        <f>RevReq!AR1247</f>
        <v>0</v>
      </c>
      <c r="AS160" s="189">
        <f>RevReq!AS1247</f>
        <v>0</v>
      </c>
      <c r="AT160" s="189">
        <f>RevReq!AT1247</f>
        <v>0</v>
      </c>
      <c r="AU160" s="189">
        <f>RevReq!AU1247</f>
        <v>0</v>
      </c>
      <c r="AV160" s="189">
        <f>RevReq!AV1247</f>
        <v>0</v>
      </c>
      <c r="AW160" s="189">
        <f>RevReq!AW1247</f>
        <v>0</v>
      </c>
      <c r="AX160" s="189">
        <f>RevReq!AX1247</f>
        <v>0</v>
      </c>
      <c r="AY160" s="189">
        <f>RevReq!AY1247</f>
        <v>0</v>
      </c>
      <c r="AZ160" s="189">
        <f>RevReq!AZ1247</f>
        <v>0</v>
      </c>
      <c r="BA160" s="189">
        <f>RevReq!BA1247</f>
        <v>0</v>
      </c>
      <c r="BB160" s="189">
        <f>RevReq!BB1247</f>
        <v>0</v>
      </c>
      <c r="BC160" s="189">
        <f>RevReq!BC1247</f>
        <v>0</v>
      </c>
      <c r="BD160" s="189">
        <f>RevReq!BD1247</f>
        <v>0</v>
      </c>
      <c r="BE160" s="189">
        <f>RevReq!BE1247</f>
        <v>0</v>
      </c>
      <c r="BF160" s="189">
        <f>RevReq!BF1247</f>
        <v>0</v>
      </c>
      <c r="BG160" s="189">
        <f>RevReq!BG1247</f>
        <v>0</v>
      </c>
      <c r="BH160" s="189">
        <f>RevReq!BH1247</f>
        <v>0</v>
      </c>
      <c r="BI160" s="189">
        <f>RevReq!BI1247</f>
        <v>0</v>
      </c>
      <c r="BJ160" s="189">
        <f>RevReq!BJ1247</f>
        <v>0</v>
      </c>
      <c r="BK160" s="189">
        <f>RevReq!BK1247</f>
        <v>0</v>
      </c>
      <c r="BL160" s="189">
        <f>RevReq!BL1247</f>
        <v>0</v>
      </c>
      <c r="BM160" s="189">
        <f>RevReq!BM1247</f>
        <v>0</v>
      </c>
    </row>
    <row r="161" spans="3:65" x14ac:dyDescent="0.2">
      <c r="C161" s="51">
        <f t="shared" si="147"/>
        <v>16</v>
      </c>
      <c r="D161" s="37" t="str">
        <f t="shared" si="148"/>
        <v>item 16</v>
      </c>
      <c r="E161" s="37" t="str">
        <f t="shared" si="148"/>
        <v>Operating Expense</v>
      </c>
      <c r="F161" s="37">
        <f t="shared" si="148"/>
        <v>2</v>
      </c>
      <c r="G161" s="62"/>
      <c r="H161" s="64"/>
      <c r="K161" s="123">
        <f t="shared" si="149"/>
        <v>0</v>
      </c>
      <c r="L161" s="124">
        <f t="shared" si="150"/>
        <v>0</v>
      </c>
      <c r="O161" s="189">
        <f>RevReq!O1248</f>
        <v>0</v>
      </c>
      <c r="P161" s="189">
        <f>RevReq!P1248</f>
        <v>0</v>
      </c>
      <c r="Q161" s="189">
        <f>RevReq!Q1248</f>
        <v>0</v>
      </c>
      <c r="R161" s="189">
        <f>RevReq!R1248</f>
        <v>0</v>
      </c>
      <c r="S161" s="189">
        <f>RevReq!S1248</f>
        <v>0</v>
      </c>
      <c r="T161" s="189">
        <f>RevReq!T1248</f>
        <v>0</v>
      </c>
      <c r="U161" s="189">
        <f>RevReq!U1248</f>
        <v>0</v>
      </c>
      <c r="V161" s="189">
        <f>RevReq!V1248</f>
        <v>0</v>
      </c>
      <c r="W161" s="189">
        <f>RevReq!W1248</f>
        <v>0</v>
      </c>
      <c r="X161" s="189">
        <f>RevReq!X1248</f>
        <v>0</v>
      </c>
      <c r="Y161" s="189">
        <f>RevReq!Y1248</f>
        <v>0</v>
      </c>
      <c r="Z161" s="189">
        <f>RevReq!Z1248</f>
        <v>0</v>
      </c>
      <c r="AA161" s="189">
        <f>RevReq!AA1248</f>
        <v>0</v>
      </c>
      <c r="AB161" s="189">
        <f>RevReq!AB1248</f>
        <v>0</v>
      </c>
      <c r="AC161" s="189">
        <f>RevReq!AC1248</f>
        <v>0</v>
      </c>
      <c r="AD161" s="189">
        <f>RevReq!AD1248</f>
        <v>0</v>
      </c>
      <c r="AE161" s="189">
        <f>RevReq!AE1248</f>
        <v>0</v>
      </c>
      <c r="AF161" s="189">
        <f>RevReq!AF1248</f>
        <v>0</v>
      </c>
      <c r="AG161" s="189">
        <f>RevReq!AG1248</f>
        <v>0</v>
      </c>
      <c r="AH161" s="189">
        <f>RevReq!AH1248</f>
        <v>0</v>
      </c>
      <c r="AI161" s="189">
        <f>RevReq!AI1248</f>
        <v>0</v>
      </c>
      <c r="AJ161" s="189">
        <f>RevReq!AJ1248</f>
        <v>0</v>
      </c>
      <c r="AK161" s="189">
        <f>RevReq!AK1248</f>
        <v>0</v>
      </c>
      <c r="AL161" s="189">
        <f>RevReq!AL1248</f>
        <v>0</v>
      </c>
      <c r="AM161" s="189">
        <f>RevReq!AM1248</f>
        <v>0</v>
      </c>
      <c r="AN161" s="189">
        <f>RevReq!AN1248</f>
        <v>0</v>
      </c>
      <c r="AO161" s="189">
        <f>RevReq!AO1248</f>
        <v>0</v>
      </c>
      <c r="AP161" s="189">
        <f>RevReq!AP1248</f>
        <v>0</v>
      </c>
      <c r="AQ161" s="189">
        <f>RevReq!AQ1248</f>
        <v>0</v>
      </c>
      <c r="AR161" s="189">
        <f>RevReq!AR1248</f>
        <v>0</v>
      </c>
      <c r="AS161" s="189">
        <f>RevReq!AS1248</f>
        <v>0</v>
      </c>
      <c r="AT161" s="189">
        <f>RevReq!AT1248</f>
        <v>0</v>
      </c>
      <c r="AU161" s="189">
        <f>RevReq!AU1248</f>
        <v>0</v>
      </c>
      <c r="AV161" s="189">
        <f>RevReq!AV1248</f>
        <v>0</v>
      </c>
      <c r="AW161" s="189">
        <f>RevReq!AW1248</f>
        <v>0</v>
      </c>
      <c r="AX161" s="189">
        <f>RevReq!AX1248</f>
        <v>0</v>
      </c>
      <c r="AY161" s="189">
        <f>RevReq!AY1248</f>
        <v>0</v>
      </c>
      <c r="AZ161" s="189">
        <f>RevReq!AZ1248</f>
        <v>0</v>
      </c>
      <c r="BA161" s="189">
        <f>RevReq!BA1248</f>
        <v>0</v>
      </c>
      <c r="BB161" s="189">
        <f>RevReq!BB1248</f>
        <v>0</v>
      </c>
      <c r="BC161" s="189">
        <f>RevReq!BC1248</f>
        <v>0</v>
      </c>
      <c r="BD161" s="189">
        <f>RevReq!BD1248</f>
        <v>0</v>
      </c>
      <c r="BE161" s="189">
        <f>RevReq!BE1248</f>
        <v>0</v>
      </c>
      <c r="BF161" s="189">
        <f>RevReq!BF1248</f>
        <v>0</v>
      </c>
      <c r="BG161" s="189">
        <f>RevReq!BG1248</f>
        <v>0</v>
      </c>
      <c r="BH161" s="189">
        <f>RevReq!BH1248</f>
        <v>0</v>
      </c>
      <c r="BI161" s="189">
        <f>RevReq!BI1248</f>
        <v>0</v>
      </c>
      <c r="BJ161" s="189">
        <f>RevReq!BJ1248</f>
        <v>0</v>
      </c>
      <c r="BK161" s="189">
        <f>RevReq!BK1248</f>
        <v>0</v>
      </c>
      <c r="BL161" s="189">
        <f>RevReq!BL1248</f>
        <v>0</v>
      </c>
      <c r="BM161" s="189">
        <f>RevReq!BM1248</f>
        <v>0</v>
      </c>
    </row>
    <row r="162" spans="3:65" x14ac:dyDescent="0.2">
      <c r="C162" s="51">
        <f t="shared" si="147"/>
        <v>17</v>
      </c>
      <c r="D162" s="37" t="str">
        <f t="shared" si="148"/>
        <v>item 17</v>
      </c>
      <c r="E162" s="37" t="str">
        <f t="shared" si="148"/>
        <v>Operating Expense</v>
      </c>
      <c r="F162" s="37">
        <f t="shared" si="148"/>
        <v>2</v>
      </c>
      <c r="G162" s="62"/>
      <c r="H162" s="64"/>
      <c r="K162" s="123">
        <f t="shared" si="149"/>
        <v>0</v>
      </c>
      <c r="L162" s="124">
        <f t="shared" si="150"/>
        <v>0</v>
      </c>
      <c r="O162" s="189">
        <f>RevReq!O1249</f>
        <v>0</v>
      </c>
      <c r="P162" s="189">
        <f>RevReq!P1249</f>
        <v>0</v>
      </c>
      <c r="Q162" s="189">
        <f>RevReq!Q1249</f>
        <v>0</v>
      </c>
      <c r="R162" s="189">
        <f>RevReq!R1249</f>
        <v>0</v>
      </c>
      <c r="S162" s="189">
        <f>RevReq!S1249</f>
        <v>0</v>
      </c>
      <c r="T162" s="189">
        <f>RevReq!T1249</f>
        <v>0</v>
      </c>
      <c r="U162" s="189">
        <f>RevReq!U1249</f>
        <v>0</v>
      </c>
      <c r="V162" s="189">
        <f>RevReq!V1249</f>
        <v>0</v>
      </c>
      <c r="W162" s="189">
        <f>RevReq!W1249</f>
        <v>0</v>
      </c>
      <c r="X162" s="189">
        <f>RevReq!X1249</f>
        <v>0</v>
      </c>
      <c r="Y162" s="189">
        <f>RevReq!Y1249</f>
        <v>0</v>
      </c>
      <c r="Z162" s="189">
        <f>RevReq!Z1249</f>
        <v>0</v>
      </c>
      <c r="AA162" s="189">
        <f>RevReq!AA1249</f>
        <v>0</v>
      </c>
      <c r="AB162" s="189">
        <f>RevReq!AB1249</f>
        <v>0</v>
      </c>
      <c r="AC162" s="189">
        <f>RevReq!AC1249</f>
        <v>0</v>
      </c>
      <c r="AD162" s="189">
        <f>RevReq!AD1249</f>
        <v>0</v>
      </c>
      <c r="AE162" s="189">
        <f>RevReq!AE1249</f>
        <v>0</v>
      </c>
      <c r="AF162" s="189">
        <f>RevReq!AF1249</f>
        <v>0</v>
      </c>
      <c r="AG162" s="189">
        <f>RevReq!AG1249</f>
        <v>0</v>
      </c>
      <c r="AH162" s="189">
        <f>RevReq!AH1249</f>
        <v>0</v>
      </c>
      <c r="AI162" s="189">
        <f>RevReq!AI1249</f>
        <v>0</v>
      </c>
      <c r="AJ162" s="189">
        <f>RevReq!AJ1249</f>
        <v>0</v>
      </c>
      <c r="AK162" s="189">
        <f>RevReq!AK1249</f>
        <v>0</v>
      </c>
      <c r="AL162" s="189">
        <f>RevReq!AL1249</f>
        <v>0</v>
      </c>
      <c r="AM162" s="189">
        <f>RevReq!AM1249</f>
        <v>0</v>
      </c>
      <c r="AN162" s="189">
        <f>RevReq!AN1249</f>
        <v>0</v>
      </c>
      <c r="AO162" s="189">
        <f>RevReq!AO1249</f>
        <v>0</v>
      </c>
      <c r="AP162" s="189">
        <f>RevReq!AP1249</f>
        <v>0</v>
      </c>
      <c r="AQ162" s="189">
        <f>RevReq!AQ1249</f>
        <v>0</v>
      </c>
      <c r="AR162" s="189">
        <f>RevReq!AR1249</f>
        <v>0</v>
      </c>
      <c r="AS162" s="189">
        <f>RevReq!AS1249</f>
        <v>0</v>
      </c>
      <c r="AT162" s="189">
        <f>RevReq!AT1249</f>
        <v>0</v>
      </c>
      <c r="AU162" s="189">
        <f>RevReq!AU1249</f>
        <v>0</v>
      </c>
      <c r="AV162" s="189">
        <f>RevReq!AV1249</f>
        <v>0</v>
      </c>
      <c r="AW162" s="189">
        <f>RevReq!AW1249</f>
        <v>0</v>
      </c>
      <c r="AX162" s="189">
        <f>RevReq!AX1249</f>
        <v>0</v>
      </c>
      <c r="AY162" s="189">
        <f>RevReq!AY1249</f>
        <v>0</v>
      </c>
      <c r="AZ162" s="189">
        <f>RevReq!AZ1249</f>
        <v>0</v>
      </c>
      <c r="BA162" s="189">
        <f>RevReq!BA1249</f>
        <v>0</v>
      </c>
      <c r="BB162" s="189">
        <f>RevReq!BB1249</f>
        <v>0</v>
      </c>
      <c r="BC162" s="189">
        <f>RevReq!BC1249</f>
        <v>0</v>
      </c>
      <c r="BD162" s="189">
        <f>RevReq!BD1249</f>
        <v>0</v>
      </c>
      <c r="BE162" s="189">
        <f>RevReq!BE1249</f>
        <v>0</v>
      </c>
      <c r="BF162" s="189">
        <f>RevReq!BF1249</f>
        <v>0</v>
      </c>
      <c r="BG162" s="189">
        <f>RevReq!BG1249</f>
        <v>0</v>
      </c>
      <c r="BH162" s="189">
        <f>RevReq!BH1249</f>
        <v>0</v>
      </c>
      <c r="BI162" s="189">
        <f>RevReq!BI1249</f>
        <v>0</v>
      </c>
      <c r="BJ162" s="189">
        <f>RevReq!BJ1249</f>
        <v>0</v>
      </c>
      <c r="BK162" s="189">
        <f>RevReq!BK1249</f>
        <v>0</v>
      </c>
      <c r="BL162" s="189">
        <f>RevReq!BL1249</f>
        <v>0</v>
      </c>
      <c r="BM162" s="189">
        <f>RevReq!BM1249</f>
        <v>0</v>
      </c>
    </row>
    <row r="163" spans="3:65" x14ac:dyDescent="0.2">
      <c r="C163" s="51">
        <f t="shared" si="147"/>
        <v>18</v>
      </c>
      <c r="D163" s="37" t="str">
        <f t="shared" si="148"/>
        <v>item 18</v>
      </c>
      <c r="E163" s="37" t="str">
        <f t="shared" si="148"/>
        <v>Operating Expense</v>
      </c>
      <c r="F163" s="37">
        <f t="shared" si="148"/>
        <v>2</v>
      </c>
      <c r="G163" s="62"/>
      <c r="H163" s="64"/>
      <c r="K163" s="123">
        <f t="shared" si="149"/>
        <v>0</v>
      </c>
      <c r="L163" s="124">
        <f t="shared" si="150"/>
        <v>0</v>
      </c>
      <c r="O163" s="189">
        <f>RevReq!O1250</f>
        <v>0</v>
      </c>
      <c r="P163" s="189">
        <f>RevReq!P1250</f>
        <v>0</v>
      </c>
      <c r="Q163" s="189">
        <f>RevReq!Q1250</f>
        <v>0</v>
      </c>
      <c r="R163" s="189">
        <f>RevReq!R1250</f>
        <v>0</v>
      </c>
      <c r="S163" s="189">
        <f>RevReq!S1250</f>
        <v>0</v>
      </c>
      <c r="T163" s="189">
        <f>RevReq!T1250</f>
        <v>0</v>
      </c>
      <c r="U163" s="189">
        <f>RevReq!U1250</f>
        <v>0</v>
      </c>
      <c r="V163" s="189">
        <f>RevReq!V1250</f>
        <v>0</v>
      </c>
      <c r="W163" s="189">
        <f>RevReq!W1250</f>
        <v>0</v>
      </c>
      <c r="X163" s="189">
        <f>RevReq!X1250</f>
        <v>0</v>
      </c>
      <c r="Y163" s="189">
        <f>RevReq!Y1250</f>
        <v>0</v>
      </c>
      <c r="Z163" s="189">
        <f>RevReq!Z1250</f>
        <v>0</v>
      </c>
      <c r="AA163" s="189">
        <f>RevReq!AA1250</f>
        <v>0</v>
      </c>
      <c r="AB163" s="189">
        <f>RevReq!AB1250</f>
        <v>0</v>
      </c>
      <c r="AC163" s="189">
        <f>RevReq!AC1250</f>
        <v>0</v>
      </c>
      <c r="AD163" s="189">
        <f>RevReq!AD1250</f>
        <v>0</v>
      </c>
      <c r="AE163" s="189">
        <f>RevReq!AE1250</f>
        <v>0</v>
      </c>
      <c r="AF163" s="189">
        <f>RevReq!AF1250</f>
        <v>0</v>
      </c>
      <c r="AG163" s="189">
        <f>RevReq!AG1250</f>
        <v>0</v>
      </c>
      <c r="AH163" s="189">
        <f>RevReq!AH1250</f>
        <v>0</v>
      </c>
      <c r="AI163" s="189">
        <f>RevReq!AI1250</f>
        <v>0</v>
      </c>
      <c r="AJ163" s="189">
        <f>RevReq!AJ1250</f>
        <v>0</v>
      </c>
      <c r="AK163" s="189">
        <f>RevReq!AK1250</f>
        <v>0</v>
      </c>
      <c r="AL163" s="189">
        <f>RevReq!AL1250</f>
        <v>0</v>
      </c>
      <c r="AM163" s="189">
        <f>RevReq!AM1250</f>
        <v>0</v>
      </c>
      <c r="AN163" s="189">
        <f>RevReq!AN1250</f>
        <v>0</v>
      </c>
      <c r="AO163" s="189">
        <f>RevReq!AO1250</f>
        <v>0</v>
      </c>
      <c r="AP163" s="189">
        <f>RevReq!AP1250</f>
        <v>0</v>
      </c>
      <c r="AQ163" s="189">
        <f>RevReq!AQ1250</f>
        <v>0</v>
      </c>
      <c r="AR163" s="189">
        <f>RevReq!AR1250</f>
        <v>0</v>
      </c>
      <c r="AS163" s="189">
        <f>RevReq!AS1250</f>
        <v>0</v>
      </c>
      <c r="AT163" s="189">
        <f>RevReq!AT1250</f>
        <v>0</v>
      </c>
      <c r="AU163" s="189">
        <f>RevReq!AU1250</f>
        <v>0</v>
      </c>
      <c r="AV163" s="189">
        <f>RevReq!AV1250</f>
        <v>0</v>
      </c>
      <c r="AW163" s="189">
        <f>RevReq!AW1250</f>
        <v>0</v>
      </c>
      <c r="AX163" s="189">
        <f>RevReq!AX1250</f>
        <v>0</v>
      </c>
      <c r="AY163" s="189">
        <f>RevReq!AY1250</f>
        <v>0</v>
      </c>
      <c r="AZ163" s="189">
        <f>RevReq!AZ1250</f>
        <v>0</v>
      </c>
      <c r="BA163" s="189">
        <f>RevReq!BA1250</f>
        <v>0</v>
      </c>
      <c r="BB163" s="189">
        <f>RevReq!BB1250</f>
        <v>0</v>
      </c>
      <c r="BC163" s="189">
        <f>RevReq!BC1250</f>
        <v>0</v>
      </c>
      <c r="BD163" s="189">
        <f>RevReq!BD1250</f>
        <v>0</v>
      </c>
      <c r="BE163" s="189">
        <f>RevReq!BE1250</f>
        <v>0</v>
      </c>
      <c r="BF163" s="189">
        <f>RevReq!BF1250</f>
        <v>0</v>
      </c>
      <c r="BG163" s="189">
        <f>RevReq!BG1250</f>
        <v>0</v>
      </c>
      <c r="BH163" s="189">
        <f>RevReq!BH1250</f>
        <v>0</v>
      </c>
      <c r="BI163" s="189">
        <f>RevReq!BI1250</f>
        <v>0</v>
      </c>
      <c r="BJ163" s="189">
        <f>RevReq!BJ1250</f>
        <v>0</v>
      </c>
      <c r="BK163" s="189">
        <f>RevReq!BK1250</f>
        <v>0</v>
      </c>
      <c r="BL163" s="189">
        <f>RevReq!BL1250</f>
        <v>0</v>
      </c>
      <c r="BM163" s="189">
        <f>RevReq!BM1250</f>
        <v>0</v>
      </c>
    </row>
    <row r="164" spans="3:65" x14ac:dyDescent="0.2">
      <c r="C164" s="51">
        <f t="shared" si="147"/>
        <v>19</v>
      </c>
      <c r="D164" s="37" t="str">
        <f t="shared" si="148"/>
        <v>item 19</v>
      </c>
      <c r="E164" s="37" t="str">
        <f t="shared" si="148"/>
        <v>Operating Expense</v>
      </c>
      <c r="F164" s="37">
        <f t="shared" si="148"/>
        <v>2</v>
      </c>
      <c r="G164" s="62"/>
      <c r="H164" s="64"/>
      <c r="K164" s="123">
        <f t="shared" si="149"/>
        <v>0</v>
      </c>
      <c r="L164" s="124">
        <f t="shared" si="150"/>
        <v>0</v>
      </c>
      <c r="O164" s="189">
        <f>RevReq!O1251</f>
        <v>0</v>
      </c>
      <c r="P164" s="189">
        <f>RevReq!P1251</f>
        <v>0</v>
      </c>
      <c r="Q164" s="189">
        <f>RevReq!Q1251</f>
        <v>0</v>
      </c>
      <c r="R164" s="189">
        <f>RevReq!R1251</f>
        <v>0</v>
      </c>
      <c r="S164" s="189">
        <f>RevReq!S1251</f>
        <v>0</v>
      </c>
      <c r="T164" s="189">
        <f>RevReq!T1251</f>
        <v>0</v>
      </c>
      <c r="U164" s="189">
        <f>RevReq!U1251</f>
        <v>0</v>
      </c>
      <c r="V164" s="189">
        <f>RevReq!V1251</f>
        <v>0</v>
      </c>
      <c r="W164" s="189">
        <f>RevReq!W1251</f>
        <v>0</v>
      </c>
      <c r="X164" s="189">
        <f>RevReq!X1251</f>
        <v>0</v>
      </c>
      <c r="Y164" s="189">
        <f>RevReq!Y1251</f>
        <v>0</v>
      </c>
      <c r="Z164" s="189">
        <f>RevReq!Z1251</f>
        <v>0</v>
      </c>
      <c r="AA164" s="189">
        <f>RevReq!AA1251</f>
        <v>0</v>
      </c>
      <c r="AB164" s="189">
        <f>RevReq!AB1251</f>
        <v>0</v>
      </c>
      <c r="AC164" s="189">
        <f>RevReq!AC1251</f>
        <v>0</v>
      </c>
      <c r="AD164" s="189">
        <f>RevReq!AD1251</f>
        <v>0</v>
      </c>
      <c r="AE164" s="189">
        <f>RevReq!AE1251</f>
        <v>0</v>
      </c>
      <c r="AF164" s="189">
        <f>RevReq!AF1251</f>
        <v>0</v>
      </c>
      <c r="AG164" s="189">
        <f>RevReq!AG1251</f>
        <v>0</v>
      </c>
      <c r="AH164" s="189">
        <f>RevReq!AH1251</f>
        <v>0</v>
      </c>
      <c r="AI164" s="189">
        <f>RevReq!AI1251</f>
        <v>0</v>
      </c>
      <c r="AJ164" s="189">
        <f>RevReq!AJ1251</f>
        <v>0</v>
      </c>
      <c r="AK164" s="189">
        <f>RevReq!AK1251</f>
        <v>0</v>
      </c>
      <c r="AL164" s="189">
        <f>RevReq!AL1251</f>
        <v>0</v>
      </c>
      <c r="AM164" s="189">
        <f>RevReq!AM1251</f>
        <v>0</v>
      </c>
      <c r="AN164" s="189">
        <f>RevReq!AN1251</f>
        <v>0</v>
      </c>
      <c r="AO164" s="189">
        <f>RevReq!AO1251</f>
        <v>0</v>
      </c>
      <c r="AP164" s="189">
        <f>RevReq!AP1251</f>
        <v>0</v>
      </c>
      <c r="AQ164" s="189">
        <f>RevReq!AQ1251</f>
        <v>0</v>
      </c>
      <c r="AR164" s="189">
        <f>RevReq!AR1251</f>
        <v>0</v>
      </c>
      <c r="AS164" s="189">
        <f>RevReq!AS1251</f>
        <v>0</v>
      </c>
      <c r="AT164" s="189">
        <f>RevReq!AT1251</f>
        <v>0</v>
      </c>
      <c r="AU164" s="189">
        <f>RevReq!AU1251</f>
        <v>0</v>
      </c>
      <c r="AV164" s="189">
        <f>RevReq!AV1251</f>
        <v>0</v>
      </c>
      <c r="AW164" s="189">
        <f>RevReq!AW1251</f>
        <v>0</v>
      </c>
      <c r="AX164" s="189">
        <f>RevReq!AX1251</f>
        <v>0</v>
      </c>
      <c r="AY164" s="189">
        <f>RevReq!AY1251</f>
        <v>0</v>
      </c>
      <c r="AZ164" s="189">
        <f>RevReq!AZ1251</f>
        <v>0</v>
      </c>
      <c r="BA164" s="189">
        <f>RevReq!BA1251</f>
        <v>0</v>
      </c>
      <c r="BB164" s="189">
        <f>RevReq!BB1251</f>
        <v>0</v>
      </c>
      <c r="BC164" s="189">
        <f>RevReq!BC1251</f>
        <v>0</v>
      </c>
      <c r="BD164" s="189">
        <f>RevReq!BD1251</f>
        <v>0</v>
      </c>
      <c r="BE164" s="189">
        <f>RevReq!BE1251</f>
        <v>0</v>
      </c>
      <c r="BF164" s="189">
        <f>RevReq!BF1251</f>
        <v>0</v>
      </c>
      <c r="BG164" s="189">
        <f>RevReq!BG1251</f>
        <v>0</v>
      </c>
      <c r="BH164" s="189">
        <f>RevReq!BH1251</f>
        <v>0</v>
      </c>
      <c r="BI164" s="189">
        <f>RevReq!BI1251</f>
        <v>0</v>
      </c>
      <c r="BJ164" s="189">
        <f>RevReq!BJ1251</f>
        <v>0</v>
      </c>
      <c r="BK164" s="189">
        <f>RevReq!BK1251</f>
        <v>0</v>
      </c>
      <c r="BL164" s="189">
        <f>RevReq!BL1251</f>
        <v>0</v>
      </c>
      <c r="BM164" s="189">
        <f>RevReq!BM1251</f>
        <v>0</v>
      </c>
    </row>
    <row r="165" spans="3:65" x14ac:dyDescent="0.2">
      <c r="C165" s="51">
        <f t="shared" si="147"/>
        <v>20</v>
      </c>
      <c r="D165" s="37" t="str">
        <f t="shared" si="148"/>
        <v>item 20</v>
      </c>
      <c r="E165" s="37" t="str">
        <f t="shared" si="148"/>
        <v>Operating Expense</v>
      </c>
      <c r="F165" s="37">
        <f t="shared" si="148"/>
        <v>2</v>
      </c>
      <c r="G165" s="62"/>
      <c r="H165" s="64"/>
      <c r="K165" s="123">
        <f t="shared" si="149"/>
        <v>0</v>
      </c>
      <c r="L165" s="124">
        <f t="shared" si="150"/>
        <v>0</v>
      </c>
      <c r="O165" s="189">
        <f>RevReq!O1252</f>
        <v>0</v>
      </c>
      <c r="P165" s="189">
        <f>RevReq!P1252</f>
        <v>0</v>
      </c>
      <c r="Q165" s="189">
        <f>RevReq!Q1252</f>
        <v>0</v>
      </c>
      <c r="R165" s="189">
        <f>RevReq!R1252</f>
        <v>0</v>
      </c>
      <c r="S165" s="189">
        <f>RevReq!S1252</f>
        <v>0</v>
      </c>
      <c r="T165" s="189">
        <f>RevReq!T1252</f>
        <v>0</v>
      </c>
      <c r="U165" s="189">
        <f>RevReq!U1252</f>
        <v>0</v>
      </c>
      <c r="V165" s="189">
        <f>RevReq!V1252</f>
        <v>0</v>
      </c>
      <c r="W165" s="189">
        <f>RevReq!W1252</f>
        <v>0</v>
      </c>
      <c r="X165" s="189">
        <f>RevReq!X1252</f>
        <v>0</v>
      </c>
      <c r="Y165" s="189">
        <f>RevReq!Y1252</f>
        <v>0</v>
      </c>
      <c r="Z165" s="189">
        <f>RevReq!Z1252</f>
        <v>0</v>
      </c>
      <c r="AA165" s="189">
        <f>RevReq!AA1252</f>
        <v>0</v>
      </c>
      <c r="AB165" s="189">
        <f>RevReq!AB1252</f>
        <v>0</v>
      </c>
      <c r="AC165" s="189">
        <f>RevReq!AC1252</f>
        <v>0</v>
      </c>
      <c r="AD165" s="189">
        <f>RevReq!AD1252</f>
        <v>0</v>
      </c>
      <c r="AE165" s="189">
        <f>RevReq!AE1252</f>
        <v>0</v>
      </c>
      <c r="AF165" s="189">
        <f>RevReq!AF1252</f>
        <v>0</v>
      </c>
      <c r="AG165" s="189">
        <f>RevReq!AG1252</f>
        <v>0</v>
      </c>
      <c r="AH165" s="189">
        <f>RevReq!AH1252</f>
        <v>0</v>
      </c>
      <c r="AI165" s="189">
        <f>RevReq!AI1252</f>
        <v>0</v>
      </c>
      <c r="AJ165" s="189">
        <f>RevReq!AJ1252</f>
        <v>0</v>
      </c>
      <c r="AK165" s="189">
        <f>RevReq!AK1252</f>
        <v>0</v>
      </c>
      <c r="AL165" s="189">
        <f>RevReq!AL1252</f>
        <v>0</v>
      </c>
      <c r="AM165" s="189">
        <f>RevReq!AM1252</f>
        <v>0</v>
      </c>
      <c r="AN165" s="189">
        <f>RevReq!AN1252</f>
        <v>0</v>
      </c>
      <c r="AO165" s="189">
        <f>RevReq!AO1252</f>
        <v>0</v>
      </c>
      <c r="AP165" s="189">
        <f>RevReq!AP1252</f>
        <v>0</v>
      </c>
      <c r="AQ165" s="189">
        <f>RevReq!AQ1252</f>
        <v>0</v>
      </c>
      <c r="AR165" s="189">
        <f>RevReq!AR1252</f>
        <v>0</v>
      </c>
      <c r="AS165" s="189">
        <f>RevReq!AS1252</f>
        <v>0</v>
      </c>
      <c r="AT165" s="189">
        <f>RevReq!AT1252</f>
        <v>0</v>
      </c>
      <c r="AU165" s="189">
        <f>RevReq!AU1252</f>
        <v>0</v>
      </c>
      <c r="AV165" s="189">
        <f>RevReq!AV1252</f>
        <v>0</v>
      </c>
      <c r="AW165" s="189">
        <f>RevReq!AW1252</f>
        <v>0</v>
      </c>
      <c r="AX165" s="189">
        <f>RevReq!AX1252</f>
        <v>0</v>
      </c>
      <c r="AY165" s="189">
        <f>RevReq!AY1252</f>
        <v>0</v>
      </c>
      <c r="AZ165" s="189">
        <f>RevReq!AZ1252</f>
        <v>0</v>
      </c>
      <c r="BA165" s="189">
        <f>RevReq!BA1252</f>
        <v>0</v>
      </c>
      <c r="BB165" s="189">
        <f>RevReq!BB1252</f>
        <v>0</v>
      </c>
      <c r="BC165" s="189">
        <f>RevReq!BC1252</f>
        <v>0</v>
      </c>
      <c r="BD165" s="189">
        <f>RevReq!BD1252</f>
        <v>0</v>
      </c>
      <c r="BE165" s="189">
        <f>RevReq!BE1252</f>
        <v>0</v>
      </c>
      <c r="BF165" s="189">
        <f>RevReq!BF1252</f>
        <v>0</v>
      </c>
      <c r="BG165" s="189">
        <f>RevReq!BG1252</f>
        <v>0</v>
      </c>
      <c r="BH165" s="189">
        <f>RevReq!BH1252</f>
        <v>0</v>
      </c>
      <c r="BI165" s="189">
        <f>RevReq!BI1252</f>
        <v>0</v>
      </c>
      <c r="BJ165" s="189">
        <f>RevReq!BJ1252</f>
        <v>0</v>
      </c>
      <c r="BK165" s="189">
        <f>RevReq!BK1252</f>
        <v>0</v>
      </c>
      <c r="BL165" s="189">
        <f>RevReq!BL1252</f>
        <v>0</v>
      </c>
      <c r="BM165" s="189">
        <f>RevReq!BM1252</f>
        <v>0</v>
      </c>
    </row>
    <row r="166" spans="3:65" x14ac:dyDescent="0.2">
      <c r="C166" s="51">
        <f t="shared" si="147"/>
        <v>21</v>
      </c>
      <c r="D166" s="37" t="str">
        <f t="shared" si="148"/>
        <v>item 21</v>
      </c>
      <c r="E166" s="37" t="str">
        <f t="shared" si="148"/>
        <v>Operating Expense</v>
      </c>
      <c r="F166" s="37">
        <f t="shared" si="148"/>
        <v>2</v>
      </c>
      <c r="G166" s="62"/>
      <c r="H166" s="64"/>
      <c r="K166" s="123">
        <f t="shared" si="149"/>
        <v>0</v>
      </c>
      <c r="L166" s="124">
        <f t="shared" si="150"/>
        <v>0</v>
      </c>
      <c r="O166" s="189">
        <f>RevReq!O1253</f>
        <v>0</v>
      </c>
      <c r="P166" s="189">
        <f>RevReq!P1253</f>
        <v>0</v>
      </c>
      <c r="Q166" s="189">
        <f>RevReq!Q1253</f>
        <v>0</v>
      </c>
      <c r="R166" s="189">
        <f>RevReq!R1253</f>
        <v>0</v>
      </c>
      <c r="S166" s="189">
        <f>RevReq!S1253</f>
        <v>0</v>
      </c>
      <c r="T166" s="189">
        <f>RevReq!T1253</f>
        <v>0</v>
      </c>
      <c r="U166" s="189">
        <f>RevReq!U1253</f>
        <v>0</v>
      </c>
      <c r="V166" s="189">
        <f>RevReq!V1253</f>
        <v>0</v>
      </c>
      <c r="W166" s="189">
        <f>RevReq!W1253</f>
        <v>0</v>
      </c>
      <c r="X166" s="189">
        <f>RevReq!X1253</f>
        <v>0</v>
      </c>
      <c r="Y166" s="189">
        <f>RevReq!Y1253</f>
        <v>0</v>
      </c>
      <c r="Z166" s="189">
        <f>RevReq!Z1253</f>
        <v>0</v>
      </c>
      <c r="AA166" s="189">
        <f>RevReq!AA1253</f>
        <v>0</v>
      </c>
      <c r="AB166" s="189">
        <f>RevReq!AB1253</f>
        <v>0</v>
      </c>
      <c r="AC166" s="189">
        <f>RevReq!AC1253</f>
        <v>0</v>
      </c>
      <c r="AD166" s="189">
        <f>RevReq!AD1253</f>
        <v>0</v>
      </c>
      <c r="AE166" s="189">
        <f>RevReq!AE1253</f>
        <v>0</v>
      </c>
      <c r="AF166" s="189">
        <f>RevReq!AF1253</f>
        <v>0</v>
      </c>
      <c r="AG166" s="189">
        <f>RevReq!AG1253</f>
        <v>0</v>
      </c>
      <c r="AH166" s="189">
        <f>RevReq!AH1253</f>
        <v>0</v>
      </c>
      <c r="AI166" s="189">
        <f>RevReq!AI1253</f>
        <v>0</v>
      </c>
      <c r="AJ166" s="189">
        <f>RevReq!AJ1253</f>
        <v>0</v>
      </c>
      <c r="AK166" s="189">
        <f>RevReq!AK1253</f>
        <v>0</v>
      </c>
      <c r="AL166" s="189">
        <f>RevReq!AL1253</f>
        <v>0</v>
      </c>
      <c r="AM166" s="189">
        <f>RevReq!AM1253</f>
        <v>0</v>
      </c>
      <c r="AN166" s="189">
        <f>RevReq!AN1253</f>
        <v>0</v>
      </c>
      <c r="AO166" s="189">
        <f>RevReq!AO1253</f>
        <v>0</v>
      </c>
      <c r="AP166" s="189">
        <f>RevReq!AP1253</f>
        <v>0</v>
      </c>
      <c r="AQ166" s="189">
        <f>RevReq!AQ1253</f>
        <v>0</v>
      </c>
      <c r="AR166" s="189">
        <f>RevReq!AR1253</f>
        <v>0</v>
      </c>
      <c r="AS166" s="189">
        <f>RevReq!AS1253</f>
        <v>0</v>
      </c>
      <c r="AT166" s="189">
        <f>RevReq!AT1253</f>
        <v>0</v>
      </c>
      <c r="AU166" s="189">
        <f>RevReq!AU1253</f>
        <v>0</v>
      </c>
      <c r="AV166" s="189">
        <f>RevReq!AV1253</f>
        <v>0</v>
      </c>
      <c r="AW166" s="189">
        <f>RevReq!AW1253</f>
        <v>0</v>
      </c>
      <c r="AX166" s="189">
        <f>RevReq!AX1253</f>
        <v>0</v>
      </c>
      <c r="AY166" s="189">
        <f>RevReq!AY1253</f>
        <v>0</v>
      </c>
      <c r="AZ166" s="189">
        <f>RevReq!AZ1253</f>
        <v>0</v>
      </c>
      <c r="BA166" s="189">
        <f>RevReq!BA1253</f>
        <v>0</v>
      </c>
      <c r="BB166" s="189">
        <f>RevReq!BB1253</f>
        <v>0</v>
      </c>
      <c r="BC166" s="189">
        <f>RevReq!BC1253</f>
        <v>0</v>
      </c>
      <c r="BD166" s="189">
        <f>RevReq!BD1253</f>
        <v>0</v>
      </c>
      <c r="BE166" s="189">
        <f>RevReq!BE1253</f>
        <v>0</v>
      </c>
      <c r="BF166" s="189">
        <f>RevReq!BF1253</f>
        <v>0</v>
      </c>
      <c r="BG166" s="189">
        <f>RevReq!BG1253</f>
        <v>0</v>
      </c>
      <c r="BH166" s="189">
        <f>RevReq!BH1253</f>
        <v>0</v>
      </c>
      <c r="BI166" s="189">
        <f>RevReq!BI1253</f>
        <v>0</v>
      </c>
      <c r="BJ166" s="189">
        <f>RevReq!BJ1253</f>
        <v>0</v>
      </c>
      <c r="BK166" s="189">
        <f>RevReq!BK1253</f>
        <v>0</v>
      </c>
      <c r="BL166" s="189">
        <f>RevReq!BL1253</f>
        <v>0</v>
      </c>
      <c r="BM166" s="189">
        <f>RevReq!BM1253</f>
        <v>0</v>
      </c>
    </row>
    <row r="167" spans="3:65" x14ac:dyDescent="0.2">
      <c r="C167" s="51">
        <f t="shared" si="147"/>
        <v>22</v>
      </c>
      <c r="D167" s="37" t="str">
        <f t="shared" si="148"/>
        <v>item 22</v>
      </c>
      <c r="E167" s="37" t="str">
        <f t="shared" si="148"/>
        <v>Operating Expense</v>
      </c>
      <c r="F167" s="37">
        <f t="shared" si="148"/>
        <v>2</v>
      </c>
      <c r="G167" s="62"/>
      <c r="H167" s="64"/>
      <c r="K167" s="123">
        <f t="shared" si="149"/>
        <v>0</v>
      </c>
      <c r="L167" s="124">
        <f t="shared" si="150"/>
        <v>0</v>
      </c>
      <c r="O167" s="189">
        <f>RevReq!O1254</f>
        <v>0</v>
      </c>
      <c r="P167" s="189">
        <f>RevReq!P1254</f>
        <v>0</v>
      </c>
      <c r="Q167" s="189">
        <f>RevReq!Q1254</f>
        <v>0</v>
      </c>
      <c r="R167" s="189">
        <f>RevReq!R1254</f>
        <v>0</v>
      </c>
      <c r="S167" s="189">
        <f>RevReq!S1254</f>
        <v>0</v>
      </c>
      <c r="T167" s="189">
        <f>RevReq!T1254</f>
        <v>0</v>
      </c>
      <c r="U167" s="189">
        <f>RevReq!U1254</f>
        <v>0</v>
      </c>
      <c r="V167" s="189">
        <f>RevReq!V1254</f>
        <v>0</v>
      </c>
      <c r="W167" s="189">
        <f>RevReq!W1254</f>
        <v>0</v>
      </c>
      <c r="X167" s="189">
        <f>RevReq!X1254</f>
        <v>0</v>
      </c>
      <c r="Y167" s="189">
        <f>RevReq!Y1254</f>
        <v>0</v>
      </c>
      <c r="Z167" s="189">
        <f>RevReq!Z1254</f>
        <v>0</v>
      </c>
      <c r="AA167" s="189">
        <f>RevReq!AA1254</f>
        <v>0</v>
      </c>
      <c r="AB167" s="189">
        <f>RevReq!AB1254</f>
        <v>0</v>
      </c>
      <c r="AC167" s="189">
        <f>RevReq!AC1254</f>
        <v>0</v>
      </c>
      <c r="AD167" s="189">
        <f>RevReq!AD1254</f>
        <v>0</v>
      </c>
      <c r="AE167" s="189">
        <f>RevReq!AE1254</f>
        <v>0</v>
      </c>
      <c r="AF167" s="189">
        <f>RevReq!AF1254</f>
        <v>0</v>
      </c>
      <c r="AG167" s="189">
        <f>RevReq!AG1254</f>
        <v>0</v>
      </c>
      <c r="AH167" s="189">
        <f>RevReq!AH1254</f>
        <v>0</v>
      </c>
      <c r="AI167" s="189">
        <f>RevReq!AI1254</f>
        <v>0</v>
      </c>
      <c r="AJ167" s="189">
        <f>RevReq!AJ1254</f>
        <v>0</v>
      </c>
      <c r="AK167" s="189">
        <f>RevReq!AK1254</f>
        <v>0</v>
      </c>
      <c r="AL167" s="189">
        <f>RevReq!AL1254</f>
        <v>0</v>
      </c>
      <c r="AM167" s="189">
        <f>RevReq!AM1254</f>
        <v>0</v>
      </c>
      <c r="AN167" s="189">
        <f>RevReq!AN1254</f>
        <v>0</v>
      </c>
      <c r="AO167" s="189">
        <f>RevReq!AO1254</f>
        <v>0</v>
      </c>
      <c r="AP167" s="189">
        <f>RevReq!AP1254</f>
        <v>0</v>
      </c>
      <c r="AQ167" s="189">
        <f>RevReq!AQ1254</f>
        <v>0</v>
      </c>
      <c r="AR167" s="189">
        <f>RevReq!AR1254</f>
        <v>0</v>
      </c>
      <c r="AS167" s="189">
        <f>RevReq!AS1254</f>
        <v>0</v>
      </c>
      <c r="AT167" s="189">
        <f>RevReq!AT1254</f>
        <v>0</v>
      </c>
      <c r="AU167" s="189">
        <f>RevReq!AU1254</f>
        <v>0</v>
      </c>
      <c r="AV167" s="189">
        <f>RevReq!AV1254</f>
        <v>0</v>
      </c>
      <c r="AW167" s="189">
        <f>RevReq!AW1254</f>
        <v>0</v>
      </c>
      <c r="AX167" s="189">
        <f>RevReq!AX1254</f>
        <v>0</v>
      </c>
      <c r="AY167" s="189">
        <f>RevReq!AY1254</f>
        <v>0</v>
      </c>
      <c r="AZ167" s="189">
        <f>RevReq!AZ1254</f>
        <v>0</v>
      </c>
      <c r="BA167" s="189">
        <f>RevReq!BA1254</f>
        <v>0</v>
      </c>
      <c r="BB167" s="189">
        <f>RevReq!BB1254</f>
        <v>0</v>
      </c>
      <c r="BC167" s="189">
        <f>RevReq!BC1254</f>
        <v>0</v>
      </c>
      <c r="BD167" s="189">
        <f>RevReq!BD1254</f>
        <v>0</v>
      </c>
      <c r="BE167" s="189">
        <f>RevReq!BE1254</f>
        <v>0</v>
      </c>
      <c r="BF167" s="189">
        <f>RevReq!BF1254</f>
        <v>0</v>
      </c>
      <c r="BG167" s="189">
        <f>RevReq!BG1254</f>
        <v>0</v>
      </c>
      <c r="BH167" s="189">
        <f>RevReq!BH1254</f>
        <v>0</v>
      </c>
      <c r="BI167" s="189">
        <f>RevReq!BI1254</f>
        <v>0</v>
      </c>
      <c r="BJ167" s="189">
        <f>RevReq!BJ1254</f>
        <v>0</v>
      </c>
      <c r="BK167" s="189">
        <f>RevReq!BK1254</f>
        <v>0</v>
      </c>
      <c r="BL167" s="189">
        <f>RevReq!BL1254</f>
        <v>0</v>
      </c>
      <c r="BM167" s="189">
        <f>RevReq!BM1254</f>
        <v>0</v>
      </c>
    </row>
    <row r="168" spans="3:65" x14ac:dyDescent="0.2">
      <c r="C168" s="51">
        <f t="shared" si="147"/>
        <v>23</v>
      </c>
      <c r="D168" s="37" t="str">
        <f t="shared" si="148"/>
        <v>item 23</v>
      </c>
      <c r="E168" s="37" t="str">
        <f t="shared" si="148"/>
        <v>Operating Expense</v>
      </c>
      <c r="F168" s="37">
        <f t="shared" si="148"/>
        <v>2</v>
      </c>
      <c r="G168" s="62"/>
      <c r="H168" s="64"/>
      <c r="K168" s="123">
        <f t="shared" si="149"/>
        <v>0</v>
      </c>
      <c r="L168" s="124">
        <f t="shared" si="150"/>
        <v>0</v>
      </c>
      <c r="O168" s="189">
        <f>RevReq!O1255</f>
        <v>0</v>
      </c>
      <c r="P168" s="189">
        <f>RevReq!P1255</f>
        <v>0</v>
      </c>
      <c r="Q168" s="189">
        <f>RevReq!Q1255</f>
        <v>0</v>
      </c>
      <c r="R168" s="189">
        <f>RevReq!R1255</f>
        <v>0</v>
      </c>
      <c r="S168" s="189">
        <f>RevReq!S1255</f>
        <v>0</v>
      </c>
      <c r="T168" s="189">
        <f>RevReq!T1255</f>
        <v>0</v>
      </c>
      <c r="U168" s="189">
        <f>RevReq!U1255</f>
        <v>0</v>
      </c>
      <c r="V168" s="189">
        <f>RevReq!V1255</f>
        <v>0</v>
      </c>
      <c r="W168" s="189">
        <f>RevReq!W1255</f>
        <v>0</v>
      </c>
      <c r="X168" s="189">
        <f>RevReq!X1255</f>
        <v>0</v>
      </c>
      <c r="Y168" s="189">
        <f>RevReq!Y1255</f>
        <v>0</v>
      </c>
      <c r="Z168" s="189">
        <f>RevReq!Z1255</f>
        <v>0</v>
      </c>
      <c r="AA168" s="189">
        <f>RevReq!AA1255</f>
        <v>0</v>
      </c>
      <c r="AB168" s="189">
        <f>RevReq!AB1255</f>
        <v>0</v>
      </c>
      <c r="AC168" s="189">
        <f>RevReq!AC1255</f>
        <v>0</v>
      </c>
      <c r="AD168" s="189">
        <f>RevReq!AD1255</f>
        <v>0</v>
      </c>
      <c r="AE168" s="189">
        <f>RevReq!AE1255</f>
        <v>0</v>
      </c>
      <c r="AF168" s="189">
        <f>RevReq!AF1255</f>
        <v>0</v>
      </c>
      <c r="AG168" s="189">
        <f>RevReq!AG1255</f>
        <v>0</v>
      </c>
      <c r="AH168" s="189">
        <f>RevReq!AH1255</f>
        <v>0</v>
      </c>
      <c r="AI168" s="189">
        <f>RevReq!AI1255</f>
        <v>0</v>
      </c>
      <c r="AJ168" s="189">
        <f>RevReq!AJ1255</f>
        <v>0</v>
      </c>
      <c r="AK168" s="189">
        <f>RevReq!AK1255</f>
        <v>0</v>
      </c>
      <c r="AL168" s="189">
        <f>RevReq!AL1255</f>
        <v>0</v>
      </c>
      <c r="AM168" s="189">
        <f>RevReq!AM1255</f>
        <v>0</v>
      </c>
      <c r="AN168" s="189">
        <f>RevReq!AN1255</f>
        <v>0</v>
      </c>
      <c r="AO168" s="189">
        <f>RevReq!AO1255</f>
        <v>0</v>
      </c>
      <c r="AP168" s="189">
        <f>RevReq!AP1255</f>
        <v>0</v>
      </c>
      <c r="AQ168" s="189">
        <f>RevReq!AQ1255</f>
        <v>0</v>
      </c>
      <c r="AR168" s="189">
        <f>RevReq!AR1255</f>
        <v>0</v>
      </c>
      <c r="AS168" s="189">
        <f>RevReq!AS1255</f>
        <v>0</v>
      </c>
      <c r="AT168" s="189">
        <f>RevReq!AT1255</f>
        <v>0</v>
      </c>
      <c r="AU168" s="189">
        <f>RevReq!AU1255</f>
        <v>0</v>
      </c>
      <c r="AV168" s="189">
        <f>RevReq!AV1255</f>
        <v>0</v>
      </c>
      <c r="AW168" s="189">
        <f>RevReq!AW1255</f>
        <v>0</v>
      </c>
      <c r="AX168" s="189">
        <f>RevReq!AX1255</f>
        <v>0</v>
      </c>
      <c r="AY168" s="189">
        <f>RevReq!AY1255</f>
        <v>0</v>
      </c>
      <c r="AZ168" s="189">
        <f>RevReq!AZ1255</f>
        <v>0</v>
      </c>
      <c r="BA168" s="189">
        <f>RevReq!BA1255</f>
        <v>0</v>
      </c>
      <c r="BB168" s="189">
        <f>RevReq!BB1255</f>
        <v>0</v>
      </c>
      <c r="BC168" s="189">
        <f>RevReq!BC1255</f>
        <v>0</v>
      </c>
      <c r="BD168" s="189">
        <f>RevReq!BD1255</f>
        <v>0</v>
      </c>
      <c r="BE168" s="189">
        <f>RevReq!BE1255</f>
        <v>0</v>
      </c>
      <c r="BF168" s="189">
        <f>RevReq!BF1255</f>
        <v>0</v>
      </c>
      <c r="BG168" s="189">
        <f>RevReq!BG1255</f>
        <v>0</v>
      </c>
      <c r="BH168" s="189">
        <f>RevReq!BH1255</f>
        <v>0</v>
      </c>
      <c r="BI168" s="189">
        <f>RevReq!BI1255</f>
        <v>0</v>
      </c>
      <c r="BJ168" s="189">
        <f>RevReq!BJ1255</f>
        <v>0</v>
      </c>
      <c r="BK168" s="189">
        <f>RevReq!BK1255</f>
        <v>0</v>
      </c>
      <c r="BL168" s="189">
        <f>RevReq!BL1255</f>
        <v>0</v>
      </c>
      <c r="BM168" s="189">
        <f>RevReq!BM1255</f>
        <v>0</v>
      </c>
    </row>
    <row r="169" spans="3:65" x14ac:dyDescent="0.2">
      <c r="C169" s="51">
        <f t="shared" si="147"/>
        <v>24</v>
      </c>
      <c r="D169" s="37" t="str">
        <f t="shared" si="148"/>
        <v>item 24</v>
      </c>
      <c r="E169" s="37" t="str">
        <f t="shared" si="148"/>
        <v>Operating Expense</v>
      </c>
      <c r="F169" s="37">
        <f t="shared" si="148"/>
        <v>2</v>
      </c>
      <c r="G169" s="62"/>
      <c r="H169" s="64"/>
      <c r="K169" s="123">
        <f t="shared" si="149"/>
        <v>0</v>
      </c>
      <c r="L169" s="124">
        <f t="shared" si="150"/>
        <v>0</v>
      </c>
      <c r="O169" s="189">
        <f>RevReq!O1256</f>
        <v>0</v>
      </c>
      <c r="P169" s="189">
        <f>RevReq!P1256</f>
        <v>0</v>
      </c>
      <c r="Q169" s="189">
        <f>RevReq!Q1256</f>
        <v>0</v>
      </c>
      <c r="R169" s="189">
        <f>RevReq!R1256</f>
        <v>0</v>
      </c>
      <c r="S169" s="189">
        <f>RevReq!S1256</f>
        <v>0</v>
      </c>
      <c r="T169" s="189">
        <f>RevReq!T1256</f>
        <v>0</v>
      </c>
      <c r="U169" s="189">
        <f>RevReq!U1256</f>
        <v>0</v>
      </c>
      <c r="V169" s="189">
        <f>RevReq!V1256</f>
        <v>0</v>
      </c>
      <c r="W169" s="189">
        <f>RevReq!W1256</f>
        <v>0</v>
      </c>
      <c r="X169" s="189">
        <f>RevReq!X1256</f>
        <v>0</v>
      </c>
      <c r="Y169" s="189">
        <f>RevReq!Y1256</f>
        <v>0</v>
      </c>
      <c r="Z169" s="189">
        <f>RevReq!Z1256</f>
        <v>0</v>
      </c>
      <c r="AA169" s="189">
        <f>RevReq!AA1256</f>
        <v>0</v>
      </c>
      <c r="AB169" s="189">
        <f>RevReq!AB1256</f>
        <v>0</v>
      </c>
      <c r="AC169" s="189">
        <f>RevReq!AC1256</f>
        <v>0</v>
      </c>
      <c r="AD169" s="189">
        <f>RevReq!AD1256</f>
        <v>0</v>
      </c>
      <c r="AE169" s="189">
        <f>RevReq!AE1256</f>
        <v>0</v>
      </c>
      <c r="AF169" s="189">
        <f>RevReq!AF1256</f>
        <v>0</v>
      </c>
      <c r="AG169" s="189">
        <f>RevReq!AG1256</f>
        <v>0</v>
      </c>
      <c r="AH169" s="189">
        <f>RevReq!AH1256</f>
        <v>0</v>
      </c>
      <c r="AI169" s="189">
        <f>RevReq!AI1256</f>
        <v>0</v>
      </c>
      <c r="AJ169" s="189">
        <f>RevReq!AJ1256</f>
        <v>0</v>
      </c>
      <c r="AK169" s="189">
        <f>RevReq!AK1256</f>
        <v>0</v>
      </c>
      <c r="AL169" s="189">
        <f>RevReq!AL1256</f>
        <v>0</v>
      </c>
      <c r="AM169" s="189">
        <f>RevReq!AM1256</f>
        <v>0</v>
      </c>
      <c r="AN169" s="189">
        <f>RevReq!AN1256</f>
        <v>0</v>
      </c>
      <c r="AO169" s="189">
        <f>RevReq!AO1256</f>
        <v>0</v>
      </c>
      <c r="AP169" s="189">
        <f>RevReq!AP1256</f>
        <v>0</v>
      </c>
      <c r="AQ169" s="189">
        <f>RevReq!AQ1256</f>
        <v>0</v>
      </c>
      <c r="AR169" s="189">
        <f>RevReq!AR1256</f>
        <v>0</v>
      </c>
      <c r="AS169" s="189">
        <f>RevReq!AS1256</f>
        <v>0</v>
      </c>
      <c r="AT169" s="189">
        <f>RevReq!AT1256</f>
        <v>0</v>
      </c>
      <c r="AU169" s="189">
        <f>RevReq!AU1256</f>
        <v>0</v>
      </c>
      <c r="AV169" s="189">
        <f>RevReq!AV1256</f>
        <v>0</v>
      </c>
      <c r="AW169" s="189">
        <f>RevReq!AW1256</f>
        <v>0</v>
      </c>
      <c r="AX169" s="189">
        <f>RevReq!AX1256</f>
        <v>0</v>
      </c>
      <c r="AY169" s="189">
        <f>RevReq!AY1256</f>
        <v>0</v>
      </c>
      <c r="AZ169" s="189">
        <f>RevReq!AZ1256</f>
        <v>0</v>
      </c>
      <c r="BA169" s="189">
        <f>RevReq!BA1256</f>
        <v>0</v>
      </c>
      <c r="BB169" s="189">
        <f>RevReq!BB1256</f>
        <v>0</v>
      </c>
      <c r="BC169" s="189">
        <f>RevReq!BC1256</f>
        <v>0</v>
      </c>
      <c r="BD169" s="189">
        <f>RevReq!BD1256</f>
        <v>0</v>
      </c>
      <c r="BE169" s="189">
        <f>RevReq!BE1256</f>
        <v>0</v>
      </c>
      <c r="BF169" s="189">
        <f>RevReq!BF1256</f>
        <v>0</v>
      </c>
      <c r="BG169" s="189">
        <f>RevReq!BG1256</f>
        <v>0</v>
      </c>
      <c r="BH169" s="189">
        <f>RevReq!BH1256</f>
        <v>0</v>
      </c>
      <c r="BI169" s="189">
        <f>RevReq!BI1256</f>
        <v>0</v>
      </c>
      <c r="BJ169" s="189">
        <f>RevReq!BJ1256</f>
        <v>0</v>
      </c>
      <c r="BK169" s="189">
        <f>RevReq!BK1256</f>
        <v>0</v>
      </c>
      <c r="BL169" s="189">
        <f>RevReq!BL1256</f>
        <v>0</v>
      </c>
      <c r="BM169" s="189">
        <f>RevReq!BM1256</f>
        <v>0</v>
      </c>
    </row>
    <row r="170" spans="3:65" x14ac:dyDescent="0.2">
      <c r="C170" s="51">
        <f t="shared" si="147"/>
        <v>25</v>
      </c>
      <c r="D170" s="37" t="str">
        <f t="shared" si="148"/>
        <v>item 25</v>
      </c>
      <c r="E170" s="37" t="str">
        <f t="shared" si="148"/>
        <v>Operating Expense</v>
      </c>
      <c r="F170" s="37">
        <f t="shared" si="148"/>
        <v>2</v>
      </c>
      <c r="G170" s="62"/>
      <c r="H170" s="64"/>
      <c r="K170" s="125">
        <f t="shared" si="149"/>
        <v>0</v>
      </c>
      <c r="L170" s="126">
        <f t="shared" si="150"/>
        <v>0</v>
      </c>
      <c r="O170" s="189">
        <f>RevReq!O1257</f>
        <v>0</v>
      </c>
      <c r="P170" s="189">
        <f>RevReq!P1257</f>
        <v>0</v>
      </c>
      <c r="Q170" s="189">
        <f>RevReq!Q1257</f>
        <v>0</v>
      </c>
      <c r="R170" s="189">
        <f>RevReq!R1257</f>
        <v>0</v>
      </c>
      <c r="S170" s="189">
        <f>RevReq!S1257</f>
        <v>0</v>
      </c>
      <c r="T170" s="189">
        <f>RevReq!T1257</f>
        <v>0</v>
      </c>
      <c r="U170" s="189">
        <f>RevReq!U1257</f>
        <v>0</v>
      </c>
      <c r="V170" s="189">
        <f>RevReq!V1257</f>
        <v>0</v>
      </c>
      <c r="W170" s="189">
        <f>RevReq!W1257</f>
        <v>0</v>
      </c>
      <c r="X170" s="189">
        <f>RevReq!X1257</f>
        <v>0</v>
      </c>
      <c r="Y170" s="189">
        <f>RevReq!Y1257</f>
        <v>0</v>
      </c>
      <c r="Z170" s="189">
        <f>RevReq!Z1257</f>
        <v>0</v>
      </c>
      <c r="AA170" s="189">
        <f>RevReq!AA1257</f>
        <v>0</v>
      </c>
      <c r="AB170" s="189">
        <f>RevReq!AB1257</f>
        <v>0</v>
      </c>
      <c r="AC170" s="189">
        <f>RevReq!AC1257</f>
        <v>0</v>
      </c>
      <c r="AD170" s="189">
        <f>RevReq!AD1257</f>
        <v>0</v>
      </c>
      <c r="AE170" s="189">
        <f>RevReq!AE1257</f>
        <v>0</v>
      </c>
      <c r="AF170" s="189">
        <f>RevReq!AF1257</f>
        <v>0</v>
      </c>
      <c r="AG170" s="189">
        <f>RevReq!AG1257</f>
        <v>0</v>
      </c>
      <c r="AH170" s="189">
        <f>RevReq!AH1257</f>
        <v>0</v>
      </c>
      <c r="AI170" s="189">
        <f>RevReq!AI1257</f>
        <v>0</v>
      </c>
      <c r="AJ170" s="189">
        <f>RevReq!AJ1257</f>
        <v>0</v>
      </c>
      <c r="AK170" s="189">
        <f>RevReq!AK1257</f>
        <v>0</v>
      </c>
      <c r="AL170" s="189">
        <f>RevReq!AL1257</f>
        <v>0</v>
      </c>
      <c r="AM170" s="189">
        <f>RevReq!AM1257</f>
        <v>0</v>
      </c>
      <c r="AN170" s="189">
        <f>RevReq!AN1257</f>
        <v>0</v>
      </c>
      <c r="AO170" s="189">
        <f>RevReq!AO1257</f>
        <v>0</v>
      </c>
      <c r="AP170" s="189">
        <f>RevReq!AP1257</f>
        <v>0</v>
      </c>
      <c r="AQ170" s="189">
        <f>RevReq!AQ1257</f>
        <v>0</v>
      </c>
      <c r="AR170" s="189">
        <f>RevReq!AR1257</f>
        <v>0</v>
      </c>
      <c r="AS170" s="189">
        <f>RevReq!AS1257</f>
        <v>0</v>
      </c>
      <c r="AT170" s="189">
        <f>RevReq!AT1257</f>
        <v>0</v>
      </c>
      <c r="AU170" s="189">
        <f>RevReq!AU1257</f>
        <v>0</v>
      </c>
      <c r="AV170" s="189">
        <f>RevReq!AV1257</f>
        <v>0</v>
      </c>
      <c r="AW170" s="189">
        <f>RevReq!AW1257</f>
        <v>0</v>
      </c>
      <c r="AX170" s="189">
        <f>RevReq!AX1257</f>
        <v>0</v>
      </c>
      <c r="AY170" s="189">
        <f>RevReq!AY1257</f>
        <v>0</v>
      </c>
      <c r="AZ170" s="189">
        <f>RevReq!AZ1257</f>
        <v>0</v>
      </c>
      <c r="BA170" s="189">
        <f>RevReq!BA1257</f>
        <v>0</v>
      </c>
      <c r="BB170" s="189">
        <f>RevReq!BB1257</f>
        <v>0</v>
      </c>
      <c r="BC170" s="189">
        <f>RevReq!BC1257</f>
        <v>0</v>
      </c>
      <c r="BD170" s="189">
        <f>RevReq!BD1257</f>
        <v>0</v>
      </c>
      <c r="BE170" s="189">
        <f>RevReq!BE1257</f>
        <v>0</v>
      </c>
      <c r="BF170" s="189">
        <f>RevReq!BF1257</f>
        <v>0</v>
      </c>
      <c r="BG170" s="189">
        <f>RevReq!BG1257</f>
        <v>0</v>
      </c>
      <c r="BH170" s="189">
        <f>RevReq!BH1257</f>
        <v>0</v>
      </c>
      <c r="BI170" s="189">
        <f>RevReq!BI1257</f>
        <v>0</v>
      </c>
      <c r="BJ170" s="189">
        <f>RevReq!BJ1257</f>
        <v>0</v>
      </c>
      <c r="BK170" s="189">
        <f>RevReq!BK1257</f>
        <v>0</v>
      </c>
      <c r="BL170" s="189">
        <f>RevReq!BL1257</f>
        <v>0</v>
      </c>
      <c r="BM170" s="189">
        <f>RevReq!BM1257</f>
        <v>0</v>
      </c>
    </row>
    <row r="171" spans="3:65" x14ac:dyDescent="0.2">
      <c r="D171" s="48" t="str">
        <f>"Total "&amp;D145</f>
        <v>Total Investment Tax Credit</v>
      </c>
      <c r="K171" s="127">
        <f t="shared" si="149"/>
        <v>0</v>
      </c>
      <c r="L171" s="128">
        <f t="shared" si="150"/>
        <v>0</v>
      </c>
      <c r="O171" s="60">
        <f>SUM(O146:O170)</f>
        <v>0</v>
      </c>
      <c r="P171" s="60">
        <f>SUM(P146:P170)</f>
        <v>0</v>
      </c>
      <c r="Q171" s="60">
        <f t="shared" ref="Q171:BM171" si="151">SUM(Q146:Q170)</f>
        <v>0</v>
      </c>
      <c r="R171" s="60">
        <f t="shared" si="151"/>
        <v>0</v>
      </c>
      <c r="S171" s="60">
        <f t="shared" si="151"/>
        <v>0</v>
      </c>
      <c r="T171" s="60">
        <f t="shared" si="151"/>
        <v>0</v>
      </c>
      <c r="U171" s="60">
        <f t="shared" si="151"/>
        <v>0</v>
      </c>
      <c r="V171" s="60">
        <f t="shared" si="151"/>
        <v>0</v>
      </c>
      <c r="W171" s="60">
        <f t="shared" si="151"/>
        <v>0</v>
      </c>
      <c r="X171" s="60">
        <f t="shared" si="151"/>
        <v>0</v>
      </c>
      <c r="Y171" s="60">
        <f t="shared" si="151"/>
        <v>0</v>
      </c>
      <c r="Z171" s="60">
        <f t="shared" si="151"/>
        <v>0</v>
      </c>
      <c r="AA171" s="60">
        <f t="shared" si="151"/>
        <v>0</v>
      </c>
      <c r="AB171" s="60">
        <f t="shared" si="151"/>
        <v>0</v>
      </c>
      <c r="AC171" s="60">
        <f t="shared" si="151"/>
        <v>0</v>
      </c>
      <c r="AD171" s="60">
        <f t="shared" si="151"/>
        <v>0</v>
      </c>
      <c r="AE171" s="60">
        <f t="shared" si="151"/>
        <v>0</v>
      </c>
      <c r="AF171" s="60">
        <f t="shared" si="151"/>
        <v>0</v>
      </c>
      <c r="AG171" s="60">
        <f t="shared" si="151"/>
        <v>0</v>
      </c>
      <c r="AH171" s="60">
        <f t="shared" si="151"/>
        <v>0</v>
      </c>
      <c r="AI171" s="60">
        <f t="shared" si="151"/>
        <v>0</v>
      </c>
      <c r="AJ171" s="60">
        <f t="shared" si="151"/>
        <v>0</v>
      </c>
      <c r="AK171" s="60">
        <f t="shared" si="151"/>
        <v>0</v>
      </c>
      <c r="AL171" s="60">
        <f t="shared" si="151"/>
        <v>0</v>
      </c>
      <c r="AM171" s="60">
        <f t="shared" si="151"/>
        <v>0</v>
      </c>
      <c r="AN171" s="60">
        <f t="shared" si="151"/>
        <v>0</v>
      </c>
      <c r="AO171" s="60">
        <f t="shared" si="151"/>
        <v>0</v>
      </c>
      <c r="AP171" s="60">
        <f t="shared" si="151"/>
        <v>0</v>
      </c>
      <c r="AQ171" s="60">
        <f t="shared" si="151"/>
        <v>0</v>
      </c>
      <c r="AR171" s="60">
        <f t="shared" si="151"/>
        <v>0</v>
      </c>
      <c r="AS171" s="60">
        <f t="shared" si="151"/>
        <v>0</v>
      </c>
      <c r="AT171" s="60">
        <f t="shared" si="151"/>
        <v>0</v>
      </c>
      <c r="AU171" s="60">
        <f t="shared" si="151"/>
        <v>0</v>
      </c>
      <c r="AV171" s="60">
        <f t="shared" si="151"/>
        <v>0</v>
      </c>
      <c r="AW171" s="60">
        <f t="shared" si="151"/>
        <v>0</v>
      </c>
      <c r="AX171" s="60">
        <f t="shared" si="151"/>
        <v>0</v>
      </c>
      <c r="AY171" s="60">
        <f t="shared" si="151"/>
        <v>0</v>
      </c>
      <c r="AZ171" s="60">
        <f t="shared" si="151"/>
        <v>0</v>
      </c>
      <c r="BA171" s="60">
        <f t="shared" si="151"/>
        <v>0</v>
      </c>
      <c r="BB171" s="60">
        <f t="shared" si="151"/>
        <v>0</v>
      </c>
      <c r="BC171" s="60">
        <f t="shared" si="151"/>
        <v>0</v>
      </c>
      <c r="BD171" s="60">
        <f t="shared" si="151"/>
        <v>0</v>
      </c>
      <c r="BE171" s="60">
        <f t="shared" si="151"/>
        <v>0</v>
      </c>
      <c r="BF171" s="60">
        <f t="shared" si="151"/>
        <v>0</v>
      </c>
      <c r="BG171" s="60">
        <f t="shared" si="151"/>
        <v>0</v>
      </c>
      <c r="BH171" s="60">
        <f t="shared" si="151"/>
        <v>0</v>
      </c>
      <c r="BI171" s="60">
        <f t="shared" si="151"/>
        <v>0</v>
      </c>
      <c r="BJ171" s="60">
        <f t="shared" si="151"/>
        <v>0</v>
      </c>
      <c r="BK171" s="60">
        <f t="shared" si="151"/>
        <v>0</v>
      </c>
      <c r="BL171" s="60">
        <f t="shared" si="151"/>
        <v>0</v>
      </c>
      <c r="BM171" s="60">
        <f t="shared" si="151"/>
        <v>0</v>
      </c>
    </row>
    <row r="172" spans="3:65" s="57" customFormat="1" x14ac:dyDescent="0.2">
      <c r="D172" s="58"/>
      <c r="F172" s="63"/>
      <c r="G172" s="63"/>
    </row>
    <row r="173" spans="3:65" s="57" customFormat="1" x14ac:dyDescent="0.2">
      <c r="D173" s="58"/>
      <c r="F173" s="63"/>
      <c r="G173" s="63"/>
    </row>
    <row r="174" spans="3:65" x14ac:dyDescent="0.2">
      <c r="D174" s="49" t="s">
        <v>176</v>
      </c>
      <c r="E174" s="45"/>
      <c r="F174" s="50"/>
      <c r="G174" s="50"/>
      <c r="K174" s="46"/>
      <c r="L174" s="46"/>
      <c r="M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3:65" x14ac:dyDescent="0.2">
      <c r="C175" s="51">
        <f>C174+1</f>
        <v>1</v>
      </c>
      <c r="D175" s="37" t="str">
        <f t="shared" ref="D175:F199" si="152">INDEX(D$59:D$83,$C175,1)</f>
        <v>CR Factors</v>
      </c>
      <c r="E175" s="37" t="str">
        <f t="shared" si="152"/>
        <v>Capital</v>
      </c>
      <c r="F175" s="37">
        <f t="shared" si="152"/>
        <v>4</v>
      </c>
      <c r="G175" s="62"/>
      <c r="H175" s="64"/>
      <c r="K175" s="123">
        <f>SUMPRODUCT(O175:BM175,$O$7:$BM$7)</f>
        <v>0</v>
      </c>
      <c r="L175" s="124">
        <f>SUM(O175:BM175)</f>
        <v>0</v>
      </c>
      <c r="O175" s="189">
        <f>-RevReq!O265</f>
        <v>0</v>
      </c>
      <c r="P175" s="189">
        <f>-RevReq!P265</f>
        <v>0</v>
      </c>
      <c r="Q175" s="189">
        <f>-RevReq!Q265</f>
        <v>0</v>
      </c>
      <c r="R175" s="189">
        <f>-RevReq!R265</f>
        <v>0</v>
      </c>
      <c r="S175" s="189">
        <f>-RevReq!S265</f>
        <v>0</v>
      </c>
      <c r="T175" s="189">
        <f>-RevReq!T265</f>
        <v>0</v>
      </c>
      <c r="U175" s="189">
        <f>-RevReq!U265</f>
        <v>0</v>
      </c>
      <c r="V175" s="189">
        <f>-RevReq!V265</f>
        <v>0</v>
      </c>
      <c r="W175" s="189">
        <f>-RevReq!W265</f>
        <v>0</v>
      </c>
      <c r="X175" s="189">
        <f>-RevReq!X265</f>
        <v>0</v>
      </c>
      <c r="Y175" s="189">
        <f>-RevReq!Y265</f>
        <v>0</v>
      </c>
      <c r="Z175" s="189">
        <f>-RevReq!Z265</f>
        <v>0</v>
      </c>
      <c r="AA175" s="189">
        <f>-RevReq!AA265</f>
        <v>0</v>
      </c>
      <c r="AB175" s="189">
        <f>-RevReq!AB265</f>
        <v>0</v>
      </c>
      <c r="AC175" s="189">
        <f>-RevReq!AC265</f>
        <v>0</v>
      </c>
      <c r="AD175" s="189">
        <f>-RevReq!AD265</f>
        <v>0</v>
      </c>
      <c r="AE175" s="189">
        <f>-RevReq!AE265</f>
        <v>0</v>
      </c>
      <c r="AF175" s="189">
        <f>-RevReq!AF265</f>
        <v>0</v>
      </c>
      <c r="AG175" s="189">
        <f>-RevReq!AG265</f>
        <v>0</v>
      </c>
      <c r="AH175" s="189">
        <f>-RevReq!AH265</f>
        <v>0</v>
      </c>
      <c r="AI175" s="189">
        <f>-RevReq!AI265</f>
        <v>0</v>
      </c>
      <c r="AJ175" s="189">
        <f>-RevReq!AJ265</f>
        <v>0</v>
      </c>
      <c r="AK175" s="189">
        <f>-RevReq!AK265</f>
        <v>0</v>
      </c>
      <c r="AL175" s="189">
        <f>-RevReq!AL265</f>
        <v>0</v>
      </c>
      <c r="AM175" s="189">
        <f>-RevReq!AM265</f>
        <v>0</v>
      </c>
      <c r="AN175" s="189">
        <f>-RevReq!AN265</f>
        <v>0</v>
      </c>
      <c r="AO175" s="189">
        <f>-RevReq!AO265</f>
        <v>0</v>
      </c>
      <c r="AP175" s="189">
        <f>-RevReq!AP265</f>
        <v>0</v>
      </c>
      <c r="AQ175" s="189">
        <f>-RevReq!AQ265</f>
        <v>0</v>
      </c>
      <c r="AR175" s="189">
        <f>-RevReq!AR265</f>
        <v>0</v>
      </c>
      <c r="AS175" s="189">
        <f>-RevReq!AS265</f>
        <v>0</v>
      </c>
      <c r="AT175" s="189">
        <f>-RevReq!AT265</f>
        <v>0</v>
      </c>
      <c r="AU175" s="189">
        <f>-RevReq!AU265</f>
        <v>0</v>
      </c>
      <c r="AV175" s="189">
        <f>-RevReq!AV265</f>
        <v>0</v>
      </c>
      <c r="AW175" s="189">
        <f>-RevReq!AW265</f>
        <v>0</v>
      </c>
      <c r="AX175" s="189">
        <f>-RevReq!AX265</f>
        <v>0</v>
      </c>
      <c r="AY175" s="189">
        <f>-RevReq!AY265</f>
        <v>0</v>
      </c>
      <c r="AZ175" s="189">
        <f>-RevReq!AZ265</f>
        <v>0</v>
      </c>
      <c r="BA175" s="189">
        <f>-RevReq!BA265</f>
        <v>0</v>
      </c>
      <c r="BB175" s="189">
        <f>-RevReq!BB265</f>
        <v>0</v>
      </c>
      <c r="BC175" s="189">
        <f>-RevReq!BC265</f>
        <v>0</v>
      </c>
      <c r="BD175" s="189">
        <f>-RevReq!BD265</f>
        <v>0</v>
      </c>
      <c r="BE175" s="189">
        <f>-RevReq!BE265</f>
        <v>0</v>
      </c>
      <c r="BF175" s="189">
        <f>-RevReq!BF265</f>
        <v>0</v>
      </c>
      <c r="BG175" s="189">
        <f>-RevReq!BG265</f>
        <v>0</v>
      </c>
      <c r="BH175" s="189">
        <f>-RevReq!BH265</f>
        <v>0</v>
      </c>
      <c r="BI175" s="189">
        <f>-RevReq!BI265</f>
        <v>0</v>
      </c>
      <c r="BJ175" s="189">
        <f>-RevReq!BJ265</f>
        <v>0</v>
      </c>
      <c r="BK175" s="189">
        <f>-RevReq!BK265</f>
        <v>0</v>
      </c>
      <c r="BL175" s="189">
        <f>-RevReq!BL265</f>
        <v>0</v>
      </c>
      <c r="BM175" s="189">
        <f>-RevReq!BM265</f>
        <v>0</v>
      </c>
    </row>
    <row r="176" spans="3:65" x14ac:dyDescent="0.2">
      <c r="C176" s="51">
        <f t="shared" ref="C176:C199" si="153">C175+1</f>
        <v>2</v>
      </c>
      <c r="D176" s="37" t="str">
        <f t="shared" si="152"/>
        <v>item 2</v>
      </c>
      <c r="E176" s="37" t="str">
        <f t="shared" si="152"/>
        <v>Operating Expense</v>
      </c>
      <c r="F176" s="37">
        <f t="shared" si="152"/>
        <v>2</v>
      </c>
      <c r="G176" s="62"/>
      <c r="H176" s="64"/>
      <c r="K176" s="123">
        <f t="shared" ref="K176:K200" si="154">SUMPRODUCT(O176:BM176,$O$7:$BM$7)</f>
        <v>0</v>
      </c>
      <c r="L176" s="124">
        <f t="shared" ref="L176:L200" si="155">SUM(O176:BM176)</f>
        <v>0</v>
      </c>
      <c r="O176" s="189">
        <f>-RevReq!O266</f>
        <v>0</v>
      </c>
      <c r="P176" s="189">
        <f>-RevReq!P266</f>
        <v>0</v>
      </c>
      <c r="Q176" s="189">
        <f>-RevReq!Q266</f>
        <v>0</v>
      </c>
      <c r="R176" s="189">
        <f>-RevReq!R266</f>
        <v>0</v>
      </c>
      <c r="S176" s="189">
        <f>-RevReq!S266</f>
        <v>0</v>
      </c>
      <c r="T176" s="189">
        <f>-RevReq!T266</f>
        <v>0</v>
      </c>
      <c r="U176" s="189">
        <f>-RevReq!U266</f>
        <v>0</v>
      </c>
      <c r="V176" s="189">
        <f>-RevReq!V266</f>
        <v>0</v>
      </c>
      <c r="W176" s="189">
        <f>-RevReq!W266</f>
        <v>0</v>
      </c>
      <c r="X176" s="189">
        <f>-RevReq!X266</f>
        <v>0</v>
      </c>
      <c r="Y176" s="189">
        <f>-RevReq!Y266</f>
        <v>0</v>
      </c>
      <c r="Z176" s="189">
        <f>-RevReq!Z266</f>
        <v>0</v>
      </c>
      <c r="AA176" s="189">
        <f>-RevReq!AA266</f>
        <v>0</v>
      </c>
      <c r="AB176" s="189">
        <f>-RevReq!AB266</f>
        <v>0</v>
      </c>
      <c r="AC176" s="189">
        <f>-RevReq!AC266</f>
        <v>0</v>
      </c>
      <c r="AD176" s="189">
        <f>-RevReq!AD266</f>
        <v>0</v>
      </c>
      <c r="AE176" s="189">
        <f>-RevReq!AE266</f>
        <v>0</v>
      </c>
      <c r="AF176" s="189">
        <f>-RevReq!AF266</f>
        <v>0</v>
      </c>
      <c r="AG176" s="189">
        <f>-RevReq!AG266</f>
        <v>0</v>
      </c>
      <c r="AH176" s="189">
        <f>-RevReq!AH266</f>
        <v>0</v>
      </c>
      <c r="AI176" s="189">
        <f>-RevReq!AI266</f>
        <v>0</v>
      </c>
      <c r="AJ176" s="189">
        <f>-RevReq!AJ266</f>
        <v>0</v>
      </c>
      <c r="AK176" s="189">
        <f>-RevReq!AK266</f>
        <v>0</v>
      </c>
      <c r="AL176" s="189">
        <f>-RevReq!AL266</f>
        <v>0</v>
      </c>
      <c r="AM176" s="189">
        <f>-RevReq!AM266</f>
        <v>0</v>
      </c>
      <c r="AN176" s="189">
        <f>-RevReq!AN266</f>
        <v>0</v>
      </c>
      <c r="AO176" s="189">
        <f>-RevReq!AO266</f>
        <v>0</v>
      </c>
      <c r="AP176" s="189">
        <f>-RevReq!AP266</f>
        <v>0</v>
      </c>
      <c r="AQ176" s="189">
        <f>-RevReq!AQ266</f>
        <v>0</v>
      </c>
      <c r="AR176" s="189">
        <f>-RevReq!AR266</f>
        <v>0</v>
      </c>
      <c r="AS176" s="189">
        <f>-RevReq!AS266</f>
        <v>0</v>
      </c>
      <c r="AT176" s="189">
        <f>-RevReq!AT266</f>
        <v>0</v>
      </c>
      <c r="AU176" s="189">
        <f>-RevReq!AU266</f>
        <v>0</v>
      </c>
      <c r="AV176" s="189">
        <f>-RevReq!AV266</f>
        <v>0</v>
      </c>
      <c r="AW176" s="189">
        <f>-RevReq!AW266</f>
        <v>0</v>
      </c>
      <c r="AX176" s="189">
        <f>-RevReq!AX266</f>
        <v>0</v>
      </c>
      <c r="AY176" s="189">
        <f>-RevReq!AY266</f>
        <v>0</v>
      </c>
      <c r="AZ176" s="189">
        <f>-RevReq!AZ266</f>
        <v>0</v>
      </c>
      <c r="BA176" s="189">
        <f>-RevReq!BA266</f>
        <v>0</v>
      </c>
      <c r="BB176" s="189">
        <f>-RevReq!BB266</f>
        <v>0</v>
      </c>
      <c r="BC176" s="189">
        <f>-RevReq!BC266</f>
        <v>0</v>
      </c>
      <c r="BD176" s="189">
        <f>-RevReq!BD266</f>
        <v>0</v>
      </c>
      <c r="BE176" s="189">
        <f>-RevReq!BE266</f>
        <v>0</v>
      </c>
      <c r="BF176" s="189">
        <f>-RevReq!BF266</f>
        <v>0</v>
      </c>
      <c r="BG176" s="189">
        <f>-RevReq!BG266</f>
        <v>0</v>
      </c>
      <c r="BH176" s="189">
        <f>-RevReq!BH266</f>
        <v>0</v>
      </c>
      <c r="BI176" s="189">
        <f>-RevReq!BI266</f>
        <v>0</v>
      </c>
      <c r="BJ176" s="189">
        <f>-RevReq!BJ266</f>
        <v>0</v>
      </c>
      <c r="BK176" s="189">
        <f>-RevReq!BK266</f>
        <v>0</v>
      </c>
      <c r="BL176" s="189">
        <f>-RevReq!BL266</f>
        <v>0</v>
      </c>
      <c r="BM176" s="189">
        <f>-RevReq!BM266</f>
        <v>0</v>
      </c>
    </row>
    <row r="177" spans="3:65" x14ac:dyDescent="0.2">
      <c r="C177" s="51">
        <f t="shared" si="153"/>
        <v>3</v>
      </c>
      <c r="D177" s="37" t="str">
        <f t="shared" si="152"/>
        <v>item 3</v>
      </c>
      <c r="E177" s="37" t="str">
        <f t="shared" si="152"/>
        <v>Operating Expense</v>
      </c>
      <c r="F177" s="37">
        <f t="shared" si="152"/>
        <v>2</v>
      </c>
      <c r="G177" s="62"/>
      <c r="H177" s="64"/>
      <c r="K177" s="123">
        <f t="shared" si="154"/>
        <v>0</v>
      </c>
      <c r="L177" s="124">
        <f t="shared" si="155"/>
        <v>0</v>
      </c>
      <c r="O177" s="189">
        <f>-RevReq!O267</f>
        <v>0</v>
      </c>
      <c r="P177" s="189">
        <f>-RevReq!P267</f>
        <v>0</v>
      </c>
      <c r="Q177" s="189">
        <f>-RevReq!Q267</f>
        <v>0</v>
      </c>
      <c r="R177" s="189">
        <f>-RevReq!R267</f>
        <v>0</v>
      </c>
      <c r="S177" s="189">
        <f>-RevReq!S267</f>
        <v>0</v>
      </c>
      <c r="T177" s="189">
        <f>-RevReq!T267</f>
        <v>0</v>
      </c>
      <c r="U177" s="189">
        <f>-RevReq!U267</f>
        <v>0</v>
      </c>
      <c r="V177" s="189">
        <f>-RevReq!V267</f>
        <v>0</v>
      </c>
      <c r="W177" s="189">
        <f>-RevReq!W267</f>
        <v>0</v>
      </c>
      <c r="X177" s="189">
        <f>-RevReq!X267</f>
        <v>0</v>
      </c>
      <c r="Y177" s="189">
        <f>-RevReq!Y267</f>
        <v>0</v>
      </c>
      <c r="Z177" s="189">
        <f>-RevReq!Z267</f>
        <v>0</v>
      </c>
      <c r="AA177" s="189">
        <f>-RevReq!AA267</f>
        <v>0</v>
      </c>
      <c r="AB177" s="189">
        <f>-RevReq!AB267</f>
        <v>0</v>
      </c>
      <c r="AC177" s="189">
        <f>-RevReq!AC267</f>
        <v>0</v>
      </c>
      <c r="AD177" s="189">
        <f>-RevReq!AD267</f>
        <v>0</v>
      </c>
      <c r="AE177" s="189">
        <f>-RevReq!AE267</f>
        <v>0</v>
      </c>
      <c r="AF177" s="189">
        <f>-RevReq!AF267</f>
        <v>0</v>
      </c>
      <c r="AG177" s="189">
        <f>-RevReq!AG267</f>
        <v>0</v>
      </c>
      <c r="AH177" s="189">
        <f>-RevReq!AH267</f>
        <v>0</v>
      </c>
      <c r="AI177" s="189">
        <f>-RevReq!AI267</f>
        <v>0</v>
      </c>
      <c r="AJ177" s="189">
        <f>-RevReq!AJ267</f>
        <v>0</v>
      </c>
      <c r="AK177" s="189">
        <f>-RevReq!AK267</f>
        <v>0</v>
      </c>
      <c r="AL177" s="189">
        <f>-RevReq!AL267</f>
        <v>0</v>
      </c>
      <c r="AM177" s="189">
        <f>-RevReq!AM267</f>
        <v>0</v>
      </c>
      <c r="AN177" s="189">
        <f>-RevReq!AN267</f>
        <v>0</v>
      </c>
      <c r="AO177" s="189">
        <f>-RevReq!AO267</f>
        <v>0</v>
      </c>
      <c r="AP177" s="189">
        <f>-RevReq!AP267</f>
        <v>0</v>
      </c>
      <c r="AQ177" s="189">
        <f>-RevReq!AQ267</f>
        <v>0</v>
      </c>
      <c r="AR177" s="189">
        <f>-RevReq!AR267</f>
        <v>0</v>
      </c>
      <c r="AS177" s="189">
        <f>-RevReq!AS267</f>
        <v>0</v>
      </c>
      <c r="AT177" s="189">
        <f>-RevReq!AT267</f>
        <v>0</v>
      </c>
      <c r="AU177" s="189">
        <f>-RevReq!AU267</f>
        <v>0</v>
      </c>
      <c r="AV177" s="189">
        <f>-RevReq!AV267</f>
        <v>0</v>
      </c>
      <c r="AW177" s="189">
        <f>-RevReq!AW267</f>
        <v>0</v>
      </c>
      <c r="AX177" s="189">
        <f>-RevReq!AX267</f>
        <v>0</v>
      </c>
      <c r="AY177" s="189">
        <f>-RevReq!AY267</f>
        <v>0</v>
      </c>
      <c r="AZ177" s="189">
        <f>-RevReq!AZ267</f>
        <v>0</v>
      </c>
      <c r="BA177" s="189">
        <f>-RevReq!BA267</f>
        <v>0</v>
      </c>
      <c r="BB177" s="189">
        <f>-RevReq!BB267</f>
        <v>0</v>
      </c>
      <c r="BC177" s="189">
        <f>-RevReq!BC267</f>
        <v>0</v>
      </c>
      <c r="BD177" s="189">
        <f>-RevReq!BD267</f>
        <v>0</v>
      </c>
      <c r="BE177" s="189">
        <f>-RevReq!BE267</f>
        <v>0</v>
      </c>
      <c r="BF177" s="189">
        <f>-RevReq!BF267</f>
        <v>0</v>
      </c>
      <c r="BG177" s="189">
        <f>-RevReq!BG267</f>
        <v>0</v>
      </c>
      <c r="BH177" s="189">
        <f>-RevReq!BH267</f>
        <v>0</v>
      </c>
      <c r="BI177" s="189">
        <f>-RevReq!BI267</f>
        <v>0</v>
      </c>
      <c r="BJ177" s="189">
        <f>-RevReq!BJ267</f>
        <v>0</v>
      </c>
      <c r="BK177" s="189">
        <f>-RevReq!BK267</f>
        <v>0</v>
      </c>
      <c r="BL177" s="189">
        <f>-RevReq!BL267</f>
        <v>0</v>
      </c>
      <c r="BM177" s="189">
        <f>-RevReq!BM267</f>
        <v>0</v>
      </c>
    </row>
    <row r="178" spans="3:65" x14ac:dyDescent="0.2">
      <c r="C178" s="51">
        <f t="shared" si="153"/>
        <v>4</v>
      </c>
      <c r="D178" s="37" t="str">
        <f t="shared" si="152"/>
        <v>item 4</v>
      </c>
      <c r="E178" s="37" t="str">
        <f t="shared" si="152"/>
        <v>Operating Expense</v>
      </c>
      <c r="F178" s="37">
        <f t="shared" si="152"/>
        <v>2</v>
      </c>
      <c r="G178" s="62"/>
      <c r="H178" s="64"/>
      <c r="K178" s="123">
        <f t="shared" si="154"/>
        <v>0</v>
      </c>
      <c r="L178" s="124">
        <f t="shared" si="155"/>
        <v>0</v>
      </c>
      <c r="O178" s="189">
        <f>-RevReq!O268</f>
        <v>0</v>
      </c>
      <c r="P178" s="189">
        <f>-RevReq!P268</f>
        <v>0</v>
      </c>
      <c r="Q178" s="189">
        <f>-RevReq!Q268</f>
        <v>0</v>
      </c>
      <c r="R178" s="189">
        <f>-RevReq!R268</f>
        <v>0</v>
      </c>
      <c r="S178" s="189">
        <f>-RevReq!S268</f>
        <v>0</v>
      </c>
      <c r="T178" s="189">
        <f>-RevReq!T268</f>
        <v>0</v>
      </c>
      <c r="U178" s="189">
        <f>-RevReq!U268</f>
        <v>0</v>
      </c>
      <c r="V178" s="189">
        <f>-RevReq!V268</f>
        <v>0</v>
      </c>
      <c r="W178" s="189">
        <f>-RevReq!W268</f>
        <v>0</v>
      </c>
      <c r="X178" s="189">
        <f>-RevReq!X268</f>
        <v>0</v>
      </c>
      <c r="Y178" s="189">
        <f>-RevReq!Y268</f>
        <v>0</v>
      </c>
      <c r="Z178" s="189">
        <f>-RevReq!Z268</f>
        <v>0</v>
      </c>
      <c r="AA178" s="189">
        <f>-RevReq!AA268</f>
        <v>0</v>
      </c>
      <c r="AB178" s="189">
        <f>-RevReq!AB268</f>
        <v>0</v>
      </c>
      <c r="AC178" s="189">
        <f>-RevReq!AC268</f>
        <v>0</v>
      </c>
      <c r="AD178" s="189">
        <f>-RevReq!AD268</f>
        <v>0</v>
      </c>
      <c r="AE178" s="189">
        <f>-RevReq!AE268</f>
        <v>0</v>
      </c>
      <c r="AF178" s="189">
        <f>-RevReq!AF268</f>
        <v>0</v>
      </c>
      <c r="AG178" s="189">
        <f>-RevReq!AG268</f>
        <v>0</v>
      </c>
      <c r="AH178" s="189">
        <f>-RevReq!AH268</f>
        <v>0</v>
      </c>
      <c r="AI178" s="189">
        <f>-RevReq!AI268</f>
        <v>0</v>
      </c>
      <c r="AJ178" s="189">
        <f>-RevReq!AJ268</f>
        <v>0</v>
      </c>
      <c r="AK178" s="189">
        <f>-RevReq!AK268</f>
        <v>0</v>
      </c>
      <c r="AL178" s="189">
        <f>-RevReq!AL268</f>
        <v>0</v>
      </c>
      <c r="AM178" s="189">
        <f>-RevReq!AM268</f>
        <v>0</v>
      </c>
      <c r="AN178" s="189">
        <f>-RevReq!AN268</f>
        <v>0</v>
      </c>
      <c r="AO178" s="189">
        <f>-RevReq!AO268</f>
        <v>0</v>
      </c>
      <c r="AP178" s="189">
        <f>-RevReq!AP268</f>
        <v>0</v>
      </c>
      <c r="AQ178" s="189">
        <f>-RevReq!AQ268</f>
        <v>0</v>
      </c>
      <c r="AR178" s="189">
        <f>-RevReq!AR268</f>
        <v>0</v>
      </c>
      <c r="AS178" s="189">
        <f>-RevReq!AS268</f>
        <v>0</v>
      </c>
      <c r="AT178" s="189">
        <f>-RevReq!AT268</f>
        <v>0</v>
      </c>
      <c r="AU178" s="189">
        <f>-RevReq!AU268</f>
        <v>0</v>
      </c>
      <c r="AV178" s="189">
        <f>-RevReq!AV268</f>
        <v>0</v>
      </c>
      <c r="AW178" s="189">
        <f>-RevReq!AW268</f>
        <v>0</v>
      </c>
      <c r="AX178" s="189">
        <f>-RevReq!AX268</f>
        <v>0</v>
      </c>
      <c r="AY178" s="189">
        <f>-RevReq!AY268</f>
        <v>0</v>
      </c>
      <c r="AZ178" s="189">
        <f>-RevReq!AZ268</f>
        <v>0</v>
      </c>
      <c r="BA178" s="189">
        <f>-RevReq!BA268</f>
        <v>0</v>
      </c>
      <c r="BB178" s="189">
        <f>-RevReq!BB268</f>
        <v>0</v>
      </c>
      <c r="BC178" s="189">
        <f>-RevReq!BC268</f>
        <v>0</v>
      </c>
      <c r="BD178" s="189">
        <f>-RevReq!BD268</f>
        <v>0</v>
      </c>
      <c r="BE178" s="189">
        <f>-RevReq!BE268</f>
        <v>0</v>
      </c>
      <c r="BF178" s="189">
        <f>-RevReq!BF268</f>
        <v>0</v>
      </c>
      <c r="BG178" s="189">
        <f>-RevReq!BG268</f>
        <v>0</v>
      </c>
      <c r="BH178" s="189">
        <f>-RevReq!BH268</f>
        <v>0</v>
      </c>
      <c r="BI178" s="189">
        <f>-RevReq!BI268</f>
        <v>0</v>
      </c>
      <c r="BJ178" s="189">
        <f>-RevReq!BJ268</f>
        <v>0</v>
      </c>
      <c r="BK178" s="189">
        <f>-RevReq!BK268</f>
        <v>0</v>
      </c>
      <c r="BL178" s="189">
        <f>-RevReq!BL268</f>
        <v>0</v>
      </c>
      <c r="BM178" s="189">
        <f>-RevReq!BM268</f>
        <v>0</v>
      </c>
    </row>
    <row r="179" spans="3:65" x14ac:dyDescent="0.2">
      <c r="C179" s="51">
        <f t="shared" si="153"/>
        <v>5</v>
      </c>
      <c r="D179" s="37" t="str">
        <f t="shared" si="152"/>
        <v>item 5</v>
      </c>
      <c r="E179" s="37" t="str">
        <f t="shared" si="152"/>
        <v>Operating Expense</v>
      </c>
      <c r="F179" s="37">
        <f t="shared" si="152"/>
        <v>2</v>
      </c>
      <c r="G179" s="62"/>
      <c r="H179" s="64"/>
      <c r="K179" s="123">
        <f t="shared" si="154"/>
        <v>0</v>
      </c>
      <c r="L179" s="124">
        <f t="shared" si="155"/>
        <v>0</v>
      </c>
      <c r="O179" s="189">
        <f>-RevReq!O269</f>
        <v>0</v>
      </c>
      <c r="P179" s="189">
        <f>-RevReq!P269</f>
        <v>0</v>
      </c>
      <c r="Q179" s="189">
        <f>-RevReq!Q269</f>
        <v>0</v>
      </c>
      <c r="R179" s="189">
        <f>-RevReq!R269</f>
        <v>0</v>
      </c>
      <c r="S179" s="189">
        <f>-RevReq!S269</f>
        <v>0</v>
      </c>
      <c r="T179" s="189">
        <f>-RevReq!T269</f>
        <v>0</v>
      </c>
      <c r="U179" s="189">
        <f>-RevReq!U269</f>
        <v>0</v>
      </c>
      <c r="V179" s="189">
        <f>-RevReq!V269</f>
        <v>0</v>
      </c>
      <c r="W179" s="189">
        <f>-RevReq!W269</f>
        <v>0</v>
      </c>
      <c r="X179" s="189">
        <f>-RevReq!X269</f>
        <v>0</v>
      </c>
      <c r="Y179" s="189">
        <f>-RevReq!Y269</f>
        <v>0</v>
      </c>
      <c r="Z179" s="189">
        <f>-RevReq!Z269</f>
        <v>0</v>
      </c>
      <c r="AA179" s="189">
        <f>-RevReq!AA269</f>
        <v>0</v>
      </c>
      <c r="AB179" s="189">
        <f>-RevReq!AB269</f>
        <v>0</v>
      </c>
      <c r="AC179" s="189">
        <f>-RevReq!AC269</f>
        <v>0</v>
      </c>
      <c r="AD179" s="189">
        <f>-RevReq!AD269</f>
        <v>0</v>
      </c>
      <c r="AE179" s="189">
        <f>-RevReq!AE269</f>
        <v>0</v>
      </c>
      <c r="AF179" s="189">
        <f>-RevReq!AF269</f>
        <v>0</v>
      </c>
      <c r="AG179" s="189">
        <f>-RevReq!AG269</f>
        <v>0</v>
      </c>
      <c r="AH179" s="189">
        <f>-RevReq!AH269</f>
        <v>0</v>
      </c>
      <c r="AI179" s="189">
        <f>-RevReq!AI269</f>
        <v>0</v>
      </c>
      <c r="AJ179" s="189">
        <f>-RevReq!AJ269</f>
        <v>0</v>
      </c>
      <c r="AK179" s="189">
        <f>-RevReq!AK269</f>
        <v>0</v>
      </c>
      <c r="AL179" s="189">
        <f>-RevReq!AL269</f>
        <v>0</v>
      </c>
      <c r="AM179" s="189">
        <f>-RevReq!AM269</f>
        <v>0</v>
      </c>
      <c r="AN179" s="189">
        <f>-RevReq!AN269</f>
        <v>0</v>
      </c>
      <c r="AO179" s="189">
        <f>-RevReq!AO269</f>
        <v>0</v>
      </c>
      <c r="AP179" s="189">
        <f>-RevReq!AP269</f>
        <v>0</v>
      </c>
      <c r="AQ179" s="189">
        <f>-RevReq!AQ269</f>
        <v>0</v>
      </c>
      <c r="AR179" s="189">
        <f>-RevReq!AR269</f>
        <v>0</v>
      </c>
      <c r="AS179" s="189">
        <f>-RevReq!AS269</f>
        <v>0</v>
      </c>
      <c r="AT179" s="189">
        <f>-RevReq!AT269</f>
        <v>0</v>
      </c>
      <c r="AU179" s="189">
        <f>-RevReq!AU269</f>
        <v>0</v>
      </c>
      <c r="AV179" s="189">
        <f>-RevReq!AV269</f>
        <v>0</v>
      </c>
      <c r="AW179" s="189">
        <f>-RevReq!AW269</f>
        <v>0</v>
      </c>
      <c r="AX179" s="189">
        <f>-RevReq!AX269</f>
        <v>0</v>
      </c>
      <c r="AY179" s="189">
        <f>-RevReq!AY269</f>
        <v>0</v>
      </c>
      <c r="AZ179" s="189">
        <f>-RevReq!AZ269</f>
        <v>0</v>
      </c>
      <c r="BA179" s="189">
        <f>-RevReq!BA269</f>
        <v>0</v>
      </c>
      <c r="BB179" s="189">
        <f>-RevReq!BB269</f>
        <v>0</v>
      </c>
      <c r="BC179" s="189">
        <f>-RevReq!BC269</f>
        <v>0</v>
      </c>
      <c r="BD179" s="189">
        <f>-RevReq!BD269</f>
        <v>0</v>
      </c>
      <c r="BE179" s="189">
        <f>-RevReq!BE269</f>
        <v>0</v>
      </c>
      <c r="BF179" s="189">
        <f>-RevReq!BF269</f>
        <v>0</v>
      </c>
      <c r="BG179" s="189">
        <f>-RevReq!BG269</f>
        <v>0</v>
      </c>
      <c r="BH179" s="189">
        <f>-RevReq!BH269</f>
        <v>0</v>
      </c>
      <c r="BI179" s="189">
        <f>-RevReq!BI269</f>
        <v>0</v>
      </c>
      <c r="BJ179" s="189">
        <f>-RevReq!BJ269</f>
        <v>0</v>
      </c>
      <c r="BK179" s="189">
        <f>-RevReq!BK269</f>
        <v>0</v>
      </c>
      <c r="BL179" s="189">
        <f>-RevReq!BL269</f>
        <v>0</v>
      </c>
      <c r="BM179" s="189">
        <f>-RevReq!BM269</f>
        <v>0</v>
      </c>
    </row>
    <row r="180" spans="3:65" x14ac:dyDescent="0.2">
      <c r="C180" s="51">
        <f t="shared" si="153"/>
        <v>6</v>
      </c>
      <c r="D180" s="37" t="str">
        <f t="shared" si="152"/>
        <v>item 6</v>
      </c>
      <c r="E180" s="37" t="str">
        <f t="shared" si="152"/>
        <v>Operating Expense</v>
      </c>
      <c r="F180" s="37">
        <f t="shared" si="152"/>
        <v>2</v>
      </c>
      <c r="G180" s="62"/>
      <c r="H180" s="64"/>
      <c r="K180" s="123">
        <f t="shared" si="154"/>
        <v>0</v>
      </c>
      <c r="L180" s="124">
        <f t="shared" si="155"/>
        <v>0</v>
      </c>
      <c r="O180" s="189">
        <f>-RevReq!O270</f>
        <v>0</v>
      </c>
      <c r="P180" s="189">
        <f>-RevReq!P270</f>
        <v>0</v>
      </c>
      <c r="Q180" s="189">
        <f>-RevReq!Q270</f>
        <v>0</v>
      </c>
      <c r="R180" s="189">
        <f>-RevReq!R270</f>
        <v>0</v>
      </c>
      <c r="S180" s="189">
        <f>-RevReq!S270</f>
        <v>0</v>
      </c>
      <c r="T180" s="189">
        <f>-RevReq!T270</f>
        <v>0</v>
      </c>
      <c r="U180" s="189">
        <f>-RevReq!U270</f>
        <v>0</v>
      </c>
      <c r="V180" s="189">
        <f>-RevReq!V270</f>
        <v>0</v>
      </c>
      <c r="W180" s="189">
        <f>-RevReq!W270</f>
        <v>0</v>
      </c>
      <c r="X180" s="189">
        <f>-RevReq!X270</f>
        <v>0</v>
      </c>
      <c r="Y180" s="189">
        <f>-RevReq!Y270</f>
        <v>0</v>
      </c>
      <c r="Z180" s="189">
        <f>-RevReq!Z270</f>
        <v>0</v>
      </c>
      <c r="AA180" s="189">
        <f>-RevReq!AA270</f>
        <v>0</v>
      </c>
      <c r="AB180" s="189">
        <f>-RevReq!AB270</f>
        <v>0</v>
      </c>
      <c r="AC180" s="189">
        <f>-RevReq!AC270</f>
        <v>0</v>
      </c>
      <c r="AD180" s="189">
        <f>-RevReq!AD270</f>
        <v>0</v>
      </c>
      <c r="AE180" s="189">
        <f>-RevReq!AE270</f>
        <v>0</v>
      </c>
      <c r="AF180" s="189">
        <f>-RevReq!AF270</f>
        <v>0</v>
      </c>
      <c r="AG180" s="189">
        <f>-RevReq!AG270</f>
        <v>0</v>
      </c>
      <c r="AH180" s="189">
        <f>-RevReq!AH270</f>
        <v>0</v>
      </c>
      <c r="AI180" s="189">
        <f>-RevReq!AI270</f>
        <v>0</v>
      </c>
      <c r="AJ180" s="189">
        <f>-RevReq!AJ270</f>
        <v>0</v>
      </c>
      <c r="AK180" s="189">
        <f>-RevReq!AK270</f>
        <v>0</v>
      </c>
      <c r="AL180" s="189">
        <f>-RevReq!AL270</f>
        <v>0</v>
      </c>
      <c r="AM180" s="189">
        <f>-RevReq!AM270</f>
        <v>0</v>
      </c>
      <c r="AN180" s="189">
        <f>-RevReq!AN270</f>
        <v>0</v>
      </c>
      <c r="AO180" s="189">
        <f>-RevReq!AO270</f>
        <v>0</v>
      </c>
      <c r="AP180" s="189">
        <f>-RevReq!AP270</f>
        <v>0</v>
      </c>
      <c r="AQ180" s="189">
        <f>-RevReq!AQ270</f>
        <v>0</v>
      </c>
      <c r="AR180" s="189">
        <f>-RevReq!AR270</f>
        <v>0</v>
      </c>
      <c r="AS180" s="189">
        <f>-RevReq!AS270</f>
        <v>0</v>
      </c>
      <c r="AT180" s="189">
        <f>-RevReq!AT270</f>
        <v>0</v>
      </c>
      <c r="AU180" s="189">
        <f>-RevReq!AU270</f>
        <v>0</v>
      </c>
      <c r="AV180" s="189">
        <f>-RevReq!AV270</f>
        <v>0</v>
      </c>
      <c r="AW180" s="189">
        <f>-RevReq!AW270</f>
        <v>0</v>
      </c>
      <c r="AX180" s="189">
        <f>-RevReq!AX270</f>
        <v>0</v>
      </c>
      <c r="AY180" s="189">
        <f>-RevReq!AY270</f>
        <v>0</v>
      </c>
      <c r="AZ180" s="189">
        <f>-RevReq!AZ270</f>
        <v>0</v>
      </c>
      <c r="BA180" s="189">
        <f>-RevReq!BA270</f>
        <v>0</v>
      </c>
      <c r="BB180" s="189">
        <f>-RevReq!BB270</f>
        <v>0</v>
      </c>
      <c r="BC180" s="189">
        <f>-RevReq!BC270</f>
        <v>0</v>
      </c>
      <c r="BD180" s="189">
        <f>-RevReq!BD270</f>
        <v>0</v>
      </c>
      <c r="BE180" s="189">
        <f>-RevReq!BE270</f>
        <v>0</v>
      </c>
      <c r="BF180" s="189">
        <f>-RevReq!BF270</f>
        <v>0</v>
      </c>
      <c r="BG180" s="189">
        <f>-RevReq!BG270</f>
        <v>0</v>
      </c>
      <c r="BH180" s="189">
        <f>-RevReq!BH270</f>
        <v>0</v>
      </c>
      <c r="BI180" s="189">
        <f>-RevReq!BI270</f>
        <v>0</v>
      </c>
      <c r="BJ180" s="189">
        <f>-RevReq!BJ270</f>
        <v>0</v>
      </c>
      <c r="BK180" s="189">
        <f>-RevReq!BK270</f>
        <v>0</v>
      </c>
      <c r="BL180" s="189">
        <f>-RevReq!BL270</f>
        <v>0</v>
      </c>
      <c r="BM180" s="189">
        <f>-RevReq!BM270</f>
        <v>0</v>
      </c>
    </row>
    <row r="181" spans="3:65" x14ac:dyDescent="0.2">
      <c r="C181" s="51">
        <f t="shared" si="153"/>
        <v>7</v>
      </c>
      <c r="D181" s="37" t="str">
        <f t="shared" si="152"/>
        <v>item 7</v>
      </c>
      <c r="E181" s="37" t="str">
        <f t="shared" si="152"/>
        <v>Operating Expense</v>
      </c>
      <c r="F181" s="37">
        <f t="shared" si="152"/>
        <v>2</v>
      </c>
      <c r="G181" s="62"/>
      <c r="H181" s="64"/>
      <c r="K181" s="123">
        <f t="shared" si="154"/>
        <v>0</v>
      </c>
      <c r="L181" s="124">
        <f t="shared" si="155"/>
        <v>0</v>
      </c>
      <c r="O181" s="189">
        <f>-RevReq!O271</f>
        <v>0</v>
      </c>
      <c r="P181" s="189">
        <f>-RevReq!P271</f>
        <v>0</v>
      </c>
      <c r="Q181" s="189">
        <f>-RevReq!Q271</f>
        <v>0</v>
      </c>
      <c r="R181" s="189">
        <f>-RevReq!R271</f>
        <v>0</v>
      </c>
      <c r="S181" s="189">
        <f>-RevReq!S271</f>
        <v>0</v>
      </c>
      <c r="T181" s="189">
        <f>-RevReq!T271</f>
        <v>0</v>
      </c>
      <c r="U181" s="189">
        <f>-RevReq!U271</f>
        <v>0</v>
      </c>
      <c r="V181" s="189">
        <f>-RevReq!V271</f>
        <v>0</v>
      </c>
      <c r="W181" s="189">
        <f>-RevReq!W271</f>
        <v>0</v>
      </c>
      <c r="X181" s="189">
        <f>-RevReq!X271</f>
        <v>0</v>
      </c>
      <c r="Y181" s="189">
        <f>-RevReq!Y271</f>
        <v>0</v>
      </c>
      <c r="Z181" s="189">
        <f>-RevReq!Z271</f>
        <v>0</v>
      </c>
      <c r="AA181" s="189">
        <f>-RevReq!AA271</f>
        <v>0</v>
      </c>
      <c r="AB181" s="189">
        <f>-RevReq!AB271</f>
        <v>0</v>
      </c>
      <c r="AC181" s="189">
        <f>-RevReq!AC271</f>
        <v>0</v>
      </c>
      <c r="AD181" s="189">
        <f>-RevReq!AD271</f>
        <v>0</v>
      </c>
      <c r="AE181" s="189">
        <f>-RevReq!AE271</f>
        <v>0</v>
      </c>
      <c r="AF181" s="189">
        <f>-RevReq!AF271</f>
        <v>0</v>
      </c>
      <c r="AG181" s="189">
        <f>-RevReq!AG271</f>
        <v>0</v>
      </c>
      <c r="AH181" s="189">
        <f>-RevReq!AH271</f>
        <v>0</v>
      </c>
      <c r="AI181" s="189">
        <f>-RevReq!AI271</f>
        <v>0</v>
      </c>
      <c r="AJ181" s="189">
        <f>-RevReq!AJ271</f>
        <v>0</v>
      </c>
      <c r="AK181" s="189">
        <f>-RevReq!AK271</f>
        <v>0</v>
      </c>
      <c r="AL181" s="189">
        <f>-RevReq!AL271</f>
        <v>0</v>
      </c>
      <c r="AM181" s="189">
        <f>-RevReq!AM271</f>
        <v>0</v>
      </c>
      <c r="AN181" s="189">
        <f>-RevReq!AN271</f>
        <v>0</v>
      </c>
      <c r="AO181" s="189">
        <f>-RevReq!AO271</f>
        <v>0</v>
      </c>
      <c r="AP181" s="189">
        <f>-RevReq!AP271</f>
        <v>0</v>
      </c>
      <c r="AQ181" s="189">
        <f>-RevReq!AQ271</f>
        <v>0</v>
      </c>
      <c r="AR181" s="189">
        <f>-RevReq!AR271</f>
        <v>0</v>
      </c>
      <c r="AS181" s="189">
        <f>-RevReq!AS271</f>
        <v>0</v>
      </c>
      <c r="AT181" s="189">
        <f>-RevReq!AT271</f>
        <v>0</v>
      </c>
      <c r="AU181" s="189">
        <f>-RevReq!AU271</f>
        <v>0</v>
      </c>
      <c r="AV181" s="189">
        <f>-RevReq!AV271</f>
        <v>0</v>
      </c>
      <c r="AW181" s="189">
        <f>-RevReq!AW271</f>
        <v>0</v>
      </c>
      <c r="AX181" s="189">
        <f>-RevReq!AX271</f>
        <v>0</v>
      </c>
      <c r="AY181" s="189">
        <f>-RevReq!AY271</f>
        <v>0</v>
      </c>
      <c r="AZ181" s="189">
        <f>-RevReq!AZ271</f>
        <v>0</v>
      </c>
      <c r="BA181" s="189">
        <f>-RevReq!BA271</f>
        <v>0</v>
      </c>
      <c r="BB181" s="189">
        <f>-RevReq!BB271</f>
        <v>0</v>
      </c>
      <c r="BC181" s="189">
        <f>-RevReq!BC271</f>
        <v>0</v>
      </c>
      <c r="BD181" s="189">
        <f>-RevReq!BD271</f>
        <v>0</v>
      </c>
      <c r="BE181" s="189">
        <f>-RevReq!BE271</f>
        <v>0</v>
      </c>
      <c r="BF181" s="189">
        <f>-RevReq!BF271</f>
        <v>0</v>
      </c>
      <c r="BG181" s="189">
        <f>-RevReq!BG271</f>
        <v>0</v>
      </c>
      <c r="BH181" s="189">
        <f>-RevReq!BH271</f>
        <v>0</v>
      </c>
      <c r="BI181" s="189">
        <f>-RevReq!BI271</f>
        <v>0</v>
      </c>
      <c r="BJ181" s="189">
        <f>-RevReq!BJ271</f>
        <v>0</v>
      </c>
      <c r="BK181" s="189">
        <f>-RevReq!BK271</f>
        <v>0</v>
      </c>
      <c r="BL181" s="189">
        <f>-RevReq!BL271</f>
        <v>0</v>
      </c>
      <c r="BM181" s="189">
        <f>-RevReq!BM271</f>
        <v>0</v>
      </c>
    </row>
    <row r="182" spans="3:65" x14ac:dyDescent="0.2">
      <c r="C182" s="51">
        <f t="shared" si="153"/>
        <v>8</v>
      </c>
      <c r="D182" s="37" t="str">
        <f t="shared" si="152"/>
        <v>item 8</v>
      </c>
      <c r="E182" s="37" t="str">
        <f t="shared" si="152"/>
        <v>Operating Expense</v>
      </c>
      <c r="F182" s="37">
        <f t="shared" si="152"/>
        <v>2</v>
      </c>
      <c r="G182" s="62"/>
      <c r="H182" s="64"/>
      <c r="K182" s="123">
        <f t="shared" si="154"/>
        <v>0</v>
      </c>
      <c r="L182" s="124">
        <f t="shared" si="155"/>
        <v>0</v>
      </c>
      <c r="O182" s="189">
        <f>-RevReq!O272</f>
        <v>0</v>
      </c>
      <c r="P182" s="189">
        <f>-RevReq!P272</f>
        <v>0</v>
      </c>
      <c r="Q182" s="189">
        <f>-RevReq!Q272</f>
        <v>0</v>
      </c>
      <c r="R182" s="189">
        <f>-RevReq!R272</f>
        <v>0</v>
      </c>
      <c r="S182" s="189">
        <f>-RevReq!S272</f>
        <v>0</v>
      </c>
      <c r="T182" s="189">
        <f>-RevReq!T272</f>
        <v>0</v>
      </c>
      <c r="U182" s="189">
        <f>-RevReq!U272</f>
        <v>0</v>
      </c>
      <c r="V182" s="189">
        <f>-RevReq!V272</f>
        <v>0</v>
      </c>
      <c r="W182" s="189">
        <f>-RevReq!W272</f>
        <v>0</v>
      </c>
      <c r="X182" s="189">
        <f>-RevReq!X272</f>
        <v>0</v>
      </c>
      <c r="Y182" s="189">
        <f>-RevReq!Y272</f>
        <v>0</v>
      </c>
      <c r="Z182" s="189">
        <f>-RevReq!Z272</f>
        <v>0</v>
      </c>
      <c r="AA182" s="189">
        <f>-RevReq!AA272</f>
        <v>0</v>
      </c>
      <c r="AB182" s="189">
        <f>-RevReq!AB272</f>
        <v>0</v>
      </c>
      <c r="AC182" s="189">
        <f>-RevReq!AC272</f>
        <v>0</v>
      </c>
      <c r="AD182" s="189">
        <f>-RevReq!AD272</f>
        <v>0</v>
      </c>
      <c r="AE182" s="189">
        <f>-RevReq!AE272</f>
        <v>0</v>
      </c>
      <c r="AF182" s="189">
        <f>-RevReq!AF272</f>
        <v>0</v>
      </c>
      <c r="AG182" s="189">
        <f>-RevReq!AG272</f>
        <v>0</v>
      </c>
      <c r="AH182" s="189">
        <f>-RevReq!AH272</f>
        <v>0</v>
      </c>
      <c r="AI182" s="189">
        <f>-RevReq!AI272</f>
        <v>0</v>
      </c>
      <c r="AJ182" s="189">
        <f>-RevReq!AJ272</f>
        <v>0</v>
      </c>
      <c r="AK182" s="189">
        <f>-RevReq!AK272</f>
        <v>0</v>
      </c>
      <c r="AL182" s="189">
        <f>-RevReq!AL272</f>
        <v>0</v>
      </c>
      <c r="AM182" s="189">
        <f>-RevReq!AM272</f>
        <v>0</v>
      </c>
      <c r="AN182" s="189">
        <f>-RevReq!AN272</f>
        <v>0</v>
      </c>
      <c r="AO182" s="189">
        <f>-RevReq!AO272</f>
        <v>0</v>
      </c>
      <c r="AP182" s="189">
        <f>-RevReq!AP272</f>
        <v>0</v>
      </c>
      <c r="AQ182" s="189">
        <f>-RevReq!AQ272</f>
        <v>0</v>
      </c>
      <c r="AR182" s="189">
        <f>-RevReq!AR272</f>
        <v>0</v>
      </c>
      <c r="AS182" s="189">
        <f>-RevReq!AS272</f>
        <v>0</v>
      </c>
      <c r="AT182" s="189">
        <f>-RevReq!AT272</f>
        <v>0</v>
      </c>
      <c r="AU182" s="189">
        <f>-RevReq!AU272</f>
        <v>0</v>
      </c>
      <c r="AV182" s="189">
        <f>-RevReq!AV272</f>
        <v>0</v>
      </c>
      <c r="AW182" s="189">
        <f>-RevReq!AW272</f>
        <v>0</v>
      </c>
      <c r="AX182" s="189">
        <f>-RevReq!AX272</f>
        <v>0</v>
      </c>
      <c r="AY182" s="189">
        <f>-RevReq!AY272</f>
        <v>0</v>
      </c>
      <c r="AZ182" s="189">
        <f>-RevReq!AZ272</f>
        <v>0</v>
      </c>
      <c r="BA182" s="189">
        <f>-RevReq!BA272</f>
        <v>0</v>
      </c>
      <c r="BB182" s="189">
        <f>-RevReq!BB272</f>
        <v>0</v>
      </c>
      <c r="BC182" s="189">
        <f>-RevReq!BC272</f>
        <v>0</v>
      </c>
      <c r="BD182" s="189">
        <f>-RevReq!BD272</f>
        <v>0</v>
      </c>
      <c r="BE182" s="189">
        <f>-RevReq!BE272</f>
        <v>0</v>
      </c>
      <c r="BF182" s="189">
        <f>-RevReq!BF272</f>
        <v>0</v>
      </c>
      <c r="BG182" s="189">
        <f>-RevReq!BG272</f>
        <v>0</v>
      </c>
      <c r="BH182" s="189">
        <f>-RevReq!BH272</f>
        <v>0</v>
      </c>
      <c r="BI182" s="189">
        <f>-RevReq!BI272</f>
        <v>0</v>
      </c>
      <c r="BJ182" s="189">
        <f>-RevReq!BJ272</f>
        <v>0</v>
      </c>
      <c r="BK182" s="189">
        <f>-RevReq!BK272</f>
        <v>0</v>
      </c>
      <c r="BL182" s="189">
        <f>-RevReq!BL272</f>
        <v>0</v>
      </c>
      <c r="BM182" s="189">
        <f>-RevReq!BM272</f>
        <v>0</v>
      </c>
    </row>
    <row r="183" spans="3:65" x14ac:dyDescent="0.2">
      <c r="C183" s="51">
        <f t="shared" si="153"/>
        <v>9</v>
      </c>
      <c r="D183" s="37" t="str">
        <f t="shared" si="152"/>
        <v>item 9</v>
      </c>
      <c r="E183" s="37" t="str">
        <f t="shared" si="152"/>
        <v>Operating Expense</v>
      </c>
      <c r="F183" s="37">
        <f t="shared" si="152"/>
        <v>2</v>
      </c>
      <c r="G183" s="62"/>
      <c r="H183" s="64"/>
      <c r="K183" s="123">
        <f t="shared" si="154"/>
        <v>0</v>
      </c>
      <c r="L183" s="124">
        <f t="shared" si="155"/>
        <v>0</v>
      </c>
      <c r="O183" s="189">
        <f>-RevReq!O273</f>
        <v>0</v>
      </c>
      <c r="P183" s="189">
        <f>-RevReq!P273</f>
        <v>0</v>
      </c>
      <c r="Q183" s="189">
        <f>-RevReq!Q273</f>
        <v>0</v>
      </c>
      <c r="R183" s="189">
        <f>-RevReq!R273</f>
        <v>0</v>
      </c>
      <c r="S183" s="189">
        <f>-RevReq!S273</f>
        <v>0</v>
      </c>
      <c r="T183" s="189">
        <f>-RevReq!T273</f>
        <v>0</v>
      </c>
      <c r="U183" s="189">
        <f>-RevReq!U273</f>
        <v>0</v>
      </c>
      <c r="V183" s="189">
        <f>-RevReq!V273</f>
        <v>0</v>
      </c>
      <c r="W183" s="189">
        <f>-RevReq!W273</f>
        <v>0</v>
      </c>
      <c r="X183" s="189">
        <f>-RevReq!X273</f>
        <v>0</v>
      </c>
      <c r="Y183" s="189">
        <f>-RevReq!Y273</f>
        <v>0</v>
      </c>
      <c r="Z183" s="189">
        <f>-RevReq!Z273</f>
        <v>0</v>
      </c>
      <c r="AA183" s="189">
        <f>-RevReq!AA273</f>
        <v>0</v>
      </c>
      <c r="AB183" s="189">
        <f>-RevReq!AB273</f>
        <v>0</v>
      </c>
      <c r="AC183" s="189">
        <f>-RevReq!AC273</f>
        <v>0</v>
      </c>
      <c r="AD183" s="189">
        <f>-RevReq!AD273</f>
        <v>0</v>
      </c>
      <c r="AE183" s="189">
        <f>-RevReq!AE273</f>
        <v>0</v>
      </c>
      <c r="AF183" s="189">
        <f>-RevReq!AF273</f>
        <v>0</v>
      </c>
      <c r="AG183" s="189">
        <f>-RevReq!AG273</f>
        <v>0</v>
      </c>
      <c r="AH183" s="189">
        <f>-RevReq!AH273</f>
        <v>0</v>
      </c>
      <c r="AI183" s="189">
        <f>-RevReq!AI273</f>
        <v>0</v>
      </c>
      <c r="AJ183" s="189">
        <f>-RevReq!AJ273</f>
        <v>0</v>
      </c>
      <c r="AK183" s="189">
        <f>-RevReq!AK273</f>
        <v>0</v>
      </c>
      <c r="AL183" s="189">
        <f>-RevReq!AL273</f>
        <v>0</v>
      </c>
      <c r="AM183" s="189">
        <f>-RevReq!AM273</f>
        <v>0</v>
      </c>
      <c r="AN183" s="189">
        <f>-RevReq!AN273</f>
        <v>0</v>
      </c>
      <c r="AO183" s="189">
        <f>-RevReq!AO273</f>
        <v>0</v>
      </c>
      <c r="AP183" s="189">
        <f>-RevReq!AP273</f>
        <v>0</v>
      </c>
      <c r="AQ183" s="189">
        <f>-RevReq!AQ273</f>
        <v>0</v>
      </c>
      <c r="AR183" s="189">
        <f>-RevReq!AR273</f>
        <v>0</v>
      </c>
      <c r="AS183" s="189">
        <f>-RevReq!AS273</f>
        <v>0</v>
      </c>
      <c r="AT183" s="189">
        <f>-RevReq!AT273</f>
        <v>0</v>
      </c>
      <c r="AU183" s="189">
        <f>-RevReq!AU273</f>
        <v>0</v>
      </c>
      <c r="AV183" s="189">
        <f>-RevReq!AV273</f>
        <v>0</v>
      </c>
      <c r="AW183" s="189">
        <f>-RevReq!AW273</f>
        <v>0</v>
      </c>
      <c r="AX183" s="189">
        <f>-RevReq!AX273</f>
        <v>0</v>
      </c>
      <c r="AY183" s="189">
        <f>-RevReq!AY273</f>
        <v>0</v>
      </c>
      <c r="AZ183" s="189">
        <f>-RevReq!AZ273</f>
        <v>0</v>
      </c>
      <c r="BA183" s="189">
        <f>-RevReq!BA273</f>
        <v>0</v>
      </c>
      <c r="BB183" s="189">
        <f>-RevReq!BB273</f>
        <v>0</v>
      </c>
      <c r="BC183" s="189">
        <f>-RevReq!BC273</f>
        <v>0</v>
      </c>
      <c r="BD183" s="189">
        <f>-RevReq!BD273</f>
        <v>0</v>
      </c>
      <c r="BE183" s="189">
        <f>-RevReq!BE273</f>
        <v>0</v>
      </c>
      <c r="BF183" s="189">
        <f>-RevReq!BF273</f>
        <v>0</v>
      </c>
      <c r="BG183" s="189">
        <f>-RevReq!BG273</f>
        <v>0</v>
      </c>
      <c r="BH183" s="189">
        <f>-RevReq!BH273</f>
        <v>0</v>
      </c>
      <c r="BI183" s="189">
        <f>-RevReq!BI273</f>
        <v>0</v>
      </c>
      <c r="BJ183" s="189">
        <f>-RevReq!BJ273</f>
        <v>0</v>
      </c>
      <c r="BK183" s="189">
        <f>-RevReq!BK273</f>
        <v>0</v>
      </c>
      <c r="BL183" s="189">
        <f>-RevReq!BL273</f>
        <v>0</v>
      </c>
      <c r="BM183" s="189">
        <f>-RevReq!BM273</f>
        <v>0</v>
      </c>
    </row>
    <row r="184" spans="3:65" x14ac:dyDescent="0.2">
      <c r="C184" s="51">
        <f t="shared" si="153"/>
        <v>10</v>
      </c>
      <c r="D184" s="37" t="str">
        <f t="shared" si="152"/>
        <v>item 10</v>
      </c>
      <c r="E184" s="37" t="str">
        <f t="shared" si="152"/>
        <v>Operating Expense</v>
      </c>
      <c r="F184" s="37">
        <f t="shared" si="152"/>
        <v>2</v>
      </c>
      <c r="G184" s="62"/>
      <c r="H184" s="64"/>
      <c r="K184" s="123">
        <f t="shared" si="154"/>
        <v>0</v>
      </c>
      <c r="L184" s="124">
        <f t="shared" si="155"/>
        <v>0</v>
      </c>
      <c r="O184" s="189">
        <f>-RevReq!O274</f>
        <v>0</v>
      </c>
      <c r="P184" s="189">
        <f>-RevReq!P274</f>
        <v>0</v>
      </c>
      <c r="Q184" s="189">
        <f>-RevReq!Q274</f>
        <v>0</v>
      </c>
      <c r="R184" s="189">
        <f>-RevReq!R274</f>
        <v>0</v>
      </c>
      <c r="S184" s="189">
        <f>-RevReq!S274</f>
        <v>0</v>
      </c>
      <c r="T184" s="189">
        <f>-RevReq!T274</f>
        <v>0</v>
      </c>
      <c r="U184" s="189">
        <f>-RevReq!U274</f>
        <v>0</v>
      </c>
      <c r="V184" s="189">
        <f>-RevReq!V274</f>
        <v>0</v>
      </c>
      <c r="W184" s="189">
        <f>-RevReq!W274</f>
        <v>0</v>
      </c>
      <c r="X184" s="189">
        <f>-RevReq!X274</f>
        <v>0</v>
      </c>
      <c r="Y184" s="189">
        <f>-RevReq!Y274</f>
        <v>0</v>
      </c>
      <c r="Z184" s="189">
        <f>-RevReq!Z274</f>
        <v>0</v>
      </c>
      <c r="AA184" s="189">
        <f>-RevReq!AA274</f>
        <v>0</v>
      </c>
      <c r="AB184" s="189">
        <f>-RevReq!AB274</f>
        <v>0</v>
      </c>
      <c r="AC184" s="189">
        <f>-RevReq!AC274</f>
        <v>0</v>
      </c>
      <c r="AD184" s="189">
        <f>-RevReq!AD274</f>
        <v>0</v>
      </c>
      <c r="AE184" s="189">
        <f>-RevReq!AE274</f>
        <v>0</v>
      </c>
      <c r="AF184" s="189">
        <f>-RevReq!AF274</f>
        <v>0</v>
      </c>
      <c r="AG184" s="189">
        <f>-RevReq!AG274</f>
        <v>0</v>
      </c>
      <c r="AH184" s="189">
        <f>-RevReq!AH274</f>
        <v>0</v>
      </c>
      <c r="AI184" s="189">
        <f>-RevReq!AI274</f>
        <v>0</v>
      </c>
      <c r="AJ184" s="189">
        <f>-RevReq!AJ274</f>
        <v>0</v>
      </c>
      <c r="AK184" s="189">
        <f>-RevReq!AK274</f>
        <v>0</v>
      </c>
      <c r="AL184" s="189">
        <f>-RevReq!AL274</f>
        <v>0</v>
      </c>
      <c r="AM184" s="189">
        <f>-RevReq!AM274</f>
        <v>0</v>
      </c>
      <c r="AN184" s="189">
        <f>-RevReq!AN274</f>
        <v>0</v>
      </c>
      <c r="AO184" s="189">
        <f>-RevReq!AO274</f>
        <v>0</v>
      </c>
      <c r="AP184" s="189">
        <f>-RevReq!AP274</f>
        <v>0</v>
      </c>
      <c r="AQ184" s="189">
        <f>-RevReq!AQ274</f>
        <v>0</v>
      </c>
      <c r="AR184" s="189">
        <f>-RevReq!AR274</f>
        <v>0</v>
      </c>
      <c r="AS184" s="189">
        <f>-RevReq!AS274</f>
        <v>0</v>
      </c>
      <c r="AT184" s="189">
        <f>-RevReq!AT274</f>
        <v>0</v>
      </c>
      <c r="AU184" s="189">
        <f>-RevReq!AU274</f>
        <v>0</v>
      </c>
      <c r="AV184" s="189">
        <f>-RevReq!AV274</f>
        <v>0</v>
      </c>
      <c r="AW184" s="189">
        <f>-RevReq!AW274</f>
        <v>0</v>
      </c>
      <c r="AX184" s="189">
        <f>-RevReq!AX274</f>
        <v>0</v>
      </c>
      <c r="AY184" s="189">
        <f>-RevReq!AY274</f>
        <v>0</v>
      </c>
      <c r="AZ184" s="189">
        <f>-RevReq!AZ274</f>
        <v>0</v>
      </c>
      <c r="BA184" s="189">
        <f>-RevReq!BA274</f>
        <v>0</v>
      </c>
      <c r="BB184" s="189">
        <f>-RevReq!BB274</f>
        <v>0</v>
      </c>
      <c r="BC184" s="189">
        <f>-RevReq!BC274</f>
        <v>0</v>
      </c>
      <c r="BD184" s="189">
        <f>-RevReq!BD274</f>
        <v>0</v>
      </c>
      <c r="BE184" s="189">
        <f>-RevReq!BE274</f>
        <v>0</v>
      </c>
      <c r="BF184" s="189">
        <f>-RevReq!BF274</f>
        <v>0</v>
      </c>
      <c r="BG184" s="189">
        <f>-RevReq!BG274</f>
        <v>0</v>
      </c>
      <c r="BH184" s="189">
        <f>-RevReq!BH274</f>
        <v>0</v>
      </c>
      <c r="BI184" s="189">
        <f>-RevReq!BI274</f>
        <v>0</v>
      </c>
      <c r="BJ184" s="189">
        <f>-RevReq!BJ274</f>
        <v>0</v>
      </c>
      <c r="BK184" s="189">
        <f>-RevReq!BK274</f>
        <v>0</v>
      </c>
      <c r="BL184" s="189">
        <f>-RevReq!BL274</f>
        <v>0</v>
      </c>
      <c r="BM184" s="189">
        <f>-RevReq!BM274</f>
        <v>0</v>
      </c>
    </row>
    <row r="185" spans="3:65" x14ac:dyDescent="0.2">
      <c r="C185" s="51">
        <f t="shared" si="153"/>
        <v>11</v>
      </c>
      <c r="D185" s="37" t="str">
        <f t="shared" si="152"/>
        <v>item 11</v>
      </c>
      <c r="E185" s="37" t="str">
        <f t="shared" si="152"/>
        <v>Operating Expense</v>
      </c>
      <c r="F185" s="37">
        <f t="shared" si="152"/>
        <v>2</v>
      </c>
      <c r="G185" s="62"/>
      <c r="H185" s="64"/>
      <c r="K185" s="123">
        <f t="shared" si="154"/>
        <v>0</v>
      </c>
      <c r="L185" s="124">
        <f t="shared" si="155"/>
        <v>0</v>
      </c>
      <c r="O185" s="189">
        <f>-RevReq!O275</f>
        <v>0</v>
      </c>
      <c r="P185" s="189">
        <f>-RevReq!P275</f>
        <v>0</v>
      </c>
      <c r="Q185" s="189">
        <f>-RevReq!Q275</f>
        <v>0</v>
      </c>
      <c r="R185" s="189">
        <f>-RevReq!R275</f>
        <v>0</v>
      </c>
      <c r="S185" s="189">
        <f>-RevReq!S275</f>
        <v>0</v>
      </c>
      <c r="T185" s="189">
        <f>-RevReq!T275</f>
        <v>0</v>
      </c>
      <c r="U185" s="189">
        <f>-RevReq!U275</f>
        <v>0</v>
      </c>
      <c r="V185" s="189">
        <f>-RevReq!V275</f>
        <v>0</v>
      </c>
      <c r="W185" s="189">
        <f>-RevReq!W275</f>
        <v>0</v>
      </c>
      <c r="X185" s="189">
        <f>-RevReq!X275</f>
        <v>0</v>
      </c>
      <c r="Y185" s="189">
        <f>-RevReq!Y275</f>
        <v>0</v>
      </c>
      <c r="Z185" s="189">
        <f>-RevReq!Z275</f>
        <v>0</v>
      </c>
      <c r="AA185" s="189">
        <f>-RevReq!AA275</f>
        <v>0</v>
      </c>
      <c r="AB185" s="189">
        <f>-RevReq!AB275</f>
        <v>0</v>
      </c>
      <c r="AC185" s="189">
        <f>-RevReq!AC275</f>
        <v>0</v>
      </c>
      <c r="AD185" s="189">
        <f>-RevReq!AD275</f>
        <v>0</v>
      </c>
      <c r="AE185" s="189">
        <f>-RevReq!AE275</f>
        <v>0</v>
      </c>
      <c r="AF185" s="189">
        <f>-RevReq!AF275</f>
        <v>0</v>
      </c>
      <c r="AG185" s="189">
        <f>-RevReq!AG275</f>
        <v>0</v>
      </c>
      <c r="AH185" s="189">
        <f>-RevReq!AH275</f>
        <v>0</v>
      </c>
      <c r="AI185" s="189">
        <f>-RevReq!AI275</f>
        <v>0</v>
      </c>
      <c r="AJ185" s="189">
        <f>-RevReq!AJ275</f>
        <v>0</v>
      </c>
      <c r="AK185" s="189">
        <f>-RevReq!AK275</f>
        <v>0</v>
      </c>
      <c r="AL185" s="189">
        <f>-RevReq!AL275</f>
        <v>0</v>
      </c>
      <c r="AM185" s="189">
        <f>-RevReq!AM275</f>
        <v>0</v>
      </c>
      <c r="AN185" s="189">
        <f>-RevReq!AN275</f>
        <v>0</v>
      </c>
      <c r="AO185" s="189">
        <f>-RevReq!AO275</f>
        <v>0</v>
      </c>
      <c r="AP185" s="189">
        <f>-RevReq!AP275</f>
        <v>0</v>
      </c>
      <c r="AQ185" s="189">
        <f>-RevReq!AQ275</f>
        <v>0</v>
      </c>
      <c r="AR185" s="189">
        <f>-RevReq!AR275</f>
        <v>0</v>
      </c>
      <c r="AS185" s="189">
        <f>-RevReq!AS275</f>
        <v>0</v>
      </c>
      <c r="AT185" s="189">
        <f>-RevReq!AT275</f>
        <v>0</v>
      </c>
      <c r="AU185" s="189">
        <f>-RevReq!AU275</f>
        <v>0</v>
      </c>
      <c r="AV185" s="189">
        <f>-RevReq!AV275</f>
        <v>0</v>
      </c>
      <c r="AW185" s="189">
        <f>-RevReq!AW275</f>
        <v>0</v>
      </c>
      <c r="AX185" s="189">
        <f>-RevReq!AX275</f>
        <v>0</v>
      </c>
      <c r="AY185" s="189">
        <f>-RevReq!AY275</f>
        <v>0</v>
      </c>
      <c r="AZ185" s="189">
        <f>-RevReq!AZ275</f>
        <v>0</v>
      </c>
      <c r="BA185" s="189">
        <f>-RevReq!BA275</f>
        <v>0</v>
      </c>
      <c r="BB185" s="189">
        <f>-RevReq!BB275</f>
        <v>0</v>
      </c>
      <c r="BC185" s="189">
        <f>-RevReq!BC275</f>
        <v>0</v>
      </c>
      <c r="BD185" s="189">
        <f>-RevReq!BD275</f>
        <v>0</v>
      </c>
      <c r="BE185" s="189">
        <f>-RevReq!BE275</f>
        <v>0</v>
      </c>
      <c r="BF185" s="189">
        <f>-RevReq!BF275</f>
        <v>0</v>
      </c>
      <c r="BG185" s="189">
        <f>-RevReq!BG275</f>
        <v>0</v>
      </c>
      <c r="BH185" s="189">
        <f>-RevReq!BH275</f>
        <v>0</v>
      </c>
      <c r="BI185" s="189">
        <f>-RevReq!BI275</f>
        <v>0</v>
      </c>
      <c r="BJ185" s="189">
        <f>-RevReq!BJ275</f>
        <v>0</v>
      </c>
      <c r="BK185" s="189">
        <f>-RevReq!BK275</f>
        <v>0</v>
      </c>
      <c r="BL185" s="189">
        <f>-RevReq!BL275</f>
        <v>0</v>
      </c>
      <c r="BM185" s="189">
        <f>-RevReq!BM275</f>
        <v>0</v>
      </c>
    </row>
    <row r="186" spans="3:65" x14ac:dyDescent="0.2">
      <c r="C186" s="51">
        <f t="shared" si="153"/>
        <v>12</v>
      </c>
      <c r="D186" s="37" t="str">
        <f t="shared" si="152"/>
        <v>item 12</v>
      </c>
      <c r="E186" s="37" t="str">
        <f t="shared" si="152"/>
        <v>Operating Expense</v>
      </c>
      <c r="F186" s="37">
        <f t="shared" si="152"/>
        <v>2</v>
      </c>
      <c r="G186" s="62"/>
      <c r="H186" s="64"/>
      <c r="K186" s="123">
        <f t="shared" si="154"/>
        <v>0</v>
      </c>
      <c r="L186" s="124">
        <f t="shared" si="155"/>
        <v>0</v>
      </c>
      <c r="O186" s="189">
        <f>-RevReq!O276</f>
        <v>0</v>
      </c>
      <c r="P186" s="189">
        <f>-RevReq!P276</f>
        <v>0</v>
      </c>
      <c r="Q186" s="189">
        <f>-RevReq!Q276</f>
        <v>0</v>
      </c>
      <c r="R186" s="189">
        <f>-RevReq!R276</f>
        <v>0</v>
      </c>
      <c r="S186" s="189">
        <f>-RevReq!S276</f>
        <v>0</v>
      </c>
      <c r="T186" s="189">
        <f>-RevReq!T276</f>
        <v>0</v>
      </c>
      <c r="U186" s="189">
        <f>-RevReq!U276</f>
        <v>0</v>
      </c>
      <c r="V186" s="189">
        <f>-RevReq!V276</f>
        <v>0</v>
      </c>
      <c r="W186" s="189">
        <f>-RevReq!W276</f>
        <v>0</v>
      </c>
      <c r="X186" s="189">
        <f>-RevReq!X276</f>
        <v>0</v>
      </c>
      <c r="Y186" s="189">
        <f>-RevReq!Y276</f>
        <v>0</v>
      </c>
      <c r="Z186" s="189">
        <f>-RevReq!Z276</f>
        <v>0</v>
      </c>
      <c r="AA186" s="189">
        <f>-RevReq!AA276</f>
        <v>0</v>
      </c>
      <c r="AB186" s="189">
        <f>-RevReq!AB276</f>
        <v>0</v>
      </c>
      <c r="AC186" s="189">
        <f>-RevReq!AC276</f>
        <v>0</v>
      </c>
      <c r="AD186" s="189">
        <f>-RevReq!AD276</f>
        <v>0</v>
      </c>
      <c r="AE186" s="189">
        <f>-RevReq!AE276</f>
        <v>0</v>
      </c>
      <c r="AF186" s="189">
        <f>-RevReq!AF276</f>
        <v>0</v>
      </c>
      <c r="AG186" s="189">
        <f>-RevReq!AG276</f>
        <v>0</v>
      </c>
      <c r="AH186" s="189">
        <f>-RevReq!AH276</f>
        <v>0</v>
      </c>
      <c r="AI186" s="189">
        <f>-RevReq!AI276</f>
        <v>0</v>
      </c>
      <c r="AJ186" s="189">
        <f>-RevReq!AJ276</f>
        <v>0</v>
      </c>
      <c r="AK186" s="189">
        <f>-RevReq!AK276</f>
        <v>0</v>
      </c>
      <c r="AL186" s="189">
        <f>-RevReq!AL276</f>
        <v>0</v>
      </c>
      <c r="AM186" s="189">
        <f>-RevReq!AM276</f>
        <v>0</v>
      </c>
      <c r="AN186" s="189">
        <f>-RevReq!AN276</f>
        <v>0</v>
      </c>
      <c r="AO186" s="189">
        <f>-RevReq!AO276</f>
        <v>0</v>
      </c>
      <c r="AP186" s="189">
        <f>-RevReq!AP276</f>
        <v>0</v>
      </c>
      <c r="AQ186" s="189">
        <f>-RevReq!AQ276</f>
        <v>0</v>
      </c>
      <c r="AR186" s="189">
        <f>-RevReq!AR276</f>
        <v>0</v>
      </c>
      <c r="AS186" s="189">
        <f>-RevReq!AS276</f>
        <v>0</v>
      </c>
      <c r="AT186" s="189">
        <f>-RevReq!AT276</f>
        <v>0</v>
      </c>
      <c r="AU186" s="189">
        <f>-RevReq!AU276</f>
        <v>0</v>
      </c>
      <c r="AV186" s="189">
        <f>-RevReq!AV276</f>
        <v>0</v>
      </c>
      <c r="AW186" s="189">
        <f>-RevReq!AW276</f>
        <v>0</v>
      </c>
      <c r="AX186" s="189">
        <f>-RevReq!AX276</f>
        <v>0</v>
      </c>
      <c r="AY186" s="189">
        <f>-RevReq!AY276</f>
        <v>0</v>
      </c>
      <c r="AZ186" s="189">
        <f>-RevReq!AZ276</f>
        <v>0</v>
      </c>
      <c r="BA186" s="189">
        <f>-RevReq!BA276</f>
        <v>0</v>
      </c>
      <c r="BB186" s="189">
        <f>-RevReq!BB276</f>
        <v>0</v>
      </c>
      <c r="BC186" s="189">
        <f>-RevReq!BC276</f>
        <v>0</v>
      </c>
      <c r="BD186" s="189">
        <f>-RevReq!BD276</f>
        <v>0</v>
      </c>
      <c r="BE186" s="189">
        <f>-RevReq!BE276</f>
        <v>0</v>
      </c>
      <c r="BF186" s="189">
        <f>-RevReq!BF276</f>
        <v>0</v>
      </c>
      <c r="BG186" s="189">
        <f>-RevReq!BG276</f>
        <v>0</v>
      </c>
      <c r="BH186" s="189">
        <f>-RevReq!BH276</f>
        <v>0</v>
      </c>
      <c r="BI186" s="189">
        <f>-RevReq!BI276</f>
        <v>0</v>
      </c>
      <c r="BJ186" s="189">
        <f>-RevReq!BJ276</f>
        <v>0</v>
      </c>
      <c r="BK186" s="189">
        <f>-RevReq!BK276</f>
        <v>0</v>
      </c>
      <c r="BL186" s="189">
        <f>-RevReq!BL276</f>
        <v>0</v>
      </c>
      <c r="BM186" s="189">
        <f>-RevReq!BM276</f>
        <v>0</v>
      </c>
    </row>
    <row r="187" spans="3:65" x14ac:dyDescent="0.2">
      <c r="C187" s="51">
        <f t="shared" si="153"/>
        <v>13</v>
      </c>
      <c r="D187" s="37" t="str">
        <f t="shared" si="152"/>
        <v>item 13</v>
      </c>
      <c r="E187" s="37" t="str">
        <f t="shared" si="152"/>
        <v>Operating Expense</v>
      </c>
      <c r="F187" s="37">
        <f t="shared" si="152"/>
        <v>2</v>
      </c>
      <c r="G187" s="62"/>
      <c r="H187" s="64"/>
      <c r="K187" s="123">
        <f t="shared" si="154"/>
        <v>0</v>
      </c>
      <c r="L187" s="124">
        <f t="shared" si="155"/>
        <v>0</v>
      </c>
      <c r="O187" s="189">
        <f>-RevReq!O277</f>
        <v>0</v>
      </c>
      <c r="P187" s="189">
        <f>-RevReq!P277</f>
        <v>0</v>
      </c>
      <c r="Q187" s="189">
        <f>-RevReq!Q277</f>
        <v>0</v>
      </c>
      <c r="R187" s="189">
        <f>-RevReq!R277</f>
        <v>0</v>
      </c>
      <c r="S187" s="189">
        <f>-RevReq!S277</f>
        <v>0</v>
      </c>
      <c r="T187" s="189">
        <f>-RevReq!T277</f>
        <v>0</v>
      </c>
      <c r="U187" s="189">
        <f>-RevReq!U277</f>
        <v>0</v>
      </c>
      <c r="V187" s="189">
        <f>-RevReq!V277</f>
        <v>0</v>
      </c>
      <c r="W187" s="189">
        <f>-RevReq!W277</f>
        <v>0</v>
      </c>
      <c r="X187" s="189">
        <f>-RevReq!X277</f>
        <v>0</v>
      </c>
      <c r="Y187" s="189">
        <f>-RevReq!Y277</f>
        <v>0</v>
      </c>
      <c r="Z187" s="189">
        <f>-RevReq!Z277</f>
        <v>0</v>
      </c>
      <c r="AA187" s="189">
        <f>-RevReq!AA277</f>
        <v>0</v>
      </c>
      <c r="AB187" s="189">
        <f>-RevReq!AB277</f>
        <v>0</v>
      </c>
      <c r="AC187" s="189">
        <f>-RevReq!AC277</f>
        <v>0</v>
      </c>
      <c r="AD187" s="189">
        <f>-RevReq!AD277</f>
        <v>0</v>
      </c>
      <c r="AE187" s="189">
        <f>-RevReq!AE277</f>
        <v>0</v>
      </c>
      <c r="AF187" s="189">
        <f>-RevReq!AF277</f>
        <v>0</v>
      </c>
      <c r="AG187" s="189">
        <f>-RevReq!AG277</f>
        <v>0</v>
      </c>
      <c r="AH187" s="189">
        <f>-RevReq!AH277</f>
        <v>0</v>
      </c>
      <c r="AI187" s="189">
        <f>-RevReq!AI277</f>
        <v>0</v>
      </c>
      <c r="AJ187" s="189">
        <f>-RevReq!AJ277</f>
        <v>0</v>
      </c>
      <c r="AK187" s="189">
        <f>-RevReq!AK277</f>
        <v>0</v>
      </c>
      <c r="AL187" s="189">
        <f>-RevReq!AL277</f>
        <v>0</v>
      </c>
      <c r="AM187" s="189">
        <f>-RevReq!AM277</f>
        <v>0</v>
      </c>
      <c r="AN187" s="189">
        <f>-RevReq!AN277</f>
        <v>0</v>
      </c>
      <c r="AO187" s="189">
        <f>-RevReq!AO277</f>
        <v>0</v>
      </c>
      <c r="AP187" s="189">
        <f>-RevReq!AP277</f>
        <v>0</v>
      </c>
      <c r="AQ187" s="189">
        <f>-RevReq!AQ277</f>
        <v>0</v>
      </c>
      <c r="AR187" s="189">
        <f>-RevReq!AR277</f>
        <v>0</v>
      </c>
      <c r="AS187" s="189">
        <f>-RevReq!AS277</f>
        <v>0</v>
      </c>
      <c r="AT187" s="189">
        <f>-RevReq!AT277</f>
        <v>0</v>
      </c>
      <c r="AU187" s="189">
        <f>-RevReq!AU277</f>
        <v>0</v>
      </c>
      <c r="AV187" s="189">
        <f>-RevReq!AV277</f>
        <v>0</v>
      </c>
      <c r="AW187" s="189">
        <f>-RevReq!AW277</f>
        <v>0</v>
      </c>
      <c r="AX187" s="189">
        <f>-RevReq!AX277</f>
        <v>0</v>
      </c>
      <c r="AY187" s="189">
        <f>-RevReq!AY277</f>
        <v>0</v>
      </c>
      <c r="AZ187" s="189">
        <f>-RevReq!AZ277</f>
        <v>0</v>
      </c>
      <c r="BA187" s="189">
        <f>-RevReq!BA277</f>
        <v>0</v>
      </c>
      <c r="BB187" s="189">
        <f>-RevReq!BB277</f>
        <v>0</v>
      </c>
      <c r="BC187" s="189">
        <f>-RevReq!BC277</f>
        <v>0</v>
      </c>
      <c r="BD187" s="189">
        <f>-RevReq!BD277</f>
        <v>0</v>
      </c>
      <c r="BE187" s="189">
        <f>-RevReq!BE277</f>
        <v>0</v>
      </c>
      <c r="BF187" s="189">
        <f>-RevReq!BF277</f>
        <v>0</v>
      </c>
      <c r="BG187" s="189">
        <f>-RevReq!BG277</f>
        <v>0</v>
      </c>
      <c r="BH187" s="189">
        <f>-RevReq!BH277</f>
        <v>0</v>
      </c>
      <c r="BI187" s="189">
        <f>-RevReq!BI277</f>
        <v>0</v>
      </c>
      <c r="BJ187" s="189">
        <f>-RevReq!BJ277</f>
        <v>0</v>
      </c>
      <c r="BK187" s="189">
        <f>-RevReq!BK277</f>
        <v>0</v>
      </c>
      <c r="BL187" s="189">
        <f>-RevReq!BL277</f>
        <v>0</v>
      </c>
      <c r="BM187" s="189">
        <f>-RevReq!BM277</f>
        <v>0</v>
      </c>
    </row>
    <row r="188" spans="3:65" x14ac:dyDescent="0.2">
      <c r="C188" s="51">
        <f t="shared" si="153"/>
        <v>14</v>
      </c>
      <c r="D188" s="37" t="str">
        <f t="shared" si="152"/>
        <v>item 14</v>
      </c>
      <c r="E188" s="37" t="str">
        <f t="shared" si="152"/>
        <v>Operating Expense</v>
      </c>
      <c r="F188" s="37">
        <f t="shared" si="152"/>
        <v>2</v>
      </c>
      <c r="G188" s="62"/>
      <c r="H188" s="64"/>
      <c r="K188" s="123">
        <f t="shared" si="154"/>
        <v>0</v>
      </c>
      <c r="L188" s="124">
        <f t="shared" si="155"/>
        <v>0</v>
      </c>
      <c r="O188" s="189">
        <f>-RevReq!O278</f>
        <v>0</v>
      </c>
      <c r="P188" s="189">
        <f>-RevReq!P278</f>
        <v>0</v>
      </c>
      <c r="Q188" s="189">
        <f>-RevReq!Q278</f>
        <v>0</v>
      </c>
      <c r="R188" s="189">
        <f>-RevReq!R278</f>
        <v>0</v>
      </c>
      <c r="S188" s="189">
        <f>-RevReq!S278</f>
        <v>0</v>
      </c>
      <c r="T188" s="189">
        <f>-RevReq!T278</f>
        <v>0</v>
      </c>
      <c r="U188" s="189">
        <f>-RevReq!U278</f>
        <v>0</v>
      </c>
      <c r="V188" s="189">
        <f>-RevReq!V278</f>
        <v>0</v>
      </c>
      <c r="W188" s="189">
        <f>-RevReq!W278</f>
        <v>0</v>
      </c>
      <c r="X188" s="189">
        <f>-RevReq!X278</f>
        <v>0</v>
      </c>
      <c r="Y188" s="189">
        <f>-RevReq!Y278</f>
        <v>0</v>
      </c>
      <c r="Z188" s="189">
        <f>-RevReq!Z278</f>
        <v>0</v>
      </c>
      <c r="AA188" s="189">
        <f>-RevReq!AA278</f>
        <v>0</v>
      </c>
      <c r="AB188" s="189">
        <f>-RevReq!AB278</f>
        <v>0</v>
      </c>
      <c r="AC188" s="189">
        <f>-RevReq!AC278</f>
        <v>0</v>
      </c>
      <c r="AD188" s="189">
        <f>-RevReq!AD278</f>
        <v>0</v>
      </c>
      <c r="AE188" s="189">
        <f>-RevReq!AE278</f>
        <v>0</v>
      </c>
      <c r="AF188" s="189">
        <f>-RevReq!AF278</f>
        <v>0</v>
      </c>
      <c r="AG188" s="189">
        <f>-RevReq!AG278</f>
        <v>0</v>
      </c>
      <c r="AH188" s="189">
        <f>-RevReq!AH278</f>
        <v>0</v>
      </c>
      <c r="AI188" s="189">
        <f>-RevReq!AI278</f>
        <v>0</v>
      </c>
      <c r="AJ188" s="189">
        <f>-RevReq!AJ278</f>
        <v>0</v>
      </c>
      <c r="AK188" s="189">
        <f>-RevReq!AK278</f>
        <v>0</v>
      </c>
      <c r="AL188" s="189">
        <f>-RevReq!AL278</f>
        <v>0</v>
      </c>
      <c r="AM188" s="189">
        <f>-RevReq!AM278</f>
        <v>0</v>
      </c>
      <c r="AN188" s="189">
        <f>-RevReq!AN278</f>
        <v>0</v>
      </c>
      <c r="AO188" s="189">
        <f>-RevReq!AO278</f>
        <v>0</v>
      </c>
      <c r="AP188" s="189">
        <f>-RevReq!AP278</f>
        <v>0</v>
      </c>
      <c r="AQ188" s="189">
        <f>-RevReq!AQ278</f>
        <v>0</v>
      </c>
      <c r="AR188" s="189">
        <f>-RevReq!AR278</f>
        <v>0</v>
      </c>
      <c r="AS188" s="189">
        <f>-RevReq!AS278</f>
        <v>0</v>
      </c>
      <c r="AT188" s="189">
        <f>-RevReq!AT278</f>
        <v>0</v>
      </c>
      <c r="AU188" s="189">
        <f>-RevReq!AU278</f>
        <v>0</v>
      </c>
      <c r="AV188" s="189">
        <f>-RevReq!AV278</f>
        <v>0</v>
      </c>
      <c r="AW188" s="189">
        <f>-RevReq!AW278</f>
        <v>0</v>
      </c>
      <c r="AX188" s="189">
        <f>-RevReq!AX278</f>
        <v>0</v>
      </c>
      <c r="AY188" s="189">
        <f>-RevReq!AY278</f>
        <v>0</v>
      </c>
      <c r="AZ188" s="189">
        <f>-RevReq!AZ278</f>
        <v>0</v>
      </c>
      <c r="BA188" s="189">
        <f>-RevReq!BA278</f>
        <v>0</v>
      </c>
      <c r="BB188" s="189">
        <f>-RevReq!BB278</f>
        <v>0</v>
      </c>
      <c r="BC188" s="189">
        <f>-RevReq!BC278</f>
        <v>0</v>
      </c>
      <c r="BD188" s="189">
        <f>-RevReq!BD278</f>
        <v>0</v>
      </c>
      <c r="BE188" s="189">
        <f>-RevReq!BE278</f>
        <v>0</v>
      </c>
      <c r="BF188" s="189">
        <f>-RevReq!BF278</f>
        <v>0</v>
      </c>
      <c r="BG188" s="189">
        <f>-RevReq!BG278</f>
        <v>0</v>
      </c>
      <c r="BH188" s="189">
        <f>-RevReq!BH278</f>
        <v>0</v>
      </c>
      <c r="BI188" s="189">
        <f>-RevReq!BI278</f>
        <v>0</v>
      </c>
      <c r="BJ188" s="189">
        <f>-RevReq!BJ278</f>
        <v>0</v>
      </c>
      <c r="BK188" s="189">
        <f>-RevReq!BK278</f>
        <v>0</v>
      </c>
      <c r="BL188" s="189">
        <f>-RevReq!BL278</f>
        <v>0</v>
      </c>
      <c r="BM188" s="189">
        <f>-RevReq!BM278</f>
        <v>0</v>
      </c>
    </row>
    <row r="189" spans="3:65" x14ac:dyDescent="0.2">
      <c r="C189" s="51">
        <f t="shared" si="153"/>
        <v>15</v>
      </c>
      <c r="D189" s="37" t="str">
        <f t="shared" si="152"/>
        <v>item 15</v>
      </c>
      <c r="E189" s="37" t="str">
        <f t="shared" si="152"/>
        <v>Operating Expense</v>
      </c>
      <c r="F189" s="37">
        <f t="shared" si="152"/>
        <v>2</v>
      </c>
      <c r="G189" s="62"/>
      <c r="H189" s="64"/>
      <c r="K189" s="123">
        <f t="shared" si="154"/>
        <v>0</v>
      </c>
      <c r="L189" s="124">
        <f t="shared" si="155"/>
        <v>0</v>
      </c>
      <c r="O189" s="189">
        <f>-RevReq!O279</f>
        <v>0</v>
      </c>
      <c r="P189" s="189">
        <f>-RevReq!P279</f>
        <v>0</v>
      </c>
      <c r="Q189" s="189">
        <f>-RevReq!Q279</f>
        <v>0</v>
      </c>
      <c r="R189" s="189">
        <f>-RevReq!R279</f>
        <v>0</v>
      </c>
      <c r="S189" s="189">
        <f>-RevReq!S279</f>
        <v>0</v>
      </c>
      <c r="T189" s="189">
        <f>-RevReq!T279</f>
        <v>0</v>
      </c>
      <c r="U189" s="189">
        <f>-RevReq!U279</f>
        <v>0</v>
      </c>
      <c r="V189" s="189">
        <f>-RevReq!V279</f>
        <v>0</v>
      </c>
      <c r="W189" s="189">
        <f>-RevReq!W279</f>
        <v>0</v>
      </c>
      <c r="X189" s="189">
        <f>-RevReq!X279</f>
        <v>0</v>
      </c>
      <c r="Y189" s="189">
        <f>-RevReq!Y279</f>
        <v>0</v>
      </c>
      <c r="Z189" s="189">
        <f>-RevReq!Z279</f>
        <v>0</v>
      </c>
      <c r="AA189" s="189">
        <f>-RevReq!AA279</f>
        <v>0</v>
      </c>
      <c r="AB189" s="189">
        <f>-RevReq!AB279</f>
        <v>0</v>
      </c>
      <c r="AC189" s="189">
        <f>-RevReq!AC279</f>
        <v>0</v>
      </c>
      <c r="AD189" s="189">
        <f>-RevReq!AD279</f>
        <v>0</v>
      </c>
      <c r="AE189" s="189">
        <f>-RevReq!AE279</f>
        <v>0</v>
      </c>
      <c r="AF189" s="189">
        <f>-RevReq!AF279</f>
        <v>0</v>
      </c>
      <c r="AG189" s="189">
        <f>-RevReq!AG279</f>
        <v>0</v>
      </c>
      <c r="AH189" s="189">
        <f>-RevReq!AH279</f>
        <v>0</v>
      </c>
      <c r="AI189" s="189">
        <f>-RevReq!AI279</f>
        <v>0</v>
      </c>
      <c r="AJ189" s="189">
        <f>-RevReq!AJ279</f>
        <v>0</v>
      </c>
      <c r="AK189" s="189">
        <f>-RevReq!AK279</f>
        <v>0</v>
      </c>
      <c r="AL189" s="189">
        <f>-RevReq!AL279</f>
        <v>0</v>
      </c>
      <c r="AM189" s="189">
        <f>-RevReq!AM279</f>
        <v>0</v>
      </c>
      <c r="AN189" s="189">
        <f>-RevReq!AN279</f>
        <v>0</v>
      </c>
      <c r="AO189" s="189">
        <f>-RevReq!AO279</f>
        <v>0</v>
      </c>
      <c r="AP189" s="189">
        <f>-RevReq!AP279</f>
        <v>0</v>
      </c>
      <c r="AQ189" s="189">
        <f>-RevReq!AQ279</f>
        <v>0</v>
      </c>
      <c r="AR189" s="189">
        <f>-RevReq!AR279</f>
        <v>0</v>
      </c>
      <c r="AS189" s="189">
        <f>-RevReq!AS279</f>
        <v>0</v>
      </c>
      <c r="AT189" s="189">
        <f>-RevReq!AT279</f>
        <v>0</v>
      </c>
      <c r="AU189" s="189">
        <f>-RevReq!AU279</f>
        <v>0</v>
      </c>
      <c r="AV189" s="189">
        <f>-RevReq!AV279</f>
        <v>0</v>
      </c>
      <c r="AW189" s="189">
        <f>-RevReq!AW279</f>
        <v>0</v>
      </c>
      <c r="AX189" s="189">
        <f>-RevReq!AX279</f>
        <v>0</v>
      </c>
      <c r="AY189" s="189">
        <f>-RevReq!AY279</f>
        <v>0</v>
      </c>
      <c r="AZ189" s="189">
        <f>-RevReq!AZ279</f>
        <v>0</v>
      </c>
      <c r="BA189" s="189">
        <f>-RevReq!BA279</f>
        <v>0</v>
      </c>
      <c r="BB189" s="189">
        <f>-RevReq!BB279</f>
        <v>0</v>
      </c>
      <c r="BC189" s="189">
        <f>-RevReq!BC279</f>
        <v>0</v>
      </c>
      <c r="BD189" s="189">
        <f>-RevReq!BD279</f>
        <v>0</v>
      </c>
      <c r="BE189" s="189">
        <f>-RevReq!BE279</f>
        <v>0</v>
      </c>
      <c r="BF189" s="189">
        <f>-RevReq!BF279</f>
        <v>0</v>
      </c>
      <c r="BG189" s="189">
        <f>-RevReq!BG279</f>
        <v>0</v>
      </c>
      <c r="BH189" s="189">
        <f>-RevReq!BH279</f>
        <v>0</v>
      </c>
      <c r="BI189" s="189">
        <f>-RevReq!BI279</f>
        <v>0</v>
      </c>
      <c r="BJ189" s="189">
        <f>-RevReq!BJ279</f>
        <v>0</v>
      </c>
      <c r="BK189" s="189">
        <f>-RevReq!BK279</f>
        <v>0</v>
      </c>
      <c r="BL189" s="189">
        <f>-RevReq!BL279</f>
        <v>0</v>
      </c>
      <c r="BM189" s="189">
        <f>-RevReq!BM279</f>
        <v>0</v>
      </c>
    </row>
    <row r="190" spans="3:65" x14ac:dyDescent="0.2">
      <c r="C190" s="51">
        <f t="shared" si="153"/>
        <v>16</v>
      </c>
      <c r="D190" s="37" t="str">
        <f t="shared" si="152"/>
        <v>item 16</v>
      </c>
      <c r="E190" s="37" t="str">
        <f t="shared" si="152"/>
        <v>Operating Expense</v>
      </c>
      <c r="F190" s="37">
        <f t="shared" si="152"/>
        <v>2</v>
      </c>
      <c r="G190" s="62"/>
      <c r="H190" s="64"/>
      <c r="K190" s="123">
        <f t="shared" si="154"/>
        <v>0</v>
      </c>
      <c r="L190" s="124">
        <f t="shared" si="155"/>
        <v>0</v>
      </c>
      <c r="O190" s="189">
        <f>-RevReq!O280</f>
        <v>0</v>
      </c>
      <c r="P190" s="189">
        <f>-RevReq!P280</f>
        <v>0</v>
      </c>
      <c r="Q190" s="189">
        <f>-RevReq!Q280</f>
        <v>0</v>
      </c>
      <c r="R190" s="189">
        <f>-RevReq!R280</f>
        <v>0</v>
      </c>
      <c r="S190" s="189">
        <f>-RevReq!S280</f>
        <v>0</v>
      </c>
      <c r="T190" s="189">
        <f>-RevReq!T280</f>
        <v>0</v>
      </c>
      <c r="U190" s="189">
        <f>-RevReq!U280</f>
        <v>0</v>
      </c>
      <c r="V190" s="189">
        <f>-RevReq!V280</f>
        <v>0</v>
      </c>
      <c r="W190" s="189">
        <f>-RevReq!W280</f>
        <v>0</v>
      </c>
      <c r="X190" s="189">
        <f>-RevReq!X280</f>
        <v>0</v>
      </c>
      <c r="Y190" s="189">
        <f>-RevReq!Y280</f>
        <v>0</v>
      </c>
      <c r="Z190" s="189">
        <f>-RevReq!Z280</f>
        <v>0</v>
      </c>
      <c r="AA190" s="189">
        <f>-RevReq!AA280</f>
        <v>0</v>
      </c>
      <c r="AB190" s="189">
        <f>-RevReq!AB280</f>
        <v>0</v>
      </c>
      <c r="AC190" s="189">
        <f>-RevReq!AC280</f>
        <v>0</v>
      </c>
      <c r="AD190" s="189">
        <f>-RevReq!AD280</f>
        <v>0</v>
      </c>
      <c r="AE190" s="189">
        <f>-RevReq!AE280</f>
        <v>0</v>
      </c>
      <c r="AF190" s="189">
        <f>-RevReq!AF280</f>
        <v>0</v>
      </c>
      <c r="AG190" s="189">
        <f>-RevReq!AG280</f>
        <v>0</v>
      </c>
      <c r="AH190" s="189">
        <f>-RevReq!AH280</f>
        <v>0</v>
      </c>
      <c r="AI190" s="189">
        <f>-RevReq!AI280</f>
        <v>0</v>
      </c>
      <c r="AJ190" s="189">
        <f>-RevReq!AJ280</f>
        <v>0</v>
      </c>
      <c r="AK190" s="189">
        <f>-RevReq!AK280</f>
        <v>0</v>
      </c>
      <c r="AL190" s="189">
        <f>-RevReq!AL280</f>
        <v>0</v>
      </c>
      <c r="AM190" s="189">
        <f>-RevReq!AM280</f>
        <v>0</v>
      </c>
      <c r="AN190" s="189">
        <f>-RevReq!AN280</f>
        <v>0</v>
      </c>
      <c r="AO190" s="189">
        <f>-RevReq!AO280</f>
        <v>0</v>
      </c>
      <c r="AP190" s="189">
        <f>-RevReq!AP280</f>
        <v>0</v>
      </c>
      <c r="AQ190" s="189">
        <f>-RevReq!AQ280</f>
        <v>0</v>
      </c>
      <c r="AR190" s="189">
        <f>-RevReq!AR280</f>
        <v>0</v>
      </c>
      <c r="AS190" s="189">
        <f>-RevReq!AS280</f>
        <v>0</v>
      </c>
      <c r="AT190" s="189">
        <f>-RevReq!AT280</f>
        <v>0</v>
      </c>
      <c r="AU190" s="189">
        <f>-RevReq!AU280</f>
        <v>0</v>
      </c>
      <c r="AV190" s="189">
        <f>-RevReq!AV280</f>
        <v>0</v>
      </c>
      <c r="AW190" s="189">
        <f>-RevReq!AW280</f>
        <v>0</v>
      </c>
      <c r="AX190" s="189">
        <f>-RevReq!AX280</f>
        <v>0</v>
      </c>
      <c r="AY190" s="189">
        <f>-RevReq!AY280</f>
        <v>0</v>
      </c>
      <c r="AZ190" s="189">
        <f>-RevReq!AZ280</f>
        <v>0</v>
      </c>
      <c r="BA190" s="189">
        <f>-RevReq!BA280</f>
        <v>0</v>
      </c>
      <c r="BB190" s="189">
        <f>-RevReq!BB280</f>
        <v>0</v>
      </c>
      <c r="BC190" s="189">
        <f>-RevReq!BC280</f>
        <v>0</v>
      </c>
      <c r="BD190" s="189">
        <f>-RevReq!BD280</f>
        <v>0</v>
      </c>
      <c r="BE190" s="189">
        <f>-RevReq!BE280</f>
        <v>0</v>
      </c>
      <c r="BF190" s="189">
        <f>-RevReq!BF280</f>
        <v>0</v>
      </c>
      <c r="BG190" s="189">
        <f>-RevReq!BG280</f>
        <v>0</v>
      </c>
      <c r="BH190" s="189">
        <f>-RevReq!BH280</f>
        <v>0</v>
      </c>
      <c r="BI190" s="189">
        <f>-RevReq!BI280</f>
        <v>0</v>
      </c>
      <c r="BJ190" s="189">
        <f>-RevReq!BJ280</f>
        <v>0</v>
      </c>
      <c r="BK190" s="189">
        <f>-RevReq!BK280</f>
        <v>0</v>
      </c>
      <c r="BL190" s="189">
        <f>-RevReq!BL280</f>
        <v>0</v>
      </c>
      <c r="BM190" s="189">
        <f>-RevReq!BM280</f>
        <v>0</v>
      </c>
    </row>
    <row r="191" spans="3:65" x14ac:dyDescent="0.2">
      <c r="C191" s="51">
        <f t="shared" si="153"/>
        <v>17</v>
      </c>
      <c r="D191" s="37" t="str">
        <f t="shared" si="152"/>
        <v>item 17</v>
      </c>
      <c r="E191" s="37" t="str">
        <f t="shared" si="152"/>
        <v>Operating Expense</v>
      </c>
      <c r="F191" s="37">
        <f t="shared" si="152"/>
        <v>2</v>
      </c>
      <c r="G191" s="62"/>
      <c r="H191" s="64"/>
      <c r="K191" s="123">
        <f t="shared" si="154"/>
        <v>0</v>
      </c>
      <c r="L191" s="124">
        <f t="shared" si="155"/>
        <v>0</v>
      </c>
      <c r="O191" s="189">
        <f>-RevReq!O281</f>
        <v>0</v>
      </c>
      <c r="P191" s="189">
        <f>-RevReq!P281</f>
        <v>0</v>
      </c>
      <c r="Q191" s="189">
        <f>-RevReq!Q281</f>
        <v>0</v>
      </c>
      <c r="R191" s="189">
        <f>-RevReq!R281</f>
        <v>0</v>
      </c>
      <c r="S191" s="189">
        <f>-RevReq!S281</f>
        <v>0</v>
      </c>
      <c r="T191" s="189">
        <f>-RevReq!T281</f>
        <v>0</v>
      </c>
      <c r="U191" s="189">
        <f>-RevReq!U281</f>
        <v>0</v>
      </c>
      <c r="V191" s="189">
        <f>-RevReq!V281</f>
        <v>0</v>
      </c>
      <c r="W191" s="189">
        <f>-RevReq!W281</f>
        <v>0</v>
      </c>
      <c r="X191" s="189">
        <f>-RevReq!X281</f>
        <v>0</v>
      </c>
      <c r="Y191" s="189">
        <f>-RevReq!Y281</f>
        <v>0</v>
      </c>
      <c r="Z191" s="189">
        <f>-RevReq!Z281</f>
        <v>0</v>
      </c>
      <c r="AA191" s="189">
        <f>-RevReq!AA281</f>
        <v>0</v>
      </c>
      <c r="AB191" s="189">
        <f>-RevReq!AB281</f>
        <v>0</v>
      </c>
      <c r="AC191" s="189">
        <f>-RevReq!AC281</f>
        <v>0</v>
      </c>
      <c r="AD191" s="189">
        <f>-RevReq!AD281</f>
        <v>0</v>
      </c>
      <c r="AE191" s="189">
        <f>-RevReq!AE281</f>
        <v>0</v>
      </c>
      <c r="AF191" s="189">
        <f>-RevReq!AF281</f>
        <v>0</v>
      </c>
      <c r="AG191" s="189">
        <f>-RevReq!AG281</f>
        <v>0</v>
      </c>
      <c r="AH191" s="189">
        <f>-RevReq!AH281</f>
        <v>0</v>
      </c>
      <c r="AI191" s="189">
        <f>-RevReq!AI281</f>
        <v>0</v>
      </c>
      <c r="AJ191" s="189">
        <f>-RevReq!AJ281</f>
        <v>0</v>
      </c>
      <c r="AK191" s="189">
        <f>-RevReq!AK281</f>
        <v>0</v>
      </c>
      <c r="AL191" s="189">
        <f>-RevReq!AL281</f>
        <v>0</v>
      </c>
      <c r="AM191" s="189">
        <f>-RevReq!AM281</f>
        <v>0</v>
      </c>
      <c r="AN191" s="189">
        <f>-RevReq!AN281</f>
        <v>0</v>
      </c>
      <c r="AO191" s="189">
        <f>-RevReq!AO281</f>
        <v>0</v>
      </c>
      <c r="AP191" s="189">
        <f>-RevReq!AP281</f>
        <v>0</v>
      </c>
      <c r="AQ191" s="189">
        <f>-RevReq!AQ281</f>
        <v>0</v>
      </c>
      <c r="AR191" s="189">
        <f>-RevReq!AR281</f>
        <v>0</v>
      </c>
      <c r="AS191" s="189">
        <f>-RevReq!AS281</f>
        <v>0</v>
      </c>
      <c r="AT191" s="189">
        <f>-RevReq!AT281</f>
        <v>0</v>
      </c>
      <c r="AU191" s="189">
        <f>-RevReq!AU281</f>
        <v>0</v>
      </c>
      <c r="AV191" s="189">
        <f>-RevReq!AV281</f>
        <v>0</v>
      </c>
      <c r="AW191" s="189">
        <f>-RevReq!AW281</f>
        <v>0</v>
      </c>
      <c r="AX191" s="189">
        <f>-RevReq!AX281</f>
        <v>0</v>
      </c>
      <c r="AY191" s="189">
        <f>-RevReq!AY281</f>
        <v>0</v>
      </c>
      <c r="AZ191" s="189">
        <f>-RevReq!AZ281</f>
        <v>0</v>
      </c>
      <c r="BA191" s="189">
        <f>-RevReq!BA281</f>
        <v>0</v>
      </c>
      <c r="BB191" s="189">
        <f>-RevReq!BB281</f>
        <v>0</v>
      </c>
      <c r="BC191" s="189">
        <f>-RevReq!BC281</f>
        <v>0</v>
      </c>
      <c r="BD191" s="189">
        <f>-RevReq!BD281</f>
        <v>0</v>
      </c>
      <c r="BE191" s="189">
        <f>-RevReq!BE281</f>
        <v>0</v>
      </c>
      <c r="BF191" s="189">
        <f>-RevReq!BF281</f>
        <v>0</v>
      </c>
      <c r="BG191" s="189">
        <f>-RevReq!BG281</f>
        <v>0</v>
      </c>
      <c r="BH191" s="189">
        <f>-RevReq!BH281</f>
        <v>0</v>
      </c>
      <c r="BI191" s="189">
        <f>-RevReq!BI281</f>
        <v>0</v>
      </c>
      <c r="BJ191" s="189">
        <f>-RevReq!BJ281</f>
        <v>0</v>
      </c>
      <c r="BK191" s="189">
        <f>-RevReq!BK281</f>
        <v>0</v>
      </c>
      <c r="BL191" s="189">
        <f>-RevReq!BL281</f>
        <v>0</v>
      </c>
      <c r="BM191" s="189">
        <f>-RevReq!BM281</f>
        <v>0</v>
      </c>
    </row>
    <row r="192" spans="3:65" x14ac:dyDescent="0.2">
      <c r="C192" s="51">
        <f t="shared" si="153"/>
        <v>18</v>
      </c>
      <c r="D192" s="37" t="str">
        <f t="shared" si="152"/>
        <v>item 18</v>
      </c>
      <c r="E192" s="37" t="str">
        <f t="shared" si="152"/>
        <v>Operating Expense</v>
      </c>
      <c r="F192" s="37">
        <f t="shared" si="152"/>
        <v>2</v>
      </c>
      <c r="G192" s="62"/>
      <c r="H192" s="64"/>
      <c r="K192" s="123">
        <f t="shared" si="154"/>
        <v>0</v>
      </c>
      <c r="L192" s="124">
        <f t="shared" si="155"/>
        <v>0</v>
      </c>
      <c r="O192" s="189">
        <f>-RevReq!O282</f>
        <v>0</v>
      </c>
      <c r="P192" s="189">
        <f>-RevReq!P282</f>
        <v>0</v>
      </c>
      <c r="Q192" s="189">
        <f>-RevReq!Q282</f>
        <v>0</v>
      </c>
      <c r="R192" s="189">
        <f>-RevReq!R282</f>
        <v>0</v>
      </c>
      <c r="S192" s="189">
        <f>-RevReq!S282</f>
        <v>0</v>
      </c>
      <c r="T192" s="189">
        <f>-RevReq!T282</f>
        <v>0</v>
      </c>
      <c r="U192" s="189">
        <f>-RevReq!U282</f>
        <v>0</v>
      </c>
      <c r="V192" s="189">
        <f>-RevReq!V282</f>
        <v>0</v>
      </c>
      <c r="W192" s="189">
        <f>-RevReq!W282</f>
        <v>0</v>
      </c>
      <c r="X192" s="189">
        <f>-RevReq!X282</f>
        <v>0</v>
      </c>
      <c r="Y192" s="189">
        <f>-RevReq!Y282</f>
        <v>0</v>
      </c>
      <c r="Z192" s="189">
        <f>-RevReq!Z282</f>
        <v>0</v>
      </c>
      <c r="AA192" s="189">
        <f>-RevReq!AA282</f>
        <v>0</v>
      </c>
      <c r="AB192" s="189">
        <f>-RevReq!AB282</f>
        <v>0</v>
      </c>
      <c r="AC192" s="189">
        <f>-RevReq!AC282</f>
        <v>0</v>
      </c>
      <c r="AD192" s="189">
        <f>-RevReq!AD282</f>
        <v>0</v>
      </c>
      <c r="AE192" s="189">
        <f>-RevReq!AE282</f>
        <v>0</v>
      </c>
      <c r="AF192" s="189">
        <f>-RevReq!AF282</f>
        <v>0</v>
      </c>
      <c r="AG192" s="189">
        <f>-RevReq!AG282</f>
        <v>0</v>
      </c>
      <c r="AH192" s="189">
        <f>-RevReq!AH282</f>
        <v>0</v>
      </c>
      <c r="AI192" s="189">
        <f>-RevReq!AI282</f>
        <v>0</v>
      </c>
      <c r="AJ192" s="189">
        <f>-RevReq!AJ282</f>
        <v>0</v>
      </c>
      <c r="AK192" s="189">
        <f>-RevReq!AK282</f>
        <v>0</v>
      </c>
      <c r="AL192" s="189">
        <f>-RevReq!AL282</f>
        <v>0</v>
      </c>
      <c r="AM192" s="189">
        <f>-RevReq!AM282</f>
        <v>0</v>
      </c>
      <c r="AN192" s="189">
        <f>-RevReq!AN282</f>
        <v>0</v>
      </c>
      <c r="AO192" s="189">
        <f>-RevReq!AO282</f>
        <v>0</v>
      </c>
      <c r="AP192" s="189">
        <f>-RevReq!AP282</f>
        <v>0</v>
      </c>
      <c r="AQ192" s="189">
        <f>-RevReq!AQ282</f>
        <v>0</v>
      </c>
      <c r="AR192" s="189">
        <f>-RevReq!AR282</f>
        <v>0</v>
      </c>
      <c r="AS192" s="189">
        <f>-RevReq!AS282</f>
        <v>0</v>
      </c>
      <c r="AT192" s="189">
        <f>-RevReq!AT282</f>
        <v>0</v>
      </c>
      <c r="AU192" s="189">
        <f>-RevReq!AU282</f>
        <v>0</v>
      </c>
      <c r="AV192" s="189">
        <f>-RevReq!AV282</f>
        <v>0</v>
      </c>
      <c r="AW192" s="189">
        <f>-RevReq!AW282</f>
        <v>0</v>
      </c>
      <c r="AX192" s="189">
        <f>-RevReq!AX282</f>
        <v>0</v>
      </c>
      <c r="AY192" s="189">
        <f>-RevReq!AY282</f>
        <v>0</v>
      </c>
      <c r="AZ192" s="189">
        <f>-RevReq!AZ282</f>
        <v>0</v>
      </c>
      <c r="BA192" s="189">
        <f>-RevReq!BA282</f>
        <v>0</v>
      </c>
      <c r="BB192" s="189">
        <f>-RevReq!BB282</f>
        <v>0</v>
      </c>
      <c r="BC192" s="189">
        <f>-RevReq!BC282</f>
        <v>0</v>
      </c>
      <c r="BD192" s="189">
        <f>-RevReq!BD282</f>
        <v>0</v>
      </c>
      <c r="BE192" s="189">
        <f>-RevReq!BE282</f>
        <v>0</v>
      </c>
      <c r="BF192" s="189">
        <f>-RevReq!BF282</f>
        <v>0</v>
      </c>
      <c r="BG192" s="189">
        <f>-RevReq!BG282</f>
        <v>0</v>
      </c>
      <c r="BH192" s="189">
        <f>-RevReq!BH282</f>
        <v>0</v>
      </c>
      <c r="BI192" s="189">
        <f>-RevReq!BI282</f>
        <v>0</v>
      </c>
      <c r="BJ192" s="189">
        <f>-RevReq!BJ282</f>
        <v>0</v>
      </c>
      <c r="BK192" s="189">
        <f>-RevReq!BK282</f>
        <v>0</v>
      </c>
      <c r="BL192" s="189">
        <f>-RevReq!BL282</f>
        <v>0</v>
      </c>
      <c r="BM192" s="189">
        <f>-RevReq!BM282</f>
        <v>0</v>
      </c>
    </row>
    <row r="193" spans="3:65" x14ac:dyDescent="0.2">
      <c r="C193" s="51">
        <f t="shared" si="153"/>
        <v>19</v>
      </c>
      <c r="D193" s="37" t="str">
        <f t="shared" si="152"/>
        <v>item 19</v>
      </c>
      <c r="E193" s="37" t="str">
        <f t="shared" si="152"/>
        <v>Operating Expense</v>
      </c>
      <c r="F193" s="37">
        <f t="shared" si="152"/>
        <v>2</v>
      </c>
      <c r="G193" s="62"/>
      <c r="H193" s="64"/>
      <c r="K193" s="123">
        <f t="shared" si="154"/>
        <v>0</v>
      </c>
      <c r="L193" s="124">
        <f t="shared" si="155"/>
        <v>0</v>
      </c>
      <c r="O193" s="189">
        <f>-RevReq!O283</f>
        <v>0</v>
      </c>
      <c r="P193" s="189">
        <f>-RevReq!P283</f>
        <v>0</v>
      </c>
      <c r="Q193" s="189">
        <f>-RevReq!Q283</f>
        <v>0</v>
      </c>
      <c r="R193" s="189">
        <f>-RevReq!R283</f>
        <v>0</v>
      </c>
      <c r="S193" s="189">
        <f>-RevReq!S283</f>
        <v>0</v>
      </c>
      <c r="T193" s="189">
        <f>-RevReq!T283</f>
        <v>0</v>
      </c>
      <c r="U193" s="189">
        <f>-RevReq!U283</f>
        <v>0</v>
      </c>
      <c r="V193" s="189">
        <f>-RevReq!V283</f>
        <v>0</v>
      </c>
      <c r="W193" s="189">
        <f>-RevReq!W283</f>
        <v>0</v>
      </c>
      <c r="X193" s="189">
        <f>-RevReq!X283</f>
        <v>0</v>
      </c>
      <c r="Y193" s="189">
        <f>-RevReq!Y283</f>
        <v>0</v>
      </c>
      <c r="Z193" s="189">
        <f>-RevReq!Z283</f>
        <v>0</v>
      </c>
      <c r="AA193" s="189">
        <f>-RevReq!AA283</f>
        <v>0</v>
      </c>
      <c r="AB193" s="189">
        <f>-RevReq!AB283</f>
        <v>0</v>
      </c>
      <c r="AC193" s="189">
        <f>-RevReq!AC283</f>
        <v>0</v>
      </c>
      <c r="AD193" s="189">
        <f>-RevReq!AD283</f>
        <v>0</v>
      </c>
      <c r="AE193" s="189">
        <f>-RevReq!AE283</f>
        <v>0</v>
      </c>
      <c r="AF193" s="189">
        <f>-RevReq!AF283</f>
        <v>0</v>
      </c>
      <c r="AG193" s="189">
        <f>-RevReq!AG283</f>
        <v>0</v>
      </c>
      <c r="AH193" s="189">
        <f>-RevReq!AH283</f>
        <v>0</v>
      </c>
      <c r="AI193" s="189">
        <f>-RevReq!AI283</f>
        <v>0</v>
      </c>
      <c r="AJ193" s="189">
        <f>-RevReq!AJ283</f>
        <v>0</v>
      </c>
      <c r="AK193" s="189">
        <f>-RevReq!AK283</f>
        <v>0</v>
      </c>
      <c r="AL193" s="189">
        <f>-RevReq!AL283</f>
        <v>0</v>
      </c>
      <c r="AM193" s="189">
        <f>-RevReq!AM283</f>
        <v>0</v>
      </c>
      <c r="AN193" s="189">
        <f>-RevReq!AN283</f>
        <v>0</v>
      </c>
      <c r="AO193" s="189">
        <f>-RevReq!AO283</f>
        <v>0</v>
      </c>
      <c r="AP193" s="189">
        <f>-RevReq!AP283</f>
        <v>0</v>
      </c>
      <c r="AQ193" s="189">
        <f>-RevReq!AQ283</f>
        <v>0</v>
      </c>
      <c r="AR193" s="189">
        <f>-RevReq!AR283</f>
        <v>0</v>
      </c>
      <c r="AS193" s="189">
        <f>-RevReq!AS283</f>
        <v>0</v>
      </c>
      <c r="AT193" s="189">
        <f>-RevReq!AT283</f>
        <v>0</v>
      </c>
      <c r="AU193" s="189">
        <f>-RevReq!AU283</f>
        <v>0</v>
      </c>
      <c r="AV193" s="189">
        <f>-RevReq!AV283</f>
        <v>0</v>
      </c>
      <c r="AW193" s="189">
        <f>-RevReq!AW283</f>
        <v>0</v>
      </c>
      <c r="AX193" s="189">
        <f>-RevReq!AX283</f>
        <v>0</v>
      </c>
      <c r="AY193" s="189">
        <f>-RevReq!AY283</f>
        <v>0</v>
      </c>
      <c r="AZ193" s="189">
        <f>-RevReq!AZ283</f>
        <v>0</v>
      </c>
      <c r="BA193" s="189">
        <f>-RevReq!BA283</f>
        <v>0</v>
      </c>
      <c r="BB193" s="189">
        <f>-RevReq!BB283</f>
        <v>0</v>
      </c>
      <c r="BC193" s="189">
        <f>-RevReq!BC283</f>
        <v>0</v>
      </c>
      <c r="BD193" s="189">
        <f>-RevReq!BD283</f>
        <v>0</v>
      </c>
      <c r="BE193" s="189">
        <f>-RevReq!BE283</f>
        <v>0</v>
      </c>
      <c r="BF193" s="189">
        <f>-RevReq!BF283</f>
        <v>0</v>
      </c>
      <c r="BG193" s="189">
        <f>-RevReq!BG283</f>
        <v>0</v>
      </c>
      <c r="BH193" s="189">
        <f>-RevReq!BH283</f>
        <v>0</v>
      </c>
      <c r="BI193" s="189">
        <f>-RevReq!BI283</f>
        <v>0</v>
      </c>
      <c r="BJ193" s="189">
        <f>-RevReq!BJ283</f>
        <v>0</v>
      </c>
      <c r="BK193" s="189">
        <f>-RevReq!BK283</f>
        <v>0</v>
      </c>
      <c r="BL193" s="189">
        <f>-RevReq!BL283</f>
        <v>0</v>
      </c>
      <c r="BM193" s="189">
        <f>-RevReq!BM283</f>
        <v>0</v>
      </c>
    </row>
    <row r="194" spans="3:65" x14ac:dyDescent="0.2">
      <c r="C194" s="51">
        <f t="shared" si="153"/>
        <v>20</v>
      </c>
      <c r="D194" s="37" t="str">
        <f t="shared" si="152"/>
        <v>item 20</v>
      </c>
      <c r="E194" s="37" t="str">
        <f t="shared" si="152"/>
        <v>Operating Expense</v>
      </c>
      <c r="F194" s="37">
        <f t="shared" si="152"/>
        <v>2</v>
      </c>
      <c r="G194" s="62"/>
      <c r="H194" s="64"/>
      <c r="K194" s="123">
        <f t="shared" si="154"/>
        <v>0</v>
      </c>
      <c r="L194" s="124">
        <f t="shared" si="155"/>
        <v>0</v>
      </c>
      <c r="O194" s="189">
        <f>-RevReq!O284</f>
        <v>0</v>
      </c>
      <c r="P194" s="189">
        <f>-RevReq!P284</f>
        <v>0</v>
      </c>
      <c r="Q194" s="189">
        <f>-RevReq!Q284</f>
        <v>0</v>
      </c>
      <c r="R194" s="189">
        <f>-RevReq!R284</f>
        <v>0</v>
      </c>
      <c r="S194" s="189">
        <f>-RevReq!S284</f>
        <v>0</v>
      </c>
      <c r="T194" s="189">
        <f>-RevReq!T284</f>
        <v>0</v>
      </c>
      <c r="U194" s="189">
        <f>-RevReq!U284</f>
        <v>0</v>
      </c>
      <c r="V194" s="189">
        <f>-RevReq!V284</f>
        <v>0</v>
      </c>
      <c r="W194" s="189">
        <f>-RevReq!W284</f>
        <v>0</v>
      </c>
      <c r="X194" s="189">
        <f>-RevReq!X284</f>
        <v>0</v>
      </c>
      <c r="Y194" s="189">
        <f>-RevReq!Y284</f>
        <v>0</v>
      </c>
      <c r="Z194" s="189">
        <f>-RevReq!Z284</f>
        <v>0</v>
      </c>
      <c r="AA194" s="189">
        <f>-RevReq!AA284</f>
        <v>0</v>
      </c>
      <c r="AB194" s="189">
        <f>-RevReq!AB284</f>
        <v>0</v>
      </c>
      <c r="AC194" s="189">
        <f>-RevReq!AC284</f>
        <v>0</v>
      </c>
      <c r="AD194" s="189">
        <f>-RevReq!AD284</f>
        <v>0</v>
      </c>
      <c r="AE194" s="189">
        <f>-RevReq!AE284</f>
        <v>0</v>
      </c>
      <c r="AF194" s="189">
        <f>-RevReq!AF284</f>
        <v>0</v>
      </c>
      <c r="AG194" s="189">
        <f>-RevReq!AG284</f>
        <v>0</v>
      </c>
      <c r="AH194" s="189">
        <f>-RevReq!AH284</f>
        <v>0</v>
      </c>
      <c r="AI194" s="189">
        <f>-RevReq!AI284</f>
        <v>0</v>
      </c>
      <c r="AJ194" s="189">
        <f>-RevReq!AJ284</f>
        <v>0</v>
      </c>
      <c r="AK194" s="189">
        <f>-RevReq!AK284</f>
        <v>0</v>
      </c>
      <c r="AL194" s="189">
        <f>-RevReq!AL284</f>
        <v>0</v>
      </c>
      <c r="AM194" s="189">
        <f>-RevReq!AM284</f>
        <v>0</v>
      </c>
      <c r="AN194" s="189">
        <f>-RevReq!AN284</f>
        <v>0</v>
      </c>
      <c r="AO194" s="189">
        <f>-RevReq!AO284</f>
        <v>0</v>
      </c>
      <c r="AP194" s="189">
        <f>-RevReq!AP284</f>
        <v>0</v>
      </c>
      <c r="AQ194" s="189">
        <f>-RevReq!AQ284</f>
        <v>0</v>
      </c>
      <c r="AR194" s="189">
        <f>-RevReq!AR284</f>
        <v>0</v>
      </c>
      <c r="AS194" s="189">
        <f>-RevReq!AS284</f>
        <v>0</v>
      </c>
      <c r="AT194" s="189">
        <f>-RevReq!AT284</f>
        <v>0</v>
      </c>
      <c r="AU194" s="189">
        <f>-RevReq!AU284</f>
        <v>0</v>
      </c>
      <c r="AV194" s="189">
        <f>-RevReq!AV284</f>
        <v>0</v>
      </c>
      <c r="AW194" s="189">
        <f>-RevReq!AW284</f>
        <v>0</v>
      </c>
      <c r="AX194" s="189">
        <f>-RevReq!AX284</f>
        <v>0</v>
      </c>
      <c r="AY194" s="189">
        <f>-RevReq!AY284</f>
        <v>0</v>
      </c>
      <c r="AZ194" s="189">
        <f>-RevReq!AZ284</f>
        <v>0</v>
      </c>
      <c r="BA194" s="189">
        <f>-RevReq!BA284</f>
        <v>0</v>
      </c>
      <c r="BB194" s="189">
        <f>-RevReq!BB284</f>
        <v>0</v>
      </c>
      <c r="BC194" s="189">
        <f>-RevReq!BC284</f>
        <v>0</v>
      </c>
      <c r="BD194" s="189">
        <f>-RevReq!BD284</f>
        <v>0</v>
      </c>
      <c r="BE194" s="189">
        <f>-RevReq!BE284</f>
        <v>0</v>
      </c>
      <c r="BF194" s="189">
        <f>-RevReq!BF284</f>
        <v>0</v>
      </c>
      <c r="BG194" s="189">
        <f>-RevReq!BG284</f>
        <v>0</v>
      </c>
      <c r="BH194" s="189">
        <f>-RevReq!BH284</f>
        <v>0</v>
      </c>
      <c r="BI194" s="189">
        <f>-RevReq!BI284</f>
        <v>0</v>
      </c>
      <c r="BJ194" s="189">
        <f>-RevReq!BJ284</f>
        <v>0</v>
      </c>
      <c r="BK194" s="189">
        <f>-RevReq!BK284</f>
        <v>0</v>
      </c>
      <c r="BL194" s="189">
        <f>-RevReq!BL284</f>
        <v>0</v>
      </c>
      <c r="BM194" s="189">
        <f>-RevReq!BM284</f>
        <v>0</v>
      </c>
    </row>
    <row r="195" spans="3:65" x14ac:dyDescent="0.2">
      <c r="C195" s="51">
        <f t="shared" si="153"/>
        <v>21</v>
      </c>
      <c r="D195" s="37" t="str">
        <f t="shared" si="152"/>
        <v>item 21</v>
      </c>
      <c r="E195" s="37" t="str">
        <f t="shared" si="152"/>
        <v>Operating Expense</v>
      </c>
      <c r="F195" s="37">
        <f t="shared" si="152"/>
        <v>2</v>
      </c>
      <c r="G195" s="62"/>
      <c r="H195" s="64"/>
      <c r="K195" s="123">
        <f t="shared" si="154"/>
        <v>0</v>
      </c>
      <c r="L195" s="124">
        <f t="shared" si="155"/>
        <v>0</v>
      </c>
      <c r="O195" s="189">
        <f>-RevReq!O285</f>
        <v>0</v>
      </c>
      <c r="P195" s="189">
        <f>-RevReq!P285</f>
        <v>0</v>
      </c>
      <c r="Q195" s="189">
        <f>-RevReq!Q285</f>
        <v>0</v>
      </c>
      <c r="R195" s="189">
        <f>-RevReq!R285</f>
        <v>0</v>
      </c>
      <c r="S195" s="189">
        <f>-RevReq!S285</f>
        <v>0</v>
      </c>
      <c r="T195" s="189">
        <f>-RevReq!T285</f>
        <v>0</v>
      </c>
      <c r="U195" s="189">
        <f>-RevReq!U285</f>
        <v>0</v>
      </c>
      <c r="V195" s="189">
        <f>-RevReq!V285</f>
        <v>0</v>
      </c>
      <c r="W195" s="189">
        <f>-RevReq!W285</f>
        <v>0</v>
      </c>
      <c r="X195" s="189">
        <f>-RevReq!X285</f>
        <v>0</v>
      </c>
      <c r="Y195" s="189">
        <f>-RevReq!Y285</f>
        <v>0</v>
      </c>
      <c r="Z195" s="189">
        <f>-RevReq!Z285</f>
        <v>0</v>
      </c>
      <c r="AA195" s="189">
        <f>-RevReq!AA285</f>
        <v>0</v>
      </c>
      <c r="AB195" s="189">
        <f>-RevReq!AB285</f>
        <v>0</v>
      </c>
      <c r="AC195" s="189">
        <f>-RevReq!AC285</f>
        <v>0</v>
      </c>
      <c r="AD195" s="189">
        <f>-RevReq!AD285</f>
        <v>0</v>
      </c>
      <c r="AE195" s="189">
        <f>-RevReq!AE285</f>
        <v>0</v>
      </c>
      <c r="AF195" s="189">
        <f>-RevReq!AF285</f>
        <v>0</v>
      </c>
      <c r="AG195" s="189">
        <f>-RevReq!AG285</f>
        <v>0</v>
      </c>
      <c r="AH195" s="189">
        <f>-RevReq!AH285</f>
        <v>0</v>
      </c>
      <c r="AI195" s="189">
        <f>-RevReq!AI285</f>
        <v>0</v>
      </c>
      <c r="AJ195" s="189">
        <f>-RevReq!AJ285</f>
        <v>0</v>
      </c>
      <c r="AK195" s="189">
        <f>-RevReq!AK285</f>
        <v>0</v>
      </c>
      <c r="AL195" s="189">
        <f>-RevReq!AL285</f>
        <v>0</v>
      </c>
      <c r="AM195" s="189">
        <f>-RevReq!AM285</f>
        <v>0</v>
      </c>
      <c r="AN195" s="189">
        <f>-RevReq!AN285</f>
        <v>0</v>
      </c>
      <c r="AO195" s="189">
        <f>-RevReq!AO285</f>
        <v>0</v>
      </c>
      <c r="AP195" s="189">
        <f>-RevReq!AP285</f>
        <v>0</v>
      </c>
      <c r="AQ195" s="189">
        <f>-RevReq!AQ285</f>
        <v>0</v>
      </c>
      <c r="AR195" s="189">
        <f>-RevReq!AR285</f>
        <v>0</v>
      </c>
      <c r="AS195" s="189">
        <f>-RevReq!AS285</f>
        <v>0</v>
      </c>
      <c r="AT195" s="189">
        <f>-RevReq!AT285</f>
        <v>0</v>
      </c>
      <c r="AU195" s="189">
        <f>-RevReq!AU285</f>
        <v>0</v>
      </c>
      <c r="AV195" s="189">
        <f>-RevReq!AV285</f>
        <v>0</v>
      </c>
      <c r="AW195" s="189">
        <f>-RevReq!AW285</f>
        <v>0</v>
      </c>
      <c r="AX195" s="189">
        <f>-RevReq!AX285</f>
        <v>0</v>
      </c>
      <c r="AY195" s="189">
        <f>-RevReq!AY285</f>
        <v>0</v>
      </c>
      <c r="AZ195" s="189">
        <f>-RevReq!AZ285</f>
        <v>0</v>
      </c>
      <c r="BA195" s="189">
        <f>-RevReq!BA285</f>
        <v>0</v>
      </c>
      <c r="BB195" s="189">
        <f>-RevReq!BB285</f>
        <v>0</v>
      </c>
      <c r="BC195" s="189">
        <f>-RevReq!BC285</f>
        <v>0</v>
      </c>
      <c r="BD195" s="189">
        <f>-RevReq!BD285</f>
        <v>0</v>
      </c>
      <c r="BE195" s="189">
        <f>-RevReq!BE285</f>
        <v>0</v>
      </c>
      <c r="BF195" s="189">
        <f>-RevReq!BF285</f>
        <v>0</v>
      </c>
      <c r="BG195" s="189">
        <f>-RevReq!BG285</f>
        <v>0</v>
      </c>
      <c r="BH195" s="189">
        <f>-RevReq!BH285</f>
        <v>0</v>
      </c>
      <c r="BI195" s="189">
        <f>-RevReq!BI285</f>
        <v>0</v>
      </c>
      <c r="BJ195" s="189">
        <f>-RevReq!BJ285</f>
        <v>0</v>
      </c>
      <c r="BK195" s="189">
        <f>-RevReq!BK285</f>
        <v>0</v>
      </c>
      <c r="BL195" s="189">
        <f>-RevReq!BL285</f>
        <v>0</v>
      </c>
      <c r="BM195" s="189">
        <f>-RevReq!BM285</f>
        <v>0</v>
      </c>
    </row>
    <row r="196" spans="3:65" x14ac:dyDescent="0.2">
      <c r="C196" s="51">
        <f t="shared" si="153"/>
        <v>22</v>
      </c>
      <c r="D196" s="37" t="str">
        <f t="shared" si="152"/>
        <v>item 22</v>
      </c>
      <c r="E196" s="37" t="str">
        <f t="shared" si="152"/>
        <v>Operating Expense</v>
      </c>
      <c r="F196" s="37">
        <f t="shared" si="152"/>
        <v>2</v>
      </c>
      <c r="G196" s="62"/>
      <c r="H196" s="64"/>
      <c r="K196" s="123">
        <f t="shared" si="154"/>
        <v>0</v>
      </c>
      <c r="L196" s="124">
        <f t="shared" si="155"/>
        <v>0</v>
      </c>
      <c r="O196" s="189">
        <f>-RevReq!O286</f>
        <v>0</v>
      </c>
      <c r="P196" s="189">
        <f>-RevReq!P286</f>
        <v>0</v>
      </c>
      <c r="Q196" s="189">
        <f>-RevReq!Q286</f>
        <v>0</v>
      </c>
      <c r="R196" s="189">
        <f>-RevReq!R286</f>
        <v>0</v>
      </c>
      <c r="S196" s="189">
        <f>-RevReq!S286</f>
        <v>0</v>
      </c>
      <c r="T196" s="189">
        <f>-RevReq!T286</f>
        <v>0</v>
      </c>
      <c r="U196" s="189">
        <f>-RevReq!U286</f>
        <v>0</v>
      </c>
      <c r="V196" s="189">
        <f>-RevReq!V286</f>
        <v>0</v>
      </c>
      <c r="W196" s="189">
        <f>-RevReq!W286</f>
        <v>0</v>
      </c>
      <c r="X196" s="189">
        <f>-RevReq!X286</f>
        <v>0</v>
      </c>
      <c r="Y196" s="189">
        <f>-RevReq!Y286</f>
        <v>0</v>
      </c>
      <c r="Z196" s="189">
        <f>-RevReq!Z286</f>
        <v>0</v>
      </c>
      <c r="AA196" s="189">
        <f>-RevReq!AA286</f>
        <v>0</v>
      </c>
      <c r="AB196" s="189">
        <f>-RevReq!AB286</f>
        <v>0</v>
      </c>
      <c r="AC196" s="189">
        <f>-RevReq!AC286</f>
        <v>0</v>
      </c>
      <c r="AD196" s="189">
        <f>-RevReq!AD286</f>
        <v>0</v>
      </c>
      <c r="AE196" s="189">
        <f>-RevReq!AE286</f>
        <v>0</v>
      </c>
      <c r="AF196" s="189">
        <f>-RevReq!AF286</f>
        <v>0</v>
      </c>
      <c r="AG196" s="189">
        <f>-RevReq!AG286</f>
        <v>0</v>
      </c>
      <c r="AH196" s="189">
        <f>-RevReq!AH286</f>
        <v>0</v>
      </c>
      <c r="AI196" s="189">
        <f>-RevReq!AI286</f>
        <v>0</v>
      </c>
      <c r="AJ196" s="189">
        <f>-RevReq!AJ286</f>
        <v>0</v>
      </c>
      <c r="AK196" s="189">
        <f>-RevReq!AK286</f>
        <v>0</v>
      </c>
      <c r="AL196" s="189">
        <f>-RevReq!AL286</f>
        <v>0</v>
      </c>
      <c r="AM196" s="189">
        <f>-RevReq!AM286</f>
        <v>0</v>
      </c>
      <c r="AN196" s="189">
        <f>-RevReq!AN286</f>
        <v>0</v>
      </c>
      <c r="AO196" s="189">
        <f>-RevReq!AO286</f>
        <v>0</v>
      </c>
      <c r="AP196" s="189">
        <f>-RevReq!AP286</f>
        <v>0</v>
      </c>
      <c r="AQ196" s="189">
        <f>-RevReq!AQ286</f>
        <v>0</v>
      </c>
      <c r="AR196" s="189">
        <f>-RevReq!AR286</f>
        <v>0</v>
      </c>
      <c r="AS196" s="189">
        <f>-RevReq!AS286</f>
        <v>0</v>
      </c>
      <c r="AT196" s="189">
        <f>-RevReq!AT286</f>
        <v>0</v>
      </c>
      <c r="AU196" s="189">
        <f>-RevReq!AU286</f>
        <v>0</v>
      </c>
      <c r="AV196" s="189">
        <f>-RevReq!AV286</f>
        <v>0</v>
      </c>
      <c r="AW196" s="189">
        <f>-RevReq!AW286</f>
        <v>0</v>
      </c>
      <c r="AX196" s="189">
        <f>-RevReq!AX286</f>
        <v>0</v>
      </c>
      <c r="AY196" s="189">
        <f>-RevReq!AY286</f>
        <v>0</v>
      </c>
      <c r="AZ196" s="189">
        <f>-RevReq!AZ286</f>
        <v>0</v>
      </c>
      <c r="BA196" s="189">
        <f>-RevReq!BA286</f>
        <v>0</v>
      </c>
      <c r="BB196" s="189">
        <f>-RevReq!BB286</f>
        <v>0</v>
      </c>
      <c r="BC196" s="189">
        <f>-RevReq!BC286</f>
        <v>0</v>
      </c>
      <c r="BD196" s="189">
        <f>-RevReq!BD286</f>
        <v>0</v>
      </c>
      <c r="BE196" s="189">
        <f>-RevReq!BE286</f>
        <v>0</v>
      </c>
      <c r="BF196" s="189">
        <f>-RevReq!BF286</f>
        <v>0</v>
      </c>
      <c r="BG196" s="189">
        <f>-RevReq!BG286</f>
        <v>0</v>
      </c>
      <c r="BH196" s="189">
        <f>-RevReq!BH286</f>
        <v>0</v>
      </c>
      <c r="BI196" s="189">
        <f>-RevReq!BI286</f>
        <v>0</v>
      </c>
      <c r="BJ196" s="189">
        <f>-RevReq!BJ286</f>
        <v>0</v>
      </c>
      <c r="BK196" s="189">
        <f>-RevReq!BK286</f>
        <v>0</v>
      </c>
      <c r="BL196" s="189">
        <f>-RevReq!BL286</f>
        <v>0</v>
      </c>
      <c r="BM196" s="189">
        <f>-RevReq!BM286</f>
        <v>0</v>
      </c>
    </row>
    <row r="197" spans="3:65" x14ac:dyDescent="0.2">
      <c r="C197" s="51">
        <f t="shared" si="153"/>
        <v>23</v>
      </c>
      <c r="D197" s="37" t="str">
        <f t="shared" si="152"/>
        <v>item 23</v>
      </c>
      <c r="E197" s="37" t="str">
        <f t="shared" si="152"/>
        <v>Operating Expense</v>
      </c>
      <c r="F197" s="37">
        <f t="shared" si="152"/>
        <v>2</v>
      </c>
      <c r="G197" s="62"/>
      <c r="H197" s="64"/>
      <c r="K197" s="123">
        <f t="shared" si="154"/>
        <v>0</v>
      </c>
      <c r="L197" s="124">
        <f t="shared" si="155"/>
        <v>0</v>
      </c>
      <c r="O197" s="189">
        <f>-RevReq!O287</f>
        <v>0</v>
      </c>
      <c r="P197" s="189">
        <f>-RevReq!P287</f>
        <v>0</v>
      </c>
      <c r="Q197" s="189">
        <f>-RevReq!Q287</f>
        <v>0</v>
      </c>
      <c r="R197" s="189">
        <f>-RevReq!R287</f>
        <v>0</v>
      </c>
      <c r="S197" s="189">
        <f>-RevReq!S287</f>
        <v>0</v>
      </c>
      <c r="T197" s="189">
        <f>-RevReq!T287</f>
        <v>0</v>
      </c>
      <c r="U197" s="189">
        <f>-RevReq!U287</f>
        <v>0</v>
      </c>
      <c r="V197" s="189">
        <f>-RevReq!V287</f>
        <v>0</v>
      </c>
      <c r="W197" s="189">
        <f>-RevReq!W287</f>
        <v>0</v>
      </c>
      <c r="X197" s="189">
        <f>-RevReq!X287</f>
        <v>0</v>
      </c>
      <c r="Y197" s="189">
        <f>-RevReq!Y287</f>
        <v>0</v>
      </c>
      <c r="Z197" s="189">
        <f>-RevReq!Z287</f>
        <v>0</v>
      </c>
      <c r="AA197" s="189">
        <f>-RevReq!AA287</f>
        <v>0</v>
      </c>
      <c r="AB197" s="189">
        <f>-RevReq!AB287</f>
        <v>0</v>
      </c>
      <c r="AC197" s="189">
        <f>-RevReq!AC287</f>
        <v>0</v>
      </c>
      <c r="AD197" s="189">
        <f>-RevReq!AD287</f>
        <v>0</v>
      </c>
      <c r="AE197" s="189">
        <f>-RevReq!AE287</f>
        <v>0</v>
      </c>
      <c r="AF197" s="189">
        <f>-RevReq!AF287</f>
        <v>0</v>
      </c>
      <c r="AG197" s="189">
        <f>-RevReq!AG287</f>
        <v>0</v>
      </c>
      <c r="AH197" s="189">
        <f>-RevReq!AH287</f>
        <v>0</v>
      </c>
      <c r="AI197" s="189">
        <f>-RevReq!AI287</f>
        <v>0</v>
      </c>
      <c r="AJ197" s="189">
        <f>-RevReq!AJ287</f>
        <v>0</v>
      </c>
      <c r="AK197" s="189">
        <f>-RevReq!AK287</f>
        <v>0</v>
      </c>
      <c r="AL197" s="189">
        <f>-RevReq!AL287</f>
        <v>0</v>
      </c>
      <c r="AM197" s="189">
        <f>-RevReq!AM287</f>
        <v>0</v>
      </c>
      <c r="AN197" s="189">
        <f>-RevReq!AN287</f>
        <v>0</v>
      </c>
      <c r="AO197" s="189">
        <f>-RevReq!AO287</f>
        <v>0</v>
      </c>
      <c r="AP197" s="189">
        <f>-RevReq!AP287</f>
        <v>0</v>
      </c>
      <c r="AQ197" s="189">
        <f>-RevReq!AQ287</f>
        <v>0</v>
      </c>
      <c r="AR197" s="189">
        <f>-RevReq!AR287</f>
        <v>0</v>
      </c>
      <c r="AS197" s="189">
        <f>-RevReq!AS287</f>
        <v>0</v>
      </c>
      <c r="AT197" s="189">
        <f>-RevReq!AT287</f>
        <v>0</v>
      </c>
      <c r="AU197" s="189">
        <f>-RevReq!AU287</f>
        <v>0</v>
      </c>
      <c r="AV197" s="189">
        <f>-RevReq!AV287</f>
        <v>0</v>
      </c>
      <c r="AW197" s="189">
        <f>-RevReq!AW287</f>
        <v>0</v>
      </c>
      <c r="AX197" s="189">
        <f>-RevReq!AX287</f>
        <v>0</v>
      </c>
      <c r="AY197" s="189">
        <f>-RevReq!AY287</f>
        <v>0</v>
      </c>
      <c r="AZ197" s="189">
        <f>-RevReq!AZ287</f>
        <v>0</v>
      </c>
      <c r="BA197" s="189">
        <f>-RevReq!BA287</f>
        <v>0</v>
      </c>
      <c r="BB197" s="189">
        <f>-RevReq!BB287</f>
        <v>0</v>
      </c>
      <c r="BC197" s="189">
        <f>-RevReq!BC287</f>
        <v>0</v>
      </c>
      <c r="BD197" s="189">
        <f>-RevReq!BD287</f>
        <v>0</v>
      </c>
      <c r="BE197" s="189">
        <f>-RevReq!BE287</f>
        <v>0</v>
      </c>
      <c r="BF197" s="189">
        <f>-RevReq!BF287</f>
        <v>0</v>
      </c>
      <c r="BG197" s="189">
        <f>-RevReq!BG287</f>
        <v>0</v>
      </c>
      <c r="BH197" s="189">
        <f>-RevReq!BH287</f>
        <v>0</v>
      </c>
      <c r="BI197" s="189">
        <f>-RevReq!BI287</f>
        <v>0</v>
      </c>
      <c r="BJ197" s="189">
        <f>-RevReq!BJ287</f>
        <v>0</v>
      </c>
      <c r="BK197" s="189">
        <f>-RevReq!BK287</f>
        <v>0</v>
      </c>
      <c r="BL197" s="189">
        <f>-RevReq!BL287</f>
        <v>0</v>
      </c>
      <c r="BM197" s="189">
        <f>-RevReq!BM287</f>
        <v>0</v>
      </c>
    </row>
    <row r="198" spans="3:65" x14ac:dyDescent="0.2">
      <c r="C198" s="51">
        <f t="shared" si="153"/>
        <v>24</v>
      </c>
      <c r="D198" s="37" t="str">
        <f t="shared" si="152"/>
        <v>item 24</v>
      </c>
      <c r="E198" s="37" t="str">
        <f t="shared" si="152"/>
        <v>Operating Expense</v>
      </c>
      <c r="F198" s="37">
        <f t="shared" si="152"/>
        <v>2</v>
      </c>
      <c r="G198" s="62"/>
      <c r="H198" s="64"/>
      <c r="K198" s="123">
        <f t="shared" si="154"/>
        <v>0</v>
      </c>
      <c r="L198" s="124">
        <f t="shared" si="155"/>
        <v>0</v>
      </c>
      <c r="O198" s="189">
        <f>-RevReq!O288</f>
        <v>0</v>
      </c>
      <c r="P198" s="189">
        <f>-RevReq!P288</f>
        <v>0</v>
      </c>
      <c r="Q198" s="189">
        <f>-RevReq!Q288</f>
        <v>0</v>
      </c>
      <c r="R198" s="189">
        <f>-RevReq!R288</f>
        <v>0</v>
      </c>
      <c r="S198" s="189">
        <f>-RevReq!S288</f>
        <v>0</v>
      </c>
      <c r="T198" s="189">
        <f>-RevReq!T288</f>
        <v>0</v>
      </c>
      <c r="U198" s="189">
        <f>-RevReq!U288</f>
        <v>0</v>
      </c>
      <c r="V198" s="189">
        <f>-RevReq!V288</f>
        <v>0</v>
      </c>
      <c r="W198" s="189">
        <f>-RevReq!W288</f>
        <v>0</v>
      </c>
      <c r="X198" s="189">
        <f>-RevReq!X288</f>
        <v>0</v>
      </c>
      <c r="Y198" s="189">
        <f>-RevReq!Y288</f>
        <v>0</v>
      </c>
      <c r="Z198" s="189">
        <f>-RevReq!Z288</f>
        <v>0</v>
      </c>
      <c r="AA198" s="189">
        <f>-RevReq!AA288</f>
        <v>0</v>
      </c>
      <c r="AB198" s="189">
        <f>-RevReq!AB288</f>
        <v>0</v>
      </c>
      <c r="AC198" s="189">
        <f>-RevReq!AC288</f>
        <v>0</v>
      </c>
      <c r="AD198" s="189">
        <f>-RevReq!AD288</f>
        <v>0</v>
      </c>
      <c r="AE198" s="189">
        <f>-RevReq!AE288</f>
        <v>0</v>
      </c>
      <c r="AF198" s="189">
        <f>-RevReq!AF288</f>
        <v>0</v>
      </c>
      <c r="AG198" s="189">
        <f>-RevReq!AG288</f>
        <v>0</v>
      </c>
      <c r="AH198" s="189">
        <f>-RevReq!AH288</f>
        <v>0</v>
      </c>
      <c r="AI198" s="189">
        <f>-RevReq!AI288</f>
        <v>0</v>
      </c>
      <c r="AJ198" s="189">
        <f>-RevReq!AJ288</f>
        <v>0</v>
      </c>
      <c r="AK198" s="189">
        <f>-RevReq!AK288</f>
        <v>0</v>
      </c>
      <c r="AL198" s="189">
        <f>-RevReq!AL288</f>
        <v>0</v>
      </c>
      <c r="AM198" s="189">
        <f>-RevReq!AM288</f>
        <v>0</v>
      </c>
      <c r="AN198" s="189">
        <f>-RevReq!AN288</f>
        <v>0</v>
      </c>
      <c r="AO198" s="189">
        <f>-RevReq!AO288</f>
        <v>0</v>
      </c>
      <c r="AP198" s="189">
        <f>-RevReq!AP288</f>
        <v>0</v>
      </c>
      <c r="AQ198" s="189">
        <f>-RevReq!AQ288</f>
        <v>0</v>
      </c>
      <c r="AR198" s="189">
        <f>-RevReq!AR288</f>
        <v>0</v>
      </c>
      <c r="AS198" s="189">
        <f>-RevReq!AS288</f>
        <v>0</v>
      </c>
      <c r="AT198" s="189">
        <f>-RevReq!AT288</f>
        <v>0</v>
      </c>
      <c r="AU198" s="189">
        <f>-RevReq!AU288</f>
        <v>0</v>
      </c>
      <c r="AV198" s="189">
        <f>-RevReq!AV288</f>
        <v>0</v>
      </c>
      <c r="AW198" s="189">
        <f>-RevReq!AW288</f>
        <v>0</v>
      </c>
      <c r="AX198" s="189">
        <f>-RevReq!AX288</f>
        <v>0</v>
      </c>
      <c r="AY198" s="189">
        <f>-RevReq!AY288</f>
        <v>0</v>
      </c>
      <c r="AZ198" s="189">
        <f>-RevReq!AZ288</f>
        <v>0</v>
      </c>
      <c r="BA198" s="189">
        <f>-RevReq!BA288</f>
        <v>0</v>
      </c>
      <c r="BB198" s="189">
        <f>-RevReq!BB288</f>
        <v>0</v>
      </c>
      <c r="BC198" s="189">
        <f>-RevReq!BC288</f>
        <v>0</v>
      </c>
      <c r="BD198" s="189">
        <f>-RevReq!BD288</f>
        <v>0</v>
      </c>
      <c r="BE198" s="189">
        <f>-RevReq!BE288</f>
        <v>0</v>
      </c>
      <c r="BF198" s="189">
        <f>-RevReq!BF288</f>
        <v>0</v>
      </c>
      <c r="BG198" s="189">
        <f>-RevReq!BG288</f>
        <v>0</v>
      </c>
      <c r="BH198" s="189">
        <f>-RevReq!BH288</f>
        <v>0</v>
      </c>
      <c r="BI198" s="189">
        <f>-RevReq!BI288</f>
        <v>0</v>
      </c>
      <c r="BJ198" s="189">
        <f>-RevReq!BJ288</f>
        <v>0</v>
      </c>
      <c r="BK198" s="189">
        <f>-RevReq!BK288</f>
        <v>0</v>
      </c>
      <c r="BL198" s="189">
        <f>-RevReq!BL288</f>
        <v>0</v>
      </c>
      <c r="BM198" s="189">
        <f>-RevReq!BM288</f>
        <v>0</v>
      </c>
    </row>
    <row r="199" spans="3:65" x14ac:dyDescent="0.2">
      <c r="C199" s="51">
        <f t="shared" si="153"/>
        <v>25</v>
      </c>
      <c r="D199" s="37" t="str">
        <f t="shared" si="152"/>
        <v>item 25</v>
      </c>
      <c r="E199" s="37" t="str">
        <f t="shared" si="152"/>
        <v>Operating Expense</v>
      </c>
      <c r="F199" s="37">
        <f t="shared" si="152"/>
        <v>2</v>
      </c>
      <c r="G199" s="62"/>
      <c r="H199" s="64"/>
      <c r="K199" s="125">
        <f t="shared" si="154"/>
        <v>0</v>
      </c>
      <c r="L199" s="126">
        <f t="shared" si="155"/>
        <v>0</v>
      </c>
      <c r="O199" s="189">
        <f>-RevReq!O289</f>
        <v>0</v>
      </c>
      <c r="P199" s="189">
        <f>-RevReq!P289</f>
        <v>0</v>
      </c>
      <c r="Q199" s="189">
        <f>-RevReq!Q289</f>
        <v>0</v>
      </c>
      <c r="R199" s="189">
        <f>-RevReq!R289</f>
        <v>0</v>
      </c>
      <c r="S199" s="189">
        <f>-RevReq!S289</f>
        <v>0</v>
      </c>
      <c r="T199" s="189">
        <f>-RevReq!T289</f>
        <v>0</v>
      </c>
      <c r="U199" s="189">
        <f>-RevReq!U289</f>
        <v>0</v>
      </c>
      <c r="V199" s="189">
        <f>-RevReq!V289</f>
        <v>0</v>
      </c>
      <c r="W199" s="189">
        <f>-RevReq!W289</f>
        <v>0</v>
      </c>
      <c r="X199" s="189">
        <f>-RevReq!X289</f>
        <v>0</v>
      </c>
      <c r="Y199" s="189">
        <f>-RevReq!Y289</f>
        <v>0</v>
      </c>
      <c r="Z199" s="189">
        <f>-RevReq!Z289</f>
        <v>0</v>
      </c>
      <c r="AA199" s="189">
        <f>-RevReq!AA289</f>
        <v>0</v>
      </c>
      <c r="AB199" s="189">
        <f>-RevReq!AB289</f>
        <v>0</v>
      </c>
      <c r="AC199" s="189">
        <f>-RevReq!AC289</f>
        <v>0</v>
      </c>
      <c r="AD199" s="189">
        <f>-RevReq!AD289</f>
        <v>0</v>
      </c>
      <c r="AE199" s="189">
        <f>-RevReq!AE289</f>
        <v>0</v>
      </c>
      <c r="AF199" s="189">
        <f>-RevReq!AF289</f>
        <v>0</v>
      </c>
      <c r="AG199" s="189">
        <f>-RevReq!AG289</f>
        <v>0</v>
      </c>
      <c r="AH199" s="189">
        <f>-RevReq!AH289</f>
        <v>0</v>
      </c>
      <c r="AI199" s="189">
        <f>-RevReq!AI289</f>
        <v>0</v>
      </c>
      <c r="AJ199" s="189">
        <f>-RevReq!AJ289</f>
        <v>0</v>
      </c>
      <c r="AK199" s="189">
        <f>-RevReq!AK289</f>
        <v>0</v>
      </c>
      <c r="AL199" s="189">
        <f>-RevReq!AL289</f>
        <v>0</v>
      </c>
      <c r="AM199" s="189">
        <f>-RevReq!AM289</f>
        <v>0</v>
      </c>
      <c r="AN199" s="189">
        <f>-RevReq!AN289</f>
        <v>0</v>
      </c>
      <c r="AO199" s="189">
        <f>-RevReq!AO289</f>
        <v>0</v>
      </c>
      <c r="AP199" s="189">
        <f>-RevReq!AP289</f>
        <v>0</v>
      </c>
      <c r="AQ199" s="189">
        <f>-RevReq!AQ289</f>
        <v>0</v>
      </c>
      <c r="AR199" s="189">
        <f>-RevReq!AR289</f>
        <v>0</v>
      </c>
      <c r="AS199" s="189">
        <f>-RevReq!AS289</f>
        <v>0</v>
      </c>
      <c r="AT199" s="189">
        <f>-RevReq!AT289</f>
        <v>0</v>
      </c>
      <c r="AU199" s="189">
        <f>-RevReq!AU289</f>
        <v>0</v>
      </c>
      <c r="AV199" s="189">
        <f>-RevReq!AV289</f>
        <v>0</v>
      </c>
      <c r="AW199" s="189">
        <f>-RevReq!AW289</f>
        <v>0</v>
      </c>
      <c r="AX199" s="189">
        <f>-RevReq!AX289</f>
        <v>0</v>
      </c>
      <c r="AY199" s="189">
        <f>-RevReq!AY289</f>
        <v>0</v>
      </c>
      <c r="AZ199" s="189">
        <f>-RevReq!AZ289</f>
        <v>0</v>
      </c>
      <c r="BA199" s="189">
        <f>-RevReq!BA289</f>
        <v>0</v>
      </c>
      <c r="BB199" s="189">
        <f>-RevReq!BB289</f>
        <v>0</v>
      </c>
      <c r="BC199" s="189">
        <f>-RevReq!BC289</f>
        <v>0</v>
      </c>
      <c r="BD199" s="189">
        <f>-RevReq!BD289</f>
        <v>0</v>
      </c>
      <c r="BE199" s="189">
        <f>-RevReq!BE289</f>
        <v>0</v>
      </c>
      <c r="BF199" s="189">
        <f>-RevReq!BF289</f>
        <v>0</v>
      </c>
      <c r="BG199" s="189">
        <f>-RevReq!BG289</f>
        <v>0</v>
      </c>
      <c r="BH199" s="189">
        <f>-RevReq!BH289</f>
        <v>0</v>
      </c>
      <c r="BI199" s="189">
        <f>-RevReq!BI289</f>
        <v>0</v>
      </c>
      <c r="BJ199" s="189">
        <f>-RevReq!BJ289</f>
        <v>0</v>
      </c>
      <c r="BK199" s="189">
        <f>-RevReq!BK289</f>
        <v>0</v>
      </c>
      <c r="BL199" s="189">
        <f>-RevReq!BL289</f>
        <v>0</v>
      </c>
      <c r="BM199" s="189">
        <f>-RevReq!BM289</f>
        <v>0</v>
      </c>
    </row>
    <row r="200" spans="3:65" x14ac:dyDescent="0.2">
      <c r="D200" s="48" t="str">
        <f>"Total "&amp;D174</f>
        <v>Total Sale/Reassignment of Land</v>
      </c>
      <c r="K200" s="127">
        <f t="shared" si="154"/>
        <v>0</v>
      </c>
      <c r="L200" s="128">
        <f t="shared" si="155"/>
        <v>0</v>
      </c>
      <c r="O200" s="60">
        <f>SUM(O175:O199)</f>
        <v>0</v>
      </c>
      <c r="P200" s="60">
        <f>SUM(P175:P199)</f>
        <v>0</v>
      </c>
      <c r="Q200" s="60">
        <f t="shared" ref="Q200:BM200" si="156">SUM(Q175:Q199)</f>
        <v>0</v>
      </c>
      <c r="R200" s="60">
        <f t="shared" si="156"/>
        <v>0</v>
      </c>
      <c r="S200" s="60">
        <f t="shared" si="156"/>
        <v>0</v>
      </c>
      <c r="T200" s="60">
        <f t="shared" si="156"/>
        <v>0</v>
      </c>
      <c r="U200" s="60">
        <f t="shared" si="156"/>
        <v>0</v>
      </c>
      <c r="V200" s="60">
        <f t="shared" si="156"/>
        <v>0</v>
      </c>
      <c r="W200" s="60">
        <f t="shared" si="156"/>
        <v>0</v>
      </c>
      <c r="X200" s="60">
        <f t="shared" si="156"/>
        <v>0</v>
      </c>
      <c r="Y200" s="60">
        <f t="shared" si="156"/>
        <v>0</v>
      </c>
      <c r="Z200" s="60">
        <f t="shared" si="156"/>
        <v>0</v>
      </c>
      <c r="AA200" s="60">
        <f t="shared" si="156"/>
        <v>0</v>
      </c>
      <c r="AB200" s="60">
        <f t="shared" si="156"/>
        <v>0</v>
      </c>
      <c r="AC200" s="60">
        <f t="shared" si="156"/>
        <v>0</v>
      </c>
      <c r="AD200" s="60">
        <f t="shared" si="156"/>
        <v>0</v>
      </c>
      <c r="AE200" s="60">
        <f t="shared" si="156"/>
        <v>0</v>
      </c>
      <c r="AF200" s="60">
        <f t="shared" si="156"/>
        <v>0</v>
      </c>
      <c r="AG200" s="60">
        <f t="shared" si="156"/>
        <v>0</v>
      </c>
      <c r="AH200" s="60">
        <f t="shared" si="156"/>
        <v>0</v>
      </c>
      <c r="AI200" s="60">
        <f t="shared" si="156"/>
        <v>0</v>
      </c>
      <c r="AJ200" s="60">
        <f t="shared" si="156"/>
        <v>0</v>
      </c>
      <c r="AK200" s="60">
        <f t="shared" si="156"/>
        <v>0</v>
      </c>
      <c r="AL200" s="60">
        <f t="shared" si="156"/>
        <v>0</v>
      </c>
      <c r="AM200" s="60">
        <f t="shared" si="156"/>
        <v>0</v>
      </c>
      <c r="AN200" s="60">
        <f t="shared" si="156"/>
        <v>0</v>
      </c>
      <c r="AO200" s="60">
        <f t="shared" si="156"/>
        <v>0</v>
      </c>
      <c r="AP200" s="60">
        <f t="shared" si="156"/>
        <v>0</v>
      </c>
      <c r="AQ200" s="60">
        <f t="shared" si="156"/>
        <v>0</v>
      </c>
      <c r="AR200" s="60">
        <f t="shared" si="156"/>
        <v>0</v>
      </c>
      <c r="AS200" s="60">
        <f t="shared" si="156"/>
        <v>0</v>
      </c>
      <c r="AT200" s="60">
        <f t="shared" si="156"/>
        <v>0</v>
      </c>
      <c r="AU200" s="60">
        <f t="shared" si="156"/>
        <v>0</v>
      </c>
      <c r="AV200" s="60">
        <f t="shared" si="156"/>
        <v>0</v>
      </c>
      <c r="AW200" s="60">
        <f t="shared" si="156"/>
        <v>0</v>
      </c>
      <c r="AX200" s="60">
        <f t="shared" si="156"/>
        <v>0</v>
      </c>
      <c r="AY200" s="60">
        <f t="shared" si="156"/>
        <v>0</v>
      </c>
      <c r="AZ200" s="60">
        <f t="shared" si="156"/>
        <v>0</v>
      </c>
      <c r="BA200" s="60">
        <f t="shared" si="156"/>
        <v>0</v>
      </c>
      <c r="BB200" s="60">
        <f t="shared" si="156"/>
        <v>0</v>
      </c>
      <c r="BC200" s="60">
        <f t="shared" si="156"/>
        <v>0</v>
      </c>
      <c r="BD200" s="60">
        <f t="shared" si="156"/>
        <v>0</v>
      </c>
      <c r="BE200" s="60">
        <f t="shared" si="156"/>
        <v>0</v>
      </c>
      <c r="BF200" s="60">
        <f t="shared" si="156"/>
        <v>0</v>
      </c>
      <c r="BG200" s="60">
        <f t="shared" si="156"/>
        <v>0</v>
      </c>
      <c r="BH200" s="60">
        <f t="shared" si="156"/>
        <v>0</v>
      </c>
      <c r="BI200" s="60">
        <f t="shared" si="156"/>
        <v>0</v>
      </c>
      <c r="BJ200" s="60">
        <f t="shared" si="156"/>
        <v>0</v>
      </c>
      <c r="BK200" s="60">
        <f t="shared" si="156"/>
        <v>0</v>
      </c>
      <c r="BL200" s="60">
        <f t="shared" si="156"/>
        <v>0</v>
      </c>
      <c r="BM200" s="60">
        <f t="shared" si="156"/>
        <v>0</v>
      </c>
    </row>
    <row r="201" spans="3:65" s="57" customFormat="1" x14ac:dyDescent="0.2">
      <c r="D201" s="58"/>
      <c r="F201" s="63"/>
      <c r="G201" s="63"/>
    </row>
    <row r="202" spans="3:65" s="198" customFormat="1" ht="15.75" x14ac:dyDescent="0.25">
      <c r="D202" s="193" t="s">
        <v>210</v>
      </c>
      <c r="F202" s="199"/>
      <c r="G202" s="199"/>
      <c r="O202" s="200"/>
      <c r="P202" s="200"/>
      <c r="Q202" s="200"/>
      <c r="R202" s="200"/>
    </row>
    <row r="203" spans="3:65" s="57" customFormat="1" x14ac:dyDescent="0.2">
      <c r="D203" s="58"/>
      <c r="F203" s="63"/>
      <c r="G203" s="63"/>
    </row>
    <row r="204" spans="3:65" s="57" customFormat="1" x14ac:dyDescent="0.2">
      <c r="D204" s="58"/>
      <c r="F204" s="63"/>
      <c r="G204" s="63"/>
    </row>
    <row r="205" spans="3:65" x14ac:dyDescent="0.2">
      <c r="D205" s="49" t="s">
        <v>207</v>
      </c>
      <c r="E205" s="45"/>
      <c r="F205" s="50"/>
      <c r="G205" s="50"/>
      <c r="K205" s="46"/>
      <c r="L205" s="46"/>
      <c r="M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3:65" x14ac:dyDescent="0.2">
      <c r="C206" s="51">
        <f>C205+1</f>
        <v>1</v>
      </c>
      <c r="D206" s="37" t="str">
        <f>INDEX(D$59:D$83,$C206,1)</f>
        <v>CR Factors</v>
      </c>
      <c r="E206" s="37" t="str">
        <f>INDEX(E$59:E$83,$C206,1)</f>
        <v>Capital</v>
      </c>
      <c r="F206" s="37">
        <f>INDEX(F$59:F$83,$C206,1)</f>
        <v>4</v>
      </c>
      <c r="G206" s="62"/>
      <c r="H206" s="64"/>
      <c r="K206" s="123">
        <f>SUMPRODUCT(O206:BM206,$O$7:$BM$7)</f>
        <v>0</v>
      </c>
      <c r="L206" s="124">
        <f>SUM(O206:BM206)</f>
        <v>0</v>
      </c>
      <c r="O206" s="189">
        <f>-RevReq!O147</f>
        <v>0</v>
      </c>
      <c r="P206" s="189">
        <f>-RevReq!P147</f>
        <v>0</v>
      </c>
      <c r="Q206" s="189">
        <f>-RevReq!Q147</f>
        <v>0</v>
      </c>
      <c r="R206" s="189">
        <f>-RevReq!R147</f>
        <v>0</v>
      </c>
      <c r="S206" s="189">
        <f>-RevReq!S147</f>
        <v>0</v>
      </c>
      <c r="T206" s="189">
        <f>-RevReq!T147</f>
        <v>0</v>
      </c>
      <c r="U206" s="189">
        <f>-RevReq!U147</f>
        <v>0</v>
      </c>
      <c r="V206" s="189">
        <f>-RevReq!V147</f>
        <v>0</v>
      </c>
      <c r="W206" s="189">
        <f>-RevReq!W147</f>
        <v>0</v>
      </c>
      <c r="X206" s="189">
        <f>-RevReq!X147</f>
        <v>0</v>
      </c>
      <c r="Y206" s="189">
        <f>-RevReq!Y147</f>
        <v>0</v>
      </c>
      <c r="Z206" s="189">
        <f>-RevReq!Z147</f>
        <v>0</v>
      </c>
      <c r="AA206" s="189">
        <f>-RevReq!AA147</f>
        <v>0</v>
      </c>
      <c r="AB206" s="189">
        <f>-RevReq!AB147</f>
        <v>0</v>
      </c>
      <c r="AC206" s="189">
        <f>-RevReq!AC147</f>
        <v>0</v>
      </c>
      <c r="AD206" s="189">
        <f>-RevReq!AD147</f>
        <v>0</v>
      </c>
      <c r="AE206" s="189">
        <f>-RevReq!AE147</f>
        <v>0</v>
      </c>
      <c r="AF206" s="189">
        <f>-RevReq!AF147</f>
        <v>0</v>
      </c>
      <c r="AG206" s="189">
        <f>-RevReq!AG147</f>
        <v>0</v>
      </c>
      <c r="AH206" s="189">
        <f>-RevReq!AH147</f>
        <v>0</v>
      </c>
      <c r="AI206" s="189">
        <f>-RevReq!AI147</f>
        <v>0</v>
      </c>
      <c r="AJ206" s="189">
        <f>-RevReq!AJ147</f>
        <v>0</v>
      </c>
      <c r="AK206" s="189">
        <f>-RevReq!AK147</f>
        <v>0</v>
      </c>
      <c r="AL206" s="189">
        <f>-RevReq!AL147</f>
        <v>0</v>
      </c>
      <c r="AM206" s="189">
        <f>-RevReq!AM147</f>
        <v>0</v>
      </c>
      <c r="AN206" s="189">
        <f>-RevReq!AN147</f>
        <v>0</v>
      </c>
      <c r="AO206" s="189">
        <f>-RevReq!AO147</f>
        <v>0</v>
      </c>
      <c r="AP206" s="189">
        <f>-RevReq!AP147</f>
        <v>0</v>
      </c>
      <c r="AQ206" s="189">
        <f>-RevReq!AQ147</f>
        <v>0</v>
      </c>
      <c r="AR206" s="189">
        <f>-RevReq!AR147</f>
        <v>0</v>
      </c>
      <c r="AS206" s="189">
        <f>-RevReq!AS147</f>
        <v>0</v>
      </c>
      <c r="AT206" s="189">
        <f>-RevReq!AT147</f>
        <v>0</v>
      </c>
      <c r="AU206" s="189">
        <f>-RevReq!AU147</f>
        <v>0</v>
      </c>
      <c r="AV206" s="189">
        <f>-RevReq!AV147</f>
        <v>0</v>
      </c>
      <c r="AW206" s="189">
        <f>-RevReq!AW147</f>
        <v>0</v>
      </c>
      <c r="AX206" s="189">
        <f>-RevReq!AX147</f>
        <v>0</v>
      </c>
      <c r="AY206" s="189">
        <f>-RevReq!AY147</f>
        <v>0</v>
      </c>
      <c r="AZ206" s="189">
        <f>-RevReq!AZ147</f>
        <v>0</v>
      </c>
      <c r="BA206" s="189">
        <f>-RevReq!BA147</f>
        <v>0</v>
      </c>
      <c r="BB206" s="189">
        <f>-RevReq!BB147</f>
        <v>0</v>
      </c>
      <c r="BC206" s="189">
        <f>-RevReq!BC147</f>
        <v>0</v>
      </c>
      <c r="BD206" s="189">
        <f>-RevReq!BD147</f>
        <v>0</v>
      </c>
      <c r="BE206" s="189">
        <f>-RevReq!BE147</f>
        <v>0</v>
      </c>
      <c r="BF206" s="189">
        <f>-RevReq!BF147</f>
        <v>0</v>
      </c>
      <c r="BG206" s="189">
        <f>-RevReq!BG147</f>
        <v>0</v>
      </c>
      <c r="BH206" s="189">
        <f>-RevReq!BH147</f>
        <v>0</v>
      </c>
      <c r="BI206" s="189">
        <f>-RevReq!BI147</f>
        <v>0</v>
      </c>
      <c r="BJ206" s="189">
        <f>-RevReq!BJ147</f>
        <v>0</v>
      </c>
      <c r="BK206" s="189">
        <f>-RevReq!BK147</f>
        <v>0</v>
      </c>
      <c r="BL206" s="189">
        <f>-RevReq!BL147</f>
        <v>0</v>
      </c>
      <c r="BM206" s="189">
        <f>-RevReq!BM147</f>
        <v>0</v>
      </c>
    </row>
    <row r="207" spans="3:65" x14ac:dyDescent="0.2">
      <c r="C207" s="51">
        <f t="shared" ref="C207:C230" si="157">C206+1</f>
        <v>2</v>
      </c>
      <c r="D207" s="37" t="str">
        <f t="shared" ref="D207:F230" si="158">INDEX(D$59:D$83,$C207,1)</f>
        <v>item 2</v>
      </c>
      <c r="E207" s="37" t="str">
        <f t="shared" si="158"/>
        <v>Operating Expense</v>
      </c>
      <c r="F207" s="37">
        <f t="shared" si="158"/>
        <v>2</v>
      </c>
      <c r="G207" s="62"/>
      <c r="H207" s="64"/>
      <c r="K207" s="123">
        <f t="shared" ref="K207:K231" si="159">SUMPRODUCT(O207:BM207,$O$7:$BM$7)</f>
        <v>0</v>
      </c>
      <c r="L207" s="124">
        <f t="shared" ref="L207:L231" si="160">SUM(O207:BM207)</f>
        <v>0</v>
      </c>
      <c r="O207" s="189">
        <f>-RevReq!O148</f>
        <v>0</v>
      </c>
      <c r="P207" s="189">
        <f>-RevReq!P148</f>
        <v>0</v>
      </c>
      <c r="Q207" s="189">
        <f>-RevReq!Q148</f>
        <v>0</v>
      </c>
      <c r="R207" s="189">
        <f>-RevReq!R148</f>
        <v>0</v>
      </c>
      <c r="S207" s="189">
        <f>-RevReq!S148</f>
        <v>0</v>
      </c>
      <c r="T207" s="189">
        <f>-RevReq!T148</f>
        <v>0</v>
      </c>
      <c r="U207" s="189">
        <f>-RevReq!U148</f>
        <v>0</v>
      </c>
      <c r="V207" s="189">
        <f>-RevReq!V148</f>
        <v>0</v>
      </c>
      <c r="W207" s="189">
        <f>-RevReq!W148</f>
        <v>0</v>
      </c>
      <c r="X207" s="189">
        <f>-RevReq!X148</f>
        <v>0</v>
      </c>
      <c r="Y207" s="189">
        <f>-RevReq!Y148</f>
        <v>0</v>
      </c>
      <c r="Z207" s="189">
        <f>-RevReq!Z148</f>
        <v>0</v>
      </c>
      <c r="AA207" s="189">
        <f>-RevReq!AA148</f>
        <v>0</v>
      </c>
      <c r="AB207" s="189">
        <f>-RevReq!AB148</f>
        <v>0</v>
      </c>
      <c r="AC207" s="189">
        <f>-RevReq!AC148</f>
        <v>0</v>
      </c>
      <c r="AD207" s="189">
        <f>-RevReq!AD148</f>
        <v>0</v>
      </c>
      <c r="AE207" s="189">
        <f>-RevReq!AE148</f>
        <v>0</v>
      </c>
      <c r="AF207" s="189">
        <f>-RevReq!AF148</f>
        <v>0</v>
      </c>
      <c r="AG207" s="189">
        <f>-RevReq!AG148</f>
        <v>0</v>
      </c>
      <c r="AH207" s="189">
        <f>-RevReq!AH148</f>
        <v>0</v>
      </c>
      <c r="AI207" s="189">
        <f>-RevReq!AI148</f>
        <v>0</v>
      </c>
      <c r="AJ207" s="189">
        <f>-RevReq!AJ148</f>
        <v>0</v>
      </c>
      <c r="AK207" s="189">
        <f>-RevReq!AK148</f>
        <v>0</v>
      </c>
      <c r="AL207" s="189">
        <f>-RevReq!AL148</f>
        <v>0</v>
      </c>
      <c r="AM207" s="189">
        <f>-RevReq!AM148</f>
        <v>0</v>
      </c>
      <c r="AN207" s="189">
        <f>-RevReq!AN148</f>
        <v>0</v>
      </c>
      <c r="AO207" s="189">
        <f>-RevReq!AO148</f>
        <v>0</v>
      </c>
      <c r="AP207" s="189">
        <f>-RevReq!AP148</f>
        <v>0</v>
      </c>
      <c r="AQ207" s="189">
        <f>-RevReq!AQ148</f>
        <v>0</v>
      </c>
      <c r="AR207" s="189">
        <f>-RevReq!AR148</f>
        <v>0</v>
      </c>
      <c r="AS207" s="189">
        <f>-RevReq!AS148</f>
        <v>0</v>
      </c>
      <c r="AT207" s="189">
        <f>-RevReq!AT148</f>
        <v>0</v>
      </c>
      <c r="AU207" s="189">
        <f>-RevReq!AU148</f>
        <v>0</v>
      </c>
      <c r="AV207" s="189">
        <f>-RevReq!AV148</f>
        <v>0</v>
      </c>
      <c r="AW207" s="189">
        <f>-RevReq!AW148</f>
        <v>0</v>
      </c>
      <c r="AX207" s="189">
        <f>-RevReq!AX148</f>
        <v>0</v>
      </c>
      <c r="AY207" s="189">
        <f>-RevReq!AY148</f>
        <v>0</v>
      </c>
      <c r="AZ207" s="189">
        <f>-RevReq!AZ148</f>
        <v>0</v>
      </c>
      <c r="BA207" s="189">
        <f>-RevReq!BA148</f>
        <v>0</v>
      </c>
      <c r="BB207" s="189">
        <f>-RevReq!BB148</f>
        <v>0</v>
      </c>
      <c r="BC207" s="189">
        <f>-RevReq!BC148</f>
        <v>0</v>
      </c>
      <c r="BD207" s="189">
        <f>-RevReq!BD148</f>
        <v>0</v>
      </c>
      <c r="BE207" s="189">
        <f>-RevReq!BE148</f>
        <v>0</v>
      </c>
      <c r="BF207" s="189">
        <f>-RevReq!BF148</f>
        <v>0</v>
      </c>
      <c r="BG207" s="189">
        <f>-RevReq!BG148</f>
        <v>0</v>
      </c>
      <c r="BH207" s="189">
        <f>-RevReq!BH148</f>
        <v>0</v>
      </c>
      <c r="BI207" s="189">
        <f>-RevReq!BI148</f>
        <v>0</v>
      </c>
      <c r="BJ207" s="189">
        <f>-RevReq!BJ148</f>
        <v>0</v>
      </c>
      <c r="BK207" s="189">
        <f>-RevReq!BK148</f>
        <v>0</v>
      </c>
      <c r="BL207" s="189">
        <f>-RevReq!BL148</f>
        <v>0</v>
      </c>
      <c r="BM207" s="189">
        <f>-RevReq!BM148</f>
        <v>0</v>
      </c>
    </row>
    <row r="208" spans="3:65" x14ac:dyDescent="0.2">
      <c r="C208" s="51">
        <f t="shared" si="157"/>
        <v>3</v>
      </c>
      <c r="D208" s="37" t="str">
        <f t="shared" si="158"/>
        <v>item 3</v>
      </c>
      <c r="E208" s="37" t="str">
        <f t="shared" si="158"/>
        <v>Operating Expense</v>
      </c>
      <c r="F208" s="37">
        <f t="shared" si="158"/>
        <v>2</v>
      </c>
      <c r="G208" s="62"/>
      <c r="H208" s="64"/>
      <c r="K208" s="123">
        <f t="shared" si="159"/>
        <v>0</v>
      </c>
      <c r="L208" s="124">
        <f t="shared" si="160"/>
        <v>0</v>
      </c>
      <c r="O208" s="189">
        <f>-RevReq!O149</f>
        <v>0</v>
      </c>
      <c r="P208" s="189">
        <f>-RevReq!P149</f>
        <v>0</v>
      </c>
      <c r="Q208" s="189">
        <f>-RevReq!Q149</f>
        <v>0</v>
      </c>
      <c r="R208" s="189">
        <f>-RevReq!R149</f>
        <v>0</v>
      </c>
      <c r="S208" s="189">
        <f>-RevReq!S149</f>
        <v>0</v>
      </c>
      <c r="T208" s="189">
        <f>-RevReq!T149</f>
        <v>0</v>
      </c>
      <c r="U208" s="189">
        <f>-RevReq!U149</f>
        <v>0</v>
      </c>
      <c r="V208" s="189">
        <f>-RevReq!V149</f>
        <v>0</v>
      </c>
      <c r="W208" s="189">
        <f>-RevReq!W149</f>
        <v>0</v>
      </c>
      <c r="X208" s="189">
        <f>-RevReq!X149</f>
        <v>0</v>
      </c>
      <c r="Y208" s="189">
        <f>-RevReq!Y149</f>
        <v>0</v>
      </c>
      <c r="Z208" s="189">
        <f>-RevReq!Z149</f>
        <v>0</v>
      </c>
      <c r="AA208" s="189">
        <f>-RevReq!AA149</f>
        <v>0</v>
      </c>
      <c r="AB208" s="189">
        <f>-RevReq!AB149</f>
        <v>0</v>
      </c>
      <c r="AC208" s="189">
        <f>-RevReq!AC149</f>
        <v>0</v>
      </c>
      <c r="AD208" s="189">
        <f>-RevReq!AD149</f>
        <v>0</v>
      </c>
      <c r="AE208" s="189">
        <f>-RevReq!AE149</f>
        <v>0</v>
      </c>
      <c r="AF208" s="189">
        <f>-RevReq!AF149</f>
        <v>0</v>
      </c>
      <c r="AG208" s="189">
        <f>-RevReq!AG149</f>
        <v>0</v>
      </c>
      <c r="AH208" s="189">
        <f>-RevReq!AH149</f>
        <v>0</v>
      </c>
      <c r="AI208" s="189">
        <f>-RevReq!AI149</f>
        <v>0</v>
      </c>
      <c r="AJ208" s="189">
        <f>-RevReq!AJ149</f>
        <v>0</v>
      </c>
      <c r="AK208" s="189">
        <f>-RevReq!AK149</f>
        <v>0</v>
      </c>
      <c r="AL208" s="189">
        <f>-RevReq!AL149</f>
        <v>0</v>
      </c>
      <c r="AM208" s="189">
        <f>-RevReq!AM149</f>
        <v>0</v>
      </c>
      <c r="AN208" s="189">
        <f>-RevReq!AN149</f>
        <v>0</v>
      </c>
      <c r="AO208" s="189">
        <f>-RevReq!AO149</f>
        <v>0</v>
      </c>
      <c r="AP208" s="189">
        <f>-RevReq!AP149</f>
        <v>0</v>
      </c>
      <c r="AQ208" s="189">
        <f>-RevReq!AQ149</f>
        <v>0</v>
      </c>
      <c r="AR208" s="189">
        <f>-RevReq!AR149</f>
        <v>0</v>
      </c>
      <c r="AS208" s="189">
        <f>-RevReq!AS149</f>
        <v>0</v>
      </c>
      <c r="AT208" s="189">
        <f>-RevReq!AT149</f>
        <v>0</v>
      </c>
      <c r="AU208" s="189">
        <f>-RevReq!AU149</f>
        <v>0</v>
      </c>
      <c r="AV208" s="189">
        <f>-RevReq!AV149</f>
        <v>0</v>
      </c>
      <c r="AW208" s="189">
        <f>-RevReq!AW149</f>
        <v>0</v>
      </c>
      <c r="AX208" s="189">
        <f>-RevReq!AX149</f>
        <v>0</v>
      </c>
      <c r="AY208" s="189">
        <f>-RevReq!AY149</f>
        <v>0</v>
      </c>
      <c r="AZ208" s="189">
        <f>-RevReq!AZ149</f>
        <v>0</v>
      </c>
      <c r="BA208" s="189">
        <f>-RevReq!BA149</f>
        <v>0</v>
      </c>
      <c r="BB208" s="189">
        <f>-RevReq!BB149</f>
        <v>0</v>
      </c>
      <c r="BC208" s="189">
        <f>-RevReq!BC149</f>
        <v>0</v>
      </c>
      <c r="BD208" s="189">
        <f>-RevReq!BD149</f>
        <v>0</v>
      </c>
      <c r="BE208" s="189">
        <f>-RevReq!BE149</f>
        <v>0</v>
      </c>
      <c r="BF208" s="189">
        <f>-RevReq!BF149</f>
        <v>0</v>
      </c>
      <c r="BG208" s="189">
        <f>-RevReq!BG149</f>
        <v>0</v>
      </c>
      <c r="BH208" s="189">
        <f>-RevReq!BH149</f>
        <v>0</v>
      </c>
      <c r="BI208" s="189">
        <f>-RevReq!BI149</f>
        <v>0</v>
      </c>
      <c r="BJ208" s="189">
        <f>-RevReq!BJ149</f>
        <v>0</v>
      </c>
      <c r="BK208" s="189">
        <f>-RevReq!BK149</f>
        <v>0</v>
      </c>
      <c r="BL208" s="189">
        <f>-RevReq!BL149</f>
        <v>0</v>
      </c>
      <c r="BM208" s="189">
        <f>-RevReq!BM149</f>
        <v>0</v>
      </c>
    </row>
    <row r="209" spans="3:65" x14ac:dyDescent="0.2">
      <c r="C209" s="51">
        <f t="shared" si="157"/>
        <v>4</v>
      </c>
      <c r="D209" s="37" t="str">
        <f t="shared" si="158"/>
        <v>item 4</v>
      </c>
      <c r="E209" s="37" t="str">
        <f t="shared" si="158"/>
        <v>Operating Expense</v>
      </c>
      <c r="F209" s="37">
        <f t="shared" si="158"/>
        <v>2</v>
      </c>
      <c r="G209" s="62"/>
      <c r="H209" s="64"/>
      <c r="K209" s="123">
        <f t="shared" si="159"/>
        <v>0</v>
      </c>
      <c r="L209" s="124">
        <f t="shared" si="160"/>
        <v>0</v>
      </c>
      <c r="O209" s="189">
        <f>-RevReq!O150</f>
        <v>0</v>
      </c>
      <c r="P209" s="189">
        <f>-RevReq!P150</f>
        <v>0</v>
      </c>
      <c r="Q209" s="189">
        <f>-RevReq!Q150</f>
        <v>0</v>
      </c>
      <c r="R209" s="189">
        <f>-RevReq!R150</f>
        <v>0</v>
      </c>
      <c r="S209" s="189">
        <f>-RevReq!S150</f>
        <v>0</v>
      </c>
      <c r="T209" s="189">
        <f>-RevReq!T150</f>
        <v>0</v>
      </c>
      <c r="U209" s="189">
        <f>-RevReq!U150</f>
        <v>0</v>
      </c>
      <c r="V209" s="189">
        <f>-RevReq!V150</f>
        <v>0</v>
      </c>
      <c r="W209" s="189">
        <f>-RevReq!W150</f>
        <v>0</v>
      </c>
      <c r="X209" s="189">
        <f>-RevReq!X150</f>
        <v>0</v>
      </c>
      <c r="Y209" s="189">
        <f>-RevReq!Y150</f>
        <v>0</v>
      </c>
      <c r="Z209" s="189">
        <f>-RevReq!Z150</f>
        <v>0</v>
      </c>
      <c r="AA209" s="189">
        <f>-RevReq!AA150</f>
        <v>0</v>
      </c>
      <c r="AB209" s="189">
        <f>-RevReq!AB150</f>
        <v>0</v>
      </c>
      <c r="AC209" s="189">
        <f>-RevReq!AC150</f>
        <v>0</v>
      </c>
      <c r="AD209" s="189">
        <f>-RevReq!AD150</f>
        <v>0</v>
      </c>
      <c r="AE209" s="189">
        <f>-RevReq!AE150</f>
        <v>0</v>
      </c>
      <c r="AF209" s="189">
        <f>-RevReq!AF150</f>
        <v>0</v>
      </c>
      <c r="AG209" s="189">
        <f>-RevReq!AG150</f>
        <v>0</v>
      </c>
      <c r="AH209" s="189">
        <f>-RevReq!AH150</f>
        <v>0</v>
      </c>
      <c r="AI209" s="189">
        <f>-RevReq!AI150</f>
        <v>0</v>
      </c>
      <c r="AJ209" s="189">
        <f>-RevReq!AJ150</f>
        <v>0</v>
      </c>
      <c r="AK209" s="189">
        <f>-RevReq!AK150</f>
        <v>0</v>
      </c>
      <c r="AL209" s="189">
        <f>-RevReq!AL150</f>
        <v>0</v>
      </c>
      <c r="AM209" s="189">
        <f>-RevReq!AM150</f>
        <v>0</v>
      </c>
      <c r="AN209" s="189">
        <f>-RevReq!AN150</f>
        <v>0</v>
      </c>
      <c r="AO209" s="189">
        <f>-RevReq!AO150</f>
        <v>0</v>
      </c>
      <c r="AP209" s="189">
        <f>-RevReq!AP150</f>
        <v>0</v>
      </c>
      <c r="AQ209" s="189">
        <f>-RevReq!AQ150</f>
        <v>0</v>
      </c>
      <c r="AR209" s="189">
        <f>-RevReq!AR150</f>
        <v>0</v>
      </c>
      <c r="AS209" s="189">
        <f>-RevReq!AS150</f>
        <v>0</v>
      </c>
      <c r="AT209" s="189">
        <f>-RevReq!AT150</f>
        <v>0</v>
      </c>
      <c r="AU209" s="189">
        <f>-RevReq!AU150</f>
        <v>0</v>
      </c>
      <c r="AV209" s="189">
        <f>-RevReq!AV150</f>
        <v>0</v>
      </c>
      <c r="AW209" s="189">
        <f>-RevReq!AW150</f>
        <v>0</v>
      </c>
      <c r="AX209" s="189">
        <f>-RevReq!AX150</f>
        <v>0</v>
      </c>
      <c r="AY209" s="189">
        <f>-RevReq!AY150</f>
        <v>0</v>
      </c>
      <c r="AZ209" s="189">
        <f>-RevReq!AZ150</f>
        <v>0</v>
      </c>
      <c r="BA209" s="189">
        <f>-RevReq!BA150</f>
        <v>0</v>
      </c>
      <c r="BB209" s="189">
        <f>-RevReq!BB150</f>
        <v>0</v>
      </c>
      <c r="BC209" s="189">
        <f>-RevReq!BC150</f>
        <v>0</v>
      </c>
      <c r="BD209" s="189">
        <f>-RevReq!BD150</f>
        <v>0</v>
      </c>
      <c r="BE209" s="189">
        <f>-RevReq!BE150</f>
        <v>0</v>
      </c>
      <c r="BF209" s="189">
        <f>-RevReq!BF150</f>
        <v>0</v>
      </c>
      <c r="BG209" s="189">
        <f>-RevReq!BG150</f>
        <v>0</v>
      </c>
      <c r="BH209" s="189">
        <f>-RevReq!BH150</f>
        <v>0</v>
      </c>
      <c r="BI209" s="189">
        <f>-RevReq!BI150</f>
        <v>0</v>
      </c>
      <c r="BJ209" s="189">
        <f>-RevReq!BJ150</f>
        <v>0</v>
      </c>
      <c r="BK209" s="189">
        <f>-RevReq!BK150</f>
        <v>0</v>
      </c>
      <c r="BL209" s="189">
        <f>-RevReq!BL150</f>
        <v>0</v>
      </c>
      <c r="BM209" s="189">
        <f>-RevReq!BM150</f>
        <v>0</v>
      </c>
    </row>
    <row r="210" spans="3:65" x14ac:dyDescent="0.2">
      <c r="C210" s="51">
        <f t="shared" si="157"/>
        <v>5</v>
      </c>
      <c r="D210" s="37" t="str">
        <f t="shared" si="158"/>
        <v>item 5</v>
      </c>
      <c r="E210" s="37" t="str">
        <f t="shared" si="158"/>
        <v>Operating Expense</v>
      </c>
      <c r="F210" s="37">
        <f t="shared" si="158"/>
        <v>2</v>
      </c>
      <c r="G210" s="62"/>
      <c r="H210" s="64"/>
      <c r="K210" s="123">
        <f t="shared" si="159"/>
        <v>0</v>
      </c>
      <c r="L210" s="124">
        <f t="shared" si="160"/>
        <v>0</v>
      </c>
      <c r="O210" s="189">
        <f>-RevReq!O151</f>
        <v>0</v>
      </c>
      <c r="P210" s="189">
        <f>-RevReq!P151</f>
        <v>0</v>
      </c>
      <c r="Q210" s="189">
        <f>-RevReq!Q151</f>
        <v>0</v>
      </c>
      <c r="R210" s="189">
        <f>-RevReq!R151</f>
        <v>0</v>
      </c>
      <c r="S210" s="189">
        <f>-RevReq!S151</f>
        <v>0</v>
      </c>
      <c r="T210" s="189">
        <f>-RevReq!T151</f>
        <v>0</v>
      </c>
      <c r="U210" s="189">
        <f>-RevReq!U151</f>
        <v>0</v>
      </c>
      <c r="V210" s="189">
        <f>-RevReq!V151</f>
        <v>0</v>
      </c>
      <c r="W210" s="189">
        <f>-RevReq!W151</f>
        <v>0</v>
      </c>
      <c r="X210" s="189">
        <f>-RevReq!X151</f>
        <v>0</v>
      </c>
      <c r="Y210" s="189">
        <f>-RevReq!Y151</f>
        <v>0</v>
      </c>
      <c r="Z210" s="189">
        <f>-RevReq!Z151</f>
        <v>0</v>
      </c>
      <c r="AA210" s="189">
        <f>-RevReq!AA151</f>
        <v>0</v>
      </c>
      <c r="AB210" s="189">
        <f>-RevReq!AB151</f>
        <v>0</v>
      </c>
      <c r="AC210" s="189">
        <f>-RevReq!AC151</f>
        <v>0</v>
      </c>
      <c r="AD210" s="189">
        <f>-RevReq!AD151</f>
        <v>0</v>
      </c>
      <c r="AE210" s="189">
        <f>-RevReq!AE151</f>
        <v>0</v>
      </c>
      <c r="AF210" s="189">
        <f>-RevReq!AF151</f>
        <v>0</v>
      </c>
      <c r="AG210" s="189">
        <f>-RevReq!AG151</f>
        <v>0</v>
      </c>
      <c r="AH210" s="189">
        <f>-RevReq!AH151</f>
        <v>0</v>
      </c>
      <c r="AI210" s="189">
        <f>-RevReq!AI151</f>
        <v>0</v>
      </c>
      <c r="AJ210" s="189">
        <f>-RevReq!AJ151</f>
        <v>0</v>
      </c>
      <c r="AK210" s="189">
        <f>-RevReq!AK151</f>
        <v>0</v>
      </c>
      <c r="AL210" s="189">
        <f>-RevReq!AL151</f>
        <v>0</v>
      </c>
      <c r="AM210" s="189">
        <f>-RevReq!AM151</f>
        <v>0</v>
      </c>
      <c r="AN210" s="189">
        <f>-RevReq!AN151</f>
        <v>0</v>
      </c>
      <c r="AO210" s="189">
        <f>-RevReq!AO151</f>
        <v>0</v>
      </c>
      <c r="AP210" s="189">
        <f>-RevReq!AP151</f>
        <v>0</v>
      </c>
      <c r="AQ210" s="189">
        <f>-RevReq!AQ151</f>
        <v>0</v>
      </c>
      <c r="AR210" s="189">
        <f>-RevReq!AR151</f>
        <v>0</v>
      </c>
      <c r="AS210" s="189">
        <f>-RevReq!AS151</f>
        <v>0</v>
      </c>
      <c r="AT210" s="189">
        <f>-RevReq!AT151</f>
        <v>0</v>
      </c>
      <c r="AU210" s="189">
        <f>-RevReq!AU151</f>
        <v>0</v>
      </c>
      <c r="AV210" s="189">
        <f>-RevReq!AV151</f>
        <v>0</v>
      </c>
      <c r="AW210" s="189">
        <f>-RevReq!AW151</f>
        <v>0</v>
      </c>
      <c r="AX210" s="189">
        <f>-RevReq!AX151</f>
        <v>0</v>
      </c>
      <c r="AY210" s="189">
        <f>-RevReq!AY151</f>
        <v>0</v>
      </c>
      <c r="AZ210" s="189">
        <f>-RevReq!AZ151</f>
        <v>0</v>
      </c>
      <c r="BA210" s="189">
        <f>-RevReq!BA151</f>
        <v>0</v>
      </c>
      <c r="BB210" s="189">
        <f>-RevReq!BB151</f>
        <v>0</v>
      </c>
      <c r="BC210" s="189">
        <f>-RevReq!BC151</f>
        <v>0</v>
      </c>
      <c r="BD210" s="189">
        <f>-RevReq!BD151</f>
        <v>0</v>
      </c>
      <c r="BE210" s="189">
        <f>-RevReq!BE151</f>
        <v>0</v>
      </c>
      <c r="BF210" s="189">
        <f>-RevReq!BF151</f>
        <v>0</v>
      </c>
      <c r="BG210" s="189">
        <f>-RevReq!BG151</f>
        <v>0</v>
      </c>
      <c r="BH210" s="189">
        <f>-RevReq!BH151</f>
        <v>0</v>
      </c>
      <c r="BI210" s="189">
        <f>-RevReq!BI151</f>
        <v>0</v>
      </c>
      <c r="BJ210" s="189">
        <f>-RevReq!BJ151</f>
        <v>0</v>
      </c>
      <c r="BK210" s="189">
        <f>-RevReq!BK151</f>
        <v>0</v>
      </c>
      <c r="BL210" s="189">
        <f>-RevReq!BL151</f>
        <v>0</v>
      </c>
      <c r="BM210" s="189">
        <f>-RevReq!BM151</f>
        <v>0</v>
      </c>
    </row>
    <row r="211" spans="3:65" x14ac:dyDescent="0.2">
      <c r="C211" s="51">
        <f t="shared" si="157"/>
        <v>6</v>
      </c>
      <c r="D211" s="37" t="str">
        <f t="shared" si="158"/>
        <v>item 6</v>
      </c>
      <c r="E211" s="37" t="str">
        <f t="shared" si="158"/>
        <v>Operating Expense</v>
      </c>
      <c r="F211" s="37">
        <f t="shared" si="158"/>
        <v>2</v>
      </c>
      <c r="G211" s="62"/>
      <c r="H211" s="64"/>
      <c r="K211" s="123">
        <f t="shared" si="159"/>
        <v>0</v>
      </c>
      <c r="L211" s="124">
        <f t="shared" si="160"/>
        <v>0</v>
      </c>
      <c r="O211" s="189">
        <f>-RevReq!O152</f>
        <v>0</v>
      </c>
      <c r="P211" s="189">
        <f>-RevReq!P152</f>
        <v>0</v>
      </c>
      <c r="Q211" s="189">
        <f>-RevReq!Q152</f>
        <v>0</v>
      </c>
      <c r="R211" s="189">
        <f>-RevReq!R152</f>
        <v>0</v>
      </c>
      <c r="S211" s="189">
        <f>-RevReq!S152</f>
        <v>0</v>
      </c>
      <c r="T211" s="189">
        <f>-RevReq!T152</f>
        <v>0</v>
      </c>
      <c r="U211" s="189">
        <f>-RevReq!U152</f>
        <v>0</v>
      </c>
      <c r="V211" s="189">
        <f>-RevReq!V152</f>
        <v>0</v>
      </c>
      <c r="W211" s="189">
        <f>-RevReq!W152</f>
        <v>0</v>
      </c>
      <c r="X211" s="189">
        <f>-RevReq!X152</f>
        <v>0</v>
      </c>
      <c r="Y211" s="189">
        <f>-RevReq!Y152</f>
        <v>0</v>
      </c>
      <c r="Z211" s="189">
        <f>-RevReq!Z152</f>
        <v>0</v>
      </c>
      <c r="AA211" s="189">
        <f>-RevReq!AA152</f>
        <v>0</v>
      </c>
      <c r="AB211" s="189">
        <f>-RevReq!AB152</f>
        <v>0</v>
      </c>
      <c r="AC211" s="189">
        <f>-RevReq!AC152</f>
        <v>0</v>
      </c>
      <c r="AD211" s="189">
        <f>-RevReq!AD152</f>
        <v>0</v>
      </c>
      <c r="AE211" s="189">
        <f>-RevReq!AE152</f>
        <v>0</v>
      </c>
      <c r="AF211" s="189">
        <f>-RevReq!AF152</f>
        <v>0</v>
      </c>
      <c r="AG211" s="189">
        <f>-RevReq!AG152</f>
        <v>0</v>
      </c>
      <c r="AH211" s="189">
        <f>-RevReq!AH152</f>
        <v>0</v>
      </c>
      <c r="AI211" s="189">
        <f>-RevReq!AI152</f>
        <v>0</v>
      </c>
      <c r="AJ211" s="189">
        <f>-RevReq!AJ152</f>
        <v>0</v>
      </c>
      <c r="AK211" s="189">
        <f>-RevReq!AK152</f>
        <v>0</v>
      </c>
      <c r="AL211" s="189">
        <f>-RevReq!AL152</f>
        <v>0</v>
      </c>
      <c r="AM211" s="189">
        <f>-RevReq!AM152</f>
        <v>0</v>
      </c>
      <c r="AN211" s="189">
        <f>-RevReq!AN152</f>
        <v>0</v>
      </c>
      <c r="AO211" s="189">
        <f>-RevReq!AO152</f>
        <v>0</v>
      </c>
      <c r="AP211" s="189">
        <f>-RevReq!AP152</f>
        <v>0</v>
      </c>
      <c r="AQ211" s="189">
        <f>-RevReq!AQ152</f>
        <v>0</v>
      </c>
      <c r="AR211" s="189">
        <f>-RevReq!AR152</f>
        <v>0</v>
      </c>
      <c r="AS211" s="189">
        <f>-RevReq!AS152</f>
        <v>0</v>
      </c>
      <c r="AT211" s="189">
        <f>-RevReq!AT152</f>
        <v>0</v>
      </c>
      <c r="AU211" s="189">
        <f>-RevReq!AU152</f>
        <v>0</v>
      </c>
      <c r="AV211" s="189">
        <f>-RevReq!AV152</f>
        <v>0</v>
      </c>
      <c r="AW211" s="189">
        <f>-RevReq!AW152</f>
        <v>0</v>
      </c>
      <c r="AX211" s="189">
        <f>-RevReq!AX152</f>
        <v>0</v>
      </c>
      <c r="AY211" s="189">
        <f>-RevReq!AY152</f>
        <v>0</v>
      </c>
      <c r="AZ211" s="189">
        <f>-RevReq!AZ152</f>
        <v>0</v>
      </c>
      <c r="BA211" s="189">
        <f>-RevReq!BA152</f>
        <v>0</v>
      </c>
      <c r="BB211" s="189">
        <f>-RevReq!BB152</f>
        <v>0</v>
      </c>
      <c r="BC211" s="189">
        <f>-RevReq!BC152</f>
        <v>0</v>
      </c>
      <c r="BD211" s="189">
        <f>-RevReq!BD152</f>
        <v>0</v>
      </c>
      <c r="BE211" s="189">
        <f>-RevReq!BE152</f>
        <v>0</v>
      </c>
      <c r="BF211" s="189">
        <f>-RevReq!BF152</f>
        <v>0</v>
      </c>
      <c r="BG211" s="189">
        <f>-RevReq!BG152</f>
        <v>0</v>
      </c>
      <c r="BH211" s="189">
        <f>-RevReq!BH152</f>
        <v>0</v>
      </c>
      <c r="BI211" s="189">
        <f>-RevReq!BI152</f>
        <v>0</v>
      </c>
      <c r="BJ211" s="189">
        <f>-RevReq!BJ152</f>
        <v>0</v>
      </c>
      <c r="BK211" s="189">
        <f>-RevReq!BK152</f>
        <v>0</v>
      </c>
      <c r="BL211" s="189">
        <f>-RevReq!BL152</f>
        <v>0</v>
      </c>
      <c r="BM211" s="189">
        <f>-RevReq!BM152</f>
        <v>0</v>
      </c>
    </row>
    <row r="212" spans="3:65" x14ac:dyDescent="0.2">
      <c r="C212" s="51">
        <f t="shared" si="157"/>
        <v>7</v>
      </c>
      <c r="D212" s="37" t="str">
        <f t="shared" si="158"/>
        <v>item 7</v>
      </c>
      <c r="E212" s="37" t="str">
        <f t="shared" si="158"/>
        <v>Operating Expense</v>
      </c>
      <c r="F212" s="37">
        <f t="shared" si="158"/>
        <v>2</v>
      </c>
      <c r="G212" s="62"/>
      <c r="H212" s="64"/>
      <c r="K212" s="123">
        <f t="shared" si="159"/>
        <v>0</v>
      </c>
      <c r="L212" s="124">
        <f t="shared" si="160"/>
        <v>0</v>
      </c>
      <c r="O212" s="189">
        <f>-RevReq!O153</f>
        <v>0</v>
      </c>
      <c r="P212" s="189">
        <f>-RevReq!P153</f>
        <v>0</v>
      </c>
      <c r="Q212" s="189">
        <f>-RevReq!Q153</f>
        <v>0</v>
      </c>
      <c r="R212" s="189">
        <f>-RevReq!R153</f>
        <v>0</v>
      </c>
      <c r="S212" s="189">
        <f>-RevReq!S153</f>
        <v>0</v>
      </c>
      <c r="T212" s="189">
        <f>-RevReq!T153</f>
        <v>0</v>
      </c>
      <c r="U212" s="189">
        <f>-RevReq!U153</f>
        <v>0</v>
      </c>
      <c r="V212" s="189">
        <f>-RevReq!V153</f>
        <v>0</v>
      </c>
      <c r="W212" s="189">
        <f>-RevReq!W153</f>
        <v>0</v>
      </c>
      <c r="X212" s="189">
        <f>-RevReq!X153</f>
        <v>0</v>
      </c>
      <c r="Y212" s="189">
        <f>-RevReq!Y153</f>
        <v>0</v>
      </c>
      <c r="Z212" s="189">
        <f>-RevReq!Z153</f>
        <v>0</v>
      </c>
      <c r="AA212" s="189">
        <f>-RevReq!AA153</f>
        <v>0</v>
      </c>
      <c r="AB212" s="189">
        <f>-RevReq!AB153</f>
        <v>0</v>
      </c>
      <c r="AC212" s="189">
        <f>-RevReq!AC153</f>
        <v>0</v>
      </c>
      <c r="AD212" s="189">
        <f>-RevReq!AD153</f>
        <v>0</v>
      </c>
      <c r="AE212" s="189">
        <f>-RevReq!AE153</f>
        <v>0</v>
      </c>
      <c r="AF212" s="189">
        <f>-RevReq!AF153</f>
        <v>0</v>
      </c>
      <c r="AG212" s="189">
        <f>-RevReq!AG153</f>
        <v>0</v>
      </c>
      <c r="AH212" s="189">
        <f>-RevReq!AH153</f>
        <v>0</v>
      </c>
      <c r="AI212" s="189">
        <f>-RevReq!AI153</f>
        <v>0</v>
      </c>
      <c r="AJ212" s="189">
        <f>-RevReq!AJ153</f>
        <v>0</v>
      </c>
      <c r="AK212" s="189">
        <f>-RevReq!AK153</f>
        <v>0</v>
      </c>
      <c r="AL212" s="189">
        <f>-RevReq!AL153</f>
        <v>0</v>
      </c>
      <c r="AM212" s="189">
        <f>-RevReq!AM153</f>
        <v>0</v>
      </c>
      <c r="AN212" s="189">
        <f>-RevReq!AN153</f>
        <v>0</v>
      </c>
      <c r="AO212" s="189">
        <f>-RevReq!AO153</f>
        <v>0</v>
      </c>
      <c r="AP212" s="189">
        <f>-RevReq!AP153</f>
        <v>0</v>
      </c>
      <c r="AQ212" s="189">
        <f>-RevReq!AQ153</f>
        <v>0</v>
      </c>
      <c r="AR212" s="189">
        <f>-RevReq!AR153</f>
        <v>0</v>
      </c>
      <c r="AS212" s="189">
        <f>-RevReq!AS153</f>
        <v>0</v>
      </c>
      <c r="AT212" s="189">
        <f>-RevReq!AT153</f>
        <v>0</v>
      </c>
      <c r="AU212" s="189">
        <f>-RevReq!AU153</f>
        <v>0</v>
      </c>
      <c r="AV212" s="189">
        <f>-RevReq!AV153</f>
        <v>0</v>
      </c>
      <c r="AW212" s="189">
        <f>-RevReq!AW153</f>
        <v>0</v>
      </c>
      <c r="AX212" s="189">
        <f>-RevReq!AX153</f>
        <v>0</v>
      </c>
      <c r="AY212" s="189">
        <f>-RevReq!AY153</f>
        <v>0</v>
      </c>
      <c r="AZ212" s="189">
        <f>-RevReq!AZ153</f>
        <v>0</v>
      </c>
      <c r="BA212" s="189">
        <f>-RevReq!BA153</f>
        <v>0</v>
      </c>
      <c r="BB212" s="189">
        <f>-RevReq!BB153</f>
        <v>0</v>
      </c>
      <c r="BC212" s="189">
        <f>-RevReq!BC153</f>
        <v>0</v>
      </c>
      <c r="BD212" s="189">
        <f>-RevReq!BD153</f>
        <v>0</v>
      </c>
      <c r="BE212" s="189">
        <f>-RevReq!BE153</f>
        <v>0</v>
      </c>
      <c r="BF212" s="189">
        <f>-RevReq!BF153</f>
        <v>0</v>
      </c>
      <c r="BG212" s="189">
        <f>-RevReq!BG153</f>
        <v>0</v>
      </c>
      <c r="BH212" s="189">
        <f>-RevReq!BH153</f>
        <v>0</v>
      </c>
      <c r="BI212" s="189">
        <f>-RevReq!BI153</f>
        <v>0</v>
      </c>
      <c r="BJ212" s="189">
        <f>-RevReq!BJ153</f>
        <v>0</v>
      </c>
      <c r="BK212" s="189">
        <f>-RevReq!BK153</f>
        <v>0</v>
      </c>
      <c r="BL212" s="189">
        <f>-RevReq!BL153</f>
        <v>0</v>
      </c>
      <c r="BM212" s="189">
        <f>-RevReq!BM153</f>
        <v>0</v>
      </c>
    </row>
    <row r="213" spans="3:65" x14ac:dyDescent="0.2">
      <c r="C213" s="51">
        <f t="shared" si="157"/>
        <v>8</v>
      </c>
      <c r="D213" s="37" t="str">
        <f t="shared" si="158"/>
        <v>item 8</v>
      </c>
      <c r="E213" s="37" t="str">
        <f t="shared" si="158"/>
        <v>Operating Expense</v>
      </c>
      <c r="F213" s="37">
        <f t="shared" si="158"/>
        <v>2</v>
      </c>
      <c r="G213" s="62"/>
      <c r="H213" s="64"/>
      <c r="K213" s="123">
        <f t="shared" si="159"/>
        <v>0</v>
      </c>
      <c r="L213" s="124">
        <f t="shared" si="160"/>
        <v>0</v>
      </c>
      <c r="O213" s="189">
        <f>-RevReq!O154</f>
        <v>0</v>
      </c>
      <c r="P213" s="189">
        <f>-RevReq!P154</f>
        <v>0</v>
      </c>
      <c r="Q213" s="189">
        <f>-RevReq!Q154</f>
        <v>0</v>
      </c>
      <c r="R213" s="189">
        <f>-RevReq!R154</f>
        <v>0</v>
      </c>
      <c r="S213" s="189">
        <f>-RevReq!S154</f>
        <v>0</v>
      </c>
      <c r="T213" s="189">
        <f>-RevReq!T154</f>
        <v>0</v>
      </c>
      <c r="U213" s="189">
        <f>-RevReq!U154</f>
        <v>0</v>
      </c>
      <c r="V213" s="189">
        <f>-RevReq!V154</f>
        <v>0</v>
      </c>
      <c r="W213" s="189">
        <f>-RevReq!W154</f>
        <v>0</v>
      </c>
      <c r="X213" s="189">
        <f>-RevReq!X154</f>
        <v>0</v>
      </c>
      <c r="Y213" s="189">
        <f>-RevReq!Y154</f>
        <v>0</v>
      </c>
      <c r="Z213" s="189">
        <f>-RevReq!Z154</f>
        <v>0</v>
      </c>
      <c r="AA213" s="189">
        <f>-RevReq!AA154</f>
        <v>0</v>
      </c>
      <c r="AB213" s="189">
        <f>-RevReq!AB154</f>
        <v>0</v>
      </c>
      <c r="AC213" s="189">
        <f>-RevReq!AC154</f>
        <v>0</v>
      </c>
      <c r="AD213" s="189">
        <f>-RevReq!AD154</f>
        <v>0</v>
      </c>
      <c r="AE213" s="189">
        <f>-RevReq!AE154</f>
        <v>0</v>
      </c>
      <c r="AF213" s="189">
        <f>-RevReq!AF154</f>
        <v>0</v>
      </c>
      <c r="AG213" s="189">
        <f>-RevReq!AG154</f>
        <v>0</v>
      </c>
      <c r="AH213" s="189">
        <f>-RevReq!AH154</f>
        <v>0</v>
      </c>
      <c r="AI213" s="189">
        <f>-RevReq!AI154</f>
        <v>0</v>
      </c>
      <c r="AJ213" s="189">
        <f>-RevReq!AJ154</f>
        <v>0</v>
      </c>
      <c r="AK213" s="189">
        <f>-RevReq!AK154</f>
        <v>0</v>
      </c>
      <c r="AL213" s="189">
        <f>-RevReq!AL154</f>
        <v>0</v>
      </c>
      <c r="AM213" s="189">
        <f>-RevReq!AM154</f>
        <v>0</v>
      </c>
      <c r="AN213" s="189">
        <f>-RevReq!AN154</f>
        <v>0</v>
      </c>
      <c r="AO213" s="189">
        <f>-RevReq!AO154</f>
        <v>0</v>
      </c>
      <c r="AP213" s="189">
        <f>-RevReq!AP154</f>
        <v>0</v>
      </c>
      <c r="AQ213" s="189">
        <f>-RevReq!AQ154</f>
        <v>0</v>
      </c>
      <c r="AR213" s="189">
        <f>-RevReq!AR154</f>
        <v>0</v>
      </c>
      <c r="AS213" s="189">
        <f>-RevReq!AS154</f>
        <v>0</v>
      </c>
      <c r="AT213" s="189">
        <f>-RevReq!AT154</f>
        <v>0</v>
      </c>
      <c r="AU213" s="189">
        <f>-RevReq!AU154</f>
        <v>0</v>
      </c>
      <c r="AV213" s="189">
        <f>-RevReq!AV154</f>
        <v>0</v>
      </c>
      <c r="AW213" s="189">
        <f>-RevReq!AW154</f>
        <v>0</v>
      </c>
      <c r="AX213" s="189">
        <f>-RevReq!AX154</f>
        <v>0</v>
      </c>
      <c r="AY213" s="189">
        <f>-RevReq!AY154</f>
        <v>0</v>
      </c>
      <c r="AZ213" s="189">
        <f>-RevReq!AZ154</f>
        <v>0</v>
      </c>
      <c r="BA213" s="189">
        <f>-RevReq!BA154</f>
        <v>0</v>
      </c>
      <c r="BB213" s="189">
        <f>-RevReq!BB154</f>
        <v>0</v>
      </c>
      <c r="BC213" s="189">
        <f>-RevReq!BC154</f>
        <v>0</v>
      </c>
      <c r="BD213" s="189">
        <f>-RevReq!BD154</f>
        <v>0</v>
      </c>
      <c r="BE213" s="189">
        <f>-RevReq!BE154</f>
        <v>0</v>
      </c>
      <c r="BF213" s="189">
        <f>-RevReq!BF154</f>
        <v>0</v>
      </c>
      <c r="BG213" s="189">
        <f>-RevReq!BG154</f>
        <v>0</v>
      </c>
      <c r="BH213" s="189">
        <f>-RevReq!BH154</f>
        <v>0</v>
      </c>
      <c r="BI213" s="189">
        <f>-RevReq!BI154</f>
        <v>0</v>
      </c>
      <c r="BJ213" s="189">
        <f>-RevReq!BJ154</f>
        <v>0</v>
      </c>
      <c r="BK213" s="189">
        <f>-RevReq!BK154</f>
        <v>0</v>
      </c>
      <c r="BL213" s="189">
        <f>-RevReq!BL154</f>
        <v>0</v>
      </c>
      <c r="BM213" s="189">
        <f>-RevReq!BM154</f>
        <v>0</v>
      </c>
    </row>
    <row r="214" spans="3:65" x14ac:dyDescent="0.2">
      <c r="C214" s="51">
        <f t="shared" si="157"/>
        <v>9</v>
      </c>
      <c r="D214" s="37" t="str">
        <f t="shared" si="158"/>
        <v>item 9</v>
      </c>
      <c r="E214" s="37" t="str">
        <f t="shared" si="158"/>
        <v>Operating Expense</v>
      </c>
      <c r="F214" s="37">
        <f t="shared" si="158"/>
        <v>2</v>
      </c>
      <c r="G214" s="62"/>
      <c r="H214" s="64"/>
      <c r="K214" s="123">
        <f t="shared" si="159"/>
        <v>0</v>
      </c>
      <c r="L214" s="124">
        <f t="shared" si="160"/>
        <v>0</v>
      </c>
      <c r="O214" s="189">
        <f>-RevReq!O155</f>
        <v>0</v>
      </c>
      <c r="P214" s="189">
        <f>-RevReq!P155</f>
        <v>0</v>
      </c>
      <c r="Q214" s="189">
        <f>-RevReq!Q155</f>
        <v>0</v>
      </c>
      <c r="R214" s="189">
        <f>-RevReq!R155</f>
        <v>0</v>
      </c>
      <c r="S214" s="189">
        <f>-RevReq!S155</f>
        <v>0</v>
      </c>
      <c r="T214" s="189">
        <f>-RevReq!T155</f>
        <v>0</v>
      </c>
      <c r="U214" s="189">
        <f>-RevReq!U155</f>
        <v>0</v>
      </c>
      <c r="V214" s="189">
        <f>-RevReq!V155</f>
        <v>0</v>
      </c>
      <c r="W214" s="189">
        <f>-RevReq!W155</f>
        <v>0</v>
      </c>
      <c r="X214" s="189">
        <f>-RevReq!X155</f>
        <v>0</v>
      </c>
      <c r="Y214" s="189">
        <f>-RevReq!Y155</f>
        <v>0</v>
      </c>
      <c r="Z214" s="189">
        <f>-RevReq!Z155</f>
        <v>0</v>
      </c>
      <c r="AA214" s="189">
        <f>-RevReq!AA155</f>
        <v>0</v>
      </c>
      <c r="AB214" s="189">
        <f>-RevReq!AB155</f>
        <v>0</v>
      </c>
      <c r="AC214" s="189">
        <f>-RevReq!AC155</f>
        <v>0</v>
      </c>
      <c r="AD214" s="189">
        <f>-RevReq!AD155</f>
        <v>0</v>
      </c>
      <c r="AE214" s="189">
        <f>-RevReq!AE155</f>
        <v>0</v>
      </c>
      <c r="AF214" s="189">
        <f>-RevReq!AF155</f>
        <v>0</v>
      </c>
      <c r="AG214" s="189">
        <f>-RevReq!AG155</f>
        <v>0</v>
      </c>
      <c r="AH214" s="189">
        <f>-RevReq!AH155</f>
        <v>0</v>
      </c>
      <c r="AI214" s="189">
        <f>-RevReq!AI155</f>
        <v>0</v>
      </c>
      <c r="AJ214" s="189">
        <f>-RevReq!AJ155</f>
        <v>0</v>
      </c>
      <c r="AK214" s="189">
        <f>-RevReq!AK155</f>
        <v>0</v>
      </c>
      <c r="AL214" s="189">
        <f>-RevReq!AL155</f>
        <v>0</v>
      </c>
      <c r="AM214" s="189">
        <f>-RevReq!AM155</f>
        <v>0</v>
      </c>
      <c r="AN214" s="189">
        <f>-RevReq!AN155</f>
        <v>0</v>
      </c>
      <c r="AO214" s="189">
        <f>-RevReq!AO155</f>
        <v>0</v>
      </c>
      <c r="AP214" s="189">
        <f>-RevReq!AP155</f>
        <v>0</v>
      </c>
      <c r="AQ214" s="189">
        <f>-RevReq!AQ155</f>
        <v>0</v>
      </c>
      <c r="AR214" s="189">
        <f>-RevReq!AR155</f>
        <v>0</v>
      </c>
      <c r="AS214" s="189">
        <f>-RevReq!AS155</f>
        <v>0</v>
      </c>
      <c r="AT214" s="189">
        <f>-RevReq!AT155</f>
        <v>0</v>
      </c>
      <c r="AU214" s="189">
        <f>-RevReq!AU155</f>
        <v>0</v>
      </c>
      <c r="AV214" s="189">
        <f>-RevReq!AV155</f>
        <v>0</v>
      </c>
      <c r="AW214" s="189">
        <f>-RevReq!AW155</f>
        <v>0</v>
      </c>
      <c r="AX214" s="189">
        <f>-RevReq!AX155</f>
        <v>0</v>
      </c>
      <c r="AY214" s="189">
        <f>-RevReq!AY155</f>
        <v>0</v>
      </c>
      <c r="AZ214" s="189">
        <f>-RevReq!AZ155</f>
        <v>0</v>
      </c>
      <c r="BA214" s="189">
        <f>-RevReq!BA155</f>
        <v>0</v>
      </c>
      <c r="BB214" s="189">
        <f>-RevReq!BB155</f>
        <v>0</v>
      </c>
      <c r="BC214" s="189">
        <f>-RevReq!BC155</f>
        <v>0</v>
      </c>
      <c r="BD214" s="189">
        <f>-RevReq!BD155</f>
        <v>0</v>
      </c>
      <c r="BE214" s="189">
        <f>-RevReq!BE155</f>
        <v>0</v>
      </c>
      <c r="BF214" s="189">
        <f>-RevReq!BF155</f>
        <v>0</v>
      </c>
      <c r="BG214" s="189">
        <f>-RevReq!BG155</f>
        <v>0</v>
      </c>
      <c r="BH214" s="189">
        <f>-RevReq!BH155</f>
        <v>0</v>
      </c>
      <c r="BI214" s="189">
        <f>-RevReq!BI155</f>
        <v>0</v>
      </c>
      <c r="BJ214" s="189">
        <f>-RevReq!BJ155</f>
        <v>0</v>
      </c>
      <c r="BK214" s="189">
        <f>-RevReq!BK155</f>
        <v>0</v>
      </c>
      <c r="BL214" s="189">
        <f>-RevReq!BL155</f>
        <v>0</v>
      </c>
      <c r="BM214" s="189">
        <f>-RevReq!BM155</f>
        <v>0</v>
      </c>
    </row>
    <row r="215" spans="3:65" x14ac:dyDescent="0.2">
      <c r="C215" s="51">
        <f t="shared" si="157"/>
        <v>10</v>
      </c>
      <c r="D215" s="37" t="str">
        <f t="shared" si="158"/>
        <v>item 10</v>
      </c>
      <c r="E215" s="37" t="str">
        <f t="shared" si="158"/>
        <v>Operating Expense</v>
      </c>
      <c r="F215" s="37">
        <f t="shared" si="158"/>
        <v>2</v>
      </c>
      <c r="G215" s="62"/>
      <c r="H215" s="64"/>
      <c r="K215" s="123">
        <f t="shared" si="159"/>
        <v>0</v>
      </c>
      <c r="L215" s="124">
        <f t="shared" si="160"/>
        <v>0</v>
      </c>
      <c r="O215" s="189">
        <f>-RevReq!O156</f>
        <v>0</v>
      </c>
      <c r="P215" s="189">
        <f>-RevReq!P156</f>
        <v>0</v>
      </c>
      <c r="Q215" s="189">
        <f>-RevReq!Q156</f>
        <v>0</v>
      </c>
      <c r="R215" s="189">
        <f>-RevReq!R156</f>
        <v>0</v>
      </c>
      <c r="S215" s="189">
        <f>-RevReq!S156</f>
        <v>0</v>
      </c>
      <c r="T215" s="189">
        <f>-RevReq!T156</f>
        <v>0</v>
      </c>
      <c r="U215" s="189">
        <f>-RevReq!U156</f>
        <v>0</v>
      </c>
      <c r="V215" s="189">
        <f>-RevReq!V156</f>
        <v>0</v>
      </c>
      <c r="W215" s="189">
        <f>-RevReq!W156</f>
        <v>0</v>
      </c>
      <c r="X215" s="189">
        <f>-RevReq!X156</f>
        <v>0</v>
      </c>
      <c r="Y215" s="189">
        <f>-RevReq!Y156</f>
        <v>0</v>
      </c>
      <c r="Z215" s="189">
        <f>-RevReq!Z156</f>
        <v>0</v>
      </c>
      <c r="AA215" s="189">
        <f>-RevReq!AA156</f>
        <v>0</v>
      </c>
      <c r="AB215" s="189">
        <f>-RevReq!AB156</f>
        <v>0</v>
      </c>
      <c r="AC215" s="189">
        <f>-RevReq!AC156</f>
        <v>0</v>
      </c>
      <c r="AD215" s="189">
        <f>-RevReq!AD156</f>
        <v>0</v>
      </c>
      <c r="AE215" s="189">
        <f>-RevReq!AE156</f>
        <v>0</v>
      </c>
      <c r="AF215" s="189">
        <f>-RevReq!AF156</f>
        <v>0</v>
      </c>
      <c r="AG215" s="189">
        <f>-RevReq!AG156</f>
        <v>0</v>
      </c>
      <c r="AH215" s="189">
        <f>-RevReq!AH156</f>
        <v>0</v>
      </c>
      <c r="AI215" s="189">
        <f>-RevReq!AI156</f>
        <v>0</v>
      </c>
      <c r="AJ215" s="189">
        <f>-RevReq!AJ156</f>
        <v>0</v>
      </c>
      <c r="AK215" s="189">
        <f>-RevReq!AK156</f>
        <v>0</v>
      </c>
      <c r="AL215" s="189">
        <f>-RevReq!AL156</f>
        <v>0</v>
      </c>
      <c r="AM215" s="189">
        <f>-RevReq!AM156</f>
        <v>0</v>
      </c>
      <c r="AN215" s="189">
        <f>-RevReq!AN156</f>
        <v>0</v>
      </c>
      <c r="AO215" s="189">
        <f>-RevReq!AO156</f>
        <v>0</v>
      </c>
      <c r="AP215" s="189">
        <f>-RevReq!AP156</f>
        <v>0</v>
      </c>
      <c r="AQ215" s="189">
        <f>-RevReq!AQ156</f>
        <v>0</v>
      </c>
      <c r="AR215" s="189">
        <f>-RevReq!AR156</f>
        <v>0</v>
      </c>
      <c r="AS215" s="189">
        <f>-RevReq!AS156</f>
        <v>0</v>
      </c>
      <c r="AT215" s="189">
        <f>-RevReq!AT156</f>
        <v>0</v>
      </c>
      <c r="AU215" s="189">
        <f>-RevReq!AU156</f>
        <v>0</v>
      </c>
      <c r="AV215" s="189">
        <f>-RevReq!AV156</f>
        <v>0</v>
      </c>
      <c r="AW215" s="189">
        <f>-RevReq!AW156</f>
        <v>0</v>
      </c>
      <c r="AX215" s="189">
        <f>-RevReq!AX156</f>
        <v>0</v>
      </c>
      <c r="AY215" s="189">
        <f>-RevReq!AY156</f>
        <v>0</v>
      </c>
      <c r="AZ215" s="189">
        <f>-RevReq!AZ156</f>
        <v>0</v>
      </c>
      <c r="BA215" s="189">
        <f>-RevReq!BA156</f>
        <v>0</v>
      </c>
      <c r="BB215" s="189">
        <f>-RevReq!BB156</f>
        <v>0</v>
      </c>
      <c r="BC215" s="189">
        <f>-RevReq!BC156</f>
        <v>0</v>
      </c>
      <c r="BD215" s="189">
        <f>-RevReq!BD156</f>
        <v>0</v>
      </c>
      <c r="BE215" s="189">
        <f>-RevReq!BE156</f>
        <v>0</v>
      </c>
      <c r="BF215" s="189">
        <f>-RevReq!BF156</f>
        <v>0</v>
      </c>
      <c r="BG215" s="189">
        <f>-RevReq!BG156</f>
        <v>0</v>
      </c>
      <c r="BH215" s="189">
        <f>-RevReq!BH156</f>
        <v>0</v>
      </c>
      <c r="BI215" s="189">
        <f>-RevReq!BI156</f>
        <v>0</v>
      </c>
      <c r="BJ215" s="189">
        <f>-RevReq!BJ156</f>
        <v>0</v>
      </c>
      <c r="BK215" s="189">
        <f>-RevReq!BK156</f>
        <v>0</v>
      </c>
      <c r="BL215" s="189">
        <f>-RevReq!BL156</f>
        <v>0</v>
      </c>
      <c r="BM215" s="189">
        <f>-RevReq!BM156</f>
        <v>0</v>
      </c>
    </row>
    <row r="216" spans="3:65" x14ac:dyDescent="0.2">
      <c r="C216" s="51">
        <f t="shared" si="157"/>
        <v>11</v>
      </c>
      <c r="D216" s="37" t="str">
        <f t="shared" si="158"/>
        <v>item 11</v>
      </c>
      <c r="E216" s="37" t="str">
        <f t="shared" si="158"/>
        <v>Operating Expense</v>
      </c>
      <c r="F216" s="37">
        <f t="shared" si="158"/>
        <v>2</v>
      </c>
      <c r="G216" s="62"/>
      <c r="H216" s="64"/>
      <c r="K216" s="123">
        <f t="shared" si="159"/>
        <v>0</v>
      </c>
      <c r="L216" s="124">
        <f t="shared" si="160"/>
        <v>0</v>
      </c>
      <c r="O216" s="189">
        <f>-RevReq!O157</f>
        <v>0</v>
      </c>
      <c r="P216" s="189">
        <f>-RevReq!P157</f>
        <v>0</v>
      </c>
      <c r="Q216" s="189">
        <f>-RevReq!Q157</f>
        <v>0</v>
      </c>
      <c r="R216" s="189">
        <f>-RevReq!R157</f>
        <v>0</v>
      </c>
      <c r="S216" s="189">
        <f>-RevReq!S157</f>
        <v>0</v>
      </c>
      <c r="T216" s="189">
        <f>-RevReq!T157</f>
        <v>0</v>
      </c>
      <c r="U216" s="189">
        <f>-RevReq!U157</f>
        <v>0</v>
      </c>
      <c r="V216" s="189">
        <f>-RevReq!V157</f>
        <v>0</v>
      </c>
      <c r="W216" s="189">
        <f>-RevReq!W157</f>
        <v>0</v>
      </c>
      <c r="X216" s="189">
        <f>-RevReq!X157</f>
        <v>0</v>
      </c>
      <c r="Y216" s="189">
        <f>-RevReq!Y157</f>
        <v>0</v>
      </c>
      <c r="Z216" s="189">
        <f>-RevReq!Z157</f>
        <v>0</v>
      </c>
      <c r="AA216" s="189">
        <f>-RevReq!AA157</f>
        <v>0</v>
      </c>
      <c r="AB216" s="189">
        <f>-RevReq!AB157</f>
        <v>0</v>
      </c>
      <c r="AC216" s="189">
        <f>-RevReq!AC157</f>
        <v>0</v>
      </c>
      <c r="AD216" s="189">
        <f>-RevReq!AD157</f>
        <v>0</v>
      </c>
      <c r="AE216" s="189">
        <f>-RevReq!AE157</f>
        <v>0</v>
      </c>
      <c r="AF216" s="189">
        <f>-RevReq!AF157</f>
        <v>0</v>
      </c>
      <c r="AG216" s="189">
        <f>-RevReq!AG157</f>
        <v>0</v>
      </c>
      <c r="AH216" s="189">
        <f>-RevReq!AH157</f>
        <v>0</v>
      </c>
      <c r="AI216" s="189">
        <f>-RevReq!AI157</f>
        <v>0</v>
      </c>
      <c r="AJ216" s="189">
        <f>-RevReq!AJ157</f>
        <v>0</v>
      </c>
      <c r="AK216" s="189">
        <f>-RevReq!AK157</f>
        <v>0</v>
      </c>
      <c r="AL216" s="189">
        <f>-RevReq!AL157</f>
        <v>0</v>
      </c>
      <c r="AM216" s="189">
        <f>-RevReq!AM157</f>
        <v>0</v>
      </c>
      <c r="AN216" s="189">
        <f>-RevReq!AN157</f>
        <v>0</v>
      </c>
      <c r="AO216" s="189">
        <f>-RevReq!AO157</f>
        <v>0</v>
      </c>
      <c r="AP216" s="189">
        <f>-RevReq!AP157</f>
        <v>0</v>
      </c>
      <c r="AQ216" s="189">
        <f>-RevReq!AQ157</f>
        <v>0</v>
      </c>
      <c r="AR216" s="189">
        <f>-RevReq!AR157</f>
        <v>0</v>
      </c>
      <c r="AS216" s="189">
        <f>-RevReq!AS157</f>
        <v>0</v>
      </c>
      <c r="AT216" s="189">
        <f>-RevReq!AT157</f>
        <v>0</v>
      </c>
      <c r="AU216" s="189">
        <f>-RevReq!AU157</f>
        <v>0</v>
      </c>
      <c r="AV216" s="189">
        <f>-RevReq!AV157</f>
        <v>0</v>
      </c>
      <c r="AW216" s="189">
        <f>-RevReq!AW157</f>
        <v>0</v>
      </c>
      <c r="AX216" s="189">
        <f>-RevReq!AX157</f>
        <v>0</v>
      </c>
      <c r="AY216" s="189">
        <f>-RevReq!AY157</f>
        <v>0</v>
      </c>
      <c r="AZ216" s="189">
        <f>-RevReq!AZ157</f>
        <v>0</v>
      </c>
      <c r="BA216" s="189">
        <f>-RevReq!BA157</f>
        <v>0</v>
      </c>
      <c r="BB216" s="189">
        <f>-RevReq!BB157</f>
        <v>0</v>
      </c>
      <c r="BC216" s="189">
        <f>-RevReq!BC157</f>
        <v>0</v>
      </c>
      <c r="BD216" s="189">
        <f>-RevReq!BD157</f>
        <v>0</v>
      </c>
      <c r="BE216" s="189">
        <f>-RevReq!BE157</f>
        <v>0</v>
      </c>
      <c r="BF216" s="189">
        <f>-RevReq!BF157</f>
        <v>0</v>
      </c>
      <c r="BG216" s="189">
        <f>-RevReq!BG157</f>
        <v>0</v>
      </c>
      <c r="BH216" s="189">
        <f>-RevReq!BH157</f>
        <v>0</v>
      </c>
      <c r="BI216" s="189">
        <f>-RevReq!BI157</f>
        <v>0</v>
      </c>
      <c r="BJ216" s="189">
        <f>-RevReq!BJ157</f>
        <v>0</v>
      </c>
      <c r="BK216" s="189">
        <f>-RevReq!BK157</f>
        <v>0</v>
      </c>
      <c r="BL216" s="189">
        <f>-RevReq!BL157</f>
        <v>0</v>
      </c>
      <c r="BM216" s="189">
        <f>-RevReq!BM157</f>
        <v>0</v>
      </c>
    </row>
    <row r="217" spans="3:65" x14ac:dyDescent="0.2">
      <c r="C217" s="51">
        <f t="shared" si="157"/>
        <v>12</v>
      </c>
      <c r="D217" s="37" t="str">
        <f t="shared" si="158"/>
        <v>item 12</v>
      </c>
      <c r="E217" s="37" t="str">
        <f t="shared" si="158"/>
        <v>Operating Expense</v>
      </c>
      <c r="F217" s="37">
        <f t="shared" si="158"/>
        <v>2</v>
      </c>
      <c r="G217" s="62"/>
      <c r="H217" s="64"/>
      <c r="K217" s="123">
        <f t="shared" si="159"/>
        <v>0</v>
      </c>
      <c r="L217" s="124">
        <f t="shared" si="160"/>
        <v>0</v>
      </c>
      <c r="O217" s="189">
        <f>-RevReq!O158</f>
        <v>0</v>
      </c>
      <c r="P217" s="189">
        <f>-RevReq!P158</f>
        <v>0</v>
      </c>
      <c r="Q217" s="189">
        <f>-RevReq!Q158</f>
        <v>0</v>
      </c>
      <c r="R217" s="189">
        <f>-RevReq!R158</f>
        <v>0</v>
      </c>
      <c r="S217" s="189">
        <f>-RevReq!S158</f>
        <v>0</v>
      </c>
      <c r="T217" s="189">
        <f>-RevReq!T158</f>
        <v>0</v>
      </c>
      <c r="U217" s="189">
        <f>-RevReq!U158</f>
        <v>0</v>
      </c>
      <c r="V217" s="189">
        <f>-RevReq!V158</f>
        <v>0</v>
      </c>
      <c r="W217" s="189">
        <f>-RevReq!W158</f>
        <v>0</v>
      </c>
      <c r="X217" s="189">
        <f>-RevReq!X158</f>
        <v>0</v>
      </c>
      <c r="Y217" s="189">
        <f>-RevReq!Y158</f>
        <v>0</v>
      </c>
      <c r="Z217" s="189">
        <f>-RevReq!Z158</f>
        <v>0</v>
      </c>
      <c r="AA217" s="189">
        <f>-RevReq!AA158</f>
        <v>0</v>
      </c>
      <c r="AB217" s="189">
        <f>-RevReq!AB158</f>
        <v>0</v>
      </c>
      <c r="AC217" s="189">
        <f>-RevReq!AC158</f>
        <v>0</v>
      </c>
      <c r="AD217" s="189">
        <f>-RevReq!AD158</f>
        <v>0</v>
      </c>
      <c r="AE217" s="189">
        <f>-RevReq!AE158</f>
        <v>0</v>
      </c>
      <c r="AF217" s="189">
        <f>-RevReq!AF158</f>
        <v>0</v>
      </c>
      <c r="AG217" s="189">
        <f>-RevReq!AG158</f>
        <v>0</v>
      </c>
      <c r="AH217" s="189">
        <f>-RevReq!AH158</f>
        <v>0</v>
      </c>
      <c r="AI217" s="189">
        <f>-RevReq!AI158</f>
        <v>0</v>
      </c>
      <c r="AJ217" s="189">
        <f>-RevReq!AJ158</f>
        <v>0</v>
      </c>
      <c r="AK217" s="189">
        <f>-RevReq!AK158</f>
        <v>0</v>
      </c>
      <c r="AL217" s="189">
        <f>-RevReq!AL158</f>
        <v>0</v>
      </c>
      <c r="AM217" s="189">
        <f>-RevReq!AM158</f>
        <v>0</v>
      </c>
      <c r="AN217" s="189">
        <f>-RevReq!AN158</f>
        <v>0</v>
      </c>
      <c r="AO217" s="189">
        <f>-RevReq!AO158</f>
        <v>0</v>
      </c>
      <c r="AP217" s="189">
        <f>-RevReq!AP158</f>
        <v>0</v>
      </c>
      <c r="AQ217" s="189">
        <f>-RevReq!AQ158</f>
        <v>0</v>
      </c>
      <c r="AR217" s="189">
        <f>-RevReq!AR158</f>
        <v>0</v>
      </c>
      <c r="AS217" s="189">
        <f>-RevReq!AS158</f>
        <v>0</v>
      </c>
      <c r="AT217" s="189">
        <f>-RevReq!AT158</f>
        <v>0</v>
      </c>
      <c r="AU217" s="189">
        <f>-RevReq!AU158</f>
        <v>0</v>
      </c>
      <c r="AV217" s="189">
        <f>-RevReq!AV158</f>
        <v>0</v>
      </c>
      <c r="AW217" s="189">
        <f>-RevReq!AW158</f>
        <v>0</v>
      </c>
      <c r="AX217" s="189">
        <f>-RevReq!AX158</f>
        <v>0</v>
      </c>
      <c r="AY217" s="189">
        <f>-RevReq!AY158</f>
        <v>0</v>
      </c>
      <c r="AZ217" s="189">
        <f>-RevReq!AZ158</f>
        <v>0</v>
      </c>
      <c r="BA217" s="189">
        <f>-RevReq!BA158</f>
        <v>0</v>
      </c>
      <c r="BB217" s="189">
        <f>-RevReq!BB158</f>
        <v>0</v>
      </c>
      <c r="BC217" s="189">
        <f>-RevReq!BC158</f>
        <v>0</v>
      </c>
      <c r="BD217" s="189">
        <f>-RevReq!BD158</f>
        <v>0</v>
      </c>
      <c r="BE217" s="189">
        <f>-RevReq!BE158</f>
        <v>0</v>
      </c>
      <c r="BF217" s="189">
        <f>-RevReq!BF158</f>
        <v>0</v>
      </c>
      <c r="BG217" s="189">
        <f>-RevReq!BG158</f>
        <v>0</v>
      </c>
      <c r="BH217" s="189">
        <f>-RevReq!BH158</f>
        <v>0</v>
      </c>
      <c r="BI217" s="189">
        <f>-RevReq!BI158</f>
        <v>0</v>
      </c>
      <c r="BJ217" s="189">
        <f>-RevReq!BJ158</f>
        <v>0</v>
      </c>
      <c r="BK217" s="189">
        <f>-RevReq!BK158</f>
        <v>0</v>
      </c>
      <c r="BL217" s="189">
        <f>-RevReq!BL158</f>
        <v>0</v>
      </c>
      <c r="BM217" s="189">
        <f>-RevReq!BM158</f>
        <v>0</v>
      </c>
    </row>
    <row r="218" spans="3:65" x14ac:dyDescent="0.2">
      <c r="C218" s="51">
        <f t="shared" si="157"/>
        <v>13</v>
      </c>
      <c r="D218" s="37" t="str">
        <f t="shared" si="158"/>
        <v>item 13</v>
      </c>
      <c r="E218" s="37" t="str">
        <f t="shared" si="158"/>
        <v>Operating Expense</v>
      </c>
      <c r="F218" s="37">
        <f t="shared" si="158"/>
        <v>2</v>
      </c>
      <c r="G218" s="62"/>
      <c r="H218" s="64"/>
      <c r="K218" s="123">
        <f t="shared" si="159"/>
        <v>0</v>
      </c>
      <c r="L218" s="124">
        <f t="shared" si="160"/>
        <v>0</v>
      </c>
      <c r="O218" s="189">
        <f>-RevReq!O159</f>
        <v>0</v>
      </c>
      <c r="P218" s="189">
        <f>-RevReq!P159</f>
        <v>0</v>
      </c>
      <c r="Q218" s="189">
        <f>-RevReq!Q159</f>
        <v>0</v>
      </c>
      <c r="R218" s="189">
        <f>-RevReq!R159</f>
        <v>0</v>
      </c>
      <c r="S218" s="189">
        <f>-RevReq!S159</f>
        <v>0</v>
      </c>
      <c r="T218" s="189">
        <f>-RevReq!T159</f>
        <v>0</v>
      </c>
      <c r="U218" s="189">
        <f>-RevReq!U159</f>
        <v>0</v>
      </c>
      <c r="V218" s="189">
        <f>-RevReq!V159</f>
        <v>0</v>
      </c>
      <c r="W218" s="189">
        <f>-RevReq!W159</f>
        <v>0</v>
      </c>
      <c r="X218" s="189">
        <f>-RevReq!X159</f>
        <v>0</v>
      </c>
      <c r="Y218" s="189">
        <f>-RevReq!Y159</f>
        <v>0</v>
      </c>
      <c r="Z218" s="189">
        <f>-RevReq!Z159</f>
        <v>0</v>
      </c>
      <c r="AA218" s="189">
        <f>-RevReq!AA159</f>
        <v>0</v>
      </c>
      <c r="AB218" s="189">
        <f>-RevReq!AB159</f>
        <v>0</v>
      </c>
      <c r="AC218" s="189">
        <f>-RevReq!AC159</f>
        <v>0</v>
      </c>
      <c r="AD218" s="189">
        <f>-RevReq!AD159</f>
        <v>0</v>
      </c>
      <c r="AE218" s="189">
        <f>-RevReq!AE159</f>
        <v>0</v>
      </c>
      <c r="AF218" s="189">
        <f>-RevReq!AF159</f>
        <v>0</v>
      </c>
      <c r="AG218" s="189">
        <f>-RevReq!AG159</f>
        <v>0</v>
      </c>
      <c r="AH218" s="189">
        <f>-RevReq!AH159</f>
        <v>0</v>
      </c>
      <c r="AI218" s="189">
        <f>-RevReq!AI159</f>
        <v>0</v>
      </c>
      <c r="AJ218" s="189">
        <f>-RevReq!AJ159</f>
        <v>0</v>
      </c>
      <c r="AK218" s="189">
        <f>-RevReq!AK159</f>
        <v>0</v>
      </c>
      <c r="AL218" s="189">
        <f>-RevReq!AL159</f>
        <v>0</v>
      </c>
      <c r="AM218" s="189">
        <f>-RevReq!AM159</f>
        <v>0</v>
      </c>
      <c r="AN218" s="189">
        <f>-RevReq!AN159</f>
        <v>0</v>
      </c>
      <c r="AO218" s="189">
        <f>-RevReq!AO159</f>
        <v>0</v>
      </c>
      <c r="AP218" s="189">
        <f>-RevReq!AP159</f>
        <v>0</v>
      </c>
      <c r="AQ218" s="189">
        <f>-RevReq!AQ159</f>
        <v>0</v>
      </c>
      <c r="AR218" s="189">
        <f>-RevReq!AR159</f>
        <v>0</v>
      </c>
      <c r="AS218" s="189">
        <f>-RevReq!AS159</f>
        <v>0</v>
      </c>
      <c r="AT218" s="189">
        <f>-RevReq!AT159</f>
        <v>0</v>
      </c>
      <c r="AU218" s="189">
        <f>-RevReq!AU159</f>
        <v>0</v>
      </c>
      <c r="AV218" s="189">
        <f>-RevReq!AV159</f>
        <v>0</v>
      </c>
      <c r="AW218" s="189">
        <f>-RevReq!AW159</f>
        <v>0</v>
      </c>
      <c r="AX218" s="189">
        <f>-RevReq!AX159</f>
        <v>0</v>
      </c>
      <c r="AY218" s="189">
        <f>-RevReq!AY159</f>
        <v>0</v>
      </c>
      <c r="AZ218" s="189">
        <f>-RevReq!AZ159</f>
        <v>0</v>
      </c>
      <c r="BA218" s="189">
        <f>-RevReq!BA159</f>
        <v>0</v>
      </c>
      <c r="BB218" s="189">
        <f>-RevReq!BB159</f>
        <v>0</v>
      </c>
      <c r="BC218" s="189">
        <f>-RevReq!BC159</f>
        <v>0</v>
      </c>
      <c r="BD218" s="189">
        <f>-RevReq!BD159</f>
        <v>0</v>
      </c>
      <c r="BE218" s="189">
        <f>-RevReq!BE159</f>
        <v>0</v>
      </c>
      <c r="BF218" s="189">
        <f>-RevReq!BF159</f>
        <v>0</v>
      </c>
      <c r="BG218" s="189">
        <f>-RevReq!BG159</f>
        <v>0</v>
      </c>
      <c r="BH218" s="189">
        <f>-RevReq!BH159</f>
        <v>0</v>
      </c>
      <c r="BI218" s="189">
        <f>-RevReq!BI159</f>
        <v>0</v>
      </c>
      <c r="BJ218" s="189">
        <f>-RevReq!BJ159</f>
        <v>0</v>
      </c>
      <c r="BK218" s="189">
        <f>-RevReq!BK159</f>
        <v>0</v>
      </c>
      <c r="BL218" s="189">
        <f>-RevReq!BL159</f>
        <v>0</v>
      </c>
      <c r="BM218" s="189">
        <f>-RevReq!BM159</f>
        <v>0</v>
      </c>
    </row>
    <row r="219" spans="3:65" x14ac:dyDescent="0.2">
      <c r="C219" s="51">
        <f t="shared" si="157"/>
        <v>14</v>
      </c>
      <c r="D219" s="37" t="str">
        <f t="shared" si="158"/>
        <v>item 14</v>
      </c>
      <c r="E219" s="37" t="str">
        <f t="shared" si="158"/>
        <v>Operating Expense</v>
      </c>
      <c r="F219" s="37">
        <f t="shared" si="158"/>
        <v>2</v>
      </c>
      <c r="G219" s="62"/>
      <c r="H219" s="64"/>
      <c r="K219" s="123">
        <f t="shared" si="159"/>
        <v>0</v>
      </c>
      <c r="L219" s="124">
        <f t="shared" si="160"/>
        <v>0</v>
      </c>
      <c r="O219" s="189">
        <f>-RevReq!O160</f>
        <v>0</v>
      </c>
      <c r="P219" s="189">
        <f>-RevReq!P160</f>
        <v>0</v>
      </c>
      <c r="Q219" s="189">
        <f>-RevReq!Q160</f>
        <v>0</v>
      </c>
      <c r="R219" s="189">
        <f>-RevReq!R160</f>
        <v>0</v>
      </c>
      <c r="S219" s="189">
        <f>-RevReq!S160</f>
        <v>0</v>
      </c>
      <c r="T219" s="189">
        <f>-RevReq!T160</f>
        <v>0</v>
      </c>
      <c r="U219" s="189">
        <f>-RevReq!U160</f>
        <v>0</v>
      </c>
      <c r="V219" s="189">
        <f>-RevReq!V160</f>
        <v>0</v>
      </c>
      <c r="W219" s="189">
        <f>-RevReq!W160</f>
        <v>0</v>
      </c>
      <c r="X219" s="189">
        <f>-RevReq!X160</f>
        <v>0</v>
      </c>
      <c r="Y219" s="189">
        <f>-RevReq!Y160</f>
        <v>0</v>
      </c>
      <c r="Z219" s="189">
        <f>-RevReq!Z160</f>
        <v>0</v>
      </c>
      <c r="AA219" s="189">
        <f>-RevReq!AA160</f>
        <v>0</v>
      </c>
      <c r="AB219" s="189">
        <f>-RevReq!AB160</f>
        <v>0</v>
      </c>
      <c r="AC219" s="189">
        <f>-RevReq!AC160</f>
        <v>0</v>
      </c>
      <c r="AD219" s="189">
        <f>-RevReq!AD160</f>
        <v>0</v>
      </c>
      <c r="AE219" s="189">
        <f>-RevReq!AE160</f>
        <v>0</v>
      </c>
      <c r="AF219" s="189">
        <f>-RevReq!AF160</f>
        <v>0</v>
      </c>
      <c r="AG219" s="189">
        <f>-RevReq!AG160</f>
        <v>0</v>
      </c>
      <c r="AH219" s="189">
        <f>-RevReq!AH160</f>
        <v>0</v>
      </c>
      <c r="AI219" s="189">
        <f>-RevReq!AI160</f>
        <v>0</v>
      </c>
      <c r="AJ219" s="189">
        <f>-RevReq!AJ160</f>
        <v>0</v>
      </c>
      <c r="AK219" s="189">
        <f>-RevReq!AK160</f>
        <v>0</v>
      </c>
      <c r="AL219" s="189">
        <f>-RevReq!AL160</f>
        <v>0</v>
      </c>
      <c r="AM219" s="189">
        <f>-RevReq!AM160</f>
        <v>0</v>
      </c>
      <c r="AN219" s="189">
        <f>-RevReq!AN160</f>
        <v>0</v>
      </c>
      <c r="AO219" s="189">
        <f>-RevReq!AO160</f>
        <v>0</v>
      </c>
      <c r="AP219" s="189">
        <f>-RevReq!AP160</f>
        <v>0</v>
      </c>
      <c r="AQ219" s="189">
        <f>-RevReq!AQ160</f>
        <v>0</v>
      </c>
      <c r="AR219" s="189">
        <f>-RevReq!AR160</f>
        <v>0</v>
      </c>
      <c r="AS219" s="189">
        <f>-RevReq!AS160</f>
        <v>0</v>
      </c>
      <c r="AT219" s="189">
        <f>-RevReq!AT160</f>
        <v>0</v>
      </c>
      <c r="AU219" s="189">
        <f>-RevReq!AU160</f>
        <v>0</v>
      </c>
      <c r="AV219" s="189">
        <f>-RevReq!AV160</f>
        <v>0</v>
      </c>
      <c r="AW219" s="189">
        <f>-RevReq!AW160</f>
        <v>0</v>
      </c>
      <c r="AX219" s="189">
        <f>-RevReq!AX160</f>
        <v>0</v>
      </c>
      <c r="AY219" s="189">
        <f>-RevReq!AY160</f>
        <v>0</v>
      </c>
      <c r="AZ219" s="189">
        <f>-RevReq!AZ160</f>
        <v>0</v>
      </c>
      <c r="BA219" s="189">
        <f>-RevReq!BA160</f>
        <v>0</v>
      </c>
      <c r="BB219" s="189">
        <f>-RevReq!BB160</f>
        <v>0</v>
      </c>
      <c r="BC219" s="189">
        <f>-RevReq!BC160</f>
        <v>0</v>
      </c>
      <c r="BD219" s="189">
        <f>-RevReq!BD160</f>
        <v>0</v>
      </c>
      <c r="BE219" s="189">
        <f>-RevReq!BE160</f>
        <v>0</v>
      </c>
      <c r="BF219" s="189">
        <f>-RevReq!BF160</f>
        <v>0</v>
      </c>
      <c r="BG219" s="189">
        <f>-RevReq!BG160</f>
        <v>0</v>
      </c>
      <c r="BH219" s="189">
        <f>-RevReq!BH160</f>
        <v>0</v>
      </c>
      <c r="BI219" s="189">
        <f>-RevReq!BI160</f>
        <v>0</v>
      </c>
      <c r="BJ219" s="189">
        <f>-RevReq!BJ160</f>
        <v>0</v>
      </c>
      <c r="BK219" s="189">
        <f>-RevReq!BK160</f>
        <v>0</v>
      </c>
      <c r="BL219" s="189">
        <f>-RevReq!BL160</f>
        <v>0</v>
      </c>
      <c r="BM219" s="189">
        <f>-RevReq!BM160</f>
        <v>0</v>
      </c>
    </row>
    <row r="220" spans="3:65" x14ac:dyDescent="0.2">
      <c r="C220" s="51">
        <f t="shared" si="157"/>
        <v>15</v>
      </c>
      <c r="D220" s="37" t="str">
        <f t="shared" si="158"/>
        <v>item 15</v>
      </c>
      <c r="E220" s="37" t="str">
        <f t="shared" si="158"/>
        <v>Operating Expense</v>
      </c>
      <c r="F220" s="37">
        <f t="shared" si="158"/>
        <v>2</v>
      </c>
      <c r="G220" s="62"/>
      <c r="H220" s="64"/>
      <c r="K220" s="123">
        <f t="shared" si="159"/>
        <v>0</v>
      </c>
      <c r="L220" s="124">
        <f t="shared" si="160"/>
        <v>0</v>
      </c>
      <c r="O220" s="189">
        <f>-RevReq!O161</f>
        <v>0</v>
      </c>
      <c r="P220" s="189">
        <f>-RevReq!P161</f>
        <v>0</v>
      </c>
      <c r="Q220" s="189">
        <f>-RevReq!Q161</f>
        <v>0</v>
      </c>
      <c r="R220" s="189">
        <f>-RevReq!R161</f>
        <v>0</v>
      </c>
      <c r="S220" s="189">
        <f>-RevReq!S161</f>
        <v>0</v>
      </c>
      <c r="T220" s="189">
        <f>-RevReq!T161</f>
        <v>0</v>
      </c>
      <c r="U220" s="189">
        <f>-RevReq!U161</f>
        <v>0</v>
      </c>
      <c r="V220" s="189">
        <f>-RevReq!V161</f>
        <v>0</v>
      </c>
      <c r="W220" s="189">
        <f>-RevReq!W161</f>
        <v>0</v>
      </c>
      <c r="X220" s="189">
        <f>-RevReq!X161</f>
        <v>0</v>
      </c>
      <c r="Y220" s="189">
        <f>-RevReq!Y161</f>
        <v>0</v>
      </c>
      <c r="Z220" s="189">
        <f>-RevReq!Z161</f>
        <v>0</v>
      </c>
      <c r="AA220" s="189">
        <f>-RevReq!AA161</f>
        <v>0</v>
      </c>
      <c r="AB220" s="189">
        <f>-RevReq!AB161</f>
        <v>0</v>
      </c>
      <c r="AC220" s="189">
        <f>-RevReq!AC161</f>
        <v>0</v>
      </c>
      <c r="AD220" s="189">
        <f>-RevReq!AD161</f>
        <v>0</v>
      </c>
      <c r="AE220" s="189">
        <f>-RevReq!AE161</f>
        <v>0</v>
      </c>
      <c r="AF220" s="189">
        <f>-RevReq!AF161</f>
        <v>0</v>
      </c>
      <c r="AG220" s="189">
        <f>-RevReq!AG161</f>
        <v>0</v>
      </c>
      <c r="AH220" s="189">
        <f>-RevReq!AH161</f>
        <v>0</v>
      </c>
      <c r="AI220" s="189">
        <f>-RevReq!AI161</f>
        <v>0</v>
      </c>
      <c r="AJ220" s="189">
        <f>-RevReq!AJ161</f>
        <v>0</v>
      </c>
      <c r="AK220" s="189">
        <f>-RevReq!AK161</f>
        <v>0</v>
      </c>
      <c r="AL220" s="189">
        <f>-RevReq!AL161</f>
        <v>0</v>
      </c>
      <c r="AM220" s="189">
        <f>-RevReq!AM161</f>
        <v>0</v>
      </c>
      <c r="AN220" s="189">
        <f>-RevReq!AN161</f>
        <v>0</v>
      </c>
      <c r="AO220" s="189">
        <f>-RevReq!AO161</f>
        <v>0</v>
      </c>
      <c r="AP220" s="189">
        <f>-RevReq!AP161</f>
        <v>0</v>
      </c>
      <c r="AQ220" s="189">
        <f>-RevReq!AQ161</f>
        <v>0</v>
      </c>
      <c r="AR220" s="189">
        <f>-RevReq!AR161</f>
        <v>0</v>
      </c>
      <c r="AS220" s="189">
        <f>-RevReq!AS161</f>
        <v>0</v>
      </c>
      <c r="AT220" s="189">
        <f>-RevReq!AT161</f>
        <v>0</v>
      </c>
      <c r="AU220" s="189">
        <f>-RevReq!AU161</f>
        <v>0</v>
      </c>
      <c r="AV220" s="189">
        <f>-RevReq!AV161</f>
        <v>0</v>
      </c>
      <c r="AW220" s="189">
        <f>-RevReq!AW161</f>
        <v>0</v>
      </c>
      <c r="AX220" s="189">
        <f>-RevReq!AX161</f>
        <v>0</v>
      </c>
      <c r="AY220" s="189">
        <f>-RevReq!AY161</f>
        <v>0</v>
      </c>
      <c r="AZ220" s="189">
        <f>-RevReq!AZ161</f>
        <v>0</v>
      </c>
      <c r="BA220" s="189">
        <f>-RevReq!BA161</f>
        <v>0</v>
      </c>
      <c r="BB220" s="189">
        <f>-RevReq!BB161</f>
        <v>0</v>
      </c>
      <c r="BC220" s="189">
        <f>-RevReq!BC161</f>
        <v>0</v>
      </c>
      <c r="BD220" s="189">
        <f>-RevReq!BD161</f>
        <v>0</v>
      </c>
      <c r="BE220" s="189">
        <f>-RevReq!BE161</f>
        <v>0</v>
      </c>
      <c r="BF220" s="189">
        <f>-RevReq!BF161</f>
        <v>0</v>
      </c>
      <c r="BG220" s="189">
        <f>-RevReq!BG161</f>
        <v>0</v>
      </c>
      <c r="BH220" s="189">
        <f>-RevReq!BH161</f>
        <v>0</v>
      </c>
      <c r="BI220" s="189">
        <f>-RevReq!BI161</f>
        <v>0</v>
      </c>
      <c r="BJ220" s="189">
        <f>-RevReq!BJ161</f>
        <v>0</v>
      </c>
      <c r="BK220" s="189">
        <f>-RevReq!BK161</f>
        <v>0</v>
      </c>
      <c r="BL220" s="189">
        <f>-RevReq!BL161</f>
        <v>0</v>
      </c>
      <c r="BM220" s="189">
        <f>-RevReq!BM161</f>
        <v>0</v>
      </c>
    </row>
    <row r="221" spans="3:65" x14ac:dyDescent="0.2">
      <c r="C221" s="51">
        <f t="shared" si="157"/>
        <v>16</v>
      </c>
      <c r="D221" s="37" t="str">
        <f t="shared" si="158"/>
        <v>item 16</v>
      </c>
      <c r="E221" s="37" t="str">
        <f t="shared" si="158"/>
        <v>Operating Expense</v>
      </c>
      <c r="F221" s="37">
        <f t="shared" si="158"/>
        <v>2</v>
      </c>
      <c r="G221" s="62"/>
      <c r="H221" s="64"/>
      <c r="K221" s="123">
        <f t="shared" si="159"/>
        <v>0</v>
      </c>
      <c r="L221" s="124">
        <f t="shared" si="160"/>
        <v>0</v>
      </c>
      <c r="O221" s="189">
        <f>-RevReq!O162</f>
        <v>0</v>
      </c>
      <c r="P221" s="189">
        <f>-RevReq!P162</f>
        <v>0</v>
      </c>
      <c r="Q221" s="189">
        <f>-RevReq!Q162</f>
        <v>0</v>
      </c>
      <c r="R221" s="189">
        <f>-RevReq!R162</f>
        <v>0</v>
      </c>
      <c r="S221" s="189">
        <f>-RevReq!S162</f>
        <v>0</v>
      </c>
      <c r="T221" s="189">
        <f>-RevReq!T162</f>
        <v>0</v>
      </c>
      <c r="U221" s="189">
        <f>-RevReq!U162</f>
        <v>0</v>
      </c>
      <c r="V221" s="189">
        <f>-RevReq!V162</f>
        <v>0</v>
      </c>
      <c r="W221" s="189">
        <f>-RevReq!W162</f>
        <v>0</v>
      </c>
      <c r="X221" s="189">
        <f>-RevReq!X162</f>
        <v>0</v>
      </c>
      <c r="Y221" s="189">
        <f>-RevReq!Y162</f>
        <v>0</v>
      </c>
      <c r="Z221" s="189">
        <f>-RevReq!Z162</f>
        <v>0</v>
      </c>
      <c r="AA221" s="189">
        <f>-RevReq!AA162</f>
        <v>0</v>
      </c>
      <c r="AB221" s="189">
        <f>-RevReq!AB162</f>
        <v>0</v>
      </c>
      <c r="AC221" s="189">
        <f>-RevReq!AC162</f>
        <v>0</v>
      </c>
      <c r="AD221" s="189">
        <f>-RevReq!AD162</f>
        <v>0</v>
      </c>
      <c r="AE221" s="189">
        <f>-RevReq!AE162</f>
        <v>0</v>
      </c>
      <c r="AF221" s="189">
        <f>-RevReq!AF162</f>
        <v>0</v>
      </c>
      <c r="AG221" s="189">
        <f>-RevReq!AG162</f>
        <v>0</v>
      </c>
      <c r="AH221" s="189">
        <f>-RevReq!AH162</f>
        <v>0</v>
      </c>
      <c r="AI221" s="189">
        <f>-RevReq!AI162</f>
        <v>0</v>
      </c>
      <c r="AJ221" s="189">
        <f>-RevReq!AJ162</f>
        <v>0</v>
      </c>
      <c r="AK221" s="189">
        <f>-RevReq!AK162</f>
        <v>0</v>
      </c>
      <c r="AL221" s="189">
        <f>-RevReq!AL162</f>
        <v>0</v>
      </c>
      <c r="AM221" s="189">
        <f>-RevReq!AM162</f>
        <v>0</v>
      </c>
      <c r="AN221" s="189">
        <f>-RevReq!AN162</f>
        <v>0</v>
      </c>
      <c r="AO221" s="189">
        <f>-RevReq!AO162</f>
        <v>0</v>
      </c>
      <c r="AP221" s="189">
        <f>-RevReq!AP162</f>
        <v>0</v>
      </c>
      <c r="AQ221" s="189">
        <f>-RevReq!AQ162</f>
        <v>0</v>
      </c>
      <c r="AR221" s="189">
        <f>-RevReq!AR162</f>
        <v>0</v>
      </c>
      <c r="AS221" s="189">
        <f>-RevReq!AS162</f>
        <v>0</v>
      </c>
      <c r="AT221" s="189">
        <f>-RevReq!AT162</f>
        <v>0</v>
      </c>
      <c r="AU221" s="189">
        <f>-RevReq!AU162</f>
        <v>0</v>
      </c>
      <c r="AV221" s="189">
        <f>-RevReq!AV162</f>
        <v>0</v>
      </c>
      <c r="AW221" s="189">
        <f>-RevReq!AW162</f>
        <v>0</v>
      </c>
      <c r="AX221" s="189">
        <f>-RevReq!AX162</f>
        <v>0</v>
      </c>
      <c r="AY221" s="189">
        <f>-RevReq!AY162</f>
        <v>0</v>
      </c>
      <c r="AZ221" s="189">
        <f>-RevReq!AZ162</f>
        <v>0</v>
      </c>
      <c r="BA221" s="189">
        <f>-RevReq!BA162</f>
        <v>0</v>
      </c>
      <c r="BB221" s="189">
        <f>-RevReq!BB162</f>
        <v>0</v>
      </c>
      <c r="BC221" s="189">
        <f>-RevReq!BC162</f>
        <v>0</v>
      </c>
      <c r="BD221" s="189">
        <f>-RevReq!BD162</f>
        <v>0</v>
      </c>
      <c r="BE221" s="189">
        <f>-RevReq!BE162</f>
        <v>0</v>
      </c>
      <c r="BF221" s="189">
        <f>-RevReq!BF162</f>
        <v>0</v>
      </c>
      <c r="BG221" s="189">
        <f>-RevReq!BG162</f>
        <v>0</v>
      </c>
      <c r="BH221" s="189">
        <f>-RevReq!BH162</f>
        <v>0</v>
      </c>
      <c r="BI221" s="189">
        <f>-RevReq!BI162</f>
        <v>0</v>
      </c>
      <c r="BJ221" s="189">
        <f>-RevReq!BJ162</f>
        <v>0</v>
      </c>
      <c r="BK221" s="189">
        <f>-RevReq!BK162</f>
        <v>0</v>
      </c>
      <c r="BL221" s="189">
        <f>-RevReq!BL162</f>
        <v>0</v>
      </c>
      <c r="BM221" s="189">
        <f>-RevReq!BM162</f>
        <v>0</v>
      </c>
    </row>
    <row r="222" spans="3:65" x14ac:dyDescent="0.2">
      <c r="C222" s="51">
        <f t="shared" si="157"/>
        <v>17</v>
      </c>
      <c r="D222" s="37" t="str">
        <f t="shared" si="158"/>
        <v>item 17</v>
      </c>
      <c r="E222" s="37" t="str">
        <f t="shared" si="158"/>
        <v>Operating Expense</v>
      </c>
      <c r="F222" s="37">
        <f t="shared" si="158"/>
        <v>2</v>
      </c>
      <c r="G222" s="62"/>
      <c r="H222" s="64"/>
      <c r="K222" s="123">
        <f t="shared" si="159"/>
        <v>0</v>
      </c>
      <c r="L222" s="124">
        <f t="shared" si="160"/>
        <v>0</v>
      </c>
      <c r="O222" s="189">
        <f>-RevReq!O163</f>
        <v>0</v>
      </c>
      <c r="P222" s="189">
        <f>-RevReq!P163</f>
        <v>0</v>
      </c>
      <c r="Q222" s="189">
        <f>-RevReq!Q163</f>
        <v>0</v>
      </c>
      <c r="R222" s="189">
        <f>-RevReq!R163</f>
        <v>0</v>
      </c>
      <c r="S222" s="189">
        <f>-RevReq!S163</f>
        <v>0</v>
      </c>
      <c r="T222" s="189">
        <f>-RevReq!T163</f>
        <v>0</v>
      </c>
      <c r="U222" s="189">
        <f>-RevReq!U163</f>
        <v>0</v>
      </c>
      <c r="V222" s="189">
        <f>-RevReq!V163</f>
        <v>0</v>
      </c>
      <c r="W222" s="189">
        <f>-RevReq!W163</f>
        <v>0</v>
      </c>
      <c r="X222" s="189">
        <f>-RevReq!X163</f>
        <v>0</v>
      </c>
      <c r="Y222" s="189">
        <f>-RevReq!Y163</f>
        <v>0</v>
      </c>
      <c r="Z222" s="189">
        <f>-RevReq!Z163</f>
        <v>0</v>
      </c>
      <c r="AA222" s="189">
        <f>-RevReq!AA163</f>
        <v>0</v>
      </c>
      <c r="AB222" s="189">
        <f>-RevReq!AB163</f>
        <v>0</v>
      </c>
      <c r="AC222" s="189">
        <f>-RevReq!AC163</f>
        <v>0</v>
      </c>
      <c r="AD222" s="189">
        <f>-RevReq!AD163</f>
        <v>0</v>
      </c>
      <c r="AE222" s="189">
        <f>-RevReq!AE163</f>
        <v>0</v>
      </c>
      <c r="AF222" s="189">
        <f>-RevReq!AF163</f>
        <v>0</v>
      </c>
      <c r="AG222" s="189">
        <f>-RevReq!AG163</f>
        <v>0</v>
      </c>
      <c r="AH222" s="189">
        <f>-RevReq!AH163</f>
        <v>0</v>
      </c>
      <c r="AI222" s="189">
        <f>-RevReq!AI163</f>
        <v>0</v>
      </c>
      <c r="AJ222" s="189">
        <f>-RevReq!AJ163</f>
        <v>0</v>
      </c>
      <c r="AK222" s="189">
        <f>-RevReq!AK163</f>
        <v>0</v>
      </c>
      <c r="AL222" s="189">
        <f>-RevReq!AL163</f>
        <v>0</v>
      </c>
      <c r="AM222" s="189">
        <f>-RevReq!AM163</f>
        <v>0</v>
      </c>
      <c r="AN222" s="189">
        <f>-RevReq!AN163</f>
        <v>0</v>
      </c>
      <c r="AO222" s="189">
        <f>-RevReq!AO163</f>
        <v>0</v>
      </c>
      <c r="AP222" s="189">
        <f>-RevReq!AP163</f>
        <v>0</v>
      </c>
      <c r="AQ222" s="189">
        <f>-RevReq!AQ163</f>
        <v>0</v>
      </c>
      <c r="AR222" s="189">
        <f>-RevReq!AR163</f>
        <v>0</v>
      </c>
      <c r="AS222" s="189">
        <f>-RevReq!AS163</f>
        <v>0</v>
      </c>
      <c r="AT222" s="189">
        <f>-RevReq!AT163</f>
        <v>0</v>
      </c>
      <c r="AU222" s="189">
        <f>-RevReq!AU163</f>
        <v>0</v>
      </c>
      <c r="AV222" s="189">
        <f>-RevReq!AV163</f>
        <v>0</v>
      </c>
      <c r="AW222" s="189">
        <f>-RevReq!AW163</f>
        <v>0</v>
      </c>
      <c r="AX222" s="189">
        <f>-RevReq!AX163</f>
        <v>0</v>
      </c>
      <c r="AY222" s="189">
        <f>-RevReq!AY163</f>
        <v>0</v>
      </c>
      <c r="AZ222" s="189">
        <f>-RevReq!AZ163</f>
        <v>0</v>
      </c>
      <c r="BA222" s="189">
        <f>-RevReq!BA163</f>
        <v>0</v>
      </c>
      <c r="BB222" s="189">
        <f>-RevReq!BB163</f>
        <v>0</v>
      </c>
      <c r="BC222" s="189">
        <f>-RevReq!BC163</f>
        <v>0</v>
      </c>
      <c r="BD222" s="189">
        <f>-RevReq!BD163</f>
        <v>0</v>
      </c>
      <c r="BE222" s="189">
        <f>-RevReq!BE163</f>
        <v>0</v>
      </c>
      <c r="BF222" s="189">
        <f>-RevReq!BF163</f>
        <v>0</v>
      </c>
      <c r="BG222" s="189">
        <f>-RevReq!BG163</f>
        <v>0</v>
      </c>
      <c r="BH222" s="189">
        <f>-RevReq!BH163</f>
        <v>0</v>
      </c>
      <c r="BI222" s="189">
        <f>-RevReq!BI163</f>
        <v>0</v>
      </c>
      <c r="BJ222" s="189">
        <f>-RevReq!BJ163</f>
        <v>0</v>
      </c>
      <c r="BK222" s="189">
        <f>-RevReq!BK163</f>
        <v>0</v>
      </c>
      <c r="BL222" s="189">
        <f>-RevReq!BL163</f>
        <v>0</v>
      </c>
      <c r="BM222" s="189">
        <f>-RevReq!BM163</f>
        <v>0</v>
      </c>
    </row>
    <row r="223" spans="3:65" x14ac:dyDescent="0.2">
      <c r="C223" s="51">
        <f t="shared" si="157"/>
        <v>18</v>
      </c>
      <c r="D223" s="37" t="str">
        <f t="shared" si="158"/>
        <v>item 18</v>
      </c>
      <c r="E223" s="37" t="str">
        <f t="shared" si="158"/>
        <v>Operating Expense</v>
      </c>
      <c r="F223" s="37">
        <f t="shared" si="158"/>
        <v>2</v>
      </c>
      <c r="G223" s="62"/>
      <c r="H223" s="64"/>
      <c r="K223" s="123">
        <f t="shared" si="159"/>
        <v>0</v>
      </c>
      <c r="L223" s="124">
        <f t="shared" si="160"/>
        <v>0</v>
      </c>
      <c r="O223" s="189">
        <f>-RevReq!O164</f>
        <v>0</v>
      </c>
      <c r="P223" s="189">
        <f>-RevReq!P164</f>
        <v>0</v>
      </c>
      <c r="Q223" s="189">
        <f>-RevReq!Q164</f>
        <v>0</v>
      </c>
      <c r="R223" s="189">
        <f>-RevReq!R164</f>
        <v>0</v>
      </c>
      <c r="S223" s="189">
        <f>-RevReq!S164</f>
        <v>0</v>
      </c>
      <c r="T223" s="189">
        <f>-RevReq!T164</f>
        <v>0</v>
      </c>
      <c r="U223" s="189">
        <f>-RevReq!U164</f>
        <v>0</v>
      </c>
      <c r="V223" s="189">
        <f>-RevReq!V164</f>
        <v>0</v>
      </c>
      <c r="W223" s="189">
        <f>-RevReq!W164</f>
        <v>0</v>
      </c>
      <c r="X223" s="189">
        <f>-RevReq!X164</f>
        <v>0</v>
      </c>
      <c r="Y223" s="189">
        <f>-RevReq!Y164</f>
        <v>0</v>
      </c>
      <c r="Z223" s="189">
        <f>-RevReq!Z164</f>
        <v>0</v>
      </c>
      <c r="AA223" s="189">
        <f>-RevReq!AA164</f>
        <v>0</v>
      </c>
      <c r="AB223" s="189">
        <f>-RevReq!AB164</f>
        <v>0</v>
      </c>
      <c r="AC223" s="189">
        <f>-RevReq!AC164</f>
        <v>0</v>
      </c>
      <c r="AD223" s="189">
        <f>-RevReq!AD164</f>
        <v>0</v>
      </c>
      <c r="AE223" s="189">
        <f>-RevReq!AE164</f>
        <v>0</v>
      </c>
      <c r="AF223" s="189">
        <f>-RevReq!AF164</f>
        <v>0</v>
      </c>
      <c r="AG223" s="189">
        <f>-RevReq!AG164</f>
        <v>0</v>
      </c>
      <c r="AH223" s="189">
        <f>-RevReq!AH164</f>
        <v>0</v>
      </c>
      <c r="AI223" s="189">
        <f>-RevReq!AI164</f>
        <v>0</v>
      </c>
      <c r="AJ223" s="189">
        <f>-RevReq!AJ164</f>
        <v>0</v>
      </c>
      <c r="AK223" s="189">
        <f>-RevReq!AK164</f>
        <v>0</v>
      </c>
      <c r="AL223" s="189">
        <f>-RevReq!AL164</f>
        <v>0</v>
      </c>
      <c r="AM223" s="189">
        <f>-RevReq!AM164</f>
        <v>0</v>
      </c>
      <c r="AN223" s="189">
        <f>-RevReq!AN164</f>
        <v>0</v>
      </c>
      <c r="AO223" s="189">
        <f>-RevReq!AO164</f>
        <v>0</v>
      </c>
      <c r="AP223" s="189">
        <f>-RevReq!AP164</f>
        <v>0</v>
      </c>
      <c r="AQ223" s="189">
        <f>-RevReq!AQ164</f>
        <v>0</v>
      </c>
      <c r="AR223" s="189">
        <f>-RevReq!AR164</f>
        <v>0</v>
      </c>
      <c r="AS223" s="189">
        <f>-RevReq!AS164</f>
        <v>0</v>
      </c>
      <c r="AT223" s="189">
        <f>-RevReq!AT164</f>
        <v>0</v>
      </c>
      <c r="AU223" s="189">
        <f>-RevReq!AU164</f>
        <v>0</v>
      </c>
      <c r="AV223" s="189">
        <f>-RevReq!AV164</f>
        <v>0</v>
      </c>
      <c r="AW223" s="189">
        <f>-RevReq!AW164</f>
        <v>0</v>
      </c>
      <c r="AX223" s="189">
        <f>-RevReq!AX164</f>
        <v>0</v>
      </c>
      <c r="AY223" s="189">
        <f>-RevReq!AY164</f>
        <v>0</v>
      </c>
      <c r="AZ223" s="189">
        <f>-RevReq!AZ164</f>
        <v>0</v>
      </c>
      <c r="BA223" s="189">
        <f>-RevReq!BA164</f>
        <v>0</v>
      </c>
      <c r="BB223" s="189">
        <f>-RevReq!BB164</f>
        <v>0</v>
      </c>
      <c r="BC223" s="189">
        <f>-RevReq!BC164</f>
        <v>0</v>
      </c>
      <c r="BD223" s="189">
        <f>-RevReq!BD164</f>
        <v>0</v>
      </c>
      <c r="BE223" s="189">
        <f>-RevReq!BE164</f>
        <v>0</v>
      </c>
      <c r="BF223" s="189">
        <f>-RevReq!BF164</f>
        <v>0</v>
      </c>
      <c r="BG223" s="189">
        <f>-RevReq!BG164</f>
        <v>0</v>
      </c>
      <c r="BH223" s="189">
        <f>-RevReq!BH164</f>
        <v>0</v>
      </c>
      <c r="BI223" s="189">
        <f>-RevReq!BI164</f>
        <v>0</v>
      </c>
      <c r="BJ223" s="189">
        <f>-RevReq!BJ164</f>
        <v>0</v>
      </c>
      <c r="BK223" s="189">
        <f>-RevReq!BK164</f>
        <v>0</v>
      </c>
      <c r="BL223" s="189">
        <f>-RevReq!BL164</f>
        <v>0</v>
      </c>
      <c r="BM223" s="189">
        <f>-RevReq!BM164</f>
        <v>0</v>
      </c>
    </row>
    <row r="224" spans="3:65" x14ac:dyDescent="0.2">
      <c r="C224" s="51">
        <f t="shared" si="157"/>
        <v>19</v>
      </c>
      <c r="D224" s="37" t="str">
        <f t="shared" si="158"/>
        <v>item 19</v>
      </c>
      <c r="E224" s="37" t="str">
        <f t="shared" si="158"/>
        <v>Operating Expense</v>
      </c>
      <c r="F224" s="37">
        <f t="shared" si="158"/>
        <v>2</v>
      </c>
      <c r="G224" s="62"/>
      <c r="H224" s="64"/>
      <c r="K224" s="123">
        <f t="shared" si="159"/>
        <v>0</v>
      </c>
      <c r="L224" s="124">
        <f t="shared" si="160"/>
        <v>0</v>
      </c>
      <c r="O224" s="189">
        <f>-RevReq!O165</f>
        <v>0</v>
      </c>
      <c r="P224" s="189">
        <f>-RevReq!P165</f>
        <v>0</v>
      </c>
      <c r="Q224" s="189">
        <f>-RevReq!Q165</f>
        <v>0</v>
      </c>
      <c r="R224" s="189">
        <f>-RevReq!R165</f>
        <v>0</v>
      </c>
      <c r="S224" s="189">
        <f>-RevReq!S165</f>
        <v>0</v>
      </c>
      <c r="T224" s="189">
        <f>-RevReq!T165</f>
        <v>0</v>
      </c>
      <c r="U224" s="189">
        <f>-RevReq!U165</f>
        <v>0</v>
      </c>
      <c r="V224" s="189">
        <f>-RevReq!V165</f>
        <v>0</v>
      </c>
      <c r="W224" s="189">
        <f>-RevReq!W165</f>
        <v>0</v>
      </c>
      <c r="X224" s="189">
        <f>-RevReq!X165</f>
        <v>0</v>
      </c>
      <c r="Y224" s="189">
        <f>-RevReq!Y165</f>
        <v>0</v>
      </c>
      <c r="Z224" s="189">
        <f>-RevReq!Z165</f>
        <v>0</v>
      </c>
      <c r="AA224" s="189">
        <f>-RevReq!AA165</f>
        <v>0</v>
      </c>
      <c r="AB224" s="189">
        <f>-RevReq!AB165</f>
        <v>0</v>
      </c>
      <c r="AC224" s="189">
        <f>-RevReq!AC165</f>
        <v>0</v>
      </c>
      <c r="AD224" s="189">
        <f>-RevReq!AD165</f>
        <v>0</v>
      </c>
      <c r="AE224" s="189">
        <f>-RevReq!AE165</f>
        <v>0</v>
      </c>
      <c r="AF224" s="189">
        <f>-RevReq!AF165</f>
        <v>0</v>
      </c>
      <c r="AG224" s="189">
        <f>-RevReq!AG165</f>
        <v>0</v>
      </c>
      <c r="AH224" s="189">
        <f>-RevReq!AH165</f>
        <v>0</v>
      </c>
      <c r="AI224" s="189">
        <f>-RevReq!AI165</f>
        <v>0</v>
      </c>
      <c r="AJ224" s="189">
        <f>-RevReq!AJ165</f>
        <v>0</v>
      </c>
      <c r="AK224" s="189">
        <f>-RevReq!AK165</f>
        <v>0</v>
      </c>
      <c r="AL224" s="189">
        <f>-RevReq!AL165</f>
        <v>0</v>
      </c>
      <c r="AM224" s="189">
        <f>-RevReq!AM165</f>
        <v>0</v>
      </c>
      <c r="AN224" s="189">
        <f>-RevReq!AN165</f>
        <v>0</v>
      </c>
      <c r="AO224" s="189">
        <f>-RevReq!AO165</f>
        <v>0</v>
      </c>
      <c r="AP224" s="189">
        <f>-RevReq!AP165</f>
        <v>0</v>
      </c>
      <c r="AQ224" s="189">
        <f>-RevReq!AQ165</f>
        <v>0</v>
      </c>
      <c r="AR224" s="189">
        <f>-RevReq!AR165</f>
        <v>0</v>
      </c>
      <c r="AS224" s="189">
        <f>-RevReq!AS165</f>
        <v>0</v>
      </c>
      <c r="AT224" s="189">
        <f>-RevReq!AT165</f>
        <v>0</v>
      </c>
      <c r="AU224" s="189">
        <f>-RevReq!AU165</f>
        <v>0</v>
      </c>
      <c r="AV224" s="189">
        <f>-RevReq!AV165</f>
        <v>0</v>
      </c>
      <c r="AW224" s="189">
        <f>-RevReq!AW165</f>
        <v>0</v>
      </c>
      <c r="AX224" s="189">
        <f>-RevReq!AX165</f>
        <v>0</v>
      </c>
      <c r="AY224" s="189">
        <f>-RevReq!AY165</f>
        <v>0</v>
      </c>
      <c r="AZ224" s="189">
        <f>-RevReq!AZ165</f>
        <v>0</v>
      </c>
      <c r="BA224" s="189">
        <f>-RevReq!BA165</f>
        <v>0</v>
      </c>
      <c r="BB224" s="189">
        <f>-RevReq!BB165</f>
        <v>0</v>
      </c>
      <c r="BC224" s="189">
        <f>-RevReq!BC165</f>
        <v>0</v>
      </c>
      <c r="BD224" s="189">
        <f>-RevReq!BD165</f>
        <v>0</v>
      </c>
      <c r="BE224" s="189">
        <f>-RevReq!BE165</f>
        <v>0</v>
      </c>
      <c r="BF224" s="189">
        <f>-RevReq!BF165</f>
        <v>0</v>
      </c>
      <c r="BG224" s="189">
        <f>-RevReq!BG165</f>
        <v>0</v>
      </c>
      <c r="BH224" s="189">
        <f>-RevReq!BH165</f>
        <v>0</v>
      </c>
      <c r="BI224" s="189">
        <f>-RevReq!BI165</f>
        <v>0</v>
      </c>
      <c r="BJ224" s="189">
        <f>-RevReq!BJ165</f>
        <v>0</v>
      </c>
      <c r="BK224" s="189">
        <f>-RevReq!BK165</f>
        <v>0</v>
      </c>
      <c r="BL224" s="189">
        <f>-RevReq!BL165</f>
        <v>0</v>
      </c>
      <c r="BM224" s="189">
        <f>-RevReq!BM165</f>
        <v>0</v>
      </c>
    </row>
    <row r="225" spans="3:65" x14ac:dyDescent="0.2">
      <c r="C225" s="51">
        <f t="shared" si="157"/>
        <v>20</v>
      </c>
      <c r="D225" s="37" t="str">
        <f t="shared" si="158"/>
        <v>item 20</v>
      </c>
      <c r="E225" s="37" t="str">
        <f t="shared" si="158"/>
        <v>Operating Expense</v>
      </c>
      <c r="F225" s="37">
        <f t="shared" si="158"/>
        <v>2</v>
      </c>
      <c r="G225" s="62"/>
      <c r="H225" s="64"/>
      <c r="K225" s="123">
        <f t="shared" si="159"/>
        <v>0</v>
      </c>
      <c r="L225" s="124">
        <f t="shared" si="160"/>
        <v>0</v>
      </c>
      <c r="O225" s="189">
        <f>-RevReq!O166</f>
        <v>0</v>
      </c>
      <c r="P225" s="189">
        <f>-RevReq!P166</f>
        <v>0</v>
      </c>
      <c r="Q225" s="189">
        <f>-RevReq!Q166</f>
        <v>0</v>
      </c>
      <c r="R225" s="189">
        <f>-RevReq!R166</f>
        <v>0</v>
      </c>
      <c r="S225" s="189">
        <f>-RevReq!S166</f>
        <v>0</v>
      </c>
      <c r="T225" s="189">
        <f>-RevReq!T166</f>
        <v>0</v>
      </c>
      <c r="U225" s="189">
        <f>-RevReq!U166</f>
        <v>0</v>
      </c>
      <c r="V225" s="189">
        <f>-RevReq!V166</f>
        <v>0</v>
      </c>
      <c r="W225" s="189">
        <f>-RevReq!W166</f>
        <v>0</v>
      </c>
      <c r="X225" s="189">
        <f>-RevReq!X166</f>
        <v>0</v>
      </c>
      <c r="Y225" s="189">
        <f>-RevReq!Y166</f>
        <v>0</v>
      </c>
      <c r="Z225" s="189">
        <f>-RevReq!Z166</f>
        <v>0</v>
      </c>
      <c r="AA225" s="189">
        <f>-RevReq!AA166</f>
        <v>0</v>
      </c>
      <c r="AB225" s="189">
        <f>-RevReq!AB166</f>
        <v>0</v>
      </c>
      <c r="AC225" s="189">
        <f>-RevReq!AC166</f>
        <v>0</v>
      </c>
      <c r="AD225" s="189">
        <f>-RevReq!AD166</f>
        <v>0</v>
      </c>
      <c r="AE225" s="189">
        <f>-RevReq!AE166</f>
        <v>0</v>
      </c>
      <c r="AF225" s="189">
        <f>-RevReq!AF166</f>
        <v>0</v>
      </c>
      <c r="AG225" s="189">
        <f>-RevReq!AG166</f>
        <v>0</v>
      </c>
      <c r="AH225" s="189">
        <f>-RevReq!AH166</f>
        <v>0</v>
      </c>
      <c r="AI225" s="189">
        <f>-RevReq!AI166</f>
        <v>0</v>
      </c>
      <c r="AJ225" s="189">
        <f>-RevReq!AJ166</f>
        <v>0</v>
      </c>
      <c r="AK225" s="189">
        <f>-RevReq!AK166</f>
        <v>0</v>
      </c>
      <c r="AL225" s="189">
        <f>-RevReq!AL166</f>
        <v>0</v>
      </c>
      <c r="AM225" s="189">
        <f>-RevReq!AM166</f>
        <v>0</v>
      </c>
      <c r="AN225" s="189">
        <f>-RevReq!AN166</f>
        <v>0</v>
      </c>
      <c r="AO225" s="189">
        <f>-RevReq!AO166</f>
        <v>0</v>
      </c>
      <c r="AP225" s="189">
        <f>-RevReq!AP166</f>
        <v>0</v>
      </c>
      <c r="AQ225" s="189">
        <f>-RevReq!AQ166</f>
        <v>0</v>
      </c>
      <c r="AR225" s="189">
        <f>-RevReq!AR166</f>
        <v>0</v>
      </c>
      <c r="AS225" s="189">
        <f>-RevReq!AS166</f>
        <v>0</v>
      </c>
      <c r="AT225" s="189">
        <f>-RevReq!AT166</f>
        <v>0</v>
      </c>
      <c r="AU225" s="189">
        <f>-RevReq!AU166</f>
        <v>0</v>
      </c>
      <c r="AV225" s="189">
        <f>-RevReq!AV166</f>
        <v>0</v>
      </c>
      <c r="AW225" s="189">
        <f>-RevReq!AW166</f>
        <v>0</v>
      </c>
      <c r="AX225" s="189">
        <f>-RevReq!AX166</f>
        <v>0</v>
      </c>
      <c r="AY225" s="189">
        <f>-RevReq!AY166</f>
        <v>0</v>
      </c>
      <c r="AZ225" s="189">
        <f>-RevReq!AZ166</f>
        <v>0</v>
      </c>
      <c r="BA225" s="189">
        <f>-RevReq!BA166</f>
        <v>0</v>
      </c>
      <c r="BB225" s="189">
        <f>-RevReq!BB166</f>
        <v>0</v>
      </c>
      <c r="BC225" s="189">
        <f>-RevReq!BC166</f>
        <v>0</v>
      </c>
      <c r="BD225" s="189">
        <f>-RevReq!BD166</f>
        <v>0</v>
      </c>
      <c r="BE225" s="189">
        <f>-RevReq!BE166</f>
        <v>0</v>
      </c>
      <c r="BF225" s="189">
        <f>-RevReq!BF166</f>
        <v>0</v>
      </c>
      <c r="BG225" s="189">
        <f>-RevReq!BG166</f>
        <v>0</v>
      </c>
      <c r="BH225" s="189">
        <f>-RevReq!BH166</f>
        <v>0</v>
      </c>
      <c r="BI225" s="189">
        <f>-RevReq!BI166</f>
        <v>0</v>
      </c>
      <c r="BJ225" s="189">
        <f>-RevReq!BJ166</f>
        <v>0</v>
      </c>
      <c r="BK225" s="189">
        <f>-RevReq!BK166</f>
        <v>0</v>
      </c>
      <c r="BL225" s="189">
        <f>-RevReq!BL166</f>
        <v>0</v>
      </c>
      <c r="BM225" s="189">
        <f>-RevReq!BM166</f>
        <v>0</v>
      </c>
    </row>
    <row r="226" spans="3:65" x14ac:dyDescent="0.2">
      <c r="C226" s="51">
        <f t="shared" si="157"/>
        <v>21</v>
      </c>
      <c r="D226" s="37" t="str">
        <f t="shared" si="158"/>
        <v>item 21</v>
      </c>
      <c r="E226" s="37" t="str">
        <f t="shared" si="158"/>
        <v>Operating Expense</v>
      </c>
      <c r="F226" s="37">
        <f t="shared" si="158"/>
        <v>2</v>
      </c>
      <c r="G226" s="62"/>
      <c r="H226" s="64"/>
      <c r="K226" s="123">
        <f t="shared" si="159"/>
        <v>0</v>
      </c>
      <c r="L226" s="124">
        <f t="shared" si="160"/>
        <v>0</v>
      </c>
      <c r="O226" s="189">
        <f>-RevReq!O167</f>
        <v>0</v>
      </c>
      <c r="P226" s="189">
        <f>-RevReq!P167</f>
        <v>0</v>
      </c>
      <c r="Q226" s="189">
        <f>-RevReq!Q167</f>
        <v>0</v>
      </c>
      <c r="R226" s="189">
        <f>-RevReq!R167</f>
        <v>0</v>
      </c>
      <c r="S226" s="189">
        <f>-RevReq!S167</f>
        <v>0</v>
      </c>
      <c r="T226" s="189">
        <f>-RevReq!T167</f>
        <v>0</v>
      </c>
      <c r="U226" s="189">
        <f>-RevReq!U167</f>
        <v>0</v>
      </c>
      <c r="V226" s="189">
        <f>-RevReq!V167</f>
        <v>0</v>
      </c>
      <c r="W226" s="189">
        <f>-RevReq!W167</f>
        <v>0</v>
      </c>
      <c r="X226" s="189">
        <f>-RevReq!X167</f>
        <v>0</v>
      </c>
      <c r="Y226" s="189">
        <f>-RevReq!Y167</f>
        <v>0</v>
      </c>
      <c r="Z226" s="189">
        <f>-RevReq!Z167</f>
        <v>0</v>
      </c>
      <c r="AA226" s="189">
        <f>-RevReq!AA167</f>
        <v>0</v>
      </c>
      <c r="AB226" s="189">
        <f>-RevReq!AB167</f>
        <v>0</v>
      </c>
      <c r="AC226" s="189">
        <f>-RevReq!AC167</f>
        <v>0</v>
      </c>
      <c r="AD226" s="189">
        <f>-RevReq!AD167</f>
        <v>0</v>
      </c>
      <c r="AE226" s="189">
        <f>-RevReq!AE167</f>
        <v>0</v>
      </c>
      <c r="AF226" s="189">
        <f>-RevReq!AF167</f>
        <v>0</v>
      </c>
      <c r="AG226" s="189">
        <f>-RevReq!AG167</f>
        <v>0</v>
      </c>
      <c r="AH226" s="189">
        <f>-RevReq!AH167</f>
        <v>0</v>
      </c>
      <c r="AI226" s="189">
        <f>-RevReq!AI167</f>
        <v>0</v>
      </c>
      <c r="AJ226" s="189">
        <f>-RevReq!AJ167</f>
        <v>0</v>
      </c>
      <c r="AK226" s="189">
        <f>-RevReq!AK167</f>
        <v>0</v>
      </c>
      <c r="AL226" s="189">
        <f>-RevReq!AL167</f>
        <v>0</v>
      </c>
      <c r="AM226" s="189">
        <f>-RevReq!AM167</f>
        <v>0</v>
      </c>
      <c r="AN226" s="189">
        <f>-RevReq!AN167</f>
        <v>0</v>
      </c>
      <c r="AO226" s="189">
        <f>-RevReq!AO167</f>
        <v>0</v>
      </c>
      <c r="AP226" s="189">
        <f>-RevReq!AP167</f>
        <v>0</v>
      </c>
      <c r="AQ226" s="189">
        <f>-RevReq!AQ167</f>
        <v>0</v>
      </c>
      <c r="AR226" s="189">
        <f>-RevReq!AR167</f>
        <v>0</v>
      </c>
      <c r="AS226" s="189">
        <f>-RevReq!AS167</f>
        <v>0</v>
      </c>
      <c r="AT226" s="189">
        <f>-RevReq!AT167</f>
        <v>0</v>
      </c>
      <c r="AU226" s="189">
        <f>-RevReq!AU167</f>
        <v>0</v>
      </c>
      <c r="AV226" s="189">
        <f>-RevReq!AV167</f>
        <v>0</v>
      </c>
      <c r="AW226" s="189">
        <f>-RevReq!AW167</f>
        <v>0</v>
      </c>
      <c r="AX226" s="189">
        <f>-RevReq!AX167</f>
        <v>0</v>
      </c>
      <c r="AY226" s="189">
        <f>-RevReq!AY167</f>
        <v>0</v>
      </c>
      <c r="AZ226" s="189">
        <f>-RevReq!AZ167</f>
        <v>0</v>
      </c>
      <c r="BA226" s="189">
        <f>-RevReq!BA167</f>
        <v>0</v>
      </c>
      <c r="BB226" s="189">
        <f>-RevReq!BB167</f>
        <v>0</v>
      </c>
      <c r="BC226" s="189">
        <f>-RevReq!BC167</f>
        <v>0</v>
      </c>
      <c r="BD226" s="189">
        <f>-RevReq!BD167</f>
        <v>0</v>
      </c>
      <c r="BE226" s="189">
        <f>-RevReq!BE167</f>
        <v>0</v>
      </c>
      <c r="BF226" s="189">
        <f>-RevReq!BF167</f>
        <v>0</v>
      </c>
      <c r="BG226" s="189">
        <f>-RevReq!BG167</f>
        <v>0</v>
      </c>
      <c r="BH226" s="189">
        <f>-RevReq!BH167</f>
        <v>0</v>
      </c>
      <c r="BI226" s="189">
        <f>-RevReq!BI167</f>
        <v>0</v>
      </c>
      <c r="BJ226" s="189">
        <f>-RevReq!BJ167</f>
        <v>0</v>
      </c>
      <c r="BK226" s="189">
        <f>-RevReq!BK167</f>
        <v>0</v>
      </c>
      <c r="BL226" s="189">
        <f>-RevReq!BL167</f>
        <v>0</v>
      </c>
      <c r="BM226" s="189">
        <f>-RevReq!BM167</f>
        <v>0</v>
      </c>
    </row>
    <row r="227" spans="3:65" x14ac:dyDescent="0.2">
      <c r="C227" s="51">
        <f t="shared" si="157"/>
        <v>22</v>
      </c>
      <c r="D227" s="37" t="str">
        <f t="shared" si="158"/>
        <v>item 22</v>
      </c>
      <c r="E227" s="37" t="str">
        <f t="shared" si="158"/>
        <v>Operating Expense</v>
      </c>
      <c r="F227" s="37">
        <f t="shared" si="158"/>
        <v>2</v>
      </c>
      <c r="G227" s="62"/>
      <c r="H227" s="64"/>
      <c r="K227" s="123">
        <f t="shared" si="159"/>
        <v>0</v>
      </c>
      <c r="L227" s="124">
        <f t="shared" si="160"/>
        <v>0</v>
      </c>
      <c r="O227" s="189">
        <f>-RevReq!O168</f>
        <v>0</v>
      </c>
      <c r="P227" s="189">
        <f>-RevReq!P168</f>
        <v>0</v>
      </c>
      <c r="Q227" s="189">
        <f>-RevReq!Q168</f>
        <v>0</v>
      </c>
      <c r="R227" s="189">
        <f>-RevReq!R168</f>
        <v>0</v>
      </c>
      <c r="S227" s="189">
        <f>-RevReq!S168</f>
        <v>0</v>
      </c>
      <c r="T227" s="189">
        <f>-RevReq!T168</f>
        <v>0</v>
      </c>
      <c r="U227" s="189">
        <f>-RevReq!U168</f>
        <v>0</v>
      </c>
      <c r="V227" s="189">
        <f>-RevReq!V168</f>
        <v>0</v>
      </c>
      <c r="W227" s="189">
        <f>-RevReq!W168</f>
        <v>0</v>
      </c>
      <c r="X227" s="189">
        <f>-RevReq!X168</f>
        <v>0</v>
      </c>
      <c r="Y227" s="189">
        <f>-RevReq!Y168</f>
        <v>0</v>
      </c>
      <c r="Z227" s="189">
        <f>-RevReq!Z168</f>
        <v>0</v>
      </c>
      <c r="AA227" s="189">
        <f>-RevReq!AA168</f>
        <v>0</v>
      </c>
      <c r="AB227" s="189">
        <f>-RevReq!AB168</f>
        <v>0</v>
      </c>
      <c r="AC227" s="189">
        <f>-RevReq!AC168</f>
        <v>0</v>
      </c>
      <c r="AD227" s="189">
        <f>-RevReq!AD168</f>
        <v>0</v>
      </c>
      <c r="AE227" s="189">
        <f>-RevReq!AE168</f>
        <v>0</v>
      </c>
      <c r="AF227" s="189">
        <f>-RevReq!AF168</f>
        <v>0</v>
      </c>
      <c r="AG227" s="189">
        <f>-RevReq!AG168</f>
        <v>0</v>
      </c>
      <c r="AH227" s="189">
        <f>-RevReq!AH168</f>
        <v>0</v>
      </c>
      <c r="AI227" s="189">
        <f>-RevReq!AI168</f>
        <v>0</v>
      </c>
      <c r="AJ227" s="189">
        <f>-RevReq!AJ168</f>
        <v>0</v>
      </c>
      <c r="AK227" s="189">
        <f>-RevReq!AK168</f>
        <v>0</v>
      </c>
      <c r="AL227" s="189">
        <f>-RevReq!AL168</f>
        <v>0</v>
      </c>
      <c r="AM227" s="189">
        <f>-RevReq!AM168</f>
        <v>0</v>
      </c>
      <c r="AN227" s="189">
        <f>-RevReq!AN168</f>
        <v>0</v>
      </c>
      <c r="AO227" s="189">
        <f>-RevReq!AO168</f>
        <v>0</v>
      </c>
      <c r="AP227" s="189">
        <f>-RevReq!AP168</f>
        <v>0</v>
      </c>
      <c r="AQ227" s="189">
        <f>-RevReq!AQ168</f>
        <v>0</v>
      </c>
      <c r="AR227" s="189">
        <f>-RevReq!AR168</f>
        <v>0</v>
      </c>
      <c r="AS227" s="189">
        <f>-RevReq!AS168</f>
        <v>0</v>
      </c>
      <c r="AT227" s="189">
        <f>-RevReq!AT168</f>
        <v>0</v>
      </c>
      <c r="AU227" s="189">
        <f>-RevReq!AU168</f>
        <v>0</v>
      </c>
      <c r="AV227" s="189">
        <f>-RevReq!AV168</f>
        <v>0</v>
      </c>
      <c r="AW227" s="189">
        <f>-RevReq!AW168</f>
        <v>0</v>
      </c>
      <c r="AX227" s="189">
        <f>-RevReq!AX168</f>
        <v>0</v>
      </c>
      <c r="AY227" s="189">
        <f>-RevReq!AY168</f>
        <v>0</v>
      </c>
      <c r="AZ227" s="189">
        <f>-RevReq!AZ168</f>
        <v>0</v>
      </c>
      <c r="BA227" s="189">
        <f>-RevReq!BA168</f>
        <v>0</v>
      </c>
      <c r="BB227" s="189">
        <f>-RevReq!BB168</f>
        <v>0</v>
      </c>
      <c r="BC227" s="189">
        <f>-RevReq!BC168</f>
        <v>0</v>
      </c>
      <c r="BD227" s="189">
        <f>-RevReq!BD168</f>
        <v>0</v>
      </c>
      <c r="BE227" s="189">
        <f>-RevReq!BE168</f>
        <v>0</v>
      </c>
      <c r="BF227" s="189">
        <f>-RevReq!BF168</f>
        <v>0</v>
      </c>
      <c r="BG227" s="189">
        <f>-RevReq!BG168</f>
        <v>0</v>
      </c>
      <c r="BH227" s="189">
        <f>-RevReq!BH168</f>
        <v>0</v>
      </c>
      <c r="BI227" s="189">
        <f>-RevReq!BI168</f>
        <v>0</v>
      </c>
      <c r="BJ227" s="189">
        <f>-RevReq!BJ168</f>
        <v>0</v>
      </c>
      <c r="BK227" s="189">
        <f>-RevReq!BK168</f>
        <v>0</v>
      </c>
      <c r="BL227" s="189">
        <f>-RevReq!BL168</f>
        <v>0</v>
      </c>
      <c r="BM227" s="189">
        <f>-RevReq!BM168</f>
        <v>0</v>
      </c>
    </row>
    <row r="228" spans="3:65" x14ac:dyDescent="0.2">
      <c r="C228" s="51">
        <f t="shared" si="157"/>
        <v>23</v>
      </c>
      <c r="D228" s="37" t="str">
        <f t="shared" si="158"/>
        <v>item 23</v>
      </c>
      <c r="E228" s="37" t="str">
        <f t="shared" si="158"/>
        <v>Operating Expense</v>
      </c>
      <c r="F228" s="37">
        <f t="shared" si="158"/>
        <v>2</v>
      </c>
      <c r="G228" s="62"/>
      <c r="H228" s="64"/>
      <c r="K228" s="123">
        <f t="shared" si="159"/>
        <v>0</v>
      </c>
      <c r="L228" s="124">
        <f t="shared" si="160"/>
        <v>0</v>
      </c>
      <c r="O228" s="189">
        <f>-RevReq!O169</f>
        <v>0</v>
      </c>
      <c r="P228" s="189">
        <f>-RevReq!P169</f>
        <v>0</v>
      </c>
      <c r="Q228" s="189">
        <f>-RevReq!Q169</f>
        <v>0</v>
      </c>
      <c r="R228" s="189">
        <f>-RevReq!R169</f>
        <v>0</v>
      </c>
      <c r="S228" s="189">
        <f>-RevReq!S169</f>
        <v>0</v>
      </c>
      <c r="T228" s="189">
        <f>-RevReq!T169</f>
        <v>0</v>
      </c>
      <c r="U228" s="189">
        <f>-RevReq!U169</f>
        <v>0</v>
      </c>
      <c r="V228" s="189">
        <f>-RevReq!V169</f>
        <v>0</v>
      </c>
      <c r="W228" s="189">
        <f>-RevReq!W169</f>
        <v>0</v>
      </c>
      <c r="X228" s="189">
        <f>-RevReq!X169</f>
        <v>0</v>
      </c>
      <c r="Y228" s="189">
        <f>-RevReq!Y169</f>
        <v>0</v>
      </c>
      <c r="Z228" s="189">
        <f>-RevReq!Z169</f>
        <v>0</v>
      </c>
      <c r="AA228" s="189">
        <f>-RevReq!AA169</f>
        <v>0</v>
      </c>
      <c r="AB228" s="189">
        <f>-RevReq!AB169</f>
        <v>0</v>
      </c>
      <c r="AC228" s="189">
        <f>-RevReq!AC169</f>
        <v>0</v>
      </c>
      <c r="AD228" s="189">
        <f>-RevReq!AD169</f>
        <v>0</v>
      </c>
      <c r="AE228" s="189">
        <f>-RevReq!AE169</f>
        <v>0</v>
      </c>
      <c r="AF228" s="189">
        <f>-RevReq!AF169</f>
        <v>0</v>
      </c>
      <c r="AG228" s="189">
        <f>-RevReq!AG169</f>
        <v>0</v>
      </c>
      <c r="AH228" s="189">
        <f>-RevReq!AH169</f>
        <v>0</v>
      </c>
      <c r="AI228" s="189">
        <f>-RevReq!AI169</f>
        <v>0</v>
      </c>
      <c r="AJ228" s="189">
        <f>-RevReq!AJ169</f>
        <v>0</v>
      </c>
      <c r="AK228" s="189">
        <f>-RevReq!AK169</f>
        <v>0</v>
      </c>
      <c r="AL228" s="189">
        <f>-RevReq!AL169</f>
        <v>0</v>
      </c>
      <c r="AM228" s="189">
        <f>-RevReq!AM169</f>
        <v>0</v>
      </c>
      <c r="AN228" s="189">
        <f>-RevReq!AN169</f>
        <v>0</v>
      </c>
      <c r="AO228" s="189">
        <f>-RevReq!AO169</f>
        <v>0</v>
      </c>
      <c r="AP228" s="189">
        <f>-RevReq!AP169</f>
        <v>0</v>
      </c>
      <c r="AQ228" s="189">
        <f>-RevReq!AQ169</f>
        <v>0</v>
      </c>
      <c r="AR228" s="189">
        <f>-RevReq!AR169</f>
        <v>0</v>
      </c>
      <c r="AS228" s="189">
        <f>-RevReq!AS169</f>
        <v>0</v>
      </c>
      <c r="AT228" s="189">
        <f>-RevReq!AT169</f>
        <v>0</v>
      </c>
      <c r="AU228" s="189">
        <f>-RevReq!AU169</f>
        <v>0</v>
      </c>
      <c r="AV228" s="189">
        <f>-RevReq!AV169</f>
        <v>0</v>
      </c>
      <c r="AW228" s="189">
        <f>-RevReq!AW169</f>
        <v>0</v>
      </c>
      <c r="AX228" s="189">
        <f>-RevReq!AX169</f>
        <v>0</v>
      </c>
      <c r="AY228" s="189">
        <f>-RevReq!AY169</f>
        <v>0</v>
      </c>
      <c r="AZ228" s="189">
        <f>-RevReq!AZ169</f>
        <v>0</v>
      </c>
      <c r="BA228" s="189">
        <f>-RevReq!BA169</f>
        <v>0</v>
      </c>
      <c r="BB228" s="189">
        <f>-RevReq!BB169</f>
        <v>0</v>
      </c>
      <c r="BC228" s="189">
        <f>-RevReq!BC169</f>
        <v>0</v>
      </c>
      <c r="BD228" s="189">
        <f>-RevReq!BD169</f>
        <v>0</v>
      </c>
      <c r="BE228" s="189">
        <f>-RevReq!BE169</f>
        <v>0</v>
      </c>
      <c r="BF228" s="189">
        <f>-RevReq!BF169</f>
        <v>0</v>
      </c>
      <c r="BG228" s="189">
        <f>-RevReq!BG169</f>
        <v>0</v>
      </c>
      <c r="BH228" s="189">
        <f>-RevReq!BH169</f>
        <v>0</v>
      </c>
      <c r="BI228" s="189">
        <f>-RevReq!BI169</f>
        <v>0</v>
      </c>
      <c r="BJ228" s="189">
        <f>-RevReq!BJ169</f>
        <v>0</v>
      </c>
      <c r="BK228" s="189">
        <f>-RevReq!BK169</f>
        <v>0</v>
      </c>
      <c r="BL228" s="189">
        <f>-RevReq!BL169</f>
        <v>0</v>
      </c>
      <c r="BM228" s="189">
        <f>-RevReq!BM169</f>
        <v>0</v>
      </c>
    </row>
    <row r="229" spans="3:65" x14ac:dyDescent="0.2">
      <c r="C229" s="51">
        <f t="shared" si="157"/>
        <v>24</v>
      </c>
      <c r="D229" s="37" t="str">
        <f t="shared" si="158"/>
        <v>item 24</v>
      </c>
      <c r="E229" s="37" t="str">
        <f t="shared" si="158"/>
        <v>Operating Expense</v>
      </c>
      <c r="F229" s="37">
        <f t="shared" si="158"/>
        <v>2</v>
      </c>
      <c r="G229" s="62"/>
      <c r="H229" s="64"/>
      <c r="K229" s="123">
        <f t="shared" si="159"/>
        <v>0</v>
      </c>
      <c r="L229" s="124">
        <f t="shared" si="160"/>
        <v>0</v>
      </c>
      <c r="O229" s="189">
        <f>-RevReq!O170</f>
        <v>0</v>
      </c>
      <c r="P229" s="189">
        <f>-RevReq!P170</f>
        <v>0</v>
      </c>
      <c r="Q229" s="189">
        <f>-RevReq!Q170</f>
        <v>0</v>
      </c>
      <c r="R229" s="189">
        <f>-RevReq!R170</f>
        <v>0</v>
      </c>
      <c r="S229" s="189">
        <f>-RevReq!S170</f>
        <v>0</v>
      </c>
      <c r="T229" s="189">
        <f>-RevReq!T170</f>
        <v>0</v>
      </c>
      <c r="U229" s="189">
        <f>-RevReq!U170</f>
        <v>0</v>
      </c>
      <c r="V229" s="189">
        <f>-RevReq!V170</f>
        <v>0</v>
      </c>
      <c r="W229" s="189">
        <f>-RevReq!W170</f>
        <v>0</v>
      </c>
      <c r="X229" s="189">
        <f>-RevReq!X170</f>
        <v>0</v>
      </c>
      <c r="Y229" s="189">
        <f>-RevReq!Y170</f>
        <v>0</v>
      </c>
      <c r="Z229" s="189">
        <f>-RevReq!Z170</f>
        <v>0</v>
      </c>
      <c r="AA229" s="189">
        <f>-RevReq!AA170</f>
        <v>0</v>
      </c>
      <c r="AB229" s="189">
        <f>-RevReq!AB170</f>
        <v>0</v>
      </c>
      <c r="AC229" s="189">
        <f>-RevReq!AC170</f>
        <v>0</v>
      </c>
      <c r="AD229" s="189">
        <f>-RevReq!AD170</f>
        <v>0</v>
      </c>
      <c r="AE229" s="189">
        <f>-RevReq!AE170</f>
        <v>0</v>
      </c>
      <c r="AF229" s="189">
        <f>-RevReq!AF170</f>
        <v>0</v>
      </c>
      <c r="AG229" s="189">
        <f>-RevReq!AG170</f>
        <v>0</v>
      </c>
      <c r="AH229" s="189">
        <f>-RevReq!AH170</f>
        <v>0</v>
      </c>
      <c r="AI229" s="189">
        <f>-RevReq!AI170</f>
        <v>0</v>
      </c>
      <c r="AJ229" s="189">
        <f>-RevReq!AJ170</f>
        <v>0</v>
      </c>
      <c r="AK229" s="189">
        <f>-RevReq!AK170</f>
        <v>0</v>
      </c>
      <c r="AL229" s="189">
        <f>-RevReq!AL170</f>
        <v>0</v>
      </c>
      <c r="AM229" s="189">
        <f>-RevReq!AM170</f>
        <v>0</v>
      </c>
      <c r="AN229" s="189">
        <f>-RevReq!AN170</f>
        <v>0</v>
      </c>
      <c r="AO229" s="189">
        <f>-RevReq!AO170</f>
        <v>0</v>
      </c>
      <c r="AP229" s="189">
        <f>-RevReq!AP170</f>
        <v>0</v>
      </c>
      <c r="AQ229" s="189">
        <f>-RevReq!AQ170</f>
        <v>0</v>
      </c>
      <c r="AR229" s="189">
        <f>-RevReq!AR170</f>
        <v>0</v>
      </c>
      <c r="AS229" s="189">
        <f>-RevReq!AS170</f>
        <v>0</v>
      </c>
      <c r="AT229" s="189">
        <f>-RevReq!AT170</f>
        <v>0</v>
      </c>
      <c r="AU229" s="189">
        <f>-RevReq!AU170</f>
        <v>0</v>
      </c>
      <c r="AV229" s="189">
        <f>-RevReq!AV170</f>
        <v>0</v>
      </c>
      <c r="AW229" s="189">
        <f>-RevReq!AW170</f>
        <v>0</v>
      </c>
      <c r="AX229" s="189">
        <f>-RevReq!AX170</f>
        <v>0</v>
      </c>
      <c r="AY229" s="189">
        <f>-RevReq!AY170</f>
        <v>0</v>
      </c>
      <c r="AZ229" s="189">
        <f>-RevReq!AZ170</f>
        <v>0</v>
      </c>
      <c r="BA229" s="189">
        <f>-RevReq!BA170</f>
        <v>0</v>
      </c>
      <c r="BB229" s="189">
        <f>-RevReq!BB170</f>
        <v>0</v>
      </c>
      <c r="BC229" s="189">
        <f>-RevReq!BC170</f>
        <v>0</v>
      </c>
      <c r="BD229" s="189">
        <f>-RevReq!BD170</f>
        <v>0</v>
      </c>
      <c r="BE229" s="189">
        <f>-RevReq!BE170</f>
        <v>0</v>
      </c>
      <c r="BF229" s="189">
        <f>-RevReq!BF170</f>
        <v>0</v>
      </c>
      <c r="BG229" s="189">
        <f>-RevReq!BG170</f>
        <v>0</v>
      </c>
      <c r="BH229" s="189">
        <f>-RevReq!BH170</f>
        <v>0</v>
      </c>
      <c r="BI229" s="189">
        <f>-RevReq!BI170</f>
        <v>0</v>
      </c>
      <c r="BJ229" s="189">
        <f>-RevReq!BJ170</f>
        <v>0</v>
      </c>
      <c r="BK229" s="189">
        <f>-RevReq!BK170</f>
        <v>0</v>
      </c>
      <c r="BL229" s="189">
        <f>-RevReq!BL170</f>
        <v>0</v>
      </c>
      <c r="BM229" s="189">
        <f>-RevReq!BM170</f>
        <v>0</v>
      </c>
    </row>
    <row r="230" spans="3:65" x14ac:dyDescent="0.2">
      <c r="C230" s="51">
        <f t="shared" si="157"/>
        <v>25</v>
      </c>
      <c r="D230" s="37" t="str">
        <f t="shared" si="158"/>
        <v>item 25</v>
      </c>
      <c r="E230" s="37" t="str">
        <f t="shared" si="158"/>
        <v>Operating Expense</v>
      </c>
      <c r="F230" s="37">
        <f t="shared" si="158"/>
        <v>2</v>
      </c>
      <c r="G230" s="62"/>
      <c r="H230" s="64"/>
      <c r="K230" s="125">
        <f t="shared" si="159"/>
        <v>0</v>
      </c>
      <c r="L230" s="126">
        <f t="shared" si="160"/>
        <v>0</v>
      </c>
      <c r="O230" s="189">
        <f>-RevReq!O171</f>
        <v>0</v>
      </c>
      <c r="P230" s="189">
        <f>-RevReq!P171</f>
        <v>0</v>
      </c>
      <c r="Q230" s="189">
        <f>-RevReq!Q171</f>
        <v>0</v>
      </c>
      <c r="R230" s="189">
        <f>-RevReq!R171</f>
        <v>0</v>
      </c>
      <c r="S230" s="189">
        <f>-RevReq!S171</f>
        <v>0</v>
      </c>
      <c r="T230" s="189">
        <f>-RevReq!T171</f>
        <v>0</v>
      </c>
      <c r="U230" s="189">
        <f>-RevReq!U171</f>
        <v>0</v>
      </c>
      <c r="V230" s="189">
        <f>-RevReq!V171</f>
        <v>0</v>
      </c>
      <c r="W230" s="189">
        <f>-RevReq!W171</f>
        <v>0</v>
      </c>
      <c r="X230" s="189">
        <f>-RevReq!X171</f>
        <v>0</v>
      </c>
      <c r="Y230" s="189">
        <f>-RevReq!Y171</f>
        <v>0</v>
      </c>
      <c r="Z230" s="189">
        <f>-RevReq!Z171</f>
        <v>0</v>
      </c>
      <c r="AA230" s="189">
        <f>-RevReq!AA171</f>
        <v>0</v>
      </c>
      <c r="AB230" s="189">
        <f>-RevReq!AB171</f>
        <v>0</v>
      </c>
      <c r="AC230" s="189">
        <f>-RevReq!AC171</f>
        <v>0</v>
      </c>
      <c r="AD230" s="189">
        <f>-RevReq!AD171</f>
        <v>0</v>
      </c>
      <c r="AE230" s="189">
        <f>-RevReq!AE171</f>
        <v>0</v>
      </c>
      <c r="AF230" s="189">
        <f>-RevReq!AF171</f>
        <v>0</v>
      </c>
      <c r="AG230" s="189">
        <f>-RevReq!AG171</f>
        <v>0</v>
      </c>
      <c r="AH230" s="189">
        <f>-RevReq!AH171</f>
        <v>0</v>
      </c>
      <c r="AI230" s="189">
        <f>-RevReq!AI171</f>
        <v>0</v>
      </c>
      <c r="AJ230" s="189">
        <f>-RevReq!AJ171</f>
        <v>0</v>
      </c>
      <c r="AK230" s="189">
        <f>-RevReq!AK171</f>
        <v>0</v>
      </c>
      <c r="AL230" s="189">
        <f>-RevReq!AL171</f>
        <v>0</v>
      </c>
      <c r="AM230" s="189">
        <f>-RevReq!AM171</f>
        <v>0</v>
      </c>
      <c r="AN230" s="189">
        <f>-RevReq!AN171</f>
        <v>0</v>
      </c>
      <c r="AO230" s="189">
        <f>-RevReq!AO171</f>
        <v>0</v>
      </c>
      <c r="AP230" s="189">
        <f>-RevReq!AP171</f>
        <v>0</v>
      </c>
      <c r="AQ230" s="189">
        <f>-RevReq!AQ171</f>
        <v>0</v>
      </c>
      <c r="AR230" s="189">
        <f>-RevReq!AR171</f>
        <v>0</v>
      </c>
      <c r="AS230" s="189">
        <f>-RevReq!AS171</f>
        <v>0</v>
      </c>
      <c r="AT230" s="189">
        <f>-RevReq!AT171</f>
        <v>0</v>
      </c>
      <c r="AU230" s="189">
        <f>-RevReq!AU171</f>
        <v>0</v>
      </c>
      <c r="AV230" s="189">
        <f>-RevReq!AV171</f>
        <v>0</v>
      </c>
      <c r="AW230" s="189">
        <f>-RevReq!AW171</f>
        <v>0</v>
      </c>
      <c r="AX230" s="189">
        <f>-RevReq!AX171</f>
        <v>0</v>
      </c>
      <c r="AY230" s="189">
        <f>-RevReq!AY171</f>
        <v>0</v>
      </c>
      <c r="AZ230" s="189">
        <f>-RevReq!AZ171</f>
        <v>0</v>
      </c>
      <c r="BA230" s="189">
        <f>-RevReq!BA171</f>
        <v>0</v>
      </c>
      <c r="BB230" s="189">
        <f>-RevReq!BB171</f>
        <v>0</v>
      </c>
      <c r="BC230" s="189">
        <f>-RevReq!BC171</f>
        <v>0</v>
      </c>
      <c r="BD230" s="189">
        <f>-RevReq!BD171</f>
        <v>0</v>
      </c>
      <c r="BE230" s="189">
        <f>-RevReq!BE171</f>
        <v>0</v>
      </c>
      <c r="BF230" s="189">
        <f>-RevReq!BF171</f>
        <v>0</v>
      </c>
      <c r="BG230" s="189">
        <f>-RevReq!BG171</f>
        <v>0</v>
      </c>
      <c r="BH230" s="189">
        <f>-RevReq!BH171</f>
        <v>0</v>
      </c>
      <c r="BI230" s="189">
        <f>-RevReq!BI171</f>
        <v>0</v>
      </c>
      <c r="BJ230" s="189">
        <f>-RevReq!BJ171</f>
        <v>0</v>
      </c>
      <c r="BK230" s="189">
        <f>-RevReq!BK171</f>
        <v>0</v>
      </c>
      <c r="BL230" s="189">
        <f>-RevReq!BL171</f>
        <v>0</v>
      </c>
      <c r="BM230" s="189">
        <f>-RevReq!BM171</f>
        <v>0</v>
      </c>
    </row>
    <row r="231" spans="3:65" x14ac:dyDescent="0.2">
      <c r="D231" s="48" t="str">
        <f>"Total "&amp;D205</f>
        <v>Total Operating Income/(Loss)</v>
      </c>
      <c r="K231" s="127">
        <f t="shared" si="159"/>
        <v>0</v>
      </c>
      <c r="L231" s="128">
        <f t="shared" si="160"/>
        <v>0</v>
      </c>
      <c r="O231" s="60">
        <f>SUM(O206:O230)</f>
        <v>0</v>
      </c>
      <c r="P231" s="60">
        <f>SUM(P206:P230)</f>
        <v>0</v>
      </c>
      <c r="Q231" s="60">
        <f t="shared" ref="Q231:BM231" si="161">SUM(Q206:Q230)</f>
        <v>0</v>
      </c>
      <c r="R231" s="60">
        <f t="shared" si="161"/>
        <v>0</v>
      </c>
      <c r="S231" s="60">
        <f t="shared" si="161"/>
        <v>0</v>
      </c>
      <c r="T231" s="60">
        <f t="shared" si="161"/>
        <v>0</v>
      </c>
      <c r="U231" s="60">
        <f t="shared" si="161"/>
        <v>0</v>
      </c>
      <c r="V231" s="60">
        <f t="shared" si="161"/>
        <v>0</v>
      </c>
      <c r="W231" s="60">
        <f t="shared" si="161"/>
        <v>0</v>
      </c>
      <c r="X231" s="60">
        <f t="shared" si="161"/>
        <v>0</v>
      </c>
      <c r="Y231" s="60">
        <f t="shared" si="161"/>
        <v>0</v>
      </c>
      <c r="Z231" s="60">
        <f t="shared" si="161"/>
        <v>0</v>
      </c>
      <c r="AA231" s="60">
        <f t="shared" si="161"/>
        <v>0</v>
      </c>
      <c r="AB231" s="60">
        <f t="shared" si="161"/>
        <v>0</v>
      </c>
      <c r="AC231" s="60">
        <f t="shared" si="161"/>
        <v>0</v>
      </c>
      <c r="AD231" s="60">
        <f t="shared" si="161"/>
        <v>0</v>
      </c>
      <c r="AE231" s="60">
        <f t="shared" si="161"/>
        <v>0</v>
      </c>
      <c r="AF231" s="60">
        <f t="shared" si="161"/>
        <v>0</v>
      </c>
      <c r="AG231" s="60">
        <f t="shared" si="161"/>
        <v>0</v>
      </c>
      <c r="AH231" s="60">
        <f t="shared" si="161"/>
        <v>0</v>
      </c>
      <c r="AI231" s="60">
        <f t="shared" si="161"/>
        <v>0</v>
      </c>
      <c r="AJ231" s="60">
        <f t="shared" si="161"/>
        <v>0</v>
      </c>
      <c r="AK231" s="60">
        <f t="shared" si="161"/>
        <v>0</v>
      </c>
      <c r="AL231" s="60">
        <f t="shared" si="161"/>
        <v>0</v>
      </c>
      <c r="AM231" s="60">
        <f t="shared" si="161"/>
        <v>0</v>
      </c>
      <c r="AN231" s="60">
        <f t="shared" si="161"/>
        <v>0</v>
      </c>
      <c r="AO231" s="60">
        <f t="shared" si="161"/>
        <v>0</v>
      </c>
      <c r="AP231" s="60">
        <f t="shared" si="161"/>
        <v>0</v>
      </c>
      <c r="AQ231" s="60">
        <f t="shared" si="161"/>
        <v>0</v>
      </c>
      <c r="AR231" s="60">
        <f t="shared" si="161"/>
        <v>0</v>
      </c>
      <c r="AS231" s="60">
        <f t="shared" si="161"/>
        <v>0</v>
      </c>
      <c r="AT231" s="60">
        <f t="shared" si="161"/>
        <v>0</v>
      </c>
      <c r="AU231" s="60">
        <f t="shared" si="161"/>
        <v>0</v>
      </c>
      <c r="AV231" s="60">
        <f t="shared" si="161"/>
        <v>0</v>
      </c>
      <c r="AW231" s="60">
        <f t="shared" si="161"/>
        <v>0</v>
      </c>
      <c r="AX231" s="60">
        <f t="shared" si="161"/>
        <v>0</v>
      </c>
      <c r="AY231" s="60">
        <f t="shared" si="161"/>
        <v>0</v>
      </c>
      <c r="AZ231" s="60">
        <f t="shared" si="161"/>
        <v>0</v>
      </c>
      <c r="BA231" s="60">
        <f t="shared" si="161"/>
        <v>0</v>
      </c>
      <c r="BB231" s="60">
        <f t="shared" si="161"/>
        <v>0</v>
      </c>
      <c r="BC231" s="60">
        <f t="shared" si="161"/>
        <v>0</v>
      </c>
      <c r="BD231" s="60">
        <f t="shared" si="161"/>
        <v>0</v>
      </c>
      <c r="BE231" s="60">
        <f t="shared" si="161"/>
        <v>0</v>
      </c>
      <c r="BF231" s="60">
        <f t="shared" si="161"/>
        <v>0</v>
      </c>
      <c r="BG231" s="60">
        <f t="shared" si="161"/>
        <v>0</v>
      </c>
      <c r="BH231" s="60">
        <f t="shared" si="161"/>
        <v>0</v>
      </c>
      <c r="BI231" s="60">
        <f t="shared" si="161"/>
        <v>0</v>
      </c>
      <c r="BJ231" s="60">
        <f t="shared" si="161"/>
        <v>0</v>
      </c>
      <c r="BK231" s="60">
        <f t="shared" si="161"/>
        <v>0</v>
      </c>
      <c r="BL231" s="60">
        <f t="shared" si="161"/>
        <v>0</v>
      </c>
      <c r="BM231" s="60">
        <f t="shared" si="161"/>
        <v>0</v>
      </c>
    </row>
    <row r="232" spans="3:65" s="57" customFormat="1" x14ac:dyDescent="0.2">
      <c r="D232" s="58"/>
      <c r="F232" s="63"/>
      <c r="G232" s="63"/>
    </row>
    <row r="233" spans="3:65" s="57" customFormat="1" x14ac:dyDescent="0.2">
      <c r="D233" s="58"/>
      <c r="F233" s="63"/>
      <c r="G233" s="63"/>
    </row>
    <row r="234" spans="3:65" x14ac:dyDescent="0.2">
      <c r="D234" s="49" t="s">
        <v>27</v>
      </c>
      <c r="E234" s="45"/>
      <c r="F234" s="50"/>
      <c r="G234" s="50"/>
      <c r="K234" s="46"/>
      <c r="L234" s="46"/>
      <c r="M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3:65" x14ac:dyDescent="0.2">
      <c r="C235" s="51">
        <f>C234+1</f>
        <v>1</v>
      </c>
      <c r="D235" s="37" t="str">
        <f>INDEX(D$59:D$83,$C235,1)</f>
        <v>CR Factors</v>
      </c>
      <c r="E235" s="37" t="str">
        <f>INDEX(E$59:E$83,$C235,1)</f>
        <v>Capital</v>
      </c>
      <c r="F235" s="37">
        <f>INDEX(F$59:F$83,$C235,1)</f>
        <v>4</v>
      </c>
      <c r="G235" s="62"/>
      <c r="H235" s="64"/>
      <c r="K235" s="123">
        <f ca="1">SUMPRODUCT(O235:BM235,$O$7:$BM$7)</f>
        <v>-764060.26634899469</v>
      </c>
      <c r="L235" s="124">
        <f ca="1">SUM(O235:BM235)</f>
        <v>-1000000</v>
      </c>
      <c r="O235" s="189">
        <f ca="1">-RevReq!O680</f>
        <v>0</v>
      </c>
      <c r="P235" s="189">
        <f ca="1">-RevReq!P680</f>
        <v>-422500</v>
      </c>
      <c r="Q235" s="189">
        <f ca="1">-RevReq!Q680</f>
        <v>-43314</v>
      </c>
      <c r="R235" s="189">
        <f ca="1">-RevReq!R680</f>
        <v>-40062</v>
      </c>
      <c r="S235" s="189">
        <f ca="1">-RevReq!S680</f>
        <v>-37062</v>
      </c>
      <c r="T235" s="189">
        <f ca="1">-RevReq!T680</f>
        <v>-34278</v>
      </c>
      <c r="U235" s="189">
        <f ca="1">-RevReq!U680</f>
        <v>-31710</v>
      </c>
      <c r="V235" s="189">
        <f ca="1">-RevReq!V680</f>
        <v>-29328</v>
      </c>
      <c r="W235" s="189">
        <f ca="1">-RevReq!W680</f>
        <v>-27132.000000000004</v>
      </c>
      <c r="X235" s="189">
        <f ca="1">-RevReq!X680</f>
        <v>-26772</v>
      </c>
      <c r="Y235" s="189">
        <f ca="1">-RevReq!Y680</f>
        <v>-26765.999999999996</v>
      </c>
      <c r="Z235" s="189">
        <f ca="1">-RevReq!Z680</f>
        <v>-26772</v>
      </c>
      <c r="AA235" s="189">
        <f ca="1">-RevReq!AA680</f>
        <v>-26765.999999999996</v>
      </c>
      <c r="AB235" s="189">
        <f ca="1">-RevReq!AB680</f>
        <v>-26772</v>
      </c>
      <c r="AC235" s="189">
        <f ca="1">-RevReq!AC680</f>
        <v>-26765.999999999996</v>
      </c>
      <c r="AD235" s="189">
        <f ca="1">-RevReq!AD680</f>
        <v>-26772</v>
      </c>
      <c r="AE235" s="189">
        <f ca="1">-RevReq!AE680</f>
        <v>-26765.999999999996</v>
      </c>
      <c r="AF235" s="189">
        <f ca="1">-RevReq!AF680</f>
        <v>-26772</v>
      </c>
      <c r="AG235" s="189">
        <f ca="1">-RevReq!AG680</f>
        <v>-26765.999999999996</v>
      </c>
      <c r="AH235" s="189">
        <f ca="1">-RevReq!AH680</f>
        <v>-26772</v>
      </c>
      <c r="AI235" s="189">
        <f ca="1">-RevReq!AI680</f>
        <v>-26765.999999999996</v>
      </c>
      <c r="AJ235" s="189">
        <f ca="1">-RevReq!AJ680</f>
        <v>-13386</v>
      </c>
      <c r="AK235" s="189">
        <f ca="1">-RevReq!AK680</f>
        <v>0</v>
      </c>
      <c r="AL235" s="189">
        <f ca="1">-RevReq!AL680</f>
        <v>0</v>
      </c>
      <c r="AM235" s="189">
        <f ca="1">-RevReq!AM680</f>
        <v>0</v>
      </c>
      <c r="AN235" s="189">
        <f ca="1">-RevReq!AN680</f>
        <v>0</v>
      </c>
      <c r="AO235" s="189">
        <f ca="1">-RevReq!AO680</f>
        <v>0</v>
      </c>
      <c r="AP235" s="189">
        <f ca="1">-RevReq!AP680</f>
        <v>0</v>
      </c>
      <c r="AQ235" s="189">
        <f ca="1">-RevReq!AQ680</f>
        <v>0</v>
      </c>
      <c r="AR235" s="189">
        <f ca="1">-RevReq!AR680</f>
        <v>0</v>
      </c>
      <c r="AS235" s="189">
        <f ca="1">-RevReq!AS680</f>
        <v>0</v>
      </c>
      <c r="AT235" s="189">
        <f ca="1">-RevReq!AT680</f>
        <v>0</v>
      </c>
      <c r="AU235" s="189">
        <f ca="1">-RevReq!AU680</f>
        <v>0</v>
      </c>
      <c r="AV235" s="189">
        <f ca="1">-RevReq!AV680</f>
        <v>0</v>
      </c>
      <c r="AW235" s="189">
        <f ca="1">-RevReq!AW680</f>
        <v>0</v>
      </c>
      <c r="AX235" s="189">
        <f ca="1">-RevReq!AX680</f>
        <v>0</v>
      </c>
      <c r="AY235" s="189">
        <f ca="1">-RevReq!AY680</f>
        <v>0</v>
      </c>
      <c r="AZ235" s="189">
        <f ca="1">-RevReq!AZ680</f>
        <v>0</v>
      </c>
      <c r="BA235" s="189">
        <f ca="1">-RevReq!BA680</f>
        <v>0</v>
      </c>
      <c r="BB235" s="189">
        <f ca="1">-RevReq!BB680</f>
        <v>0</v>
      </c>
      <c r="BC235" s="189">
        <f ca="1">-RevReq!BC680</f>
        <v>0</v>
      </c>
      <c r="BD235" s="189">
        <f ca="1">-RevReq!BD680</f>
        <v>0</v>
      </c>
      <c r="BE235" s="189">
        <f ca="1">-RevReq!BE680</f>
        <v>0</v>
      </c>
      <c r="BF235" s="189">
        <f ca="1">-RevReq!BF680</f>
        <v>0</v>
      </c>
      <c r="BG235" s="189">
        <f ca="1">-RevReq!BG680</f>
        <v>0</v>
      </c>
      <c r="BH235" s="189">
        <f ca="1">-RevReq!BH680</f>
        <v>0</v>
      </c>
      <c r="BI235" s="189">
        <f ca="1">-RevReq!BI680</f>
        <v>0</v>
      </c>
      <c r="BJ235" s="189">
        <f ca="1">-RevReq!BJ680</f>
        <v>0</v>
      </c>
      <c r="BK235" s="189">
        <f ca="1">-RevReq!BK680</f>
        <v>0</v>
      </c>
      <c r="BL235" s="189">
        <f ca="1">-RevReq!BL680</f>
        <v>0</v>
      </c>
      <c r="BM235" s="189">
        <f ca="1">-RevReq!BM680</f>
        <v>0</v>
      </c>
    </row>
    <row r="236" spans="3:65" x14ac:dyDescent="0.2">
      <c r="C236" s="51">
        <f t="shared" ref="C236:C259" si="162">C235+1</f>
        <v>2</v>
      </c>
      <c r="D236" s="37" t="str">
        <f t="shared" ref="D236:F259" si="163">INDEX(D$59:D$83,$C236,1)</f>
        <v>item 2</v>
      </c>
      <c r="E236" s="37" t="str">
        <f t="shared" si="163"/>
        <v>Operating Expense</v>
      </c>
      <c r="F236" s="37">
        <f t="shared" si="163"/>
        <v>2</v>
      </c>
      <c r="G236" s="62"/>
      <c r="H236" s="64"/>
      <c r="K236" s="123">
        <f t="shared" ref="K236:K260" ca="1" si="164">SUMPRODUCT(O236:BM236,$O$7:$BM$7)</f>
        <v>0</v>
      </c>
      <c r="L236" s="124">
        <f t="shared" ref="L236:L260" ca="1" si="165">SUM(O236:BM236)</f>
        <v>0</v>
      </c>
      <c r="O236" s="189">
        <f ca="1">-RevReq!O681</f>
        <v>0</v>
      </c>
      <c r="P236" s="189">
        <f ca="1">-RevReq!P681</f>
        <v>0</v>
      </c>
      <c r="Q236" s="189">
        <f ca="1">-RevReq!Q681</f>
        <v>0</v>
      </c>
      <c r="R236" s="189">
        <f ca="1">-RevReq!R681</f>
        <v>0</v>
      </c>
      <c r="S236" s="189">
        <f ca="1">-RevReq!S681</f>
        <v>0</v>
      </c>
      <c r="T236" s="189">
        <f ca="1">-RevReq!T681</f>
        <v>0</v>
      </c>
      <c r="U236" s="189">
        <f ca="1">-RevReq!U681</f>
        <v>0</v>
      </c>
      <c r="V236" s="189">
        <f ca="1">-RevReq!V681</f>
        <v>0</v>
      </c>
      <c r="W236" s="189">
        <f ca="1">-RevReq!W681</f>
        <v>0</v>
      </c>
      <c r="X236" s="189">
        <f ca="1">-RevReq!X681</f>
        <v>0</v>
      </c>
      <c r="Y236" s="189">
        <f ca="1">-RevReq!Y681</f>
        <v>0</v>
      </c>
      <c r="Z236" s="189">
        <f ca="1">-RevReq!Z681</f>
        <v>0</v>
      </c>
      <c r="AA236" s="189">
        <f ca="1">-RevReq!AA681</f>
        <v>0</v>
      </c>
      <c r="AB236" s="189">
        <f ca="1">-RevReq!AB681</f>
        <v>0</v>
      </c>
      <c r="AC236" s="189">
        <f ca="1">-RevReq!AC681</f>
        <v>0</v>
      </c>
      <c r="AD236" s="189">
        <f ca="1">-RevReq!AD681</f>
        <v>0</v>
      </c>
      <c r="AE236" s="189">
        <f ca="1">-RevReq!AE681</f>
        <v>0</v>
      </c>
      <c r="AF236" s="189">
        <f ca="1">-RevReq!AF681</f>
        <v>0</v>
      </c>
      <c r="AG236" s="189">
        <f ca="1">-RevReq!AG681</f>
        <v>0</v>
      </c>
      <c r="AH236" s="189">
        <f ca="1">-RevReq!AH681</f>
        <v>0</v>
      </c>
      <c r="AI236" s="189">
        <f ca="1">-RevReq!AI681</f>
        <v>0</v>
      </c>
      <c r="AJ236" s="189">
        <f ca="1">-RevReq!AJ681</f>
        <v>0</v>
      </c>
      <c r="AK236" s="189">
        <f ca="1">-RevReq!AK681</f>
        <v>0</v>
      </c>
      <c r="AL236" s="189">
        <f ca="1">-RevReq!AL681</f>
        <v>0</v>
      </c>
      <c r="AM236" s="189">
        <f ca="1">-RevReq!AM681</f>
        <v>0</v>
      </c>
      <c r="AN236" s="189">
        <f ca="1">-RevReq!AN681</f>
        <v>0</v>
      </c>
      <c r="AO236" s="189">
        <f ca="1">-RevReq!AO681</f>
        <v>0</v>
      </c>
      <c r="AP236" s="189">
        <f ca="1">-RevReq!AP681</f>
        <v>0</v>
      </c>
      <c r="AQ236" s="189">
        <f ca="1">-RevReq!AQ681</f>
        <v>0</v>
      </c>
      <c r="AR236" s="189">
        <f ca="1">-RevReq!AR681</f>
        <v>0</v>
      </c>
      <c r="AS236" s="189">
        <f ca="1">-RevReq!AS681</f>
        <v>0</v>
      </c>
      <c r="AT236" s="189">
        <f ca="1">-RevReq!AT681</f>
        <v>0</v>
      </c>
      <c r="AU236" s="189">
        <f ca="1">-RevReq!AU681</f>
        <v>0</v>
      </c>
      <c r="AV236" s="189">
        <f ca="1">-RevReq!AV681</f>
        <v>0</v>
      </c>
      <c r="AW236" s="189">
        <f ca="1">-RevReq!AW681</f>
        <v>0</v>
      </c>
      <c r="AX236" s="189">
        <f ca="1">-RevReq!AX681</f>
        <v>0</v>
      </c>
      <c r="AY236" s="189">
        <f ca="1">-RevReq!AY681</f>
        <v>0</v>
      </c>
      <c r="AZ236" s="189">
        <f ca="1">-RevReq!AZ681</f>
        <v>0</v>
      </c>
      <c r="BA236" s="189">
        <f ca="1">-RevReq!BA681</f>
        <v>0</v>
      </c>
      <c r="BB236" s="189">
        <f ca="1">-RevReq!BB681</f>
        <v>0</v>
      </c>
      <c r="BC236" s="189">
        <f ca="1">-RevReq!BC681</f>
        <v>0</v>
      </c>
      <c r="BD236" s="189">
        <f ca="1">-RevReq!BD681</f>
        <v>0</v>
      </c>
      <c r="BE236" s="189">
        <f ca="1">-RevReq!BE681</f>
        <v>0</v>
      </c>
      <c r="BF236" s="189">
        <f ca="1">-RevReq!BF681</f>
        <v>0</v>
      </c>
      <c r="BG236" s="189">
        <f ca="1">-RevReq!BG681</f>
        <v>0</v>
      </c>
      <c r="BH236" s="189">
        <f ca="1">-RevReq!BH681</f>
        <v>0</v>
      </c>
      <c r="BI236" s="189">
        <f ca="1">-RevReq!BI681</f>
        <v>0</v>
      </c>
      <c r="BJ236" s="189">
        <f ca="1">-RevReq!BJ681</f>
        <v>0</v>
      </c>
      <c r="BK236" s="189">
        <f ca="1">-RevReq!BK681</f>
        <v>0</v>
      </c>
      <c r="BL236" s="189">
        <f ca="1">-RevReq!BL681</f>
        <v>0</v>
      </c>
      <c r="BM236" s="189">
        <f ca="1">-RevReq!BM681</f>
        <v>0</v>
      </c>
    </row>
    <row r="237" spans="3:65" x14ac:dyDescent="0.2">
      <c r="C237" s="51">
        <f t="shared" si="162"/>
        <v>3</v>
      </c>
      <c r="D237" s="37" t="str">
        <f t="shared" si="163"/>
        <v>item 3</v>
      </c>
      <c r="E237" s="37" t="str">
        <f t="shared" si="163"/>
        <v>Operating Expense</v>
      </c>
      <c r="F237" s="37">
        <f t="shared" si="163"/>
        <v>2</v>
      </c>
      <c r="G237" s="62"/>
      <c r="H237" s="64"/>
      <c r="K237" s="123">
        <f t="shared" ca="1" si="164"/>
        <v>0</v>
      </c>
      <c r="L237" s="124">
        <f t="shared" ca="1" si="165"/>
        <v>0</v>
      </c>
      <c r="O237" s="189">
        <f ca="1">-RevReq!O682</f>
        <v>0</v>
      </c>
      <c r="P237" s="189">
        <f ca="1">-RevReq!P682</f>
        <v>0</v>
      </c>
      <c r="Q237" s="189">
        <f ca="1">-RevReq!Q682</f>
        <v>0</v>
      </c>
      <c r="R237" s="189">
        <f ca="1">-RevReq!R682</f>
        <v>0</v>
      </c>
      <c r="S237" s="189">
        <f ca="1">-RevReq!S682</f>
        <v>0</v>
      </c>
      <c r="T237" s="189">
        <f ca="1">-RevReq!T682</f>
        <v>0</v>
      </c>
      <c r="U237" s="189">
        <f ca="1">-RevReq!U682</f>
        <v>0</v>
      </c>
      <c r="V237" s="189">
        <f ca="1">-RevReq!V682</f>
        <v>0</v>
      </c>
      <c r="W237" s="189">
        <f ca="1">-RevReq!W682</f>
        <v>0</v>
      </c>
      <c r="X237" s="189">
        <f ca="1">-RevReq!X682</f>
        <v>0</v>
      </c>
      <c r="Y237" s="189">
        <f ca="1">-RevReq!Y682</f>
        <v>0</v>
      </c>
      <c r="Z237" s="189">
        <f ca="1">-RevReq!Z682</f>
        <v>0</v>
      </c>
      <c r="AA237" s="189">
        <f ca="1">-RevReq!AA682</f>
        <v>0</v>
      </c>
      <c r="AB237" s="189">
        <f ca="1">-RevReq!AB682</f>
        <v>0</v>
      </c>
      <c r="AC237" s="189">
        <f ca="1">-RevReq!AC682</f>
        <v>0</v>
      </c>
      <c r="AD237" s="189">
        <f ca="1">-RevReq!AD682</f>
        <v>0</v>
      </c>
      <c r="AE237" s="189">
        <f ca="1">-RevReq!AE682</f>
        <v>0</v>
      </c>
      <c r="AF237" s="189">
        <f ca="1">-RevReq!AF682</f>
        <v>0</v>
      </c>
      <c r="AG237" s="189">
        <f ca="1">-RevReq!AG682</f>
        <v>0</v>
      </c>
      <c r="AH237" s="189">
        <f ca="1">-RevReq!AH682</f>
        <v>0</v>
      </c>
      <c r="AI237" s="189">
        <f ca="1">-RevReq!AI682</f>
        <v>0</v>
      </c>
      <c r="AJ237" s="189">
        <f ca="1">-RevReq!AJ682</f>
        <v>0</v>
      </c>
      <c r="AK237" s="189">
        <f ca="1">-RevReq!AK682</f>
        <v>0</v>
      </c>
      <c r="AL237" s="189">
        <f ca="1">-RevReq!AL682</f>
        <v>0</v>
      </c>
      <c r="AM237" s="189">
        <f ca="1">-RevReq!AM682</f>
        <v>0</v>
      </c>
      <c r="AN237" s="189">
        <f ca="1">-RevReq!AN682</f>
        <v>0</v>
      </c>
      <c r="AO237" s="189">
        <f ca="1">-RevReq!AO682</f>
        <v>0</v>
      </c>
      <c r="AP237" s="189">
        <f ca="1">-RevReq!AP682</f>
        <v>0</v>
      </c>
      <c r="AQ237" s="189">
        <f ca="1">-RevReq!AQ682</f>
        <v>0</v>
      </c>
      <c r="AR237" s="189">
        <f ca="1">-RevReq!AR682</f>
        <v>0</v>
      </c>
      <c r="AS237" s="189">
        <f ca="1">-RevReq!AS682</f>
        <v>0</v>
      </c>
      <c r="AT237" s="189">
        <f ca="1">-RevReq!AT682</f>
        <v>0</v>
      </c>
      <c r="AU237" s="189">
        <f ca="1">-RevReq!AU682</f>
        <v>0</v>
      </c>
      <c r="AV237" s="189">
        <f ca="1">-RevReq!AV682</f>
        <v>0</v>
      </c>
      <c r="AW237" s="189">
        <f ca="1">-RevReq!AW682</f>
        <v>0</v>
      </c>
      <c r="AX237" s="189">
        <f ca="1">-RevReq!AX682</f>
        <v>0</v>
      </c>
      <c r="AY237" s="189">
        <f ca="1">-RevReq!AY682</f>
        <v>0</v>
      </c>
      <c r="AZ237" s="189">
        <f ca="1">-RevReq!AZ682</f>
        <v>0</v>
      </c>
      <c r="BA237" s="189">
        <f ca="1">-RevReq!BA682</f>
        <v>0</v>
      </c>
      <c r="BB237" s="189">
        <f ca="1">-RevReq!BB682</f>
        <v>0</v>
      </c>
      <c r="BC237" s="189">
        <f ca="1">-RevReq!BC682</f>
        <v>0</v>
      </c>
      <c r="BD237" s="189">
        <f ca="1">-RevReq!BD682</f>
        <v>0</v>
      </c>
      <c r="BE237" s="189">
        <f ca="1">-RevReq!BE682</f>
        <v>0</v>
      </c>
      <c r="BF237" s="189">
        <f ca="1">-RevReq!BF682</f>
        <v>0</v>
      </c>
      <c r="BG237" s="189">
        <f ca="1">-RevReq!BG682</f>
        <v>0</v>
      </c>
      <c r="BH237" s="189">
        <f ca="1">-RevReq!BH682</f>
        <v>0</v>
      </c>
      <c r="BI237" s="189">
        <f ca="1">-RevReq!BI682</f>
        <v>0</v>
      </c>
      <c r="BJ237" s="189">
        <f ca="1">-RevReq!BJ682</f>
        <v>0</v>
      </c>
      <c r="BK237" s="189">
        <f ca="1">-RevReq!BK682</f>
        <v>0</v>
      </c>
      <c r="BL237" s="189">
        <f ca="1">-RevReq!BL682</f>
        <v>0</v>
      </c>
      <c r="BM237" s="189">
        <f ca="1">-RevReq!BM682</f>
        <v>0</v>
      </c>
    </row>
    <row r="238" spans="3:65" x14ac:dyDescent="0.2">
      <c r="C238" s="51">
        <f t="shared" si="162"/>
        <v>4</v>
      </c>
      <c r="D238" s="37" t="str">
        <f t="shared" si="163"/>
        <v>item 4</v>
      </c>
      <c r="E238" s="37" t="str">
        <f t="shared" si="163"/>
        <v>Operating Expense</v>
      </c>
      <c r="F238" s="37">
        <f t="shared" si="163"/>
        <v>2</v>
      </c>
      <c r="G238" s="62"/>
      <c r="H238" s="64"/>
      <c r="K238" s="123">
        <f t="shared" ca="1" si="164"/>
        <v>0</v>
      </c>
      <c r="L238" s="124">
        <f t="shared" ca="1" si="165"/>
        <v>0</v>
      </c>
      <c r="O238" s="189">
        <f ca="1">-RevReq!O683</f>
        <v>0</v>
      </c>
      <c r="P238" s="189">
        <f ca="1">-RevReq!P683</f>
        <v>0</v>
      </c>
      <c r="Q238" s="189">
        <f ca="1">-RevReq!Q683</f>
        <v>0</v>
      </c>
      <c r="R238" s="189">
        <f ca="1">-RevReq!R683</f>
        <v>0</v>
      </c>
      <c r="S238" s="189">
        <f ca="1">-RevReq!S683</f>
        <v>0</v>
      </c>
      <c r="T238" s="189">
        <f ca="1">-RevReq!T683</f>
        <v>0</v>
      </c>
      <c r="U238" s="189">
        <f ca="1">-RevReq!U683</f>
        <v>0</v>
      </c>
      <c r="V238" s="189">
        <f ca="1">-RevReq!V683</f>
        <v>0</v>
      </c>
      <c r="W238" s="189">
        <f ca="1">-RevReq!W683</f>
        <v>0</v>
      </c>
      <c r="X238" s="189">
        <f ca="1">-RevReq!X683</f>
        <v>0</v>
      </c>
      <c r="Y238" s="189">
        <f ca="1">-RevReq!Y683</f>
        <v>0</v>
      </c>
      <c r="Z238" s="189">
        <f ca="1">-RevReq!Z683</f>
        <v>0</v>
      </c>
      <c r="AA238" s="189">
        <f ca="1">-RevReq!AA683</f>
        <v>0</v>
      </c>
      <c r="AB238" s="189">
        <f ca="1">-RevReq!AB683</f>
        <v>0</v>
      </c>
      <c r="AC238" s="189">
        <f ca="1">-RevReq!AC683</f>
        <v>0</v>
      </c>
      <c r="AD238" s="189">
        <f ca="1">-RevReq!AD683</f>
        <v>0</v>
      </c>
      <c r="AE238" s="189">
        <f ca="1">-RevReq!AE683</f>
        <v>0</v>
      </c>
      <c r="AF238" s="189">
        <f ca="1">-RevReq!AF683</f>
        <v>0</v>
      </c>
      <c r="AG238" s="189">
        <f ca="1">-RevReq!AG683</f>
        <v>0</v>
      </c>
      <c r="AH238" s="189">
        <f ca="1">-RevReq!AH683</f>
        <v>0</v>
      </c>
      <c r="AI238" s="189">
        <f ca="1">-RevReq!AI683</f>
        <v>0</v>
      </c>
      <c r="AJ238" s="189">
        <f ca="1">-RevReq!AJ683</f>
        <v>0</v>
      </c>
      <c r="AK238" s="189">
        <f ca="1">-RevReq!AK683</f>
        <v>0</v>
      </c>
      <c r="AL238" s="189">
        <f ca="1">-RevReq!AL683</f>
        <v>0</v>
      </c>
      <c r="AM238" s="189">
        <f ca="1">-RevReq!AM683</f>
        <v>0</v>
      </c>
      <c r="AN238" s="189">
        <f ca="1">-RevReq!AN683</f>
        <v>0</v>
      </c>
      <c r="AO238" s="189">
        <f ca="1">-RevReq!AO683</f>
        <v>0</v>
      </c>
      <c r="AP238" s="189">
        <f ca="1">-RevReq!AP683</f>
        <v>0</v>
      </c>
      <c r="AQ238" s="189">
        <f ca="1">-RevReq!AQ683</f>
        <v>0</v>
      </c>
      <c r="AR238" s="189">
        <f ca="1">-RevReq!AR683</f>
        <v>0</v>
      </c>
      <c r="AS238" s="189">
        <f ca="1">-RevReq!AS683</f>
        <v>0</v>
      </c>
      <c r="AT238" s="189">
        <f ca="1">-RevReq!AT683</f>
        <v>0</v>
      </c>
      <c r="AU238" s="189">
        <f ca="1">-RevReq!AU683</f>
        <v>0</v>
      </c>
      <c r="AV238" s="189">
        <f ca="1">-RevReq!AV683</f>
        <v>0</v>
      </c>
      <c r="AW238" s="189">
        <f ca="1">-RevReq!AW683</f>
        <v>0</v>
      </c>
      <c r="AX238" s="189">
        <f ca="1">-RevReq!AX683</f>
        <v>0</v>
      </c>
      <c r="AY238" s="189">
        <f ca="1">-RevReq!AY683</f>
        <v>0</v>
      </c>
      <c r="AZ238" s="189">
        <f ca="1">-RevReq!AZ683</f>
        <v>0</v>
      </c>
      <c r="BA238" s="189">
        <f ca="1">-RevReq!BA683</f>
        <v>0</v>
      </c>
      <c r="BB238" s="189">
        <f ca="1">-RevReq!BB683</f>
        <v>0</v>
      </c>
      <c r="BC238" s="189">
        <f ca="1">-RevReq!BC683</f>
        <v>0</v>
      </c>
      <c r="BD238" s="189">
        <f ca="1">-RevReq!BD683</f>
        <v>0</v>
      </c>
      <c r="BE238" s="189">
        <f ca="1">-RevReq!BE683</f>
        <v>0</v>
      </c>
      <c r="BF238" s="189">
        <f ca="1">-RevReq!BF683</f>
        <v>0</v>
      </c>
      <c r="BG238" s="189">
        <f ca="1">-RevReq!BG683</f>
        <v>0</v>
      </c>
      <c r="BH238" s="189">
        <f ca="1">-RevReq!BH683</f>
        <v>0</v>
      </c>
      <c r="BI238" s="189">
        <f ca="1">-RevReq!BI683</f>
        <v>0</v>
      </c>
      <c r="BJ238" s="189">
        <f ca="1">-RevReq!BJ683</f>
        <v>0</v>
      </c>
      <c r="BK238" s="189">
        <f ca="1">-RevReq!BK683</f>
        <v>0</v>
      </c>
      <c r="BL238" s="189">
        <f ca="1">-RevReq!BL683</f>
        <v>0</v>
      </c>
      <c r="BM238" s="189">
        <f ca="1">-RevReq!BM683</f>
        <v>0</v>
      </c>
    </row>
    <row r="239" spans="3:65" x14ac:dyDescent="0.2">
      <c r="C239" s="51">
        <f t="shared" si="162"/>
        <v>5</v>
      </c>
      <c r="D239" s="37" t="str">
        <f t="shared" si="163"/>
        <v>item 5</v>
      </c>
      <c r="E239" s="37" t="str">
        <f t="shared" si="163"/>
        <v>Operating Expense</v>
      </c>
      <c r="F239" s="37">
        <f t="shared" si="163"/>
        <v>2</v>
      </c>
      <c r="G239" s="62"/>
      <c r="H239" s="64"/>
      <c r="K239" s="123">
        <f t="shared" ca="1" si="164"/>
        <v>0</v>
      </c>
      <c r="L239" s="124">
        <f t="shared" ca="1" si="165"/>
        <v>0</v>
      </c>
      <c r="O239" s="189">
        <f ca="1">-RevReq!O684</f>
        <v>0</v>
      </c>
      <c r="P239" s="189">
        <f ca="1">-RevReq!P684</f>
        <v>0</v>
      </c>
      <c r="Q239" s="189">
        <f ca="1">-RevReq!Q684</f>
        <v>0</v>
      </c>
      <c r="R239" s="189">
        <f ca="1">-RevReq!R684</f>
        <v>0</v>
      </c>
      <c r="S239" s="189">
        <f ca="1">-RevReq!S684</f>
        <v>0</v>
      </c>
      <c r="T239" s="189">
        <f ca="1">-RevReq!T684</f>
        <v>0</v>
      </c>
      <c r="U239" s="189">
        <f ca="1">-RevReq!U684</f>
        <v>0</v>
      </c>
      <c r="V239" s="189">
        <f ca="1">-RevReq!V684</f>
        <v>0</v>
      </c>
      <c r="W239" s="189">
        <f ca="1">-RevReq!W684</f>
        <v>0</v>
      </c>
      <c r="X239" s="189">
        <f ca="1">-RevReq!X684</f>
        <v>0</v>
      </c>
      <c r="Y239" s="189">
        <f ca="1">-RevReq!Y684</f>
        <v>0</v>
      </c>
      <c r="Z239" s="189">
        <f ca="1">-RevReq!Z684</f>
        <v>0</v>
      </c>
      <c r="AA239" s="189">
        <f ca="1">-RevReq!AA684</f>
        <v>0</v>
      </c>
      <c r="AB239" s="189">
        <f ca="1">-RevReq!AB684</f>
        <v>0</v>
      </c>
      <c r="AC239" s="189">
        <f ca="1">-RevReq!AC684</f>
        <v>0</v>
      </c>
      <c r="AD239" s="189">
        <f ca="1">-RevReq!AD684</f>
        <v>0</v>
      </c>
      <c r="AE239" s="189">
        <f ca="1">-RevReq!AE684</f>
        <v>0</v>
      </c>
      <c r="AF239" s="189">
        <f ca="1">-RevReq!AF684</f>
        <v>0</v>
      </c>
      <c r="AG239" s="189">
        <f ca="1">-RevReq!AG684</f>
        <v>0</v>
      </c>
      <c r="AH239" s="189">
        <f ca="1">-RevReq!AH684</f>
        <v>0</v>
      </c>
      <c r="AI239" s="189">
        <f ca="1">-RevReq!AI684</f>
        <v>0</v>
      </c>
      <c r="AJ239" s="189">
        <f ca="1">-RevReq!AJ684</f>
        <v>0</v>
      </c>
      <c r="AK239" s="189">
        <f ca="1">-RevReq!AK684</f>
        <v>0</v>
      </c>
      <c r="AL239" s="189">
        <f ca="1">-RevReq!AL684</f>
        <v>0</v>
      </c>
      <c r="AM239" s="189">
        <f ca="1">-RevReq!AM684</f>
        <v>0</v>
      </c>
      <c r="AN239" s="189">
        <f ca="1">-RevReq!AN684</f>
        <v>0</v>
      </c>
      <c r="AO239" s="189">
        <f ca="1">-RevReq!AO684</f>
        <v>0</v>
      </c>
      <c r="AP239" s="189">
        <f ca="1">-RevReq!AP684</f>
        <v>0</v>
      </c>
      <c r="AQ239" s="189">
        <f ca="1">-RevReq!AQ684</f>
        <v>0</v>
      </c>
      <c r="AR239" s="189">
        <f ca="1">-RevReq!AR684</f>
        <v>0</v>
      </c>
      <c r="AS239" s="189">
        <f ca="1">-RevReq!AS684</f>
        <v>0</v>
      </c>
      <c r="AT239" s="189">
        <f ca="1">-RevReq!AT684</f>
        <v>0</v>
      </c>
      <c r="AU239" s="189">
        <f ca="1">-RevReq!AU684</f>
        <v>0</v>
      </c>
      <c r="AV239" s="189">
        <f ca="1">-RevReq!AV684</f>
        <v>0</v>
      </c>
      <c r="AW239" s="189">
        <f ca="1">-RevReq!AW684</f>
        <v>0</v>
      </c>
      <c r="AX239" s="189">
        <f ca="1">-RevReq!AX684</f>
        <v>0</v>
      </c>
      <c r="AY239" s="189">
        <f ca="1">-RevReq!AY684</f>
        <v>0</v>
      </c>
      <c r="AZ239" s="189">
        <f ca="1">-RevReq!AZ684</f>
        <v>0</v>
      </c>
      <c r="BA239" s="189">
        <f ca="1">-RevReq!BA684</f>
        <v>0</v>
      </c>
      <c r="BB239" s="189">
        <f ca="1">-RevReq!BB684</f>
        <v>0</v>
      </c>
      <c r="BC239" s="189">
        <f ca="1">-RevReq!BC684</f>
        <v>0</v>
      </c>
      <c r="BD239" s="189">
        <f ca="1">-RevReq!BD684</f>
        <v>0</v>
      </c>
      <c r="BE239" s="189">
        <f ca="1">-RevReq!BE684</f>
        <v>0</v>
      </c>
      <c r="BF239" s="189">
        <f ca="1">-RevReq!BF684</f>
        <v>0</v>
      </c>
      <c r="BG239" s="189">
        <f ca="1">-RevReq!BG684</f>
        <v>0</v>
      </c>
      <c r="BH239" s="189">
        <f ca="1">-RevReq!BH684</f>
        <v>0</v>
      </c>
      <c r="BI239" s="189">
        <f ca="1">-RevReq!BI684</f>
        <v>0</v>
      </c>
      <c r="BJ239" s="189">
        <f ca="1">-RevReq!BJ684</f>
        <v>0</v>
      </c>
      <c r="BK239" s="189">
        <f ca="1">-RevReq!BK684</f>
        <v>0</v>
      </c>
      <c r="BL239" s="189">
        <f ca="1">-RevReq!BL684</f>
        <v>0</v>
      </c>
      <c r="BM239" s="189">
        <f ca="1">-RevReq!BM684</f>
        <v>0</v>
      </c>
    </row>
    <row r="240" spans="3:65" x14ac:dyDescent="0.2">
      <c r="C240" s="51">
        <f t="shared" si="162"/>
        <v>6</v>
      </c>
      <c r="D240" s="37" t="str">
        <f t="shared" si="163"/>
        <v>item 6</v>
      </c>
      <c r="E240" s="37" t="str">
        <f t="shared" si="163"/>
        <v>Operating Expense</v>
      </c>
      <c r="F240" s="37">
        <f t="shared" si="163"/>
        <v>2</v>
      </c>
      <c r="G240" s="62"/>
      <c r="H240" s="64"/>
      <c r="K240" s="123">
        <f t="shared" ca="1" si="164"/>
        <v>0</v>
      </c>
      <c r="L240" s="124">
        <f t="shared" ca="1" si="165"/>
        <v>0</v>
      </c>
      <c r="O240" s="189">
        <f ca="1">-RevReq!O685</f>
        <v>0</v>
      </c>
      <c r="P240" s="189">
        <f ca="1">-RevReq!P685</f>
        <v>0</v>
      </c>
      <c r="Q240" s="189">
        <f ca="1">-RevReq!Q685</f>
        <v>0</v>
      </c>
      <c r="R240" s="189">
        <f ca="1">-RevReq!R685</f>
        <v>0</v>
      </c>
      <c r="S240" s="189">
        <f ca="1">-RevReq!S685</f>
        <v>0</v>
      </c>
      <c r="T240" s="189">
        <f ca="1">-RevReq!T685</f>
        <v>0</v>
      </c>
      <c r="U240" s="189">
        <f ca="1">-RevReq!U685</f>
        <v>0</v>
      </c>
      <c r="V240" s="189">
        <f ca="1">-RevReq!V685</f>
        <v>0</v>
      </c>
      <c r="W240" s="189">
        <f ca="1">-RevReq!W685</f>
        <v>0</v>
      </c>
      <c r="X240" s="189">
        <f ca="1">-RevReq!X685</f>
        <v>0</v>
      </c>
      <c r="Y240" s="189">
        <f ca="1">-RevReq!Y685</f>
        <v>0</v>
      </c>
      <c r="Z240" s="189">
        <f ca="1">-RevReq!Z685</f>
        <v>0</v>
      </c>
      <c r="AA240" s="189">
        <f ca="1">-RevReq!AA685</f>
        <v>0</v>
      </c>
      <c r="AB240" s="189">
        <f ca="1">-RevReq!AB685</f>
        <v>0</v>
      </c>
      <c r="AC240" s="189">
        <f ca="1">-RevReq!AC685</f>
        <v>0</v>
      </c>
      <c r="AD240" s="189">
        <f ca="1">-RevReq!AD685</f>
        <v>0</v>
      </c>
      <c r="AE240" s="189">
        <f ca="1">-RevReq!AE685</f>
        <v>0</v>
      </c>
      <c r="AF240" s="189">
        <f ca="1">-RevReq!AF685</f>
        <v>0</v>
      </c>
      <c r="AG240" s="189">
        <f ca="1">-RevReq!AG685</f>
        <v>0</v>
      </c>
      <c r="AH240" s="189">
        <f ca="1">-RevReq!AH685</f>
        <v>0</v>
      </c>
      <c r="AI240" s="189">
        <f ca="1">-RevReq!AI685</f>
        <v>0</v>
      </c>
      <c r="AJ240" s="189">
        <f ca="1">-RevReq!AJ685</f>
        <v>0</v>
      </c>
      <c r="AK240" s="189">
        <f ca="1">-RevReq!AK685</f>
        <v>0</v>
      </c>
      <c r="AL240" s="189">
        <f ca="1">-RevReq!AL685</f>
        <v>0</v>
      </c>
      <c r="AM240" s="189">
        <f ca="1">-RevReq!AM685</f>
        <v>0</v>
      </c>
      <c r="AN240" s="189">
        <f ca="1">-RevReq!AN685</f>
        <v>0</v>
      </c>
      <c r="AO240" s="189">
        <f ca="1">-RevReq!AO685</f>
        <v>0</v>
      </c>
      <c r="AP240" s="189">
        <f ca="1">-RevReq!AP685</f>
        <v>0</v>
      </c>
      <c r="AQ240" s="189">
        <f ca="1">-RevReq!AQ685</f>
        <v>0</v>
      </c>
      <c r="AR240" s="189">
        <f ca="1">-RevReq!AR685</f>
        <v>0</v>
      </c>
      <c r="AS240" s="189">
        <f ca="1">-RevReq!AS685</f>
        <v>0</v>
      </c>
      <c r="AT240" s="189">
        <f ca="1">-RevReq!AT685</f>
        <v>0</v>
      </c>
      <c r="AU240" s="189">
        <f ca="1">-RevReq!AU685</f>
        <v>0</v>
      </c>
      <c r="AV240" s="189">
        <f ca="1">-RevReq!AV685</f>
        <v>0</v>
      </c>
      <c r="AW240" s="189">
        <f ca="1">-RevReq!AW685</f>
        <v>0</v>
      </c>
      <c r="AX240" s="189">
        <f ca="1">-RevReq!AX685</f>
        <v>0</v>
      </c>
      <c r="AY240" s="189">
        <f ca="1">-RevReq!AY685</f>
        <v>0</v>
      </c>
      <c r="AZ240" s="189">
        <f ca="1">-RevReq!AZ685</f>
        <v>0</v>
      </c>
      <c r="BA240" s="189">
        <f ca="1">-RevReq!BA685</f>
        <v>0</v>
      </c>
      <c r="BB240" s="189">
        <f ca="1">-RevReq!BB685</f>
        <v>0</v>
      </c>
      <c r="BC240" s="189">
        <f ca="1">-RevReq!BC685</f>
        <v>0</v>
      </c>
      <c r="BD240" s="189">
        <f ca="1">-RevReq!BD685</f>
        <v>0</v>
      </c>
      <c r="BE240" s="189">
        <f ca="1">-RevReq!BE685</f>
        <v>0</v>
      </c>
      <c r="BF240" s="189">
        <f ca="1">-RevReq!BF685</f>
        <v>0</v>
      </c>
      <c r="BG240" s="189">
        <f ca="1">-RevReq!BG685</f>
        <v>0</v>
      </c>
      <c r="BH240" s="189">
        <f ca="1">-RevReq!BH685</f>
        <v>0</v>
      </c>
      <c r="BI240" s="189">
        <f ca="1">-RevReq!BI685</f>
        <v>0</v>
      </c>
      <c r="BJ240" s="189">
        <f ca="1">-RevReq!BJ685</f>
        <v>0</v>
      </c>
      <c r="BK240" s="189">
        <f ca="1">-RevReq!BK685</f>
        <v>0</v>
      </c>
      <c r="BL240" s="189">
        <f ca="1">-RevReq!BL685</f>
        <v>0</v>
      </c>
      <c r="BM240" s="189">
        <f ca="1">-RevReq!BM685</f>
        <v>0</v>
      </c>
    </row>
    <row r="241" spans="3:65" x14ac:dyDescent="0.2">
      <c r="C241" s="51">
        <f t="shared" si="162"/>
        <v>7</v>
      </c>
      <c r="D241" s="37" t="str">
        <f t="shared" si="163"/>
        <v>item 7</v>
      </c>
      <c r="E241" s="37" t="str">
        <f t="shared" si="163"/>
        <v>Operating Expense</v>
      </c>
      <c r="F241" s="37">
        <f t="shared" si="163"/>
        <v>2</v>
      </c>
      <c r="G241" s="62"/>
      <c r="H241" s="64"/>
      <c r="K241" s="123">
        <f t="shared" ca="1" si="164"/>
        <v>0</v>
      </c>
      <c r="L241" s="124">
        <f t="shared" ca="1" si="165"/>
        <v>0</v>
      </c>
      <c r="O241" s="189">
        <f ca="1">-RevReq!O686</f>
        <v>0</v>
      </c>
      <c r="P241" s="189">
        <f ca="1">-RevReq!P686</f>
        <v>0</v>
      </c>
      <c r="Q241" s="189">
        <f ca="1">-RevReq!Q686</f>
        <v>0</v>
      </c>
      <c r="R241" s="189">
        <f ca="1">-RevReq!R686</f>
        <v>0</v>
      </c>
      <c r="S241" s="189">
        <f ca="1">-RevReq!S686</f>
        <v>0</v>
      </c>
      <c r="T241" s="189">
        <f ca="1">-RevReq!T686</f>
        <v>0</v>
      </c>
      <c r="U241" s="189">
        <f ca="1">-RevReq!U686</f>
        <v>0</v>
      </c>
      <c r="V241" s="189">
        <f ca="1">-RevReq!V686</f>
        <v>0</v>
      </c>
      <c r="W241" s="189">
        <f ca="1">-RevReq!W686</f>
        <v>0</v>
      </c>
      <c r="X241" s="189">
        <f ca="1">-RevReq!X686</f>
        <v>0</v>
      </c>
      <c r="Y241" s="189">
        <f ca="1">-RevReq!Y686</f>
        <v>0</v>
      </c>
      <c r="Z241" s="189">
        <f ca="1">-RevReq!Z686</f>
        <v>0</v>
      </c>
      <c r="AA241" s="189">
        <f ca="1">-RevReq!AA686</f>
        <v>0</v>
      </c>
      <c r="AB241" s="189">
        <f ca="1">-RevReq!AB686</f>
        <v>0</v>
      </c>
      <c r="AC241" s="189">
        <f ca="1">-RevReq!AC686</f>
        <v>0</v>
      </c>
      <c r="AD241" s="189">
        <f ca="1">-RevReq!AD686</f>
        <v>0</v>
      </c>
      <c r="AE241" s="189">
        <f ca="1">-RevReq!AE686</f>
        <v>0</v>
      </c>
      <c r="AF241" s="189">
        <f ca="1">-RevReq!AF686</f>
        <v>0</v>
      </c>
      <c r="AG241" s="189">
        <f ca="1">-RevReq!AG686</f>
        <v>0</v>
      </c>
      <c r="AH241" s="189">
        <f ca="1">-RevReq!AH686</f>
        <v>0</v>
      </c>
      <c r="AI241" s="189">
        <f ca="1">-RevReq!AI686</f>
        <v>0</v>
      </c>
      <c r="AJ241" s="189">
        <f ca="1">-RevReq!AJ686</f>
        <v>0</v>
      </c>
      <c r="AK241" s="189">
        <f ca="1">-RevReq!AK686</f>
        <v>0</v>
      </c>
      <c r="AL241" s="189">
        <f ca="1">-RevReq!AL686</f>
        <v>0</v>
      </c>
      <c r="AM241" s="189">
        <f ca="1">-RevReq!AM686</f>
        <v>0</v>
      </c>
      <c r="AN241" s="189">
        <f ca="1">-RevReq!AN686</f>
        <v>0</v>
      </c>
      <c r="AO241" s="189">
        <f ca="1">-RevReq!AO686</f>
        <v>0</v>
      </c>
      <c r="AP241" s="189">
        <f ca="1">-RevReq!AP686</f>
        <v>0</v>
      </c>
      <c r="AQ241" s="189">
        <f ca="1">-RevReq!AQ686</f>
        <v>0</v>
      </c>
      <c r="AR241" s="189">
        <f ca="1">-RevReq!AR686</f>
        <v>0</v>
      </c>
      <c r="AS241" s="189">
        <f ca="1">-RevReq!AS686</f>
        <v>0</v>
      </c>
      <c r="AT241" s="189">
        <f ca="1">-RevReq!AT686</f>
        <v>0</v>
      </c>
      <c r="AU241" s="189">
        <f ca="1">-RevReq!AU686</f>
        <v>0</v>
      </c>
      <c r="AV241" s="189">
        <f ca="1">-RevReq!AV686</f>
        <v>0</v>
      </c>
      <c r="AW241" s="189">
        <f ca="1">-RevReq!AW686</f>
        <v>0</v>
      </c>
      <c r="AX241" s="189">
        <f ca="1">-RevReq!AX686</f>
        <v>0</v>
      </c>
      <c r="AY241" s="189">
        <f ca="1">-RevReq!AY686</f>
        <v>0</v>
      </c>
      <c r="AZ241" s="189">
        <f ca="1">-RevReq!AZ686</f>
        <v>0</v>
      </c>
      <c r="BA241" s="189">
        <f ca="1">-RevReq!BA686</f>
        <v>0</v>
      </c>
      <c r="BB241" s="189">
        <f ca="1">-RevReq!BB686</f>
        <v>0</v>
      </c>
      <c r="BC241" s="189">
        <f ca="1">-RevReq!BC686</f>
        <v>0</v>
      </c>
      <c r="BD241" s="189">
        <f ca="1">-RevReq!BD686</f>
        <v>0</v>
      </c>
      <c r="BE241" s="189">
        <f ca="1">-RevReq!BE686</f>
        <v>0</v>
      </c>
      <c r="BF241" s="189">
        <f ca="1">-RevReq!BF686</f>
        <v>0</v>
      </c>
      <c r="BG241" s="189">
        <f ca="1">-RevReq!BG686</f>
        <v>0</v>
      </c>
      <c r="BH241" s="189">
        <f ca="1">-RevReq!BH686</f>
        <v>0</v>
      </c>
      <c r="BI241" s="189">
        <f ca="1">-RevReq!BI686</f>
        <v>0</v>
      </c>
      <c r="BJ241" s="189">
        <f ca="1">-RevReq!BJ686</f>
        <v>0</v>
      </c>
      <c r="BK241" s="189">
        <f ca="1">-RevReq!BK686</f>
        <v>0</v>
      </c>
      <c r="BL241" s="189">
        <f ca="1">-RevReq!BL686</f>
        <v>0</v>
      </c>
      <c r="BM241" s="189">
        <f ca="1">-RevReq!BM686</f>
        <v>0</v>
      </c>
    </row>
    <row r="242" spans="3:65" x14ac:dyDescent="0.2">
      <c r="C242" s="51">
        <f t="shared" si="162"/>
        <v>8</v>
      </c>
      <c r="D242" s="37" t="str">
        <f t="shared" si="163"/>
        <v>item 8</v>
      </c>
      <c r="E242" s="37" t="str">
        <f t="shared" si="163"/>
        <v>Operating Expense</v>
      </c>
      <c r="F242" s="37">
        <f t="shared" si="163"/>
        <v>2</v>
      </c>
      <c r="G242" s="62"/>
      <c r="H242" s="64"/>
      <c r="K242" s="123">
        <f t="shared" ca="1" si="164"/>
        <v>0</v>
      </c>
      <c r="L242" s="124">
        <f t="shared" ca="1" si="165"/>
        <v>0</v>
      </c>
      <c r="O242" s="189">
        <f ca="1">-RevReq!O687</f>
        <v>0</v>
      </c>
      <c r="P242" s="189">
        <f ca="1">-RevReq!P687</f>
        <v>0</v>
      </c>
      <c r="Q242" s="189">
        <f ca="1">-RevReq!Q687</f>
        <v>0</v>
      </c>
      <c r="R242" s="189">
        <f ca="1">-RevReq!R687</f>
        <v>0</v>
      </c>
      <c r="S242" s="189">
        <f ca="1">-RevReq!S687</f>
        <v>0</v>
      </c>
      <c r="T242" s="189">
        <f ca="1">-RevReq!T687</f>
        <v>0</v>
      </c>
      <c r="U242" s="189">
        <f ca="1">-RevReq!U687</f>
        <v>0</v>
      </c>
      <c r="V242" s="189">
        <f ca="1">-RevReq!V687</f>
        <v>0</v>
      </c>
      <c r="W242" s="189">
        <f ca="1">-RevReq!W687</f>
        <v>0</v>
      </c>
      <c r="X242" s="189">
        <f ca="1">-RevReq!X687</f>
        <v>0</v>
      </c>
      <c r="Y242" s="189">
        <f ca="1">-RevReq!Y687</f>
        <v>0</v>
      </c>
      <c r="Z242" s="189">
        <f ca="1">-RevReq!Z687</f>
        <v>0</v>
      </c>
      <c r="AA242" s="189">
        <f ca="1">-RevReq!AA687</f>
        <v>0</v>
      </c>
      <c r="AB242" s="189">
        <f ca="1">-RevReq!AB687</f>
        <v>0</v>
      </c>
      <c r="AC242" s="189">
        <f ca="1">-RevReq!AC687</f>
        <v>0</v>
      </c>
      <c r="AD242" s="189">
        <f ca="1">-RevReq!AD687</f>
        <v>0</v>
      </c>
      <c r="AE242" s="189">
        <f ca="1">-RevReq!AE687</f>
        <v>0</v>
      </c>
      <c r="AF242" s="189">
        <f ca="1">-RevReq!AF687</f>
        <v>0</v>
      </c>
      <c r="AG242" s="189">
        <f ca="1">-RevReq!AG687</f>
        <v>0</v>
      </c>
      <c r="AH242" s="189">
        <f ca="1">-RevReq!AH687</f>
        <v>0</v>
      </c>
      <c r="AI242" s="189">
        <f ca="1">-RevReq!AI687</f>
        <v>0</v>
      </c>
      <c r="AJ242" s="189">
        <f ca="1">-RevReq!AJ687</f>
        <v>0</v>
      </c>
      <c r="AK242" s="189">
        <f ca="1">-RevReq!AK687</f>
        <v>0</v>
      </c>
      <c r="AL242" s="189">
        <f ca="1">-RevReq!AL687</f>
        <v>0</v>
      </c>
      <c r="AM242" s="189">
        <f ca="1">-RevReq!AM687</f>
        <v>0</v>
      </c>
      <c r="AN242" s="189">
        <f ca="1">-RevReq!AN687</f>
        <v>0</v>
      </c>
      <c r="AO242" s="189">
        <f ca="1">-RevReq!AO687</f>
        <v>0</v>
      </c>
      <c r="AP242" s="189">
        <f ca="1">-RevReq!AP687</f>
        <v>0</v>
      </c>
      <c r="AQ242" s="189">
        <f ca="1">-RevReq!AQ687</f>
        <v>0</v>
      </c>
      <c r="AR242" s="189">
        <f ca="1">-RevReq!AR687</f>
        <v>0</v>
      </c>
      <c r="AS242" s="189">
        <f ca="1">-RevReq!AS687</f>
        <v>0</v>
      </c>
      <c r="AT242" s="189">
        <f ca="1">-RevReq!AT687</f>
        <v>0</v>
      </c>
      <c r="AU242" s="189">
        <f ca="1">-RevReq!AU687</f>
        <v>0</v>
      </c>
      <c r="AV242" s="189">
        <f ca="1">-RevReq!AV687</f>
        <v>0</v>
      </c>
      <c r="AW242" s="189">
        <f ca="1">-RevReq!AW687</f>
        <v>0</v>
      </c>
      <c r="AX242" s="189">
        <f ca="1">-RevReq!AX687</f>
        <v>0</v>
      </c>
      <c r="AY242" s="189">
        <f ca="1">-RevReq!AY687</f>
        <v>0</v>
      </c>
      <c r="AZ242" s="189">
        <f ca="1">-RevReq!AZ687</f>
        <v>0</v>
      </c>
      <c r="BA242" s="189">
        <f ca="1">-RevReq!BA687</f>
        <v>0</v>
      </c>
      <c r="BB242" s="189">
        <f ca="1">-RevReq!BB687</f>
        <v>0</v>
      </c>
      <c r="BC242" s="189">
        <f ca="1">-RevReq!BC687</f>
        <v>0</v>
      </c>
      <c r="BD242" s="189">
        <f ca="1">-RevReq!BD687</f>
        <v>0</v>
      </c>
      <c r="BE242" s="189">
        <f ca="1">-RevReq!BE687</f>
        <v>0</v>
      </c>
      <c r="BF242" s="189">
        <f ca="1">-RevReq!BF687</f>
        <v>0</v>
      </c>
      <c r="BG242" s="189">
        <f ca="1">-RevReq!BG687</f>
        <v>0</v>
      </c>
      <c r="BH242" s="189">
        <f ca="1">-RevReq!BH687</f>
        <v>0</v>
      </c>
      <c r="BI242" s="189">
        <f ca="1">-RevReq!BI687</f>
        <v>0</v>
      </c>
      <c r="BJ242" s="189">
        <f ca="1">-RevReq!BJ687</f>
        <v>0</v>
      </c>
      <c r="BK242" s="189">
        <f ca="1">-RevReq!BK687</f>
        <v>0</v>
      </c>
      <c r="BL242" s="189">
        <f ca="1">-RevReq!BL687</f>
        <v>0</v>
      </c>
      <c r="BM242" s="189">
        <f ca="1">-RevReq!BM687</f>
        <v>0</v>
      </c>
    </row>
    <row r="243" spans="3:65" x14ac:dyDescent="0.2">
      <c r="C243" s="51">
        <f t="shared" si="162"/>
        <v>9</v>
      </c>
      <c r="D243" s="37" t="str">
        <f t="shared" si="163"/>
        <v>item 9</v>
      </c>
      <c r="E243" s="37" t="str">
        <f t="shared" si="163"/>
        <v>Operating Expense</v>
      </c>
      <c r="F243" s="37">
        <f t="shared" si="163"/>
        <v>2</v>
      </c>
      <c r="G243" s="62"/>
      <c r="H243" s="64"/>
      <c r="K243" s="123">
        <f t="shared" ca="1" si="164"/>
        <v>0</v>
      </c>
      <c r="L243" s="124">
        <f t="shared" ca="1" si="165"/>
        <v>0</v>
      </c>
      <c r="O243" s="189">
        <f ca="1">-RevReq!O688</f>
        <v>0</v>
      </c>
      <c r="P243" s="189">
        <f ca="1">-RevReq!P688</f>
        <v>0</v>
      </c>
      <c r="Q243" s="189">
        <f ca="1">-RevReq!Q688</f>
        <v>0</v>
      </c>
      <c r="R243" s="189">
        <f ca="1">-RevReq!R688</f>
        <v>0</v>
      </c>
      <c r="S243" s="189">
        <f ca="1">-RevReq!S688</f>
        <v>0</v>
      </c>
      <c r="T243" s="189">
        <f ca="1">-RevReq!T688</f>
        <v>0</v>
      </c>
      <c r="U243" s="189">
        <f ca="1">-RevReq!U688</f>
        <v>0</v>
      </c>
      <c r="V243" s="189">
        <f ca="1">-RevReq!V688</f>
        <v>0</v>
      </c>
      <c r="W243" s="189">
        <f ca="1">-RevReq!W688</f>
        <v>0</v>
      </c>
      <c r="X243" s="189">
        <f ca="1">-RevReq!X688</f>
        <v>0</v>
      </c>
      <c r="Y243" s="189">
        <f ca="1">-RevReq!Y688</f>
        <v>0</v>
      </c>
      <c r="Z243" s="189">
        <f ca="1">-RevReq!Z688</f>
        <v>0</v>
      </c>
      <c r="AA243" s="189">
        <f ca="1">-RevReq!AA688</f>
        <v>0</v>
      </c>
      <c r="AB243" s="189">
        <f ca="1">-RevReq!AB688</f>
        <v>0</v>
      </c>
      <c r="AC243" s="189">
        <f ca="1">-RevReq!AC688</f>
        <v>0</v>
      </c>
      <c r="AD243" s="189">
        <f ca="1">-RevReq!AD688</f>
        <v>0</v>
      </c>
      <c r="AE243" s="189">
        <f ca="1">-RevReq!AE688</f>
        <v>0</v>
      </c>
      <c r="AF243" s="189">
        <f ca="1">-RevReq!AF688</f>
        <v>0</v>
      </c>
      <c r="AG243" s="189">
        <f ca="1">-RevReq!AG688</f>
        <v>0</v>
      </c>
      <c r="AH243" s="189">
        <f ca="1">-RevReq!AH688</f>
        <v>0</v>
      </c>
      <c r="AI243" s="189">
        <f ca="1">-RevReq!AI688</f>
        <v>0</v>
      </c>
      <c r="AJ243" s="189">
        <f ca="1">-RevReq!AJ688</f>
        <v>0</v>
      </c>
      <c r="AK243" s="189">
        <f ca="1">-RevReq!AK688</f>
        <v>0</v>
      </c>
      <c r="AL243" s="189">
        <f ca="1">-RevReq!AL688</f>
        <v>0</v>
      </c>
      <c r="AM243" s="189">
        <f ca="1">-RevReq!AM688</f>
        <v>0</v>
      </c>
      <c r="AN243" s="189">
        <f ca="1">-RevReq!AN688</f>
        <v>0</v>
      </c>
      <c r="AO243" s="189">
        <f ca="1">-RevReq!AO688</f>
        <v>0</v>
      </c>
      <c r="AP243" s="189">
        <f ca="1">-RevReq!AP688</f>
        <v>0</v>
      </c>
      <c r="AQ243" s="189">
        <f ca="1">-RevReq!AQ688</f>
        <v>0</v>
      </c>
      <c r="AR243" s="189">
        <f ca="1">-RevReq!AR688</f>
        <v>0</v>
      </c>
      <c r="AS243" s="189">
        <f ca="1">-RevReq!AS688</f>
        <v>0</v>
      </c>
      <c r="AT243" s="189">
        <f ca="1">-RevReq!AT688</f>
        <v>0</v>
      </c>
      <c r="AU243" s="189">
        <f ca="1">-RevReq!AU688</f>
        <v>0</v>
      </c>
      <c r="AV243" s="189">
        <f ca="1">-RevReq!AV688</f>
        <v>0</v>
      </c>
      <c r="AW243" s="189">
        <f ca="1">-RevReq!AW688</f>
        <v>0</v>
      </c>
      <c r="AX243" s="189">
        <f ca="1">-RevReq!AX688</f>
        <v>0</v>
      </c>
      <c r="AY243" s="189">
        <f ca="1">-RevReq!AY688</f>
        <v>0</v>
      </c>
      <c r="AZ243" s="189">
        <f ca="1">-RevReq!AZ688</f>
        <v>0</v>
      </c>
      <c r="BA243" s="189">
        <f ca="1">-RevReq!BA688</f>
        <v>0</v>
      </c>
      <c r="BB243" s="189">
        <f ca="1">-RevReq!BB688</f>
        <v>0</v>
      </c>
      <c r="BC243" s="189">
        <f ca="1">-RevReq!BC688</f>
        <v>0</v>
      </c>
      <c r="BD243" s="189">
        <f ca="1">-RevReq!BD688</f>
        <v>0</v>
      </c>
      <c r="BE243" s="189">
        <f ca="1">-RevReq!BE688</f>
        <v>0</v>
      </c>
      <c r="BF243" s="189">
        <f ca="1">-RevReq!BF688</f>
        <v>0</v>
      </c>
      <c r="BG243" s="189">
        <f ca="1">-RevReq!BG688</f>
        <v>0</v>
      </c>
      <c r="BH243" s="189">
        <f ca="1">-RevReq!BH688</f>
        <v>0</v>
      </c>
      <c r="BI243" s="189">
        <f ca="1">-RevReq!BI688</f>
        <v>0</v>
      </c>
      <c r="BJ243" s="189">
        <f ca="1">-RevReq!BJ688</f>
        <v>0</v>
      </c>
      <c r="BK243" s="189">
        <f ca="1">-RevReq!BK688</f>
        <v>0</v>
      </c>
      <c r="BL243" s="189">
        <f ca="1">-RevReq!BL688</f>
        <v>0</v>
      </c>
      <c r="BM243" s="189">
        <f ca="1">-RevReq!BM688</f>
        <v>0</v>
      </c>
    </row>
    <row r="244" spans="3:65" x14ac:dyDescent="0.2">
      <c r="C244" s="51">
        <f t="shared" si="162"/>
        <v>10</v>
      </c>
      <c r="D244" s="37" t="str">
        <f t="shared" si="163"/>
        <v>item 10</v>
      </c>
      <c r="E244" s="37" t="str">
        <f t="shared" si="163"/>
        <v>Operating Expense</v>
      </c>
      <c r="F244" s="37">
        <f t="shared" si="163"/>
        <v>2</v>
      </c>
      <c r="G244" s="62"/>
      <c r="H244" s="64"/>
      <c r="K244" s="123">
        <f t="shared" ca="1" si="164"/>
        <v>0</v>
      </c>
      <c r="L244" s="124">
        <f t="shared" ca="1" si="165"/>
        <v>0</v>
      </c>
      <c r="O244" s="189">
        <f ca="1">-RevReq!O689</f>
        <v>0</v>
      </c>
      <c r="P244" s="189">
        <f ca="1">-RevReq!P689</f>
        <v>0</v>
      </c>
      <c r="Q244" s="189">
        <f ca="1">-RevReq!Q689</f>
        <v>0</v>
      </c>
      <c r="R244" s="189">
        <f ca="1">-RevReq!R689</f>
        <v>0</v>
      </c>
      <c r="S244" s="189">
        <f ca="1">-RevReq!S689</f>
        <v>0</v>
      </c>
      <c r="T244" s="189">
        <f ca="1">-RevReq!T689</f>
        <v>0</v>
      </c>
      <c r="U244" s="189">
        <f ca="1">-RevReq!U689</f>
        <v>0</v>
      </c>
      <c r="V244" s="189">
        <f ca="1">-RevReq!V689</f>
        <v>0</v>
      </c>
      <c r="W244" s="189">
        <f ca="1">-RevReq!W689</f>
        <v>0</v>
      </c>
      <c r="X244" s="189">
        <f ca="1">-RevReq!X689</f>
        <v>0</v>
      </c>
      <c r="Y244" s="189">
        <f ca="1">-RevReq!Y689</f>
        <v>0</v>
      </c>
      <c r="Z244" s="189">
        <f ca="1">-RevReq!Z689</f>
        <v>0</v>
      </c>
      <c r="AA244" s="189">
        <f ca="1">-RevReq!AA689</f>
        <v>0</v>
      </c>
      <c r="AB244" s="189">
        <f ca="1">-RevReq!AB689</f>
        <v>0</v>
      </c>
      <c r="AC244" s="189">
        <f ca="1">-RevReq!AC689</f>
        <v>0</v>
      </c>
      <c r="AD244" s="189">
        <f ca="1">-RevReq!AD689</f>
        <v>0</v>
      </c>
      <c r="AE244" s="189">
        <f ca="1">-RevReq!AE689</f>
        <v>0</v>
      </c>
      <c r="AF244" s="189">
        <f ca="1">-RevReq!AF689</f>
        <v>0</v>
      </c>
      <c r="AG244" s="189">
        <f ca="1">-RevReq!AG689</f>
        <v>0</v>
      </c>
      <c r="AH244" s="189">
        <f ca="1">-RevReq!AH689</f>
        <v>0</v>
      </c>
      <c r="AI244" s="189">
        <f ca="1">-RevReq!AI689</f>
        <v>0</v>
      </c>
      <c r="AJ244" s="189">
        <f ca="1">-RevReq!AJ689</f>
        <v>0</v>
      </c>
      <c r="AK244" s="189">
        <f ca="1">-RevReq!AK689</f>
        <v>0</v>
      </c>
      <c r="AL244" s="189">
        <f ca="1">-RevReq!AL689</f>
        <v>0</v>
      </c>
      <c r="AM244" s="189">
        <f ca="1">-RevReq!AM689</f>
        <v>0</v>
      </c>
      <c r="AN244" s="189">
        <f ca="1">-RevReq!AN689</f>
        <v>0</v>
      </c>
      <c r="AO244" s="189">
        <f ca="1">-RevReq!AO689</f>
        <v>0</v>
      </c>
      <c r="AP244" s="189">
        <f ca="1">-RevReq!AP689</f>
        <v>0</v>
      </c>
      <c r="AQ244" s="189">
        <f ca="1">-RevReq!AQ689</f>
        <v>0</v>
      </c>
      <c r="AR244" s="189">
        <f ca="1">-RevReq!AR689</f>
        <v>0</v>
      </c>
      <c r="AS244" s="189">
        <f ca="1">-RevReq!AS689</f>
        <v>0</v>
      </c>
      <c r="AT244" s="189">
        <f ca="1">-RevReq!AT689</f>
        <v>0</v>
      </c>
      <c r="AU244" s="189">
        <f ca="1">-RevReq!AU689</f>
        <v>0</v>
      </c>
      <c r="AV244" s="189">
        <f ca="1">-RevReq!AV689</f>
        <v>0</v>
      </c>
      <c r="AW244" s="189">
        <f ca="1">-RevReq!AW689</f>
        <v>0</v>
      </c>
      <c r="AX244" s="189">
        <f ca="1">-RevReq!AX689</f>
        <v>0</v>
      </c>
      <c r="AY244" s="189">
        <f ca="1">-RevReq!AY689</f>
        <v>0</v>
      </c>
      <c r="AZ244" s="189">
        <f ca="1">-RevReq!AZ689</f>
        <v>0</v>
      </c>
      <c r="BA244" s="189">
        <f ca="1">-RevReq!BA689</f>
        <v>0</v>
      </c>
      <c r="BB244" s="189">
        <f ca="1">-RevReq!BB689</f>
        <v>0</v>
      </c>
      <c r="BC244" s="189">
        <f ca="1">-RevReq!BC689</f>
        <v>0</v>
      </c>
      <c r="BD244" s="189">
        <f ca="1">-RevReq!BD689</f>
        <v>0</v>
      </c>
      <c r="BE244" s="189">
        <f ca="1">-RevReq!BE689</f>
        <v>0</v>
      </c>
      <c r="BF244" s="189">
        <f ca="1">-RevReq!BF689</f>
        <v>0</v>
      </c>
      <c r="BG244" s="189">
        <f ca="1">-RevReq!BG689</f>
        <v>0</v>
      </c>
      <c r="BH244" s="189">
        <f ca="1">-RevReq!BH689</f>
        <v>0</v>
      </c>
      <c r="BI244" s="189">
        <f ca="1">-RevReq!BI689</f>
        <v>0</v>
      </c>
      <c r="BJ244" s="189">
        <f ca="1">-RevReq!BJ689</f>
        <v>0</v>
      </c>
      <c r="BK244" s="189">
        <f ca="1">-RevReq!BK689</f>
        <v>0</v>
      </c>
      <c r="BL244" s="189">
        <f ca="1">-RevReq!BL689</f>
        <v>0</v>
      </c>
      <c r="BM244" s="189">
        <f ca="1">-RevReq!BM689</f>
        <v>0</v>
      </c>
    </row>
    <row r="245" spans="3:65" x14ac:dyDescent="0.2">
      <c r="C245" s="51">
        <f t="shared" si="162"/>
        <v>11</v>
      </c>
      <c r="D245" s="37" t="str">
        <f t="shared" si="163"/>
        <v>item 11</v>
      </c>
      <c r="E245" s="37" t="str">
        <f t="shared" si="163"/>
        <v>Operating Expense</v>
      </c>
      <c r="F245" s="37">
        <f t="shared" si="163"/>
        <v>2</v>
      </c>
      <c r="G245" s="62"/>
      <c r="H245" s="64"/>
      <c r="K245" s="123">
        <f t="shared" ca="1" si="164"/>
        <v>0</v>
      </c>
      <c r="L245" s="124">
        <f t="shared" ca="1" si="165"/>
        <v>0</v>
      </c>
      <c r="O245" s="189">
        <f ca="1">-RevReq!O690</f>
        <v>0</v>
      </c>
      <c r="P245" s="189">
        <f ca="1">-RevReq!P690</f>
        <v>0</v>
      </c>
      <c r="Q245" s="189">
        <f ca="1">-RevReq!Q690</f>
        <v>0</v>
      </c>
      <c r="R245" s="189">
        <f ca="1">-RevReq!R690</f>
        <v>0</v>
      </c>
      <c r="S245" s="189">
        <f ca="1">-RevReq!S690</f>
        <v>0</v>
      </c>
      <c r="T245" s="189">
        <f ca="1">-RevReq!T690</f>
        <v>0</v>
      </c>
      <c r="U245" s="189">
        <f ca="1">-RevReq!U690</f>
        <v>0</v>
      </c>
      <c r="V245" s="189">
        <f ca="1">-RevReq!V690</f>
        <v>0</v>
      </c>
      <c r="W245" s="189">
        <f ca="1">-RevReq!W690</f>
        <v>0</v>
      </c>
      <c r="X245" s="189">
        <f ca="1">-RevReq!X690</f>
        <v>0</v>
      </c>
      <c r="Y245" s="189">
        <f ca="1">-RevReq!Y690</f>
        <v>0</v>
      </c>
      <c r="Z245" s="189">
        <f ca="1">-RevReq!Z690</f>
        <v>0</v>
      </c>
      <c r="AA245" s="189">
        <f ca="1">-RevReq!AA690</f>
        <v>0</v>
      </c>
      <c r="AB245" s="189">
        <f ca="1">-RevReq!AB690</f>
        <v>0</v>
      </c>
      <c r="AC245" s="189">
        <f ca="1">-RevReq!AC690</f>
        <v>0</v>
      </c>
      <c r="AD245" s="189">
        <f ca="1">-RevReq!AD690</f>
        <v>0</v>
      </c>
      <c r="AE245" s="189">
        <f ca="1">-RevReq!AE690</f>
        <v>0</v>
      </c>
      <c r="AF245" s="189">
        <f ca="1">-RevReq!AF690</f>
        <v>0</v>
      </c>
      <c r="AG245" s="189">
        <f ca="1">-RevReq!AG690</f>
        <v>0</v>
      </c>
      <c r="AH245" s="189">
        <f ca="1">-RevReq!AH690</f>
        <v>0</v>
      </c>
      <c r="AI245" s="189">
        <f ca="1">-RevReq!AI690</f>
        <v>0</v>
      </c>
      <c r="AJ245" s="189">
        <f ca="1">-RevReq!AJ690</f>
        <v>0</v>
      </c>
      <c r="AK245" s="189">
        <f ca="1">-RevReq!AK690</f>
        <v>0</v>
      </c>
      <c r="AL245" s="189">
        <f ca="1">-RevReq!AL690</f>
        <v>0</v>
      </c>
      <c r="AM245" s="189">
        <f ca="1">-RevReq!AM690</f>
        <v>0</v>
      </c>
      <c r="AN245" s="189">
        <f ca="1">-RevReq!AN690</f>
        <v>0</v>
      </c>
      <c r="AO245" s="189">
        <f ca="1">-RevReq!AO690</f>
        <v>0</v>
      </c>
      <c r="AP245" s="189">
        <f ca="1">-RevReq!AP690</f>
        <v>0</v>
      </c>
      <c r="AQ245" s="189">
        <f ca="1">-RevReq!AQ690</f>
        <v>0</v>
      </c>
      <c r="AR245" s="189">
        <f ca="1">-RevReq!AR690</f>
        <v>0</v>
      </c>
      <c r="AS245" s="189">
        <f ca="1">-RevReq!AS690</f>
        <v>0</v>
      </c>
      <c r="AT245" s="189">
        <f ca="1">-RevReq!AT690</f>
        <v>0</v>
      </c>
      <c r="AU245" s="189">
        <f ca="1">-RevReq!AU690</f>
        <v>0</v>
      </c>
      <c r="AV245" s="189">
        <f ca="1">-RevReq!AV690</f>
        <v>0</v>
      </c>
      <c r="AW245" s="189">
        <f ca="1">-RevReq!AW690</f>
        <v>0</v>
      </c>
      <c r="AX245" s="189">
        <f ca="1">-RevReq!AX690</f>
        <v>0</v>
      </c>
      <c r="AY245" s="189">
        <f ca="1">-RevReq!AY690</f>
        <v>0</v>
      </c>
      <c r="AZ245" s="189">
        <f ca="1">-RevReq!AZ690</f>
        <v>0</v>
      </c>
      <c r="BA245" s="189">
        <f ca="1">-RevReq!BA690</f>
        <v>0</v>
      </c>
      <c r="BB245" s="189">
        <f ca="1">-RevReq!BB690</f>
        <v>0</v>
      </c>
      <c r="BC245" s="189">
        <f ca="1">-RevReq!BC690</f>
        <v>0</v>
      </c>
      <c r="BD245" s="189">
        <f ca="1">-RevReq!BD690</f>
        <v>0</v>
      </c>
      <c r="BE245" s="189">
        <f ca="1">-RevReq!BE690</f>
        <v>0</v>
      </c>
      <c r="BF245" s="189">
        <f ca="1">-RevReq!BF690</f>
        <v>0</v>
      </c>
      <c r="BG245" s="189">
        <f ca="1">-RevReq!BG690</f>
        <v>0</v>
      </c>
      <c r="BH245" s="189">
        <f ca="1">-RevReq!BH690</f>
        <v>0</v>
      </c>
      <c r="BI245" s="189">
        <f ca="1">-RevReq!BI690</f>
        <v>0</v>
      </c>
      <c r="BJ245" s="189">
        <f ca="1">-RevReq!BJ690</f>
        <v>0</v>
      </c>
      <c r="BK245" s="189">
        <f ca="1">-RevReq!BK690</f>
        <v>0</v>
      </c>
      <c r="BL245" s="189">
        <f ca="1">-RevReq!BL690</f>
        <v>0</v>
      </c>
      <c r="BM245" s="189">
        <f ca="1">-RevReq!BM690</f>
        <v>0</v>
      </c>
    </row>
    <row r="246" spans="3:65" x14ac:dyDescent="0.2">
      <c r="C246" s="51">
        <f t="shared" si="162"/>
        <v>12</v>
      </c>
      <c r="D246" s="37" t="str">
        <f t="shared" si="163"/>
        <v>item 12</v>
      </c>
      <c r="E246" s="37" t="str">
        <f t="shared" si="163"/>
        <v>Operating Expense</v>
      </c>
      <c r="F246" s="37">
        <f t="shared" si="163"/>
        <v>2</v>
      </c>
      <c r="G246" s="62"/>
      <c r="H246" s="64"/>
      <c r="K246" s="123">
        <f t="shared" ca="1" si="164"/>
        <v>0</v>
      </c>
      <c r="L246" s="124">
        <f t="shared" ca="1" si="165"/>
        <v>0</v>
      </c>
      <c r="O246" s="189">
        <f ca="1">-RevReq!O691</f>
        <v>0</v>
      </c>
      <c r="P246" s="189">
        <f ca="1">-RevReq!P691</f>
        <v>0</v>
      </c>
      <c r="Q246" s="189">
        <f ca="1">-RevReq!Q691</f>
        <v>0</v>
      </c>
      <c r="R246" s="189">
        <f ca="1">-RevReq!R691</f>
        <v>0</v>
      </c>
      <c r="S246" s="189">
        <f ca="1">-RevReq!S691</f>
        <v>0</v>
      </c>
      <c r="T246" s="189">
        <f ca="1">-RevReq!T691</f>
        <v>0</v>
      </c>
      <c r="U246" s="189">
        <f ca="1">-RevReq!U691</f>
        <v>0</v>
      </c>
      <c r="V246" s="189">
        <f ca="1">-RevReq!V691</f>
        <v>0</v>
      </c>
      <c r="W246" s="189">
        <f ca="1">-RevReq!W691</f>
        <v>0</v>
      </c>
      <c r="X246" s="189">
        <f ca="1">-RevReq!X691</f>
        <v>0</v>
      </c>
      <c r="Y246" s="189">
        <f ca="1">-RevReq!Y691</f>
        <v>0</v>
      </c>
      <c r="Z246" s="189">
        <f ca="1">-RevReq!Z691</f>
        <v>0</v>
      </c>
      <c r="AA246" s="189">
        <f ca="1">-RevReq!AA691</f>
        <v>0</v>
      </c>
      <c r="AB246" s="189">
        <f ca="1">-RevReq!AB691</f>
        <v>0</v>
      </c>
      <c r="AC246" s="189">
        <f ca="1">-RevReq!AC691</f>
        <v>0</v>
      </c>
      <c r="AD246" s="189">
        <f ca="1">-RevReq!AD691</f>
        <v>0</v>
      </c>
      <c r="AE246" s="189">
        <f ca="1">-RevReq!AE691</f>
        <v>0</v>
      </c>
      <c r="AF246" s="189">
        <f ca="1">-RevReq!AF691</f>
        <v>0</v>
      </c>
      <c r="AG246" s="189">
        <f ca="1">-RevReq!AG691</f>
        <v>0</v>
      </c>
      <c r="AH246" s="189">
        <f ca="1">-RevReq!AH691</f>
        <v>0</v>
      </c>
      <c r="AI246" s="189">
        <f ca="1">-RevReq!AI691</f>
        <v>0</v>
      </c>
      <c r="AJ246" s="189">
        <f ca="1">-RevReq!AJ691</f>
        <v>0</v>
      </c>
      <c r="AK246" s="189">
        <f ca="1">-RevReq!AK691</f>
        <v>0</v>
      </c>
      <c r="AL246" s="189">
        <f ca="1">-RevReq!AL691</f>
        <v>0</v>
      </c>
      <c r="AM246" s="189">
        <f ca="1">-RevReq!AM691</f>
        <v>0</v>
      </c>
      <c r="AN246" s="189">
        <f ca="1">-RevReq!AN691</f>
        <v>0</v>
      </c>
      <c r="AO246" s="189">
        <f ca="1">-RevReq!AO691</f>
        <v>0</v>
      </c>
      <c r="AP246" s="189">
        <f ca="1">-RevReq!AP691</f>
        <v>0</v>
      </c>
      <c r="AQ246" s="189">
        <f ca="1">-RevReq!AQ691</f>
        <v>0</v>
      </c>
      <c r="AR246" s="189">
        <f ca="1">-RevReq!AR691</f>
        <v>0</v>
      </c>
      <c r="AS246" s="189">
        <f ca="1">-RevReq!AS691</f>
        <v>0</v>
      </c>
      <c r="AT246" s="189">
        <f ca="1">-RevReq!AT691</f>
        <v>0</v>
      </c>
      <c r="AU246" s="189">
        <f ca="1">-RevReq!AU691</f>
        <v>0</v>
      </c>
      <c r="AV246" s="189">
        <f ca="1">-RevReq!AV691</f>
        <v>0</v>
      </c>
      <c r="AW246" s="189">
        <f ca="1">-RevReq!AW691</f>
        <v>0</v>
      </c>
      <c r="AX246" s="189">
        <f ca="1">-RevReq!AX691</f>
        <v>0</v>
      </c>
      <c r="AY246" s="189">
        <f ca="1">-RevReq!AY691</f>
        <v>0</v>
      </c>
      <c r="AZ246" s="189">
        <f ca="1">-RevReq!AZ691</f>
        <v>0</v>
      </c>
      <c r="BA246" s="189">
        <f ca="1">-RevReq!BA691</f>
        <v>0</v>
      </c>
      <c r="BB246" s="189">
        <f ca="1">-RevReq!BB691</f>
        <v>0</v>
      </c>
      <c r="BC246" s="189">
        <f ca="1">-RevReq!BC691</f>
        <v>0</v>
      </c>
      <c r="BD246" s="189">
        <f ca="1">-RevReq!BD691</f>
        <v>0</v>
      </c>
      <c r="BE246" s="189">
        <f ca="1">-RevReq!BE691</f>
        <v>0</v>
      </c>
      <c r="BF246" s="189">
        <f ca="1">-RevReq!BF691</f>
        <v>0</v>
      </c>
      <c r="BG246" s="189">
        <f ca="1">-RevReq!BG691</f>
        <v>0</v>
      </c>
      <c r="BH246" s="189">
        <f ca="1">-RevReq!BH691</f>
        <v>0</v>
      </c>
      <c r="BI246" s="189">
        <f ca="1">-RevReq!BI691</f>
        <v>0</v>
      </c>
      <c r="BJ246" s="189">
        <f ca="1">-RevReq!BJ691</f>
        <v>0</v>
      </c>
      <c r="BK246" s="189">
        <f ca="1">-RevReq!BK691</f>
        <v>0</v>
      </c>
      <c r="BL246" s="189">
        <f ca="1">-RevReq!BL691</f>
        <v>0</v>
      </c>
      <c r="BM246" s="189">
        <f ca="1">-RevReq!BM691</f>
        <v>0</v>
      </c>
    </row>
    <row r="247" spans="3:65" x14ac:dyDescent="0.2">
      <c r="C247" s="51">
        <f t="shared" si="162"/>
        <v>13</v>
      </c>
      <c r="D247" s="37" t="str">
        <f t="shared" si="163"/>
        <v>item 13</v>
      </c>
      <c r="E247" s="37" t="str">
        <f t="shared" si="163"/>
        <v>Operating Expense</v>
      </c>
      <c r="F247" s="37">
        <f t="shared" si="163"/>
        <v>2</v>
      </c>
      <c r="G247" s="62"/>
      <c r="H247" s="64"/>
      <c r="K247" s="123">
        <f t="shared" ca="1" si="164"/>
        <v>0</v>
      </c>
      <c r="L247" s="124">
        <f t="shared" ca="1" si="165"/>
        <v>0</v>
      </c>
      <c r="O247" s="189">
        <f ca="1">-RevReq!O692</f>
        <v>0</v>
      </c>
      <c r="P247" s="189">
        <f ca="1">-RevReq!P692</f>
        <v>0</v>
      </c>
      <c r="Q247" s="189">
        <f ca="1">-RevReq!Q692</f>
        <v>0</v>
      </c>
      <c r="R247" s="189">
        <f ca="1">-RevReq!R692</f>
        <v>0</v>
      </c>
      <c r="S247" s="189">
        <f ca="1">-RevReq!S692</f>
        <v>0</v>
      </c>
      <c r="T247" s="189">
        <f ca="1">-RevReq!T692</f>
        <v>0</v>
      </c>
      <c r="U247" s="189">
        <f ca="1">-RevReq!U692</f>
        <v>0</v>
      </c>
      <c r="V247" s="189">
        <f ca="1">-RevReq!V692</f>
        <v>0</v>
      </c>
      <c r="W247" s="189">
        <f ca="1">-RevReq!W692</f>
        <v>0</v>
      </c>
      <c r="X247" s="189">
        <f ca="1">-RevReq!X692</f>
        <v>0</v>
      </c>
      <c r="Y247" s="189">
        <f ca="1">-RevReq!Y692</f>
        <v>0</v>
      </c>
      <c r="Z247" s="189">
        <f ca="1">-RevReq!Z692</f>
        <v>0</v>
      </c>
      <c r="AA247" s="189">
        <f ca="1">-RevReq!AA692</f>
        <v>0</v>
      </c>
      <c r="AB247" s="189">
        <f ca="1">-RevReq!AB692</f>
        <v>0</v>
      </c>
      <c r="AC247" s="189">
        <f ca="1">-RevReq!AC692</f>
        <v>0</v>
      </c>
      <c r="AD247" s="189">
        <f ca="1">-RevReq!AD692</f>
        <v>0</v>
      </c>
      <c r="AE247" s="189">
        <f ca="1">-RevReq!AE692</f>
        <v>0</v>
      </c>
      <c r="AF247" s="189">
        <f ca="1">-RevReq!AF692</f>
        <v>0</v>
      </c>
      <c r="AG247" s="189">
        <f ca="1">-RevReq!AG692</f>
        <v>0</v>
      </c>
      <c r="AH247" s="189">
        <f ca="1">-RevReq!AH692</f>
        <v>0</v>
      </c>
      <c r="AI247" s="189">
        <f ca="1">-RevReq!AI692</f>
        <v>0</v>
      </c>
      <c r="AJ247" s="189">
        <f ca="1">-RevReq!AJ692</f>
        <v>0</v>
      </c>
      <c r="AK247" s="189">
        <f ca="1">-RevReq!AK692</f>
        <v>0</v>
      </c>
      <c r="AL247" s="189">
        <f ca="1">-RevReq!AL692</f>
        <v>0</v>
      </c>
      <c r="AM247" s="189">
        <f ca="1">-RevReq!AM692</f>
        <v>0</v>
      </c>
      <c r="AN247" s="189">
        <f ca="1">-RevReq!AN692</f>
        <v>0</v>
      </c>
      <c r="AO247" s="189">
        <f ca="1">-RevReq!AO692</f>
        <v>0</v>
      </c>
      <c r="AP247" s="189">
        <f ca="1">-RevReq!AP692</f>
        <v>0</v>
      </c>
      <c r="AQ247" s="189">
        <f ca="1">-RevReq!AQ692</f>
        <v>0</v>
      </c>
      <c r="AR247" s="189">
        <f ca="1">-RevReq!AR692</f>
        <v>0</v>
      </c>
      <c r="AS247" s="189">
        <f ca="1">-RevReq!AS692</f>
        <v>0</v>
      </c>
      <c r="AT247" s="189">
        <f ca="1">-RevReq!AT692</f>
        <v>0</v>
      </c>
      <c r="AU247" s="189">
        <f ca="1">-RevReq!AU692</f>
        <v>0</v>
      </c>
      <c r="AV247" s="189">
        <f ca="1">-RevReq!AV692</f>
        <v>0</v>
      </c>
      <c r="AW247" s="189">
        <f ca="1">-RevReq!AW692</f>
        <v>0</v>
      </c>
      <c r="AX247" s="189">
        <f ca="1">-RevReq!AX692</f>
        <v>0</v>
      </c>
      <c r="AY247" s="189">
        <f ca="1">-RevReq!AY692</f>
        <v>0</v>
      </c>
      <c r="AZ247" s="189">
        <f ca="1">-RevReq!AZ692</f>
        <v>0</v>
      </c>
      <c r="BA247" s="189">
        <f ca="1">-RevReq!BA692</f>
        <v>0</v>
      </c>
      <c r="BB247" s="189">
        <f ca="1">-RevReq!BB692</f>
        <v>0</v>
      </c>
      <c r="BC247" s="189">
        <f ca="1">-RevReq!BC692</f>
        <v>0</v>
      </c>
      <c r="BD247" s="189">
        <f ca="1">-RevReq!BD692</f>
        <v>0</v>
      </c>
      <c r="BE247" s="189">
        <f ca="1">-RevReq!BE692</f>
        <v>0</v>
      </c>
      <c r="BF247" s="189">
        <f ca="1">-RevReq!BF692</f>
        <v>0</v>
      </c>
      <c r="BG247" s="189">
        <f ca="1">-RevReq!BG692</f>
        <v>0</v>
      </c>
      <c r="BH247" s="189">
        <f ca="1">-RevReq!BH692</f>
        <v>0</v>
      </c>
      <c r="BI247" s="189">
        <f ca="1">-RevReq!BI692</f>
        <v>0</v>
      </c>
      <c r="BJ247" s="189">
        <f ca="1">-RevReq!BJ692</f>
        <v>0</v>
      </c>
      <c r="BK247" s="189">
        <f ca="1">-RevReq!BK692</f>
        <v>0</v>
      </c>
      <c r="BL247" s="189">
        <f ca="1">-RevReq!BL692</f>
        <v>0</v>
      </c>
      <c r="BM247" s="189">
        <f ca="1">-RevReq!BM692</f>
        <v>0</v>
      </c>
    </row>
    <row r="248" spans="3:65" x14ac:dyDescent="0.2">
      <c r="C248" s="51">
        <f t="shared" si="162"/>
        <v>14</v>
      </c>
      <c r="D248" s="37" t="str">
        <f t="shared" si="163"/>
        <v>item 14</v>
      </c>
      <c r="E248" s="37" t="str">
        <f t="shared" si="163"/>
        <v>Operating Expense</v>
      </c>
      <c r="F248" s="37">
        <f t="shared" si="163"/>
        <v>2</v>
      </c>
      <c r="G248" s="62"/>
      <c r="H248" s="64"/>
      <c r="K248" s="123">
        <f t="shared" ca="1" si="164"/>
        <v>0</v>
      </c>
      <c r="L248" s="124">
        <f t="shared" ca="1" si="165"/>
        <v>0</v>
      </c>
      <c r="O248" s="189">
        <f ca="1">-RevReq!O693</f>
        <v>0</v>
      </c>
      <c r="P248" s="189">
        <f ca="1">-RevReq!P693</f>
        <v>0</v>
      </c>
      <c r="Q248" s="189">
        <f ca="1">-RevReq!Q693</f>
        <v>0</v>
      </c>
      <c r="R248" s="189">
        <f ca="1">-RevReq!R693</f>
        <v>0</v>
      </c>
      <c r="S248" s="189">
        <f ca="1">-RevReq!S693</f>
        <v>0</v>
      </c>
      <c r="T248" s="189">
        <f ca="1">-RevReq!T693</f>
        <v>0</v>
      </c>
      <c r="U248" s="189">
        <f ca="1">-RevReq!U693</f>
        <v>0</v>
      </c>
      <c r="V248" s="189">
        <f ca="1">-RevReq!V693</f>
        <v>0</v>
      </c>
      <c r="W248" s="189">
        <f ca="1">-RevReq!W693</f>
        <v>0</v>
      </c>
      <c r="X248" s="189">
        <f ca="1">-RevReq!X693</f>
        <v>0</v>
      </c>
      <c r="Y248" s="189">
        <f ca="1">-RevReq!Y693</f>
        <v>0</v>
      </c>
      <c r="Z248" s="189">
        <f ca="1">-RevReq!Z693</f>
        <v>0</v>
      </c>
      <c r="AA248" s="189">
        <f ca="1">-RevReq!AA693</f>
        <v>0</v>
      </c>
      <c r="AB248" s="189">
        <f ca="1">-RevReq!AB693</f>
        <v>0</v>
      </c>
      <c r="AC248" s="189">
        <f ca="1">-RevReq!AC693</f>
        <v>0</v>
      </c>
      <c r="AD248" s="189">
        <f ca="1">-RevReq!AD693</f>
        <v>0</v>
      </c>
      <c r="AE248" s="189">
        <f ca="1">-RevReq!AE693</f>
        <v>0</v>
      </c>
      <c r="AF248" s="189">
        <f ca="1">-RevReq!AF693</f>
        <v>0</v>
      </c>
      <c r="AG248" s="189">
        <f ca="1">-RevReq!AG693</f>
        <v>0</v>
      </c>
      <c r="AH248" s="189">
        <f ca="1">-RevReq!AH693</f>
        <v>0</v>
      </c>
      <c r="AI248" s="189">
        <f ca="1">-RevReq!AI693</f>
        <v>0</v>
      </c>
      <c r="AJ248" s="189">
        <f ca="1">-RevReq!AJ693</f>
        <v>0</v>
      </c>
      <c r="AK248" s="189">
        <f ca="1">-RevReq!AK693</f>
        <v>0</v>
      </c>
      <c r="AL248" s="189">
        <f ca="1">-RevReq!AL693</f>
        <v>0</v>
      </c>
      <c r="AM248" s="189">
        <f ca="1">-RevReq!AM693</f>
        <v>0</v>
      </c>
      <c r="AN248" s="189">
        <f ca="1">-RevReq!AN693</f>
        <v>0</v>
      </c>
      <c r="AO248" s="189">
        <f ca="1">-RevReq!AO693</f>
        <v>0</v>
      </c>
      <c r="AP248" s="189">
        <f ca="1">-RevReq!AP693</f>
        <v>0</v>
      </c>
      <c r="AQ248" s="189">
        <f ca="1">-RevReq!AQ693</f>
        <v>0</v>
      </c>
      <c r="AR248" s="189">
        <f ca="1">-RevReq!AR693</f>
        <v>0</v>
      </c>
      <c r="AS248" s="189">
        <f ca="1">-RevReq!AS693</f>
        <v>0</v>
      </c>
      <c r="AT248" s="189">
        <f ca="1">-RevReq!AT693</f>
        <v>0</v>
      </c>
      <c r="AU248" s="189">
        <f ca="1">-RevReq!AU693</f>
        <v>0</v>
      </c>
      <c r="AV248" s="189">
        <f ca="1">-RevReq!AV693</f>
        <v>0</v>
      </c>
      <c r="AW248" s="189">
        <f ca="1">-RevReq!AW693</f>
        <v>0</v>
      </c>
      <c r="AX248" s="189">
        <f ca="1">-RevReq!AX693</f>
        <v>0</v>
      </c>
      <c r="AY248" s="189">
        <f ca="1">-RevReq!AY693</f>
        <v>0</v>
      </c>
      <c r="AZ248" s="189">
        <f ca="1">-RevReq!AZ693</f>
        <v>0</v>
      </c>
      <c r="BA248" s="189">
        <f ca="1">-RevReq!BA693</f>
        <v>0</v>
      </c>
      <c r="BB248" s="189">
        <f ca="1">-RevReq!BB693</f>
        <v>0</v>
      </c>
      <c r="BC248" s="189">
        <f ca="1">-RevReq!BC693</f>
        <v>0</v>
      </c>
      <c r="BD248" s="189">
        <f ca="1">-RevReq!BD693</f>
        <v>0</v>
      </c>
      <c r="BE248" s="189">
        <f ca="1">-RevReq!BE693</f>
        <v>0</v>
      </c>
      <c r="BF248" s="189">
        <f ca="1">-RevReq!BF693</f>
        <v>0</v>
      </c>
      <c r="BG248" s="189">
        <f ca="1">-RevReq!BG693</f>
        <v>0</v>
      </c>
      <c r="BH248" s="189">
        <f ca="1">-RevReq!BH693</f>
        <v>0</v>
      </c>
      <c r="BI248" s="189">
        <f ca="1">-RevReq!BI693</f>
        <v>0</v>
      </c>
      <c r="BJ248" s="189">
        <f ca="1">-RevReq!BJ693</f>
        <v>0</v>
      </c>
      <c r="BK248" s="189">
        <f ca="1">-RevReq!BK693</f>
        <v>0</v>
      </c>
      <c r="BL248" s="189">
        <f ca="1">-RevReq!BL693</f>
        <v>0</v>
      </c>
      <c r="BM248" s="189">
        <f ca="1">-RevReq!BM693</f>
        <v>0</v>
      </c>
    </row>
    <row r="249" spans="3:65" x14ac:dyDescent="0.2">
      <c r="C249" s="51">
        <f t="shared" si="162"/>
        <v>15</v>
      </c>
      <c r="D249" s="37" t="str">
        <f t="shared" si="163"/>
        <v>item 15</v>
      </c>
      <c r="E249" s="37" t="str">
        <f t="shared" si="163"/>
        <v>Operating Expense</v>
      </c>
      <c r="F249" s="37">
        <f t="shared" si="163"/>
        <v>2</v>
      </c>
      <c r="G249" s="62"/>
      <c r="H249" s="64"/>
      <c r="K249" s="123">
        <f t="shared" ca="1" si="164"/>
        <v>0</v>
      </c>
      <c r="L249" s="124">
        <f t="shared" ca="1" si="165"/>
        <v>0</v>
      </c>
      <c r="O249" s="189">
        <f ca="1">-RevReq!O694</f>
        <v>0</v>
      </c>
      <c r="P249" s="189">
        <f ca="1">-RevReq!P694</f>
        <v>0</v>
      </c>
      <c r="Q249" s="189">
        <f ca="1">-RevReq!Q694</f>
        <v>0</v>
      </c>
      <c r="R249" s="189">
        <f ca="1">-RevReq!R694</f>
        <v>0</v>
      </c>
      <c r="S249" s="189">
        <f ca="1">-RevReq!S694</f>
        <v>0</v>
      </c>
      <c r="T249" s="189">
        <f ca="1">-RevReq!T694</f>
        <v>0</v>
      </c>
      <c r="U249" s="189">
        <f ca="1">-RevReq!U694</f>
        <v>0</v>
      </c>
      <c r="V249" s="189">
        <f ca="1">-RevReq!V694</f>
        <v>0</v>
      </c>
      <c r="W249" s="189">
        <f ca="1">-RevReq!W694</f>
        <v>0</v>
      </c>
      <c r="X249" s="189">
        <f ca="1">-RevReq!X694</f>
        <v>0</v>
      </c>
      <c r="Y249" s="189">
        <f ca="1">-RevReq!Y694</f>
        <v>0</v>
      </c>
      <c r="Z249" s="189">
        <f ca="1">-RevReq!Z694</f>
        <v>0</v>
      </c>
      <c r="AA249" s="189">
        <f ca="1">-RevReq!AA694</f>
        <v>0</v>
      </c>
      <c r="AB249" s="189">
        <f ca="1">-RevReq!AB694</f>
        <v>0</v>
      </c>
      <c r="AC249" s="189">
        <f ca="1">-RevReq!AC694</f>
        <v>0</v>
      </c>
      <c r="AD249" s="189">
        <f ca="1">-RevReq!AD694</f>
        <v>0</v>
      </c>
      <c r="AE249" s="189">
        <f ca="1">-RevReq!AE694</f>
        <v>0</v>
      </c>
      <c r="AF249" s="189">
        <f ca="1">-RevReq!AF694</f>
        <v>0</v>
      </c>
      <c r="AG249" s="189">
        <f ca="1">-RevReq!AG694</f>
        <v>0</v>
      </c>
      <c r="AH249" s="189">
        <f ca="1">-RevReq!AH694</f>
        <v>0</v>
      </c>
      <c r="AI249" s="189">
        <f ca="1">-RevReq!AI694</f>
        <v>0</v>
      </c>
      <c r="AJ249" s="189">
        <f ca="1">-RevReq!AJ694</f>
        <v>0</v>
      </c>
      <c r="AK249" s="189">
        <f ca="1">-RevReq!AK694</f>
        <v>0</v>
      </c>
      <c r="AL249" s="189">
        <f ca="1">-RevReq!AL694</f>
        <v>0</v>
      </c>
      <c r="AM249" s="189">
        <f ca="1">-RevReq!AM694</f>
        <v>0</v>
      </c>
      <c r="AN249" s="189">
        <f ca="1">-RevReq!AN694</f>
        <v>0</v>
      </c>
      <c r="AO249" s="189">
        <f ca="1">-RevReq!AO694</f>
        <v>0</v>
      </c>
      <c r="AP249" s="189">
        <f ca="1">-RevReq!AP694</f>
        <v>0</v>
      </c>
      <c r="AQ249" s="189">
        <f ca="1">-RevReq!AQ694</f>
        <v>0</v>
      </c>
      <c r="AR249" s="189">
        <f ca="1">-RevReq!AR694</f>
        <v>0</v>
      </c>
      <c r="AS249" s="189">
        <f ca="1">-RevReq!AS694</f>
        <v>0</v>
      </c>
      <c r="AT249" s="189">
        <f ca="1">-RevReq!AT694</f>
        <v>0</v>
      </c>
      <c r="AU249" s="189">
        <f ca="1">-RevReq!AU694</f>
        <v>0</v>
      </c>
      <c r="AV249" s="189">
        <f ca="1">-RevReq!AV694</f>
        <v>0</v>
      </c>
      <c r="AW249" s="189">
        <f ca="1">-RevReq!AW694</f>
        <v>0</v>
      </c>
      <c r="AX249" s="189">
        <f ca="1">-RevReq!AX694</f>
        <v>0</v>
      </c>
      <c r="AY249" s="189">
        <f ca="1">-RevReq!AY694</f>
        <v>0</v>
      </c>
      <c r="AZ249" s="189">
        <f ca="1">-RevReq!AZ694</f>
        <v>0</v>
      </c>
      <c r="BA249" s="189">
        <f ca="1">-RevReq!BA694</f>
        <v>0</v>
      </c>
      <c r="BB249" s="189">
        <f ca="1">-RevReq!BB694</f>
        <v>0</v>
      </c>
      <c r="BC249" s="189">
        <f ca="1">-RevReq!BC694</f>
        <v>0</v>
      </c>
      <c r="BD249" s="189">
        <f ca="1">-RevReq!BD694</f>
        <v>0</v>
      </c>
      <c r="BE249" s="189">
        <f ca="1">-RevReq!BE694</f>
        <v>0</v>
      </c>
      <c r="BF249" s="189">
        <f ca="1">-RevReq!BF694</f>
        <v>0</v>
      </c>
      <c r="BG249" s="189">
        <f ca="1">-RevReq!BG694</f>
        <v>0</v>
      </c>
      <c r="BH249" s="189">
        <f ca="1">-RevReq!BH694</f>
        <v>0</v>
      </c>
      <c r="BI249" s="189">
        <f ca="1">-RevReq!BI694</f>
        <v>0</v>
      </c>
      <c r="BJ249" s="189">
        <f ca="1">-RevReq!BJ694</f>
        <v>0</v>
      </c>
      <c r="BK249" s="189">
        <f ca="1">-RevReq!BK694</f>
        <v>0</v>
      </c>
      <c r="BL249" s="189">
        <f ca="1">-RevReq!BL694</f>
        <v>0</v>
      </c>
      <c r="BM249" s="189">
        <f ca="1">-RevReq!BM694</f>
        <v>0</v>
      </c>
    </row>
    <row r="250" spans="3:65" x14ac:dyDescent="0.2">
      <c r="C250" s="51">
        <f t="shared" si="162"/>
        <v>16</v>
      </c>
      <c r="D250" s="37" t="str">
        <f t="shared" si="163"/>
        <v>item 16</v>
      </c>
      <c r="E250" s="37" t="str">
        <f t="shared" si="163"/>
        <v>Operating Expense</v>
      </c>
      <c r="F250" s="37">
        <f t="shared" si="163"/>
        <v>2</v>
      </c>
      <c r="G250" s="62"/>
      <c r="H250" s="64"/>
      <c r="K250" s="123">
        <f t="shared" ca="1" si="164"/>
        <v>0</v>
      </c>
      <c r="L250" s="124">
        <f t="shared" ca="1" si="165"/>
        <v>0</v>
      </c>
      <c r="O250" s="189">
        <f ca="1">-RevReq!O695</f>
        <v>0</v>
      </c>
      <c r="P250" s="189">
        <f ca="1">-RevReq!P695</f>
        <v>0</v>
      </c>
      <c r="Q250" s="189">
        <f ca="1">-RevReq!Q695</f>
        <v>0</v>
      </c>
      <c r="R250" s="189">
        <f ca="1">-RevReq!R695</f>
        <v>0</v>
      </c>
      <c r="S250" s="189">
        <f ca="1">-RevReq!S695</f>
        <v>0</v>
      </c>
      <c r="T250" s="189">
        <f ca="1">-RevReq!T695</f>
        <v>0</v>
      </c>
      <c r="U250" s="189">
        <f ca="1">-RevReq!U695</f>
        <v>0</v>
      </c>
      <c r="V250" s="189">
        <f ca="1">-RevReq!V695</f>
        <v>0</v>
      </c>
      <c r="W250" s="189">
        <f ca="1">-RevReq!W695</f>
        <v>0</v>
      </c>
      <c r="X250" s="189">
        <f ca="1">-RevReq!X695</f>
        <v>0</v>
      </c>
      <c r="Y250" s="189">
        <f ca="1">-RevReq!Y695</f>
        <v>0</v>
      </c>
      <c r="Z250" s="189">
        <f ca="1">-RevReq!Z695</f>
        <v>0</v>
      </c>
      <c r="AA250" s="189">
        <f ca="1">-RevReq!AA695</f>
        <v>0</v>
      </c>
      <c r="AB250" s="189">
        <f ca="1">-RevReq!AB695</f>
        <v>0</v>
      </c>
      <c r="AC250" s="189">
        <f ca="1">-RevReq!AC695</f>
        <v>0</v>
      </c>
      <c r="AD250" s="189">
        <f ca="1">-RevReq!AD695</f>
        <v>0</v>
      </c>
      <c r="AE250" s="189">
        <f ca="1">-RevReq!AE695</f>
        <v>0</v>
      </c>
      <c r="AF250" s="189">
        <f ca="1">-RevReq!AF695</f>
        <v>0</v>
      </c>
      <c r="AG250" s="189">
        <f ca="1">-RevReq!AG695</f>
        <v>0</v>
      </c>
      <c r="AH250" s="189">
        <f ca="1">-RevReq!AH695</f>
        <v>0</v>
      </c>
      <c r="AI250" s="189">
        <f ca="1">-RevReq!AI695</f>
        <v>0</v>
      </c>
      <c r="AJ250" s="189">
        <f ca="1">-RevReq!AJ695</f>
        <v>0</v>
      </c>
      <c r="AK250" s="189">
        <f ca="1">-RevReq!AK695</f>
        <v>0</v>
      </c>
      <c r="AL250" s="189">
        <f ca="1">-RevReq!AL695</f>
        <v>0</v>
      </c>
      <c r="AM250" s="189">
        <f ca="1">-RevReq!AM695</f>
        <v>0</v>
      </c>
      <c r="AN250" s="189">
        <f ca="1">-RevReq!AN695</f>
        <v>0</v>
      </c>
      <c r="AO250" s="189">
        <f ca="1">-RevReq!AO695</f>
        <v>0</v>
      </c>
      <c r="AP250" s="189">
        <f ca="1">-RevReq!AP695</f>
        <v>0</v>
      </c>
      <c r="AQ250" s="189">
        <f ca="1">-RevReq!AQ695</f>
        <v>0</v>
      </c>
      <c r="AR250" s="189">
        <f ca="1">-RevReq!AR695</f>
        <v>0</v>
      </c>
      <c r="AS250" s="189">
        <f ca="1">-RevReq!AS695</f>
        <v>0</v>
      </c>
      <c r="AT250" s="189">
        <f ca="1">-RevReq!AT695</f>
        <v>0</v>
      </c>
      <c r="AU250" s="189">
        <f ca="1">-RevReq!AU695</f>
        <v>0</v>
      </c>
      <c r="AV250" s="189">
        <f ca="1">-RevReq!AV695</f>
        <v>0</v>
      </c>
      <c r="AW250" s="189">
        <f ca="1">-RevReq!AW695</f>
        <v>0</v>
      </c>
      <c r="AX250" s="189">
        <f ca="1">-RevReq!AX695</f>
        <v>0</v>
      </c>
      <c r="AY250" s="189">
        <f ca="1">-RevReq!AY695</f>
        <v>0</v>
      </c>
      <c r="AZ250" s="189">
        <f ca="1">-RevReq!AZ695</f>
        <v>0</v>
      </c>
      <c r="BA250" s="189">
        <f ca="1">-RevReq!BA695</f>
        <v>0</v>
      </c>
      <c r="BB250" s="189">
        <f ca="1">-RevReq!BB695</f>
        <v>0</v>
      </c>
      <c r="BC250" s="189">
        <f ca="1">-RevReq!BC695</f>
        <v>0</v>
      </c>
      <c r="BD250" s="189">
        <f ca="1">-RevReq!BD695</f>
        <v>0</v>
      </c>
      <c r="BE250" s="189">
        <f ca="1">-RevReq!BE695</f>
        <v>0</v>
      </c>
      <c r="BF250" s="189">
        <f ca="1">-RevReq!BF695</f>
        <v>0</v>
      </c>
      <c r="BG250" s="189">
        <f ca="1">-RevReq!BG695</f>
        <v>0</v>
      </c>
      <c r="BH250" s="189">
        <f ca="1">-RevReq!BH695</f>
        <v>0</v>
      </c>
      <c r="BI250" s="189">
        <f ca="1">-RevReq!BI695</f>
        <v>0</v>
      </c>
      <c r="BJ250" s="189">
        <f ca="1">-RevReq!BJ695</f>
        <v>0</v>
      </c>
      <c r="BK250" s="189">
        <f ca="1">-RevReq!BK695</f>
        <v>0</v>
      </c>
      <c r="BL250" s="189">
        <f ca="1">-RevReq!BL695</f>
        <v>0</v>
      </c>
      <c r="BM250" s="189">
        <f ca="1">-RevReq!BM695</f>
        <v>0</v>
      </c>
    </row>
    <row r="251" spans="3:65" x14ac:dyDescent="0.2">
      <c r="C251" s="51">
        <f t="shared" si="162"/>
        <v>17</v>
      </c>
      <c r="D251" s="37" t="str">
        <f t="shared" si="163"/>
        <v>item 17</v>
      </c>
      <c r="E251" s="37" t="str">
        <f t="shared" si="163"/>
        <v>Operating Expense</v>
      </c>
      <c r="F251" s="37">
        <f t="shared" si="163"/>
        <v>2</v>
      </c>
      <c r="G251" s="62"/>
      <c r="H251" s="64"/>
      <c r="K251" s="123">
        <f t="shared" ca="1" si="164"/>
        <v>0</v>
      </c>
      <c r="L251" s="124">
        <f t="shared" ca="1" si="165"/>
        <v>0</v>
      </c>
      <c r="O251" s="189">
        <f ca="1">-RevReq!O696</f>
        <v>0</v>
      </c>
      <c r="P251" s="189">
        <f ca="1">-RevReq!P696</f>
        <v>0</v>
      </c>
      <c r="Q251" s="189">
        <f ca="1">-RevReq!Q696</f>
        <v>0</v>
      </c>
      <c r="R251" s="189">
        <f ca="1">-RevReq!R696</f>
        <v>0</v>
      </c>
      <c r="S251" s="189">
        <f ca="1">-RevReq!S696</f>
        <v>0</v>
      </c>
      <c r="T251" s="189">
        <f ca="1">-RevReq!T696</f>
        <v>0</v>
      </c>
      <c r="U251" s="189">
        <f ca="1">-RevReq!U696</f>
        <v>0</v>
      </c>
      <c r="V251" s="189">
        <f ca="1">-RevReq!V696</f>
        <v>0</v>
      </c>
      <c r="W251" s="189">
        <f ca="1">-RevReq!W696</f>
        <v>0</v>
      </c>
      <c r="X251" s="189">
        <f ca="1">-RevReq!X696</f>
        <v>0</v>
      </c>
      <c r="Y251" s="189">
        <f ca="1">-RevReq!Y696</f>
        <v>0</v>
      </c>
      <c r="Z251" s="189">
        <f ca="1">-RevReq!Z696</f>
        <v>0</v>
      </c>
      <c r="AA251" s="189">
        <f ca="1">-RevReq!AA696</f>
        <v>0</v>
      </c>
      <c r="AB251" s="189">
        <f ca="1">-RevReq!AB696</f>
        <v>0</v>
      </c>
      <c r="AC251" s="189">
        <f ca="1">-RevReq!AC696</f>
        <v>0</v>
      </c>
      <c r="AD251" s="189">
        <f ca="1">-RevReq!AD696</f>
        <v>0</v>
      </c>
      <c r="AE251" s="189">
        <f ca="1">-RevReq!AE696</f>
        <v>0</v>
      </c>
      <c r="AF251" s="189">
        <f ca="1">-RevReq!AF696</f>
        <v>0</v>
      </c>
      <c r="AG251" s="189">
        <f ca="1">-RevReq!AG696</f>
        <v>0</v>
      </c>
      <c r="AH251" s="189">
        <f ca="1">-RevReq!AH696</f>
        <v>0</v>
      </c>
      <c r="AI251" s="189">
        <f ca="1">-RevReq!AI696</f>
        <v>0</v>
      </c>
      <c r="AJ251" s="189">
        <f ca="1">-RevReq!AJ696</f>
        <v>0</v>
      </c>
      <c r="AK251" s="189">
        <f ca="1">-RevReq!AK696</f>
        <v>0</v>
      </c>
      <c r="AL251" s="189">
        <f ca="1">-RevReq!AL696</f>
        <v>0</v>
      </c>
      <c r="AM251" s="189">
        <f ca="1">-RevReq!AM696</f>
        <v>0</v>
      </c>
      <c r="AN251" s="189">
        <f ca="1">-RevReq!AN696</f>
        <v>0</v>
      </c>
      <c r="AO251" s="189">
        <f ca="1">-RevReq!AO696</f>
        <v>0</v>
      </c>
      <c r="AP251" s="189">
        <f ca="1">-RevReq!AP696</f>
        <v>0</v>
      </c>
      <c r="AQ251" s="189">
        <f ca="1">-RevReq!AQ696</f>
        <v>0</v>
      </c>
      <c r="AR251" s="189">
        <f ca="1">-RevReq!AR696</f>
        <v>0</v>
      </c>
      <c r="AS251" s="189">
        <f ca="1">-RevReq!AS696</f>
        <v>0</v>
      </c>
      <c r="AT251" s="189">
        <f ca="1">-RevReq!AT696</f>
        <v>0</v>
      </c>
      <c r="AU251" s="189">
        <f ca="1">-RevReq!AU696</f>
        <v>0</v>
      </c>
      <c r="AV251" s="189">
        <f ca="1">-RevReq!AV696</f>
        <v>0</v>
      </c>
      <c r="AW251" s="189">
        <f ca="1">-RevReq!AW696</f>
        <v>0</v>
      </c>
      <c r="AX251" s="189">
        <f ca="1">-RevReq!AX696</f>
        <v>0</v>
      </c>
      <c r="AY251" s="189">
        <f ca="1">-RevReq!AY696</f>
        <v>0</v>
      </c>
      <c r="AZ251" s="189">
        <f ca="1">-RevReq!AZ696</f>
        <v>0</v>
      </c>
      <c r="BA251" s="189">
        <f ca="1">-RevReq!BA696</f>
        <v>0</v>
      </c>
      <c r="BB251" s="189">
        <f ca="1">-RevReq!BB696</f>
        <v>0</v>
      </c>
      <c r="BC251" s="189">
        <f ca="1">-RevReq!BC696</f>
        <v>0</v>
      </c>
      <c r="BD251" s="189">
        <f ca="1">-RevReq!BD696</f>
        <v>0</v>
      </c>
      <c r="BE251" s="189">
        <f ca="1">-RevReq!BE696</f>
        <v>0</v>
      </c>
      <c r="BF251" s="189">
        <f ca="1">-RevReq!BF696</f>
        <v>0</v>
      </c>
      <c r="BG251" s="189">
        <f ca="1">-RevReq!BG696</f>
        <v>0</v>
      </c>
      <c r="BH251" s="189">
        <f ca="1">-RevReq!BH696</f>
        <v>0</v>
      </c>
      <c r="BI251" s="189">
        <f ca="1">-RevReq!BI696</f>
        <v>0</v>
      </c>
      <c r="BJ251" s="189">
        <f ca="1">-RevReq!BJ696</f>
        <v>0</v>
      </c>
      <c r="BK251" s="189">
        <f ca="1">-RevReq!BK696</f>
        <v>0</v>
      </c>
      <c r="BL251" s="189">
        <f ca="1">-RevReq!BL696</f>
        <v>0</v>
      </c>
      <c r="BM251" s="189">
        <f ca="1">-RevReq!BM696</f>
        <v>0</v>
      </c>
    </row>
    <row r="252" spans="3:65" x14ac:dyDescent="0.2">
      <c r="C252" s="51">
        <f t="shared" si="162"/>
        <v>18</v>
      </c>
      <c r="D252" s="37" t="str">
        <f t="shared" si="163"/>
        <v>item 18</v>
      </c>
      <c r="E252" s="37" t="str">
        <f t="shared" si="163"/>
        <v>Operating Expense</v>
      </c>
      <c r="F252" s="37">
        <f t="shared" si="163"/>
        <v>2</v>
      </c>
      <c r="G252" s="62"/>
      <c r="H252" s="64"/>
      <c r="K252" s="123">
        <f t="shared" ca="1" si="164"/>
        <v>0</v>
      </c>
      <c r="L252" s="124">
        <f t="shared" ca="1" si="165"/>
        <v>0</v>
      </c>
      <c r="O252" s="189">
        <f ca="1">-RevReq!O697</f>
        <v>0</v>
      </c>
      <c r="P252" s="189">
        <f ca="1">-RevReq!P697</f>
        <v>0</v>
      </c>
      <c r="Q252" s="189">
        <f ca="1">-RevReq!Q697</f>
        <v>0</v>
      </c>
      <c r="R252" s="189">
        <f ca="1">-RevReq!R697</f>
        <v>0</v>
      </c>
      <c r="S252" s="189">
        <f ca="1">-RevReq!S697</f>
        <v>0</v>
      </c>
      <c r="T252" s="189">
        <f ca="1">-RevReq!T697</f>
        <v>0</v>
      </c>
      <c r="U252" s="189">
        <f ca="1">-RevReq!U697</f>
        <v>0</v>
      </c>
      <c r="V252" s="189">
        <f ca="1">-RevReq!V697</f>
        <v>0</v>
      </c>
      <c r="W252" s="189">
        <f ca="1">-RevReq!W697</f>
        <v>0</v>
      </c>
      <c r="X252" s="189">
        <f ca="1">-RevReq!X697</f>
        <v>0</v>
      </c>
      <c r="Y252" s="189">
        <f ca="1">-RevReq!Y697</f>
        <v>0</v>
      </c>
      <c r="Z252" s="189">
        <f ca="1">-RevReq!Z697</f>
        <v>0</v>
      </c>
      <c r="AA252" s="189">
        <f ca="1">-RevReq!AA697</f>
        <v>0</v>
      </c>
      <c r="AB252" s="189">
        <f ca="1">-RevReq!AB697</f>
        <v>0</v>
      </c>
      <c r="AC252" s="189">
        <f ca="1">-RevReq!AC697</f>
        <v>0</v>
      </c>
      <c r="AD252" s="189">
        <f ca="1">-RevReq!AD697</f>
        <v>0</v>
      </c>
      <c r="AE252" s="189">
        <f ca="1">-RevReq!AE697</f>
        <v>0</v>
      </c>
      <c r="AF252" s="189">
        <f ca="1">-RevReq!AF697</f>
        <v>0</v>
      </c>
      <c r="AG252" s="189">
        <f ca="1">-RevReq!AG697</f>
        <v>0</v>
      </c>
      <c r="AH252" s="189">
        <f ca="1">-RevReq!AH697</f>
        <v>0</v>
      </c>
      <c r="AI252" s="189">
        <f ca="1">-RevReq!AI697</f>
        <v>0</v>
      </c>
      <c r="AJ252" s="189">
        <f ca="1">-RevReq!AJ697</f>
        <v>0</v>
      </c>
      <c r="AK252" s="189">
        <f ca="1">-RevReq!AK697</f>
        <v>0</v>
      </c>
      <c r="AL252" s="189">
        <f ca="1">-RevReq!AL697</f>
        <v>0</v>
      </c>
      <c r="AM252" s="189">
        <f ca="1">-RevReq!AM697</f>
        <v>0</v>
      </c>
      <c r="AN252" s="189">
        <f ca="1">-RevReq!AN697</f>
        <v>0</v>
      </c>
      <c r="AO252" s="189">
        <f ca="1">-RevReq!AO697</f>
        <v>0</v>
      </c>
      <c r="AP252" s="189">
        <f ca="1">-RevReq!AP697</f>
        <v>0</v>
      </c>
      <c r="AQ252" s="189">
        <f ca="1">-RevReq!AQ697</f>
        <v>0</v>
      </c>
      <c r="AR252" s="189">
        <f ca="1">-RevReq!AR697</f>
        <v>0</v>
      </c>
      <c r="AS252" s="189">
        <f ca="1">-RevReq!AS697</f>
        <v>0</v>
      </c>
      <c r="AT252" s="189">
        <f ca="1">-RevReq!AT697</f>
        <v>0</v>
      </c>
      <c r="AU252" s="189">
        <f ca="1">-RevReq!AU697</f>
        <v>0</v>
      </c>
      <c r="AV252" s="189">
        <f ca="1">-RevReq!AV697</f>
        <v>0</v>
      </c>
      <c r="AW252" s="189">
        <f ca="1">-RevReq!AW697</f>
        <v>0</v>
      </c>
      <c r="AX252" s="189">
        <f ca="1">-RevReq!AX697</f>
        <v>0</v>
      </c>
      <c r="AY252" s="189">
        <f ca="1">-RevReq!AY697</f>
        <v>0</v>
      </c>
      <c r="AZ252" s="189">
        <f ca="1">-RevReq!AZ697</f>
        <v>0</v>
      </c>
      <c r="BA252" s="189">
        <f ca="1">-RevReq!BA697</f>
        <v>0</v>
      </c>
      <c r="BB252" s="189">
        <f ca="1">-RevReq!BB697</f>
        <v>0</v>
      </c>
      <c r="BC252" s="189">
        <f ca="1">-RevReq!BC697</f>
        <v>0</v>
      </c>
      <c r="BD252" s="189">
        <f ca="1">-RevReq!BD697</f>
        <v>0</v>
      </c>
      <c r="BE252" s="189">
        <f ca="1">-RevReq!BE697</f>
        <v>0</v>
      </c>
      <c r="BF252" s="189">
        <f ca="1">-RevReq!BF697</f>
        <v>0</v>
      </c>
      <c r="BG252" s="189">
        <f ca="1">-RevReq!BG697</f>
        <v>0</v>
      </c>
      <c r="BH252" s="189">
        <f ca="1">-RevReq!BH697</f>
        <v>0</v>
      </c>
      <c r="BI252" s="189">
        <f ca="1">-RevReq!BI697</f>
        <v>0</v>
      </c>
      <c r="BJ252" s="189">
        <f ca="1">-RevReq!BJ697</f>
        <v>0</v>
      </c>
      <c r="BK252" s="189">
        <f ca="1">-RevReq!BK697</f>
        <v>0</v>
      </c>
      <c r="BL252" s="189">
        <f ca="1">-RevReq!BL697</f>
        <v>0</v>
      </c>
      <c r="BM252" s="189">
        <f ca="1">-RevReq!BM697</f>
        <v>0</v>
      </c>
    </row>
    <row r="253" spans="3:65" x14ac:dyDescent="0.2">
      <c r="C253" s="51">
        <f t="shared" si="162"/>
        <v>19</v>
      </c>
      <c r="D253" s="37" t="str">
        <f t="shared" si="163"/>
        <v>item 19</v>
      </c>
      <c r="E253" s="37" t="str">
        <f t="shared" si="163"/>
        <v>Operating Expense</v>
      </c>
      <c r="F253" s="37">
        <f t="shared" si="163"/>
        <v>2</v>
      </c>
      <c r="G253" s="62"/>
      <c r="H253" s="64"/>
      <c r="K253" s="123">
        <f t="shared" ca="1" si="164"/>
        <v>0</v>
      </c>
      <c r="L253" s="124">
        <f t="shared" ca="1" si="165"/>
        <v>0</v>
      </c>
      <c r="O253" s="189">
        <f ca="1">-RevReq!O698</f>
        <v>0</v>
      </c>
      <c r="P253" s="189">
        <f ca="1">-RevReq!P698</f>
        <v>0</v>
      </c>
      <c r="Q253" s="189">
        <f ca="1">-RevReq!Q698</f>
        <v>0</v>
      </c>
      <c r="R253" s="189">
        <f ca="1">-RevReq!R698</f>
        <v>0</v>
      </c>
      <c r="S253" s="189">
        <f ca="1">-RevReq!S698</f>
        <v>0</v>
      </c>
      <c r="T253" s="189">
        <f ca="1">-RevReq!T698</f>
        <v>0</v>
      </c>
      <c r="U253" s="189">
        <f ca="1">-RevReq!U698</f>
        <v>0</v>
      </c>
      <c r="V253" s="189">
        <f ca="1">-RevReq!V698</f>
        <v>0</v>
      </c>
      <c r="W253" s="189">
        <f ca="1">-RevReq!W698</f>
        <v>0</v>
      </c>
      <c r="X253" s="189">
        <f ca="1">-RevReq!X698</f>
        <v>0</v>
      </c>
      <c r="Y253" s="189">
        <f ca="1">-RevReq!Y698</f>
        <v>0</v>
      </c>
      <c r="Z253" s="189">
        <f ca="1">-RevReq!Z698</f>
        <v>0</v>
      </c>
      <c r="AA253" s="189">
        <f ca="1">-RevReq!AA698</f>
        <v>0</v>
      </c>
      <c r="AB253" s="189">
        <f ca="1">-RevReq!AB698</f>
        <v>0</v>
      </c>
      <c r="AC253" s="189">
        <f ca="1">-RevReq!AC698</f>
        <v>0</v>
      </c>
      <c r="AD253" s="189">
        <f ca="1">-RevReq!AD698</f>
        <v>0</v>
      </c>
      <c r="AE253" s="189">
        <f ca="1">-RevReq!AE698</f>
        <v>0</v>
      </c>
      <c r="AF253" s="189">
        <f ca="1">-RevReq!AF698</f>
        <v>0</v>
      </c>
      <c r="AG253" s="189">
        <f ca="1">-RevReq!AG698</f>
        <v>0</v>
      </c>
      <c r="AH253" s="189">
        <f ca="1">-RevReq!AH698</f>
        <v>0</v>
      </c>
      <c r="AI253" s="189">
        <f ca="1">-RevReq!AI698</f>
        <v>0</v>
      </c>
      <c r="AJ253" s="189">
        <f ca="1">-RevReq!AJ698</f>
        <v>0</v>
      </c>
      <c r="AK253" s="189">
        <f ca="1">-RevReq!AK698</f>
        <v>0</v>
      </c>
      <c r="AL253" s="189">
        <f ca="1">-RevReq!AL698</f>
        <v>0</v>
      </c>
      <c r="AM253" s="189">
        <f ca="1">-RevReq!AM698</f>
        <v>0</v>
      </c>
      <c r="AN253" s="189">
        <f ca="1">-RevReq!AN698</f>
        <v>0</v>
      </c>
      <c r="AO253" s="189">
        <f ca="1">-RevReq!AO698</f>
        <v>0</v>
      </c>
      <c r="AP253" s="189">
        <f ca="1">-RevReq!AP698</f>
        <v>0</v>
      </c>
      <c r="AQ253" s="189">
        <f ca="1">-RevReq!AQ698</f>
        <v>0</v>
      </c>
      <c r="AR253" s="189">
        <f ca="1">-RevReq!AR698</f>
        <v>0</v>
      </c>
      <c r="AS253" s="189">
        <f ca="1">-RevReq!AS698</f>
        <v>0</v>
      </c>
      <c r="AT253" s="189">
        <f ca="1">-RevReq!AT698</f>
        <v>0</v>
      </c>
      <c r="AU253" s="189">
        <f ca="1">-RevReq!AU698</f>
        <v>0</v>
      </c>
      <c r="AV253" s="189">
        <f ca="1">-RevReq!AV698</f>
        <v>0</v>
      </c>
      <c r="AW253" s="189">
        <f ca="1">-RevReq!AW698</f>
        <v>0</v>
      </c>
      <c r="AX253" s="189">
        <f ca="1">-RevReq!AX698</f>
        <v>0</v>
      </c>
      <c r="AY253" s="189">
        <f ca="1">-RevReq!AY698</f>
        <v>0</v>
      </c>
      <c r="AZ253" s="189">
        <f ca="1">-RevReq!AZ698</f>
        <v>0</v>
      </c>
      <c r="BA253" s="189">
        <f ca="1">-RevReq!BA698</f>
        <v>0</v>
      </c>
      <c r="BB253" s="189">
        <f ca="1">-RevReq!BB698</f>
        <v>0</v>
      </c>
      <c r="BC253" s="189">
        <f ca="1">-RevReq!BC698</f>
        <v>0</v>
      </c>
      <c r="BD253" s="189">
        <f ca="1">-RevReq!BD698</f>
        <v>0</v>
      </c>
      <c r="BE253" s="189">
        <f ca="1">-RevReq!BE698</f>
        <v>0</v>
      </c>
      <c r="BF253" s="189">
        <f ca="1">-RevReq!BF698</f>
        <v>0</v>
      </c>
      <c r="BG253" s="189">
        <f ca="1">-RevReq!BG698</f>
        <v>0</v>
      </c>
      <c r="BH253" s="189">
        <f ca="1">-RevReq!BH698</f>
        <v>0</v>
      </c>
      <c r="BI253" s="189">
        <f ca="1">-RevReq!BI698</f>
        <v>0</v>
      </c>
      <c r="BJ253" s="189">
        <f ca="1">-RevReq!BJ698</f>
        <v>0</v>
      </c>
      <c r="BK253" s="189">
        <f ca="1">-RevReq!BK698</f>
        <v>0</v>
      </c>
      <c r="BL253" s="189">
        <f ca="1">-RevReq!BL698</f>
        <v>0</v>
      </c>
      <c r="BM253" s="189">
        <f ca="1">-RevReq!BM698</f>
        <v>0</v>
      </c>
    </row>
    <row r="254" spans="3:65" x14ac:dyDescent="0.2">
      <c r="C254" s="51">
        <f t="shared" si="162"/>
        <v>20</v>
      </c>
      <c r="D254" s="37" t="str">
        <f t="shared" si="163"/>
        <v>item 20</v>
      </c>
      <c r="E254" s="37" t="str">
        <f t="shared" si="163"/>
        <v>Operating Expense</v>
      </c>
      <c r="F254" s="37">
        <f t="shared" si="163"/>
        <v>2</v>
      </c>
      <c r="G254" s="62"/>
      <c r="H254" s="64"/>
      <c r="K254" s="123">
        <f t="shared" ca="1" si="164"/>
        <v>0</v>
      </c>
      <c r="L254" s="124">
        <f t="shared" ca="1" si="165"/>
        <v>0</v>
      </c>
      <c r="O254" s="189">
        <f ca="1">-RevReq!O699</f>
        <v>0</v>
      </c>
      <c r="P254" s="189">
        <f ca="1">-RevReq!P699</f>
        <v>0</v>
      </c>
      <c r="Q254" s="189">
        <f ca="1">-RevReq!Q699</f>
        <v>0</v>
      </c>
      <c r="R254" s="189">
        <f ca="1">-RevReq!R699</f>
        <v>0</v>
      </c>
      <c r="S254" s="189">
        <f ca="1">-RevReq!S699</f>
        <v>0</v>
      </c>
      <c r="T254" s="189">
        <f ca="1">-RevReq!T699</f>
        <v>0</v>
      </c>
      <c r="U254" s="189">
        <f ca="1">-RevReq!U699</f>
        <v>0</v>
      </c>
      <c r="V254" s="189">
        <f ca="1">-RevReq!V699</f>
        <v>0</v>
      </c>
      <c r="W254" s="189">
        <f ca="1">-RevReq!W699</f>
        <v>0</v>
      </c>
      <c r="X254" s="189">
        <f ca="1">-RevReq!X699</f>
        <v>0</v>
      </c>
      <c r="Y254" s="189">
        <f ca="1">-RevReq!Y699</f>
        <v>0</v>
      </c>
      <c r="Z254" s="189">
        <f ca="1">-RevReq!Z699</f>
        <v>0</v>
      </c>
      <c r="AA254" s="189">
        <f ca="1">-RevReq!AA699</f>
        <v>0</v>
      </c>
      <c r="AB254" s="189">
        <f ca="1">-RevReq!AB699</f>
        <v>0</v>
      </c>
      <c r="AC254" s="189">
        <f ca="1">-RevReq!AC699</f>
        <v>0</v>
      </c>
      <c r="AD254" s="189">
        <f ca="1">-RevReq!AD699</f>
        <v>0</v>
      </c>
      <c r="AE254" s="189">
        <f ca="1">-RevReq!AE699</f>
        <v>0</v>
      </c>
      <c r="AF254" s="189">
        <f ca="1">-RevReq!AF699</f>
        <v>0</v>
      </c>
      <c r="AG254" s="189">
        <f ca="1">-RevReq!AG699</f>
        <v>0</v>
      </c>
      <c r="AH254" s="189">
        <f ca="1">-RevReq!AH699</f>
        <v>0</v>
      </c>
      <c r="AI254" s="189">
        <f ca="1">-RevReq!AI699</f>
        <v>0</v>
      </c>
      <c r="AJ254" s="189">
        <f ca="1">-RevReq!AJ699</f>
        <v>0</v>
      </c>
      <c r="AK254" s="189">
        <f ca="1">-RevReq!AK699</f>
        <v>0</v>
      </c>
      <c r="AL254" s="189">
        <f ca="1">-RevReq!AL699</f>
        <v>0</v>
      </c>
      <c r="AM254" s="189">
        <f ca="1">-RevReq!AM699</f>
        <v>0</v>
      </c>
      <c r="AN254" s="189">
        <f ca="1">-RevReq!AN699</f>
        <v>0</v>
      </c>
      <c r="AO254" s="189">
        <f ca="1">-RevReq!AO699</f>
        <v>0</v>
      </c>
      <c r="AP254" s="189">
        <f ca="1">-RevReq!AP699</f>
        <v>0</v>
      </c>
      <c r="AQ254" s="189">
        <f ca="1">-RevReq!AQ699</f>
        <v>0</v>
      </c>
      <c r="AR254" s="189">
        <f ca="1">-RevReq!AR699</f>
        <v>0</v>
      </c>
      <c r="AS254" s="189">
        <f ca="1">-RevReq!AS699</f>
        <v>0</v>
      </c>
      <c r="AT254" s="189">
        <f ca="1">-RevReq!AT699</f>
        <v>0</v>
      </c>
      <c r="AU254" s="189">
        <f ca="1">-RevReq!AU699</f>
        <v>0</v>
      </c>
      <c r="AV254" s="189">
        <f ca="1">-RevReq!AV699</f>
        <v>0</v>
      </c>
      <c r="AW254" s="189">
        <f ca="1">-RevReq!AW699</f>
        <v>0</v>
      </c>
      <c r="AX254" s="189">
        <f ca="1">-RevReq!AX699</f>
        <v>0</v>
      </c>
      <c r="AY254" s="189">
        <f ca="1">-RevReq!AY699</f>
        <v>0</v>
      </c>
      <c r="AZ254" s="189">
        <f ca="1">-RevReq!AZ699</f>
        <v>0</v>
      </c>
      <c r="BA254" s="189">
        <f ca="1">-RevReq!BA699</f>
        <v>0</v>
      </c>
      <c r="BB254" s="189">
        <f ca="1">-RevReq!BB699</f>
        <v>0</v>
      </c>
      <c r="BC254" s="189">
        <f ca="1">-RevReq!BC699</f>
        <v>0</v>
      </c>
      <c r="BD254" s="189">
        <f ca="1">-RevReq!BD699</f>
        <v>0</v>
      </c>
      <c r="BE254" s="189">
        <f ca="1">-RevReq!BE699</f>
        <v>0</v>
      </c>
      <c r="BF254" s="189">
        <f ca="1">-RevReq!BF699</f>
        <v>0</v>
      </c>
      <c r="BG254" s="189">
        <f ca="1">-RevReq!BG699</f>
        <v>0</v>
      </c>
      <c r="BH254" s="189">
        <f ca="1">-RevReq!BH699</f>
        <v>0</v>
      </c>
      <c r="BI254" s="189">
        <f ca="1">-RevReq!BI699</f>
        <v>0</v>
      </c>
      <c r="BJ254" s="189">
        <f ca="1">-RevReq!BJ699</f>
        <v>0</v>
      </c>
      <c r="BK254" s="189">
        <f ca="1">-RevReq!BK699</f>
        <v>0</v>
      </c>
      <c r="BL254" s="189">
        <f ca="1">-RevReq!BL699</f>
        <v>0</v>
      </c>
      <c r="BM254" s="189">
        <f ca="1">-RevReq!BM699</f>
        <v>0</v>
      </c>
    </row>
    <row r="255" spans="3:65" x14ac:dyDescent="0.2">
      <c r="C255" s="51">
        <f t="shared" si="162"/>
        <v>21</v>
      </c>
      <c r="D255" s="37" t="str">
        <f t="shared" si="163"/>
        <v>item 21</v>
      </c>
      <c r="E255" s="37" t="str">
        <f t="shared" si="163"/>
        <v>Operating Expense</v>
      </c>
      <c r="F255" s="37">
        <f t="shared" si="163"/>
        <v>2</v>
      </c>
      <c r="G255" s="62"/>
      <c r="H255" s="64"/>
      <c r="K255" s="123">
        <f t="shared" ca="1" si="164"/>
        <v>0</v>
      </c>
      <c r="L255" s="124">
        <f t="shared" ca="1" si="165"/>
        <v>0</v>
      </c>
      <c r="O255" s="189">
        <f ca="1">-RevReq!O700</f>
        <v>0</v>
      </c>
      <c r="P255" s="189">
        <f ca="1">-RevReq!P700</f>
        <v>0</v>
      </c>
      <c r="Q255" s="189">
        <f ca="1">-RevReq!Q700</f>
        <v>0</v>
      </c>
      <c r="R255" s="189">
        <f ca="1">-RevReq!R700</f>
        <v>0</v>
      </c>
      <c r="S255" s="189">
        <f ca="1">-RevReq!S700</f>
        <v>0</v>
      </c>
      <c r="T255" s="189">
        <f ca="1">-RevReq!T700</f>
        <v>0</v>
      </c>
      <c r="U255" s="189">
        <f ca="1">-RevReq!U700</f>
        <v>0</v>
      </c>
      <c r="V255" s="189">
        <f ca="1">-RevReq!V700</f>
        <v>0</v>
      </c>
      <c r="W255" s="189">
        <f ca="1">-RevReq!W700</f>
        <v>0</v>
      </c>
      <c r="X255" s="189">
        <f ca="1">-RevReq!X700</f>
        <v>0</v>
      </c>
      <c r="Y255" s="189">
        <f ca="1">-RevReq!Y700</f>
        <v>0</v>
      </c>
      <c r="Z255" s="189">
        <f ca="1">-RevReq!Z700</f>
        <v>0</v>
      </c>
      <c r="AA255" s="189">
        <f ca="1">-RevReq!AA700</f>
        <v>0</v>
      </c>
      <c r="AB255" s="189">
        <f ca="1">-RevReq!AB700</f>
        <v>0</v>
      </c>
      <c r="AC255" s="189">
        <f ca="1">-RevReq!AC700</f>
        <v>0</v>
      </c>
      <c r="AD255" s="189">
        <f ca="1">-RevReq!AD700</f>
        <v>0</v>
      </c>
      <c r="AE255" s="189">
        <f ca="1">-RevReq!AE700</f>
        <v>0</v>
      </c>
      <c r="AF255" s="189">
        <f ca="1">-RevReq!AF700</f>
        <v>0</v>
      </c>
      <c r="AG255" s="189">
        <f ca="1">-RevReq!AG700</f>
        <v>0</v>
      </c>
      <c r="AH255" s="189">
        <f ca="1">-RevReq!AH700</f>
        <v>0</v>
      </c>
      <c r="AI255" s="189">
        <f ca="1">-RevReq!AI700</f>
        <v>0</v>
      </c>
      <c r="AJ255" s="189">
        <f ca="1">-RevReq!AJ700</f>
        <v>0</v>
      </c>
      <c r="AK255" s="189">
        <f ca="1">-RevReq!AK700</f>
        <v>0</v>
      </c>
      <c r="AL255" s="189">
        <f ca="1">-RevReq!AL700</f>
        <v>0</v>
      </c>
      <c r="AM255" s="189">
        <f ca="1">-RevReq!AM700</f>
        <v>0</v>
      </c>
      <c r="AN255" s="189">
        <f ca="1">-RevReq!AN700</f>
        <v>0</v>
      </c>
      <c r="AO255" s="189">
        <f ca="1">-RevReq!AO700</f>
        <v>0</v>
      </c>
      <c r="AP255" s="189">
        <f ca="1">-RevReq!AP700</f>
        <v>0</v>
      </c>
      <c r="AQ255" s="189">
        <f ca="1">-RevReq!AQ700</f>
        <v>0</v>
      </c>
      <c r="AR255" s="189">
        <f ca="1">-RevReq!AR700</f>
        <v>0</v>
      </c>
      <c r="AS255" s="189">
        <f ca="1">-RevReq!AS700</f>
        <v>0</v>
      </c>
      <c r="AT255" s="189">
        <f ca="1">-RevReq!AT700</f>
        <v>0</v>
      </c>
      <c r="AU255" s="189">
        <f ca="1">-RevReq!AU700</f>
        <v>0</v>
      </c>
      <c r="AV255" s="189">
        <f ca="1">-RevReq!AV700</f>
        <v>0</v>
      </c>
      <c r="AW255" s="189">
        <f ca="1">-RevReq!AW700</f>
        <v>0</v>
      </c>
      <c r="AX255" s="189">
        <f ca="1">-RevReq!AX700</f>
        <v>0</v>
      </c>
      <c r="AY255" s="189">
        <f ca="1">-RevReq!AY700</f>
        <v>0</v>
      </c>
      <c r="AZ255" s="189">
        <f ca="1">-RevReq!AZ700</f>
        <v>0</v>
      </c>
      <c r="BA255" s="189">
        <f ca="1">-RevReq!BA700</f>
        <v>0</v>
      </c>
      <c r="BB255" s="189">
        <f ca="1">-RevReq!BB700</f>
        <v>0</v>
      </c>
      <c r="BC255" s="189">
        <f ca="1">-RevReq!BC700</f>
        <v>0</v>
      </c>
      <c r="BD255" s="189">
        <f ca="1">-RevReq!BD700</f>
        <v>0</v>
      </c>
      <c r="BE255" s="189">
        <f ca="1">-RevReq!BE700</f>
        <v>0</v>
      </c>
      <c r="BF255" s="189">
        <f ca="1">-RevReq!BF700</f>
        <v>0</v>
      </c>
      <c r="BG255" s="189">
        <f ca="1">-RevReq!BG700</f>
        <v>0</v>
      </c>
      <c r="BH255" s="189">
        <f ca="1">-RevReq!BH700</f>
        <v>0</v>
      </c>
      <c r="BI255" s="189">
        <f ca="1">-RevReq!BI700</f>
        <v>0</v>
      </c>
      <c r="BJ255" s="189">
        <f ca="1">-RevReq!BJ700</f>
        <v>0</v>
      </c>
      <c r="BK255" s="189">
        <f ca="1">-RevReq!BK700</f>
        <v>0</v>
      </c>
      <c r="BL255" s="189">
        <f ca="1">-RevReq!BL700</f>
        <v>0</v>
      </c>
      <c r="BM255" s="189">
        <f ca="1">-RevReq!BM700</f>
        <v>0</v>
      </c>
    </row>
    <row r="256" spans="3:65" x14ac:dyDescent="0.2">
      <c r="C256" s="51">
        <f t="shared" si="162"/>
        <v>22</v>
      </c>
      <c r="D256" s="37" t="str">
        <f t="shared" si="163"/>
        <v>item 22</v>
      </c>
      <c r="E256" s="37" t="str">
        <f t="shared" si="163"/>
        <v>Operating Expense</v>
      </c>
      <c r="F256" s="37">
        <f t="shared" si="163"/>
        <v>2</v>
      </c>
      <c r="G256" s="62"/>
      <c r="H256" s="64"/>
      <c r="K256" s="123">
        <f t="shared" ca="1" si="164"/>
        <v>0</v>
      </c>
      <c r="L256" s="124">
        <f t="shared" ca="1" si="165"/>
        <v>0</v>
      </c>
      <c r="O256" s="189">
        <f ca="1">-RevReq!O701</f>
        <v>0</v>
      </c>
      <c r="P256" s="189">
        <f ca="1">-RevReq!P701</f>
        <v>0</v>
      </c>
      <c r="Q256" s="189">
        <f ca="1">-RevReq!Q701</f>
        <v>0</v>
      </c>
      <c r="R256" s="189">
        <f ca="1">-RevReq!R701</f>
        <v>0</v>
      </c>
      <c r="S256" s="189">
        <f ca="1">-RevReq!S701</f>
        <v>0</v>
      </c>
      <c r="T256" s="189">
        <f ca="1">-RevReq!T701</f>
        <v>0</v>
      </c>
      <c r="U256" s="189">
        <f ca="1">-RevReq!U701</f>
        <v>0</v>
      </c>
      <c r="V256" s="189">
        <f ca="1">-RevReq!V701</f>
        <v>0</v>
      </c>
      <c r="W256" s="189">
        <f ca="1">-RevReq!W701</f>
        <v>0</v>
      </c>
      <c r="X256" s="189">
        <f ca="1">-RevReq!X701</f>
        <v>0</v>
      </c>
      <c r="Y256" s="189">
        <f ca="1">-RevReq!Y701</f>
        <v>0</v>
      </c>
      <c r="Z256" s="189">
        <f ca="1">-RevReq!Z701</f>
        <v>0</v>
      </c>
      <c r="AA256" s="189">
        <f ca="1">-RevReq!AA701</f>
        <v>0</v>
      </c>
      <c r="AB256" s="189">
        <f ca="1">-RevReq!AB701</f>
        <v>0</v>
      </c>
      <c r="AC256" s="189">
        <f ca="1">-RevReq!AC701</f>
        <v>0</v>
      </c>
      <c r="AD256" s="189">
        <f ca="1">-RevReq!AD701</f>
        <v>0</v>
      </c>
      <c r="AE256" s="189">
        <f ca="1">-RevReq!AE701</f>
        <v>0</v>
      </c>
      <c r="AF256" s="189">
        <f ca="1">-RevReq!AF701</f>
        <v>0</v>
      </c>
      <c r="AG256" s="189">
        <f ca="1">-RevReq!AG701</f>
        <v>0</v>
      </c>
      <c r="AH256" s="189">
        <f ca="1">-RevReq!AH701</f>
        <v>0</v>
      </c>
      <c r="AI256" s="189">
        <f ca="1">-RevReq!AI701</f>
        <v>0</v>
      </c>
      <c r="AJ256" s="189">
        <f ca="1">-RevReq!AJ701</f>
        <v>0</v>
      </c>
      <c r="AK256" s="189">
        <f ca="1">-RevReq!AK701</f>
        <v>0</v>
      </c>
      <c r="AL256" s="189">
        <f ca="1">-RevReq!AL701</f>
        <v>0</v>
      </c>
      <c r="AM256" s="189">
        <f ca="1">-RevReq!AM701</f>
        <v>0</v>
      </c>
      <c r="AN256" s="189">
        <f ca="1">-RevReq!AN701</f>
        <v>0</v>
      </c>
      <c r="AO256" s="189">
        <f ca="1">-RevReq!AO701</f>
        <v>0</v>
      </c>
      <c r="AP256" s="189">
        <f ca="1">-RevReq!AP701</f>
        <v>0</v>
      </c>
      <c r="AQ256" s="189">
        <f ca="1">-RevReq!AQ701</f>
        <v>0</v>
      </c>
      <c r="AR256" s="189">
        <f ca="1">-RevReq!AR701</f>
        <v>0</v>
      </c>
      <c r="AS256" s="189">
        <f ca="1">-RevReq!AS701</f>
        <v>0</v>
      </c>
      <c r="AT256" s="189">
        <f ca="1">-RevReq!AT701</f>
        <v>0</v>
      </c>
      <c r="AU256" s="189">
        <f ca="1">-RevReq!AU701</f>
        <v>0</v>
      </c>
      <c r="AV256" s="189">
        <f ca="1">-RevReq!AV701</f>
        <v>0</v>
      </c>
      <c r="AW256" s="189">
        <f ca="1">-RevReq!AW701</f>
        <v>0</v>
      </c>
      <c r="AX256" s="189">
        <f ca="1">-RevReq!AX701</f>
        <v>0</v>
      </c>
      <c r="AY256" s="189">
        <f ca="1">-RevReq!AY701</f>
        <v>0</v>
      </c>
      <c r="AZ256" s="189">
        <f ca="1">-RevReq!AZ701</f>
        <v>0</v>
      </c>
      <c r="BA256" s="189">
        <f ca="1">-RevReq!BA701</f>
        <v>0</v>
      </c>
      <c r="BB256" s="189">
        <f ca="1">-RevReq!BB701</f>
        <v>0</v>
      </c>
      <c r="BC256" s="189">
        <f ca="1">-RevReq!BC701</f>
        <v>0</v>
      </c>
      <c r="BD256" s="189">
        <f ca="1">-RevReq!BD701</f>
        <v>0</v>
      </c>
      <c r="BE256" s="189">
        <f ca="1">-RevReq!BE701</f>
        <v>0</v>
      </c>
      <c r="BF256" s="189">
        <f ca="1">-RevReq!BF701</f>
        <v>0</v>
      </c>
      <c r="BG256" s="189">
        <f ca="1">-RevReq!BG701</f>
        <v>0</v>
      </c>
      <c r="BH256" s="189">
        <f ca="1">-RevReq!BH701</f>
        <v>0</v>
      </c>
      <c r="BI256" s="189">
        <f ca="1">-RevReq!BI701</f>
        <v>0</v>
      </c>
      <c r="BJ256" s="189">
        <f ca="1">-RevReq!BJ701</f>
        <v>0</v>
      </c>
      <c r="BK256" s="189">
        <f ca="1">-RevReq!BK701</f>
        <v>0</v>
      </c>
      <c r="BL256" s="189">
        <f ca="1">-RevReq!BL701</f>
        <v>0</v>
      </c>
      <c r="BM256" s="189">
        <f ca="1">-RevReq!BM701</f>
        <v>0</v>
      </c>
    </row>
    <row r="257" spans="3:65" x14ac:dyDescent="0.2">
      <c r="C257" s="51">
        <f t="shared" si="162"/>
        <v>23</v>
      </c>
      <c r="D257" s="37" t="str">
        <f t="shared" si="163"/>
        <v>item 23</v>
      </c>
      <c r="E257" s="37" t="str">
        <f t="shared" si="163"/>
        <v>Operating Expense</v>
      </c>
      <c r="F257" s="37">
        <f t="shared" si="163"/>
        <v>2</v>
      </c>
      <c r="G257" s="62"/>
      <c r="H257" s="64"/>
      <c r="K257" s="123">
        <f t="shared" ca="1" si="164"/>
        <v>0</v>
      </c>
      <c r="L257" s="124">
        <f t="shared" ca="1" si="165"/>
        <v>0</v>
      </c>
      <c r="O257" s="189">
        <f ca="1">-RevReq!O702</f>
        <v>0</v>
      </c>
      <c r="P257" s="189">
        <f ca="1">-RevReq!P702</f>
        <v>0</v>
      </c>
      <c r="Q257" s="189">
        <f ca="1">-RevReq!Q702</f>
        <v>0</v>
      </c>
      <c r="R257" s="189">
        <f ca="1">-RevReq!R702</f>
        <v>0</v>
      </c>
      <c r="S257" s="189">
        <f ca="1">-RevReq!S702</f>
        <v>0</v>
      </c>
      <c r="T257" s="189">
        <f ca="1">-RevReq!T702</f>
        <v>0</v>
      </c>
      <c r="U257" s="189">
        <f ca="1">-RevReq!U702</f>
        <v>0</v>
      </c>
      <c r="V257" s="189">
        <f ca="1">-RevReq!V702</f>
        <v>0</v>
      </c>
      <c r="W257" s="189">
        <f ca="1">-RevReq!W702</f>
        <v>0</v>
      </c>
      <c r="X257" s="189">
        <f ca="1">-RevReq!X702</f>
        <v>0</v>
      </c>
      <c r="Y257" s="189">
        <f ca="1">-RevReq!Y702</f>
        <v>0</v>
      </c>
      <c r="Z257" s="189">
        <f ca="1">-RevReq!Z702</f>
        <v>0</v>
      </c>
      <c r="AA257" s="189">
        <f ca="1">-RevReq!AA702</f>
        <v>0</v>
      </c>
      <c r="AB257" s="189">
        <f ca="1">-RevReq!AB702</f>
        <v>0</v>
      </c>
      <c r="AC257" s="189">
        <f ca="1">-RevReq!AC702</f>
        <v>0</v>
      </c>
      <c r="AD257" s="189">
        <f ca="1">-RevReq!AD702</f>
        <v>0</v>
      </c>
      <c r="AE257" s="189">
        <f ca="1">-RevReq!AE702</f>
        <v>0</v>
      </c>
      <c r="AF257" s="189">
        <f ca="1">-RevReq!AF702</f>
        <v>0</v>
      </c>
      <c r="AG257" s="189">
        <f ca="1">-RevReq!AG702</f>
        <v>0</v>
      </c>
      <c r="AH257" s="189">
        <f ca="1">-RevReq!AH702</f>
        <v>0</v>
      </c>
      <c r="AI257" s="189">
        <f ca="1">-RevReq!AI702</f>
        <v>0</v>
      </c>
      <c r="AJ257" s="189">
        <f ca="1">-RevReq!AJ702</f>
        <v>0</v>
      </c>
      <c r="AK257" s="189">
        <f ca="1">-RevReq!AK702</f>
        <v>0</v>
      </c>
      <c r="AL257" s="189">
        <f ca="1">-RevReq!AL702</f>
        <v>0</v>
      </c>
      <c r="AM257" s="189">
        <f ca="1">-RevReq!AM702</f>
        <v>0</v>
      </c>
      <c r="AN257" s="189">
        <f ca="1">-RevReq!AN702</f>
        <v>0</v>
      </c>
      <c r="AO257" s="189">
        <f ca="1">-RevReq!AO702</f>
        <v>0</v>
      </c>
      <c r="AP257" s="189">
        <f ca="1">-RevReq!AP702</f>
        <v>0</v>
      </c>
      <c r="AQ257" s="189">
        <f ca="1">-RevReq!AQ702</f>
        <v>0</v>
      </c>
      <c r="AR257" s="189">
        <f ca="1">-RevReq!AR702</f>
        <v>0</v>
      </c>
      <c r="AS257" s="189">
        <f ca="1">-RevReq!AS702</f>
        <v>0</v>
      </c>
      <c r="AT257" s="189">
        <f ca="1">-RevReq!AT702</f>
        <v>0</v>
      </c>
      <c r="AU257" s="189">
        <f ca="1">-RevReq!AU702</f>
        <v>0</v>
      </c>
      <c r="AV257" s="189">
        <f ca="1">-RevReq!AV702</f>
        <v>0</v>
      </c>
      <c r="AW257" s="189">
        <f ca="1">-RevReq!AW702</f>
        <v>0</v>
      </c>
      <c r="AX257" s="189">
        <f ca="1">-RevReq!AX702</f>
        <v>0</v>
      </c>
      <c r="AY257" s="189">
        <f ca="1">-RevReq!AY702</f>
        <v>0</v>
      </c>
      <c r="AZ257" s="189">
        <f ca="1">-RevReq!AZ702</f>
        <v>0</v>
      </c>
      <c r="BA257" s="189">
        <f ca="1">-RevReq!BA702</f>
        <v>0</v>
      </c>
      <c r="BB257" s="189">
        <f ca="1">-RevReq!BB702</f>
        <v>0</v>
      </c>
      <c r="BC257" s="189">
        <f ca="1">-RevReq!BC702</f>
        <v>0</v>
      </c>
      <c r="BD257" s="189">
        <f ca="1">-RevReq!BD702</f>
        <v>0</v>
      </c>
      <c r="BE257" s="189">
        <f ca="1">-RevReq!BE702</f>
        <v>0</v>
      </c>
      <c r="BF257" s="189">
        <f ca="1">-RevReq!BF702</f>
        <v>0</v>
      </c>
      <c r="BG257" s="189">
        <f ca="1">-RevReq!BG702</f>
        <v>0</v>
      </c>
      <c r="BH257" s="189">
        <f ca="1">-RevReq!BH702</f>
        <v>0</v>
      </c>
      <c r="BI257" s="189">
        <f ca="1">-RevReq!BI702</f>
        <v>0</v>
      </c>
      <c r="BJ257" s="189">
        <f ca="1">-RevReq!BJ702</f>
        <v>0</v>
      </c>
      <c r="BK257" s="189">
        <f ca="1">-RevReq!BK702</f>
        <v>0</v>
      </c>
      <c r="BL257" s="189">
        <f ca="1">-RevReq!BL702</f>
        <v>0</v>
      </c>
      <c r="BM257" s="189">
        <f ca="1">-RevReq!BM702</f>
        <v>0</v>
      </c>
    </row>
    <row r="258" spans="3:65" x14ac:dyDescent="0.2">
      <c r="C258" s="51">
        <f t="shared" si="162"/>
        <v>24</v>
      </c>
      <c r="D258" s="37" t="str">
        <f t="shared" si="163"/>
        <v>item 24</v>
      </c>
      <c r="E258" s="37" t="str">
        <f t="shared" si="163"/>
        <v>Operating Expense</v>
      </c>
      <c r="F258" s="37">
        <f t="shared" si="163"/>
        <v>2</v>
      </c>
      <c r="G258" s="62"/>
      <c r="H258" s="64"/>
      <c r="K258" s="123">
        <f t="shared" ca="1" si="164"/>
        <v>0</v>
      </c>
      <c r="L258" s="124">
        <f t="shared" ca="1" si="165"/>
        <v>0</v>
      </c>
      <c r="O258" s="189">
        <f ca="1">-RevReq!O703</f>
        <v>0</v>
      </c>
      <c r="P258" s="189">
        <f ca="1">-RevReq!P703</f>
        <v>0</v>
      </c>
      <c r="Q258" s="189">
        <f ca="1">-RevReq!Q703</f>
        <v>0</v>
      </c>
      <c r="R258" s="189">
        <f ca="1">-RevReq!R703</f>
        <v>0</v>
      </c>
      <c r="S258" s="189">
        <f ca="1">-RevReq!S703</f>
        <v>0</v>
      </c>
      <c r="T258" s="189">
        <f ca="1">-RevReq!T703</f>
        <v>0</v>
      </c>
      <c r="U258" s="189">
        <f ca="1">-RevReq!U703</f>
        <v>0</v>
      </c>
      <c r="V258" s="189">
        <f ca="1">-RevReq!V703</f>
        <v>0</v>
      </c>
      <c r="W258" s="189">
        <f ca="1">-RevReq!W703</f>
        <v>0</v>
      </c>
      <c r="X258" s="189">
        <f ca="1">-RevReq!X703</f>
        <v>0</v>
      </c>
      <c r="Y258" s="189">
        <f ca="1">-RevReq!Y703</f>
        <v>0</v>
      </c>
      <c r="Z258" s="189">
        <f ca="1">-RevReq!Z703</f>
        <v>0</v>
      </c>
      <c r="AA258" s="189">
        <f ca="1">-RevReq!AA703</f>
        <v>0</v>
      </c>
      <c r="AB258" s="189">
        <f ca="1">-RevReq!AB703</f>
        <v>0</v>
      </c>
      <c r="AC258" s="189">
        <f ca="1">-RevReq!AC703</f>
        <v>0</v>
      </c>
      <c r="AD258" s="189">
        <f ca="1">-RevReq!AD703</f>
        <v>0</v>
      </c>
      <c r="AE258" s="189">
        <f ca="1">-RevReq!AE703</f>
        <v>0</v>
      </c>
      <c r="AF258" s="189">
        <f ca="1">-RevReq!AF703</f>
        <v>0</v>
      </c>
      <c r="AG258" s="189">
        <f ca="1">-RevReq!AG703</f>
        <v>0</v>
      </c>
      <c r="AH258" s="189">
        <f ca="1">-RevReq!AH703</f>
        <v>0</v>
      </c>
      <c r="AI258" s="189">
        <f ca="1">-RevReq!AI703</f>
        <v>0</v>
      </c>
      <c r="AJ258" s="189">
        <f ca="1">-RevReq!AJ703</f>
        <v>0</v>
      </c>
      <c r="AK258" s="189">
        <f ca="1">-RevReq!AK703</f>
        <v>0</v>
      </c>
      <c r="AL258" s="189">
        <f ca="1">-RevReq!AL703</f>
        <v>0</v>
      </c>
      <c r="AM258" s="189">
        <f ca="1">-RevReq!AM703</f>
        <v>0</v>
      </c>
      <c r="AN258" s="189">
        <f ca="1">-RevReq!AN703</f>
        <v>0</v>
      </c>
      <c r="AO258" s="189">
        <f ca="1">-RevReq!AO703</f>
        <v>0</v>
      </c>
      <c r="AP258" s="189">
        <f ca="1">-RevReq!AP703</f>
        <v>0</v>
      </c>
      <c r="AQ258" s="189">
        <f ca="1">-RevReq!AQ703</f>
        <v>0</v>
      </c>
      <c r="AR258" s="189">
        <f ca="1">-RevReq!AR703</f>
        <v>0</v>
      </c>
      <c r="AS258" s="189">
        <f ca="1">-RevReq!AS703</f>
        <v>0</v>
      </c>
      <c r="AT258" s="189">
        <f ca="1">-RevReq!AT703</f>
        <v>0</v>
      </c>
      <c r="AU258" s="189">
        <f ca="1">-RevReq!AU703</f>
        <v>0</v>
      </c>
      <c r="AV258" s="189">
        <f ca="1">-RevReq!AV703</f>
        <v>0</v>
      </c>
      <c r="AW258" s="189">
        <f ca="1">-RevReq!AW703</f>
        <v>0</v>
      </c>
      <c r="AX258" s="189">
        <f ca="1">-RevReq!AX703</f>
        <v>0</v>
      </c>
      <c r="AY258" s="189">
        <f ca="1">-RevReq!AY703</f>
        <v>0</v>
      </c>
      <c r="AZ258" s="189">
        <f ca="1">-RevReq!AZ703</f>
        <v>0</v>
      </c>
      <c r="BA258" s="189">
        <f ca="1">-RevReq!BA703</f>
        <v>0</v>
      </c>
      <c r="BB258" s="189">
        <f ca="1">-RevReq!BB703</f>
        <v>0</v>
      </c>
      <c r="BC258" s="189">
        <f ca="1">-RevReq!BC703</f>
        <v>0</v>
      </c>
      <c r="BD258" s="189">
        <f ca="1">-RevReq!BD703</f>
        <v>0</v>
      </c>
      <c r="BE258" s="189">
        <f ca="1">-RevReq!BE703</f>
        <v>0</v>
      </c>
      <c r="BF258" s="189">
        <f ca="1">-RevReq!BF703</f>
        <v>0</v>
      </c>
      <c r="BG258" s="189">
        <f ca="1">-RevReq!BG703</f>
        <v>0</v>
      </c>
      <c r="BH258" s="189">
        <f ca="1">-RevReq!BH703</f>
        <v>0</v>
      </c>
      <c r="BI258" s="189">
        <f ca="1">-RevReq!BI703</f>
        <v>0</v>
      </c>
      <c r="BJ258" s="189">
        <f ca="1">-RevReq!BJ703</f>
        <v>0</v>
      </c>
      <c r="BK258" s="189">
        <f ca="1">-RevReq!BK703</f>
        <v>0</v>
      </c>
      <c r="BL258" s="189">
        <f ca="1">-RevReq!BL703</f>
        <v>0</v>
      </c>
      <c r="BM258" s="189">
        <f ca="1">-RevReq!BM703</f>
        <v>0</v>
      </c>
    </row>
    <row r="259" spans="3:65" x14ac:dyDescent="0.2">
      <c r="C259" s="51">
        <f t="shared" si="162"/>
        <v>25</v>
      </c>
      <c r="D259" s="37" t="str">
        <f t="shared" si="163"/>
        <v>item 25</v>
      </c>
      <c r="E259" s="37" t="str">
        <f t="shared" si="163"/>
        <v>Operating Expense</v>
      </c>
      <c r="F259" s="37">
        <f t="shared" si="163"/>
        <v>2</v>
      </c>
      <c r="G259" s="62"/>
      <c r="H259" s="64"/>
      <c r="K259" s="125">
        <f t="shared" ca="1" si="164"/>
        <v>0</v>
      </c>
      <c r="L259" s="126">
        <f t="shared" ca="1" si="165"/>
        <v>0</v>
      </c>
      <c r="O259" s="189">
        <f ca="1">-RevReq!O704</f>
        <v>0</v>
      </c>
      <c r="P259" s="189">
        <f ca="1">-RevReq!P704</f>
        <v>0</v>
      </c>
      <c r="Q259" s="189">
        <f ca="1">-RevReq!Q704</f>
        <v>0</v>
      </c>
      <c r="R259" s="189">
        <f ca="1">-RevReq!R704</f>
        <v>0</v>
      </c>
      <c r="S259" s="189">
        <f ca="1">-RevReq!S704</f>
        <v>0</v>
      </c>
      <c r="T259" s="189">
        <f ca="1">-RevReq!T704</f>
        <v>0</v>
      </c>
      <c r="U259" s="189">
        <f ca="1">-RevReq!U704</f>
        <v>0</v>
      </c>
      <c r="V259" s="189">
        <f ca="1">-RevReq!V704</f>
        <v>0</v>
      </c>
      <c r="W259" s="189">
        <f ca="1">-RevReq!W704</f>
        <v>0</v>
      </c>
      <c r="X259" s="189">
        <f ca="1">-RevReq!X704</f>
        <v>0</v>
      </c>
      <c r="Y259" s="189">
        <f ca="1">-RevReq!Y704</f>
        <v>0</v>
      </c>
      <c r="Z259" s="189">
        <f ca="1">-RevReq!Z704</f>
        <v>0</v>
      </c>
      <c r="AA259" s="189">
        <f ca="1">-RevReq!AA704</f>
        <v>0</v>
      </c>
      <c r="AB259" s="189">
        <f ca="1">-RevReq!AB704</f>
        <v>0</v>
      </c>
      <c r="AC259" s="189">
        <f ca="1">-RevReq!AC704</f>
        <v>0</v>
      </c>
      <c r="AD259" s="189">
        <f ca="1">-RevReq!AD704</f>
        <v>0</v>
      </c>
      <c r="AE259" s="189">
        <f ca="1">-RevReq!AE704</f>
        <v>0</v>
      </c>
      <c r="AF259" s="189">
        <f ca="1">-RevReq!AF704</f>
        <v>0</v>
      </c>
      <c r="AG259" s="189">
        <f ca="1">-RevReq!AG704</f>
        <v>0</v>
      </c>
      <c r="AH259" s="189">
        <f ca="1">-RevReq!AH704</f>
        <v>0</v>
      </c>
      <c r="AI259" s="189">
        <f ca="1">-RevReq!AI704</f>
        <v>0</v>
      </c>
      <c r="AJ259" s="189">
        <f ca="1">-RevReq!AJ704</f>
        <v>0</v>
      </c>
      <c r="AK259" s="189">
        <f ca="1">-RevReq!AK704</f>
        <v>0</v>
      </c>
      <c r="AL259" s="189">
        <f ca="1">-RevReq!AL704</f>
        <v>0</v>
      </c>
      <c r="AM259" s="189">
        <f ca="1">-RevReq!AM704</f>
        <v>0</v>
      </c>
      <c r="AN259" s="189">
        <f ca="1">-RevReq!AN704</f>
        <v>0</v>
      </c>
      <c r="AO259" s="189">
        <f ca="1">-RevReq!AO704</f>
        <v>0</v>
      </c>
      <c r="AP259" s="189">
        <f ca="1">-RevReq!AP704</f>
        <v>0</v>
      </c>
      <c r="AQ259" s="189">
        <f ca="1">-RevReq!AQ704</f>
        <v>0</v>
      </c>
      <c r="AR259" s="189">
        <f ca="1">-RevReq!AR704</f>
        <v>0</v>
      </c>
      <c r="AS259" s="189">
        <f ca="1">-RevReq!AS704</f>
        <v>0</v>
      </c>
      <c r="AT259" s="189">
        <f ca="1">-RevReq!AT704</f>
        <v>0</v>
      </c>
      <c r="AU259" s="189">
        <f ca="1">-RevReq!AU704</f>
        <v>0</v>
      </c>
      <c r="AV259" s="189">
        <f ca="1">-RevReq!AV704</f>
        <v>0</v>
      </c>
      <c r="AW259" s="189">
        <f ca="1">-RevReq!AW704</f>
        <v>0</v>
      </c>
      <c r="AX259" s="189">
        <f ca="1">-RevReq!AX704</f>
        <v>0</v>
      </c>
      <c r="AY259" s="189">
        <f ca="1">-RevReq!AY704</f>
        <v>0</v>
      </c>
      <c r="AZ259" s="189">
        <f ca="1">-RevReq!AZ704</f>
        <v>0</v>
      </c>
      <c r="BA259" s="189">
        <f ca="1">-RevReq!BA704</f>
        <v>0</v>
      </c>
      <c r="BB259" s="189">
        <f ca="1">-RevReq!BB704</f>
        <v>0</v>
      </c>
      <c r="BC259" s="189">
        <f ca="1">-RevReq!BC704</f>
        <v>0</v>
      </c>
      <c r="BD259" s="189">
        <f ca="1">-RevReq!BD704</f>
        <v>0</v>
      </c>
      <c r="BE259" s="189">
        <f ca="1">-RevReq!BE704</f>
        <v>0</v>
      </c>
      <c r="BF259" s="189">
        <f ca="1">-RevReq!BF704</f>
        <v>0</v>
      </c>
      <c r="BG259" s="189">
        <f ca="1">-RevReq!BG704</f>
        <v>0</v>
      </c>
      <c r="BH259" s="189">
        <f ca="1">-RevReq!BH704</f>
        <v>0</v>
      </c>
      <c r="BI259" s="189">
        <f ca="1">-RevReq!BI704</f>
        <v>0</v>
      </c>
      <c r="BJ259" s="189">
        <f ca="1">-RevReq!BJ704</f>
        <v>0</v>
      </c>
      <c r="BK259" s="189">
        <f ca="1">-RevReq!BK704</f>
        <v>0</v>
      </c>
      <c r="BL259" s="189">
        <f ca="1">-RevReq!BL704</f>
        <v>0</v>
      </c>
      <c r="BM259" s="189">
        <f ca="1">-RevReq!BM704</f>
        <v>0</v>
      </c>
    </row>
    <row r="260" spans="3:65" x14ac:dyDescent="0.2">
      <c r="D260" s="48" t="str">
        <f>"Total "&amp;D234</f>
        <v>Total Tax Depreciation</v>
      </c>
      <c r="K260" s="127">
        <f t="shared" ca="1" si="164"/>
        <v>-764060.26634899469</v>
      </c>
      <c r="L260" s="128">
        <f t="shared" ca="1" si="165"/>
        <v>-1000000</v>
      </c>
      <c r="O260" s="60">
        <f ca="1">SUM(O235:O259)</f>
        <v>0</v>
      </c>
      <c r="P260" s="60">
        <f ca="1">SUM(P235:P259)</f>
        <v>-422500</v>
      </c>
      <c r="Q260" s="60">
        <f t="shared" ref="Q260:BM260" ca="1" si="166">SUM(Q235:Q259)</f>
        <v>-43314</v>
      </c>
      <c r="R260" s="60">
        <f t="shared" ca="1" si="166"/>
        <v>-40062</v>
      </c>
      <c r="S260" s="60">
        <f t="shared" ca="1" si="166"/>
        <v>-37062</v>
      </c>
      <c r="T260" s="60">
        <f t="shared" ca="1" si="166"/>
        <v>-34278</v>
      </c>
      <c r="U260" s="60">
        <f t="shared" ca="1" si="166"/>
        <v>-31710</v>
      </c>
      <c r="V260" s="60">
        <f t="shared" ca="1" si="166"/>
        <v>-29328</v>
      </c>
      <c r="W260" s="60">
        <f t="shared" ca="1" si="166"/>
        <v>-27132.000000000004</v>
      </c>
      <c r="X260" s="60">
        <f t="shared" ca="1" si="166"/>
        <v>-26772</v>
      </c>
      <c r="Y260" s="60">
        <f t="shared" ca="1" si="166"/>
        <v>-26765.999999999996</v>
      </c>
      <c r="Z260" s="60">
        <f t="shared" ca="1" si="166"/>
        <v>-26772</v>
      </c>
      <c r="AA260" s="60">
        <f t="shared" ca="1" si="166"/>
        <v>-26765.999999999996</v>
      </c>
      <c r="AB260" s="60">
        <f t="shared" ca="1" si="166"/>
        <v>-26772</v>
      </c>
      <c r="AC260" s="60">
        <f t="shared" ca="1" si="166"/>
        <v>-26765.999999999996</v>
      </c>
      <c r="AD260" s="60">
        <f t="shared" ca="1" si="166"/>
        <v>-26772</v>
      </c>
      <c r="AE260" s="60">
        <f t="shared" ca="1" si="166"/>
        <v>-26765.999999999996</v>
      </c>
      <c r="AF260" s="60">
        <f t="shared" ca="1" si="166"/>
        <v>-26772</v>
      </c>
      <c r="AG260" s="60">
        <f t="shared" ca="1" si="166"/>
        <v>-26765.999999999996</v>
      </c>
      <c r="AH260" s="60">
        <f t="shared" ca="1" si="166"/>
        <v>-26772</v>
      </c>
      <c r="AI260" s="60">
        <f t="shared" ca="1" si="166"/>
        <v>-26765.999999999996</v>
      </c>
      <c r="AJ260" s="60">
        <f t="shared" ca="1" si="166"/>
        <v>-13386</v>
      </c>
      <c r="AK260" s="60">
        <f t="shared" ca="1" si="166"/>
        <v>0</v>
      </c>
      <c r="AL260" s="60">
        <f t="shared" ca="1" si="166"/>
        <v>0</v>
      </c>
      <c r="AM260" s="60">
        <f t="shared" ca="1" si="166"/>
        <v>0</v>
      </c>
      <c r="AN260" s="60">
        <f t="shared" ca="1" si="166"/>
        <v>0</v>
      </c>
      <c r="AO260" s="60">
        <f t="shared" ca="1" si="166"/>
        <v>0</v>
      </c>
      <c r="AP260" s="60">
        <f t="shared" ca="1" si="166"/>
        <v>0</v>
      </c>
      <c r="AQ260" s="60">
        <f t="shared" ca="1" si="166"/>
        <v>0</v>
      </c>
      <c r="AR260" s="60">
        <f t="shared" ca="1" si="166"/>
        <v>0</v>
      </c>
      <c r="AS260" s="60">
        <f t="shared" ca="1" si="166"/>
        <v>0</v>
      </c>
      <c r="AT260" s="60">
        <f t="shared" ca="1" si="166"/>
        <v>0</v>
      </c>
      <c r="AU260" s="60">
        <f t="shared" ca="1" si="166"/>
        <v>0</v>
      </c>
      <c r="AV260" s="60">
        <f t="shared" ca="1" si="166"/>
        <v>0</v>
      </c>
      <c r="AW260" s="60">
        <f t="shared" ca="1" si="166"/>
        <v>0</v>
      </c>
      <c r="AX260" s="60">
        <f t="shared" ca="1" si="166"/>
        <v>0</v>
      </c>
      <c r="AY260" s="60">
        <f t="shared" ca="1" si="166"/>
        <v>0</v>
      </c>
      <c r="AZ260" s="60">
        <f t="shared" ca="1" si="166"/>
        <v>0</v>
      </c>
      <c r="BA260" s="60">
        <f t="shared" ca="1" si="166"/>
        <v>0</v>
      </c>
      <c r="BB260" s="60">
        <f t="shared" ca="1" si="166"/>
        <v>0</v>
      </c>
      <c r="BC260" s="60">
        <f t="shared" ca="1" si="166"/>
        <v>0</v>
      </c>
      <c r="BD260" s="60">
        <f t="shared" ca="1" si="166"/>
        <v>0</v>
      </c>
      <c r="BE260" s="60">
        <f t="shared" ca="1" si="166"/>
        <v>0</v>
      </c>
      <c r="BF260" s="60">
        <f t="shared" ca="1" si="166"/>
        <v>0</v>
      </c>
      <c r="BG260" s="60">
        <f t="shared" ca="1" si="166"/>
        <v>0</v>
      </c>
      <c r="BH260" s="60">
        <f t="shared" ca="1" si="166"/>
        <v>0</v>
      </c>
      <c r="BI260" s="60">
        <f t="shared" ca="1" si="166"/>
        <v>0</v>
      </c>
      <c r="BJ260" s="60">
        <f t="shared" ca="1" si="166"/>
        <v>0</v>
      </c>
      <c r="BK260" s="60">
        <f t="shared" ca="1" si="166"/>
        <v>0</v>
      </c>
      <c r="BL260" s="60">
        <f t="shared" ca="1" si="166"/>
        <v>0</v>
      </c>
      <c r="BM260" s="60">
        <f t="shared" ca="1" si="166"/>
        <v>0</v>
      </c>
    </row>
    <row r="261" spans="3:65" s="57" customFormat="1" x14ac:dyDescent="0.2">
      <c r="D261" s="58"/>
      <c r="F261" s="63"/>
      <c r="G261" s="63"/>
    </row>
    <row r="262" spans="3:65" s="57" customFormat="1" x14ac:dyDescent="0.2">
      <c r="D262" s="58"/>
      <c r="F262" s="63"/>
      <c r="G262" s="63"/>
    </row>
    <row r="263" spans="3:65" x14ac:dyDescent="0.2">
      <c r="D263" s="49" t="s">
        <v>208</v>
      </c>
      <c r="E263" s="45"/>
      <c r="F263" s="50"/>
      <c r="G263" s="50"/>
      <c r="K263" s="46"/>
      <c r="L263" s="46"/>
      <c r="M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3:65" x14ac:dyDescent="0.2">
      <c r="C264" s="51">
        <f>C263+1</f>
        <v>1</v>
      </c>
      <c r="D264" s="37" t="str">
        <f>INDEX(D$59:D$83,$C264,1)</f>
        <v>CR Factors</v>
      </c>
      <c r="E264" s="37" t="str">
        <f>INDEX(E$59:E$83,$C264,1)</f>
        <v>Capital</v>
      </c>
      <c r="F264" s="37">
        <f>INDEX(F$59:F$83,$C264,1)</f>
        <v>4</v>
      </c>
      <c r="G264" s="62"/>
      <c r="H264" s="64"/>
      <c r="K264" s="123">
        <f ca="1">SUMPRODUCT(O264:BM264,$O$7:$BM$7)</f>
        <v>-954699.59852974559</v>
      </c>
      <c r="L264" s="124">
        <f ca="1">SUM(O264:BM264)</f>
        <v>-1400596.1555735075</v>
      </c>
      <c r="O264" s="190">
        <f ca="1">O206+O235+O88</f>
        <v>0</v>
      </c>
      <c r="P264" s="190">
        <f t="shared" ref="P264:BM264" ca="1" si="167">P206+P235+P88</f>
        <v>-441219.4465221265</v>
      </c>
      <c r="Q264" s="190">
        <f t="shared" ca="1" si="167"/>
        <v>-61565.460359073346</v>
      </c>
      <c r="R264" s="190">
        <f t="shared" ca="1" si="167"/>
        <v>-57845.474196020186</v>
      </c>
      <c r="S264" s="190">
        <f t="shared" ca="1" si="167"/>
        <v>-54377.488032967027</v>
      </c>
      <c r="T264" s="190">
        <f t="shared" ca="1" si="167"/>
        <v>-51125.50186991386</v>
      </c>
      <c r="U264" s="190">
        <f t="shared" ca="1" si="167"/>
        <v>-48089.5157068607</v>
      </c>
      <c r="V264" s="190">
        <f t="shared" ca="1" si="167"/>
        <v>-45239.529543807541</v>
      </c>
      <c r="W264" s="190">
        <f t="shared" ca="1" si="167"/>
        <v>-42575.543380754374</v>
      </c>
      <c r="X264" s="190">
        <f t="shared" ca="1" si="167"/>
        <v>-41747.557217701207</v>
      </c>
      <c r="Y264" s="190">
        <f t="shared" ca="1" si="167"/>
        <v>-41273.57105464804</v>
      </c>
      <c r="Z264" s="190">
        <f t="shared" ca="1" si="167"/>
        <v>-40811.584891594888</v>
      </c>
      <c r="AA264" s="190">
        <f t="shared" ca="1" si="167"/>
        <v>-40337.598728541721</v>
      </c>
      <c r="AB264" s="190">
        <f t="shared" ca="1" si="167"/>
        <v>-39875.612565488562</v>
      </c>
      <c r="AC264" s="190">
        <f t="shared" ca="1" si="167"/>
        <v>-39401.626402435395</v>
      </c>
      <c r="AD264" s="190">
        <f t="shared" ca="1" si="167"/>
        <v>-38939.640239382228</v>
      </c>
      <c r="AE264" s="190">
        <f t="shared" ca="1" si="167"/>
        <v>-38465.654076329069</v>
      </c>
      <c r="AF264" s="190">
        <f t="shared" ca="1" si="167"/>
        <v>-38003.667913275902</v>
      </c>
      <c r="AG264" s="190">
        <f t="shared" ca="1" si="167"/>
        <v>-37529.681750222742</v>
      </c>
      <c r="AH264" s="190">
        <f t="shared" ca="1" si="167"/>
        <v>-37067.695587169575</v>
      </c>
      <c r="AI264" s="190">
        <f t="shared" ca="1" si="167"/>
        <v>-36593.709424116416</v>
      </c>
      <c r="AJ264" s="190">
        <f t="shared" ca="1" si="167"/>
        <v>-22745.723261063256</v>
      </c>
      <c r="AK264" s="190">
        <f t="shared" ca="1" si="167"/>
        <v>-8891.7370980100914</v>
      </c>
      <c r="AL264" s="190">
        <f t="shared" ca="1" si="167"/>
        <v>-8423.7509349569282</v>
      </c>
      <c r="AM264" s="190">
        <f t="shared" ca="1" si="167"/>
        <v>-7955.764771903765</v>
      </c>
      <c r="AN264" s="190">
        <f t="shared" ca="1" si="167"/>
        <v>-7487.7786088506018</v>
      </c>
      <c r="AO264" s="190">
        <f t="shared" ca="1" si="167"/>
        <v>-7019.7924457974377</v>
      </c>
      <c r="AP264" s="190">
        <f t="shared" ca="1" si="167"/>
        <v>-6551.8062827442754</v>
      </c>
      <c r="AQ264" s="190">
        <f t="shared" ca="1" si="167"/>
        <v>-6083.8201196911114</v>
      </c>
      <c r="AR264" s="190">
        <f t="shared" ca="1" si="167"/>
        <v>-5615.8339566379491</v>
      </c>
      <c r="AS264" s="190">
        <f t="shared" ca="1" si="167"/>
        <v>-5147.8477935847859</v>
      </c>
      <c r="AT264" s="190">
        <f t="shared" ca="1" si="167"/>
        <v>-4679.8616305316227</v>
      </c>
      <c r="AU264" s="190">
        <f t="shared" ca="1" si="167"/>
        <v>-4211.8754674784586</v>
      </c>
      <c r="AV264" s="190">
        <f t="shared" ca="1" si="167"/>
        <v>-3743.8893044253027</v>
      </c>
      <c r="AW264" s="190">
        <f t="shared" ca="1" si="167"/>
        <v>-3743.8893044253027</v>
      </c>
      <c r="AX264" s="190">
        <f t="shared" ca="1" si="167"/>
        <v>-3743.8893044253027</v>
      </c>
      <c r="AY264" s="190">
        <f t="shared" ca="1" si="167"/>
        <v>-3743.8893044253027</v>
      </c>
      <c r="AZ264" s="190">
        <f t="shared" ca="1" si="167"/>
        <v>-3743.8893044253027</v>
      </c>
      <c r="BA264" s="190">
        <f t="shared" ca="1" si="167"/>
        <v>-3743.8893044253027</v>
      </c>
      <c r="BB264" s="190">
        <f t="shared" ca="1" si="167"/>
        <v>-3743.8893044253027</v>
      </c>
      <c r="BC264" s="190">
        <f t="shared" ca="1" si="167"/>
        <v>-3743.8893044253027</v>
      </c>
      <c r="BD264" s="190">
        <f t="shared" ca="1" si="167"/>
        <v>-3743.8893044253027</v>
      </c>
      <c r="BE264" s="190">
        <f t="shared" ca="1" si="167"/>
        <v>0</v>
      </c>
      <c r="BF264" s="190">
        <f t="shared" ca="1" si="167"/>
        <v>0</v>
      </c>
      <c r="BG264" s="190">
        <f t="shared" ca="1" si="167"/>
        <v>0</v>
      </c>
      <c r="BH264" s="190">
        <f t="shared" ca="1" si="167"/>
        <v>0</v>
      </c>
      <c r="BI264" s="190">
        <f t="shared" ca="1" si="167"/>
        <v>0</v>
      </c>
      <c r="BJ264" s="190">
        <f t="shared" ca="1" si="167"/>
        <v>0</v>
      </c>
      <c r="BK264" s="190">
        <f t="shared" ca="1" si="167"/>
        <v>0</v>
      </c>
      <c r="BL264" s="190">
        <f t="shared" ca="1" si="167"/>
        <v>0</v>
      </c>
      <c r="BM264" s="190">
        <f t="shared" ca="1" si="167"/>
        <v>0</v>
      </c>
    </row>
    <row r="265" spans="3:65" x14ac:dyDescent="0.2">
      <c r="C265" s="51">
        <f t="shared" ref="C265:C288" si="168">C264+1</f>
        <v>2</v>
      </c>
      <c r="D265" s="37" t="str">
        <f t="shared" ref="D265:F288" si="169">INDEX(D$59:D$83,$C265,1)</f>
        <v>item 2</v>
      </c>
      <c r="E265" s="37" t="str">
        <f t="shared" si="169"/>
        <v>Operating Expense</v>
      </c>
      <c r="F265" s="37">
        <f t="shared" si="169"/>
        <v>2</v>
      </c>
      <c r="G265" s="62"/>
      <c r="H265" s="64"/>
      <c r="K265" s="123">
        <f t="shared" ref="K265:K289" ca="1" si="170">SUMPRODUCT(O265:BM265,$O$7:$BM$7)</f>
        <v>0</v>
      </c>
      <c r="L265" s="124">
        <f t="shared" ref="L265:L289" ca="1" si="171">SUM(O265:BM265)</f>
        <v>0</v>
      </c>
      <c r="O265" s="190">
        <f t="shared" ref="O265:BM265" ca="1" si="172">O207+O236+O89</f>
        <v>0</v>
      </c>
      <c r="P265" s="190">
        <f t="shared" ca="1" si="172"/>
        <v>0</v>
      </c>
      <c r="Q265" s="190">
        <f t="shared" ca="1" si="172"/>
        <v>0</v>
      </c>
      <c r="R265" s="190">
        <f t="shared" ca="1" si="172"/>
        <v>0</v>
      </c>
      <c r="S265" s="190">
        <f t="shared" ca="1" si="172"/>
        <v>0</v>
      </c>
      <c r="T265" s="190">
        <f t="shared" ca="1" si="172"/>
        <v>0</v>
      </c>
      <c r="U265" s="190">
        <f t="shared" ca="1" si="172"/>
        <v>0</v>
      </c>
      <c r="V265" s="190">
        <f t="shared" ca="1" si="172"/>
        <v>0</v>
      </c>
      <c r="W265" s="190">
        <f t="shared" ca="1" si="172"/>
        <v>0</v>
      </c>
      <c r="X265" s="190">
        <f t="shared" ca="1" si="172"/>
        <v>0</v>
      </c>
      <c r="Y265" s="190">
        <f t="shared" ca="1" si="172"/>
        <v>0</v>
      </c>
      <c r="Z265" s="190">
        <f t="shared" ca="1" si="172"/>
        <v>0</v>
      </c>
      <c r="AA265" s="190">
        <f t="shared" ca="1" si="172"/>
        <v>0</v>
      </c>
      <c r="AB265" s="190">
        <f t="shared" ca="1" si="172"/>
        <v>0</v>
      </c>
      <c r="AC265" s="190">
        <f t="shared" ca="1" si="172"/>
        <v>0</v>
      </c>
      <c r="AD265" s="190">
        <f t="shared" ca="1" si="172"/>
        <v>0</v>
      </c>
      <c r="AE265" s="190">
        <f t="shared" ca="1" si="172"/>
        <v>0</v>
      </c>
      <c r="AF265" s="190">
        <f t="shared" ca="1" si="172"/>
        <v>0</v>
      </c>
      <c r="AG265" s="190">
        <f t="shared" ca="1" si="172"/>
        <v>0</v>
      </c>
      <c r="AH265" s="190">
        <f t="shared" ca="1" si="172"/>
        <v>0</v>
      </c>
      <c r="AI265" s="190">
        <f t="shared" ca="1" si="172"/>
        <v>0</v>
      </c>
      <c r="AJ265" s="190">
        <f t="shared" ca="1" si="172"/>
        <v>0</v>
      </c>
      <c r="AK265" s="190">
        <f t="shared" ca="1" si="172"/>
        <v>0</v>
      </c>
      <c r="AL265" s="190">
        <f t="shared" ca="1" si="172"/>
        <v>0</v>
      </c>
      <c r="AM265" s="190">
        <f t="shared" ca="1" si="172"/>
        <v>0</v>
      </c>
      <c r="AN265" s="190">
        <f t="shared" ca="1" si="172"/>
        <v>0</v>
      </c>
      <c r="AO265" s="190">
        <f t="shared" ca="1" si="172"/>
        <v>0</v>
      </c>
      <c r="AP265" s="190">
        <f t="shared" ca="1" si="172"/>
        <v>0</v>
      </c>
      <c r="AQ265" s="190">
        <f t="shared" ca="1" si="172"/>
        <v>0</v>
      </c>
      <c r="AR265" s="190">
        <f t="shared" ca="1" si="172"/>
        <v>0</v>
      </c>
      <c r="AS265" s="190">
        <f t="shared" ca="1" si="172"/>
        <v>0</v>
      </c>
      <c r="AT265" s="190">
        <f t="shared" ca="1" si="172"/>
        <v>0</v>
      </c>
      <c r="AU265" s="190">
        <f t="shared" ca="1" si="172"/>
        <v>0</v>
      </c>
      <c r="AV265" s="190">
        <f t="shared" ca="1" si="172"/>
        <v>0</v>
      </c>
      <c r="AW265" s="190">
        <f t="shared" ca="1" si="172"/>
        <v>0</v>
      </c>
      <c r="AX265" s="190">
        <f t="shared" ca="1" si="172"/>
        <v>0</v>
      </c>
      <c r="AY265" s="190">
        <f t="shared" ca="1" si="172"/>
        <v>0</v>
      </c>
      <c r="AZ265" s="190">
        <f t="shared" ca="1" si="172"/>
        <v>0</v>
      </c>
      <c r="BA265" s="190">
        <f t="shared" ca="1" si="172"/>
        <v>0</v>
      </c>
      <c r="BB265" s="190">
        <f t="shared" ca="1" si="172"/>
        <v>0</v>
      </c>
      <c r="BC265" s="190">
        <f t="shared" ca="1" si="172"/>
        <v>0</v>
      </c>
      <c r="BD265" s="190">
        <f t="shared" ca="1" si="172"/>
        <v>0</v>
      </c>
      <c r="BE265" s="190">
        <f t="shared" ca="1" si="172"/>
        <v>0</v>
      </c>
      <c r="BF265" s="190">
        <f t="shared" ca="1" si="172"/>
        <v>0</v>
      </c>
      <c r="BG265" s="190">
        <f t="shared" ca="1" si="172"/>
        <v>0</v>
      </c>
      <c r="BH265" s="190">
        <f t="shared" ca="1" si="172"/>
        <v>0</v>
      </c>
      <c r="BI265" s="190">
        <f t="shared" ca="1" si="172"/>
        <v>0</v>
      </c>
      <c r="BJ265" s="190">
        <f t="shared" ca="1" si="172"/>
        <v>0</v>
      </c>
      <c r="BK265" s="190">
        <f t="shared" ca="1" si="172"/>
        <v>0</v>
      </c>
      <c r="BL265" s="190">
        <f t="shared" ca="1" si="172"/>
        <v>0</v>
      </c>
      <c r="BM265" s="190">
        <f t="shared" ca="1" si="172"/>
        <v>0</v>
      </c>
    </row>
    <row r="266" spans="3:65" x14ac:dyDescent="0.2">
      <c r="C266" s="51">
        <f t="shared" si="168"/>
        <v>3</v>
      </c>
      <c r="D266" s="37" t="str">
        <f t="shared" si="169"/>
        <v>item 3</v>
      </c>
      <c r="E266" s="37" t="str">
        <f t="shared" si="169"/>
        <v>Operating Expense</v>
      </c>
      <c r="F266" s="37">
        <f t="shared" si="169"/>
        <v>2</v>
      </c>
      <c r="G266" s="62"/>
      <c r="H266" s="64"/>
      <c r="K266" s="123">
        <f t="shared" ca="1" si="170"/>
        <v>0</v>
      </c>
      <c r="L266" s="124">
        <f t="shared" ca="1" si="171"/>
        <v>0</v>
      </c>
      <c r="O266" s="190">
        <f t="shared" ref="O266:BM266" ca="1" si="173">O208+O237+O90</f>
        <v>0</v>
      </c>
      <c r="P266" s="190">
        <f t="shared" ca="1" si="173"/>
        <v>0</v>
      </c>
      <c r="Q266" s="190">
        <f t="shared" ca="1" si="173"/>
        <v>0</v>
      </c>
      <c r="R266" s="190">
        <f t="shared" ca="1" si="173"/>
        <v>0</v>
      </c>
      <c r="S266" s="190">
        <f t="shared" ca="1" si="173"/>
        <v>0</v>
      </c>
      <c r="T266" s="190">
        <f t="shared" ca="1" si="173"/>
        <v>0</v>
      </c>
      <c r="U266" s="190">
        <f t="shared" ca="1" si="173"/>
        <v>0</v>
      </c>
      <c r="V266" s="190">
        <f t="shared" ca="1" si="173"/>
        <v>0</v>
      </c>
      <c r="W266" s="190">
        <f t="shared" ca="1" si="173"/>
        <v>0</v>
      </c>
      <c r="X266" s="190">
        <f t="shared" ca="1" si="173"/>
        <v>0</v>
      </c>
      <c r="Y266" s="190">
        <f t="shared" ca="1" si="173"/>
        <v>0</v>
      </c>
      <c r="Z266" s="190">
        <f t="shared" ca="1" si="173"/>
        <v>0</v>
      </c>
      <c r="AA266" s="190">
        <f t="shared" ca="1" si="173"/>
        <v>0</v>
      </c>
      <c r="AB266" s="190">
        <f t="shared" ca="1" si="173"/>
        <v>0</v>
      </c>
      <c r="AC266" s="190">
        <f t="shared" ca="1" si="173"/>
        <v>0</v>
      </c>
      <c r="AD266" s="190">
        <f t="shared" ca="1" si="173"/>
        <v>0</v>
      </c>
      <c r="AE266" s="190">
        <f t="shared" ca="1" si="173"/>
        <v>0</v>
      </c>
      <c r="AF266" s="190">
        <f t="shared" ca="1" si="173"/>
        <v>0</v>
      </c>
      <c r="AG266" s="190">
        <f t="shared" ca="1" si="173"/>
        <v>0</v>
      </c>
      <c r="AH266" s="190">
        <f t="shared" ca="1" si="173"/>
        <v>0</v>
      </c>
      <c r="AI266" s="190">
        <f t="shared" ca="1" si="173"/>
        <v>0</v>
      </c>
      <c r="AJ266" s="190">
        <f t="shared" ca="1" si="173"/>
        <v>0</v>
      </c>
      <c r="AK266" s="190">
        <f t="shared" ca="1" si="173"/>
        <v>0</v>
      </c>
      <c r="AL266" s="190">
        <f t="shared" ca="1" si="173"/>
        <v>0</v>
      </c>
      <c r="AM266" s="190">
        <f t="shared" ca="1" si="173"/>
        <v>0</v>
      </c>
      <c r="AN266" s="190">
        <f t="shared" ca="1" si="173"/>
        <v>0</v>
      </c>
      <c r="AO266" s="190">
        <f t="shared" ca="1" si="173"/>
        <v>0</v>
      </c>
      <c r="AP266" s="190">
        <f t="shared" ca="1" si="173"/>
        <v>0</v>
      </c>
      <c r="AQ266" s="190">
        <f t="shared" ca="1" si="173"/>
        <v>0</v>
      </c>
      <c r="AR266" s="190">
        <f t="shared" ca="1" si="173"/>
        <v>0</v>
      </c>
      <c r="AS266" s="190">
        <f t="shared" ca="1" si="173"/>
        <v>0</v>
      </c>
      <c r="AT266" s="190">
        <f t="shared" ca="1" si="173"/>
        <v>0</v>
      </c>
      <c r="AU266" s="190">
        <f t="shared" ca="1" si="173"/>
        <v>0</v>
      </c>
      <c r="AV266" s="190">
        <f t="shared" ca="1" si="173"/>
        <v>0</v>
      </c>
      <c r="AW266" s="190">
        <f t="shared" ca="1" si="173"/>
        <v>0</v>
      </c>
      <c r="AX266" s="190">
        <f t="shared" ca="1" si="173"/>
        <v>0</v>
      </c>
      <c r="AY266" s="190">
        <f t="shared" ca="1" si="173"/>
        <v>0</v>
      </c>
      <c r="AZ266" s="190">
        <f t="shared" ca="1" si="173"/>
        <v>0</v>
      </c>
      <c r="BA266" s="190">
        <f t="shared" ca="1" si="173"/>
        <v>0</v>
      </c>
      <c r="BB266" s="190">
        <f t="shared" ca="1" si="173"/>
        <v>0</v>
      </c>
      <c r="BC266" s="190">
        <f t="shared" ca="1" si="173"/>
        <v>0</v>
      </c>
      <c r="BD266" s="190">
        <f t="shared" ca="1" si="173"/>
        <v>0</v>
      </c>
      <c r="BE266" s="190">
        <f t="shared" ca="1" si="173"/>
        <v>0</v>
      </c>
      <c r="BF266" s="190">
        <f t="shared" ca="1" si="173"/>
        <v>0</v>
      </c>
      <c r="BG266" s="190">
        <f t="shared" ca="1" si="173"/>
        <v>0</v>
      </c>
      <c r="BH266" s="190">
        <f t="shared" ca="1" si="173"/>
        <v>0</v>
      </c>
      <c r="BI266" s="190">
        <f t="shared" ca="1" si="173"/>
        <v>0</v>
      </c>
      <c r="BJ266" s="190">
        <f t="shared" ca="1" si="173"/>
        <v>0</v>
      </c>
      <c r="BK266" s="190">
        <f t="shared" ca="1" si="173"/>
        <v>0</v>
      </c>
      <c r="BL266" s="190">
        <f t="shared" ca="1" si="173"/>
        <v>0</v>
      </c>
      <c r="BM266" s="190">
        <f t="shared" ca="1" si="173"/>
        <v>0</v>
      </c>
    </row>
    <row r="267" spans="3:65" x14ac:dyDescent="0.2">
      <c r="C267" s="51">
        <f t="shared" si="168"/>
        <v>4</v>
      </c>
      <c r="D267" s="37" t="str">
        <f t="shared" si="169"/>
        <v>item 4</v>
      </c>
      <c r="E267" s="37" t="str">
        <f t="shared" si="169"/>
        <v>Operating Expense</v>
      </c>
      <c r="F267" s="37">
        <f t="shared" si="169"/>
        <v>2</v>
      </c>
      <c r="G267" s="62"/>
      <c r="H267" s="64"/>
      <c r="K267" s="123">
        <f t="shared" ca="1" si="170"/>
        <v>0</v>
      </c>
      <c r="L267" s="124">
        <f t="shared" ca="1" si="171"/>
        <v>0</v>
      </c>
      <c r="O267" s="190">
        <f t="shared" ref="O267:BM267" ca="1" si="174">O209+O238+O91</f>
        <v>0</v>
      </c>
      <c r="P267" s="190">
        <f t="shared" ca="1" si="174"/>
        <v>0</v>
      </c>
      <c r="Q267" s="190">
        <f t="shared" ca="1" si="174"/>
        <v>0</v>
      </c>
      <c r="R267" s="190">
        <f t="shared" ca="1" si="174"/>
        <v>0</v>
      </c>
      <c r="S267" s="190">
        <f t="shared" ca="1" si="174"/>
        <v>0</v>
      </c>
      <c r="T267" s="190">
        <f t="shared" ca="1" si="174"/>
        <v>0</v>
      </c>
      <c r="U267" s="190">
        <f t="shared" ca="1" si="174"/>
        <v>0</v>
      </c>
      <c r="V267" s="190">
        <f t="shared" ca="1" si="174"/>
        <v>0</v>
      </c>
      <c r="W267" s="190">
        <f t="shared" ca="1" si="174"/>
        <v>0</v>
      </c>
      <c r="X267" s="190">
        <f t="shared" ca="1" si="174"/>
        <v>0</v>
      </c>
      <c r="Y267" s="190">
        <f t="shared" ca="1" si="174"/>
        <v>0</v>
      </c>
      <c r="Z267" s="190">
        <f t="shared" ca="1" si="174"/>
        <v>0</v>
      </c>
      <c r="AA267" s="190">
        <f t="shared" ca="1" si="174"/>
        <v>0</v>
      </c>
      <c r="AB267" s="190">
        <f t="shared" ca="1" si="174"/>
        <v>0</v>
      </c>
      <c r="AC267" s="190">
        <f t="shared" ca="1" si="174"/>
        <v>0</v>
      </c>
      <c r="AD267" s="190">
        <f t="shared" ca="1" si="174"/>
        <v>0</v>
      </c>
      <c r="AE267" s="190">
        <f t="shared" ca="1" si="174"/>
        <v>0</v>
      </c>
      <c r="AF267" s="190">
        <f t="shared" ca="1" si="174"/>
        <v>0</v>
      </c>
      <c r="AG267" s="190">
        <f t="shared" ca="1" si="174"/>
        <v>0</v>
      </c>
      <c r="AH267" s="190">
        <f t="shared" ca="1" si="174"/>
        <v>0</v>
      </c>
      <c r="AI267" s="190">
        <f t="shared" ca="1" si="174"/>
        <v>0</v>
      </c>
      <c r="AJ267" s="190">
        <f t="shared" ca="1" si="174"/>
        <v>0</v>
      </c>
      <c r="AK267" s="190">
        <f t="shared" ca="1" si="174"/>
        <v>0</v>
      </c>
      <c r="AL267" s="190">
        <f t="shared" ca="1" si="174"/>
        <v>0</v>
      </c>
      <c r="AM267" s="190">
        <f t="shared" ca="1" si="174"/>
        <v>0</v>
      </c>
      <c r="AN267" s="190">
        <f t="shared" ca="1" si="174"/>
        <v>0</v>
      </c>
      <c r="AO267" s="190">
        <f t="shared" ca="1" si="174"/>
        <v>0</v>
      </c>
      <c r="AP267" s="190">
        <f t="shared" ca="1" si="174"/>
        <v>0</v>
      </c>
      <c r="AQ267" s="190">
        <f t="shared" ca="1" si="174"/>
        <v>0</v>
      </c>
      <c r="AR267" s="190">
        <f t="shared" ca="1" si="174"/>
        <v>0</v>
      </c>
      <c r="AS267" s="190">
        <f t="shared" ca="1" si="174"/>
        <v>0</v>
      </c>
      <c r="AT267" s="190">
        <f t="shared" ca="1" si="174"/>
        <v>0</v>
      </c>
      <c r="AU267" s="190">
        <f t="shared" ca="1" si="174"/>
        <v>0</v>
      </c>
      <c r="AV267" s="190">
        <f t="shared" ca="1" si="174"/>
        <v>0</v>
      </c>
      <c r="AW267" s="190">
        <f t="shared" ca="1" si="174"/>
        <v>0</v>
      </c>
      <c r="AX267" s="190">
        <f t="shared" ca="1" si="174"/>
        <v>0</v>
      </c>
      <c r="AY267" s="190">
        <f t="shared" ca="1" si="174"/>
        <v>0</v>
      </c>
      <c r="AZ267" s="190">
        <f t="shared" ca="1" si="174"/>
        <v>0</v>
      </c>
      <c r="BA267" s="190">
        <f t="shared" ca="1" si="174"/>
        <v>0</v>
      </c>
      <c r="BB267" s="190">
        <f t="shared" ca="1" si="174"/>
        <v>0</v>
      </c>
      <c r="BC267" s="190">
        <f t="shared" ca="1" si="174"/>
        <v>0</v>
      </c>
      <c r="BD267" s="190">
        <f t="shared" ca="1" si="174"/>
        <v>0</v>
      </c>
      <c r="BE267" s="190">
        <f t="shared" ca="1" si="174"/>
        <v>0</v>
      </c>
      <c r="BF267" s="190">
        <f t="shared" ca="1" si="174"/>
        <v>0</v>
      </c>
      <c r="BG267" s="190">
        <f t="shared" ca="1" si="174"/>
        <v>0</v>
      </c>
      <c r="BH267" s="190">
        <f t="shared" ca="1" si="174"/>
        <v>0</v>
      </c>
      <c r="BI267" s="190">
        <f t="shared" ca="1" si="174"/>
        <v>0</v>
      </c>
      <c r="BJ267" s="190">
        <f t="shared" ca="1" si="174"/>
        <v>0</v>
      </c>
      <c r="BK267" s="190">
        <f t="shared" ca="1" si="174"/>
        <v>0</v>
      </c>
      <c r="BL267" s="190">
        <f t="shared" ca="1" si="174"/>
        <v>0</v>
      </c>
      <c r="BM267" s="190">
        <f t="shared" ca="1" si="174"/>
        <v>0</v>
      </c>
    </row>
    <row r="268" spans="3:65" x14ac:dyDescent="0.2">
      <c r="C268" s="51">
        <f t="shared" si="168"/>
        <v>5</v>
      </c>
      <c r="D268" s="37" t="str">
        <f t="shared" si="169"/>
        <v>item 5</v>
      </c>
      <c r="E268" s="37" t="str">
        <f t="shared" si="169"/>
        <v>Operating Expense</v>
      </c>
      <c r="F268" s="37">
        <f t="shared" si="169"/>
        <v>2</v>
      </c>
      <c r="G268" s="62"/>
      <c r="H268" s="64"/>
      <c r="K268" s="123">
        <f t="shared" ca="1" si="170"/>
        <v>0</v>
      </c>
      <c r="L268" s="124">
        <f t="shared" ca="1" si="171"/>
        <v>0</v>
      </c>
      <c r="O268" s="190">
        <f t="shared" ref="O268:BM268" ca="1" si="175">O210+O239+O92</f>
        <v>0</v>
      </c>
      <c r="P268" s="190">
        <f t="shared" ca="1" si="175"/>
        <v>0</v>
      </c>
      <c r="Q268" s="190">
        <f t="shared" ca="1" si="175"/>
        <v>0</v>
      </c>
      <c r="R268" s="190">
        <f t="shared" ca="1" si="175"/>
        <v>0</v>
      </c>
      <c r="S268" s="190">
        <f t="shared" ca="1" si="175"/>
        <v>0</v>
      </c>
      <c r="T268" s="190">
        <f t="shared" ca="1" si="175"/>
        <v>0</v>
      </c>
      <c r="U268" s="190">
        <f t="shared" ca="1" si="175"/>
        <v>0</v>
      </c>
      <c r="V268" s="190">
        <f t="shared" ca="1" si="175"/>
        <v>0</v>
      </c>
      <c r="W268" s="190">
        <f t="shared" ca="1" si="175"/>
        <v>0</v>
      </c>
      <c r="X268" s="190">
        <f t="shared" ca="1" si="175"/>
        <v>0</v>
      </c>
      <c r="Y268" s="190">
        <f t="shared" ca="1" si="175"/>
        <v>0</v>
      </c>
      <c r="Z268" s="190">
        <f t="shared" ca="1" si="175"/>
        <v>0</v>
      </c>
      <c r="AA268" s="190">
        <f t="shared" ca="1" si="175"/>
        <v>0</v>
      </c>
      <c r="AB268" s="190">
        <f t="shared" ca="1" si="175"/>
        <v>0</v>
      </c>
      <c r="AC268" s="190">
        <f t="shared" ca="1" si="175"/>
        <v>0</v>
      </c>
      <c r="AD268" s="190">
        <f t="shared" ca="1" si="175"/>
        <v>0</v>
      </c>
      <c r="AE268" s="190">
        <f t="shared" ca="1" si="175"/>
        <v>0</v>
      </c>
      <c r="AF268" s="190">
        <f t="shared" ca="1" si="175"/>
        <v>0</v>
      </c>
      <c r="AG268" s="190">
        <f t="shared" ca="1" si="175"/>
        <v>0</v>
      </c>
      <c r="AH268" s="190">
        <f t="shared" ca="1" si="175"/>
        <v>0</v>
      </c>
      <c r="AI268" s="190">
        <f t="shared" ca="1" si="175"/>
        <v>0</v>
      </c>
      <c r="AJ268" s="190">
        <f t="shared" ca="1" si="175"/>
        <v>0</v>
      </c>
      <c r="AK268" s="190">
        <f t="shared" ca="1" si="175"/>
        <v>0</v>
      </c>
      <c r="AL268" s="190">
        <f t="shared" ca="1" si="175"/>
        <v>0</v>
      </c>
      <c r="AM268" s="190">
        <f t="shared" ca="1" si="175"/>
        <v>0</v>
      </c>
      <c r="AN268" s="190">
        <f t="shared" ca="1" si="175"/>
        <v>0</v>
      </c>
      <c r="AO268" s="190">
        <f t="shared" ca="1" si="175"/>
        <v>0</v>
      </c>
      <c r="AP268" s="190">
        <f t="shared" ca="1" si="175"/>
        <v>0</v>
      </c>
      <c r="AQ268" s="190">
        <f t="shared" ca="1" si="175"/>
        <v>0</v>
      </c>
      <c r="AR268" s="190">
        <f t="shared" ca="1" si="175"/>
        <v>0</v>
      </c>
      <c r="AS268" s="190">
        <f t="shared" ca="1" si="175"/>
        <v>0</v>
      </c>
      <c r="AT268" s="190">
        <f t="shared" ca="1" si="175"/>
        <v>0</v>
      </c>
      <c r="AU268" s="190">
        <f t="shared" ca="1" si="175"/>
        <v>0</v>
      </c>
      <c r="AV268" s="190">
        <f t="shared" ca="1" si="175"/>
        <v>0</v>
      </c>
      <c r="AW268" s="190">
        <f t="shared" ca="1" si="175"/>
        <v>0</v>
      </c>
      <c r="AX268" s="190">
        <f t="shared" ca="1" si="175"/>
        <v>0</v>
      </c>
      <c r="AY268" s="190">
        <f t="shared" ca="1" si="175"/>
        <v>0</v>
      </c>
      <c r="AZ268" s="190">
        <f t="shared" ca="1" si="175"/>
        <v>0</v>
      </c>
      <c r="BA268" s="190">
        <f t="shared" ca="1" si="175"/>
        <v>0</v>
      </c>
      <c r="BB268" s="190">
        <f t="shared" ca="1" si="175"/>
        <v>0</v>
      </c>
      <c r="BC268" s="190">
        <f t="shared" ca="1" si="175"/>
        <v>0</v>
      </c>
      <c r="BD268" s="190">
        <f t="shared" ca="1" si="175"/>
        <v>0</v>
      </c>
      <c r="BE268" s="190">
        <f t="shared" ca="1" si="175"/>
        <v>0</v>
      </c>
      <c r="BF268" s="190">
        <f t="shared" ca="1" si="175"/>
        <v>0</v>
      </c>
      <c r="BG268" s="190">
        <f t="shared" ca="1" si="175"/>
        <v>0</v>
      </c>
      <c r="BH268" s="190">
        <f t="shared" ca="1" si="175"/>
        <v>0</v>
      </c>
      <c r="BI268" s="190">
        <f t="shared" ca="1" si="175"/>
        <v>0</v>
      </c>
      <c r="BJ268" s="190">
        <f t="shared" ca="1" si="175"/>
        <v>0</v>
      </c>
      <c r="BK268" s="190">
        <f t="shared" ca="1" si="175"/>
        <v>0</v>
      </c>
      <c r="BL268" s="190">
        <f t="shared" ca="1" si="175"/>
        <v>0</v>
      </c>
      <c r="BM268" s="190">
        <f t="shared" ca="1" si="175"/>
        <v>0</v>
      </c>
    </row>
    <row r="269" spans="3:65" x14ac:dyDescent="0.2">
      <c r="C269" s="51">
        <f t="shared" si="168"/>
        <v>6</v>
      </c>
      <c r="D269" s="37" t="str">
        <f t="shared" si="169"/>
        <v>item 6</v>
      </c>
      <c r="E269" s="37" t="str">
        <f t="shared" si="169"/>
        <v>Operating Expense</v>
      </c>
      <c r="F269" s="37">
        <f t="shared" si="169"/>
        <v>2</v>
      </c>
      <c r="G269" s="62"/>
      <c r="H269" s="64"/>
      <c r="K269" s="123">
        <f t="shared" ca="1" si="170"/>
        <v>0</v>
      </c>
      <c r="L269" s="124">
        <f t="shared" ca="1" si="171"/>
        <v>0</v>
      </c>
      <c r="O269" s="190">
        <f t="shared" ref="O269:BM269" ca="1" si="176">O211+O240+O93</f>
        <v>0</v>
      </c>
      <c r="P269" s="190">
        <f t="shared" ca="1" si="176"/>
        <v>0</v>
      </c>
      <c r="Q269" s="190">
        <f t="shared" ca="1" si="176"/>
        <v>0</v>
      </c>
      <c r="R269" s="190">
        <f t="shared" ca="1" si="176"/>
        <v>0</v>
      </c>
      <c r="S269" s="190">
        <f t="shared" ca="1" si="176"/>
        <v>0</v>
      </c>
      <c r="T269" s="190">
        <f t="shared" ca="1" si="176"/>
        <v>0</v>
      </c>
      <c r="U269" s="190">
        <f t="shared" ca="1" si="176"/>
        <v>0</v>
      </c>
      <c r="V269" s="190">
        <f t="shared" ca="1" si="176"/>
        <v>0</v>
      </c>
      <c r="W269" s="190">
        <f t="shared" ca="1" si="176"/>
        <v>0</v>
      </c>
      <c r="X269" s="190">
        <f t="shared" ca="1" si="176"/>
        <v>0</v>
      </c>
      <c r="Y269" s="190">
        <f t="shared" ca="1" si="176"/>
        <v>0</v>
      </c>
      <c r="Z269" s="190">
        <f t="shared" ca="1" si="176"/>
        <v>0</v>
      </c>
      <c r="AA269" s="190">
        <f t="shared" ca="1" si="176"/>
        <v>0</v>
      </c>
      <c r="AB269" s="190">
        <f t="shared" ca="1" si="176"/>
        <v>0</v>
      </c>
      <c r="AC269" s="190">
        <f t="shared" ca="1" si="176"/>
        <v>0</v>
      </c>
      <c r="AD269" s="190">
        <f t="shared" ca="1" si="176"/>
        <v>0</v>
      </c>
      <c r="AE269" s="190">
        <f t="shared" ca="1" si="176"/>
        <v>0</v>
      </c>
      <c r="AF269" s="190">
        <f t="shared" ca="1" si="176"/>
        <v>0</v>
      </c>
      <c r="AG269" s="190">
        <f t="shared" ca="1" si="176"/>
        <v>0</v>
      </c>
      <c r="AH269" s="190">
        <f t="shared" ca="1" si="176"/>
        <v>0</v>
      </c>
      <c r="AI269" s="190">
        <f t="shared" ca="1" si="176"/>
        <v>0</v>
      </c>
      <c r="AJ269" s="190">
        <f t="shared" ca="1" si="176"/>
        <v>0</v>
      </c>
      <c r="AK269" s="190">
        <f t="shared" ca="1" si="176"/>
        <v>0</v>
      </c>
      <c r="AL269" s="190">
        <f t="shared" ca="1" si="176"/>
        <v>0</v>
      </c>
      <c r="AM269" s="190">
        <f t="shared" ca="1" si="176"/>
        <v>0</v>
      </c>
      <c r="AN269" s="190">
        <f t="shared" ca="1" si="176"/>
        <v>0</v>
      </c>
      <c r="AO269" s="190">
        <f t="shared" ca="1" si="176"/>
        <v>0</v>
      </c>
      <c r="AP269" s="190">
        <f t="shared" ca="1" si="176"/>
        <v>0</v>
      </c>
      <c r="AQ269" s="190">
        <f t="shared" ca="1" si="176"/>
        <v>0</v>
      </c>
      <c r="AR269" s="190">
        <f t="shared" ca="1" si="176"/>
        <v>0</v>
      </c>
      <c r="AS269" s="190">
        <f t="shared" ca="1" si="176"/>
        <v>0</v>
      </c>
      <c r="AT269" s="190">
        <f t="shared" ca="1" si="176"/>
        <v>0</v>
      </c>
      <c r="AU269" s="190">
        <f t="shared" ca="1" si="176"/>
        <v>0</v>
      </c>
      <c r="AV269" s="190">
        <f t="shared" ca="1" si="176"/>
        <v>0</v>
      </c>
      <c r="AW269" s="190">
        <f t="shared" ca="1" si="176"/>
        <v>0</v>
      </c>
      <c r="AX269" s="190">
        <f t="shared" ca="1" si="176"/>
        <v>0</v>
      </c>
      <c r="AY269" s="190">
        <f t="shared" ca="1" si="176"/>
        <v>0</v>
      </c>
      <c r="AZ269" s="190">
        <f t="shared" ca="1" si="176"/>
        <v>0</v>
      </c>
      <c r="BA269" s="190">
        <f t="shared" ca="1" si="176"/>
        <v>0</v>
      </c>
      <c r="BB269" s="190">
        <f t="shared" ca="1" si="176"/>
        <v>0</v>
      </c>
      <c r="BC269" s="190">
        <f t="shared" ca="1" si="176"/>
        <v>0</v>
      </c>
      <c r="BD269" s="190">
        <f t="shared" ca="1" si="176"/>
        <v>0</v>
      </c>
      <c r="BE269" s="190">
        <f t="shared" ca="1" si="176"/>
        <v>0</v>
      </c>
      <c r="BF269" s="190">
        <f t="shared" ca="1" si="176"/>
        <v>0</v>
      </c>
      <c r="BG269" s="190">
        <f t="shared" ca="1" si="176"/>
        <v>0</v>
      </c>
      <c r="BH269" s="190">
        <f t="shared" ca="1" si="176"/>
        <v>0</v>
      </c>
      <c r="BI269" s="190">
        <f t="shared" ca="1" si="176"/>
        <v>0</v>
      </c>
      <c r="BJ269" s="190">
        <f t="shared" ca="1" si="176"/>
        <v>0</v>
      </c>
      <c r="BK269" s="190">
        <f t="shared" ca="1" si="176"/>
        <v>0</v>
      </c>
      <c r="BL269" s="190">
        <f t="shared" ca="1" si="176"/>
        <v>0</v>
      </c>
      <c r="BM269" s="190">
        <f t="shared" ca="1" si="176"/>
        <v>0</v>
      </c>
    </row>
    <row r="270" spans="3:65" x14ac:dyDescent="0.2">
      <c r="C270" s="51">
        <f t="shared" si="168"/>
        <v>7</v>
      </c>
      <c r="D270" s="37" t="str">
        <f t="shared" si="169"/>
        <v>item 7</v>
      </c>
      <c r="E270" s="37" t="str">
        <f t="shared" si="169"/>
        <v>Operating Expense</v>
      </c>
      <c r="F270" s="37">
        <f t="shared" si="169"/>
        <v>2</v>
      </c>
      <c r="G270" s="62"/>
      <c r="H270" s="64"/>
      <c r="K270" s="123">
        <f t="shared" ca="1" si="170"/>
        <v>0</v>
      </c>
      <c r="L270" s="124">
        <f t="shared" ca="1" si="171"/>
        <v>0</v>
      </c>
      <c r="O270" s="190">
        <f t="shared" ref="O270:BM270" ca="1" si="177">O212+O241+O94</f>
        <v>0</v>
      </c>
      <c r="P270" s="190">
        <f t="shared" ca="1" si="177"/>
        <v>0</v>
      </c>
      <c r="Q270" s="190">
        <f t="shared" ca="1" si="177"/>
        <v>0</v>
      </c>
      <c r="R270" s="190">
        <f t="shared" ca="1" si="177"/>
        <v>0</v>
      </c>
      <c r="S270" s="190">
        <f t="shared" ca="1" si="177"/>
        <v>0</v>
      </c>
      <c r="T270" s="190">
        <f t="shared" ca="1" si="177"/>
        <v>0</v>
      </c>
      <c r="U270" s="190">
        <f t="shared" ca="1" si="177"/>
        <v>0</v>
      </c>
      <c r="V270" s="190">
        <f t="shared" ca="1" si="177"/>
        <v>0</v>
      </c>
      <c r="W270" s="190">
        <f t="shared" ca="1" si="177"/>
        <v>0</v>
      </c>
      <c r="X270" s="190">
        <f t="shared" ca="1" si="177"/>
        <v>0</v>
      </c>
      <c r="Y270" s="190">
        <f t="shared" ca="1" si="177"/>
        <v>0</v>
      </c>
      <c r="Z270" s="190">
        <f t="shared" ca="1" si="177"/>
        <v>0</v>
      </c>
      <c r="AA270" s="190">
        <f t="shared" ca="1" si="177"/>
        <v>0</v>
      </c>
      <c r="AB270" s="190">
        <f t="shared" ca="1" si="177"/>
        <v>0</v>
      </c>
      <c r="AC270" s="190">
        <f t="shared" ca="1" si="177"/>
        <v>0</v>
      </c>
      <c r="AD270" s="190">
        <f t="shared" ca="1" si="177"/>
        <v>0</v>
      </c>
      <c r="AE270" s="190">
        <f t="shared" ca="1" si="177"/>
        <v>0</v>
      </c>
      <c r="AF270" s="190">
        <f t="shared" ca="1" si="177"/>
        <v>0</v>
      </c>
      <c r="AG270" s="190">
        <f t="shared" ca="1" si="177"/>
        <v>0</v>
      </c>
      <c r="AH270" s="190">
        <f t="shared" ca="1" si="177"/>
        <v>0</v>
      </c>
      <c r="AI270" s="190">
        <f t="shared" ca="1" si="177"/>
        <v>0</v>
      </c>
      <c r="AJ270" s="190">
        <f t="shared" ca="1" si="177"/>
        <v>0</v>
      </c>
      <c r="AK270" s="190">
        <f t="shared" ca="1" si="177"/>
        <v>0</v>
      </c>
      <c r="AL270" s="190">
        <f t="shared" ca="1" si="177"/>
        <v>0</v>
      </c>
      <c r="AM270" s="190">
        <f t="shared" ca="1" si="177"/>
        <v>0</v>
      </c>
      <c r="AN270" s="190">
        <f t="shared" ca="1" si="177"/>
        <v>0</v>
      </c>
      <c r="AO270" s="190">
        <f t="shared" ca="1" si="177"/>
        <v>0</v>
      </c>
      <c r="AP270" s="190">
        <f t="shared" ca="1" si="177"/>
        <v>0</v>
      </c>
      <c r="AQ270" s="190">
        <f t="shared" ca="1" si="177"/>
        <v>0</v>
      </c>
      <c r="AR270" s="190">
        <f t="shared" ca="1" si="177"/>
        <v>0</v>
      </c>
      <c r="AS270" s="190">
        <f t="shared" ca="1" si="177"/>
        <v>0</v>
      </c>
      <c r="AT270" s="190">
        <f t="shared" ca="1" si="177"/>
        <v>0</v>
      </c>
      <c r="AU270" s="190">
        <f t="shared" ca="1" si="177"/>
        <v>0</v>
      </c>
      <c r="AV270" s="190">
        <f t="shared" ca="1" si="177"/>
        <v>0</v>
      </c>
      <c r="AW270" s="190">
        <f t="shared" ca="1" si="177"/>
        <v>0</v>
      </c>
      <c r="AX270" s="190">
        <f t="shared" ca="1" si="177"/>
        <v>0</v>
      </c>
      <c r="AY270" s="190">
        <f t="shared" ca="1" si="177"/>
        <v>0</v>
      </c>
      <c r="AZ270" s="190">
        <f t="shared" ca="1" si="177"/>
        <v>0</v>
      </c>
      <c r="BA270" s="190">
        <f t="shared" ca="1" si="177"/>
        <v>0</v>
      </c>
      <c r="BB270" s="190">
        <f t="shared" ca="1" si="177"/>
        <v>0</v>
      </c>
      <c r="BC270" s="190">
        <f t="shared" ca="1" si="177"/>
        <v>0</v>
      </c>
      <c r="BD270" s="190">
        <f t="shared" ca="1" si="177"/>
        <v>0</v>
      </c>
      <c r="BE270" s="190">
        <f t="shared" ca="1" si="177"/>
        <v>0</v>
      </c>
      <c r="BF270" s="190">
        <f t="shared" ca="1" si="177"/>
        <v>0</v>
      </c>
      <c r="BG270" s="190">
        <f t="shared" ca="1" si="177"/>
        <v>0</v>
      </c>
      <c r="BH270" s="190">
        <f t="shared" ca="1" si="177"/>
        <v>0</v>
      </c>
      <c r="BI270" s="190">
        <f t="shared" ca="1" si="177"/>
        <v>0</v>
      </c>
      <c r="BJ270" s="190">
        <f t="shared" ca="1" si="177"/>
        <v>0</v>
      </c>
      <c r="BK270" s="190">
        <f t="shared" ca="1" si="177"/>
        <v>0</v>
      </c>
      <c r="BL270" s="190">
        <f t="shared" ca="1" si="177"/>
        <v>0</v>
      </c>
      <c r="BM270" s="190">
        <f t="shared" ca="1" si="177"/>
        <v>0</v>
      </c>
    </row>
    <row r="271" spans="3:65" x14ac:dyDescent="0.2">
      <c r="C271" s="51">
        <f t="shared" si="168"/>
        <v>8</v>
      </c>
      <c r="D271" s="37" t="str">
        <f t="shared" si="169"/>
        <v>item 8</v>
      </c>
      <c r="E271" s="37" t="str">
        <f t="shared" si="169"/>
        <v>Operating Expense</v>
      </c>
      <c r="F271" s="37">
        <f t="shared" si="169"/>
        <v>2</v>
      </c>
      <c r="G271" s="62"/>
      <c r="H271" s="64"/>
      <c r="K271" s="123">
        <f t="shared" ca="1" si="170"/>
        <v>0</v>
      </c>
      <c r="L271" s="124">
        <f t="shared" ca="1" si="171"/>
        <v>0</v>
      </c>
      <c r="O271" s="190">
        <f t="shared" ref="O271:BM271" ca="1" si="178">O213+O242+O95</f>
        <v>0</v>
      </c>
      <c r="P271" s="190">
        <f t="shared" ca="1" si="178"/>
        <v>0</v>
      </c>
      <c r="Q271" s="190">
        <f t="shared" ca="1" si="178"/>
        <v>0</v>
      </c>
      <c r="R271" s="190">
        <f t="shared" ca="1" si="178"/>
        <v>0</v>
      </c>
      <c r="S271" s="190">
        <f t="shared" ca="1" si="178"/>
        <v>0</v>
      </c>
      <c r="T271" s="190">
        <f t="shared" ca="1" si="178"/>
        <v>0</v>
      </c>
      <c r="U271" s="190">
        <f t="shared" ca="1" si="178"/>
        <v>0</v>
      </c>
      <c r="V271" s="190">
        <f t="shared" ca="1" si="178"/>
        <v>0</v>
      </c>
      <c r="W271" s="190">
        <f t="shared" ca="1" si="178"/>
        <v>0</v>
      </c>
      <c r="X271" s="190">
        <f t="shared" ca="1" si="178"/>
        <v>0</v>
      </c>
      <c r="Y271" s="190">
        <f t="shared" ca="1" si="178"/>
        <v>0</v>
      </c>
      <c r="Z271" s="190">
        <f t="shared" ca="1" si="178"/>
        <v>0</v>
      </c>
      <c r="AA271" s="190">
        <f t="shared" ca="1" si="178"/>
        <v>0</v>
      </c>
      <c r="AB271" s="190">
        <f t="shared" ca="1" si="178"/>
        <v>0</v>
      </c>
      <c r="AC271" s="190">
        <f t="shared" ca="1" si="178"/>
        <v>0</v>
      </c>
      <c r="AD271" s="190">
        <f t="shared" ca="1" si="178"/>
        <v>0</v>
      </c>
      <c r="AE271" s="190">
        <f t="shared" ca="1" si="178"/>
        <v>0</v>
      </c>
      <c r="AF271" s="190">
        <f t="shared" ca="1" si="178"/>
        <v>0</v>
      </c>
      <c r="AG271" s="190">
        <f t="shared" ca="1" si="178"/>
        <v>0</v>
      </c>
      <c r="AH271" s="190">
        <f t="shared" ca="1" si="178"/>
        <v>0</v>
      </c>
      <c r="AI271" s="190">
        <f t="shared" ca="1" si="178"/>
        <v>0</v>
      </c>
      <c r="AJ271" s="190">
        <f t="shared" ca="1" si="178"/>
        <v>0</v>
      </c>
      <c r="AK271" s="190">
        <f t="shared" ca="1" si="178"/>
        <v>0</v>
      </c>
      <c r="AL271" s="190">
        <f t="shared" ca="1" si="178"/>
        <v>0</v>
      </c>
      <c r="AM271" s="190">
        <f t="shared" ca="1" si="178"/>
        <v>0</v>
      </c>
      <c r="AN271" s="190">
        <f t="shared" ca="1" si="178"/>
        <v>0</v>
      </c>
      <c r="AO271" s="190">
        <f t="shared" ca="1" si="178"/>
        <v>0</v>
      </c>
      <c r="AP271" s="190">
        <f t="shared" ca="1" si="178"/>
        <v>0</v>
      </c>
      <c r="AQ271" s="190">
        <f t="shared" ca="1" si="178"/>
        <v>0</v>
      </c>
      <c r="AR271" s="190">
        <f t="shared" ca="1" si="178"/>
        <v>0</v>
      </c>
      <c r="AS271" s="190">
        <f t="shared" ca="1" si="178"/>
        <v>0</v>
      </c>
      <c r="AT271" s="190">
        <f t="shared" ca="1" si="178"/>
        <v>0</v>
      </c>
      <c r="AU271" s="190">
        <f t="shared" ca="1" si="178"/>
        <v>0</v>
      </c>
      <c r="AV271" s="190">
        <f t="shared" ca="1" si="178"/>
        <v>0</v>
      </c>
      <c r="AW271" s="190">
        <f t="shared" ca="1" si="178"/>
        <v>0</v>
      </c>
      <c r="AX271" s="190">
        <f t="shared" ca="1" si="178"/>
        <v>0</v>
      </c>
      <c r="AY271" s="190">
        <f t="shared" ca="1" si="178"/>
        <v>0</v>
      </c>
      <c r="AZ271" s="190">
        <f t="shared" ca="1" si="178"/>
        <v>0</v>
      </c>
      <c r="BA271" s="190">
        <f t="shared" ca="1" si="178"/>
        <v>0</v>
      </c>
      <c r="BB271" s="190">
        <f t="shared" ca="1" si="178"/>
        <v>0</v>
      </c>
      <c r="BC271" s="190">
        <f t="shared" ca="1" si="178"/>
        <v>0</v>
      </c>
      <c r="BD271" s="190">
        <f t="shared" ca="1" si="178"/>
        <v>0</v>
      </c>
      <c r="BE271" s="190">
        <f t="shared" ca="1" si="178"/>
        <v>0</v>
      </c>
      <c r="BF271" s="190">
        <f t="shared" ca="1" si="178"/>
        <v>0</v>
      </c>
      <c r="BG271" s="190">
        <f t="shared" ca="1" si="178"/>
        <v>0</v>
      </c>
      <c r="BH271" s="190">
        <f t="shared" ca="1" si="178"/>
        <v>0</v>
      </c>
      <c r="BI271" s="190">
        <f t="shared" ca="1" si="178"/>
        <v>0</v>
      </c>
      <c r="BJ271" s="190">
        <f t="shared" ca="1" si="178"/>
        <v>0</v>
      </c>
      <c r="BK271" s="190">
        <f t="shared" ca="1" si="178"/>
        <v>0</v>
      </c>
      <c r="BL271" s="190">
        <f t="shared" ca="1" si="178"/>
        <v>0</v>
      </c>
      <c r="BM271" s="190">
        <f t="shared" ca="1" si="178"/>
        <v>0</v>
      </c>
    </row>
    <row r="272" spans="3:65" x14ac:dyDescent="0.2">
      <c r="C272" s="51">
        <f t="shared" si="168"/>
        <v>9</v>
      </c>
      <c r="D272" s="37" t="str">
        <f t="shared" si="169"/>
        <v>item 9</v>
      </c>
      <c r="E272" s="37" t="str">
        <f t="shared" si="169"/>
        <v>Operating Expense</v>
      </c>
      <c r="F272" s="37">
        <f t="shared" si="169"/>
        <v>2</v>
      </c>
      <c r="G272" s="62"/>
      <c r="H272" s="64"/>
      <c r="K272" s="123">
        <f t="shared" ca="1" si="170"/>
        <v>0</v>
      </c>
      <c r="L272" s="124">
        <f t="shared" ca="1" si="171"/>
        <v>0</v>
      </c>
      <c r="O272" s="190">
        <f t="shared" ref="O272:BM272" ca="1" si="179">O214+O243+O96</f>
        <v>0</v>
      </c>
      <c r="P272" s="190">
        <f t="shared" ca="1" si="179"/>
        <v>0</v>
      </c>
      <c r="Q272" s="190">
        <f t="shared" ca="1" si="179"/>
        <v>0</v>
      </c>
      <c r="R272" s="190">
        <f t="shared" ca="1" si="179"/>
        <v>0</v>
      </c>
      <c r="S272" s="190">
        <f t="shared" ca="1" si="179"/>
        <v>0</v>
      </c>
      <c r="T272" s="190">
        <f t="shared" ca="1" si="179"/>
        <v>0</v>
      </c>
      <c r="U272" s="190">
        <f t="shared" ca="1" si="179"/>
        <v>0</v>
      </c>
      <c r="V272" s="190">
        <f t="shared" ca="1" si="179"/>
        <v>0</v>
      </c>
      <c r="W272" s="190">
        <f t="shared" ca="1" si="179"/>
        <v>0</v>
      </c>
      <c r="X272" s="190">
        <f t="shared" ca="1" si="179"/>
        <v>0</v>
      </c>
      <c r="Y272" s="190">
        <f t="shared" ca="1" si="179"/>
        <v>0</v>
      </c>
      <c r="Z272" s="190">
        <f t="shared" ca="1" si="179"/>
        <v>0</v>
      </c>
      <c r="AA272" s="190">
        <f t="shared" ca="1" si="179"/>
        <v>0</v>
      </c>
      <c r="AB272" s="190">
        <f t="shared" ca="1" si="179"/>
        <v>0</v>
      </c>
      <c r="AC272" s="190">
        <f t="shared" ca="1" si="179"/>
        <v>0</v>
      </c>
      <c r="AD272" s="190">
        <f t="shared" ca="1" si="179"/>
        <v>0</v>
      </c>
      <c r="AE272" s="190">
        <f t="shared" ca="1" si="179"/>
        <v>0</v>
      </c>
      <c r="AF272" s="190">
        <f t="shared" ca="1" si="179"/>
        <v>0</v>
      </c>
      <c r="AG272" s="190">
        <f t="shared" ca="1" si="179"/>
        <v>0</v>
      </c>
      <c r="AH272" s="190">
        <f t="shared" ca="1" si="179"/>
        <v>0</v>
      </c>
      <c r="AI272" s="190">
        <f t="shared" ca="1" si="179"/>
        <v>0</v>
      </c>
      <c r="AJ272" s="190">
        <f t="shared" ca="1" si="179"/>
        <v>0</v>
      </c>
      <c r="AK272" s="190">
        <f t="shared" ca="1" si="179"/>
        <v>0</v>
      </c>
      <c r="AL272" s="190">
        <f t="shared" ca="1" si="179"/>
        <v>0</v>
      </c>
      <c r="AM272" s="190">
        <f t="shared" ca="1" si="179"/>
        <v>0</v>
      </c>
      <c r="AN272" s="190">
        <f t="shared" ca="1" si="179"/>
        <v>0</v>
      </c>
      <c r="AO272" s="190">
        <f t="shared" ca="1" si="179"/>
        <v>0</v>
      </c>
      <c r="AP272" s="190">
        <f t="shared" ca="1" si="179"/>
        <v>0</v>
      </c>
      <c r="AQ272" s="190">
        <f t="shared" ca="1" si="179"/>
        <v>0</v>
      </c>
      <c r="AR272" s="190">
        <f t="shared" ca="1" si="179"/>
        <v>0</v>
      </c>
      <c r="AS272" s="190">
        <f t="shared" ca="1" si="179"/>
        <v>0</v>
      </c>
      <c r="AT272" s="190">
        <f t="shared" ca="1" si="179"/>
        <v>0</v>
      </c>
      <c r="AU272" s="190">
        <f t="shared" ca="1" si="179"/>
        <v>0</v>
      </c>
      <c r="AV272" s="190">
        <f t="shared" ca="1" si="179"/>
        <v>0</v>
      </c>
      <c r="AW272" s="190">
        <f t="shared" ca="1" si="179"/>
        <v>0</v>
      </c>
      <c r="AX272" s="190">
        <f t="shared" ca="1" si="179"/>
        <v>0</v>
      </c>
      <c r="AY272" s="190">
        <f t="shared" ca="1" si="179"/>
        <v>0</v>
      </c>
      <c r="AZ272" s="190">
        <f t="shared" ca="1" si="179"/>
        <v>0</v>
      </c>
      <c r="BA272" s="190">
        <f t="shared" ca="1" si="179"/>
        <v>0</v>
      </c>
      <c r="BB272" s="190">
        <f t="shared" ca="1" si="179"/>
        <v>0</v>
      </c>
      <c r="BC272" s="190">
        <f t="shared" ca="1" si="179"/>
        <v>0</v>
      </c>
      <c r="BD272" s="190">
        <f t="shared" ca="1" si="179"/>
        <v>0</v>
      </c>
      <c r="BE272" s="190">
        <f t="shared" ca="1" si="179"/>
        <v>0</v>
      </c>
      <c r="BF272" s="190">
        <f t="shared" ca="1" si="179"/>
        <v>0</v>
      </c>
      <c r="BG272" s="190">
        <f t="shared" ca="1" si="179"/>
        <v>0</v>
      </c>
      <c r="BH272" s="190">
        <f t="shared" ca="1" si="179"/>
        <v>0</v>
      </c>
      <c r="BI272" s="190">
        <f t="shared" ca="1" si="179"/>
        <v>0</v>
      </c>
      <c r="BJ272" s="190">
        <f t="shared" ca="1" si="179"/>
        <v>0</v>
      </c>
      <c r="BK272" s="190">
        <f t="shared" ca="1" si="179"/>
        <v>0</v>
      </c>
      <c r="BL272" s="190">
        <f t="shared" ca="1" si="179"/>
        <v>0</v>
      </c>
      <c r="BM272" s="190">
        <f t="shared" ca="1" si="179"/>
        <v>0</v>
      </c>
    </row>
    <row r="273" spans="3:65" x14ac:dyDescent="0.2">
      <c r="C273" s="51">
        <f t="shared" si="168"/>
        <v>10</v>
      </c>
      <c r="D273" s="37" t="str">
        <f t="shared" si="169"/>
        <v>item 10</v>
      </c>
      <c r="E273" s="37" t="str">
        <f t="shared" si="169"/>
        <v>Operating Expense</v>
      </c>
      <c r="F273" s="37">
        <f t="shared" si="169"/>
        <v>2</v>
      </c>
      <c r="G273" s="62"/>
      <c r="H273" s="64"/>
      <c r="K273" s="123">
        <f t="shared" ca="1" si="170"/>
        <v>0</v>
      </c>
      <c r="L273" s="124">
        <f t="shared" ca="1" si="171"/>
        <v>0</v>
      </c>
      <c r="O273" s="190">
        <f t="shared" ref="O273:BM273" ca="1" si="180">O215+O244+O97</f>
        <v>0</v>
      </c>
      <c r="P273" s="190">
        <f t="shared" ca="1" si="180"/>
        <v>0</v>
      </c>
      <c r="Q273" s="190">
        <f t="shared" ca="1" si="180"/>
        <v>0</v>
      </c>
      <c r="R273" s="190">
        <f t="shared" ca="1" si="180"/>
        <v>0</v>
      </c>
      <c r="S273" s="190">
        <f t="shared" ca="1" si="180"/>
        <v>0</v>
      </c>
      <c r="T273" s="190">
        <f t="shared" ca="1" si="180"/>
        <v>0</v>
      </c>
      <c r="U273" s="190">
        <f t="shared" ca="1" si="180"/>
        <v>0</v>
      </c>
      <c r="V273" s="190">
        <f t="shared" ca="1" si="180"/>
        <v>0</v>
      </c>
      <c r="W273" s="190">
        <f t="shared" ca="1" si="180"/>
        <v>0</v>
      </c>
      <c r="X273" s="190">
        <f t="shared" ca="1" si="180"/>
        <v>0</v>
      </c>
      <c r="Y273" s="190">
        <f t="shared" ca="1" si="180"/>
        <v>0</v>
      </c>
      <c r="Z273" s="190">
        <f t="shared" ca="1" si="180"/>
        <v>0</v>
      </c>
      <c r="AA273" s="190">
        <f t="shared" ca="1" si="180"/>
        <v>0</v>
      </c>
      <c r="AB273" s="190">
        <f t="shared" ca="1" si="180"/>
        <v>0</v>
      </c>
      <c r="AC273" s="190">
        <f t="shared" ca="1" si="180"/>
        <v>0</v>
      </c>
      <c r="AD273" s="190">
        <f t="shared" ca="1" si="180"/>
        <v>0</v>
      </c>
      <c r="AE273" s="190">
        <f t="shared" ca="1" si="180"/>
        <v>0</v>
      </c>
      <c r="AF273" s="190">
        <f t="shared" ca="1" si="180"/>
        <v>0</v>
      </c>
      <c r="AG273" s="190">
        <f t="shared" ca="1" si="180"/>
        <v>0</v>
      </c>
      <c r="AH273" s="190">
        <f t="shared" ca="1" si="180"/>
        <v>0</v>
      </c>
      <c r="AI273" s="190">
        <f t="shared" ca="1" si="180"/>
        <v>0</v>
      </c>
      <c r="AJ273" s="190">
        <f t="shared" ca="1" si="180"/>
        <v>0</v>
      </c>
      <c r="AK273" s="190">
        <f t="shared" ca="1" si="180"/>
        <v>0</v>
      </c>
      <c r="AL273" s="190">
        <f t="shared" ca="1" si="180"/>
        <v>0</v>
      </c>
      <c r="AM273" s="190">
        <f t="shared" ca="1" si="180"/>
        <v>0</v>
      </c>
      <c r="AN273" s="190">
        <f t="shared" ca="1" si="180"/>
        <v>0</v>
      </c>
      <c r="AO273" s="190">
        <f t="shared" ca="1" si="180"/>
        <v>0</v>
      </c>
      <c r="AP273" s="190">
        <f t="shared" ca="1" si="180"/>
        <v>0</v>
      </c>
      <c r="AQ273" s="190">
        <f t="shared" ca="1" si="180"/>
        <v>0</v>
      </c>
      <c r="AR273" s="190">
        <f t="shared" ca="1" si="180"/>
        <v>0</v>
      </c>
      <c r="AS273" s="190">
        <f t="shared" ca="1" si="180"/>
        <v>0</v>
      </c>
      <c r="AT273" s="190">
        <f t="shared" ca="1" si="180"/>
        <v>0</v>
      </c>
      <c r="AU273" s="190">
        <f t="shared" ca="1" si="180"/>
        <v>0</v>
      </c>
      <c r="AV273" s="190">
        <f t="shared" ca="1" si="180"/>
        <v>0</v>
      </c>
      <c r="AW273" s="190">
        <f t="shared" ca="1" si="180"/>
        <v>0</v>
      </c>
      <c r="AX273" s="190">
        <f t="shared" ca="1" si="180"/>
        <v>0</v>
      </c>
      <c r="AY273" s="190">
        <f t="shared" ca="1" si="180"/>
        <v>0</v>
      </c>
      <c r="AZ273" s="190">
        <f t="shared" ca="1" si="180"/>
        <v>0</v>
      </c>
      <c r="BA273" s="190">
        <f t="shared" ca="1" si="180"/>
        <v>0</v>
      </c>
      <c r="BB273" s="190">
        <f t="shared" ca="1" si="180"/>
        <v>0</v>
      </c>
      <c r="BC273" s="190">
        <f t="shared" ca="1" si="180"/>
        <v>0</v>
      </c>
      <c r="BD273" s="190">
        <f t="shared" ca="1" si="180"/>
        <v>0</v>
      </c>
      <c r="BE273" s="190">
        <f t="shared" ca="1" si="180"/>
        <v>0</v>
      </c>
      <c r="BF273" s="190">
        <f t="shared" ca="1" si="180"/>
        <v>0</v>
      </c>
      <c r="BG273" s="190">
        <f t="shared" ca="1" si="180"/>
        <v>0</v>
      </c>
      <c r="BH273" s="190">
        <f t="shared" ca="1" si="180"/>
        <v>0</v>
      </c>
      <c r="BI273" s="190">
        <f t="shared" ca="1" si="180"/>
        <v>0</v>
      </c>
      <c r="BJ273" s="190">
        <f t="shared" ca="1" si="180"/>
        <v>0</v>
      </c>
      <c r="BK273" s="190">
        <f t="shared" ca="1" si="180"/>
        <v>0</v>
      </c>
      <c r="BL273" s="190">
        <f t="shared" ca="1" si="180"/>
        <v>0</v>
      </c>
      <c r="BM273" s="190">
        <f t="shared" ca="1" si="180"/>
        <v>0</v>
      </c>
    </row>
    <row r="274" spans="3:65" x14ac:dyDescent="0.2">
      <c r="C274" s="51">
        <f t="shared" si="168"/>
        <v>11</v>
      </c>
      <c r="D274" s="37" t="str">
        <f t="shared" si="169"/>
        <v>item 11</v>
      </c>
      <c r="E274" s="37" t="str">
        <f t="shared" si="169"/>
        <v>Operating Expense</v>
      </c>
      <c r="F274" s="37">
        <f t="shared" si="169"/>
        <v>2</v>
      </c>
      <c r="G274" s="62"/>
      <c r="H274" s="64"/>
      <c r="K274" s="123">
        <f t="shared" ca="1" si="170"/>
        <v>0</v>
      </c>
      <c r="L274" s="124">
        <f t="shared" ca="1" si="171"/>
        <v>0</v>
      </c>
      <c r="O274" s="190">
        <f t="shared" ref="O274:BM274" ca="1" si="181">O216+O245+O98</f>
        <v>0</v>
      </c>
      <c r="P274" s="190">
        <f t="shared" ca="1" si="181"/>
        <v>0</v>
      </c>
      <c r="Q274" s="190">
        <f t="shared" ca="1" si="181"/>
        <v>0</v>
      </c>
      <c r="R274" s="190">
        <f t="shared" ca="1" si="181"/>
        <v>0</v>
      </c>
      <c r="S274" s="190">
        <f t="shared" ca="1" si="181"/>
        <v>0</v>
      </c>
      <c r="T274" s="190">
        <f t="shared" ca="1" si="181"/>
        <v>0</v>
      </c>
      <c r="U274" s="190">
        <f t="shared" ca="1" si="181"/>
        <v>0</v>
      </c>
      <c r="V274" s="190">
        <f t="shared" ca="1" si="181"/>
        <v>0</v>
      </c>
      <c r="W274" s="190">
        <f t="shared" ca="1" si="181"/>
        <v>0</v>
      </c>
      <c r="X274" s="190">
        <f t="shared" ca="1" si="181"/>
        <v>0</v>
      </c>
      <c r="Y274" s="190">
        <f t="shared" ca="1" si="181"/>
        <v>0</v>
      </c>
      <c r="Z274" s="190">
        <f t="shared" ca="1" si="181"/>
        <v>0</v>
      </c>
      <c r="AA274" s="190">
        <f t="shared" ca="1" si="181"/>
        <v>0</v>
      </c>
      <c r="AB274" s="190">
        <f t="shared" ca="1" si="181"/>
        <v>0</v>
      </c>
      <c r="AC274" s="190">
        <f t="shared" ca="1" si="181"/>
        <v>0</v>
      </c>
      <c r="AD274" s="190">
        <f t="shared" ca="1" si="181"/>
        <v>0</v>
      </c>
      <c r="AE274" s="190">
        <f t="shared" ca="1" si="181"/>
        <v>0</v>
      </c>
      <c r="AF274" s="190">
        <f t="shared" ca="1" si="181"/>
        <v>0</v>
      </c>
      <c r="AG274" s="190">
        <f t="shared" ca="1" si="181"/>
        <v>0</v>
      </c>
      <c r="AH274" s="190">
        <f t="shared" ca="1" si="181"/>
        <v>0</v>
      </c>
      <c r="AI274" s="190">
        <f t="shared" ca="1" si="181"/>
        <v>0</v>
      </c>
      <c r="AJ274" s="190">
        <f t="shared" ca="1" si="181"/>
        <v>0</v>
      </c>
      <c r="AK274" s="190">
        <f t="shared" ca="1" si="181"/>
        <v>0</v>
      </c>
      <c r="AL274" s="190">
        <f t="shared" ca="1" si="181"/>
        <v>0</v>
      </c>
      <c r="AM274" s="190">
        <f t="shared" ca="1" si="181"/>
        <v>0</v>
      </c>
      <c r="AN274" s="190">
        <f t="shared" ca="1" si="181"/>
        <v>0</v>
      </c>
      <c r="AO274" s="190">
        <f t="shared" ca="1" si="181"/>
        <v>0</v>
      </c>
      <c r="AP274" s="190">
        <f t="shared" ca="1" si="181"/>
        <v>0</v>
      </c>
      <c r="AQ274" s="190">
        <f t="shared" ca="1" si="181"/>
        <v>0</v>
      </c>
      <c r="AR274" s="190">
        <f t="shared" ca="1" si="181"/>
        <v>0</v>
      </c>
      <c r="AS274" s="190">
        <f t="shared" ca="1" si="181"/>
        <v>0</v>
      </c>
      <c r="AT274" s="190">
        <f t="shared" ca="1" si="181"/>
        <v>0</v>
      </c>
      <c r="AU274" s="190">
        <f t="shared" ca="1" si="181"/>
        <v>0</v>
      </c>
      <c r="AV274" s="190">
        <f t="shared" ca="1" si="181"/>
        <v>0</v>
      </c>
      <c r="AW274" s="190">
        <f t="shared" ca="1" si="181"/>
        <v>0</v>
      </c>
      <c r="AX274" s="190">
        <f t="shared" ca="1" si="181"/>
        <v>0</v>
      </c>
      <c r="AY274" s="190">
        <f t="shared" ca="1" si="181"/>
        <v>0</v>
      </c>
      <c r="AZ274" s="190">
        <f t="shared" ca="1" si="181"/>
        <v>0</v>
      </c>
      <c r="BA274" s="190">
        <f t="shared" ca="1" si="181"/>
        <v>0</v>
      </c>
      <c r="BB274" s="190">
        <f t="shared" ca="1" si="181"/>
        <v>0</v>
      </c>
      <c r="BC274" s="190">
        <f t="shared" ca="1" si="181"/>
        <v>0</v>
      </c>
      <c r="BD274" s="190">
        <f t="shared" ca="1" si="181"/>
        <v>0</v>
      </c>
      <c r="BE274" s="190">
        <f t="shared" ca="1" si="181"/>
        <v>0</v>
      </c>
      <c r="BF274" s="190">
        <f t="shared" ca="1" si="181"/>
        <v>0</v>
      </c>
      <c r="BG274" s="190">
        <f t="shared" ca="1" si="181"/>
        <v>0</v>
      </c>
      <c r="BH274" s="190">
        <f t="shared" ca="1" si="181"/>
        <v>0</v>
      </c>
      <c r="BI274" s="190">
        <f t="shared" ca="1" si="181"/>
        <v>0</v>
      </c>
      <c r="BJ274" s="190">
        <f t="shared" ca="1" si="181"/>
        <v>0</v>
      </c>
      <c r="BK274" s="190">
        <f t="shared" ca="1" si="181"/>
        <v>0</v>
      </c>
      <c r="BL274" s="190">
        <f t="shared" ca="1" si="181"/>
        <v>0</v>
      </c>
      <c r="BM274" s="190">
        <f t="shared" ca="1" si="181"/>
        <v>0</v>
      </c>
    </row>
    <row r="275" spans="3:65" x14ac:dyDescent="0.2">
      <c r="C275" s="51">
        <f t="shared" si="168"/>
        <v>12</v>
      </c>
      <c r="D275" s="37" t="str">
        <f t="shared" si="169"/>
        <v>item 12</v>
      </c>
      <c r="E275" s="37" t="str">
        <f t="shared" si="169"/>
        <v>Operating Expense</v>
      </c>
      <c r="F275" s="37">
        <f t="shared" si="169"/>
        <v>2</v>
      </c>
      <c r="G275" s="62"/>
      <c r="H275" s="64"/>
      <c r="K275" s="123">
        <f t="shared" ca="1" si="170"/>
        <v>0</v>
      </c>
      <c r="L275" s="124">
        <f t="shared" ca="1" si="171"/>
        <v>0</v>
      </c>
      <c r="O275" s="190">
        <f t="shared" ref="O275:BM275" ca="1" si="182">O217+O246+O99</f>
        <v>0</v>
      </c>
      <c r="P275" s="190">
        <f t="shared" ca="1" si="182"/>
        <v>0</v>
      </c>
      <c r="Q275" s="190">
        <f t="shared" ca="1" si="182"/>
        <v>0</v>
      </c>
      <c r="R275" s="190">
        <f t="shared" ca="1" si="182"/>
        <v>0</v>
      </c>
      <c r="S275" s="190">
        <f t="shared" ca="1" si="182"/>
        <v>0</v>
      </c>
      <c r="T275" s="190">
        <f t="shared" ca="1" si="182"/>
        <v>0</v>
      </c>
      <c r="U275" s="190">
        <f t="shared" ca="1" si="182"/>
        <v>0</v>
      </c>
      <c r="V275" s="190">
        <f t="shared" ca="1" si="182"/>
        <v>0</v>
      </c>
      <c r="W275" s="190">
        <f t="shared" ca="1" si="182"/>
        <v>0</v>
      </c>
      <c r="X275" s="190">
        <f t="shared" ca="1" si="182"/>
        <v>0</v>
      </c>
      <c r="Y275" s="190">
        <f t="shared" ca="1" si="182"/>
        <v>0</v>
      </c>
      <c r="Z275" s="190">
        <f t="shared" ca="1" si="182"/>
        <v>0</v>
      </c>
      <c r="AA275" s="190">
        <f t="shared" ca="1" si="182"/>
        <v>0</v>
      </c>
      <c r="AB275" s="190">
        <f t="shared" ca="1" si="182"/>
        <v>0</v>
      </c>
      <c r="AC275" s="190">
        <f t="shared" ca="1" si="182"/>
        <v>0</v>
      </c>
      <c r="AD275" s="190">
        <f t="shared" ca="1" si="182"/>
        <v>0</v>
      </c>
      <c r="AE275" s="190">
        <f t="shared" ca="1" si="182"/>
        <v>0</v>
      </c>
      <c r="AF275" s="190">
        <f t="shared" ca="1" si="182"/>
        <v>0</v>
      </c>
      <c r="AG275" s="190">
        <f t="shared" ca="1" si="182"/>
        <v>0</v>
      </c>
      <c r="AH275" s="190">
        <f t="shared" ca="1" si="182"/>
        <v>0</v>
      </c>
      <c r="AI275" s="190">
        <f t="shared" ca="1" si="182"/>
        <v>0</v>
      </c>
      <c r="AJ275" s="190">
        <f t="shared" ca="1" si="182"/>
        <v>0</v>
      </c>
      <c r="AK275" s="190">
        <f t="shared" ca="1" si="182"/>
        <v>0</v>
      </c>
      <c r="AL275" s="190">
        <f t="shared" ca="1" si="182"/>
        <v>0</v>
      </c>
      <c r="AM275" s="190">
        <f t="shared" ca="1" si="182"/>
        <v>0</v>
      </c>
      <c r="AN275" s="190">
        <f t="shared" ca="1" si="182"/>
        <v>0</v>
      </c>
      <c r="AO275" s="190">
        <f t="shared" ca="1" si="182"/>
        <v>0</v>
      </c>
      <c r="AP275" s="190">
        <f t="shared" ca="1" si="182"/>
        <v>0</v>
      </c>
      <c r="AQ275" s="190">
        <f t="shared" ca="1" si="182"/>
        <v>0</v>
      </c>
      <c r="AR275" s="190">
        <f t="shared" ca="1" si="182"/>
        <v>0</v>
      </c>
      <c r="AS275" s="190">
        <f t="shared" ca="1" si="182"/>
        <v>0</v>
      </c>
      <c r="AT275" s="190">
        <f t="shared" ca="1" si="182"/>
        <v>0</v>
      </c>
      <c r="AU275" s="190">
        <f t="shared" ca="1" si="182"/>
        <v>0</v>
      </c>
      <c r="AV275" s="190">
        <f t="shared" ca="1" si="182"/>
        <v>0</v>
      </c>
      <c r="AW275" s="190">
        <f t="shared" ca="1" si="182"/>
        <v>0</v>
      </c>
      <c r="AX275" s="190">
        <f t="shared" ca="1" si="182"/>
        <v>0</v>
      </c>
      <c r="AY275" s="190">
        <f t="shared" ca="1" si="182"/>
        <v>0</v>
      </c>
      <c r="AZ275" s="190">
        <f t="shared" ca="1" si="182"/>
        <v>0</v>
      </c>
      <c r="BA275" s="190">
        <f t="shared" ca="1" si="182"/>
        <v>0</v>
      </c>
      <c r="BB275" s="190">
        <f t="shared" ca="1" si="182"/>
        <v>0</v>
      </c>
      <c r="BC275" s="190">
        <f t="shared" ca="1" si="182"/>
        <v>0</v>
      </c>
      <c r="BD275" s="190">
        <f t="shared" ca="1" si="182"/>
        <v>0</v>
      </c>
      <c r="BE275" s="190">
        <f t="shared" ca="1" si="182"/>
        <v>0</v>
      </c>
      <c r="BF275" s="190">
        <f t="shared" ca="1" si="182"/>
        <v>0</v>
      </c>
      <c r="BG275" s="190">
        <f t="shared" ca="1" si="182"/>
        <v>0</v>
      </c>
      <c r="BH275" s="190">
        <f t="shared" ca="1" si="182"/>
        <v>0</v>
      </c>
      <c r="BI275" s="190">
        <f t="shared" ca="1" si="182"/>
        <v>0</v>
      </c>
      <c r="BJ275" s="190">
        <f t="shared" ca="1" si="182"/>
        <v>0</v>
      </c>
      <c r="BK275" s="190">
        <f t="shared" ca="1" si="182"/>
        <v>0</v>
      </c>
      <c r="BL275" s="190">
        <f t="shared" ca="1" si="182"/>
        <v>0</v>
      </c>
      <c r="BM275" s="190">
        <f t="shared" ca="1" si="182"/>
        <v>0</v>
      </c>
    </row>
    <row r="276" spans="3:65" x14ac:dyDescent="0.2">
      <c r="C276" s="51">
        <f t="shared" si="168"/>
        <v>13</v>
      </c>
      <c r="D276" s="37" t="str">
        <f t="shared" si="169"/>
        <v>item 13</v>
      </c>
      <c r="E276" s="37" t="str">
        <f t="shared" si="169"/>
        <v>Operating Expense</v>
      </c>
      <c r="F276" s="37">
        <f t="shared" si="169"/>
        <v>2</v>
      </c>
      <c r="G276" s="62"/>
      <c r="H276" s="64"/>
      <c r="K276" s="123">
        <f t="shared" ca="1" si="170"/>
        <v>0</v>
      </c>
      <c r="L276" s="124">
        <f t="shared" ca="1" si="171"/>
        <v>0</v>
      </c>
      <c r="O276" s="190">
        <f t="shared" ref="O276:BM276" ca="1" si="183">O218+O247+O100</f>
        <v>0</v>
      </c>
      <c r="P276" s="190">
        <f t="shared" ca="1" si="183"/>
        <v>0</v>
      </c>
      <c r="Q276" s="190">
        <f t="shared" ca="1" si="183"/>
        <v>0</v>
      </c>
      <c r="R276" s="190">
        <f t="shared" ca="1" si="183"/>
        <v>0</v>
      </c>
      <c r="S276" s="190">
        <f t="shared" ca="1" si="183"/>
        <v>0</v>
      </c>
      <c r="T276" s="190">
        <f t="shared" ca="1" si="183"/>
        <v>0</v>
      </c>
      <c r="U276" s="190">
        <f t="shared" ca="1" si="183"/>
        <v>0</v>
      </c>
      <c r="V276" s="190">
        <f t="shared" ca="1" si="183"/>
        <v>0</v>
      </c>
      <c r="W276" s="190">
        <f t="shared" ca="1" si="183"/>
        <v>0</v>
      </c>
      <c r="X276" s="190">
        <f t="shared" ca="1" si="183"/>
        <v>0</v>
      </c>
      <c r="Y276" s="190">
        <f t="shared" ca="1" si="183"/>
        <v>0</v>
      </c>
      <c r="Z276" s="190">
        <f t="shared" ca="1" si="183"/>
        <v>0</v>
      </c>
      <c r="AA276" s="190">
        <f t="shared" ca="1" si="183"/>
        <v>0</v>
      </c>
      <c r="AB276" s="190">
        <f t="shared" ca="1" si="183"/>
        <v>0</v>
      </c>
      <c r="AC276" s="190">
        <f t="shared" ca="1" si="183"/>
        <v>0</v>
      </c>
      <c r="AD276" s="190">
        <f t="shared" ca="1" si="183"/>
        <v>0</v>
      </c>
      <c r="AE276" s="190">
        <f t="shared" ca="1" si="183"/>
        <v>0</v>
      </c>
      <c r="AF276" s="190">
        <f t="shared" ca="1" si="183"/>
        <v>0</v>
      </c>
      <c r="AG276" s="190">
        <f t="shared" ca="1" si="183"/>
        <v>0</v>
      </c>
      <c r="AH276" s="190">
        <f t="shared" ca="1" si="183"/>
        <v>0</v>
      </c>
      <c r="AI276" s="190">
        <f t="shared" ca="1" si="183"/>
        <v>0</v>
      </c>
      <c r="AJ276" s="190">
        <f t="shared" ca="1" si="183"/>
        <v>0</v>
      </c>
      <c r="AK276" s="190">
        <f t="shared" ca="1" si="183"/>
        <v>0</v>
      </c>
      <c r="AL276" s="190">
        <f t="shared" ca="1" si="183"/>
        <v>0</v>
      </c>
      <c r="AM276" s="190">
        <f t="shared" ca="1" si="183"/>
        <v>0</v>
      </c>
      <c r="AN276" s="190">
        <f t="shared" ca="1" si="183"/>
        <v>0</v>
      </c>
      <c r="AO276" s="190">
        <f t="shared" ca="1" si="183"/>
        <v>0</v>
      </c>
      <c r="AP276" s="190">
        <f t="shared" ca="1" si="183"/>
        <v>0</v>
      </c>
      <c r="AQ276" s="190">
        <f t="shared" ca="1" si="183"/>
        <v>0</v>
      </c>
      <c r="AR276" s="190">
        <f t="shared" ca="1" si="183"/>
        <v>0</v>
      </c>
      <c r="AS276" s="190">
        <f t="shared" ca="1" si="183"/>
        <v>0</v>
      </c>
      <c r="AT276" s="190">
        <f t="shared" ca="1" si="183"/>
        <v>0</v>
      </c>
      <c r="AU276" s="190">
        <f t="shared" ca="1" si="183"/>
        <v>0</v>
      </c>
      <c r="AV276" s="190">
        <f t="shared" ca="1" si="183"/>
        <v>0</v>
      </c>
      <c r="AW276" s="190">
        <f t="shared" ca="1" si="183"/>
        <v>0</v>
      </c>
      <c r="AX276" s="190">
        <f t="shared" ca="1" si="183"/>
        <v>0</v>
      </c>
      <c r="AY276" s="190">
        <f t="shared" ca="1" si="183"/>
        <v>0</v>
      </c>
      <c r="AZ276" s="190">
        <f t="shared" ca="1" si="183"/>
        <v>0</v>
      </c>
      <c r="BA276" s="190">
        <f t="shared" ca="1" si="183"/>
        <v>0</v>
      </c>
      <c r="BB276" s="190">
        <f t="shared" ca="1" si="183"/>
        <v>0</v>
      </c>
      <c r="BC276" s="190">
        <f t="shared" ca="1" si="183"/>
        <v>0</v>
      </c>
      <c r="BD276" s="190">
        <f t="shared" ca="1" si="183"/>
        <v>0</v>
      </c>
      <c r="BE276" s="190">
        <f t="shared" ca="1" si="183"/>
        <v>0</v>
      </c>
      <c r="BF276" s="190">
        <f t="shared" ca="1" si="183"/>
        <v>0</v>
      </c>
      <c r="BG276" s="190">
        <f t="shared" ca="1" si="183"/>
        <v>0</v>
      </c>
      <c r="BH276" s="190">
        <f t="shared" ca="1" si="183"/>
        <v>0</v>
      </c>
      <c r="BI276" s="190">
        <f t="shared" ca="1" si="183"/>
        <v>0</v>
      </c>
      <c r="BJ276" s="190">
        <f t="shared" ca="1" si="183"/>
        <v>0</v>
      </c>
      <c r="BK276" s="190">
        <f t="shared" ca="1" si="183"/>
        <v>0</v>
      </c>
      <c r="BL276" s="190">
        <f t="shared" ca="1" si="183"/>
        <v>0</v>
      </c>
      <c r="BM276" s="190">
        <f t="shared" ca="1" si="183"/>
        <v>0</v>
      </c>
    </row>
    <row r="277" spans="3:65" x14ac:dyDescent="0.2">
      <c r="C277" s="51">
        <f t="shared" si="168"/>
        <v>14</v>
      </c>
      <c r="D277" s="37" t="str">
        <f t="shared" si="169"/>
        <v>item 14</v>
      </c>
      <c r="E277" s="37" t="str">
        <f t="shared" si="169"/>
        <v>Operating Expense</v>
      </c>
      <c r="F277" s="37">
        <f t="shared" si="169"/>
        <v>2</v>
      </c>
      <c r="G277" s="62"/>
      <c r="H277" s="64"/>
      <c r="K277" s="123">
        <f t="shared" ca="1" si="170"/>
        <v>0</v>
      </c>
      <c r="L277" s="124">
        <f t="shared" ca="1" si="171"/>
        <v>0</v>
      </c>
      <c r="O277" s="190">
        <f t="shared" ref="O277:BM277" ca="1" si="184">O219+O248+O101</f>
        <v>0</v>
      </c>
      <c r="P277" s="190">
        <f t="shared" ca="1" si="184"/>
        <v>0</v>
      </c>
      <c r="Q277" s="190">
        <f t="shared" ca="1" si="184"/>
        <v>0</v>
      </c>
      <c r="R277" s="190">
        <f t="shared" ca="1" si="184"/>
        <v>0</v>
      </c>
      <c r="S277" s="190">
        <f t="shared" ca="1" si="184"/>
        <v>0</v>
      </c>
      <c r="T277" s="190">
        <f t="shared" ca="1" si="184"/>
        <v>0</v>
      </c>
      <c r="U277" s="190">
        <f t="shared" ca="1" si="184"/>
        <v>0</v>
      </c>
      <c r="V277" s="190">
        <f t="shared" ca="1" si="184"/>
        <v>0</v>
      </c>
      <c r="W277" s="190">
        <f t="shared" ca="1" si="184"/>
        <v>0</v>
      </c>
      <c r="X277" s="190">
        <f t="shared" ca="1" si="184"/>
        <v>0</v>
      </c>
      <c r="Y277" s="190">
        <f t="shared" ca="1" si="184"/>
        <v>0</v>
      </c>
      <c r="Z277" s="190">
        <f t="shared" ca="1" si="184"/>
        <v>0</v>
      </c>
      <c r="AA277" s="190">
        <f t="shared" ca="1" si="184"/>
        <v>0</v>
      </c>
      <c r="AB277" s="190">
        <f t="shared" ca="1" si="184"/>
        <v>0</v>
      </c>
      <c r="AC277" s="190">
        <f t="shared" ca="1" si="184"/>
        <v>0</v>
      </c>
      <c r="AD277" s="190">
        <f t="shared" ca="1" si="184"/>
        <v>0</v>
      </c>
      <c r="AE277" s="190">
        <f t="shared" ca="1" si="184"/>
        <v>0</v>
      </c>
      <c r="AF277" s="190">
        <f t="shared" ca="1" si="184"/>
        <v>0</v>
      </c>
      <c r="AG277" s="190">
        <f t="shared" ca="1" si="184"/>
        <v>0</v>
      </c>
      <c r="AH277" s="190">
        <f t="shared" ca="1" si="184"/>
        <v>0</v>
      </c>
      <c r="AI277" s="190">
        <f t="shared" ca="1" si="184"/>
        <v>0</v>
      </c>
      <c r="AJ277" s="190">
        <f t="shared" ca="1" si="184"/>
        <v>0</v>
      </c>
      <c r="AK277" s="190">
        <f t="shared" ca="1" si="184"/>
        <v>0</v>
      </c>
      <c r="AL277" s="190">
        <f t="shared" ca="1" si="184"/>
        <v>0</v>
      </c>
      <c r="AM277" s="190">
        <f t="shared" ca="1" si="184"/>
        <v>0</v>
      </c>
      <c r="AN277" s="190">
        <f t="shared" ca="1" si="184"/>
        <v>0</v>
      </c>
      <c r="AO277" s="190">
        <f t="shared" ca="1" si="184"/>
        <v>0</v>
      </c>
      <c r="AP277" s="190">
        <f t="shared" ca="1" si="184"/>
        <v>0</v>
      </c>
      <c r="AQ277" s="190">
        <f t="shared" ca="1" si="184"/>
        <v>0</v>
      </c>
      <c r="AR277" s="190">
        <f t="shared" ca="1" si="184"/>
        <v>0</v>
      </c>
      <c r="AS277" s="190">
        <f t="shared" ca="1" si="184"/>
        <v>0</v>
      </c>
      <c r="AT277" s="190">
        <f t="shared" ca="1" si="184"/>
        <v>0</v>
      </c>
      <c r="AU277" s="190">
        <f t="shared" ca="1" si="184"/>
        <v>0</v>
      </c>
      <c r="AV277" s="190">
        <f t="shared" ca="1" si="184"/>
        <v>0</v>
      </c>
      <c r="AW277" s="190">
        <f t="shared" ca="1" si="184"/>
        <v>0</v>
      </c>
      <c r="AX277" s="190">
        <f t="shared" ca="1" si="184"/>
        <v>0</v>
      </c>
      <c r="AY277" s="190">
        <f t="shared" ca="1" si="184"/>
        <v>0</v>
      </c>
      <c r="AZ277" s="190">
        <f t="shared" ca="1" si="184"/>
        <v>0</v>
      </c>
      <c r="BA277" s="190">
        <f t="shared" ca="1" si="184"/>
        <v>0</v>
      </c>
      <c r="BB277" s="190">
        <f t="shared" ca="1" si="184"/>
        <v>0</v>
      </c>
      <c r="BC277" s="190">
        <f t="shared" ca="1" si="184"/>
        <v>0</v>
      </c>
      <c r="BD277" s="190">
        <f t="shared" ca="1" si="184"/>
        <v>0</v>
      </c>
      <c r="BE277" s="190">
        <f t="shared" ca="1" si="184"/>
        <v>0</v>
      </c>
      <c r="BF277" s="190">
        <f t="shared" ca="1" si="184"/>
        <v>0</v>
      </c>
      <c r="BG277" s="190">
        <f t="shared" ca="1" si="184"/>
        <v>0</v>
      </c>
      <c r="BH277" s="190">
        <f t="shared" ca="1" si="184"/>
        <v>0</v>
      </c>
      <c r="BI277" s="190">
        <f t="shared" ca="1" si="184"/>
        <v>0</v>
      </c>
      <c r="BJ277" s="190">
        <f t="shared" ca="1" si="184"/>
        <v>0</v>
      </c>
      <c r="BK277" s="190">
        <f t="shared" ca="1" si="184"/>
        <v>0</v>
      </c>
      <c r="BL277" s="190">
        <f t="shared" ca="1" si="184"/>
        <v>0</v>
      </c>
      <c r="BM277" s="190">
        <f t="shared" ca="1" si="184"/>
        <v>0</v>
      </c>
    </row>
    <row r="278" spans="3:65" x14ac:dyDescent="0.2">
      <c r="C278" s="51">
        <f t="shared" si="168"/>
        <v>15</v>
      </c>
      <c r="D278" s="37" t="str">
        <f t="shared" si="169"/>
        <v>item 15</v>
      </c>
      <c r="E278" s="37" t="str">
        <f t="shared" si="169"/>
        <v>Operating Expense</v>
      </c>
      <c r="F278" s="37">
        <f t="shared" si="169"/>
        <v>2</v>
      </c>
      <c r="G278" s="62"/>
      <c r="H278" s="64"/>
      <c r="K278" s="123">
        <f t="shared" ca="1" si="170"/>
        <v>0</v>
      </c>
      <c r="L278" s="124">
        <f t="shared" ca="1" si="171"/>
        <v>0</v>
      </c>
      <c r="O278" s="190">
        <f t="shared" ref="O278:BM278" ca="1" si="185">O220+O249+O102</f>
        <v>0</v>
      </c>
      <c r="P278" s="190">
        <f t="shared" ca="1" si="185"/>
        <v>0</v>
      </c>
      <c r="Q278" s="190">
        <f t="shared" ca="1" si="185"/>
        <v>0</v>
      </c>
      <c r="R278" s="190">
        <f t="shared" ca="1" si="185"/>
        <v>0</v>
      </c>
      <c r="S278" s="190">
        <f t="shared" ca="1" si="185"/>
        <v>0</v>
      </c>
      <c r="T278" s="190">
        <f t="shared" ca="1" si="185"/>
        <v>0</v>
      </c>
      <c r="U278" s="190">
        <f t="shared" ca="1" si="185"/>
        <v>0</v>
      </c>
      <c r="V278" s="190">
        <f t="shared" ca="1" si="185"/>
        <v>0</v>
      </c>
      <c r="W278" s="190">
        <f t="shared" ca="1" si="185"/>
        <v>0</v>
      </c>
      <c r="X278" s="190">
        <f t="shared" ca="1" si="185"/>
        <v>0</v>
      </c>
      <c r="Y278" s="190">
        <f t="shared" ca="1" si="185"/>
        <v>0</v>
      </c>
      <c r="Z278" s="190">
        <f t="shared" ca="1" si="185"/>
        <v>0</v>
      </c>
      <c r="AA278" s="190">
        <f t="shared" ca="1" si="185"/>
        <v>0</v>
      </c>
      <c r="AB278" s="190">
        <f t="shared" ca="1" si="185"/>
        <v>0</v>
      </c>
      <c r="AC278" s="190">
        <f t="shared" ca="1" si="185"/>
        <v>0</v>
      </c>
      <c r="AD278" s="190">
        <f t="shared" ca="1" si="185"/>
        <v>0</v>
      </c>
      <c r="AE278" s="190">
        <f t="shared" ca="1" si="185"/>
        <v>0</v>
      </c>
      <c r="AF278" s="190">
        <f t="shared" ca="1" si="185"/>
        <v>0</v>
      </c>
      <c r="AG278" s="190">
        <f t="shared" ca="1" si="185"/>
        <v>0</v>
      </c>
      <c r="AH278" s="190">
        <f t="shared" ca="1" si="185"/>
        <v>0</v>
      </c>
      <c r="AI278" s="190">
        <f t="shared" ca="1" si="185"/>
        <v>0</v>
      </c>
      <c r="AJ278" s="190">
        <f t="shared" ca="1" si="185"/>
        <v>0</v>
      </c>
      <c r="AK278" s="190">
        <f t="shared" ca="1" si="185"/>
        <v>0</v>
      </c>
      <c r="AL278" s="190">
        <f t="shared" ca="1" si="185"/>
        <v>0</v>
      </c>
      <c r="AM278" s="190">
        <f t="shared" ca="1" si="185"/>
        <v>0</v>
      </c>
      <c r="AN278" s="190">
        <f t="shared" ca="1" si="185"/>
        <v>0</v>
      </c>
      <c r="AO278" s="190">
        <f t="shared" ca="1" si="185"/>
        <v>0</v>
      </c>
      <c r="AP278" s="190">
        <f t="shared" ca="1" si="185"/>
        <v>0</v>
      </c>
      <c r="AQ278" s="190">
        <f t="shared" ca="1" si="185"/>
        <v>0</v>
      </c>
      <c r="AR278" s="190">
        <f t="shared" ca="1" si="185"/>
        <v>0</v>
      </c>
      <c r="AS278" s="190">
        <f t="shared" ca="1" si="185"/>
        <v>0</v>
      </c>
      <c r="AT278" s="190">
        <f t="shared" ca="1" si="185"/>
        <v>0</v>
      </c>
      <c r="AU278" s="190">
        <f t="shared" ca="1" si="185"/>
        <v>0</v>
      </c>
      <c r="AV278" s="190">
        <f t="shared" ca="1" si="185"/>
        <v>0</v>
      </c>
      <c r="AW278" s="190">
        <f t="shared" ca="1" si="185"/>
        <v>0</v>
      </c>
      <c r="AX278" s="190">
        <f t="shared" ca="1" si="185"/>
        <v>0</v>
      </c>
      <c r="AY278" s="190">
        <f t="shared" ca="1" si="185"/>
        <v>0</v>
      </c>
      <c r="AZ278" s="190">
        <f t="shared" ca="1" si="185"/>
        <v>0</v>
      </c>
      <c r="BA278" s="190">
        <f t="shared" ca="1" si="185"/>
        <v>0</v>
      </c>
      <c r="BB278" s="190">
        <f t="shared" ca="1" si="185"/>
        <v>0</v>
      </c>
      <c r="BC278" s="190">
        <f t="shared" ca="1" si="185"/>
        <v>0</v>
      </c>
      <c r="BD278" s="190">
        <f t="shared" ca="1" si="185"/>
        <v>0</v>
      </c>
      <c r="BE278" s="190">
        <f t="shared" ca="1" si="185"/>
        <v>0</v>
      </c>
      <c r="BF278" s="190">
        <f t="shared" ca="1" si="185"/>
        <v>0</v>
      </c>
      <c r="BG278" s="190">
        <f t="shared" ca="1" si="185"/>
        <v>0</v>
      </c>
      <c r="BH278" s="190">
        <f t="shared" ca="1" si="185"/>
        <v>0</v>
      </c>
      <c r="BI278" s="190">
        <f t="shared" ca="1" si="185"/>
        <v>0</v>
      </c>
      <c r="BJ278" s="190">
        <f t="shared" ca="1" si="185"/>
        <v>0</v>
      </c>
      <c r="BK278" s="190">
        <f t="shared" ca="1" si="185"/>
        <v>0</v>
      </c>
      <c r="BL278" s="190">
        <f t="shared" ca="1" si="185"/>
        <v>0</v>
      </c>
      <c r="BM278" s="190">
        <f t="shared" ca="1" si="185"/>
        <v>0</v>
      </c>
    </row>
    <row r="279" spans="3:65" x14ac:dyDescent="0.2">
      <c r="C279" s="51">
        <f t="shared" si="168"/>
        <v>16</v>
      </c>
      <c r="D279" s="37" t="str">
        <f t="shared" si="169"/>
        <v>item 16</v>
      </c>
      <c r="E279" s="37" t="str">
        <f t="shared" si="169"/>
        <v>Operating Expense</v>
      </c>
      <c r="F279" s="37">
        <f t="shared" si="169"/>
        <v>2</v>
      </c>
      <c r="G279" s="62"/>
      <c r="H279" s="64"/>
      <c r="K279" s="123">
        <f t="shared" ca="1" si="170"/>
        <v>0</v>
      </c>
      <c r="L279" s="124">
        <f t="shared" ca="1" si="171"/>
        <v>0</v>
      </c>
      <c r="O279" s="190">
        <f t="shared" ref="O279:BM279" ca="1" si="186">O221+O250+O103</f>
        <v>0</v>
      </c>
      <c r="P279" s="190">
        <f t="shared" ca="1" si="186"/>
        <v>0</v>
      </c>
      <c r="Q279" s="190">
        <f t="shared" ca="1" si="186"/>
        <v>0</v>
      </c>
      <c r="R279" s="190">
        <f t="shared" ca="1" si="186"/>
        <v>0</v>
      </c>
      <c r="S279" s="190">
        <f t="shared" ca="1" si="186"/>
        <v>0</v>
      </c>
      <c r="T279" s="190">
        <f t="shared" ca="1" si="186"/>
        <v>0</v>
      </c>
      <c r="U279" s="190">
        <f t="shared" ca="1" si="186"/>
        <v>0</v>
      </c>
      <c r="V279" s="190">
        <f t="shared" ca="1" si="186"/>
        <v>0</v>
      </c>
      <c r="W279" s="190">
        <f t="shared" ca="1" si="186"/>
        <v>0</v>
      </c>
      <c r="X279" s="190">
        <f t="shared" ca="1" si="186"/>
        <v>0</v>
      </c>
      <c r="Y279" s="190">
        <f t="shared" ca="1" si="186"/>
        <v>0</v>
      </c>
      <c r="Z279" s="190">
        <f t="shared" ca="1" si="186"/>
        <v>0</v>
      </c>
      <c r="AA279" s="190">
        <f t="shared" ca="1" si="186"/>
        <v>0</v>
      </c>
      <c r="AB279" s="190">
        <f t="shared" ca="1" si="186"/>
        <v>0</v>
      </c>
      <c r="AC279" s="190">
        <f t="shared" ca="1" si="186"/>
        <v>0</v>
      </c>
      <c r="AD279" s="190">
        <f t="shared" ca="1" si="186"/>
        <v>0</v>
      </c>
      <c r="AE279" s="190">
        <f t="shared" ca="1" si="186"/>
        <v>0</v>
      </c>
      <c r="AF279" s="190">
        <f t="shared" ca="1" si="186"/>
        <v>0</v>
      </c>
      <c r="AG279" s="190">
        <f t="shared" ca="1" si="186"/>
        <v>0</v>
      </c>
      <c r="AH279" s="190">
        <f t="shared" ca="1" si="186"/>
        <v>0</v>
      </c>
      <c r="AI279" s="190">
        <f t="shared" ca="1" si="186"/>
        <v>0</v>
      </c>
      <c r="AJ279" s="190">
        <f t="shared" ca="1" si="186"/>
        <v>0</v>
      </c>
      <c r="AK279" s="190">
        <f t="shared" ca="1" si="186"/>
        <v>0</v>
      </c>
      <c r="AL279" s="190">
        <f t="shared" ca="1" si="186"/>
        <v>0</v>
      </c>
      <c r="AM279" s="190">
        <f t="shared" ca="1" si="186"/>
        <v>0</v>
      </c>
      <c r="AN279" s="190">
        <f t="shared" ca="1" si="186"/>
        <v>0</v>
      </c>
      <c r="AO279" s="190">
        <f t="shared" ca="1" si="186"/>
        <v>0</v>
      </c>
      <c r="AP279" s="190">
        <f t="shared" ca="1" si="186"/>
        <v>0</v>
      </c>
      <c r="AQ279" s="190">
        <f t="shared" ca="1" si="186"/>
        <v>0</v>
      </c>
      <c r="AR279" s="190">
        <f t="shared" ca="1" si="186"/>
        <v>0</v>
      </c>
      <c r="AS279" s="190">
        <f t="shared" ca="1" si="186"/>
        <v>0</v>
      </c>
      <c r="AT279" s="190">
        <f t="shared" ca="1" si="186"/>
        <v>0</v>
      </c>
      <c r="AU279" s="190">
        <f t="shared" ca="1" si="186"/>
        <v>0</v>
      </c>
      <c r="AV279" s="190">
        <f t="shared" ca="1" si="186"/>
        <v>0</v>
      </c>
      <c r="AW279" s="190">
        <f t="shared" ca="1" si="186"/>
        <v>0</v>
      </c>
      <c r="AX279" s="190">
        <f t="shared" ca="1" si="186"/>
        <v>0</v>
      </c>
      <c r="AY279" s="190">
        <f t="shared" ca="1" si="186"/>
        <v>0</v>
      </c>
      <c r="AZ279" s="190">
        <f t="shared" ca="1" si="186"/>
        <v>0</v>
      </c>
      <c r="BA279" s="190">
        <f t="shared" ca="1" si="186"/>
        <v>0</v>
      </c>
      <c r="BB279" s="190">
        <f t="shared" ca="1" si="186"/>
        <v>0</v>
      </c>
      <c r="BC279" s="190">
        <f t="shared" ca="1" si="186"/>
        <v>0</v>
      </c>
      <c r="BD279" s="190">
        <f t="shared" ca="1" si="186"/>
        <v>0</v>
      </c>
      <c r="BE279" s="190">
        <f t="shared" ca="1" si="186"/>
        <v>0</v>
      </c>
      <c r="BF279" s="190">
        <f t="shared" ca="1" si="186"/>
        <v>0</v>
      </c>
      <c r="BG279" s="190">
        <f t="shared" ca="1" si="186"/>
        <v>0</v>
      </c>
      <c r="BH279" s="190">
        <f t="shared" ca="1" si="186"/>
        <v>0</v>
      </c>
      <c r="BI279" s="190">
        <f t="shared" ca="1" si="186"/>
        <v>0</v>
      </c>
      <c r="BJ279" s="190">
        <f t="shared" ca="1" si="186"/>
        <v>0</v>
      </c>
      <c r="BK279" s="190">
        <f t="shared" ca="1" si="186"/>
        <v>0</v>
      </c>
      <c r="BL279" s="190">
        <f t="shared" ca="1" si="186"/>
        <v>0</v>
      </c>
      <c r="BM279" s="190">
        <f t="shared" ca="1" si="186"/>
        <v>0</v>
      </c>
    </row>
    <row r="280" spans="3:65" x14ac:dyDescent="0.2">
      <c r="C280" s="51">
        <f t="shared" si="168"/>
        <v>17</v>
      </c>
      <c r="D280" s="37" t="str">
        <f t="shared" si="169"/>
        <v>item 17</v>
      </c>
      <c r="E280" s="37" t="str">
        <f t="shared" si="169"/>
        <v>Operating Expense</v>
      </c>
      <c r="F280" s="37">
        <f t="shared" si="169"/>
        <v>2</v>
      </c>
      <c r="G280" s="62"/>
      <c r="H280" s="64"/>
      <c r="K280" s="123">
        <f t="shared" ca="1" si="170"/>
        <v>0</v>
      </c>
      <c r="L280" s="124">
        <f t="shared" ca="1" si="171"/>
        <v>0</v>
      </c>
      <c r="O280" s="190">
        <f t="shared" ref="O280:BM280" ca="1" si="187">O222+O251+O104</f>
        <v>0</v>
      </c>
      <c r="P280" s="190">
        <f t="shared" ca="1" si="187"/>
        <v>0</v>
      </c>
      <c r="Q280" s="190">
        <f t="shared" ca="1" si="187"/>
        <v>0</v>
      </c>
      <c r="R280" s="190">
        <f t="shared" ca="1" si="187"/>
        <v>0</v>
      </c>
      <c r="S280" s="190">
        <f t="shared" ca="1" si="187"/>
        <v>0</v>
      </c>
      <c r="T280" s="190">
        <f t="shared" ca="1" si="187"/>
        <v>0</v>
      </c>
      <c r="U280" s="190">
        <f t="shared" ca="1" si="187"/>
        <v>0</v>
      </c>
      <c r="V280" s="190">
        <f t="shared" ca="1" si="187"/>
        <v>0</v>
      </c>
      <c r="W280" s="190">
        <f t="shared" ca="1" si="187"/>
        <v>0</v>
      </c>
      <c r="X280" s="190">
        <f t="shared" ca="1" si="187"/>
        <v>0</v>
      </c>
      <c r="Y280" s="190">
        <f t="shared" ca="1" si="187"/>
        <v>0</v>
      </c>
      <c r="Z280" s="190">
        <f t="shared" ca="1" si="187"/>
        <v>0</v>
      </c>
      <c r="AA280" s="190">
        <f t="shared" ca="1" si="187"/>
        <v>0</v>
      </c>
      <c r="AB280" s="190">
        <f t="shared" ca="1" si="187"/>
        <v>0</v>
      </c>
      <c r="AC280" s="190">
        <f t="shared" ca="1" si="187"/>
        <v>0</v>
      </c>
      <c r="AD280" s="190">
        <f t="shared" ca="1" si="187"/>
        <v>0</v>
      </c>
      <c r="AE280" s="190">
        <f t="shared" ca="1" si="187"/>
        <v>0</v>
      </c>
      <c r="AF280" s="190">
        <f t="shared" ca="1" si="187"/>
        <v>0</v>
      </c>
      <c r="AG280" s="190">
        <f t="shared" ca="1" si="187"/>
        <v>0</v>
      </c>
      <c r="AH280" s="190">
        <f t="shared" ca="1" si="187"/>
        <v>0</v>
      </c>
      <c r="AI280" s="190">
        <f t="shared" ca="1" si="187"/>
        <v>0</v>
      </c>
      <c r="AJ280" s="190">
        <f t="shared" ca="1" si="187"/>
        <v>0</v>
      </c>
      <c r="AK280" s="190">
        <f t="shared" ca="1" si="187"/>
        <v>0</v>
      </c>
      <c r="AL280" s="190">
        <f t="shared" ca="1" si="187"/>
        <v>0</v>
      </c>
      <c r="AM280" s="190">
        <f t="shared" ca="1" si="187"/>
        <v>0</v>
      </c>
      <c r="AN280" s="190">
        <f t="shared" ca="1" si="187"/>
        <v>0</v>
      </c>
      <c r="AO280" s="190">
        <f t="shared" ca="1" si="187"/>
        <v>0</v>
      </c>
      <c r="AP280" s="190">
        <f t="shared" ca="1" si="187"/>
        <v>0</v>
      </c>
      <c r="AQ280" s="190">
        <f t="shared" ca="1" si="187"/>
        <v>0</v>
      </c>
      <c r="AR280" s="190">
        <f t="shared" ca="1" si="187"/>
        <v>0</v>
      </c>
      <c r="AS280" s="190">
        <f t="shared" ca="1" si="187"/>
        <v>0</v>
      </c>
      <c r="AT280" s="190">
        <f t="shared" ca="1" si="187"/>
        <v>0</v>
      </c>
      <c r="AU280" s="190">
        <f t="shared" ca="1" si="187"/>
        <v>0</v>
      </c>
      <c r="AV280" s="190">
        <f t="shared" ca="1" si="187"/>
        <v>0</v>
      </c>
      <c r="AW280" s="190">
        <f t="shared" ca="1" si="187"/>
        <v>0</v>
      </c>
      <c r="AX280" s="190">
        <f t="shared" ca="1" si="187"/>
        <v>0</v>
      </c>
      <c r="AY280" s="190">
        <f t="shared" ca="1" si="187"/>
        <v>0</v>
      </c>
      <c r="AZ280" s="190">
        <f t="shared" ca="1" si="187"/>
        <v>0</v>
      </c>
      <c r="BA280" s="190">
        <f t="shared" ca="1" si="187"/>
        <v>0</v>
      </c>
      <c r="BB280" s="190">
        <f t="shared" ca="1" si="187"/>
        <v>0</v>
      </c>
      <c r="BC280" s="190">
        <f t="shared" ca="1" si="187"/>
        <v>0</v>
      </c>
      <c r="BD280" s="190">
        <f t="shared" ca="1" si="187"/>
        <v>0</v>
      </c>
      <c r="BE280" s="190">
        <f t="shared" ca="1" si="187"/>
        <v>0</v>
      </c>
      <c r="BF280" s="190">
        <f t="shared" ca="1" si="187"/>
        <v>0</v>
      </c>
      <c r="BG280" s="190">
        <f t="shared" ca="1" si="187"/>
        <v>0</v>
      </c>
      <c r="BH280" s="190">
        <f t="shared" ca="1" si="187"/>
        <v>0</v>
      </c>
      <c r="BI280" s="190">
        <f t="shared" ca="1" si="187"/>
        <v>0</v>
      </c>
      <c r="BJ280" s="190">
        <f t="shared" ca="1" si="187"/>
        <v>0</v>
      </c>
      <c r="BK280" s="190">
        <f t="shared" ca="1" si="187"/>
        <v>0</v>
      </c>
      <c r="BL280" s="190">
        <f t="shared" ca="1" si="187"/>
        <v>0</v>
      </c>
      <c r="BM280" s="190">
        <f t="shared" ca="1" si="187"/>
        <v>0</v>
      </c>
    </row>
    <row r="281" spans="3:65" x14ac:dyDescent="0.2">
      <c r="C281" s="51">
        <f t="shared" si="168"/>
        <v>18</v>
      </c>
      <c r="D281" s="37" t="str">
        <f t="shared" si="169"/>
        <v>item 18</v>
      </c>
      <c r="E281" s="37" t="str">
        <f t="shared" si="169"/>
        <v>Operating Expense</v>
      </c>
      <c r="F281" s="37">
        <f t="shared" si="169"/>
        <v>2</v>
      </c>
      <c r="G281" s="62"/>
      <c r="H281" s="64"/>
      <c r="K281" s="123">
        <f t="shared" ca="1" si="170"/>
        <v>0</v>
      </c>
      <c r="L281" s="124">
        <f t="shared" ca="1" si="171"/>
        <v>0</v>
      </c>
      <c r="O281" s="190">
        <f t="shared" ref="O281:BM281" ca="1" si="188">O223+O252+O105</f>
        <v>0</v>
      </c>
      <c r="P281" s="190">
        <f t="shared" ca="1" si="188"/>
        <v>0</v>
      </c>
      <c r="Q281" s="190">
        <f t="shared" ca="1" si="188"/>
        <v>0</v>
      </c>
      <c r="R281" s="190">
        <f t="shared" ca="1" si="188"/>
        <v>0</v>
      </c>
      <c r="S281" s="190">
        <f t="shared" ca="1" si="188"/>
        <v>0</v>
      </c>
      <c r="T281" s="190">
        <f t="shared" ca="1" si="188"/>
        <v>0</v>
      </c>
      <c r="U281" s="190">
        <f t="shared" ca="1" si="188"/>
        <v>0</v>
      </c>
      <c r="V281" s="190">
        <f t="shared" ca="1" si="188"/>
        <v>0</v>
      </c>
      <c r="W281" s="190">
        <f t="shared" ca="1" si="188"/>
        <v>0</v>
      </c>
      <c r="X281" s="190">
        <f t="shared" ca="1" si="188"/>
        <v>0</v>
      </c>
      <c r="Y281" s="190">
        <f t="shared" ca="1" si="188"/>
        <v>0</v>
      </c>
      <c r="Z281" s="190">
        <f t="shared" ca="1" si="188"/>
        <v>0</v>
      </c>
      <c r="AA281" s="190">
        <f t="shared" ca="1" si="188"/>
        <v>0</v>
      </c>
      <c r="AB281" s="190">
        <f t="shared" ca="1" si="188"/>
        <v>0</v>
      </c>
      <c r="AC281" s="190">
        <f t="shared" ca="1" si="188"/>
        <v>0</v>
      </c>
      <c r="AD281" s="190">
        <f t="shared" ca="1" si="188"/>
        <v>0</v>
      </c>
      <c r="AE281" s="190">
        <f t="shared" ca="1" si="188"/>
        <v>0</v>
      </c>
      <c r="AF281" s="190">
        <f t="shared" ca="1" si="188"/>
        <v>0</v>
      </c>
      <c r="AG281" s="190">
        <f t="shared" ca="1" si="188"/>
        <v>0</v>
      </c>
      <c r="AH281" s="190">
        <f t="shared" ca="1" si="188"/>
        <v>0</v>
      </c>
      <c r="AI281" s="190">
        <f t="shared" ca="1" si="188"/>
        <v>0</v>
      </c>
      <c r="AJ281" s="190">
        <f t="shared" ca="1" si="188"/>
        <v>0</v>
      </c>
      <c r="AK281" s="190">
        <f t="shared" ca="1" si="188"/>
        <v>0</v>
      </c>
      <c r="AL281" s="190">
        <f t="shared" ca="1" si="188"/>
        <v>0</v>
      </c>
      <c r="AM281" s="190">
        <f t="shared" ca="1" si="188"/>
        <v>0</v>
      </c>
      <c r="AN281" s="190">
        <f t="shared" ca="1" si="188"/>
        <v>0</v>
      </c>
      <c r="AO281" s="190">
        <f t="shared" ca="1" si="188"/>
        <v>0</v>
      </c>
      <c r="AP281" s="190">
        <f t="shared" ca="1" si="188"/>
        <v>0</v>
      </c>
      <c r="AQ281" s="190">
        <f t="shared" ca="1" si="188"/>
        <v>0</v>
      </c>
      <c r="AR281" s="190">
        <f t="shared" ca="1" si="188"/>
        <v>0</v>
      </c>
      <c r="AS281" s="190">
        <f t="shared" ca="1" si="188"/>
        <v>0</v>
      </c>
      <c r="AT281" s="190">
        <f t="shared" ca="1" si="188"/>
        <v>0</v>
      </c>
      <c r="AU281" s="190">
        <f t="shared" ca="1" si="188"/>
        <v>0</v>
      </c>
      <c r="AV281" s="190">
        <f t="shared" ca="1" si="188"/>
        <v>0</v>
      </c>
      <c r="AW281" s="190">
        <f t="shared" ca="1" si="188"/>
        <v>0</v>
      </c>
      <c r="AX281" s="190">
        <f t="shared" ca="1" si="188"/>
        <v>0</v>
      </c>
      <c r="AY281" s="190">
        <f t="shared" ca="1" si="188"/>
        <v>0</v>
      </c>
      <c r="AZ281" s="190">
        <f t="shared" ca="1" si="188"/>
        <v>0</v>
      </c>
      <c r="BA281" s="190">
        <f t="shared" ca="1" si="188"/>
        <v>0</v>
      </c>
      <c r="BB281" s="190">
        <f t="shared" ca="1" si="188"/>
        <v>0</v>
      </c>
      <c r="BC281" s="190">
        <f t="shared" ca="1" si="188"/>
        <v>0</v>
      </c>
      <c r="BD281" s="190">
        <f t="shared" ca="1" si="188"/>
        <v>0</v>
      </c>
      <c r="BE281" s="190">
        <f t="shared" ca="1" si="188"/>
        <v>0</v>
      </c>
      <c r="BF281" s="190">
        <f t="shared" ca="1" si="188"/>
        <v>0</v>
      </c>
      <c r="BG281" s="190">
        <f t="shared" ca="1" si="188"/>
        <v>0</v>
      </c>
      <c r="BH281" s="190">
        <f t="shared" ca="1" si="188"/>
        <v>0</v>
      </c>
      <c r="BI281" s="190">
        <f t="shared" ca="1" si="188"/>
        <v>0</v>
      </c>
      <c r="BJ281" s="190">
        <f t="shared" ca="1" si="188"/>
        <v>0</v>
      </c>
      <c r="BK281" s="190">
        <f t="shared" ca="1" si="188"/>
        <v>0</v>
      </c>
      <c r="BL281" s="190">
        <f t="shared" ca="1" si="188"/>
        <v>0</v>
      </c>
      <c r="BM281" s="190">
        <f t="shared" ca="1" si="188"/>
        <v>0</v>
      </c>
    </row>
    <row r="282" spans="3:65" x14ac:dyDescent="0.2">
      <c r="C282" s="51">
        <f t="shared" si="168"/>
        <v>19</v>
      </c>
      <c r="D282" s="37" t="str">
        <f t="shared" si="169"/>
        <v>item 19</v>
      </c>
      <c r="E282" s="37" t="str">
        <f t="shared" si="169"/>
        <v>Operating Expense</v>
      </c>
      <c r="F282" s="37">
        <f t="shared" si="169"/>
        <v>2</v>
      </c>
      <c r="G282" s="62"/>
      <c r="H282" s="64"/>
      <c r="K282" s="123">
        <f t="shared" ca="1" si="170"/>
        <v>0</v>
      </c>
      <c r="L282" s="124">
        <f t="shared" ca="1" si="171"/>
        <v>0</v>
      </c>
      <c r="O282" s="190">
        <f t="shared" ref="O282:BM282" ca="1" si="189">O224+O253+O106</f>
        <v>0</v>
      </c>
      <c r="P282" s="190">
        <f t="shared" ca="1" si="189"/>
        <v>0</v>
      </c>
      <c r="Q282" s="190">
        <f t="shared" ca="1" si="189"/>
        <v>0</v>
      </c>
      <c r="R282" s="190">
        <f t="shared" ca="1" si="189"/>
        <v>0</v>
      </c>
      <c r="S282" s="190">
        <f t="shared" ca="1" si="189"/>
        <v>0</v>
      </c>
      <c r="T282" s="190">
        <f t="shared" ca="1" si="189"/>
        <v>0</v>
      </c>
      <c r="U282" s="190">
        <f t="shared" ca="1" si="189"/>
        <v>0</v>
      </c>
      <c r="V282" s="190">
        <f t="shared" ca="1" si="189"/>
        <v>0</v>
      </c>
      <c r="W282" s="190">
        <f t="shared" ca="1" si="189"/>
        <v>0</v>
      </c>
      <c r="X282" s="190">
        <f t="shared" ca="1" si="189"/>
        <v>0</v>
      </c>
      <c r="Y282" s="190">
        <f t="shared" ca="1" si="189"/>
        <v>0</v>
      </c>
      <c r="Z282" s="190">
        <f t="shared" ca="1" si="189"/>
        <v>0</v>
      </c>
      <c r="AA282" s="190">
        <f t="shared" ca="1" si="189"/>
        <v>0</v>
      </c>
      <c r="AB282" s="190">
        <f t="shared" ca="1" si="189"/>
        <v>0</v>
      </c>
      <c r="AC282" s="190">
        <f t="shared" ca="1" si="189"/>
        <v>0</v>
      </c>
      <c r="AD282" s="190">
        <f t="shared" ca="1" si="189"/>
        <v>0</v>
      </c>
      <c r="AE282" s="190">
        <f t="shared" ca="1" si="189"/>
        <v>0</v>
      </c>
      <c r="AF282" s="190">
        <f t="shared" ca="1" si="189"/>
        <v>0</v>
      </c>
      <c r="AG282" s="190">
        <f t="shared" ca="1" si="189"/>
        <v>0</v>
      </c>
      <c r="AH282" s="190">
        <f t="shared" ca="1" si="189"/>
        <v>0</v>
      </c>
      <c r="AI282" s="190">
        <f t="shared" ca="1" si="189"/>
        <v>0</v>
      </c>
      <c r="AJ282" s="190">
        <f t="shared" ca="1" si="189"/>
        <v>0</v>
      </c>
      <c r="AK282" s="190">
        <f t="shared" ca="1" si="189"/>
        <v>0</v>
      </c>
      <c r="AL282" s="190">
        <f t="shared" ca="1" si="189"/>
        <v>0</v>
      </c>
      <c r="AM282" s="190">
        <f t="shared" ca="1" si="189"/>
        <v>0</v>
      </c>
      <c r="AN282" s="190">
        <f t="shared" ca="1" si="189"/>
        <v>0</v>
      </c>
      <c r="AO282" s="190">
        <f t="shared" ca="1" si="189"/>
        <v>0</v>
      </c>
      <c r="AP282" s="190">
        <f t="shared" ca="1" si="189"/>
        <v>0</v>
      </c>
      <c r="AQ282" s="190">
        <f t="shared" ca="1" si="189"/>
        <v>0</v>
      </c>
      <c r="AR282" s="190">
        <f t="shared" ca="1" si="189"/>
        <v>0</v>
      </c>
      <c r="AS282" s="190">
        <f t="shared" ca="1" si="189"/>
        <v>0</v>
      </c>
      <c r="AT282" s="190">
        <f t="shared" ca="1" si="189"/>
        <v>0</v>
      </c>
      <c r="AU282" s="190">
        <f t="shared" ca="1" si="189"/>
        <v>0</v>
      </c>
      <c r="AV282" s="190">
        <f t="shared" ca="1" si="189"/>
        <v>0</v>
      </c>
      <c r="AW282" s="190">
        <f t="shared" ca="1" si="189"/>
        <v>0</v>
      </c>
      <c r="AX282" s="190">
        <f t="shared" ca="1" si="189"/>
        <v>0</v>
      </c>
      <c r="AY282" s="190">
        <f t="shared" ca="1" si="189"/>
        <v>0</v>
      </c>
      <c r="AZ282" s="190">
        <f t="shared" ca="1" si="189"/>
        <v>0</v>
      </c>
      <c r="BA282" s="190">
        <f t="shared" ca="1" si="189"/>
        <v>0</v>
      </c>
      <c r="BB282" s="190">
        <f t="shared" ca="1" si="189"/>
        <v>0</v>
      </c>
      <c r="BC282" s="190">
        <f t="shared" ca="1" si="189"/>
        <v>0</v>
      </c>
      <c r="BD282" s="190">
        <f t="shared" ca="1" si="189"/>
        <v>0</v>
      </c>
      <c r="BE282" s="190">
        <f t="shared" ca="1" si="189"/>
        <v>0</v>
      </c>
      <c r="BF282" s="190">
        <f t="shared" ca="1" si="189"/>
        <v>0</v>
      </c>
      <c r="BG282" s="190">
        <f t="shared" ca="1" si="189"/>
        <v>0</v>
      </c>
      <c r="BH282" s="190">
        <f t="shared" ca="1" si="189"/>
        <v>0</v>
      </c>
      <c r="BI282" s="190">
        <f t="shared" ca="1" si="189"/>
        <v>0</v>
      </c>
      <c r="BJ282" s="190">
        <f t="shared" ca="1" si="189"/>
        <v>0</v>
      </c>
      <c r="BK282" s="190">
        <f t="shared" ca="1" si="189"/>
        <v>0</v>
      </c>
      <c r="BL282" s="190">
        <f t="shared" ca="1" si="189"/>
        <v>0</v>
      </c>
      <c r="BM282" s="190">
        <f t="shared" ca="1" si="189"/>
        <v>0</v>
      </c>
    </row>
    <row r="283" spans="3:65" x14ac:dyDescent="0.2">
      <c r="C283" s="51">
        <f t="shared" si="168"/>
        <v>20</v>
      </c>
      <c r="D283" s="37" t="str">
        <f t="shared" si="169"/>
        <v>item 20</v>
      </c>
      <c r="E283" s="37" t="str">
        <f t="shared" si="169"/>
        <v>Operating Expense</v>
      </c>
      <c r="F283" s="37">
        <f t="shared" si="169"/>
        <v>2</v>
      </c>
      <c r="G283" s="62"/>
      <c r="H283" s="64"/>
      <c r="K283" s="123">
        <f t="shared" ca="1" si="170"/>
        <v>0</v>
      </c>
      <c r="L283" s="124">
        <f t="shared" ca="1" si="171"/>
        <v>0</v>
      </c>
      <c r="O283" s="190">
        <f t="shared" ref="O283:BM283" ca="1" si="190">O225+O254+O107</f>
        <v>0</v>
      </c>
      <c r="P283" s="190">
        <f t="shared" ca="1" si="190"/>
        <v>0</v>
      </c>
      <c r="Q283" s="190">
        <f t="shared" ca="1" si="190"/>
        <v>0</v>
      </c>
      <c r="R283" s="190">
        <f t="shared" ca="1" si="190"/>
        <v>0</v>
      </c>
      <c r="S283" s="190">
        <f t="shared" ca="1" si="190"/>
        <v>0</v>
      </c>
      <c r="T283" s="190">
        <f t="shared" ca="1" si="190"/>
        <v>0</v>
      </c>
      <c r="U283" s="190">
        <f t="shared" ca="1" si="190"/>
        <v>0</v>
      </c>
      <c r="V283" s="190">
        <f t="shared" ca="1" si="190"/>
        <v>0</v>
      </c>
      <c r="W283" s="190">
        <f t="shared" ca="1" si="190"/>
        <v>0</v>
      </c>
      <c r="X283" s="190">
        <f t="shared" ca="1" si="190"/>
        <v>0</v>
      </c>
      <c r="Y283" s="190">
        <f t="shared" ca="1" si="190"/>
        <v>0</v>
      </c>
      <c r="Z283" s="190">
        <f t="shared" ca="1" si="190"/>
        <v>0</v>
      </c>
      <c r="AA283" s="190">
        <f t="shared" ca="1" si="190"/>
        <v>0</v>
      </c>
      <c r="AB283" s="190">
        <f t="shared" ca="1" si="190"/>
        <v>0</v>
      </c>
      <c r="AC283" s="190">
        <f t="shared" ca="1" si="190"/>
        <v>0</v>
      </c>
      <c r="AD283" s="190">
        <f t="shared" ca="1" si="190"/>
        <v>0</v>
      </c>
      <c r="AE283" s="190">
        <f t="shared" ca="1" si="190"/>
        <v>0</v>
      </c>
      <c r="AF283" s="190">
        <f t="shared" ca="1" si="190"/>
        <v>0</v>
      </c>
      <c r="AG283" s="190">
        <f t="shared" ca="1" si="190"/>
        <v>0</v>
      </c>
      <c r="AH283" s="190">
        <f t="shared" ca="1" si="190"/>
        <v>0</v>
      </c>
      <c r="AI283" s="190">
        <f t="shared" ca="1" si="190"/>
        <v>0</v>
      </c>
      <c r="AJ283" s="190">
        <f t="shared" ca="1" si="190"/>
        <v>0</v>
      </c>
      <c r="AK283" s="190">
        <f t="shared" ca="1" si="190"/>
        <v>0</v>
      </c>
      <c r="AL283" s="190">
        <f t="shared" ca="1" si="190"/>
        <v>0</v>
      </c>
      <c r="AM283" s="190">
        <f t="shared" ca="1" si="190"/>
        <v>0</v>
      </c>
      <c r="AN283" s="190">
        <f t="shared" ca="1" si="190"/>
        <v>0</v>
      </c>
      <c r="AO283" s="190">
        <f t="shared" ca="1" si="190"/>
        <v>0</v>
      </c>
      <c r="AP283" s="190">
        <f t="shared" ca="1" si="190"/>
        <v>0</v>
      </c>
      <c r="AQ283" s="190">
        <f t="shared" ca="1" si="190"/>
        <v>0</v>
      </c>
      <c r="AR283" s="190">
        <f t="shared" ca="1" si="190"/>
        <v>0</v>
      </c>
      <c r="AS283" s="190">
        <f t="shared" ca="1" si="190"/>
        <v>0</v>
      </c>
      <c r="AT283" s="190">
        <f t="shared" ca="1" si="190"/>
        <v>0</v>
      </c>
      <c r="AU283" s="190">
        <f t="shared" ca="1" si="190"/>
        <v>0</v>
      </c>
      <c r="AV283" s="190">
        <f t="shared" ca="1" si="190"/>
        <v>0</v>
      </c>
      <c r="AW283" s="190">
        <f t="shared" ca="1" si="190"/>
        <v>0</v>
      </c>
      <c r="AX283" s="190">
        <f t="shared" ca="1" si="190"/>
        <v>0</v>
      </c>
      <c r="AY283" s="190">
        <f t="shared" ca="1" si="190"/>
        <v>0</v>
      </c>
      <c r="AZ283" s="190">
        <f t="shared" ca="1" si="190"/>
        <v>0</v>
      </c>
      <c r="BA283" s="190">
        <f t="shared" ca="1" si="190"/>
        <v>0</v>
      </c>
      <c r="BB283" s="190">
        <f t="shared" ca="1" si="190"/>
        <v>0</v>
      </c>
      <c r="BC283" s="190">
        <f t="shared" ca="1" si="190"/>
        <v>0</v>
      </c>
      <c r="BD283" s="190">
        <f t="shared" ca="1" si="190"/>
        <v>0</v>
      </c>
      <c r="BE283" s="190">
        <f t="shared" ca="1" si="190"/>
        <v>0</v>
      </c>
      <c r="BF283" s="190">
        <f t="shared" ca="1" si="190"/>
        <v>0</v>
      </c>
      <c r="BG283" s="190">
        <f t="shared" ca="1" si="190"/>
        <v>0</v>
      </c>
      <c r="BH283" s="190">
        <f t="shared" ca="1" si="190"/>
        <v>0</v>
      </c>
      <c r="BI283" s="190">
        <f t="shared" ca="1" si="190"/>
        <v>0</v>
      </c>
      <c r="BJ283" s="190">
        <f t="shared" ca="1" si="190"/>
        <v>0</v>
      </c>
      <c r="BK283" s="190">
        <f t="shared" ca="1" si="190"/>
        <v>0</v>
      </c>
      <c r="BL283" s="190">
        <f t="shared" ca="1" si="190"/>
        <v>0</v>
      </c>
      <c r="BM283" s="190">
        <f t="shared" ca="1" si="190"/>
        <v>0</v>
      </c>
    </row>
    <row r="284" spans="3:65" x14ac:dyDescent="0.2">
      <c r="C284" s="51">
        <f t="shared" si="168"/>
        <v>21</v>
      </c>
      <c r="D284" s="37" t="str">
        <f t="shared" si="169"/>
        <v>item 21</v>
      </c>
      <c r="E284" s="37" t="str">
        <f t="shared" si="169"/>
        <v>Operating Expense</v>
      </c>
      <c r="F284" s="37">
        <f t="shared" si="169"/>
        <v>2</v>
      </c>
      <c r="G284" s="62"/>
      <c r="H284" s="64"/>
      <c r="K284" s="123">
        <f t="shared" ca="1" si="170"/>
        <v>0</v>
      </c>
      <c r="L284" s="124">
        <f t="shared" ca="1" si="171"/>
        <v>0</v>
      </c>
      <c r="O284" s="190">
        <f t="shared" ref="O284:BM284" ca="1" si="191">O226+O255+O108</f>
        <v>0</v>
      </c>
      <c r="P284" s="190">
        <f t="shared" ca="1" si="191"/>
        <v>0</v>
      </c>
      <c r="Q284" s="190">
        <f t="shared" ca="1" si="191"/>
        <v>0</v>
      </c>
      <c r="R284" s="190">
        <f t="shared" ca="1" si="191"/>
        <v>0</v>
      </c>
      <c r="S284" s="190">
        <f t="shared" ca="1" si="191"/>
        <v>0</v>
      </c>
      <c r="T284" s="190">
        <f t="shared" ca="1" si="191"/>
        <v>0</v>
      </c>
      <c r="U284" s="190">
        <f t="shared" ca="1" si="191"/>
        <v>0</v>
      </c>
      <c r="V284" s="190">
        <f t="shared" ca="1" si="191"/>
        <v>0</v>
      </c>
      <c r="W284" s="190">
        <f t="shared" ca="1" si="191"/>
        <v>0</v>
      </c>
      <c r="X284" s="190">
        <f t="shared" ca="1" si="191"/>
        <v>0</v>
      </c>
      <c r="Y284" s="190">
        <f t="shared" ca="1" si="191"/>
        <v>0</v>
      </c>
      <c r="Z284" s="190">
        <f t="shared" ca="1" si="191"/>
        <v>0</v>
      </c>
      <c r="AA284" s="190">
        <f t="shared" ca="1" si="191"/>
        <v>0</v>
      </c>
      <c r="AB284" s="190">
        <f t="shared" ca="1" si="191"/>
        <v>0</v>
      </c>
      <c r="AC284" s="190">
        <f t="shared" ca="1" si="191"/>
        <v>0</v>
      </c>
      <c r="AD284" s="190">
        <f t="shared" ca="1" si="191"/>
        <v>0</v>
      </c>
      <c r="AE284" s="190">
        <f t="shared" ca="1" si="191"/>
        <v>0</v>
      </c>
      <c r="AF284" s="190">
        <f t="shared" ca="1" si="191"/>
        <v>0</v>
      </c>
      <c r="AG284" s="190">
        <f t="shared" ca="1" si="191"/>
        <v>0</v>
      </c>
      <c r="AH284" s="190">
        <f t="shared" ca="1" si="191"/>
        <v>0</v>
      </c>
      <c r="AI284" s="190">
        <f t="shared" ca="1" si="191"/>
        <v>0</v>
      </c>
      <c r="AJ284" s="190">
        <f t="shared" ca="1" si="191"/>
        <v>0</v>
      </c>
      <c r="AK284" s="190">
        <f t="shared" ca="1" si="191"/>
        <v>0</v>
      </c>
      <c r="AL284" s="190">
        <f t="shared" ca="1" si="191"/>
        <v>0</v>
      </c>
      <c r="AM284" s="190">
        <f t="shared" ca="1" si="191"/>
        <v>0</v>
      </c>
      <c r="AN284" s="190">
        <f t="shared" ca="1" si="191"/>
        <v>0</v>
      </c>
      <c r="AO284" s="190">
        <f t="shared" ca="1" si="191"/>
        <v>0</v>
      </c>
      <c r="AP284" s="190">
        <f t="shared" ca="1" si="191"/>
        <v>0</v>
      </c>
      <c r="AQ284" s="190">
        <f t="shared" ca="1" si="191"/>
        <v>0</v>
      </c>
      <c r="AR284" s="190">
        <f t="shared" ca="1" si="191"/>
        <v>0</v>
      </c>
      <c r="AS284" s="190">
        <f t="shared" ca="1" si="191"/>
        <v>0</v>
      </c>
      <c r="AT284" s="190">
        <f t="shared" ca="1" si="191"/>
        <v>0</v>
      </c>
      <c r="AU284" s="190">
        <f t="shared" ca="1" si="191"/>
        <v>0</v>
      </c>
      <c r="AV284" s="190">
        <f t="shared" ca="1" si="191"/>
        <v>0</v>
      </c>
      <c r="AW284" s="190">
        <f t="shared" ca="1" si="191"/>
        <v>0</v>
      </c>
      <c r="AX284" s="190">
        <f t="shared" ca="1" si="191"/>
        <v>0</v>
      </c>
      <c r="AY284" s="190">
        <f t="shared" ca="1" si="191"/>
        <v>0</v>
      </c>
      <c r="AZ284" s="190">
        <f t="shared" ca="1" si="191"/>
        <v>0</v>
      </c>
      <c r="BA284" s="190">
        <f t="shared" ca="1" si="191"/>
        <v>0</v>
      </c>
      <c r="BB284" s="190">
        <f t="shared" ca="1" si="191"/>
        <v>0</v>
      </c>
      <c r="BC284" s="190">
        <f t="shared" ca="1" si="191"/>
        <v>0</v>
      </c>
      <c r="BD284" s="190">
        <f t="shared" ca="1" si="191"/>
        <v>0</v>
      </c>
      <c r="BE284" s="190">
        <f t="shared" ca="1" si="191"/>
        <v>0</v>
      </c>
      <c r="BF284" s="190">
        <f t="shared" ca="1" si="191"/>
        <v>0</v>
      </c>
      <c r="BG284" s="190">
        <f t="shared" ca="1" si="191"/>
        <v>0</v>
      </c>
      <c r="BH284" s="190">
        <f t="shared" ca="1" si="191"/>
        <v>0</v>
      </c>
      <c r="BI284" s="190">
        <f t="shared" ca="1" si="191"/>
        <v>0</v>
      </c>
      <c r="BJ284" s="190">
        <f t="shared" ca="1" si="191"/>
        <v>0</v>
      </c>
      <c r="BK284" s="190">
        <f t="shared" ca="1" si="191"/>
        <v>0</v>
      </c>
      <c r="BL284" s="190">
        <f t="shared" ca="1" si="191"/>
        <v>0</v>
      </c>
      <c r="BM284" s="190">
        <f t="shared" ca="1" si="191"/>
        <v>0</v>
      </c>
    </row>
    <row r="285" spans="3:65" x14ac:dyDescent="0.2">
      <c r="C285" s="51">
        <f t="shared" si="168"/>
        <v>22</v>
      </c>
      <c r="D285" s="37" t="str">
        <f t="shared" si="169"/>
        <v>item 22</v>
      </c>
      <c r="E285" s="37" t="str">
        <f t="shared" si="169"/>
        <v>Operating Expense</v>
      </c>
      <c r="F285" s="37">
        <f t="shared" si="169"/>
        <v>2</v>
      </c>
      <c r="G285" s="62"/>
      <c r="H285" s="64"/>
      <c r="K285" s="123">
        <f t="shared" ca="1" si="170"/>
        <v>0</v>
      </c>
      <c r="L285" s="124">
        <f t="shared" ca="1" si="171"/>
        <v>0</v>
      </c>
      <c r="O285" s="190">
        <f t="shared" ref="O285:BM285" ca="1" si="192">O227+O256+O109</f>
        <v>0</v>
      </c>
      <c r="P285" s="190">
        <f t="shared" ca="1" si="192"/>
        <v>0</v>
      </c>
      <c r="Q285" s="190">
        <f t="shared" ca="1" si="192"/>
        <v>0</v>
      </c>
      <c r="R285" s="190">
        <f t="shared" ca="1" si="192"/>
        <v>0</v>
      </c>
      <c r="S285" s="190">
        <f t="shared" ca="1" si="192"/>
        <v>0</v>
      </c>
      <c r="T285" s="190">
        <f t="shared" ca="1" si="192"/>
        <v>0</v>
      </c>
      <c r="U285" s="190">
        <f t="shared" ca="1" si="192"/>
        <v>0</v>
      </c>
      <c r="V285" s="190">
        <f t="shared" ca="1" si="192"/>
        <v>0</v>
      </c>
      <c r="W285" s="190">
        <f t="shared" ca="1" si="192"/>
        <v>0</v>
      </c>
      <c r="X285" s="190">
        <f t="shared" ca="1" si="192"/>
        <v>0</v>
      </c>
      <c r="Y285" s="190">
        <f t="shared" ca="1" si="192"/>
        <v>0</v>
      </c>
      <c r="Z285" s="190">
        <f t="shared" ca="1" si="192"/>
        <v>0</v>
      </c>
      <c r="AA285" s="190">
        <f t="shared" ca="1" si="192"/>
        <v>0</v>
      </c>
      <c r="AB285" s="190">
        <f t="shared" ca="1" si="192"/>
        <v>0</v>
      </c>
      <c r="AC285" s="190">
        <f t="shared" ca="1" si="192"/>
        <v>0</v>
      </c>
      <c r="AD285" s="190">
        <f t="shared" ca="1" si="192"/>
        <v>0</v>
      </c>
      <c r="AE285" s="190">
        <f t="shared" ca="1" si="192"/>
        <v>0</v>
      </c>
      <c r="AF285" s="190">
        <f t="shared" ca="1" si="192"/>
        <v>0</v>
      </c>
      <c r="AG285" s="190">
        <f t="shared" ca="1" si="192"/>
        <v>0</v>
      </c>
      <c r="AH285" s="190">
        <f t="shared" ca="1" si="192"/>
        <v>0</v>
      </c>
      <c r="AI285" s="190">
        <f t="shared" ca="1" si="192"/>
        <v>0</v>
      </c>
      <c r="AJ285" s="190">
        <f t="shared" ca="1" si="192"/>
        <v>0</v>
      </c>
      <c r="AK285" s="190">
        <f t="shared" ca="1" si="192"/>
        <v>0</v>
      </c>
      <c r="AL285" s="190">
        <f t="shared" ca="1" si="192"/>
        <v>0</v>
      </c>
      <c r="AM285" s="190">
        <f t="shared" ca="1" si="192"/>
        <v>0</v>
      </c>
      <c r="AN285" s="190">
        <f t="shared" ca="1" si="192"/>
        <v>0</v>
      </c>
      <c r="AO285" s="190">
        <f t="shared" ca="1" si="192"/>
        <v>0</v>
      </c>
      <c r="AP285" s="190">
        <f t="shared" ca="1" si="192"/>
        <v>0</v>
      </c>
      <c r="AQ285" s="190">
        <f t="shared" ca="1" si="192"/>
        <v>0</v>
      </c>
      <c r="AR285" s="190">
        <f t="shared" ca="1" si="192"/>
        <v>0</v>
      </c>
      <c r="AS285" s="190">
        <f t="shared" ca="1" si="192"/>
        <v>0</v>
      </c>
      <c r="AT285" s="190">
        <f t="shared" ca="1" si="192"/>
        <v>0</v>
      </c>
      <c r="AU285" s="190">
        <f t="shared" ca="1" si="192"/>
        <v>0</v>
      </c>
      <c r="AV285" s="190">
        <f t="shared" ca="1" si="192"/>
        <v>0</v>
      </c>
      <c r="AW285" s="190">
        <f t="shared" ca="1" si="192"/>
        <v>0</v>
      </c>
      <c r="AX285" s="190">
        <f t="shared" ca="1" si="192"/>
        <v>0</v>
      </c>
      <c r="AY285" s="190">
        <f t="shared" ca="1" si="192"/>
        <v>0</v>
      </c>
      <c r="AZ285" s="190">
        <f t="shared" ca="1" si="192"/>
        <v>0</v>
      </c>
      <c r="BA285" s="190">
        <f t="shared" ca="1" si="192"/>
        <v>0</v>
      </c>
      <c r="BB285" s="190">
        <f t="shared" ca="1" si="192"/>
        <v>0</v>
      </c>
      <c r="BC285" s="190">
        <f t="shared" ca="1" si="192"/>
        <v>0</v>
      </c>
      <c r="BD285" s="190">
        <f t="shared" ca="1" si="192"/>
        <v>0</v>
      </c>
      <c r="BE285" s="190">
        <f t="shared" ca="1" si="192"/>
        <v>0</v>
      </c>
      <c r="BF285" s="190">
        <f t="shared" ca="1" si="192"/>
        <v>0</v>
      </c>
      <c r="BG285" s="190">
        <f t="shared" ca="1" si="192"/>
        <v>0</v>
      </c>
      <c r="BH285" s="190">
        <f t="shared" ca="1" si="192"/>
        <v>0</v>
      </c>
      <c r="BI285" s="190">
        <f t="shared" ca="1" si="192"/>
        <v>0</v>
      </c>
      <c r="BJ285" s="190">
        <f t="shared" ca="1" si="192"/>
        <v>0</v>
      </c>
      <c r="BK285" s="190">
        <f t="shared" ca="1" si="192"/>
        <v>0</v>
      </c>
      <c r="BL285" s="190">
        <f t="shared" ca="1" si="192"/>
        <v>0</v>
      </c>
      <c r="BM285" s="190">
        <f t="shared" ca="1" si="192"/>
        <v>0</v>
      </c>
    </row>
    <row r="286" spans="3:65" x14ac:dyDescent="0.2">
      <c r="C286" s="51">
        <f t="shared" si="168"/>
        <v>23</v>
      </c>
      <c r="D286" s="37" t="str">
        <f t="shared" si="169"/>
        <v>item 23</v>
      </c>
      <c r="E286" s="37" t="str">
        <f t="shared" si="169"/>
        <v>Operating Expense</v>
      </c>
      <c r="F286" s="37">
        <f t="shared" si="169"/>
        <v>2</v>
      </c>
      <c r="G286" s="62"/>
      <c r="H286" s="64"/>
      <c r="K286" s="123">
        <f t="shared" ca="1" si="170"/>
        <v>0</v>
      </c>
      <c r="L286" s="124">
        <f t="shared" ca="1" si="171"/>
        <v>0</v>
      </c>
      <c r="O286" s="190">
        <f t="shared" ref="O286:BM286" ca="1" si="193">O228+O257+O110</f>
        <v>0</v>
      </c>
      <c r="P286" s="190">
        <f t="shared" ca="1" si="193"/>
        <v>0</v>
      </c>
      <c r="Q286" s="190">
        <f t="shared" ca="1" si="193"/>
        <v>0</v>
      </c>
      <c r="R286" s="190">
        <f t="shared" ca="1" si="193"/>
        <v>0</v>
      </c>
      <c r="S286" s="190">
        <f t="shared" ca="1" si="193"/>
        <v>0</v>
      </c>
      <c r="T286" s="190">
        <f t="shared" ca="1" si="193"/>
        <v>0</v>
      </c>
      <c r="U286" s="190">
        <f t="shared" ca="1" si="193"/>
        <v>0</v>
      </c>
      <c r="V286" s="190">
        <f t="shared" ca="1" si="193"/>
        <v>0</v>
      </c>
      <c r="W286" s="190">
        <f t="shared" ca="1" si="193"/>
        <v>0</v>
      </c>
      <c r="X286" s="190">
        <f t="shared" ca="1" si="193"/>
        <v>0</v>
      </c>
      <c r="Y286" s="190">
        <f t="shared" ca="1" si="193"/>
        <v>0</v>
      </c>
      <c r="Z286" s="190">
        <f t="shared" ca="1" si="193"/>
        <v>0</v>
      </c>
      <c r="AA286" s="190">
        <f t="shared" ca="1" si="193"/>
        <v>0</v>
      </c>
      <c r="AB286" s="190">
        <f t="shared" ca="1" si="193"/>
        <v>0</v>
      </c>
      <c r="AC286" s="190">
        <f t="shared" ca="1" si="193"/>
        <v>0</v>
      </c>
      <c r="AD286" s="190">
        <f t="shared" ca="1" si="193"/>
        <v>0</v>
      </c>
      <c r="AE286" s="190">
        <f t="shared" ca="1" si="193"/>
        <v>0</v>
      </c>
      <c r="AF286" s="190">
        <f t="shared" ca="1" si="193"/>
        <v>0</v>
      </c>
      <c r="AG286" s="190">
        <f t="shared" ca="1" si="193"/>
        <v>0</v>
      </c>
      <c r="AH286" s="190">
        <f t="shared" ca="1" si="193"/>
        <v>0</v>
      </c>
      <c r="AI286" s="190">
        <f t="shared" ca="1" si="193"/>
        <v>0</v>
      </c>
      <c r="AJ286" s="190">
        <f t="shared" ca="1" si="193"/>
        <v>0</v>
      </c>
      <c r="AK286" s="190">
        <f t="shared" ca="1" si="193"/>
        <v>0</v>
      </c>
      <c r="AL286" s="190">
        <f t="shared" ca="1" si="193"/>
        <v>0</v>
      </c>
      <c r="AM286" s="190">
        <f t="shared" ca="1" si="193"/>
        <v>0</v>
      </c>
      <c r="AN286" s="190">
        <f t="shared" ca="1" si="193"/>
        <v>0</v>
      </c>
      <c r="AO286" s="190">
        <f t="shared" ca="1" si="193"/>
        <v>0</v>
      </c>
      <c r="AP286" s="190">
        <f t="shared" ca="1" si="193"/>
        <v>0</v>
      </c>
      <c r="AQ286" s="190">
        <f t="shared" ca="1" si="193"/>
        <v>0</v>
      </c>
      <c r="AR286" s="190">
        <f t="shared" ca="1" si="193"/>
        <v>0</v>
      </c>
      <c r="AS286" s="190">
        <f t="shared" ca="1" si="193"/>
        <v>0</v>
      </c>
      <c r="AT286" s="190">
        <f t="shared" ca="1" si="193"/>
        <v>0</v>
      </c>
      <c r="AU286" s="190">
        <f t="shared" ca="1" si="193"/>
        <v>0</v>
      </c>
      <c r="AV286" s="190">
        <f t="shared" ca="1" si="193"/>
        <v>0</v>
      </c>
      <c r="AW286" s="190">
        <f t="shared" ca="1" si="193"/>
        <v>0</v>
      </c>
      <c r="AX286" s="190">
        <f t="shared" ca="1" si="193"/>
        <v>0</v>
      </c>
      <c r="AY286" s="190">
        <f t="shared" ca="1" si="193"/>
        <v>0</v>
      </c>
      <c r="AZ286" s="190">
        <f t="shared" ca="1" si="193"/>
        <v>0</v>
      </c>
      <c r="BA286" s="190">
        <f t="shared" ca="1" si="193"/>
        <v>0</v>
      </c>
      <c r="BB286" s="190">
        <f t="shared" ca="1" si="193"/>
        <v>0</v>
      </c>
      <c r="BC286" s="190">
        <f t="shared" ca="1" si="193"/>
        <v>0</v>
      </c>
      <c r="BD286" s="190">
        <f t="shared" ca="1" si="193"/>
        <v>0</v>
      </c>
      <c r="BE286" s="190">
        <f t="shared" ca="1" si="193"/>
        <v>0</v>
      </c>
      <c r="BF286" s="190">
        <f t="shared" ca="1" si="193"/>
        <v>0</v>
      </c>
      <c r="BG286" s="190">
        <f t="shared" ca="1" si="193"/>
        <v>0</v>
      </c>
      <c r="BH286" s="190">
        <f t="shared" ca="1" si="193"/>
        <v>0</v>
      </c>
      <c r="BI286" s="190">
        <f t="shared" ca="1" si="193"/>
        <v>0</v>
      </c>
      <c r="BJ286" s="190">
        <f t="shared" ca="1" si="193"/>
        <v>0</v>
      </c>
      <c r="BK286" s="190">
        <f t="shared" ca="1" si="193"/>
        <v>0</v>
      </c>
      <c r="BL286" s="190">
        <f t="shared" ca="1" si="193"/>
        <v>0</v>
      </c>
      <c r="BM286" s="190">
        <f t="shared" ca="1" si="193"/>
        <v>0</v>
      </c>
    </row>
    <row r="287" spans="3:65" x14ac:dyDescent="0.2">
      <c r="C287" s="51">
        <f t="shared" si="168"/>
        <v>24</v>
      </c>
      <c r="D287" s="37" t="str">
        <f t="shared" si="169"/>
        <v>item 24</v>
      </c>
      <c r="E287" s="37" t="str">
        <f t="shared" si="169"/>
        <v>Operating Expense</v>
      </c>
      <c r="F287" s="37">
        <f t="shared" si="169"/>
        <v>2</v>
      </c>
      <c r="G287" s="62"/>
      <c r="H287" s="64"/>
      <c r="K287" s="123">
        <f t="shared" ca="1" si="170"/>
        <v>0</v>
      </c>
      <c r="L287" s="124">
        <f t="shared" ca="1" si="171"/>
        <v>0</v>
      </c>
      <c r="O287" s="190">
        <f t="shared" ref="O287:BM287" ca="1" si="194">O229+O258+O111</f>
        <v>0</v>
      </c>
      <c r="P287" s="190">
        <f t="shared" ca="1" si="194"/>
        <v>0</v>
      </c>
      <c r="Q287" s="190">
        <f t="shared" ca="1" si="194"/>
        <v>0</v>
      </c>
      <c r="R287" s="190">
        <f t="shared" ca="1" si="194"/>
        <v>0</v>
      </c>
      <c r="S287" s="190">
        <f t="shared" ca="1" si="194"/>
        <v>0</v>
      </c>
      <c r="T287" s="190">
        <f t="shared" ca="1" si="194"/>
        <v>0</v>
      </c>
      <c r="U287" s="190">
        <f t="shared" ca="1" si="194"/>
        <v>0</v>
      </c>
      <c r="V287" s="190">
        <f t="shared" ca="1" si="194"/>
        <v>0</v>
      </c>
      <c r="W287" s="190">
        <f t="shared" ca="1" si="194"/>
        <v>0</v>
      </c>
      <c r="X287" s="190">
        <f t="shared" ca="1" si="194"/>
        <v>0</v>
      </c>
      <c r="Y287" s="190">
        <f t="shared" ca="1" si="194"/>
        <v>0</v>
      </c>
      <c r="Z287" s="190">
        <f t="shared" ca="1" si="194"/>
        <v>0</v>
      </c>
      <c r="AA287" s="190">
        <f t="shared" ca="1" si="194"/>
        <v>0</v>
      </c>
      <c r="AB287" s="190">
        <f t="shared" ca="1" si="194"/>
        <v>0</v>
      </c>
      <c r="AC287" s="190">
        <f t="shared" ca="1" si="194"/>
        <v>0</v>
      </c>
      <c r="AD287" s="190">
        <f t="shared" ca="1" si="194"/>
        <v>0</v>
      </c>
      <c r="AE287" s="190">
        <f t="shared" ca="1" si="194"/>
        <v>0</v>
      </c>
      <c r="AF287" s="190">
        <f t="shared" ca="1" si="194"/>
        <v>0</v>
      </c>
      <c r="AG287" s="190">
        <f t="shared" ca="1" si="194"/>
        <v>0</v>
      </c>
      <c r="AH287" s="190">
        <f t="shared" ca="1" si="194"/>
        <v>0</v>
      </c>
      <c r="AI287" s="190">
        <f t="shared" ca="1" si="194"/>
        <v>0</v>
      </c>
      <c r="AJ287" s="190">
        <f t="shared" ca="1" si="194"/>
        <v>0</v>
      </c>
      <c r="AK287" s="190">
        <f t="shared" ca="1" si="194"/>
        <v>0</v>
      </c>
      <c r="AL287" s="190">
        <f t="shared" ca="1" si="194"/>
        <v>0</v>
      </c>
      <c r="AM287" s="190">
        <f t="shared" ca="1" si="194"/>
        <v>0</v>
      </c>
      <c r="AN287" s="190">
        <f t="shared" ca="1" si="194"/>
        <v>0</v>
      </c>
      <c r="AO287" s="190">
        <f t="shared" ca="1" si="194"/>
        <v>0</v>
      </c>
      <c r="AP287" s="190">
        <f t="shared" ca="1" si="194"/>
        <v>0</v>
      </c>
      <c r="AQ287" s="190">
        <f t="shared" ca="1" si="194"/>
        <v>0</v>
      </c>
      <c r="AR287" s="190">
        <f t="shared" ca="1" si="194"/>
        <v>0</v>
      </c>
      <c r="AS287" s="190">
        <f t="shared" ca="1" si="194"/>
        <v>0</v>
      </c>
      <c r="AT287" s="190">
        <f t="shared" ca="1" si="194"/>
        <v>0</v>
      </c>
      <c r="AU287" s="190">
        <f t="shared" ca="1" si="194"/>
        <v>0</v>
      </c>
      <c r="AV287" s="190">
        <f t="shared" ca="1" si="194"/>
        <v>0</v>
      </c>
      <c r="AW287" s="190">
        <f t="shared" ca="1" si="194"/>
        <v>0</v>
      </c>
      <c r="AX287" s="190">
        <f t="shared" ca="1" si="194"/>
        <v>0</v>
      </c>
      <c r="AY287" s="190">
        <f t="shared" ca="1" si="194"/>
        <v>0</v>
      </c>
      <c r="AZ287" s="190">
        <f t="shared" ca="1" si="194"/>
        <v>0</v>
      </c>
      <c r="BA287" s="190">
        <f t="shared" ca="1" si="194"/>
        <v>0</v>
      </c>
      <c r="BB287" s="190">
        <f t="shared" ca="1" si="194"/>
        <v>0</v>
      </c>
      <c r="BC287" s="190">
        <f t="shared" ca="1" si="194"/>
        <v>0</v>
      </c>
      <c r="BD287" s="190">
        <f t="shared" ca="1" si="194"/>
        <v>0</v>
      </c>
      <c r="BE287" s="190">
        <f t="shared" ca="1" si="194"/>
        <v>0</v>
      </c>
      <c r="BF287" s="190">
        <f t="shared" ca="1" si="194"/>
        <v>0</v>
      </c>
      <c r="BG287" s="190">
        <f t="shared" ca="1" si="194"/>
        <v>0</v>
      </c>
      <c r="BH287" s="190">
        <f t="shared" ca="1" si="194"/>
        <v>0</v>
      </c>
      <c r="BI287" s="190">
        <f t="shared" ca="1" si="194"/>
        <v>0</v>
      </c>
      <c r="BJ287" s="190">
        <f t="shared" ca="1" si="194"/>
        <v>0</v>
      </c>
      <c r="BK287" s="190">
        <f t="shared" ca="1" si="194"/>
        <v>0</v>
      </c>
      <c r="BL287" s="190">
        <f t="shared" ca="1" si="194"/>
        <v>0</v>
      </c>
      <c r="BM287" s="190">
        <f t="shared" ca="1" si="194"/>
        <v>0</v>
      </c>
    </row>
    <row r="288" spans="3:65" x14ac:dyDescent="0.2">
      <c r="C288" s="51">
        <f t="shared" si="168"/>
        <v>25</v>
      </c>
      <c r="D288" s="37" t="str">
        <f t="shared" si="169"/>
        <v>item 25</v>
      </c>
      <c r="E288" s="37" t="str">
        <f t="shared" si="169"/>
        <v>Operating Expense</v>
      </c>
      <c r="F288" s="37">
        <f t="shared" si="169"/>
        <v>2</v>
      </c>
      <c r="G288" s="62"/>
      <c r="H288" s="64"/>
      <c r="K288" s="125">
        <f t="shared" ca="1" si="170"/>
        <v>0</v>
      </c>
      <c r="L288" s="126">
        <f t="shared" ca="1" si="171"/>
        <v>0</v>
      </c>
      <c r="O288" s="190">
        <f t="shared" ref="O288:BM288" ca="1" si="195">O230+O259+O112</f>
        <v>0</v>
      </c>
      <c r="P288" s="190">
        <f t="shared" ca="1" si="195"/>
        <v>0</v>
      </c>
      <c r="Q288" s="190">
        <f t="shared" ca="1" si="195"/>
        <v>0</v>
      </c>
      <c r="R288" s="190">
        <f t="shared" ca="1" si="195"/>
        <v>0</v>
      </c>
      <c r="S288" s="190">
        <f t="shared" ca="1" si="195"/>
        <v>0</v>
      </c>
      <c r="T288" s="190">
        <f t="shared" ca="1" si="195"/>
        <v>0</v>
      </c>
      <c r="U288" s="190">
        <f t="shared" ca="1" si="195"/>
        <v>0</v>
      </c>
      <c r="V288" s="190">
        <f t="shared" ca="1" si="195"/>
        <v>0</v>
      </c>
      <c r="W288" s="190">
        <f t="shared" ca="1" si="195"/>
        <v>0</v>
      </c>
      <c r="X288" s="190">
        <f t="shared" ca="1" si="195"/>
        <v>0</v>
      </c>
      <c r="Y288" s="190">
        <f t="shared" ca="1" si="195"/>
        <v>0</v>
      </c>
      <c r="Z288" s="190">
        <f t="shared" ca="1" si="195"/>
        <v>0</v>
      </c>
      <c r="AA288" s="190">
        <f t="shared" ca="1" si="195"/>
        <v>0</v>
      </c>
      <c r="AB288" s="190">
        <f t="shared" ca="1" si="195"/>
        <v>0</v>
      </c>
      <c r="AC288" s="190">
        <f t="shared" ca="1" si="195"/>
        <v>0</v>
      </c>
      <c r="AD288" s="190">
        <f t="shared" ca="1" si="195"/>
        <v>0</v>
      </c>
      <c r="AE288" s="190">
        <f t="shared" ca="1" si="195"/>
        <v>0</v>
      </c>
      <c r="AF288" s="190">
        <f t="shared" ca="1" si="195"/>
        <v>0</v>
      </c>
      <c r="AG288" s="190">
        <f t="shared" ca="1" si="195"/>
        <v>0</v>
      </c>
      <c r="AH288" s="190">
        <f t="shared" ca="1" si="195"/>
        <v>0</v>
      </c>
      <c r="AI288" s="190">
        <f t="shared" ca="1" si="195"/>
        <v>0</v>
      </c>
      <c r="AJ288" s="190">
        <f t="shared" ca="1" si="195"/>
        <v>0</v>
      </c>
      <c r="AK288" s="190">
        <f t="shared" ca="1" si="195"/>
        <v>0</v>
      </c>
      <c r="AL288" s="190">
        <f t="shared" ca="1" si="195"/>
        <v>0</v>
      </c>
      <c r="AM288" s="190">
        <f t="shared" ca="1" si="195"/>
        <v>0</v>
      </c>
      <c r="AN288" s="190">
        <f t="shared" ca="1" si="195"/>
        <v>0</v>
      </c>
      <c r="AO288" s="190">
        <f t="shared" ca="1" si="195"/>
        <v>0</v>
      </c>
      <c r="AP288" s="190">
        <f t="shared" ca="1" si="195"/>
        <v>0</v>
      </c>
      <c r="AQ288" s="190">
        <f t="shared" ca="1" si="195"/>
        <v>0</v>
      </c>
      <c r="AR288" s="190">
        <f t="shared" ca="1" si="195"/>
        <v>0</v>
      </c>
      <c r="AS288" s="190">
        <f t="shared" ca="1" si="195"/>
        <v>0</v>
      </c>
      <c r="AT288" s="190">
        <f t="shared" ca="1" si="195"/>
        <v>0</v>
      </c>
      <c r="AU288" s="190">
        <f t="shared" ca="1" si="195"/>
        <v>0</v>
      </c>
      <c r="AV288" s="190">
        <f t="shared" ca="1" si="195"/>
        <v>0</v>
      </c>
      <c r="AW288" s="190">
        <f t="shared" ca="1" si="195"/>
        <v>0</v>
      </c>
      <c r="AX288" s="190">
        <f t="shared" ca="1" si="195"/>
        <v>0</v>
      </c>
      <c r="AY288" s="190">
        <f t="shared" ca="1" si="195"/>
        <v>0</v>
      </c>
      <c r="AZ288" s="190">
        <f t="shared" ca="1" si="195"/>
        <v>0</v>
      </c>
      <c r="BA288" s="190">
        <f t="shared" ca="1" si="195"/>
        <v>0</v>
      </c>
      <c r="BB288" s="190">
        <f t="shared" ca="1" si="195"/>
        <v>0</v>
      </c>
      <c r="BC288" s="190">
        <f t="shared" ca="1" si="195"/>
        <v>0</v>
      </c>
      <c r="BD288" s="190">
        <f t="shared" ca="1" si="195"/>
        <v>0</v>
      </c>
      <c r="BE288" s="190">
        <f t="shared" ca="1" si="195"/>
        <v>0</v>
      </c>
      <c r="BF288" s="190">
        <f t="shared" ca="1" si="195"/>
        <v>0</v>
      </c>
      <c r="BG288" s="190">
        <f t="shared" ca="1" si="195"/>
        <v>0</v>
      </c>
      <c r="BH288" s="190">
        <f t="shared" ca="1" si="195"/>
        <v>0</v>
      </c>
      <c r="BI288" s="190">
        <f t="shared" ca="1" si="195"/>
        <v>0</v>
      </c>
      <c r="BJ288" s="190">
        <f t="shared" ca="1" si="195"/>
        <v>0</v>
      </c>
      <c r="BK288" s="190">
        <f t="shared" ca="1" si="195"/>
        <v>0</v>
      </c>
      <c r="BL288" s="190">
        <f t="shared" ca="1" si="195"/>
        <v>0</v>
      </c>
      <c r="BM288" s="190">
        <f t="shared" ca="1" si="195"/>
        <v>0</v>
      </c>
    </row>
    <row r="289" spans="4:65" x14ac:dyDescent="0.2">
      <c r="D289" s="48" t="str">
        <f>"Total "&amp;D263</f>
        <v>Total Taxable Income/(Loss)</v>
      </c>
      <c r="K289" s="127">
        <f t="shared" ca="1" si="170"/>
        <v>-954699.59852974559</v>
      </c>
      <c r="L289" s="128">
        <f t="shared" ca="1" si="171"/>
        <v>-1400596.1555735075</v>
      </c>
      <c r="O289" s="60">
        <f ca="1">SUM(O264:O288)</f>
        <v>0</v>
      </c>
      <c r="P289" s="60">
        <f ca="1">SUM(P264:P288)</f>
        <v>-441219.4465221265</v>
      </c>
      <c r="Q289" s="60">
        <f t="shared" ref="Q289:BM289" ca="1" si="196">SUM(Q264:Q288)</f>
        <v>-61565.460359073346</v>
      </c>
      <c r="R289" s="60">
        <f t="shared" ca="1" si="196"/>
        <v>-57845.474196020186</v>
      </c>
      <c r="S289" s="60">
        <f t="shared" ca="1" si="196"/>
        <v>-54377.488032967027</v>
      </c>
      <c r="T289" s="60">
        <f t="shared" ca="1" si="196"/>
        <v>-51125.50186991386</v>
      </c>
      <c r="U289" s="60">
        <f t="shared" ca="1" si="196"/>
        <v>-48089.5157068607</v>
      </c>
      <c r="V289" s="60">
        <f t="shared" ca="1" si="196"/>
        <v>-45239.529543807541</v>
      </c>
      <c r="W289" s="60">
        <f t="shared" ca="1" si="196"/>
        <v>-42575.543380754374</v>
      </c>
      <c r="X289" s="60">
        <f t="shared" ca="1" si="196"/>
        <v>-41747.557217701207</v>
      </c>
      <c r="Y289" s="60">
        <f t="shared" ca="1" si="196"/>
        <v>-41273.57105464804</v>
      </c>
      <c r="Z289" s="60">
        <f t="shared" ca="1" si="196"/>
        <v>-40811.584891594888</v>
      </c>
      <c r="AA289" s="60">
        <f t="shared" ca="1" si="196"/>
        <v>-40337.598728541721</v>
      </c>
      <c r="AB289" s="60">
        <f t="shared" ca="1" si="196"/>
        <v>-39875.612565488562</v>
      </c>
      <c r="AC289" s="60">
        <f t="shared" ca="1" si="196"/>
        <v>-39401.626402435395</v>
      </c>
      <c r="AD289" s="60">
        <f t="shared" ca="1" si="196"/>
        <v>-38939.640239382228</v>
      </c>
      <c r="AE289" s="60">
        <f t="shared" ca="1" si="196"/>
        <v>-38465.654076329069</v>
      </c>
      <c r="AF289" s="60">
        <f t="shared" ca="1" si="196"/>
        <v>-38003.667913275902</v>
      </c>
      <c r="AG289" s="60">
        <f t="shared" ca="1" si="196"/>
        <v>-37529.681750222742</v>
      </c>
      <c r="AH289" s="60">
        <f t="shared" ca="1" si="196"/>
        <v>-37067.695587169575</v>
      </c>
      <c r="AI289" s="60">
        <f t="shared" ca="1" si="196"/>
        <v>-36593.709424116416</v>
      </c>
      <c r="AJ289" s="60">
        <f t="shared" ca="1" si="196"/>
        <v>-22745.723261063256</v>
      </c>
      <c r="AK289" s="60">
        <f t="shared" ca="1" si="196"/>
        <v>-8891.7370980100914</v>
      </c>
      <c r="AL289" s="60">
        <f t="shared" ca="1" si="196"/>
        <v>-8423.7509349569282</v>
      </c>
      <c r="AM289" s="60">
        <f t="shared" ca="1" si="196"/>
        <v>-7955.764771903765</v>
      </c>
      <c r="AN289" s="60">
        <f t="shared" ca="1" si="196"/>
        <v>-7487.7786088506018</v>
      </c>
      <c r="AO289" s="60">
        <f t="shared" ca="1" si="196"/>
        <v>-7019.7924457974377</v>
      </c>
      <c r="AP289" s="60">
        <f t="shared" ca="1" si="196"/>
        <v>-6551.8062827442754</v>
      </c>
      <c r="AQ289" s="60">
        <f t="shared" ca="1" si="196"/>
        <v>-6083.8201196911114</v>
      </c>
      <c r="AR289" s="60">
        <f t="shared" ca="1" si="196"/>
        <v>-5615.8339566379491</v>
      </c>
      <c r="AS289" s="60">
        <f t="shared" ca="1" si="196"/>
        <v>-5147.8477935847859</v>
      </c>
      <c r="AT289" s="60">
        <f t="shared" ca="1" si="196"/>
        <v>-4679.8616305316227</v>
      </c>
      <c r="AU289" s="60">
        <f t="shared" ca="1" si="196"/>
        <v>-4211.8754674784586</v>
      </c>
      <c r="AV289" s="60">
        <f t="shared" ca="1" si="196"/>
        <v>-3743.8893044253027</v>
      </c>
      <c r="AW289" s="60">
        <f t="shared" ca="1" si="196"/>
        <v>-3743.8893044253027</v>
      </c>
      <c r="AX289" s="60">
        <f t="shared" ca="1" si="196"/>
        <v>-3743.8893044253027</v>
      </c>
      <c r="AY289" s="60">
        <f t="shared" ca="1" si="196"/>
        <v>-3743.8893044253027</v>
      </c>
      <c r="AZ289" s="60">
        <f t="shared" ca="1" si="196"/>
        <v>-3743.8893044253027</v>
      </c>
      <c r="BA289" s="60">
        <f t="shared" ca="1" si="196"/>
        <v>-3743.8893044253027</v>
      </c>
      <c r="BB289" s="60">
        <f t="shared" ca="1" si="196"/>
        <v>-3743.8893044253027</v>
      </c>
      <c r="BC289" s="60">
        <f t="shared" ca="1" si="196"/>
        <v>-3743.8893044253027</v>
      </c>
      <c r="BD289" s="60">
        <f t="shared" ca="1" si="196"/>
        <v>-3743.8893044253027</v>
      </c>
      <c r="BE289" s="60">
        <f t="shared" ca="1" si="196"/>
        <v>0</v>
      </c>
      <c r="BF289" s="60">
        <f t="shared" ca="1" si="196"/>
        <v>0</v>
      </c>
      <c r="BG289" s="60">
        <f t="shared" ca="1" si="196"/>
        <v>0</v>
      </c>
      <c r="BH289" s="60">
        <f t="shared" ca="1" si="196"/>
        <v>0</v>
      </c>
      <c r="BI289" s="60">
        <f t="shared" ca="1" si="196"/>
        <v>0</v>
      </c>
      <c r="BJ289" s="60">
        <f t="shared" ca="1" si="196"/>
        <v>0</v>
      </c>
      <c r="BK289" s="60">
        <f t="shared" ca="1" si="196"/>
        <v>0</v>
      </c>
      <c r="BL289" s="60">
        <f t="shared" ca="1" si="196"/>
        <v>0</v>
      </c>
      <c r="BM289" s="60">
        <f t="shared" ca="1" si="196"/>
        <v>0</v>
      </c>
    </row>
    <row r="290" spans="4:65" s="57" customFormat="1" x14ac:dyDescent="0.2">
      <c r="D290" s="58"/>
      <c r="F290" s="63"/>
      <c r="G290" s="63"/>
    </row>
    <row r="291" spans="4:65" s="57" customFormat="1" x14ac:dyDescent="0.2">
      <c r="D291" s="58"/>
      <c r="F291" s="63"/>
      <c r="G291" s="63"/>
    </row>
    <row r="292" spans="4:65" s="57" customFormat="1" x14ac:dyDescent="0.2">
      <c r="D292" s="58"/>
      <c r="F292" s="63"/>
      <c r="G292" s="63"/>
    </row>
    <row r="293" spans="4:65" s="57" customFormat="1" x14ac:dyDescent="0.2">
      <c r="D293" s="58"/>
      <c r="F293" s="63"/>
      <c r="G293" s="63"/>
    </row>
    <row r="294" spans="4:65" s="57" customFormat="1" x14ac:dyDescent="0.2">
      <c r="D294" s="58"/>
      <c r="F294" s="63"/>
      <c r="G294" s="63"/>
    </row>
    <row r="295" spans="4:65" s="57" customFormat="1" x14ac:dyDescent="0.2">
      <c r="D295" s="58"/>
      <c r="F295" s="63"/>
      <c r="G295" s="63"/>
    </row>
    <row r="296" spans="4:65" s="57" customFormat="1" x14ac:dyDescent="0.2">
      <c r="D296" s="58"/>
      <c r="F296" s="63"/>
      <c r="G296" s="63"/>
    </row>
    <row r="297" spans="4:65" s="57" customFormat="1" x14ac:dyDescent="0.2">
      <c r="D297" s="58"/>
      <c r="F297" s="63"/>
      <c r="G297" s="63"/>
    </row>
    <row r="298" spans="4:65" s="57" customFormat="1" x14ac:dyDescent="0.2">
      <c r="D298" s="58"/>
      <c r="F298" s="63"/>
      <c r="G298" s="63"/>
    </row>
    <row r="299" spans="4:65" s="57" customFormat="1" x14ac:dyDescent="0.2">
      <c r="D299" s="58"/>
      <c r="F299" s="63"/>
      <c r="G299" s="63"/>
    </row>
    <row r="300" spans="4:65" s="57" customFormat="1" x14ac:dyDescent="0.2">
      <c r="D300" s="58"/>
      <c r="F300" s="63"/>
      <c r="G300" s="63"/>
    </row>
    <row r="301" spans="4:65" s="57" customFormat="1" x14ac:dyDescent="0.2">
      <c r="D301" s="58"/>
      <c r="F301" s="63"/>
      <c r="G301" s="63"/>
    </row>
    <row r="302" spans="4:65" s="57" customFormat="1" x14ac:dyDescent="0.2">
      <c r="D302" s="58"/>
      <c r="F302" s="63"/>
      <c r="G302" s="63"/>
    </row>
    <row r="303" spans="4:65" s="57" customFormat="1" x14ac:dyDescent="0.2">
      <c r="D303" s="58"/>
      <c r="F303" s="63"/>
      <c r="G303" s="63"/>
    </row>
    <row r="304" spans="4:65" s="57" customFormat="1" x14ac:dyDescent="0.2">
      <c r="D304" s="58"/>
      <c r="F304" s="63"/>
      <c r="G304" s="63"/>
    </row>
    <row r="305" spans="4:7" s="57" customFormat="1" x14ac:dyDescent="0.2">
      <c r="D305" s="58"/>
      <c r="F305" s="63"/>
      <c r="G305" s="63"/>
    </row>
    <row r="306" spans="4:7" s="57" customFormat="1" x14ac:dyDescent="0.2">
      <c r="D306" s="58"/>
      <c r="F306" s="63"/>
      <c r="G306" s="63"/>
    </row>
    <row r="307" spans="4:7" s="57" customFormat="1" x14ac:dyDescent="0.2">
      <c r="D307" s="58"/>
      <c r="F307" s="63"/>
      <c r="G307" s="63"/>
    </row>
    <row r="308" spans="4:7" s="57" customFormat="1" x14ac:dyDescent="0.2">
      <c r="D308" s="58"/>
      <c r="F308" s="63"/>
      <c r="G308" s="63"/>
    </row>
    <row r="309" spans="4:7" s="57" customFormat="1" x14ac:dyDescent="0.2">
      <c r="D309" s="58"/>
      <c r="F309" s="63"/>
      <c r="G309" s="63"/>
    </row>
    <row r="310" spans="4:7" s="57" customFormat="1" x14ac:dyDescent="0.2">
      <c r="D310" s="58"/>
      <c r="F310" s="63"/>
      <c r="G310" s="63"/>
    </row>
    <row r="311" spans="4:7" s="57" customFormat="1" x14ac:dyDescent="0.2">
      <c r="D311" s="58"/>
      <c r="F311" s="63"/>
      <c r="G311" s="63"/>
    </row>
    <row r="312" spans="4:7" s="57" customFormat="1" x14ac:dyDescent="0.2">
      <c r="D312" s="58"/>
      <c r="F312" s="63"/>
      <c r="G312" s="63"/>
    </row>
    <row r="313" spans="4:7" s="57" customFormat="1" x14ac:dyDescent="0.2">
      <c r="D313" s="58"/>
      <c r="F313" s="63"/>
      <c r="G313" s="63"/>
    </row>
    <row r="314" spans="4:7" s="57" customFormat="1" x14ac:dyDescent="0.2">
      <c r="D314" s="58"/>
      <c r="F314" s="63"/>
      <c r="G314" s="63"/>
    </row>
    <row r="315" spans="4:7" s="57" customFormat="1" x14ac:dyDescent="0.2">
      <c r="D315" s="58"/>
      <c r="F315" s="63"/>
      <c r="G315" s="63"/>
    </row>
    <row r="316" spans="4:7" s="57" customFormat="1" x14ac:dyDescent="0.2">
      <c r="D316" s="58"/>
      <c r="F316" s="63"/>
      <c r="G316" s="63"/>
    </row>
    <row r="317" spans="4:7" s="57" customFormat="1" x14ac:dyDescent="0.2">
      <c r="D317" s="58"/>
      <c r="F317" s="63"/>
      <c r="G317" s="63"/>
    </row>
    <row r="318" spans="4:7" s="57" customFormat="1" x14ac:dyDescent="0.2">
      <c r="D318" s="58"/>
      <c r="F318" s="63"/>
      <c r="G318" s="63"/>
    </row>
    <row r="319" spans="4:7" s="57" customFormat="1" x14ac:dyDescent="0.2">
      <c r="D319" s="58"/>
      <c r="F319" s="63"/>
      <c r="G319" s="63"/>
    </row>
    <row r="320" spans="4:7" s="57" customFormat="1" x14ac:dyDescent="0.2">
      <c r="D320" s="58"/>
      <c r="F320" s="63"/>
      <c r="G320" s="63"/>
    </row>
    <row r="321" spans="4:7" s="57" customFormat="1" x14ac:dyDescent="0.2">
      <c r="D321" s="58"/>
      <c r="F321" s="63"/>
      <c r="G321" s="63"/>
    </row>
    <row r="322" spans="4:7" s="57" customFormat="1" x14ac:dyDescent="0.2">
      <c r="D322" s="58"/>
      <c r="F322" s="63"/>
      <c r="G322" s="63"/>
    </row>
    <row r="323" spans="4:7" s="57" customFormat="1" x14ac:dyDescent="0.2">
      <c r="D323" s="58"/>
      <c r="F323" s="63"/>
      <c r="G323" s="63"/>
    </row>
    <row r="324" spans="4:7" s="57" customFormat="1" x14ac:dyDescent="0.2">
      <c r="D324" s="58"/>
      <c r="F324" s="63"/>
      <c r="G324" s="63"/>
    </row>
    <row r="325" spans="4:7" s="57" customFormat="1" x14ac:dyDescent="0.2">
      <c r="D325" s="58"/>
      <c r="F325" s="63"/>
      <c r="G325" s="63"/>
    </row>
    <row r="326" spans="4:7" s="57" customFormat="1" x14ac:dyDescent="0.2">
      <c r="D326" s="58"/>
      <c r="F326" s="63"/>
      <c r="G326" s="63"/>
    </row>
    <row r="327" spans="4:7" s="57" customFormat="1" x14ac:dyDescent="0.2">
      <c r="D327" s="58"/>
      <c r="F327" s="63"/>
      <c r="G327" s="63"/>
    </row>
    <row r="328" spans="4:7" s="57" customFormat="1" x14ac:dyDescent="0.2">
      <c r="D328" s="58"/>
      <c r="F328" s="63"/>
      <c r="G328" s="63"/>
    </row>
    <row r="329" spans="4:7" s="57" customFormat="1" x14ac:dyDescent="0.2">
      <c r="D329" s="58"/>
      <c r="F329" s="63"/>
      <c r="G329" s="63"/>
    </row>
    <row r="330" spans="4:7" s="57" customFormat="1" x14ac:dyDescent="0.2">
      <c r="D330" s="58"/>
      <c r="F330" s="63"/>
      <c r="G330" s="63"/>
    </row>
    <row r="331" spans="4:7" s="57" customFormat="1" x14ac:dyDescent="0.2">
      <c r="D331" s="58"/>
      <c r="F331" s="63"/>
      <c r="G331" s="63"/>
    </row>
    <row r="332" spans="4:7" s="57" customFormat="1" x14ac:dyDescent="0.2">
      <c r="D332" s="58"/>
      <c r="F332" s="63"/>
      <c r="G332" s="63"/>
    </row>
    <row r="333" spans="4:7" s="57" customFormat="1" x14ac:dyDescent="0.2">
      <c r="D333" s="58"/>
      <c r="F333" s="63"/>
      <c r="G333" s="63"/>
    </row>
    <row r="334" spans="4:7" s="57" customFormat="1" x14ac:dyDescent="0.2">
      <c r="D334" s="58"/>
      <c r="F334" s="63"/>
      <c r="G334" s="63"/>
    </row>
    <row r="335" spans="4:7" s="57" customFormat="1" x14ac:dyDescent="0.2">
      <c r="D335" s="58"/>
      <c r="F335" s="63"/>
      <c r="G335" s="63"/>
    </row>
    <row r="336" spans="4:7" s="57" customFormat="1" x14ac:dyDescent="0.2">
      <c r="D336" s="58"/>
      <c r="F336" s="63"/>
      <c r="G336" s="63"/>
    </row>
    <row r="337" spans="4:7" s="57" customFormat="1" x14ac:dyDescent="0.2">
      <c r="D337" s="58"/>
      <c r="F337" s="63"/>
      <c r="G337" s="63"/>
    </row>
    <row r="338" spans="4:7" s="57" customFormat="1" x14ac:dyDescent="0.2">
      <c r="D338" s="58"/>
      <c r="F338" s="63"/>
      <c r="G338" s="63"/>
    </row>
    <row r="339" spans="4:7" s="57" customFormat="1" x14ac:dyDescent="0.2">
      <c r="D339" s="58"/>
      <c r="F339" s="63"/>
      <c r="G339" s="63"/>
    </row>
    <row r="340" spans="4:7" s="57" customFormat="1" x14ac:dyDescent="0.2">
      <c r="D340" s="58"/>
      <c r="F340" s="63"/>
      <c r="G340" s="63"/>
    </row>
    <row r="341" spans="4:7" s="57" customFormat="1" x14ac:dyDescent="0.2">
      <c r="D341" s="58"/>
      <c r="F341" s="63"/>
      <c r="G341" s="63"/>
    </row>
    <row r="342" spans="4:7" s="57" customFormat="1" x14ac:dyDescent="0.2">
      <c r="D342" s="58"/>
      <c r="F342" s="63"/>
      <c r="G342" s="63"/>
    </row>
    <row r="343" spans="4:7" s="57" customFormat="1" x14ac:dyDescent="0.2">
      <c r="D343" s="58"/>
      <c r="F343" s="63"/>
      <c r="G343" s="63"/>
    </row>
    <row r="344" spans="4:7" s="57" customFormat="1" x14ac:dyDescent="0.2">
      <c r="D344" s="58"/>
      <c r="F344" s="63"/>
      <c r="G344" s="63"/>
    </row>
    <row r="345" spans="4:7" s="57" customFormat="1" x14ac:dyDescent="0.2">
      <c r="D345" s="58"/>
      <c r="F345" s="63"/>
      <c r="G345" s="63"/>
    </row>
    <row r="346" spans="4:7" s="57" customFormat="1" x14ac:dyDescent="0.2">
      <c r="D346" s="58"/>
      <c r="F346" s="63"/>
      <c r="G346" s="63"/>
    </row>
    <row r="347" spans="4:7" s="57" customFormat="1" x14ac:dyDescent="0.2">
      <c r="D347" s="58"/>
      <c r="F347" s="63"/>
      <c r="G347" s="63"/>
    </row>
    <row r="348" spans="4:7" s="57" customFormat="1" x14ac:dyDescent="0.2">
      <c r="D348" s="58"/>
      <c r="F348" s="63"/>
      <c r="G348" s="63"/>
    </row>
    <row r="349" spans="4:7" s="57" customFormat="1" x14ac:dyDescent="0.2">
      <c r="D349" s="58"/>
      <c r="F349" s="63"/>
      <c r="G349" s="63"/>
    </row>
    <row r="350" spans="4:7" s="57" customFormat="1" x14ac:dyDescent="0.2">
      <c r="D350" s="58"/>
      <c r="F350" s="63"/>
      <c r="G350" s="63"/>
    </row>
    <row r="351" spans="4:7" s="57" customFormat="1" x14ac:dyDescent="0.2">
      <c r="D351" s="58"/>
      <c r="F351" s="63"/>
      <c r="G351" s="63"/>
    </row>
    <row r="352" spans="4:7" s="57" customFormat="1" x14ac:dyDescent="0.2">
      <c r="D352" s="58"/>
      <c r="F352" s="63"/>
      <c r="G352" s="63"/>
    </row>
    <row r="353" spans="4:7" s="57" customFormat="1" x14ac:dyDescent="0.2">
      <c r="D353" s="58"/>
      <c r="F353" s="63"/>
      <c r="G353" s="63"/>
    </row>
    <row r="354" spans="4:7" s="57" customFormat="1" x14ac:dyDescent="0.2">
      <c r="D354" s="58"/>
      <c r="F354" s="63"/>
      <c r="G354" s="63"/>
    </row>
    <row r="355" spans="4:7" s="57" customFormat="1" x14ac:dyDescent="0.2">
      <c r="D355" s="58"/>
      <c r="F355" s="63"/>
      <c r="G355" s="63"/>
    </row>
    <row r="356" spans="4:7" s="57" customFormat="1" x14ac:dyDescent="0.2">
      <c r="D356" s="58"/>
      <c r="F356" s="63"/>
      <c r="G356" s="63"/>
    </row>
    <row r="357" spans="4:7" s="57" customFormat="1" x14ac:dyDescent="0.2">
      <c r="D357" s="58"/>
      <c r="F357" s="63"/>
      <c r="G357" s="63"/>
    </row>
    <row r="358" spans="4:7" s="57" customFormat="1" x14ac:dyDescent="0.2">
      <c r="D358" s="58"/>
      <c r="F358" s="63"/>
      <c r="G358" s="63"/>
    </row>
    <row r="359" spans="4:7" s="57" customFormat="1" x14ac:dyDescent="0.2">
      <c r="D359" s="58"/>
      <c r="F359" s="63"/>
      <c r="G359" s="63"/>
    </row>
    <row r="360" spans="4:7" s="57" customFormat="1" x14ac:dyDescent="0.2">
      <c r="D360" s="58"/>
      <c r="F360" s="63"/>
      <c r="G360" s="63"/>
    </row>
    <row r="361" spans="4:7" s="57" customFormat="1" x14ac:dyDescent="0.2">
      <c r="D361" s="58"/>
      <c r="F361" s="63"/>
      <c r="G361" s="63"/>
    </row>
    <row r="362" spans="4:7" s="57" customFormat="1" x14ac:dyDescent="0.2">
      <c r="D362" s="58"/>
      <c r="F362" s="63"/>
      <c r="G362" s="63"/>
    </row>
    <row r="363" spans="4:7" s="57" customFormat="1" x14ac:dyDescent="0.2">
      <c r="D363" s="58"/>
      <c r="F363" s="63"/>
      <c r="G363" s="63"/>
    </row>
    <row r="364" spans="4:7" s="57" customFormat="1" x14ac:dyDescent="0.2">
      <c r="D364" s="58"/>
      <c r="F364" s="63"/>
      <c r="G364" s="63"/>
    </row>
    <row r="365" spans="4:7" s="57" customFormat="1" x14ac:dyDescent="0.2">
      <c r="D365" s="58"/>
      <c r="F365" s="63"/>
      <c r="G365" s="63"/>
    </row>
    <row r="366" spans="4:7" s="57" customFormat="1" x14ac:dyDescent="0.2">
      <c r="D366" s="58"/>
      <c r="F366" s="63"/>
      <c r="G366" s="63"/>
    </row>
    <row r="367" spans="4:7" s="57" customFormat="1" x14ac:dyDescent="0.2">
      <c r="D367" s="58"/>
      <c r="F367" s="63"/>
      <c r="G367" s="63"/>
    </row>
    <row r="368" spans="4:7" s="57" customFormat="1" x14ac:dyDescent="0.2">
      <c r="D368" s="58"/>
      <c r="F368" s="63"/>
      <c r="G368" s="63"/>
    </row>
    <row r="369" spans="4:7" s="57" customFormat="1" x14ac:dyDescent="0.2">
      <c r="D369" s="58"/>
      <c r="F369" s="63"/>
      <c r="G369" s="63"/>
    </row>
    <row r="370" spans="4:7" s="57" customFormat="1" x14ac:dyDescent="0.2">
      <c r="D370" s="58"/>
      <c r="F370" s="63"/>
      <c r="G370" s="63"/>
    </row>
    <row r="371" spans="4:7" s="57" customFormat="1" x14ac:dyDescent="0.2">
      <c r="D371" s="58"/>
      <c r="F371" s="63"/>
      <c r="G371" s="63"/>
    </row>
    <row r="372" spans="4:7" s="57" customFormat="1" x14ac:dyDescent="0.2">
      <c r="D372" s="58"/>
      <c r="F372" s="63"/>
      <c r="G372" s="63"/>
    </row>
    <row r="373" spans="4:7" s="57" customFormat="1" x14ac:dyDescent="0.2">
      <c r="D373" s="58"/>
      <c r="F373" s="63"/>
      <c r="G373" s="63"/>
    </row>
    <row r="374" spans="4:7" s="57" customFormat="1" x14ac:dyDescent="0.2">
      <c r="D374" s="58"/>
      <c r="F374" s="63"/>
      <c r="G374" s="63"/>
    </row>
    <row r="375" spans="4:7" s="57" customFormat="1" x14ac:dyDescent="0.2">
      <c r="D375" s="58"/>
      <c r="F375" s="63"/>
      <c r="G375" s="63"/>
    </row>
    <row r="376" spans="4:7" s="57" customFormat="1" x14ac:dyDescent="0.2">
      <c r="D376" s="58"/>
      <c r="F376" s="63"/>
      <c r="G376" s="63"/>
    </row>
    <row r="377" spans="4:7" s="57" customFormat="1" x14ac:dyDescent="0.2">
      <c r="D377" s="58"/>
      <c r="F377" s="63"/>
      <c r="G377" s="63"/>
    </row>
    <row r="378" spans="4:7" s="57" customFormat="1" x14ac:dyDescent="0.2">
      <c r="D378" s="58"/>
      <c r="F378" s="63"/>
      <c r="G378" s="63"/>
    </row>
    <row r="379" spans="4:7" s="57" customFormat="1" x14ac:dyDescent="0.2">
      <c r="D379" s="58"/>
      <c r="F379" s="63"/>
      <c r="G379" s="63"/>
    </row>
  </sheetData>
  <pageMargins left="0.7" right="0.7" top="0.75" bottom="0.75" header="0.3" footer="0.3"/>
  <pageSetup scale="48" fitToWidth="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theme="1" tint="0.499984740745262"/>
  </sheetPr>
  <dimension ref="A3:BU103"/>
  <sheetViews>
    <sheetView showGridLines="0" zoomScale="90" zoomScaleNormal="90" zoomScalePageLayoutView="90" workbookViewId="0">
      <pane ySplit="3" topLeftCell="A4" activePane="bottomLeft" state="frozen"/>
      <selection pane="bottomLeft" sqref="A1:XFD2"/>
    </sheetView>
  </sheetViews>
  <sheetFormatPr defaultColWidth="8.85546875" defaultRowHeight="12.75" x14ac:dyDescent="0.2"/>
  <cols>
    <col min="1" max="1" width="2.42578125" style="240" customWidth="1"/>
    <col min="2" max="2" width="7.42578125" style="240" customWidth="1"/>
    <col min="3" max="3" width="30.42578125" style="240" bestFit="1" customWidth="1"/>
    <col min="4" max="4" width="15" style="240" bestFit="1" customWidth="1"/>
    <col min="5" max="5" width="12.42578125" style="240" customWidth="1"/>
    <col min="6" max="6" width="10.42578125" style="240" bestFit="1" customWidth="1"/>
    <col min="7" max="10" width="9.42578125" style="240" bestFit="1" customWidth="1"/>
    <col min="11" max="11" width="9.28515625" style="240" bestFit="1" customWidth="1"/>
    <col min="12" max="12" width="8.42578125" style="240" bestFit="1" customWidth="1"/>
    <col min="13" max="73" width="9.28515625" style="240" bestFit="1" customWidth="1"/>
    <col min="74" max="16384" width="8.85546875" style="240"/>
  </cols>
  <sheetData>
    <row r="3" spans="1:11" s="254" customFormat="1" ht="15.75" x14ac:dyDescent="0.25">
      <c r="A3" s="177"/>
      <c r="B3" s="177"/>
      <c r="C3" s="178" t="s">
        <v>202</v>
      </c>
      <c r="E3" s="255"/>
      <c r="F3" s="256"/>
      <c r="G3" s="256"/>
      <c r="J3" s="257"/>
      <c r="K3" s="258"/>
    </row>
    <row r="6" spans="1:11" x14ac:dyDescent="0.2">
      <c r="C6" s="172" t="s">
        <v>220</v>
      </c>
    </row>
    <row r="7" spans="1:11" ht="13.5" thickBot="1" x14ac:dyDescent="0.25">
      <c r="C7" s="253" t="s">
        <v>166</v>
      </c>
      <c r="D7" s="147" t="s">
        <v>13</v>
      </c>
      <c r="E7" s="148" t="s">
        <v>14</v>
      </c>
    </row>
    <row r="8" spans="1:11" x14ac:dyDescent="0.2">
      <c r="C8" s="173" t="s">
        <v>126</v>
      </c>
      <c r="D8" s="145">
        <v>30</v>
      </c>
      <c r="E8" s="146">
        <v>5</v>
      </c>
    </row>
    <row r="9" spans="1:11" x14ac:dyDescent="0.2">
      <c r="C9" s="173" t="s">
        <v>127</v>
      </c>
      <c r="D9" s="145">
        <v>49</v>
      </c>
      <c r="E9" s="146">
        <v>20</v>
      </c>
    </row>
    <row r="10" spans="1:11" x14ac:dyDescent="0.2">
      <c r="C10" s="173" t="s">
        <v>128</v>
      </c>
      <c r="D10" s="145">
        <v>49</v>
      </c>
      <c r="E10" s="146">
        <v>20</v>
      </c>
    </row>
    <row r="11" spans="1:11" x14ac:dyDescent="0.2">
      <c r="C11" s="173" t="s">
        <v>129</v>
      </c>
      <c r="D11" s="145">
        <v>40</v>
      </c>
      <c r="E11" s="146">
        <v>20</v>
      </c>
    </row>
    <row r="12" spans="1:11" x14ac:dyDescent="0.2">
      <c r="C12" s="173" t="s">
        <v>130</v>
      </c>
      <c r="D12" s="145">
        <v>30</v>
      </c>
      <c r="E12" s="146">
        <v>15</v>
      </c>
    </row>
    <row r="13" spans="1:11" x14ac:dyDescent="0.2">
      <c r="C13" s="173" t="s">
        <v>131</v>
      </c>
      <c r="D13" s="145">
        <v>35</v>
      </c>
      <c r="E13" s="146">
        <v>20</v>
      </c>
    </row>
    <row r="14" spans="1:11" x14ac:dyDescent="0.2">
      <c r="C14" s="173" t="s">
        <v>132</v>
      </c>
      <c r="D14" s="145">
        <v>40</v>
      </c>
      <c r="E14" s="146">
        <v>15</v>
      </c>
    </row>
    <row r="15" spans="1:11" x14ac:dyDescent="0.2">
      <c r="C15" s="173" t="s">
        <v>133</v>
      </c>
      <c r="D15" s="145">
        <v>40</v>
      </c>
      <c r="E15" s="146">
        <v>15</v>
      </c>
    </row>
    <row r="16" spans="1:11" x14ac:dyDescent="0.2">
      <c r="C16" s="173" t="s">
        <v>134</v>
      </c>
      <c r="D16" s="145">
        <v>47</v>
      </c>
      <c r="E16" s="146">
        <v>15</v>
      </c>
    </row>
    <row r="17" spans="3:5" x14ac:dyDescent="0.2">
      <c r="C17" s="173" t="s">
        <v>135</v>
      </c>
      <c r="D17" s="145">
        <v>60</v>
      </c>
      <c r="E17" s="146">
        <v>20</v>
      </c>
    </row>
    <row r="18" spans="3:5" x14ac:dyDescent="0.2">
      <c r="C18" s="173" t="s">
        <v>136</v>
      </c>
      <c r="D18" s="145">
        <v>75</v>
      </c>
      <c r="E18" s="146">
        <v>67</v>
      </c>
    </row>
    <row r="19" spans="3:5" x14ac:dyDescent="0.2">
      <c r="C19" s="173" t="s">
        <v>137</v>
      </c>
      <c r="D19" s="145">
        <v>43</v>
      </c>
      <c r="E19" s="146">
        <v>20</v>
      </c>
    </row>
    <row r="20" spans="3:5" x14ac:dyDescent="0.2">
      <c r="C20" s="173" t="s">
        <v>138</v>
      </c>
      <c r="D20" s="145">
        <v>39</v>
      </c>
      <c r="E20" s="146">
        <v>20</v>
      </c>
    </row>
    <row r="21" spans="3:5" x14ac:dyDescent="0.2">
      <c r="C21" s="173" t="s">
        <v>139</v>
      </c>
      <c r="D21" s="145">
        <v>60</v>
      </c>
      <c r="E21" s="146">
        <v>20</v>
      </c>
    </row>
    <row r="22" spans="3:5" x14ac:dyDescent="0.2">
      <c r="C22" s="173" t="s">
        <v>140</v>
      </c>
      <c r="D22" s="145">
        <v>7</v>
      </c>
      <c r="E22" s="146">
        <v>7</v>
      </c>
    </row>
    <row r="23" spans="3:5" x14ac:dyDescent="0.2">
      <c r="C23" s="173" t="s">
        <v>141</v>
      </c>
      <c r="D23" s="145">
        <v>10</v>
      </c>
      <c r="E23" s="146">
        <v>7</v>
      </c>
    </row>
    <row r="24" spans="3:5" x14ac:dyDescent="0.2">
      <c r="C24" s="173" t="s">
        <v>142</v>
      </c>
      <c r="D24" s="145">
        <v>50</v>
      </c>
      <c r="E24" s="146">
        <v>39</v>
      </c>
    </row>
    <row r="25" spans="3:5" x14ac:dyDescent="0.2">
      <c r="C25" s="173" t="s">
        <v>143</v>
      </c>
      <c r="D25" s="145">
        <v>7</v>
      </c>
      <c r="E25" s="146">
        <v>7</v>
      </c>
    </row>
    <row r="26" spans="3:5" x14ac:dyDescent="0.2">
      <c r="C26" s="173" t="s">
        <v>144</v>
      </c>
      <c r="D26" s="145">
        <v>7</v>
      </c>
      <c r="E26" s="146">
        <v>7</v>
      </c>
    </row>
    <row r="27" spans="3:5" x14ac:dyDescent="0.2">
      <c r="C27" s="173" t="s">
        <v>145</v>
      </c>
      <c r="D27" s="145">
        <v>6</v>
      </c>
      <c r="E27" s="146">
        <v>5</v>
      </c>
    </row>
    <row r="28" spans="3:5" x14ac:dyDescent="0.2">
      <c r="C28" s="173" t="s">
        <v>146</v>
      </c>
      <c r="D28" s="145">
        <v>9</v>
      </c>
      <c r="E28" s="146">
        <v>5</v>
      </c>
    </row>
    <row r="29" spans="3:5" x14ac:dyDescent="0.2">
      <c r="C29" s="173" t="s">
        <v>147</v>
      </c>
      <c r="D29" s="145">
        <v>12</v>
      </c>
      <c r="E29" s="146">
        <v>5</v>
      </c>
    </row>
    <row r="30" spans="3:5" x14ac:dyDescent="0.2">
      <c r="C30" s="173" t="s">
        <v>148</v>
      </c>
      <c r="D30" s="145">
        <v>5</v>
      </c>
      <c r="E30" s="146">
        <v>5</v>
      </c>
    </row>
    <row r="31" spans="3:5" x14ac:dyDescent="0.2">
      <c r="C31" s="173" t="s">
        <v>149</v>
      </c>
      <c r="D31" s="145">
        <v>3</v>
      </c>
      <c r="E31" s="146">
        <v>5</v>
      </c>
    </row>
    <row r="32" spans="3:5" x14ac:dyDescent="0.2">
      <c r="C32" s="173" t="s">
        <v>150</v>
      </c>
      <c r="D32" s="145">
        <v>7</v>
      </c>
      <c r="E32" s="146">
        <v>7</v>
      </c>
    </row>
    <row r="33" spans="3:73" x14ac:dyDescent="0.2">
      <c r="C33" s="173" t="s">
        <v>151</v>
      </c>
      <c r="D33" s="145">
        <v>7</v>
      </c>
      <c r="E33" s="146">
        <v>7</v>
      </c>
    </row>
    <row r="34" spans="3:73" x14ac:dyDescent="0.2">
      <c r="C34" s="174" t="s">
        <v>152</v>
      </c>
      <c r="D34" s="158">
        <v>5</v>
      </c>
      <c r="E34" s="159">
        <v>5</v>
      </c>
    </row>
    <row r="35" spans="3:73" x14ac:dyDescent="0.2">
      <c r="C35" s="167" t="s">
        <v>194</v>
      </c>
      <c r="D35" s="56">
        <v>30</v>
      </c>
      <c r="E35" s="142">
        <v>20</v>
      </c>
    </row>
    <row r="36" spans="3:73" x14ac:dyDescent="0.2">
      <c r="C36" s="167" t="s">
        <v>195</v>
      </c>
      <c r="D36" s="56">
        <v>30</v>
      </c>
      <c r="E36" s="142">
        <v>20</v>
      </c>
    </row>
    <row r="37" spans="3:73" x14ac:dyDescent="0.2">
      <c r="C37" s="167" t="s">
        <v>196</v>
      </c>
      <c r="D37" s="56">
        <v>30</v>
      </c>
      <c r="E37" s="142">
        <v>20</v>
      </c>
    </row>
    <row r="38" spans="3:73" x14ac:dyDescent="0.2">
      <c r="C38" s="167" t="s">
        <v>197</v>
      </c>
      <c r="D38" s="56">
        <v>30</v>
      </c>
      <c r="E38" s="142">
        <v>20</v>
      </c>
    </row>
    <row r="39" spans="3:73" x14ac:dyDescent="0.2">
      <c r="C39" s="175" t="s">
        <v>198</v>
      </c>
      <c r="D39" s="143">
        <v>30</v>
      </c>
      <c r="E39" s="144">
        <v>20</v>
      </c>
    </row>
    <row r="40" spans="3:73" x14ac:dyDescent="0.2">
      <c r="C40" s="241"/>
    </row>
    <row r="43" spans="3:73" s="242" customFormat="1" x14ac:dyDescent="0.2">
      <c r="C43" s="141" t="s">
        <v>165</v>
      </c>
    </row>
    <row r="44" spans="3:73" s="241" customFormat="1" x14ac:dyDescent="0.2"/>
    <row r="45" spans="3:73" s="140" customFormat="1" x14ac:dyDescent="0.2">
      <c r="C45" s="153" t="s">
        <v>203</v>
      </c>
      <c r="D45" s="151" t="s">
        <v>79</v>
      </c>
      <c r="F45" s="152">
        <v>1</v>
      </c>
      <c r="G45" s="152">
        <v>2</v>
      </c>
      <c r="H45" s="152">
        <v>3</v>
      </c>
      <c r="I45" s="152">
        <v>4</v>
      </c>
      <c r="J45" s="152">
        <v>5</v>
      </c>
      <c r="K45" s="152">
        <v>6</v>
      </c>
      <c r="L45" s="152">
        <v>7</v>
      </c>
      <c r="M45" s="152">
        <v>8</v>
      </c>
      <c r="N45" s="152">
        <v>9</v>
      </c>
      <c r="O45" s="152">
        <v>10</v>
      </c>
      <c r="P45" s="152">
        <v>11</v>
      </c>
      <c r="Q45" s="152">
        <v>12</v>
      </c>
      <c r="R45" s="152">
        <v>13</v>
      </c>
      <c r="S45" s="152">
        <v>14</v>
      </c>
      <c r="T45" s="152">
        <v>15</v>
      </c>
      <c r="U45" s="152">
        <v>16</v>
      </c>
      <c r="V45" s="152">
        <v>17</v>
      </c>
      <c r="W45" s="152">
        <v>18</v>
      </c>
      <c r="X45" s="152">
        <v>19</v>
      </c>
      <c r="Y45" s="152">
        <v>20</v>
      </c>
      <c r="Z45" s="152">
        <v>21</v>
      </c>
      <c r="AA45" s="152">
        <v>22</v>
      </c>
      <c r="AB45" s="152">
        <v>23</v>
      </c>
      <c r="AC45" s="152">
        <v>24</v>
      </c>
      <c r="AD45" s="152">
        <v>25</v>
      </c>
      <c r="AE45" s="152">
        <v>26</v>
      </c>
      <c r="AF45" s="152">
        <v>27</v>
      </c>
      <c r="AG45" s="152">
        <v>28</v>
      </c>
      <c r="AH45" s="152">
        <v>29</v>
      </c>
      <c r="AI45" s="152">
        <v>30</v>
      </c>
      <c r="AJ45" s="152">
        <v>31</v>
      </c>
      <c r="AK45" s="152">
        <v>32</v>
      </c>
      <c r="AL45" s="152">
        <v>33</v>
      </c>
      <c r="AM45" s="152">
        <v>34</v>
      </c>
      <c r="AN45" s="152">
        <v>35</v>
      </c>
      <c r="AO45" s="152">
        <v>36</v>
      </c>
      <c r="AP45" s="152">
        <v>37</v>
      </c>
      <c r="AQ45" s="152">
        <v>38</v>
      </c>
      <c r="AR45" s="152">
        <v>39</v>
      </c>
      <c r="AS45" s="152">
        <v>40</v>
      </c>
      <c r="AT45" s="152">
        <v>41</v>
      </c>
      <c r="AU45" s="152">
        <v>42</v>
      </c>
      <c r="AV45" s="152">
        <v>43</v>
      </c>
      <c r="AW45" s="152">
        <v>44</v>
      </c>
      <c r="AX45" s="152">
        <v>45</v>
      </c>
      <c r="AY45" s="152">
        <v>46</v>
      </c>
      <c r="AZ45" s="152">
        <v>47</v>
      </c>
      <c r="BA45" s="152">
        <v>48</v>
      </c>
      <c r="BB45" s="152">
        <v>49</v>
      </c>
      <c r="BC45" s="152">
        <v>50</v>
      </c>
      <c r="BD45" s="152">
        <v>51</v>
      </c>
      <c r="BE45" s="152">
        <v>52</v>
      </c>
      <c r="BF45" s="152">
        <v>53</v>
      </c>
      <c r="BG45" s="152">
        <v>54</v>
      </c>
      <c r="BH45" s="152">
        <v>55</v>
      </c>
      <c r="BI45" s="152">
        <v>56</v>
      </c>
      <c r="BJ45" s="152">
        <v>57</v>
      </c>
      <c r="BK45" s="152">
        <v>58</v>
      </c>
      <c r="BL45" s="152">
        <v>59</v>
      </c>
      <c r="BM45" s="152">
        <v>60</v>
      </c>
      <c r="BN45" s="152">
        <v>61</v>
      </c>
      <c r="BO45" s="152">
        <v>62</v>
      </c>
      <c r="BP45" s="152">
        <v>63</v>
      </c>
      <c r="BQ45" s="152">
        <v>64</v>
      </c>
      <c r="BR45" s="152">
        <v>65</v>
      </c>
      <c r="BS45" s="152">
        <v>66</v>
      </c>
      <c r="BT45" s="152">
        <v>67</v>
      </c>
      <c r="BU45" s="152">
        <v>68</v>
      </c>
    </row>
    <row r="46" spans="3:73" s="241" customFormat="1" x14ac:dyDescent="0.2">
      <c r="C46" s="149">
        <v>1</v>
      </c>
      <c r="D46" s="260">
        <f t="shared" ref="D46:D63" si="0">SUM(F46:BU46)</f>
        <v>1</v>
      </c>
      <c r="E46" s="243"/>
      <c r="F46" s="230">
        <v>1</v>
      </c>
      <c r="G46" s="231">
        <v>0</v>
      </c>
      <c r="H46" s="231">
        <v>0</v>
      </c>
      <c r="I46" s="231">
        <v>0</v>
      </c>
      <c r="J46" s="231">
        <v>0</v>
      </c>
      <c r="K46" s="231">
        <v>0</v>
      </c>
      <c r="L46" s="231">
        <v>0</v>
      </c>
      <c r="M46" s="231">
        <v>0</v>
      </c>
      <c r="N46" s="231">
        <v>0</v>
      </c>
      <c r="O46" s="231">
        <v>0</v>
      </c>
      <c r="P46" s="231">
        <v>0</v>
      </c>
      <c r="Q46" s="231">
        <v>0</v>
      </c>
      <c r="R46" s="231">
        <v>0</v>
      </c>
      <c r="S46" s="231">
        <v>0</v>
      </c>
      <c r="T46" s="231">
        <v>0</v>
      </c>
      <c r="U46" s="231">
        <v>0</v>
      </c>
      <c r="V46" s="231">
        <v>0</v>
      </c>
      <c r="W46" s="231">
        <v>0</v>
      </c>
      <c r="X46" s="231">
        <v>0</v>
      </c>
      <c r="Y46" s="231">
        <v>0</v>
      </c>
      <c r="Z46" s="231">
        <v>0</v>
      </c>
      <c r="AA46" s="231">
        <v>0</v>
      </c>
      <c r="AB46" s="231">
        <v>0</v>
      </c>
      <c r="AC46" s="231">
        <v>0</v>
      </c>
      <c r="AD46" s="231">
        <v>0</v>
      </c>
      <c r="AE46" s="231">
        <v>0</v>
      </c>
      <c r="AF46" s="231">
        <v>0</v>
      </c>
      <c r="AG46" s="231">
        <v>0</v>
      </c>
      <c r="AH46" s="231">
        <v>0</v>
      </c>
      <c r="AI46" s="231">
        <v>0</v>
      </c>
      <c r="AJ46" s="231">
        <v>0</v>
      </c>
      <c r="AK46" s="231">
        <v>0</v>
      </c>
      <c r="AL46" s="231">
        <v>0</v>
      </c>
      <c r="AM46" s="231">
        <v>0</v>
      </c>
      <c r="AN46" s="231">
        <v>0</v>
      </c>
      <c r="AO46" s="231">
        <v>0</v>
      </c>
      <c r="AP46" s="231">
        <v>0</v>
      </c>
      <c r="AQ46" s="231">
        <v>0</v>
      </c>
      <c r="AR46" s="231">
        <v>0</v>
      </c>
      <c r="AS46" s="231">
        <v>0</v>
      </c>
      <c r="AT46" s="231">
        <v>0</v>
      </c>
      <c r="AU46" s="231">
        <v>0</v>
      </c>
      <c r="AV46" s="231">
        <v>0</v>
      </c>
      <c r="AW46" s="231">
        <v>0</v>
      </c>
      <c r="AX46" s="231">
        <v>0</v>
      </c>
      <c r="AY46" s="231">
        <v>0</v>
      </c>
      <c r="AZ46" s="231">
        <v>0</v>
      </c>
      <c r="BA46" s="231">
        <v>0</v>
      </c>
      <c r="BB46" s="231">
        <v>0</v>
      </c>
      <c r="BC46" s="231">
        <v>0</v>
      </c>
      <c r="BD46" s="231">
        <v>0</v>
      </c>
      <c r="BE46" s="231">
        <v>0</v>
      </c>
      <c r="BF46" s="231">
        <v>0</v>
      </c>
      <c r="BG46" s="231">
        <v>0</v>
      </c>
      <c r="BH46" s="231">
        <v>0</v>
      </c>
      <c r="BI46" s="231">
        <v>0</v>
      </c>
      <c r="BJ46" s="231">
        <v>0</v>
      </c>
      <c r="BK46" s="231">
        <v>0</v>
      </c>
      <c r="BL46" s="231">
        <v>0</v>
      </c>
      <c r="BM46" s="231">
        <v>0</v>
      </c>
      <c r="BN46" s="231">
        <v>0</v>
      </c>
      <c r="BO46" s="231">
        <v>0</v>
      </c>
      <c r="BP46" s="231">
        <v>0</v>
      </c>
      <c r="BQ46" s="231">
        <v>0</v>
      </c>
      <c r="BR46" s="231">
        <v>0</v>
      </c>
      <c r="BS46" s="231">
        <v>0</v>
      </c>
      <c r="BT46" s="231">
        <v>0</v>
      </c>
      <c r="BU46" s="231">
        <v>0</v>
      </c>
    </row>
    <row r="47" spans="3:73" s="241" customFormat="1" x14ac:dyDescent="0.2">
      <c r="C47" s="150">
        <v>5</v>
      </c>
      <c r="D47" s="249">
        <f t="shared" si="0"/>
        <v>1</v>
      </c>
      <c r="E47" s="244"/>
      <c r="F47" s="232">
        <v>0.2</v>
      </c>
      <c r="G47" s="233">
        <v>0.32</v>
      </c>
      <c r="H47" s="233">
        <v>0.192</v>
      </c>
      <c r="I47" s="233">
        <v>0.1152</v>
      </c>
      <c r="J47" s="233">
        <v>0.1152</v>
      </c>
      <c r="K47" s="233">
        <f>1-SUM(F47:J47)</f>
        <v>5.7600000000000096E-2</v>
      </c>
      <c r="L47" s="234">
        <v>0</v>
      </c>
      <c r="M47" s="234">
        <v>0</v>
      </c>
      <c r="N47" s="234">
        <v>0</v>
      </c>
      <c r="O47" s="234">
        <v>0</v>
      </c>
      <c r="P47" s="234">
        <v>0</v>
      </c>
      <c r="Q47" s="234">
        <v>0</v>
      </c>
      <c r="R47" s="234">
        <v>0</v>
      </c>
      <c r="S47" s="234">
        <v>0</v>
      </c>
      <c r="T47" s="234">
        <v>0</v>
      </c>
      <c r="U47" s="234">
        <v>0</v>
      </c>
      <c r="V47" s="234">
        <v>0</v>
      </c>
      <c r="W47" s="234">
        <v>0</v>
      </c>
      <c r="X47" s="234">
        <v>0</v>
      </c>
      <c r="Y47" s="234">
        <v>0</v>
      </c>
      <c r="Z47" s="234">
        <v>0</v>
      </c>
      <c r="AA47" s="234">
        <v>0</v>
      </c>
      <c r="AB47" s="234">
        <v>0</v>
      </c>
      <c r="AC47" s="234">
        <v>0</v>
      </c>
      <c r="AD47" s="234">
        <v>0</v>
      </c>
      <c r="AE47" s="234">
        <v>0</v>
      </c>
      <c r="AF47" s="234">
        <v>0</v>
      </c>
      <c r="AG47" s="234">
        <v>0</v>
      </c>
      <c r="AH47" s="234">
        <v>0</v>
      </c>
      <c r="AI47" s="234">
        <v>0</v>
      </c>
      <c r="AJ47" s="234">
        <v>0</v>
      </c>
      <c r="AK47" s="234">
        <v>0</v>
      </c>
      <c r="AL47" s="234">
        <v>0</v>
      </c>
      <c r="AM47" s="234">
        <v>0</v>
      </c>
      <c r="AN47" s="234">
        <v>0</v>
      </c>
      <c r="AO47" s="234">
        <v>0</v>
      </c>
      <c r="AP47" s="234">
        <v>0</v>
      </c>
      <c r="AQ47" s="234">
        <v>0</v>
      </c>
      <c r="AR47" s="234">
        <v>0</v>
      </c>
      <c r="AS47" s="234">
        <v>0</v>
      </c>
      <c r="AT47" s="234">
        <v>0</v>
      </c>
      <c r="AU47" s="234">
        <v>0</v>
      </c>
      <c r="AV47" s="234">
        <v>0</v>
      </c>
      <c r="AW47" s="234">
        <v>0</v>
      </c>
      <c r="AX47" s="234">
        <v>0</v>
      </c>
      <c r="AY47" s="234">
        <v>0</v>
      </c>
      <c r="AZ47" s="234">
        <v>0</v>
      </c>
      <c r="BA47" s="234">
        <v>0</v>
      </c>
      <c r="BB47" s="234">
        <v>0</v>
      </c>
      <c r="BC47" s="234">
        <v>0</v>
      </c>
      <c r="BD47" s="234">
        <v>0</v>
      </c>
      <c r="BE47" s="234">
        <v>0</v>
      </c>
      <c r="BF47" s="234">
        <v>0</v>
      </c>
      <c r="BG47" s="234">
        <v>0</v>
      </c>
      <c r="BH47" s="234">
        <v>0</v>
      </c>
      <c r="BI47" s="234">
        <v>0</v>
      </c>
      <c r="BJ47" s="234">
        <v>0</v>
      </c>
      <c r="BK47" s="234">
        <v>0</v>
      </c>
      <c r="BL47" s="234">
        <v>0</v>
      </c>
      <c r="BM47" s="234">
        <v>0</v>
      </c>
      <c r="BN47" s="234">
        <v>0</v>
      </c>
      <c r="BO47" s="234">
        <v>0</v>
      </c>
      <c r="BP47" s="234">
        <v>0</v>
      </c>
      <c r="BQ47" s="234">
        <v>0</v>
      </c>
      <c r="BR47" s="234">
        <v>0</v>
      </c>
      <c r="BS47" s="234">
        <v>0</v>
      </c>
      <c r="BT47" s="234">
        <v>0</v>
      </c>
      <c r="BU47" s="234">
        <v>0</v>
      </c>
    </row>
    <row r="48" spans="3:73" s="241" customFormat="1" x14ac:dyDescent="0.2">
      <c r="C48" s="150">
        <v>7</v>
      </c>
      <c r="D48" s="249">
        <f t="shared" si="0"/>
        <v>1</v>
      </c>
      <c r="E48" s="244"/>
      <c r="F48" s="232">
        <v>0.1429</v>
      </c>
      <c r="G48" s="233">
        <v>0.24490000000000001</v>
      </c>
      <c r="H48" s="233">
        <v>0.1749</v>
      </c>
      <c r="I48" s="233">
        <v>0.1249</v>
      </c>
      <c r="J48" s="233">
        <v>8.9300000000000004E-2</v>
      </c>
      <c r="K48" s="233">
        <v>8.9200000000000002E-2</v>
      </c>
      <c r="L48" s="233">
        <v>8.9300000000000004E-2</v>
      </c>
      <c r="M48" s="233">
        <f>1-SUM(F48:L48)</f>
        <v>4.4599999999999862E-2</v>
      </c>
      <c r="N48" s="234">
        <v>0</v>
      </c>
      <c r="O48" s="234">
        <v>0</v>
      </c>
      <c r="P48" s="234">
        <v>0</v>
      </c>
      <c r="Q48" s="234">
        <v>0</v>
      </c>
      <c r="R48" s="234">
        <v>0</v>
      </c>
      <c r="S48" s="234">
        <v>0</v>
      </c>
      <c r="T48" s="234">
        <v>0</v>
      </c>
      <c r="U48" s="234">
        <v>0</v>
      </c>
      <c r="V48" s="234">
        <v>0</v>
      </c>
      <c r="W48" s="234">
        <v>0</v>
      </c>
      <c r="X48" s="234">
        <v>0</v>
      </c>
      <c r="Y48" s="234">
        <v>0</v>
      </c>
      <c r="Z48" s="234">
        <v>0</v>
      </c>
      <c r="AA48" s="234">
        <v>0</v>
      </c>
      <c r="AB48" s="234">
        <v>0</v>
      </c>
      <c r="AC48" s="234">
        <v>0</v>
      </c>
      <c r="AD48" s="234">
        <v>0</v>
      </c>
      <c r="AE48" s="234">
        <v>0</v>
      </c>
      <c r="AF48" s="234">
        <v>0</v>
      </c>
      <c r="AG48" s="234">
        <v>0</v>
      </c>
      <c r="AH48" s="234">
        <v>0</v>
      </c>
      <c r="AI48" s="234">
        <v>0</v>
      </c>
      <c r="AJ48" s="234">
        <v>0</v>
      </c>
      <c r="AK48" s="234">
        <v>0</v>
      </c>
      <c r="AL48" s="234">
        <v>0</v>
      </c>
      <c r="AM48" s="234">
        <v>0</v>
      </c>
      <c r="AN48" s="234">
        <v>0</v>
      </c>
      <c r="AO48" s="234">
        <v>0</v>
      </c>
      <c r="AP48" s="234">
        <v>0</v>
      </c>
      <c r="AQ48" s="234">
        <v>0</v>
      </c>
      <c r="AR48" s="234">
        <v>0</v>
      </c>
      <c r="AS48" s="234">
        <v>0</v>
      </c>
      <c r="AT48" s="234">
        <v>0</v>
      </c>
      <c r="AU48" s="234">
        <v>0</v>
      </c>
      <c r="AV48" s="234">
        <v>0</v>
      </c>
      <c r="AW48" s="234">
        <v>0</v>
      </c>
      <c r="AX48" s="234">
        <v>0</v>
      </c>
      <c r="AY48" s="234">
        <v>0</v>
      </c>
      <c r="AZ48" s="234">
        <v>0</v>
      </c>
      <c r="BA48" s="234">
        <v>0</v>
      </c>
      <c r="BB48" s="234">
        <v>0</v>
      </c>
      <c r="BC48" s="234">
        <v>0</v>
      </c>
      <c r="BD48" s="234">
        <v>0</v>
      </c>
      <c r="BE48" s="234">
        <v>0</v>
      </c>
      <c r="BF48" s="234">
        <v>0</v>
      </c>
      <c r="BG48" s="234">
        <v>0</v>
      </c>
      <c r="BH48" s="234">
        <v>0</v>
      </c>
      <c r="BI48" s="234">
        <v>0</v>
      </c>
      <c r="BJ48" s="234">
        <v>0</v>
      </c>
      <c r="BK48" s="234">
        <v>0</v>
      </c>
      <c r="BL48" s="234">
        <v>0</v>
      </c>
      <c r="BM48" s="234">
        <v>0</v>
      </c>
      <c r="BN48" s="234">
        <v>0</v>
      </c>
      <c r="BO48" s="234">
        <v>0</v>
      </c>
      <c r="BP48" s="234">
        <v>0</v>
      </c>
      <c r="BQ48" s="234">
        <v>0</v>
      </c>
      <c r="BR48" s="234">
        <v>0</v>
      </c>
      <c r="BS48" s="234">
        <v>0</v>
      </c>
      <c r="BT48" s="234">
        <v>0</v>
      </c>
      <c r="BU48" s="234">
        <v>0</v>
      </c>
    </row>
    <row r="49" spans="3:73" s="241" customFormat="1" x14ac:dyDescent="0.2">
      <c r="C49" s="150">
        <v>10</v>
      </c>
      <c r="D49" s="249">
        <f t="shared" si="0"/>
        <v>1</v>
      </c>
      <c r="E49" s="244"/>
      <c r="F49" s="232">
        <v>0.1</v>
      </c>
      <c r="G49" s="233">
        <v>0.18</v>
      </c>
      <c r="H49" s="233">
        <v>0.14399999999999999</v>
      </c>
      <c r="I49" s="233">
        <v>0.1152</v>
      </c>
      <c r="J49" s="233">
        <v>9.2200000000000004E-2</v>
      </c>
      <c r="K49" s="233">
        <v>7.3700000000000002E-2</v>
      </c>
      <c r="L49" s="233">
        <v>6.5500000000000003E-2</v>
      </c>
      <c r="M49" s="233">
        <v>6.5500000000000003E-2</v>
      </c>
      <c r="N49" s="233">
        <v>6.5600000000000006E-2</v>
      </c>
      <c r="O49" s="233">
        <v>6.5500000000000003E-2</v>
      </c>
      <c r="P49" s="233">
        <f>1-SUM(F49:O49)</f>
        <v>3.2800000000000051E-2</v>
      </c>
      <c r="Q49" s="234">
        <v>0</v>
      </c>
      <c r="R49" s="234">
        <v>0</v>
      </c>
      <c r="S49" s="234">
        <v>0</v>
      </c>
      <c r="T49" s="234">
        <v>0</v>
      </c>
      <c r="U49" s="234">
        <v>0</v>
      </c>
      <c r="V49" s="234">
        <v>0</v>
      </c>
      <c r="W49" s="234">
        <v>0</v>
      </c>
      <c r="X49" s="234">
        <v>0</v>
      </c>
      <c r="Y49" s="234">
        <v>0</v>
      </c>
      <c r="Z49" s="234">
        <v>0</v>
      </c>
      <c r="AA49" s="234">
        <v>0</v>
      </c>
      <c r="AB49" s="234">
        <v>0</v>
      </c>
      <c r="AC49" s="234">
        <v>0</v>
      </c>
      <c r="AD49" s="234">
        <v>0</v>
      </c>
      <c r="AE49" s="234">
        <v>0</v>
      </c>
      <c r="AF49" s="234">
        <v>0</v>
      </c>
      <c r="AG49" s="234">
        <v>0</v>
      </c>
      <c r="AH49" s="234">
        <v>0</v>
      </c>
      <c r="AI49" s="234">
        <v>0</v>
      </c>
      <c r="AJ49" s="234">
        <v>0</v>
      </c>
      <c r="AK49" s="234">
        <v>0</v>
      </c>
      <c r="AL49" s="234">
        <v>0</v>
      </c>
      <c r="AM49" s="234">
        <v>0</v>
      </c>
      <c r="AN49" s="234">
        <v>0</v>
      </c>
      <c r="AO49" s="234">
        <v>0</v>
      </c>
      <c r="AP49" s="234">
        <v>0</v>
      </c>
      <c r="AQ49" s="234">
        <v>0</v>
      </c>
      <c r="AR49" s="234">
        <v>0</v>
      </c>
      <c r="AS49" s="234">
        <v>0</v>
      </c>
      <c r="AT49" s="234">
        <v>0</v>
      </c>
      <c r="AU49" s="234">
        <v>0</v>
      </c>
      <c r="AV49" s="234">
        <v>0</v>
      </c>
      <c r="AW49" s="234">
        <v>0</v>
      </c>
      <c r="AX49" s="234">
        <v>0</v>
      </c>
      <c r="AY49" s="234">
        <v>0</v>
      </c>
      <c r="AZ49" s="234">
        <v>0</v>
      </c>
      <c r="BA49" s="234">
        <v>0</v>
      </c>
      <c r="BB49" s="234">
        <v>0</v>
      </c>
      <c r="BC49" s="234">
        <v>0</v>
      </c>
      <c r="BD49" s="234">
        <v>0</v>
      </c>
      <c r="BE49" s="234">
        <v>0</v>
      </c>
      <c r="BF49" s="234">
        <v>0</v>
      </c>
      <c r="BG49" s="234">
        <v>0</v>
      </c>
      <c r="BH49" s="234">
        <v>0</v>
      </c>
      <c r="BI49" s="234">
        <v>0</v>
      </c>
      <c r="BJ49" s="234">
        <v>0</v>
      </c>
      <c r="BK49" s="234">
        <v>0</v>
      </c>
      <c r="BL49" s="234">
        <v>0</v>
      </c>
      <c r="BM49" s="234">
        <v>0</v>
      </c>
      <c r="BN49" s="234">
        <v>0</v>
      </c>
      <c r="BO49" s="234">
        <v>0</v>
      </c>
      <c r="BP49" s="234">
        <v>0</v>
      </c>
      <c r="BQ49" s="234">
        <v>0</v>
      </c>
      <c r="BR49" s="234">
        <v>0</v>
      </c>
      <c r="BS49" s="234">
        <v>0</v>
      </c>
      <c r="BT49" s="234">
        <v>0</v>
      </c>
      <c r="BU49" s="234">
        <v>0</v>
      </c>
    </row>
    <row r="50" spans="3:73" s="241" customFormat="1" x14ac:dyDescent="0.2">
      <c r="C50" s="150">
        <v>15</v>
      </c>
      <c r="D50" s="249">
        <f t="shared" si="0"/>
        <v>1.0000000000000004</v>
      </c>
      <c r="E50" s="244"/>
      <c r="F50" s="232">
        <v>0.05</v>
      </c>
      <c r="G50" s="233">
        <v>9.5000000000000001E-2</v>
      </c>
      <c r="H50" s="233">
        <v>8.5500000000000007E-2</v>
      </c>
      <c r="I50" s="233">
        <v>7.6999999999999999E-2</v>
      </c>
      <c r="J50" s="233">
        <v>6.93E-2</v>
      </c>
      <c r="K50" s="233">
        <v>6.2300000000000001E-2</v>
      </c>
      <c r="L50" s="233">
        <v>5.9000000000000004E-2</v>
      </c>
      <c r="M50" s="233">
        <v>5.9000000000000004E-2</v>
      </c>
      <c r="N50" s="233">
        <v>5.91E-2</v>
      </c>
      <c r="O50" s="233">
        <v>5.9000000000000004E-2</v>
      </c>
      <c r="P50" s="233">
        <v>5.91E-2</v>
      </c>
      <c r="Q50" s="233">
        <v>5.9000000000000004E-2</v>
      </c>
      <c r="R50" s="233">
        <v>5.91E-2</v>
      </c>
      <c r="S50" s="233">
        <v>5.9000000000000004E-2</v>
      </c>
      <c r="T50" s="233">
        <v>5.91E-2</v>
      </c>
      <c r="U50" s="233">
        <v>2.9499999999999998E-2</v>
      </c>
      <c r="V50" s="234">
        <v>0</v>
      </c>
      <c r="W50" s="234">
        <v>0</v>
      </c>
      <c r="X50" s="234">
        <v>0</v>
      </c>
      <c r="Y50" s="234">
        <v>0</v>
      </c>
      <c r="Z50" s="234">
        <v>0</v>
      </c>
      <c r="AA50" s="234">
        <v>0</v>
      </c>
      <c r="AB50" s="234">
        <v>0</v>
      </c>
      <c r="AC50" s="234">
        <v>0</v>
      </c>
      <c r="AD50" s="234">
        <v>0</v>
      </c>
      <c r="AE50" s="234">
        <v>0</v>
      </c>
      <c r="AF50" s="234">
        <v>0</v>
      </c>
      <c r="AG50" s="234">
        <v>0</v>
      </c>
      <c r="AH50" s="234">
        <v>0</v>
      </c>
      <c r="AI50" s="234">
        <v>0</v>
      </c>
      <c r="AJ50" s="234">
        <v>0</v>
      </c>
      <c r="AK50" s="234">
        <v>0</v>
      </c>
      <c r="AL50" s="234">
        <v>0</v>
      </c>
      <c r="AM50" s="234">
        <v>0</v>
      </c>
      <c r="AN50" s="234">
        <v>0</v>
      </c>
      <c r="AO50" s="234">
        <v>0</v>
      </c>
      <c r="AP50" s="234">
        <v>0</v>
      </c>
      <c r="AQ50" s="234">
        <v>0</v>
      </c>
      <c r="AR50" s="234">
        <v>0</v>
      </c>
      <c r="AS50" s="234">
        <v>0</v>
      </c>
      <c r="AT50" s="234">
        <v>0</v>
      </c>
      <c r="AU50" s="234">
        <v>0</v>
      </c>
      <c r="AV50" s="234">
        <v>0</v>
      </c>
      <c r="AW50" s="234">
        <v>0</v>
      </c>
      <c r="AX50" s="234">
        <v>0</v>
      </c>
      <c r="AY50" s="234">
        <v>0</v>
      </c>
      <c r="AZ50" s="234">
        <v>0</v>
      </c>
      <c r="BA50" s="234">
        <v>0</v>
      </c>
      <c r="BB50" s="234">
        <v>0</v>
      </c>
      <c r="BC50" s="234">
        <v>0</v>
      </c>
      <c r="BD50" s="234">
        <v>0</v>
      </c>
      <c r="BE50" s="234">
        <v>0</v>
      </c>
      <c r="BF50" s="234">
        <v>0</v>
      </c>
      <c r="BG50" s="234">
        <v>0</v>
      </c>
      <c r="BH50" s="234">
        <v>0</v>
      </c>
      <c r="BI50" s="234">
        <v>0</v>
      </c>
      <c r="BJ50" s="234">
        <v>0</v>
      </c>
      <c r="BK50" s="234">
        <v>0</v>
      </c>
      <c r="BL50" s="234">
        <v>0</v>
      </c>
      <c r="BM50" s="234">
        <v>0</v>
      </c>
      <c r="BN50" s="234">
        <v>0</v>
      </c>
      <c r="BO50" s="234">
        <v>0</v>
      </c>
      <c r="BP50" s="234">
        <v>0</v>
      </c>
      <c r="BQ50" s="234">
        <v>0</v>
      </c>
      <c r="BR50" s="234">
        <v>0</v>
      </c>
      <c r="BS50" s="234">
        <v>0</v>
      </c>
      <c r="BT50" s="234">
        <v>0</v>
      </c>
      <c r="BU50" s="234">
        <v>0</v>
      </c>
    </row>
    <row r="51" spans="3:73" s="241" customFormat="1" x14ac:dyDescent="0.2">
      <c r="C51" s="150">
        <v>20</v>
      </c>
      <c r="D51" s="249">
        <f t="shared" si="0"/>
        <v>1.0000000000000002</v>
      </c>
      <c r="E51" s="244"/>
      <c r="F51" s="232">
        <v>3.7499999999999999E-2</v>
      </c>
      <c r="G51" s="233">
        <v>7.2190000000000004E-2</v>
      </c>
      <c r="H51" s="233">
        <v>6.6769999999999996E-2</v>
      </c>
      <c r="I51" s="233">
        <v>6.1769999999999999E-2</v>
      </c>
      <c r="J51" s="233">
        <v>5.713E-2</v>
      </c>
      <c r="K51" s="233">
        <v>5.2850000000000001E-2</v>
      </c>
      <c r="L51" s="233">
        <v>4.888E-2</v>
      </c>
      <c r="M51" s="233">
        <v>4.5220000000000003E-2</v>
      </c>
      <c r="N51" s="233">
        <v>4.462E-2</v>
      </c>
      <c r="O51" s="233">
        <v>4.4609999999999997E-2</v>
      </c>
      <c r="P51" s="233">
        <v>4.462E-2</v>
      </c>
      <c r="Q51" s="233">
        <v>4.4609999999999997E-2</v>
      </c>
      <c r="R51" s="233">
        <v>4.462E-2</v>
      </c>
      <c r="S51" s="233">
        <v>4.4609999999999997E-2</v>
      </c>
      <c r="T51" s="233">
        <v>4.462E-2</v>
      </c>
      <c r="U51" s="233">
        <v>4.4609999999999997E-2</v>
      </c>
      <c r="V51" s="233">
        <v>4.462E-2</v>
      </c>
      <c r="W51" s="233">
        <v>4.4609999999999997E-2</v>
      </c>
      <c r="X51" s="233">
        <v>4.462E-2</v>
      </c>
      <c r="Y51" s="233">
        <v>4.4609999999999997E-2</v>
      </c>
      <c r="Z51" s="233">
        <v>2.231E-2</v>
      </c>
      <c r="AA51" s="233">
        <v>0</v>
      </c>
      <c r="AB51" s="233">
        <v>0</v>
      </c>
      <c r="AC51" s="233">
        <v>0</v>
      </c>
      <c r="AD51" s="233">
        <v>0</v>
      </c>
      <c r="AE51" s="233">
        <v>0</v>
      </c>
      <c r="AF51" s="233">
        <v>0</v>
      </c>
      <c r="AG51" s="233">
        <v>0</v>
      </c>
      <c r="AH51" s="233">
        <v>0</v>
      </c>
      <c r="AI51" s="233">
        <v>0</v>
      </c>
      <c r="AJ51" s="233">
        <v>0</v>
      </c>
      <c r="AK51" s="233">
        <v>0</v>
      </c>
      <c r="AL51" s="233">
        <v>0</v>
      </c>
      <c r="AM51" s="233">
        <v>0</v>
      </c>
      <c r="AN51" s="233">
        <v>0</v>
      </c>
      <c r="AO51" s="233">
        <v>0</v>
      </c>
      <c r="AP51" s="233">
        <v>0</v>
      </c>
      <c r="AQ51" s="233">
        <v>0</v>
      </c>
      <c r="AR51" s="233">
        <v>0</v>
      </c>
      <c r="AS51" s="233">
        <v>0</v>
      </c>
      <c r="AT51" s="233">
        <v>0</v>
      </c>
      <c r="AU51" s="233">
        <v>0</v>
      </c>
      <c r="AV51" s="233">
        <v>0</v>
      </c>
      <c r="AW51" s="233">
        <v>0</v>
      </c>
      <c r="AX51" s="233">
        <v>0</v>
      </c>
      <c r="AY51" s="233">
        <v>0</v>
      </c>
      <c r="AZ51" s="233">
        <v>0</v>
      </c>
      <c r="BA51" s="233">
        <v>0</v>
      </c>
      <c r="BB51" s="233">
        <v>0</v>
      </c>
      <c r="BC51" s="233">
        <v>0</v>
      </c>
      <c r="BD51" s="233">
        <v>0</v>
      </c>
      <c r="BE51" s="233">
        <v>0</v>
      </c>
      <c r="BF51" s="233">
        <v>0</v>
      </c>
      <c r="BG51" s="233">
        <v>0</v>
      </c>
      <c r="BH51" s="233">
        <v>0</v>
      </c>
      <c r="BI51" s="233">
        <v>0</v>
      </c>
      <c r="BJ51" s="233">
        <v>0</v>
      </c>
      <c r="BK51" s="233">
        <v>0</v>
      </c>
      <c r="BL51" s="233">
        <v>0</v>
      </c>
      <c r="BM51" s="233">
        <v>0</v>
      </c>
      <c r="BN51" s="233">
        <v>0</v>
      </c>
      <c r="BO51" s="233">
        <v>0</v>
      </c>
      <c r="BP51" s="233">
        <v>0</v>
      </c>
      <c r="BQ51" s="233">
        <v>0</v>
      </c>
      <c r="BR51" s="233">
        <v>0</v>
      </c>
      <c r="BS51" s="233">
        <v>0</v>
      </c>
      <c r="BT51" s="233">
        <v>0</v>
      </c>
      <c r="BU51" s="233">
        <v>0</v>
      </c>
    </row>
    <row r="52" spans="3:73" s="241" customFormat="1" x14ac:dyDescent="0.2">
      <c r="C52" s="150">
        <v>39</v>
      </c>
      <c r="D52" s="249">
        <f t="shared" si="0"/>
        <v>1</v>
      </c>
      <c r="E52" s="244"/>
      <c r="F52" s="235">
        <f>(12.5-6)*0.00214</f>
        <v>1.391E-2</v>
      </c>
      <c r="G52" s="236">
        <f t="shared" ref="G52:AR52" si="1">0.02564</f>
        <v>2.564E-2</v>
      </c>
      <c r="H52" s="236">
        <f t="shared" si="1"/>
        <v>2.564E-2</v>
      </c>
      <c r="I52" s="236">
        <f t="shared" si="1"/>
        <v>2.564E-2</v>
      </c>
      <c r="J52" s="236">
        <f t="shared" si="1"/>
        <v>2.564E-2</v>
      </c>
      <c r="K52" s="236">
        <f t="shared" si="1"/>
        <v>2.564E-2</v>
      </c>
      <c r="L52" s="236">
        <f t="shared" si="1"/>
        <v>2.564E-2</v>
      </c>
      <c r="M52" s="236">
        <f t="shared" si="1"/>
        <v>2.564E-2</v>
      </c>
      <c r="N52" s="236">
        <f t="shared" si="1"/>
        <v>2.564E-2</v>
      </c>
      <c r="O52" s="236">
        <f t="shared" si="1"/>
        <v>2.564E-2</v>
      </c>
      <c r="P52" s="236">
        <f t="shared" si="1"/>
        <v>2.564E-2</v>
      </c>
      <c r="Q52" s="236">
        <f t="shared" si="1"/>
        <v>2.564E-2</v>
      </c>
      <c r="R52" s="236">
        <f t="shared" si="1"/>
        <v>2.564E-2</v>
      </c>
      <c r="S52" s="236">
        <f t="shared" si="1"/>
        <v>2.564E-2</v>
      </c>
      <c r="T52" s="236">
        <f t="shared" si="1"/>
        <v>2.564E-2</v>
      </c>
      <c r="U52" s="236">
        <f t="shared" si="1"/>
        <v>2.564E-2</v>
      </c>
      <c r="V52" s="236">
        <f t="shared" si="1"/>
        <v>2.564E-2</v>
      </c>
      <c r="W52" s="236">
        <f t="shared" si="1"/>
        <v>2.564E-2</v>
      </c>
      <c r="X52" s="236">
        <f t="shared" si="1"/>
        <v>2.564E-2</v>
      </c>
      <c r="Y52" s="236">
        <f t="shared" si="1"/>
        <v>2.564E-2</v>
      </c>
      <c r="Z52" s="236">
        <f t="shared" si="1"/>
        <v>2.564E-2</v>
      </c>
      <c r="AA52" s="236">
        <f t="shared" si="1"/>
        <v>2.564E-2</v>
      </c>
      <c r="AB52" s="236">
        <f t="shared" si="1"/>
        <v>2.564E-2</v>
      </c>
      <c r="AC52" s="236">
        <f t="shared" si="1"/>
        <v>2.564E-2</v>
      </c>
      <c r="AD52" s="236">
        <f t="shared" si="1"/>
        <v>2.564E-2</v>
      </c>
      <c r="AE52" s="236">
        <f t="shared" si="1"/>
        <v>2.564E-2</v>
      </c>
      <c r="AF52" s="236">
        <f t="shared" si="1"/>
        <v>2.564E-2</v>
      </c>
      <c r="AG52" s="236">
        <f t="shared" si="1"/>
        <v>2.564E-2</v>
      </c>
      <c r="AH52" s="236">
        <f t="shared" si="1"/>
        <v>2.564E-2</v>
      </c>
      <c r="AI52" s="236">
        <f t="shared" si="1"/>
        <v>2.564E-2</v>
      </c>
      <c r="AJ52" s="236">
        <f t="shared" si="1"/>
        <v>2.564E-2</v>
      </c>
      <c r="AK52" s="236">
        <f t="shared" si="1"/>
        <v>2.564E-2</v>
      </c>
      <c r="AL52" s="236">
        <f t="shared" si="1"/>
        <v>2.564E-2</v>
      </c>
      <c r="AM52" s="236">
        <f t="shared" si="1"/>
        <v>2.564E-2</v>
      </c>
      <c r="AN52" s="236">
        <f t="shared" si="1"/>
        <v>2.564E-2</v>
      </c>
      <c r="AO52" s="236">
        <f t="shared" si="1"/>
        <v>2.564E-2</v>
      </c>
      <c r="AP52" s="236">
        <f t="shared" si="1"/>
        <v>2.564E-2</v>
      </c>
      <c r="AQ52" s="236">
        <f t="shared" si="1"/>
        <v>2.564E-2</v>
      </c>
      <c r="AR52" s="236">
        <f t="shared" si="1"/>
        <v>2.564E-2</v>
      </c>
      <c r="AS52" s="237">
        <f>1-SUM(F52:AR52)</f>
        <v>1.1770000000000058E-2</v>
      </c>
      <c r="AT52" s="237">
        <v>0</v>
      </c>
      <c r="AU52" s="237">
        <v>0</v>
      </c>
      <c r="AV52" s="237">
        <v>0</v>
      </c>
      <c r="AW52" s="237">
        <v>0</v>
      </c>
      <c r="AX52" s="237">
        <v>0</v>
      </c>
      <c r="AY52" s="237">
        <v>0</v>
      </c>
      <c r="AZ52" s="237">
        <v>0</v>
      </c>
      <c r="BA52" s="237">
        <v>0</v>
      </c>
      <c r="BB52" s="237">
        <v>0</v>
      </c>
      <c r="BC52" s="237">
        <v>0</v>
      </c>
      <c r="BD52" s="237">
        <v>0</v>
      </c>
      <c r="BE52" s="237">
        <v>0</v>
      </c>
      <c r="BF52" s="237">
        <v>0</v>
      </c>
      <c r="BG52" s="237">
        <v>0</v>
      </c>
      <c r="BH52" s="237">
        <v>0</v>
      </c>
      <c r="BI52" s="237">
        <v>0</v>
      </c>
      <c r="BJ52" s="237">
        <v>0</v>
      </c>
      <c r="BK52" s="237">
        <v>0</v>
      </c>
      <c r="BL52" s="237">
        <v>0</v>
      </c>
      <c r="BM52" s="237">
        <v>0</v>
      </c>
      <c r="BN52" s="237">
        <v>0</v>
      </c>
      <c r="BO52" s="237">
        <v>0</v>
      </c>
      <c r="BP52" s="237">
        <v>0</v>
      </c>
      <c r="BQ52" s="237">
        <v>0</v>
      </c>
      <c r="BR52" s="237">
        <v>0</v>
      </c>
      <c r="BS52" s="237">
        <v>0</v>
      </c>
      <c r="BT52" s="237">
        <v>0</v>
      </c>
      <c r="BU52" s="237">
        <v>0</v>
      </c>
    </row>
    <row r="53" spans="3:73" s="241" customFormat="1" x14ac:dyDescent="0.2">
      <c r="C53" s="183">
        <v>67</v>
      </c>
      <c r="D53" s="251">
        <f t="shared" si="0"/>
        <v>1</v>
      </c>
      <c r="E53" s="245"/>
      <c r="F53" s="238">
        <v>7.463E-3</v>
      </c>
      <c r="G53" s="239">
        <f t="shared" ref="G53:AL53" si="2">0.014925</f>
        <v>1.4925000000000001E-2</v>
      </c>
      <c r="H53" s="239">
        <f t="shared" si="2"/>
        <v>1.4925000000000001E-2</v>
      </c>
      <c r="I53" s="239">
        <f t="shared" si="2"/>
        <v>1.4925000000000001E-2</v>
      </c>
      <c r="J53" s="239">
        <f t="shared" si="2"/>
        <v>1.4925000000000001E-2</v>
      </c>
      <c r="K53" s="239">
        <f t="shared" si="2"/>
        <v>1.4925000000000001E-2</v>
      </c>
      <c r="L53" s="239">
        <f t="shared" si="2"/>
        <v>1.4925000000000001E-2</v>
      </c>
      <c r="M53" s="239">
        <f t="shared" si="2"/>
        <v>1.4925000000000001E-2</v>
      </c>
      <c r="N53" s="239">
        <f t="shared" si="2"/>
        <v>1.4925000000000001E-2</v>
      </c>
      <c r="O53" s="239">
        <f t="shared" si="2"/>
        <v>1.4925000000000001E-2</v>
      </c>
      <c r="P53" s="239">
        <f t="shared" si="2"/>
        <v>1.4925000000000001E-2</v>
      </c>
      <c r="Q53" s="239">
        <f t="shared" si="2"/>
        <v>1.4925000000000001E-2</v>
      </c>
      <c r="R53" s="239">
        <f t="shared" si="2"/>
        <v>1.4925000000000001E-2</v>
      </c>
      <c r="S53" s="239">
        <f t="shared" si="2"/>
        <v>1.4925000000000001E-2</v>
      </c>
      <c r="T53" s="239">
        <f t="shared" si="2"/>
        <v>1.4925000000000001E-2</v>
      </c>
      <c r="U53" s="239">
        <f t="shared" si="2"/>
        <v>1.4925000000000001E-2</v>
      </c>
      <c r="V53" s="239">
        <f t="shared" si="2"/>
        <v>1.4925000000000001E-2</v>
      </c>
      <c r="W53" s="239">
        <f t="shared" si="2"/>
        <v>1.4925000000000001E-2</v>
      </c>
      <c r="X53" s="239">
        <f t="shared" si="2"/>
        <v>1.4925000000000001E-2</v>
      </c>
      <c r="Y53" s="239">
        <f t="shared" si="2"/>
        <v>1.4925000000000001E-2</v>
      </c>
      <c r="Z53" s="239">
        <f t="shared" si="2"/>
        <v>1.4925000000000001E-2</v>
      </c>
      <c r="AA53" s="239">
        <f t="shared" si="2"/>
        <v>1.4925000000000001E-2</v>
      </c>
      <c r="AB53" s="239">
        <f t="shared" si="2"/>
        <v>1.4925000000000001E-2</v>
      </c>
      <c r="AC53" s="239">
        <f t="shared" si="2"/>
        <v>1.4925000000000001E-2</v>
      </c>
      <c r="AD53" s="239">
        <f t="shared" si="2"/>
        <v>1.4925000000000001E-2</v>
      </c>
      <c r="AE53" s="239">
        <f t="shared" si="2"/>
        <v>1.4925000000000001E-2</v>
      </c>
      <c r="AF53" s="239">
        <f t="shared" si="2"/>
        <v>1.4925000000000001E-2</v>
      </c>
      <c r="AG53" s="239">
        <f t="shared" si="2"/>
        <v>1.4925000000000001E-2</v>
      </c>
      <c r="AH53" s="239">
        <f t="shared" si="2"/>
        <v>1.4925000000000001E-2</v>
      </c>
      <c r="AI53" s="239">
        <f t="shared" si="2"/>
        <v>1.4925000000000001E-2</v>
      </c>
      <c r="AJ53" s="239">
        <f t="shared" si="2"/>
        <v>1.4925000000000001E-2</v>
      </c>
      <c r="AK53" s="239">
        <f t="shared" si="2"/>
        <v>1.4925000000000001E-2</v>
      </c>
      <c r="AL53" s="239">
        <f t="shared" si="2"/>
        <v>1.4925000000000001E-2</v>
      </c>
      <c r="AM53" s="239">
        <f t="shared" ref="AM53:BT53" si="3">0.014925</f>
        <v>1.4925000000000001E-2</v>
      </c>
      <c r="AN53" s="239">
        <f t="shared" si="3"/>
        <v>1.4925000000000001E-2</v>
      </c>
      <c r="AO53" s="239">
        <f t="shared" si="3"/>
        <v>1.4925000000000001E-2</v>
      </c>
      <c r="AP53" s="239">
        <f t="shared" si="3"/>
        <v>1.4925000000000001E-2</v>
      </c>
      <c r="AQ53" s="239">
        <f t="shared" si="3"/>
        <v>1.4925000000000001E-2</v>
      </c>
      <c r="AR53" s="239">
        <f t="shared" si="3"/>
        <v>1.4925000000000001E-2</v>
      </c>
      <c r="AS53" s="239">
        <f t="shared" si="3"/>
        <v>1.4925000000000001E-2</v>
      </c>
      <c r="AT53" s="239">
        <f t="shared" si="3"/>
        <v>1.4925000000000001E-2</v>
      </c>
      <c r="AU53" s="239">
        <f t="shared" si="3"/>
        <v>1.4925000000000001E-2</v>
      </c>
      <c r="AV53" s="239">
        <f t="shared" si="3"/>
        <v>1.4925000000000001E-2</v>
      </c>
      <c r="AW53" s="239">
        <f t="shared" si="3"/>
        <v>1.4925000000000001E-2</v>
      </c>
      <c r="AX53" s="239">
        <f t="shared" si="3"/>
        <v>1.4925000000000001E-2</v>
      </c>
      <c r="AY53" s="239">
        <f t="shared" si="3"/>
        <v>1.4925000000000001E-2</v>
      </c>
      <c r="AZ53" s="239">
        <f t="shared" si="3"/>
        <v>1.4925000000000001E-2</v>
      </c>
      <c r="BA53" s="239">
        <f t="shared" si="3"/>
        <v>1.4925000000000001E-2</v>
      </c>
      <c r="BB53" s="239">
        <f t="shared" si="3"/>
        <v>1.4925000000000001E-2</v>
      </c>
      <c r="BC53" s="239">
        <f t="shared" si="3"/>
        <v>1.4925000000000001E-2</v>
      </c>
      <c r="BD53" s="239">
        <f t="shared" si="3"/>
        <v>1.4925000000000001E-2</v>
      </c>
      <c r="BE53" s="239">
        <f t="shared" si="3"/>
        <v>1.4925000000000001E-2</v>
      </c>
      <c r="BF53" s="239">
        <f t="shared" si="3"/>
        <v>1.4925000000000001E-2</v>
      </c>
      <c r="BG53" s="239">
        <f t="shared" si="3"/>
        <v>1.4925000000000001E-2</v>
      </c>
      <c r="BH53" s="239">
        <f t="shared" si="3"/>
        <v>1.4925000000000001E-2</v>
      </c>
      <c r="BI53" s="239">
        <f t="shared" si="3"/>
        <v>1.4925000000000001E-2</v>
      </c>
      <c r="BJ53" s="239">
        <f t="shared" si="3"/>
        <v>1.4925000000000001E-2</v>
      </c>
      <c r="BK53" s="239">
        <f t="shared" si="3"/>
        <v>1.4925000000000001E-2</v>
      </c>
      <c r="BL53" s="239">
        <f t="shared" si="3"/>
        <v>1.4925000000000001E-2</v>
      </c>
      <c r="BM53" s="239">
        <f t="shared" si="3"/>
        <v>1.4925000000000001E-2</v>
      </c>
      <c r="BN53" s="239">
        <f t="shared" si="3"/>
        <v>1.4925000000000001E-2</v>
      </c>
      <c r="BO53" s="239">
        <f t="shared" si="3"/>
        <v>1.4925000000000001E-2</v>
      </c>
      <c r="BP53" s="239">
        <f t="shared" si="3"/>
        <v>1.4925000000000001E-2</v>
      </c>
      <c r="BQ53" s="239">
        <f t="shared" si="3"/>
        <v>1.4925000000000001E-2</v>
      </c>
      <c r="BR53" s="239">
        <f t="shared" si="3"/>
        <v>1.4925000000000001E-2</v>
      </c>
      <c r="BS53" s="239">
        <f t="shared" si="3"/>
        <v>1.4925000000000001E-2</v>
      </c>
      <c r="BT53" s="239">
        <f t="shared" si="3"/>
        <v>1.4925000000000001E-2</v>
      </c>
      <c r="BU53" s="259">
        <f>1-SUM(F53:BT53)</f>
        <v>7.4870000000007986E-3</v>
      </c>
    </row>
    <row r="54" spans="3:73" s="241" customFormat="1" x14ac:dyDescent="0.2">
      <c r="C54" s="168" t="s">
        <v>184</v>
      </c>
      <c r="D54" s="249">
        <f t="shared" si="0"/>
        <v>0</v>
      </c>
      <c r="E54" s="244"/>
      <c r="F54" s="132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</row>
    <row r="55" spans="3:73" s="241" customFormat="1" x14ac:dyDescent="0.2">
      <c r="C55" s="168" t="s">
        <v>185</v>
      </c>
      <c r="D55" s="249">
        <f t="shared" si="0"/>
        <v>0</v>
      </c>
      <c r="E55" s="244"/>
      <c r="F55" s="132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</row>
    <row r="56" spans="3:73" s="241" customFormat="1" x14ac:dyDescent="0.2">
      <c r="C56" s="168" t="s">
        <v>186</v>
      </c>
      <c r="D56" s="249">
        <f t="shared" si="0"/>
        <v>0</v>
      </c>
      <c r="E56" s="244"/>
      <c r="F56" s="132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3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133"/>
      <c r="BU56" s="133"/>
    </row>
    <row r="57" spans="3:73" s="241" customFormat="1" x14ac:dyDescent="0.2">
      <c r="C57" s="168" t="s">
        <v>187</v>
      </c>
      <c r="D57" s="249">
        <f t="shared" si="0"/>
        <v>0</v>
      </c>
      <c r="E57" s="244"/>
      <c r="F57" s="132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</row>
    <row r="58" spans="3:73" s="241" customFormat="1" x14ac:dyDescent="0.2">
      <c r="C58" s="168" t="s">
        <v>188</v>
      </c>
      <c r="D58" s="249">
        <f t="shared" si="0"/>
        <v>0</v>
      </c>
      <c r="E58" s="244"/>
      <c r="F58" s="132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33"/>
      <c r="BH58" s="13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</row>
    <row r="59" spans="3:73" s="241" customFormat="1" x14ac:dyDescent="0.2">
      <c r="C59" s="168" t="s">
        <v>189</v>
      </c>
      <c r="D59" s="249">
        <f t="shared" si="0"/>
        <v>0</v>
      </c>
      <c r="E59" s="244"/>
      <c r="F59" s="132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</row>
    <row r="60" spans="3:73" s="241" customFormat="1" x14ac:dyDescent="0.2">
      <c r="C60" s="168" t="s">
        <v>190</v>
      </c>
      <c r="D60" s="249">
        <f t="shared" si="0"/>
        <v>0</v>
      </c>
      <c r="E60" s="244"/>
      <c r="F60" s="132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</row>
    <row r="61" spans="3:73" s="241" customFormat="1" x14ac:dyDescent="0.2">
      <c r="C61" s="168" t="s">
        <v>191</v>
      </c>
      <c r="D61" s="249">
        <f t="shared" si="0"/>
        <v>0</v>
      </c>
      <c r="E61" s="244"/>
      <c r="F61" s="134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</row>
    <row r="62" spans="3:73" s="241" customFormat="1" x14ac:dyDescent="0.2">
      <c r="C62" s="168" t="s">
        <v>192</v>
      </c>
      <c r="D62" s="249">
        <f t="shared" si="0"/>
        <v>0</v>
      </c>
      <c r="E62" s="244"/>
      <c r="F62" s="136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</row>
    <row r="63" spans="3:73" s="241" customFormat="1" x14ac:dyDescent="0.2">
      <c r="C63" s="169" t="s">
        <v>193</v>
      </c>
      <c r="D63" s="261">
        <f t="shared" si="0"/>
        <v>0</v>
      </c>
      <c r="E63" s="246"/>
      <c r="F63" s="138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9"/>
      <c r="BC63" s="139"/>
      <c r="BD63" s="139"/>
      <c r="BE63" s="139"/>
      <c r="BF63" s="139"/>
      <c r="BG63" s="139"/>
      <c r="BH63" s="139"/>
      <c r="BI63" s="139"/>
      <c r="BJ63" s="139"/>
      <c r="BK63" s="139"/>
      <c r="BL63" s="139"/>
      <c r="BM63" s="139"/>
      <c r="BN63" s="139"/>
      <c r="BO63" s="139"/>
      <c r="BP63" s="139"/>
      <c r="BQ63" s="139"/>
      <c r="BR63" s="139"/>
      <c r="BS63" s="139"/>
      <c r="BT63" s="139"/>
      <c r="BU63" s="139"/>
    </row>
    <row r="64" spans="3:73" s="242" customFormat="1" x14ac:dyDescent="0.2"/>
    <row r="65" spans="3:73" s="242" customFormat="1" x14ac:dyDescent="0.2"/>
    <row r="66" spans="3:73" s="242" customFormat="1" x14ac:dyDescent="0.2">
      <c r="C66" s="141" t="s">
        <v>216</v>
      </c>
    </row>
    <row r="67" spans="3:73" s="241" customFormat="1" x14ac:dyDescent="0.2"/>
    <row r="68" spans="3:73" s="140" customFormat="1" x14ac:dyDescent="0.2">
      <c r="C68" s="153" t="s">
        <v>46</v>
      </c>
      <c r="D68" s="151" t="s">
        <v>221</v>
      </c>
      <c r="F68" s="206">
        <v>2016</v>
      </c>
      <c r="G68" s="152">
        <f>F68+1</f>
        <v>2017</v>
      </c>
      <c r="H68" s="152">
        <f t="shared" ref="H68:BS68" si="4">G68+1</f>
        <v>2018</v>
      </c>
      <c r="I68" s="152">
        <f t="shared" si="4"/>
        <v>2019</v>
      </c>
      <c r="J68" s="152">
        <f t="shared" si="4"/>
        <v>2020</v>
      </c>
      <c r="K68" s="152">
        <f t="shared" si="4"/>
        <v>2021</v>
      </c>
      <c r="L68" s="152">
        <f t="shared" si="4"/>
        <v>2022</v>
      </c>
      <c r="M68" s="152">
        <f t="shared" si="4"/>
        <v>2023</v>
      </c>
      <c r="N68" s="152">
        <f t="shared" si="4"/>
        <v>2024</v>
      </c>
      <c r="O68" s="152">
        <f t="shared" si="4"/>
        <v>2025</v>
      </c>
      <c r="P68" s="152">
        <f t="shared" si="4"/>
        <v>2026</v>
      </c>
      <c r="Q68" s="152">
        <f t="shared" si="4"/>
        <v>2027</v>
      </c>
      <c r="R68" s="152">
        <f t="shared" si="4"/>
        <v>2028</v>
      </c>
      <c r="S68" s="152">
        <f t="shared" si="4"/>
        <v>2029</v>
      </c>
      <c r="T68" s="152">
        <f t="shared" si="4"/>
        <v>2030</v>
      </c>
      <c r="U68" s="152">
        <f t="shared" si="4"/>
        <v>2031</v>
      </c>
      <c r="V68" s="152">
        <f t="shared" si="4"/>
        <v>2032</v>
      </c>
      <c r="W68" s="152">
        <f t="shared" si="4"/>
        <v>2033</v>
      </c>
      <c r="X68" s="152">
        <f t="shared" si="4"/>
        <v>2034</v>
      </c>
      <c r="Y68" s="152">
        <f t="shared" si="4"/>
        <v>2035</v>
      </c>
      <c r="Z68" s="152">
        <f t="shared" si="4"/>
        <v>2036</v>
      </c>
      <c r="AA68" s="152">
        <f t="shared" si="4"/>
        <v>2037</v>
      </c>
      <c r="AB68" s="152">
        <f t="shared" si="4"/>
        <v>2038</v>
      </c>
      <c r="AC68" s="152">
        <f t="shared" si="4"/>
        <v>2039</v>
      </c>
      <c r="AD68" s="152">
        <f t="shared" si="4"/>
        <v>2040</v>
      </c>
      <c r="AE68" s="152">
        <f t="shared" si="4"/>
        <v>2041</v>
      </c>
      <c r="AF68" s="152">
        <f t="shared" si="4"/>
        <v>2042</v>
      </c>
      <c r="AG68" s="152">
        <f t="shared" si="4"/>
        <v>2043</v>
      </c>
      <c r="AH68" s="152">
        <f t="shared" si="4"/>
        <v>2044</v>
      </c>
      <c r="AI68" s="152">
        <f t="shared" si="4"/>
        <v>2045</v>
      </c>
      <c r="AJ68" s="152">
        <f t="shared" si="4"/>
        <v>2046</v>
      </c>
      <c r="AK68" s="152">
        <f t="shared" si="4"/>
        <v>2047</v>
      </c>
      <c r="AL68" s="152">
        <f t="shared" si="4"/>
        <v>2048</v>
      </c>
      <c r="AM68" s="152">
        <f t="shared" si="4"/>
        <v>2049</v>
      </c>
      <c r="AN68" s="152">
        <f t="shared" si="4"/>
        <v>2050</v>
      </c>
      <c r="AO68" s="152">
        <f t="shared" si="4"/>
        <v>2051</v>
      </c>
      <c r="AP68" s="152">
        <f t="shared" si="4"/>
        <v>2052</v>
      </c>
      <c r="AQ68" s="152">
        <f t="shared" si="4"/>
        <v>2053</v>
      </c>
      <c r="AR68" s="152">
        <f t="shared" si="4"/>
        <v>2054</v>
      </c>
      <c r="AS68" s="152">
        <f t="shared" si="4"/>
        <v>2055</v>
      </c>
      <c r="AT68" s="152">
        <f t="shared" si="4"/>
        <v>2056</v>
      </c>
      <c r="AU68" s="152">
        <f t="shared" si="4"/>
        <v>2057</v>
      </c>
      <c r="AV68" s="152">
        <f t="shared" si="4"/>
        <v>2058</v>
      </c>
      <c r="AW68" s="152">
        <f t="shared" si="4"/>
        <v>2059</v>
      </c>
      <c r="AX68" s="152">
        <f t="shared" si="4"/>
        <v>2060</v>
      </c>
      <c r="AY68" s="152">
        <f t="shared" si="4"/>
        <v>2061</v>
      </c>
      <c r="AZ68" s="152">
        <f t="shared" si="4"/>
        <v>2062</v>
      </c>
      <c r="BA68" s="152">
        <f t="shared" si="4"/>
        <v>2063</v>
      </c>
      <c r="BB68" s="152">
        <f t="shared" si="4"/>
        <v>2064</v>
      </c>
      <c r="BC68" s="152">
        <f t="shared" si="4"/>
        <v>2065</v>
      </c>
      <c r="BD68" s="152">
        <f t="shared" si="4"/>
        <v>2066</v>
      </c>
      <c r="BE68" s="152">
        <f t="shared" si="4"/>
        <v>2067</v>
      </c>
      <c r="BF68" s="152">
        <f t="shared" si="4"/>
        <v>2068</v>
      </c>
      <c r="BG68" s="152">
        <f t="shared" si="4"/>
        <v>2069</v>
      </c>
      <c r="BH68" s="152">
        <f t="shared" si="4"/>
        <v>2070</v>
      </c>
      <c r="BI68" s="152">
        <f t="shared" si="4"/>
        <v>2071</v>
      </c>
      <c r="BJ68" s="152">
        <f t="shared" si="4"/>
        <v>2072</v>
      </c>
      <c r="BK68" s="152">
        <f t="shared" si="4"/>
        <v>2073</v>
      </c>
      <c r="BL68" s="152">
        <f t="shared" si="4"/>
        <v>2074</v>
      </c>
      <c r="BM68" s="152">
        <f t="shared" si="4"/>
        <v>2075</v>
      </c>
      <c r="BN68" s="152">
        <f t="shared" si="4"/>
        <v>2076</v>
      </c>
      <c r="BO68" s="152">
        <f t="shared" si="4"/>
        <v>2077</v>
      </c>
      <c r="BP68" s="152">
        <f t="shared" si="4"/>
        <v>2078</v>
      </c>
      <c r="BQ68" s="152">
        <f t="shared" si="4"/>
        <v>2079</v>
      </c>
      <c r="BR68" s="152">
        <f t="shared" si="4"/>
        <v>2080</v>
      </c>
      <c r="BS68" s="152">
        <f t="shared" si="4"/>
        <v>2081</v>
      </c>
      <c r="BT68" s="152">
        <f t="shared" ref="BT68:BU68" si="5">BS68+1</f>
        <v>2082</v>
      </c>
      <c r="BU68" s="152">
        <f t="shared" si="5"/>
        <v>2083</v>
      </c>
    </row>
    <row r="69" spans="3:73" s="241" customFormat="1" x14ac:dyDescent="0.2">
      <c r="C69" s="216">
        <v>0</v>
      </c>
      <c r="D69" s="247">
        <f>AVERAGE(F69:BU69)</f>
        <v>0</v>
      </c>
      <c r="E69" s="248"/>
      <c r="F69" s="213">
        <v>0</v>
      </c>
      <c r="G69" s="209">
        <v>0</v>
      </c>
      <c r="H69" s="209">
        <v>0</v>
      </c>
      <c r="I69" s="209">
        <v>0</v>
      </c>
      <c r="J69" s="209">
        <v>0</v>
      </c>
      <c r="K69" s="209">
        <v>0</v>
      </c>
      <c r="L69" s="209">
        <v>0</v>
      </c>
      <c r="M69" s="209">
        <v>0</v>
      </c>
      <c r="N69" s="209">
        <v>0</v>
      </c>
      <c r="O69" s="209">
        <v>0</v>
      </c>
      <c r="P69" s="209">
        <v>0</v>
      </c>
      <c r="Q69" s="209">
        <v>0</v>
      </c>
      <c r="R69" s="209">
        <v>0</v>
      </c>
      <c r="S69" s="209">
        <v>0</v>
      </c>
      <c r="T69" s="209">
        <v>0</v>
      </c>
      <c r="U69" s="209">
        <v>0</v>
      </c>
      <c r="V69" s="209">
        <v>0</v>
      </c>
      <c r="W69" s="209">
        <v>0</v>
      </c>
      <c r="X69" s="209">
        <v>0</v>
      </c>
      <c r="Y69" s="209">
        <v>0</v>
      </c>
      <c r="Z69" s="209">
        <v>0</v>
      </c>
      <c r="AA69" s="209">
        <v>0</v>
      </c>
      <c r="AB69" s="209">
        <v>0</v>
      </c>
      <c r="AC69" s="209">
        <v>0</v>
      </c>
      <c r="AD69" s="209">
        <v>0</v>
      </c>
      <c r="AE69" s="209">
        <v>0</v>
      </c>
      <c r="AF69" s="209">
        <v>0</v>
      </c>
      <c r="AG69" s="209">
        <v>0</v>
      </c>
      <c r="AH69" s="209">
        <v>0</v>
      </c>
      <c r="AI69" s="209">
        <v>0</v>
      </c>
      <c r="AJ69" s="209">
        <v>0</v>
      </c>
      <c r="AK69" s="209">
        <v>0</v>
      </c>
      <c r="AL69" s="209">
        <v>0</v>
      </c>
      <c r="AM69" s="209">
        <v>0</v>
      </c>
      <c r="AN69" s="209">
        <v>0</v>
      </c>
      <c r="AO69" s="209">
        <v>0</v>
      </c>
      <c r="AP69" s="209">
        <v>0</v>
      </c>
      <c r="AQ69" s="209">
        <v>0</v>
      </c>
      <c r="AR69" s="209">
        <v>0</v>
      </c>
      <c r="AS69" s="209">
        <v>0</v>
      </c>
      <c r="AT69" s="209">
        <v>0</v>
      </c>
      <c r="AU69" s="209">
        <v>0</v>
      </c>
      <c r="AV69" s="209">
        <v>0</v>
      </c>
      <c r="AW69" s="209">
        <v>0</v>
      </c>
      <c r="AX69" s="209">
        <v>0</v>
      </c>
      <c r="AY69" s="209">
        <v>0</v>
      </c>
      <c r="AZ69" s="209">
        <v>0</v>
      </c>
      <c r="BA69" s="209">
        <v>0</v>
      </c>
      <c r="BB69" s="209">
        <v>0</v>
      </c>
      <c r="BC69" s="209">
        <v>0</v>
      </c>
      <c r="BD69" s="209">
        <v>0</v>
      </c>
      <c r="BE69" s="209">
        <v>0</v>
      </c>
      <c r="BF69" s="209">
        <v>0</v>
      </c>
      <c r="BG69" s="209">
        <v>0</v>
      </c>
      <c r="BH69" s="209">
        <v>0</v>
      </c>
      <c r="BI69" s="209">
        <v>0</v>
      </c>
      <c r="BJ69" s="209">
        <v>0</v>
      </c>
      <c r="BK69" s="209">
        <v>0</v>
      </c>
      <c r="BL69" s="209">
        <v>0</v>
      </c>
      <c r="BM69" s="209">
        <v>0</v>
      </c>
      <c r="BN69" s="209">
        <v>0</v>
      </c>
      <c r="BO69" s="209">
        <v>0</v>
      </c>
      <c r="BP69" s="209">
        <v>0</v>
      </c>
      <c r="BQ69" s="209">
        <v>0</v>
      </c>
      <c r="BR69" s="209">
        <v>0</v>
      </c>
      <c r="BS69" s="209">
        <v>0</v>
      </c>
      <c r="BT69" s="209">
        <v>0</v>
      </c>
      <c r="BU69" s="213">
        <v>0</v>
      </c>
    </row>
    <row r="70" spans="3:73" s="241" customFormat="1" x14ac:dyDescent="0.2">
      <c r="C70" s="207" t="s">
        <v>217</v>
      </c>
      <c r="D70" s="249">
        <f t="shared" ref="D70:D76" si="6">GEOMEAN(F70:AI70)</f>
        <v>2.3909606537658116E-2</v>
      </c>
      <c r="F70" s="214">
        <v>1.9889970376639976E-2</v>
      </c>
      <c r="G70" s="210">
        <v>2.4896265560165887E-2</v>
      </c>
      <c r="H70" s="210">
        <v>2.6315789473684292E-2</v>
      </c>
      <c r="I70" s="210">
        <v>2.485207100591702E-2</v>
      </c>
      <c r="J70" s="210">
        <v>2.7179258836106834E-2</v>
      </c>
      <c r="K70" s="210">
        <v>2.2617171657428159E-2</v>
      </c>
      <c r="L70" s="210">
        <v>2.5733981827551711E-2</v>
      </c>
      <c r="M70" s="210">
        <v>2.6752479477383018E-2</v>
      </c>
      <c r="N70" s="210">
        <v>2.5008882049153192E-2</v>
      </c>
      <c r="O70" s="210">
        <v>2.3157185705149352E-2</v>
      </c>
      <c r="P70" s="210">
        <v>2.2586228217954973E-2</v>
      </c>
      <c r="Q70" s="210">
        <v>2.2481123447476881E-2</v>
      </c>
      <c r="R70" s="210">
        <v>2.2672150926990264E-2</v>
      </c>
      <c r="S70" s="210">
        <v>2.2449002678200713E-2</v>
      </c>
      <c r="T70" s="210">
        <v>2.2442337024249248E-2</v>
      </c>
      <c r="U70" s="210">
        <v>2.3276267921592542E-2</v>
      </c>
      <c r="V70" s="210">
        <v>2.2938981787790746E-2</v>
      </c>
      <c r="W70" s="210">
        <v>2.3324753877036253E-2</v>
      </c>
      <c r="X70" s="210">
        <v>2.3617153357492038E-2</v>
      </c>
      <c r="Y70" s="210">
        <v>2.3405834161624783E-2</v>
      </c>
      <c r="Z70" s="210">
        <v>2.3272126273209182E-2</v>
      </c>
      <c r="AA70" s="210">
        <v>2.357972716057688E-2</v>
      </c>
      <c r="AB70" s="210">
        <v>2.3927550309389201E-2</v>
      </c>
      <c r="AC70" s="210">
        <v>2.4418955480042248E-2</v>
      </c>
      <c r="AD70" s="210">
        <v>2.428993627116105E-2</v>
      </c>
      <c r="AE70" s="210">
        <v>2.4473051350969222E-2</v>
      </c>
      <c r="AF70" s="210">
        <v>2.45558317223602E-2</v>
      </c>
      <c r="AG70" s="210">
        <v>2.4731013724477169E-2</v>
      </c>
      <c r="AH70" s="210">
        <v>2.4923279263480813E-2</v>
      </c>
      <c r="AI70" s="210">
        <v>2.4894668178026658E-2</v>
      </c>
      <c r="AJ70" s="211">
        <f>AI70</f>
        <v>2.4894668178026658E-2</v>
      </c>
      <c r="AK70" s="211">
        <f t="shared" ref="AK70:BU70" si="7">AJ70</f>
        <v>2.4894668178026658E-2</v>
      </c>
      <c r="AL70" s="211">
        <f t="shared" si="7"/>
        <v>2.4894668178026658E-2</v>
      </c>
      <c r="AM70" s="211">
        <f t="shared" si="7"/>
        <v>2.4894668178026658E-2</v>
      </c>
      <c r="AN70" s="211">
        <f t="shared" si="7"/>
        <v>2.4894668178026658E-2</v>
      </c>
      <c r="AO70" s="211">
        <f t="shared" si="7"/>
        <v>2.4894668178026658E-2</v>
      </c>
      <c r="AP70" s="211">
        <f t="shared" si="7"/>
        <v>2.4894668178026658E-2</v>
      </c>
      <c r="AQ70" s="211">
        <f t="shared" si="7"/>
        <v>2.4894668178026658E-2</v>
      </c>
      <c r="AR70" s="211">
        <f t="shared" si="7"/>
        <v>2.4894668178026658E-2</v>
      </c>
      <c r="AS70" s="211">
        <f t="shared" si="7"/>
        <v>2.4894668178026658E-2</v>
      </c>
      <c r="AT70" s="211">
        <f t="shared" si="7"/>
        <v>2.4894668178026658E-2</v>
      </c>
      <c r="AU70" s="211">
        <f t="shared" si="7"/>
        <v>2.4894668178026658E-2</v>
      </c>
      <c r="AV70" s="211">
        <f t="shared" si="7"/>
        <v>2.4894668178026658E-2</v>
      </c>
      <c r="AW70" s="211">
        <f t="shared" si="7"/>
        <v>2.4894668178026658E-2</v>
      </c>
      <c r="AX70" s="211">
        <f t="shared" si="7"/>
        <v>2.4894668178026658E-2</v>
      </c>
      <c r="AY70" s="211">
        <f t="shared" si="7"/>
        <v>2.4894668178026658E-2</v>
      </c>
      <c r="AZ70" s="211">
        <f t="shared" si="7"/>
        <v>2.4894668178026658E-2</v>
      </c>
      <c r="BA70" s="211">
        <f t="shared" si="7"/>
        <v>2.4894668178026658E-2</v>
      </c>
      <c r="BB70" s="211">
        <f t="shared" si="7"/>
        <v>2.4894668178026658E-2</v>
      </c>
      <c r="BC70" s="211">
        <f t="shared" si="7"/>
        <v>2.4894668178026658E-2</v>
      </c>
      <c r="BD70" s="211">
        <f t="shared" si="7"/>
        <v>2.4894668178026658E-2</v>
      </c>
      <c r="BE70" s="211">
        <f t="shared" si="7"/>
        <v>2.4894668178026658E-2</v>
      </c>
      <c r="BF70" s="211">
        <f t="shared" si="7"/>
        <v>2.4894668178026658E-2</v>
      </c>
      <c r="BG70" s="211">
        <f t="shared" si="7"/>
        <v>2.4894668178026658E-2</v>
      </c>
      <c r="BH70" s="211">
        <f t="shared" si="7"/>
        <v>2.4894668178026658E-2</v>
      </c>
      <c r="BI70" s="211">
        <f t="shared" si="7"/>
        <v>2.4894668178026658E-2</v>
      </c>
      <c r="BJ70" s="211">
        <f t="shared" si="7"/>
        <v>2.4894668178026658E-2</v>
      </c>
      <c r="BK70" s="211">
        <f t="shared" si="7"/>
        <v>2.4894668178026658E-2</v>
      </c>
      <c r="BL70" s="211">
        <f t="shared" si="7"/>
        <v>2.4894668178026658E-2</v>
      </c>
      <c r="BM70" s="211">
        <f t="shared" si="7"/>
        <v>2.4894668178026658E-2</v>
      </c>
      <c r="BN70" s="211">
        <f t="shared" si="7"/>
        <v>2.4894668178026658E-2</v>
      </c>
      <c r="BO70" s="211">
        <f t="shared" si="7"/>
        <v>2.4894668178026658E-2</v>
      </c>
      <c r="BP70" s="211">
        <f t="shared" si="7"/>
        <v>2.4894668178026658E-2</v>
      </c>
      <c r="BQ70" s="211">
        <f t="shared" si="7"/>
        <v>2.4894668178026658E-2</v>
      </c>
      <c r="BR70" s="211">
        <f t="shared" si="7"/>
        <v>2.4894668178026658E-2</v>
      </c>
      <c r="BS70" s="211">
        <f t="shared" si="7"/>
        <v>2.4894668178026658E-2</v>
      </c>
      <c r="BT70" s="211">
        <f t="shared" si="7"/>
        <v>2.4894668178026658E-2</v>
      </c>
      <c r="BU70" s="211">
        <f t="shared" si="7"/>
        <v>2.4894668178026658E-2</v>
      </c>
    </row>
    <row r="71" spans="3:73" s="241" customFormat="1" x14ac:dyDescent="0.2">
      <c r="C71" s="212">
        <v>0.01</v>
      </c>
      <c r="D71" s="249">
        <f t="shared" si="6"/>
        <v>0.01</v>
      </c>
      <c r="F71" s="214">
        <f t="shared" ref="F71:F76" si="8">$C71</f>
        <v>0.01</v>
      </c>
      <c r="G71" s="214">
        <f t="shared" ref="G71:BR74" si="9">$C71</f>
        <v>0.01</v>
      </c>
      <c r="H71" s="214">
        <f t="shared" si="9"/>
        <v>0.01</v>
      </c>
      <c r="I71" s="214">
        <f t="shared" si="9"/>
        <v>0.01</v>
      </c>
      <c r="J71" s="214">
        <f t="shared" si="9"/>
        <v>0.01</v>
      </c>
      <c r="K71" s="214">
        <f t="shared" si="9"/>
        <v>0.01</v>
      </c>
      <c r="L71" s="214">
        <f t="shared" si="9"/>
        <v>0.01</v>
      </c>
      <c r="M71" s="214">
        <f t="shared" si="9"/>
        <v>0.01</v>
      </c>
      <c r="N71" s="214">
        <f t="shared" si="9"/>
        <v>0.01</v>
      </c>
      <c r="O71" s="214">
        <f t="shared" si="9"/>
        <v>0.01</v>
      </c>
      <c r="P71" s="214">
        <f t="shared" si="9"/>
        <v>0.01</v>
      </c>
      <c r="Q71" s="214">
        <f t="shared" si="9"/>
        <v>0.01</v>
      </c>
      <c r="R71" s="214">
        <f t="shared" si="9"/>
        <v>0.01</v>
      </c>
      <c r="S71" s="214">
        <f t="shared" si="9"/>
        <v>0.01</v>
      </c>
      <c r="T71" s="214">
        <f t="shared" si="9"/>
        <v>0.01</v>
      </c>
      <c r="U71" s="214">
        <f t="shared" si="9"/>
        <v>0.01</v>
      </c>
      <c r="V71" s="214">
        <f t="shared" si="9"/>
        <v>0.01</v>
      </c>
      <c r="W71" s="214">
        <f t="shared" si="9"/>
        <v>0.01</v>
      </c>
      <c r="X71" s="214">
        <f t="shared" si="9"/>
        <v>0.01</v>
      </c>
      <c r="Y71" s="214">
        <f t="shared" si="9"/>
        <v>0.01</v>
      </c>
      <c r="Z71" s="214">
        <f t="shared" si="9"/>
        <v>0.01</v>
      </c>
      <c r="AA71" s="214">
        <f t="shared" si="9"/>
        <v>0.01</v>
      </c>
      <c r="AB71" s="214">
        <f t="shared" si="9"/>
        <v>0.01</v>
      </c>
      <c r="AC71" s="214">
        <f t="shared" si="9"/>
        <v>0.01</v>
      </c>
      <c r="AD71" s="214">
        <f t="shared" si="9"/>
        <v>0.01</v>
      </c>
      <c r="AE71" s="214">
        <f t="shared" si="9"/>
        <v>0.01</v>
      </c>
      <c r="AF71" s="214">
        <f t="shared" si="9"/>
        <v>0.01</v>
      </c>
      <c r="AG71" s="214">
        <f t="shared" si="9"/>
        <v>0.01</v>
      </c>
      <c r="AH71" s="214">
        <f t="shared" si="9"/>
        <v>0.01</v>
      </c>
      <c r="AI71" s="214">
        <f t="shared" si="9"/>
        <v>0.01</v>
      </c>
      <c r="AJ71" s="214">
        <f t="shared" si="9"/>
        <v>0.01</v>
      </c>
      <c r="AK71" s="214">
        <f t="shared" si="9"/>
        <v>0.01</v>
      </c>
      <c r="AL71" s="214">
        <f t="shared" si="9"/>
        <v>0.01</v>
      </c>
      <c r="AM71" s="214">
        <f t="shared" si="9"/>
        <v>0.01</v>
      </c>
      <c r="AN71" s="214">
        <f t="shared" si="9"/>
        <v>0.01</v>
      </c>
      <c r="AO71" s="214">
        <f t="shared" si="9"/>
        <v>0.01</v>
      </c>
      <c r="AP71" s="214">
        <f t="shared" si="9"/>
        <v>0.01</v>
      </c>
      <c r="AQ71" s="214">
        <f t="shared" si="9"/>
        <v>0.01</v>
      </c>
      <c r="AR71" s="214">
        <f t="shared" si="9"/>
        <v>0.01</v>
      </c>
      <c r="AS71" s="214">
        <f t="shared" si="9"/>
        <v>0.01</v>
      </c>
      <c r="AT71" s="214">
        <f t="shared" si="9"/>
        <v>0.01</v>
      </c>
      <c r="AU71" s="214">
        <f t="shared" si="9"/>
        <v>0.01</v>
      </c>
      <c r="AV71" s="214">
        <f t="shared" si="9"/>
        <v>0.01</v>
      </c>
      <c r="AW71" s="214">
        <f t="shared" si="9"/>
        <v>0.01</v>
      </c>
      <c r="AX71" s="214">
        <f t="shared" si="9"/>
        <v>0.01</v>
      </c>
      <c r="AY71" s="214">
        <f t="shared" si="9"/>
        <v>0.01</v>
      </c>
      <c r="AZ71" s="214">
        <f t="shared" si="9"/>
        <v>0.01</v>
      </c>
      <c r="BA71" s="214">
        <f t="shared" si="9"/>
        <v>0.01</v>
      </c>
      <c r="BB71" s="214">
        <f t="shared" si="9"/>
        <v>0.01</v>
      </c>
      <c r="BC71" s="214">
        <f t="shared" si="9"/>
        <v>0.01</v>
      </c>
      <c r="BD71" s="214">
        <f t="shared" si="9"/>
        <v>0.01</v>
      </c>
      <c r="BE71" s="214">
        <f t="shared" si="9"/>
        <v>0.01</v>
      </c>
      <c r="BF71" s="214">
        <f t="shared" si="9"/>
        <v>0.01</v>
      </c>
      <c r="BG71" s="214">
        <f t="shared" si="9"/>
        <v>0.01</v>
      </c>
      <c r="BH71" s="214">
        <f t="shared" si="9"/>
        <v>0.01</v>
      </c>
      <c r="BI71" s="214">
        <f t="shared" si="9"/>
        <v>0.01</v>
      </c>
      <c r="BJ71" s="214">
        <f t="shared" si="9"/>
        <v>0.01</v>
      </c>
      <c r="BK71" s="214">
        <f t="shared" si="9"/>
        <v>0.01</v>
      </c>
      <c r="BL71" s="214">
        <f t="shared" si="9"/>
        <v>0.01</v>
      </c>
      <c r="BM71" s="214">
        <f t="shared" si="9"/>
        <v>0.01</v>
      </c>
      <c r="BN71" s="214">
        <f t="shared" si="9"/>
        <v>0.01</v>
      </c>
      <c r="BO71" s="214">
        <f t="shared" si="9"/>
        <v>0.01</v>
      </c>
      <c r="BP71" s="214">
        <f t="shared" si="9"/>
        <v>0.01</v>
      </c>
      <c r="BQ71" s="214">
        <f t="shared" si="9"/>
        <v>0.01</v>
      </c>
      <c r="BR71" s="214">
        <f t="shared" si="9"/>
        <v>0.01</v>
      </c>
      <c r="BS71" s="214">
        <f t="shared" ref="BS71:BU76" si="10">$C71</f>
        <v>0.01</v>
      </c>
      <c r="BT71" s="214">
        <f t="shared" si="10"/>
        <v>0.01</v>
      </c>
      <c r="BU71" s="214">
        <f t="shared" si="10"/>
        <v>0.01</v>
      </c>
    </row>
    <row r="72" spans="3:73" s="241" customFormat="1" x14ac:dyDescent="0.2">
      <c r="C72" s="212">
        <v>1.4999999999999999E-2</v>
      </c>
      <c r="D72" s="249">
        <f t="shared" si="6"/>
        <v>1.4999999999999999E-2</v>
      </c>
      <c r="F72" s="214">
        <f t="shared" si="8"/>
        <v>1.4999999999999999E-2</v>
      </c>
      <c r="G72" s="214">
        <f t="shared" si="9"/>
        <v>1.4999999999999999E-2</v>
      </c>
      <c r="H72" s="214">
        <f t="shared" si="9"/>
        <v>1.4999999999999999E-2</v>
      </c>
      <c r="I72" s="214">
        <f t="shared" si="9"/>
        <v>1.4999999999999999E-2</v>
      </c>
      <c r="J72" s="214">
        <f t="shared" si="9"/>
        <v>1.4999999999999999E-2</v>
      </c>
      <c r="K72" s="214">
        <f t="shared" si="9"/>
        <v>1.4999999999999999E-2</v>
      </c>
      <c r="L72" s="214">
        <f t="shared" si="9"/>
        <v>1.4999999999999999E-2</v>
      </c>
      <c r="M72" s="214">
        <f t="shared" si="9"/>
        <v>1.4999999999999999E-2</v>
      </c>
      <c r="N72" s="214">
        <f t="shared" si="9"/>
        <v>1.4999999999999999E-2</v>
      </c>
      <c r="O72" s="214">
        <f t="shared" si="9"/>
        <v>1.4999999999999999E-2</v>
      </c>
      <c r="P72" s="214">
        <f t="shared" si="9"/>
        <v>1.4999999999999999E-2</v>
      </c>
      <c r="Q72" s="214">
        <f t="shared" si="9"/>
        <v>1.4999999999999999E-2</v>
      </c>
      <c r="R72" s="214">
        <f t="shared" si="9"/>
        <v>1.4999999999999999E-2</v>
      </c>
      <c r="S72" s="214">
        <f t="shared" si="9"/>
        <v>1.4999999999999999E-2</v>
      </c>
      <c r="T72" s="214">
        <f t="shared" si="9"/>
        <v>1.4999999999999999E-2</v>
      </c>
      <c r="U72" s="214">
        <f t="shared" si="9"/>
        <v>1.4999999999999999E-2</v>
      </c>
      <c r="V72" s="214">
        <f t="shared" si="9"/>
        <v>1.4999999999999999E-2</v>
      </c>
      <c r="W72" s="214">
        <f t="shared" si="9"/>
        <v>1.4999999999999999E-2</v>
      </c>
      <c r="X72" s="214">
        <f t="shared" si="9"/>
        <v>1.4999999999999999E-2</v>
      </c>
      <c r="Y72" s="214">
        <f t="shared" si="9"/>
        <v>1.4999999999999999E-2</v>
      </c>
      <c r="Z72" s="214">
        <f t="shared" si="9"/>
        <v>1.4999999999999999E-2</v>
      </c>
      <c r="AA72" s="214">
        <f t="shared" si="9"/>
        <v>1.4999999999999999E-2</v>
      </c>
      <c r="AB72" s="214">
        <f t="shared" si="9"/>
        <v>1.4999999999999999E-2</v>
      </c>
      <c r="AC72" s="214">
        <f t="shared" si="9"/>
        <v>1.4999999999999999E-2</v>
      </c>
      <c r="AD72" s="214">
        <f t="shared" si="9"/>
        <v>1.4999999999999999E-2</v>
      </c>
      <c r="AE72" s="214">
        <f t="shared" si="9"/>
        <v>1.4999999999999999E-2</v>
      </c>
      <c r="AF72" s="214">
        <f t="shared" si="9"/>
        <v>1.4999999999999999E-2</v>
      </c>
      <c r="AG72" s="214">
        <f t="shared" si="9"/>
        <v>1.4999999999999999E-2</v>
      </c>
      <c r="AH72" s="214">
        <f t="shared" si="9"/>
        <v>1.4999999999999999E-2</v>
      </c>
      <c r="AI72" s="214">
        <f t="shared" si="9"/>
        <v>1.4999999999999999E-2</v>
      </c>
      <c r="AJ72" s="214">
        <f t="shared" si="9"/>
        <v>1.4999999999999999E-2</v>
      </c>
      <c r="AK72" s="214">
        <f t="shared" si="9"/>
        <v>1.4999999999999999E-2</v>
      </c>
      <c r="AL72" s="214">
        <f t="shared" si="9"/>
        <v>1.4999999999999999E-2</v>
      </c>
      <c r="AM72" s="214">
        <f t="shared" si="9"/>
        <v>1.4999999999999999E-2</v>
      </c>
      <c r="AN72" s="214">
        <f t="shared" si="9"/>
        <v>1.4999999999999999E-2</v>
      </c>
      <c r="AO72" s="214">
        <f t="shared" si="9"/>
        <v>1.4999999999999999E-2</v>
      </c>
      <c r="AP72" s="214">
        <f t="shared" si="9"/>
        <v>1.4999999999999999E-2</v>
      </c>
      <c r="AQ72" s="214">
        <f t="shared" si="9"/>
        <v>1.4999999999999999E-2</v>
      </c>
      <c r="AR72" s="214">
        <f t="shared" si="9"/>
        <v>1.4999999999999999E-2</v>
      </c>
      <c r="AS72" s="214">
        <f t="shared" si="9"/>
        <v>1.4999999999999999E-2</v>
      </c>
      <c r="AT72" s="214">
        <f t="shared" si="9"/>
        <v>1.4999999999999999E-2</v>
      </c>
      <c r="AU72" s="214">
        <f t="shared" si="9"/>
        <v>1.4999999999999999E-2</v>
      </c>
      <c r="AV72" s="214">
        <f t="shared" si="9"/>
        <v>1.4999999999999999E-2</v>
      </c>
      <c r="AW72" s="214">
        <f t="shared" si="9"/>
        <v>1.4999999999999999E-2</v>
      </c>
      <c r="AX72" s="214">
        <f t="shared" si="9"/>
        <v>1.4999999999999999E-2</v>
      </c>
      <c r="AY72" s="214">
        <f t="shared" si="9"/>
        <v>1.4999999999999999E-2</v>
      </c>
      <c r="AZ72" s="214">
        <f t="shared" si="9"/>
        <v>1.4999999999999999E-2</v>
      </c>
      <c r="BA72" s="214">
        <f t="shared" si="9"/>
        <v>1.4999999999999999E-2</v>
      </c>
      <c r="BB72" s="214">
        <f t="shared" si="9"/>
        <v>1.4999999999999999E-2</v>
      </c>
      <c r="BC72" s="214">
        <f t="shared" si="9"/>
        <v>1.4999999999999999E-2</v>
      </c>
      <c r="BD72" s="214">
        <f t="shared" si="9"/>
        <v>1.4999999999999999E-2</v>
      </c>
      <c r="BE72" s="214">
        <f t="shared" si="9"/>
        <v>1.4999999999999999E-2</v>
      </c>
      <c r="BF72" s="214">
        <f t="shared" si="9"/>
        <v>1.4999999999999999E-2</v>
      </c>
      <c r="BG72" s="214">
        <f t="shared" si="9"/>
        <v>1.4999999999999999E-2</v>
      </c>
      <c r="BH72" s="214">
        <f t="shared" si="9"/>
        <v>1.4999999999999999E-2</v>
      </c>
      <c r="BI72" s="214">
        <f t="shared" si="9"/>
        <v>1.4999999999999999E-2</v>
      </c>
      <c r="BJ72" s="214">
        <f t="shared" si="9"/>
        <v>1.4999999999999999E-2</v>
      </c>
      <c r="BK72" s="214">
        <f t="shared" si="9"/>
        <v>1.4999999999999999E-2</v>
      </c>
      <c r="BL72" s="214">
        <f t="shared" si="9"/>
        <v>1.4999999999999999E-2</v>
      </c>
      <c r="BM72" s="214">
        <f t="shared" si="9"/>
        <v>1.4999999999999999E-2</v>
      </c>
      <c r="BN72" s="214">
        <f t="shared" si="9"/>
        <v>1.4999999999999999E-2</v>
      </c>
      <c r="BO72" s="214">
        <f t="shared" si="9"/>
        <v>1.4999999999999999E-2</v>
      </c>
      <c r="BP72" s="214">
        <f t="shared" si="9"/>
        <v>1.4999999999999999E-2</v>
      </c>
      <c r="BQ72" s="214">
        <f t="shared" si="9"/>
        <v>1.4999999999999999E-2</v>
      </c>
      <c r="BR72" s="214">
        <f t="shared" si="9"/>
        <v>1.4999999999999999E-2</v>
      </c>
      <c r="BS72" s="214">
        <f t="shared" si="10"/>
        <v>1.4999999999999999E-2</v>
      </c>
      <c r="BT72" s="214">
        <f t="shared" si="10"/>
        <v>1.4999999999999999E-2</v>
      </c>
      <c r="BU72" s="214">
        <f t="shared" si="10"/>
        <v>1.4999999999999999E-2</v>
      </c>
    </row>
    <row r="73" spans="3:73" s="241" customFormat="1" x14ac:dyDescent="0.2">
      <c r="C73" s="212">
        <v>0.02</v>
      </c>
      <c r="D73" s="249">
        <f t="shared" si="6"/>
        <v>0.02</v>
      </c>
      <c r="F73" s="214">
        <f t="shared" si="8"/>
        <v>0.02</v>
      </c>
      <c r="G73" s="214">
        <f t="shared" si="9"/>
        <v>0.02</v>
      </c>
      <c r="H73" s="214">
        <f t="shared" si="9"/>
        <v>0.02</v>
      </c>
      <c r="I73" s="214">
        <f t="shared" si="9"/>
        <v>0.02</v>
      </c>
      <c r="J73" s="214">
        <f t="shared" si="9"/>
        <v>0.02</v>
      </c>
      <c r="K73" s="214">
        <f t="shared" si="9"/>
        <v>0.02</v>
      </c>
      <c r="L73" s="214">
        <f t="shared" si="9"/>
        <v>0.02</v>
      </c>
      <c r="M73" s="214">
        <f t="shared" si="9"/>
        <v>0.02</v>
      </c>
      <c r="N73" s="214">
        <f t="shared" si="9"/>
        <v>0.02</v>
      </c>
      <c r="O73" s="214">
        <f t="shared" si="9"/>
        <v>0.02</v>
      </c>
      <c r="P73" s="214">
        <f t="shared" si="9"/>
        <v>0.02</v>
      </c>
      <c r="Q73" s="214">
        <f t="shared" si="9"/>
        <v>0.02</v>
      </c>
      <c r="R73" s="214">
        <f t="shared" si="9"/>
        <v>0.02</v>
      </c>
      <c r="S73" s="214">
        <f t="shared" si="9"/>
        <v>0.02</v>
      </c>
      <c r="T73" s="214">
        <f t="shared" si="9"/>
        <v>0.02</v>
      </c>
      <c r="U73" s="214">
        <f t="shared" si="9"/>
        <v>0.02</v>
      </c>
      <c r="V73" s="214">
        <f t="shared" si="9"/>
        <v>0.02</v>
      </c>
      <c r="W73" s="214">
        <f t="shared" si="9"/>
        <v>0.02</v>
      </c>
      <c r="X73" s="214">
        <f t="shared" si="9"/>
        <v>0.02</v>
      </c>
      <c r="Y73" s="214">
        <f t="shared" si="9"/>
        <v>0.02</v>
      </c>
      <c r="Z73" s="214">
        <f t="shared" si="9"/>
        <v>0.02</v>
      </c>
      <c r="AA73" s="214">
        <f t="shared" si="9"/>
        <v>0.02</v>
      </c>
      <c r="AB73" s="214">
        <f t="shared" si="9"/>
        <v>0.02</v>
      </c>
      <c r="AC73" s="214">
        <f t="shared" si="9"/>
        <v>0.02</v>
      </c>
      <c r="AD73" s="214">
        <f t="shared" si="9"/>
        <v>0.02</v>
      </c>
      <c r="AE73" s="214">
        <f t="shared" si="9"/>
        <v>0.02</v>
      </c>
      <c r="AF73" s="214">
        <f t="shared" si="9"/>
        <v>0.02</v>
      </c>
      <c r="AG73" s="214">
        <f t="shared" si="9"/>
        <v>0.02</v>
      </c>
      <c r="AH73" s="214">
        <f t="shared" si="9"/>
        <v>0.02</v>
      </c>
      <c r="AI73" s="214">
        <f t="shared" si="9"/>
        <v>0.02</v>
      </c>
      <c r="AJ73" s="214">
        <f t="shared" si="9"/>
        <v>0.02</v>
      </c>
      <c r="AK73" s="214">
        <f t="shared" si="9"/>
        <v>0.02</v>
      </c>
      <c r="AL73" s="214">
        <f t="shared" si="9"/>
        <v>0.02</v>
      </c>
      <c r="AM73" s="214">
        <f t="shared" si="9"/>
        <v>0.02</v>
      </c>
      <c r="AN73" s="214">
        <f t="shared" si="9"/>
        <v>0.02</v>
      </c>
      <c r="AO73" s="214">
        <f t="shared" si="9"/>
        <v>0.02</v>
      </c>
      <c r="AP73" s="214">
        <f t="shared" si="9"/>
        <v>0.02</v>
      </c>
      <c r="AQ73" s="214">
        <f t="shared" si="9"/>
        <v>0.02</v>
      </c>
      <c r="AR73" s="214">
        <f t="shared" si="9"/>
        <v>0.02</v>
      </c>
      <c r="AS73" s="214">
        <f t="shared" si="9"/>
        <v>0.02</v>
      </c>
      <c r="AT73" s="214">
        <f t="shared" si="9"/>
        <v>0.02</v>
      </c>
      <c r="AU73" s="214">
        <f t="shared" si="9"/>
        <v>0.02</v>
      </c>
      <c r="AV73" s="214">
        <f t="shared" si="9"/>
        <v>0.02</v>
      </c>
      <c r="AW73" s="214">
        <f t="shared" si="9"/>
        <v>0.02</v>
      </c>
      <c r="AX73" s="214">
        <f t="shared" si="9"/>
        <v>0.02</v>
      </c>
      <c r="AY73" s="214">
        <f t="shared" si="9"/>
        <v>0.02</v>
      </c>
      <c r="AZ73" s="214">
        <f t="shared" si="9"/>
        <v>0.02</v>
      </c>
      <c r="BA73" s="214">
        <f t="shared" si="9"/>
        <v>0.02</v>
      </c>
      <c r="BB73" s="214">
        <f t="shared" si="9"/>
        <v>0.02</v>
      </c>
      <c r="BC73" s="214">
        <f t="shared" si="9"/>
        <v>0.02</v>
      </c>
      <c r="BD73" s="214">
        <f t="shared" si="9"/>
        <v>0.02</v>
      </c>
      <c r="BE73" s="214">
        <f t="shared" si="9"/>
        <v>0.02</v>
      </c>
      <c r="BF73" s="214">
        <f t="shared" si="9"/>
        <v>0.02</v>
      </c>
      <c r="BG73" s="214">
        <f t="shared" si="9"/>
        <v>0.02</v>
      </c>
      <c r="BH73" s="214">
        <f t="shared" si="9"/>
        <v>0.02</v>
      </c>
      <c r="BI73" s="214">
        <f t="shared" si="9"/>
        <v>0.02</v>
      </c>
      <c r="BJ73" s="214">
        <f t="shared" si="9"/>
        <v>0.02</v>
      </c>
      <c r="BK73" s="214">
        <f t="shared" si="9"/>
        <v>0.02</v>
      </c>
      <c r="BL73" s="214">
        <f t="shared" si="9"/>
        <v>0.02</v>
      </c>
      <c r="BM73" s="214">
        <f t="shared" si="9"/>
        <v>0.02</v>
      </c>
      <c r="BN73" s="214">
        <f t="shared" si="9"/>
        <v>0.02</v>
      </c>
      <c r="BO73" s="214">
        <f t="shared" si="9"/>
        <v>0.02</v>
      </c>
      <c r="BP73" s="214">
        <f t="shared" si="9"/>
        <v>0.02</v>
      </c>
      <c r="BQ73" s="214">
        <f t="shared" si="9"/>
        <v>0.02</v>
      </c>
      <c r="BR73" s="214">
        <f t="shared" si="9"/>
        <v>0.02</v>
      </c>
      <c r="BS73" s="214">
        <f t="shared" si="10"/>
        <v>0.02</v>
      </c>
      <c r="BT73" s="214">
        <f t="shared" si="10"/>
        <v>0.02</v>
      </c>
      <c r="BU73" s="214">
        <f t="shared" si="10"/>
        <v>0.02</v>
      </c>
    </row>
    <row r="74" spans="3:73" s="241" customFormat="1" x14ac:dyDescent="0.2">
      <c r="C74" s="212">
        <v>2.5000000000000001E-2</v>
      </c>
      <c r="D74" s="249">
        <f t="shared" si="6"/>
        <v>2.5000000000000001E-2</v>
      </c>
      <c r="F74" s="214">
        <f t="shared" si="8"/>
        <v>2.5000000000000001E-2</v>
      </c>
      <c r="G74" s="214">
        <f t="shared" si="9"/>
        <v>2.5000000000000001E-2</v>
      </c>
      <c r="H74" s="214">
        <f t="shared" si="9"/>
        <v>2.5000000000000001E-2</v>
      </c>
      <c r="I74" s="214">
        <f t="shared" si="9"/>
        <v>2.5000000000000001E-2</v>
      </c>
      <c r="J74" s="214">
        <f t="shared" si="9"/>
        <v>2.5000000000000001E-2</v>
      </c>
      <c r="K74" s="214">
        <f t="shared" si="9"/>
        <v>2.5000000000000001E-2</v>
      </c>
      <c r="L74" s="214">
        <f t="shared" si="9"/>
        <v>2.5000000000000001E-2</v>
      </c>
      <c r="M74" s="214">
        <f t="shared" si="9"/>
        <v>2.5000000000000001E-2</v>
      </c>
      <c r="N74" s="214">
        <f t="shared" si="9"/>
        <v>2.5000000000000001E-2</v>
      </c>
      <c r="O74" s="214">
        <f t="shared" si="9"/>
        <v>2.5000000000000001E-2</v>
      </c>
      <c r="P74" s="214">
        <f t="shared" si="9"/>
        <v>2.5000000000000001E-2</v>
      </c>
      <c r="Q74" s="214">
        <f t="shared" si="9"/>
        <v>2.5000000000000001E-2</v>
      </c>
      <c r="R74" s="214">
        <f t="shared" si="9"/>
        <v>2.5000000000000001E-2</v>
      </c>
      <c r="S74" s="214">
        <f t="shared" si="9"/>
        <v>2.5000000000000001E-2</v>
      </c>
      <c r="T74" s="214">
        <f t="shared" si="9"/>
        <v>2.5000000000000001E-2</v>
      </c>
      <c r="U74" s="214">
        <f t="shared" si="9"/>
        <v>2.5000000000000001E-2</v>
      </c>
      <c r="V74" s="214">
        <f t="shared" si="9"/>
        <v>2.5000000000000001E-2</v>
      </c>
      <c r="W74" s="214">
        <f t="shared" si="9"/>
        <v>2.5000000000000001E-2</v>
      </c>
      <c r="X74" s="214">
        <f t="shared" si="9"/>
        <v>2.5000000000000001E-2</v>
      </c>
      <c r="Y74" s="214">
        <f t="shared" si="9"/>
        <v>2.5000000000000001E-2</v>
      </c>
      <c r="Z74" s="214">
        <f t="shared" si="9"/>
        <v>2.5000000000000001E-2</v>
      </c>
      <c r="AA74" s="214">
        <f t="shared" si="9"/>
        <v>2.5000000000000001E-2</v>
      </c>
      <c r="AB74" s="214">
        <f t="shared" si="9"/>
        <v>2.5000000000000001E-2</v>
      </c>
      <c r="AC74" s="214">
        <f t="shared" si="9"/>
        <v>2.5000000000000001E-2</v>
      </c>
      <c r="AD74" s="214">
        <f t="shared" si="9"/>
        <v>2.5000000000000001E-2</v>
      </c>
      <c r="AE74" s="214">
        <f t="shared" si="9"/>
        <v>2.5000000000000001E-2</v>
      </c>
      <c r="AF74" s="214">
        <f t="shared" si="9"/>
        <v>2.5000000000000001E-2</v>
      </c>
      <c r="AG74" s="214">
        <f t="shared" si="9"/>
        <v>2.5000000000000001E-2</v>
      </c>
      <c r="AH74" s="214">
        <f t="shared" si="9"/>
        <v>2.5000000000000001E-2</v>
      </c>
      <c r="AI74" s="214">
        <f t="shared" si="9"/>
        <v>2.5000000000000001E-2</v>
      </c>
      <c r="AJ74" s="214">
        <f t="shared" si="9"/>
        <v>2.5000000000000001E-2</v>
      </c>
      <c r="AK74" s="214">
        <f t="shared" si="9"/>
        <v>2.5000000000000001E-2</v>
      </c>
      <c r="AL74" s="214">
        <f t="shared" si="9"/>
        <v>2.5000000000000001E-2</v>
      </c>
      <c r="AM74" s="214">
        <f t="shared" si="9"/>
        <v>2.5000000000000001E-2</v>
      </c>
      <c r="AN74" s="214">
        <f t="shared" si="9"/>
        <v>2.5000000000000001E-2</v>
      </c>
      <c r="AO74" s="214">
        <f t="shared" si="9"/>
        <v>2.5000000000000001E-2</v>
      </c>
      <c r="AP74" s="214">
        <f t="shared" si="9"/>
        <v>2.5000000000000001E-2</v>
      </c>
      <c r="AQ74" s="214">
        <f t="shared" si="9"/>
        <v>2.5000000000000001E-2</v>
      </c>
      <c r="AR74" s="214">
        <f t="shared" si="9"/>
        <v>2.5000000000000001E-2</v>
      </c>
      <c r="AS74" s="214">
        <f t="shared" si="9"/>
        <v>2.5000000000000001E-2</v>
      </c>
      <c r="AT74" s="214">
        <f t="shared" si="9"/>
        <v>2.5000000000000001E-2</v>
      </c>
      <c r="AU74" s="214">
        <f t="shared" si="9"/>
        <v>2.5000000000000001E-2</v>
      </c>
      <c r="AV74" s="214">
        <f t="shared" si="9"/>
        <v>2.5000000000000001E-2</v>
      </c>
      <c r="AW74" s="214">
        <f t="shared" si="9"/>
        <v>2.5000000000000001E-2</v>
      </c>
      <c r="AX74" s="214">
        <f t="shared" si="9"/>
        <v>2.5000000000000001E-2</v>
      </c>
      <c r="AY74" s="214">
        <f t="shared" si="9"/>
        <v>2.5000000000000001E-2</v>
      </c>
      <c r="AZ74" s="214">
        <f t="shared" si="9"/>
        <v>2.5000000000000001E-2</v>
      </c>
      <c r="BA74" s="214">
        <f t="shared" si="9"/>
        <v>2.5000000000000001E-2</v>
      </c>
      <c r="BB74" s="214">
        <f t="shared" si="9"/>
        <v>2.5000000000000001E-2</v>
      </c>
      <c r="BC74" s="214">
        <f t="shared" si="9"/>
        <v>2.5000000000000001E-2</v>
      </c>
      <c r="BD74" s="214">
        <f t="shared" si="9"/>
        <v>2.5000000000000001E-2</v>
      </c>
      <c r="BE74" s="214">
        <f t="shared" si="9"/>
        <v>2.5000000000000001E-2</v>
      </c>
      <c r="BF74" s="214">
        <f t="shared" si="9"/>
        <v>2.5000000000000001E-2</v>
      </c>
      <c r="BG74" s="214">
        <f t="shared" si="9"/>
        <v>2.5000000000000001E-2</v>
      </c>
      <c r="BH74" s="214">
        <f t="shared" si="9"/>
        <v>2.5000000000000001E-2</v>
      </c>
      <c r="BI74" s="214">
        <f t="shared" si="9"/>
        <v>2.5000000000000001E-2</v>
      </c>
      <c r="BJ74" s="214">
        <f t="shared" si="9"/>
        <v>2.5000000000000001E-2</v>
      </c>
      <c r="BK74" s="214">
        <f t="shared" si="9"/>
        <v>2.5000000000000001E-2</v>
      </c>
      <c r="BL74" s="214">
        <f t="shared" si="9"/>
        <v>2.5000000000000001E-2</v>
      </c>
      <c r="BM74" s="214">
        <f t="shared" si="9"/>
        <v>2.5000000000000001E-2</v>
      </c>
      <c r="BN74" s="214">
        <f t="shared" si="9"/>
        <v>2.5000000000000001E-2</v>
      </c>
      <c r="BO74" s="214">
        <f t="shared" si="9"/>
        <v>2.5000000000000001E-2</v>
      </c>
      <c r="BP74" s="214">
        <f t="shared" si="9"/>
        <v>2.5000000000000001E-2</v>
      </c>
      <c r="BQ74" s="214">
        <f t="shared" si="9"/>
        <v>2.5000000000000001E-2</v>
      </c>
      <c r="BR74" s="214">
        <f t="shared" ref="BR74" si="11">$C74</f>
        <v>2.5000000000000001E-2</v>
      </c>
      <c r="BS74" s="214">
        <f t="shared" si="10"/>
        <v>2.5000000000000001E-2</v>
      </c>
      <c r="BT74" s="214">
        <f t="shared" si="10"/>
        <v>2.5000000000000001E-2</v>
      </c>
      <c r="BU74" s="214">
        <f t="shared" si="10"/>
        <v>2.5000000000000001E-2</v>
      </c>
    </row>
    <row r="75" spans="3:73" s="241" customFormat="1" x14ac:dyDescent="0.2">
      <c r="C75" s="212">
        <v>0.03</v>
      </c>
      <c r="D75" s="249">
        <f t="shared" si="6"/>
        <v>0.03</v>
      </c>
      <c r="F75" s="214">
        <f t="shared" si="8"/>
        <v>0.03</v>
      </c>
      <c r="G75" s="214">
        <f t="shared" ref="G75:BR76" si="12">$C75</f>
        <v>0.03</v>
      </c>
      <c r="H75" s="214">
        <f t="shared" si="12"/>
        <v>0.03</v>
      </c>
      <c r="I75" s="214">
        <f t="shared" si="12"/>
        <v>0.03</v>
      </c>
      <c r="J75" s="214">
        <f t="shared" si="12"/>
        <v>0.03</v>
      </c>
      <c r="K75" s="214">
        <f t="shared" si="12"/>
        <v>0.03</v>
      </c>
      <c r="L75" s="214">
        <f t="shared" si="12"/>
        <v>0.03</v>
      </c>
      <c r="M75" s="214">
        <f t="shared" si="12"/>
        <v>0.03</v>
      </c>
      <c r="N75" s="214">
        <f t="shared" si="12"/>
        <v>0.03</v>
      </c>
      <c r="O75" s="214">
        <f t="shared" si="12"/>
        <v>0.03</v>
      </c>
      <c r="P75" s="214">
        <f t="shared" si="12"/>
        <v>0.03</v>
      </c>
      <c r="Q75" s="214">
        <f t="shared" si="12"/>
        <v>0.03</v>
      </c>
      <c r="R75" s="214">
        <f t="shared" si="12"/>
        <v>0.03</v>
      </c>
      <c r="S75" s="214">
        <f t="shared" si="12"/>
        <v>0.03</v>
      </c>
      <c r="T75" s="214">
        <f t="shared" si="12"/>
        <v>0.03</v>
      </c>
      <c r="U75" s="214">
        <f t="shared" si="12"/>
        <v>0.03</v>
      </c>
      <c r="V75" s="214">
        <f t="shared" si="12"/>
        <v>0.03</v>
      </c>
      <c r="W75" s="214">
        <f t="shared" si="12"/>
        <v>0.03</v>
      </c>
      <c r="X75" s="214">
        <f t="shared" si="12"/>
        <v>0.03</v>
      </c>
      <c r="Y75" s="214">
        <f t="shared" si="12"/>
        <v>0.03</v>
      </c>
      <c r="Z75" s="214">
        <f t="shared" si="12"/>
        <v>0.03</v>
      </c>
      <c r="AA75" s="214">
        <f t="shared" si="12"/>
        <v>0.03</v>
      </c>
      <c r="AB75" s="214">
        <f t="shared" si="12"/>
        <v>0.03</v>
      </c>
      <c r="AC75" s="214">
        <f t="shared" si="12"/>
        <v>0.03</v>
      </c>
      <c r="AD75" s="214">
        <f t="shared" si="12"/>
        <v>0.03</v>
      </c>
      <c r="AE75" s="214">
        <f t="shared" si="12"/>
        <v>0.03</v>
      </c>
      <c r="AF75" s="214">
        <f t="shared" si="12"/>
        <v>0.03</v>
      </c>
      <c r="AG75" s="214">
        <f t="shared" si="12"/>
        <v>0.03</v>
      </c>
      <c r="AH75" s="214">
        <f t="shared" si="12"/>
        <v>0.03</v>
      </c>
      <c r="AI75" s="214">
        <f t="shared" si="12"/>
        <v>0.03</v>
      </c>
      <c r="AJ75" s="214">
        <f t="shared" si="12"/>
        <v>0.03</v>
      </c>
      <c r="AK75" s="214">
        <f t="shared" si="12"/>
        <v>0.03</v>
      </c>
      <c r="AL75" s="214">
        <f t="shared" si="12"/>
        <v>0.03</v>
      </c>
      <c r="AM75" s="214">
        <f t="shared" si="12"/>
        <v>0.03</v>
      </c>
      <c r="AN75" s="214">
        <f t="shared" si="12"/>
        <v>0.03</v>
      </c>
      <c r="AO75" s="214">
        <f t="shared" si="12"/>
        <v>0.03</v>
      </c>
      <c r="AP75" s="214">
        <f t="shared" si="12"/>
        <v>0.03</v>
      </c>
      <c r="AQ75" s="214">
        <f t="shared" si="12"/>
        <v>0.03</v>
      </c>
      <c r="AR75" s="214">
        <f t="shared" si="12"/>
        <v>0.03</v>
      </c>
      <c r="AS75" s="214">
        <f t="shared" si="12"/>
        <v>0.03</v>
      </c>
      <c r="AT75" s="214">
        <f t="shared" si="12"/>
        <v>0.03</v>
      </c>
      <c r="AU75" s="214">
        <f t="shared" si="12"/>
        <v>0.03</v>
      </c>
      <c r="AV75" s="214">
        <f t="shared" si="12"/>
        <v>0.03</v>
      </c>
      <c r="AW75" s="214">
        <f t="shared" si="12"/>
        <v>0.03</v>
      </c>
      <c r="AX75" s="214">
        <f t="shared" si="12"/>
        <v>0.03</v>
      </c>
      <c r="AY75" s="214">
        <f t="shared" si="12"/>
        <v>0.03</v>
      </c>
      <c r="AZ75" s="214">
        <f t="shared" si="12"/>
        <v>0.03</v>
      </c>
      <c r="BA75" s="214">
        <f t="shared" si="12"/>
        <v>0.03</v>
      </c>
      <c r="BB75" s="214">
        <f t="shared" si="12"/>
        <v>0.03</v>
      </c>
      <c r="BC75" s="214">
        <f t="shared" si="12"/>
        <v>0.03</v>
      </c>
      <c r="BD75" s="214">
        <f t="shared" si="12"/>
        <v>0.03</v>
      </c>
      <c r="BE75" s="214">
        <f t="shared" si="12"/>
        <v>0.03</v>
      </c>
      <c r="BF75" s="214">
        <f t="shared" si="12"/>
        <v>0.03</v>
      </c>
      <c r="BG75" s="214">
        <f t="shared" si="12"/>
        <v>0.03</v>
      </c>
      <c r="BH75" s="214">
        <f t="shared" si="12"/>
        <v>0.03</v>
      </c>
      <c r="BI75" s="214">
        <f t="shared" si="12"/>
        <v>0.03</v>
      </c>
      <c r="BJ75" s="214">
        <f t="shared" si="12"/>
        <v>0.03</v>
      </c>
      <c r="BK75" s="214">
        <f t="shared" si="12"/>
        <v>0.03</v>
      </c>
      <c r="BL75" s="214">
        <f t="shared" si="12"/>
        <v>0.03</v>
      </c>
      <c r="BM75" s="214">
        <f t="shared" si="12"/>
        <v>0.03</v>
      </c>
      <c r="BN75" s="214">
        <f t="shared" si="12"/>
        <v>0.03</v>
      </c>
      <c r="BO75" s="214">
        <f t="shared" si="12"/>
        <v>0.03</v>
      </c>
      <c r="BP75" s="214">
        <f t="shared" si="12"/>
        <v>0.03</v>
      </c>
      <c r="BQ75" s="214">
        <f t="shared" si="12"/>
        <v>0.03</v>
      </c>
      <c r="BR75" s="214">
        <f t="shared" si="12"/>
        <v>0.03</v>
      </c>
      <c r="BS75" s="214">
        <f t="shared" si="10"/>
        <v>0.03</v>
      </c>
      <c r="BT75" s="214">
        <f t="shared" si="10"/>
        <v>0.03</v>
      </c>
      <c r="BU75" s="214">
        <f t="shared" si="10"/>
        <v>0.03</v>
      </c>
    </row>
    <row r="76" spans="3:73" s="241" customFormat="1" x14ac:dyDescent="0.2">
      <c r="C76" s="212">
        <v>3.5000000000000003E-2</v>
      </c>
      <c r="D76" s="249">
        <f t="shared" si="6"/>
        <v>3.5000000000000003E-2</v>
      </c>
      <c r="F76" s="214">
        <f t="shared" si="8"/>
        <v>3.5000000000000003E-2</v>
      </c>
      <c r="G76" s="214">
        <f t="shared" si="12"/>
        <v>3.5000000000000003E-2</v>
      </c>
      <c r="H76" s="214">
        <f t="shared" si="12"/>
        <v>3.5000000000000003E-2</v>
      </c>
      <c r="I76" s="214">
        <f t="shared" si="12"/>
        <v>3.5000000000000003E-2</v>
      </c>
      <c r="J76" s="214">
        <f t="shared" si="12"/>
        <v>3.5000000000000003E-2</v>
      </c>
      <c r="K76" s="214">
        <f t="shared" si="12"/>
        <v>3.5000000000000003E-2</v>
      </c>
      <c r="L76" s="214">
        <f t="shared" si="12"/>
        <v>3.5000000000000003E-2</v>
      </c>
      <c r="M76" s="214">
        <f t="shared" si="12"/>
        <v>3.5000000000000003E-2</v>
      </c>
      <c r="N76" s="214">
        <f t="shared" si="12"/>
        <v>3.5000000000000003E-2</v>
      </c>
      <c r="O76" s="214">
        <f t="shared" si="12"/>
        <v>3.5000000000000003E-2</v>
      </c>
      <c r="P76" s="214">
        <f t="shared" si="12"/>
        <v>3.5000000000000003E-2</v>
      </c>
      <c r="Q76" s="214">
        <f t="shared" si="12"/>
        <v>3.5000000000000003E-2</v>
      </c>
      <c r="R76" s="214">
        <f t="shared" si="12"/>
        <v>3.5000000000000003E-2</v>
      </c>
      <c r="S76" s="214">
        <f t="shared" si="12"/>
        <v>3.5000000000000003E-2</v>
      </c>
      <c r="T76" s="214">
        <f t="shared" si="12"/>
        <v>3.5000000000000003E-2</v>
      </c>
      <c r="U76" s="214">
        <f t="shared" si="12"/>
        <v>3.5000000000000003E-2</v>
      </c>
      <c r="V76" s="214">
        <f t="shared" si="12"/>
        <v>3.5000000000000003E-2</v>
      </c>
      <c r="W76" s="214">
        <f t="shared" si="12"/>
        <v>3.5000000000000003E-2</v>
      </c>
      <c r="X76" s="214">
        <f t="shared" si="12"/>
        <v>3.5000000000000003E-2</v>
      </c>
      <c r="Y76" s="214">
        <f t="shared" si="12"/>
        <v>3.5000000000000003E-2</v>
      </c>
      <c r="Z76" s="214">
        <f t="shared" si="12"/>
        <v>3.5000000000000003E-2</v>
      </c>
      <c r="AA76" s="214">
        <f t="shared" si="12"/>
        <v>3.5000000000000003E-2</v>
      </c>
      <c r="AB76" s="214">
        <f t="shared" si="12"/>
        <v>3.5000000000000003E-2</v>
      </c>
      <c r="AC76" s="214">
        <f t="shared" si="12"/>
        <v>3.5000000000000003E-2</v>
      </c>
      <c r="AD76" s="214">
        <f t="shared" si="12"/>
        <v>3.5000000000000003E-2</v>
      </c>
      <c r="AE76" s="214">
        <f t="shared" si="12"/>
        <v>3.5000000000000003E-2</v>
      </c>
      <c r="AF76" s="214">
        <f t="shared" si="12"/>
        <v>3.5000000000000003E-2</v>
      </c>
      <c r="AG76" s="214">
        <f t="shared" si="12"/>
        <v>3.5000000000000003E-2</v>
      </c>
      <c r="AH76" s="214">
        <f t="shared" si="12"/>
        <v>3.5000000000000003E-2</v>
      </c>
      <c r="AI76" s="214">
        <f t="shared" si="12"/>
        <v>3.5000000000000003E-2</v>
      </c>
      <c r="AJ76" s="214">
        <f t="shared" si="12"/>
        <v>3.5000000000000003E-2</v>
      </c>
      <c r="AK76" s="214">
        <f t="shared" si="12"/>
        <v>3.5000000000000003E-2</v>
      </c>
      <c r="AL76" s="214">
        <f t="shared" si="12"/>
        <v>3.5000000000000003E-2</v>
      </c>
      <c r="AM76" s="214">
        <f t="shared" si="12"/>
        <v>3.5000000000000003E-2</v>
      </c>
      <c r="AN76" s="214">
        <f t="shared" si="12"/>
        <v>3.5000000000000003E-2</v>
      </c>
      <c r="AO76" s="214">
        <f t="shared" si="12"/>
        <v>3.5000000000000003E-2</v>
      </c>
      <c r="AP76" s="214">
        <f t="shared" si="12"/>
        <v>3.5000000000000003E-2</v>
      </c>
      <c r="AQ76" s="214">
        <f t="shared" si="12"/>
        <v>3.5000000000000003E-2</v>
      </c>
      <c r="AR76" s="214">
        <f t="shared" si="12"/>
        <v>3.5000000000000003E-2</v>
      </c>
      <c r="AS76" s="214">
        <f t="shared" si="12"/>
        <v>3.5000000000000003E-2</v>
      </c>
      <c r="AT76" s="214">
        <f t="shared" si="12"/>
        <v>3.5000000000000003E-2</v>
      </c>
      <c r="AU76" s="214">
        <f t="shared" si="12"/>
        <v>3.5000000000000003E-2</v>
      </c>
      <c r="AV76" s="214">
        <f t="shared" si="12"/>
        <v>3.5000000000000003E-2</v>
      </c>
      <c r="AW76" s="214">
        <f t="shared" si="12"/>
        <v>3.5000000000000003E-2</v>
      </c>
      <c r="AX76" s="214">
        <f t="shared" si="12"/>
        <v>3.5000000000000003E-2</v>
      </c>
      <c r="AY76" s="214">
        <f t="shared" si="12"/>
        <v>3.5000000000000003E-2</v>
      </c>
      <c r="AZ76" s="214">
        <f t="shared" si="12"/>
        <v>3.5000000000000003E-2</v>
      </c>
      <c r="BA76" s="214">
        <f t="shared" si="12"/>
        <v>3.5000000000000003E-2</v>
      </c>
      <c r="BB76" s="214">
        <f t="shared" si="12"/>
        <v>3.5000000000000003E-2</v>
      </c>
      <c r="BC76" s="214">
        <f t="shared" si="12"/>
        <v>3.5000000000000003E-2</v>
      </c>
      <c r="BD76" s="214">
        <f t="shared" si="12"/>
        <v>3.5000000000000003E-2</v>
      </c>
      <c r="BE76" s="214">
        <f t="shared" si="12"/>
        <v>3.5000000000000003E-2</v>
      </c>
      <c r="BF76" s="214">
        <f t="shared" si="12"/>
        <v>3.5000000000000003E-2</v>
      </c>
      <c r="BG76" s="214">
        <f t="shared" si="12"/>
        <v>3.5000000000000003E-2</v>
      </c>
      <c r="BH76" s="214">
        <f t="shared" si="12"/>
        <v>3.5000000000000003E-2</v>
      </c>
      <c r="BI76" s="214">
        <f t="shared" si="12"/>
        <v>3.5000000000000003E-2</v>
      </c>
      <c r="BJ76" s="214">
        <f t="shared" si="12"/>
        <v>3.5000000000000003E-2</v>
      </c>
      <c r="BK76" s="214">
        <f t="shared" si="12"/>
        <v>3.5000000000000003E-2</v>
      </c>
      <c r="BL76" s="214">
        <f t="shared" si="12"/>
        <v>3.5000000000000003E-2</v>
      </c>
      <c r="BM76" s="214">
        <f t="shared" si="12"/>
        <v>3.5000000000000003E-2</v>
      </c>
      <c r="BN76" s="214">
        <f t="shared" si="12"/>
        <v>3.5000000000000003E-2</v>
      </c>
      <c r="BO76" s="214">
        <f t="shared" si="12"/>
        <v>3.5000000000000003E-2</v>
      </c>
      <c r="BP76" s="214">
        <f t="shared" si="12"/>
        <v>3.5000000000000003E-2</v>
      </c>
      <c r="BQ76" s="214">
        <f t="shared" si="12"/>
        <v>3.5000000000000003E-2</v>
      </c>
      <c r="BR76" s="214">
        <f t="shared" si="12"/>
        <v>3.5000000000000003E-2</v>
      </c>
      <c r="BS76" s="214">
        <f t="shared" si="10"/>
        <v>3.5000000000000003E-2</v>
      </c>
      <c r="BT76" s="214">
        <f t="shared" si="10"/>
        <v>3.5000000000000003E-2</v>
      </c>
      <c r="BU76" s="214">
        <f t="shared" si="10"/>
        <v>3.5000000000000003E-2</v>
      </c>
    </row>
    <row r="77" spans="3:73" s="241" customFormat="1" x14ac:dyDescent="0.2">
      <c r="C77" s="207"/>
      <c r="D77" s="249"/>
      <c r="F77" s="215"/>
      <c r="G77" s="208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229"/>
    </row>
    <row r="78" spans="3:73" s="241" customFormat="1" x14ac:dyDescent="0.2">
      <c r="C78" s="205" t="s">
        <v>184</v>
      </c>
      <c r="D78" s="247">
        <f t="shared" ref="D78:D80" si="13">GEOMEAN(F78:AI78)</f>
        <v>0.01</v>
      </c>
      <c r="E78" s="250"/>
      <c r="F78" s="283">
        <v>0.01</v>
      </c>
      <c r="G78" s="283">
        <f>F78</f>
        <v>0.01</v>
      </c>
      <c r="H78" s="283">
        <f t="shared" ref="H78:BS78" si="14">G78</f>
        <v>0.01</v>
      </c>
      <c r="I78" s="283">
        <f t="shared" si="14"/>
        <v>0.01</v>
      </c>
      <c r="J78" s="283">
        <f t="shared" si="14"/>
        <v>0.01</v>
      </c>
      <c r="K78" s="283">
        <f t="shared" si="14"/>
        <v>0.01</v>
      </c>
      <c r="L78" s="283">
        <f t="shared" si="14"/>
        <v>0.01</v>
      </c>
      <c r="M78" s="283">
        <f t="shared" si="14"/>
        <v>0.01</v>
      </c>
      <c r="N78" s="283">
        <f t="shared" si="14"/>
        <v>0.01</v>
      </c>
      <c r="O78" s="283">
        <f t="shared" si="14"/>
        <v>0.01</v>
      </c>
      <c r="P78" s="283">
        <f t="shared" si="14"/>
        <v>0.01</v>
      </c>
      <c r="Q78" s="283">
        <f t="shared" si="14"/>
        <v>0.01</v>
      </c>
      <c r="R78" s="283">
        <f t="shared" si="14"/>
        <v>0.01</v>
      </c>
      <c r="S78" s="283">
        <f t="shared" si="14"/>
        <v>0.01</v>
      </c>
      <c r="T78" s="283">
        <f t="shared" si="14"/>
        <v>0.01</v>
      </c>
      <c r="U78" s="283">
        <f t="shared" si="14"/>
        <v>0.01</v>
      </c>
      <c r="V78" s="283">
        <f t="shared" si="14"/>
        <v>0.01</v>
      </c>
      <c r="W78" s="283">
        <f t="shared" si="14"/>
        <v>0.01</v>
      </c>
      <c r="X78" s="283">
        <f t="shared" si="14"/>
        <v>0.01</v>
      </c>
      <c r="Y78" s="283">
        <f t="shared" si="14"/>
        <v>0.01</v>
      </c>
      <c r="Z78" s="283">
        <f t="shared" si="14"/>
        <v>0.01</v>
      </c>
      <c r="AA78" s="283">
        <f t="shared" si="14"/>
        <v>0.01</v>
      </c>
      <c r="AB78" s="283">
        <f t="shared" si="14"/>
        <v>0.01</v>
      </c>
      <c r="AC78" s="283">
        <f t="shared" si="14"/>
        <v>0.01</v>
      </c>
      <c r="AD78" s="283">
        <f t="shared" si="14"/>
        <v>0.01</v>
      </c>
      <c r="AE78" s="283">
        <f t="shared" si="14"/>
        <v>0.01</v>
      </c>
      <c r="AF78" s="283">
        <f t="shared" si="14"/>
        <v>0.01</v>
      </c>
      <c r="AG78" s="283">
        <f t="shared" si="14"/>
        <v>0.01</v>
      </c>
      <c r="AH78" s="283">
        <f t="shared" si="14"/>
        <v>0.01</v>
      </c>
      <c r="AI78" s="283">
        <f t="shared" si="14"/>
        <v>0.01</v>
      </c>
      <c r="AJ78" s="283">
        <f t="shared" si="14"/>
        <v>0.01</v>
      </c>
      <c r="AK78" s="283">
        <f t="shared" si="14"/>
        <v>0.01</v>
      </c>
      <c r="AL78" s="283">
        <f t="shared" si="14"/>
        <v>0.01</v>
      </c>
      <c r="AM78" s="283">
        <f t="shared" si="14"/>
        <v>0.01</v>
      </c>
      <c r="AN78" s="283">
        <f t="shared" si="14"/>
        <v>0.01</v>
      </c>
      <c r="AO78" s="283">
        <f t="shared" si="14"/>
        <v>0.01</v>
      </c>
      <c r="AP78" s="283">
        <f t="shared" si="14"/>
        <v>0.01</v>
      </c>
      <c r="AQ78" s="283">
        <f t="shared" si="14"/>
        <v>0.01</v>
      </c>
      <c r="AR78" s="283">
        <f t="shared" si="14"/>
        <v>0.01</v>
      </c>
      <c r="AS78" s="283">
        <f t="shared" si="14"/>
        <v>0.01</v>
      </c>
      <c r="AT78" s="283">
        <f t="shared" si="14"/>
        <v>0.01</v>
      </c>
      <c r="AU78" s="283">
        <f t="shared" si="14"/>
        <v>0.01</v>
      </c>
      <c r="AV78" s="283">
        <f t="shared" si="14"/>
        <v>0.01</v>
      </c>
      <c r="AW78" s="283">
        <f t="shared" si="14"/>
        <v>0.01</v>
      </c>
      <c r="AX78" s="283">
        <f t="shared" si="14"/>
        <v>0.01</v>
      </c>
      <c r="AY78" s="283">
        <f t="shared" si="14"/>
        <v>0.01</v>
      </c>
      <c r="AZ78" s="283">
        <f t="shared" si="14"/>
        <v>0.01</v>
      </c>
      <c r="BA78" s="283">
        <f t="shared" si="14"/>
        <v>0.01</v>
      </c>
      <c r="BB78" s="283">
        <f t="shared" si="14"/>
        <v>0.01</v>
      </c>
      <c r="BC78" s="283">
        <f t="shared" si="14"/>
        <v>0.01</v>
      </c>
      <c r="BD78" s="283">
        <f t="shared" si="14"/>
        <v>0.01</v>
      </c>
      <c r="BE78" s="283">
        <f t="shared" si="14"/>
        <v>0.01</v>
      </c>
      <c r="BF78" s="283">
        <f t="shared" si="14"/>
        <v>0.01</v>
      </c>
      <c r="BG78" s="283">
        <f t="shared" si="14"/>
        <v>0.01</v>
      </c>
      <c r="BH78" s="283">
        <f t="shared" si="14"/>
        <v>0.01</v>
      </c>
      <c r="BI78" s="283">
        <f t="shared" si="14"/>
        <v>0.01</v>
      </c>
      <c r="BJ78" s="283">
        <f t="shared" si="14"/>
        <v>0.01</v>
      </c>
      <c r="BK78" s="283">
        <f t="shared" si="14"/>
        <v>0.01</v>
      </c>
      <c r="BL78" s="283">
        <f t="shared" si="14"/>
        <v>0.01</v>
      </c>
      <c r="BM78" s="283">
        <f t="shared" si="14"/>
        <v>0.01</v>
      </c>
      <c r="BN78" s="283">
        <f t="shared" si="14"/>
        <v>0.01</v>
      </c>
      <c r="BO78" s="283">
        <f t="shared" si="14"/>
        <v>0.01</v>
      </c>
      <c r="BP78" s="283">
        <f t="shared" si="14"/>
        <v>0.01</v>
      </c>
      <c r="BQ78" s="283">
        <f t="shared" si="14"/>
        <v>0.01</v>
      </c>
      <c r="BR78" s="283">
        <f t="shared" si="14"/>
        <v>0.01</v>
      </c>
      <c r="BS78" s="283">
        <f t="shared" si="14"/>
        <v>0.01</v>
      </c>
      <c r="BT78" s="283">
        <f t="shared" ref="BT78:BU78" si="15">BS78</f>
        <v>0.01</v>
      </c>
      <c r="BU78" s="283">
        <f t="shared" si="15"/>
        <v>0.01</v>
      </c>
    </row>
    <row r="79" spans="3:73" s="241" customFormat="1" x14ac:dyDescent="0.2">
      <c r="C79" s="168" t="s">
        <v>185</v>
      </c>
      <c r="D79" s="249">
        <f t="shared" si="13"/>
        <v>0.02</v>
      </c>
      <c r="F79" s="284">
        <v>0.02</v>
      </c>
      <c r="G79" s="284">
        <v>0.02</v>
      </c>
      <c r="H79" s="284">
        <v>0.02</v>
      </c>
      <c r="I79" s="284">
        <v>0.02</v>
      </c>
      <c r="J79" s="284">
        <v>0.02</v>
      </c>
      <c r="K79" s="284">
        <v>0.02</v>
      </c>
      <c r="L79" s="284">
        <v>0.02</v>
      </c>
      <c r="M79" s="284">
        <v>0.02</v>
      </c>
      <c r="N79" s="284">
        <v>0.02</v>
      </c>
      <c r="O79" s="284">
        <v>0.02</v>
      </c>
      <c r="P79" s="284">
        <v>0.02</v>
      </c>
      <c r="Q79" s="284">
        <v>0.02</v>
      </c>
      <c r="R79" s="284">
        <v>0.02</v>
      </c>
      <c r="S79" s="284">
        <v>0.02</v>
      </c>
      <c r="T79" s="284">
        <v>0.02</v>
      </c>
      <c r="U79" s="284">
        <v>0.02</v>
      </c>
      <c r="V79" s="284">
        <v>0.02</v>
      </c>
      <c r="W79" s="284">
        <v>0.02</v>
      </c>
      <c r="X79" s="284">
        <v>0.02</v>
      </c>
      <c r="Y79" s="284">
        <v>0.02</v>
      </c>
      <c r="Z79" s="284">
        <v>0.02</v>
      </c>
      <c r="AA79" s="284">
        <v>0.02</v>
      </c>
      <c r="AB79" s="284">
        <v>0.02</v>
      </c>
      <c r="AC79" s="284">
        <v>0.02</v>
      </c>
      <c r="AD79" s="284">
        <v>0.02</v>
      </c>
      <c r="AE79" s="284">
        <v>0.02</v>
      </c>
      <c r="AF79" s="284">
        <v>0.02</v>
      </c>
      <c r="AG79" s="284">
        <v>0.02</v>
      </c>
      <c r="AH79" s="284">
        <v>0.02</v>
      </c>
      <c r="AI79" s="284">
        <v>0.02</v>
      </c>
      <c r="AJ79" s="284">
        <v>0.02</v>
      </c>
      <c r="AK79" s="284">
        <v>0.02</v>
      </c>
      <c r="AL79" s="284">
        <v>0.02</v>
      </c>
      <c r="AM79" s="284">
        <v>0.02</v>
      </c>
      <c r="AN79" s="284">
        <v>0.02</v>
      </c>
      <c r="AO79" s="284">
        <v>0.02</v>
      </c>
      <c r="AP79" s="284">
        <v>0.02</v>
      </c>
      <c r="AQ79" s="284">
        <v>0.02</v>
      </c>
      <c r="AR79" s="284">
        <v>0.02</v>
      </c>
      <c r="AS79" s="284">
        <v>0.02</v>
      </c>
      <c r="AT79" s="284">
        <v>0.02</v>
      </c>
      <c r="AU79" s="284">
        <v>0.02</v>
      </c>
      <c r="AV79" s="284">
        <v>0.02</v>
      </c>
      <c r="AW79" s="284">
        <v>0.02</v>
      </c>
      <c r="AX79" s="284">
        <v>0.02</v>
      </c>
      <c r="AY79" s="284">
        <v>0.02</v>
      </c>
      <c r="AZ79" s="284">
        <v>0.02</v>
      </c>
      <c r="BA79" s="284">
        <v>0.02</v>
      </c>
      <c r="BB79" s="284">
        <v>0.02</v>
      </c>
      <c r="BC79" s="284">
        <v>0.02</v>
      </c>
      <c r="BD79" s="284">
        <v>0.02</v>
      </c>
      <c r="BE79" s="284">
        <v>0.02</v>
      </c>
      <c r="BF79" s="284">
        <v>0.02</v>
      </c>
      <c r="BG79" s="284">
        <v>0.02</v>
      </c>
      <c r="BH79" s="284">
        <v>0.02</v>
      </c>
      <c r="BI79" s="284">
        <v>0.02</v>
      </c>
      <c r="BJ79" s="284">
        <v>0.02</v>
      </c>
      <c r="BK79" s="284">
        <v>0.02</v>
      </c>
      <c r="BL79" s="284">
        <v>0.02</v>
      </c>
      <c r="BM79" s="284">
        <v>0.02</v>
      </c>
      <c r="BN79" s="284">
        <v>0.02</v>
      </c>
      <c r="BO79" s="284">
        <v>0.02</v>
      </c>
      <c r="BP79" s="284">
        <v>0.02</v>
      </c>
      <c r="BQ79" s="284">
        <v>0.02</v>
      </c>
      <c r="BR79" s="284">
        <v>0.02</v>
      </c>
      <c r="BS79" s="284">
        <v>0.02</v>
      </c>
      <c r="BT79" s="284">
        <v>0.02</v>
      </c>
      <c r="BU79" s="284">
        <v>0.02</v>
      </c>
    </row>
    <row r="80" spans="3:73" s="241" customFormat="1" x14ac:dyDescent="0.2">
      <c r="C80" s="169" t="s">
        <v>186</v>
      </c>
      <c r="D80" s="251">
        <f t="shared" si="13"/>
        <v>0.03</v>
      </c>
      <c r="E80" s="252"/>
      <c r="F80" s="285">
        <v>0.03</v>
      </c>
      <c r="G80" s="285">
        <v>0.03</v>
      </c>
      <c r="H80" s="285">
        <v>0.03</v>
      </c>
      <c r="I80" s="285">
        <v>0.03</v>
      </c>
      <c r="J80" s="285">
        <v>0.03</v>
      </c>
      <c r="K80" s="285">
        <v>0.03</v>
      </c>
      <c r="L80" s="285">
        <v>0.03</v>
      </c>
      <c r="M80" s="285">
        <v>0.03</v>
      </c>
      <c r="N80" s="285">
        <v>0.03</v>
      </c>
      <c r="O80" s="285">
        <v>0.03</v>
      </c>
      <c r="P80" s="285">
        <v>0.03</v>
      </c>
      <c r="Q80" s="285">
        <v>0.03</v>
      </c>
      <c r="R80" s="285">
        <v>0.03</v>
      </c>
      <c r="S80" s="285">
        <v>0.03</v>
      </c>
      <c r="T80" s="285">
        <v>0.03</v>
      </c>
      <c r="U80" s="285">
        <v>0.03</v>
      </c>
      <c r="V80" s="285">
        <v>0.03</v>
      </c>
      <c r="W80" s="285">
        <v>0.03</v>
      </c>
      <c r="X80" s="285">
        <v>0.03</v>
      </c>
      <c r="Y80" s="285">
        <v>0.03</v>
      </c>
      <c r="Z80" s="285">
        <v>0.03</v>
      </c>
      <c r="AA80" s="285">
        <v>0.03</v>
      </c>
      <c r="AB80" s="285">
        <v>0.03</v>
      </c>
      <c r="AC80" s="285">
        <v>0.03</v>
      </c>
      <c r="AD80" s="285">
        <v>0.03</v>
      </c>
      <c r="AE80" s="285">
        <v>0.03</v>
      </c>
      <c r="AF80" s="285">
        <v>0.03</v>
      </c>
      <c r="AG80" s="285">
        <v>0.03</v>
      </c>
      <c r="AH80" s="285">
        <v>0.03</v>
      </c>
      <c r="AI80" s="285">
        <v>0.03</v>
      </c>
      <c r="AJ80" s="285">
        <v>0.03</v>
      </c>
      <c r="AK80" s="285">
        <v>0.03</v>
      </c>
      <c r="AL80" s="285">
        <v>0.03</v>
      </c>
      <c r="AM80" s="285">
        <v>0.03</v>
      </c>
      <c r="AN80" s="285">
        <v>0.03</v>
      </c>
      <c r="AO80" s="285">
        <v>0.03</v>
      </c>
      <c r="AP80" s="285">
        <v>0.03</v>
      </c>
      <c r="AQ80" s="285">
        <v>0.03</v>
      </c>
      <c r="AR80" s="285">
        <v>0.03</v>
      </c>
      <c r="AS80" s="285">
        <v>0.03</v>
      </c>
      <c r="AT80" s="285">
        <v>0.03</v>
      </c>
      <c r="AU80" s="285">
        <v>0.03</v>
      </c>
      <c r="AV80" s="285">
        <v>0.03</v>
      </c>
      <c r="AW80" s="285">
        <v>0.03</v>
      </c>
      <c r="AX80" s="285">
        <v>0.03</v>
      </c>
      <c r="AY80" s="285">
        <v>0.03</v>
      </c>
      <c r="AZ80" s="285">
        <v>0.03</v>
      </c>
      <c r="BA80" s="285">
        <v>0.03</v>
      </c>
      <c r="BB80" s="285">
        <v>0.03</v>
      </c>
      <c r="BC80" s="285">
        <v>0.03</v>
      </c>
      <c r="BD80" s="285">
        <v>0.03</v>
      </c>
      <c r="BE80" s="285">
        <v>0.03</v>
      </c>
      <c r="BF80" s="285">
        <v>0.03</v>
      </c>
      <c r="BG80" s="285">
        <v>0.03</v>
      </c>
      <c r="BH80" s="285">
        <v>0.03</v>
      </c>
      <c r="BI80" s="285">
        <v>0.03</v>
      </c>
      <c r="BJ80" s="285">
        <v>0.03</v>
      </c>
      <c r="BK80" s="285">
        <v>0.03</v>
      </c>
      <c r="BL80" s="285">
        <v>0.03</v>
      </c>
      <c r="BM80" s="285">
        <v>0.03</v>
      </c>
      <c r="BN80" s="285">
        <v>0.03</v>
      </c>
      <c r="BO80" s="285">
        <v>0.03</v>
      </c>
      <c r="BP80" s="285">
        <v>0.03</v>
      </c>
      <c r="BQ80" s="285">
        <v>0.03</v>
      </c>
      <c r="BR80" s="285">
        <v>0.03</v>
      </c>
      <c r="BS80" s="285">
        <v>0.03</v>
      </c>
      <c r="BT80" s="285">
        <v>0.03</v>
      </c>
      <c r="BU80" s="285">
        <v>0.03</v>
      </c>
    </row>
    <row r="81" spans="3:12" s="242" customFormat="1" x14ac:dyDescent="0.2"/>
    <row r="82" spans="3:12" s="242" customFormat="1" x14ac:dyDescent="0.2"/>
    <row r="83" spans="3:12" s="242" customFormat="1" x14ac:dyDescent="0.2"/>
    <row r="84" spans="3:12" s="242" customFormat="1" x14ac:dyDescent="0.2"/>
    <row r="85" spans="3:12" s="242" customFormat="1" x14ac:dyDescent="0.2">
      <c r="C85" s="293"/>
      <c r="D85" s="293"/>
    </row>
    <row r="86" spans="3:12" x14ac:dyDescent="0.2">
      <c r="C86" s="289"/>
      <c r="D86" s="289"/>
    </row>
    <row r="87" spans="3:12" x14ac:dyDescent="0.2">
      <c r="C87" s="294" t="s">
        <v>222</v>
      </c>
      <c r="D87" s="289"/>
    </row>
    <row r="88" spans="3:12" x14ac:dyDescent="0.2">
      <c r="C88" s="289"/>
      <c r="D88" s="289"/>
    </row>
    <row r="89" spans="3:12" x14ac:dyDescent="0.2">
      <c r="C89" s="290" t="s">
        <v>61</v>
      </c>
      <c r="D89" s="291" t="s">
        <v>156</v>
      </c>
      <c r="E89" s="290" t="s">
        <v>288</v>
      </c>
    </row>
    <row r="90" spans="3:12" x14ac:dyDescent="0.2">
      <c r="C90" s="286" t="s">
        <v>11</v>
      </c>
      <c r="D90" s="287">
        <v>1</v>
      </c>
      <c r="E90" s="2" t="s">
        <v>290</v>
      </c>
      <c r="F90" s="4"/>
      <c r="G90" s="4"/>
      <c r="H90" s="4"/>
      <c r="I90" s="4"/>
      <c r="J90" s="4"/>
      <c r="K90" s="4"/>
      <c r="L90" s="3"/>
    </row>
    <row r="91" spans="3:12" x14ac:dyDescent="0.2">
      <c r="C91" s="286" t="s">
        <v>171</v>
      </c>
      <c r="D91" s="287">
        <v>2</v>
      </c>
      <c r="E91" s="2" t="s">
        <v>289</v>
      </c>
      <c r="F91" s="4"/>
      <c r="G91" s="4"/>
      <c r="H91" s="4"/>
      <c r="I91" s="4"/>
      <c r="J91" s="4"/>
      <c r="K91" s="4"/>
      <c r="L91" s="3"/>
    </row>
    <row r="92" spans="3:12" x14ac:dyDescent="0.2">
      <c r="C92" s="286" t="s">
        <v>8</v>
      </c>
      <c r="D92" s="287">
        <v>3</v>
      </c>
      <c r="E92" s="2" t="s">
        <v>291</v>
      </c>
      <c r="F92" s="4"/>
      <c r="G92" s="4"/>
      <c r="H92" s="4"/>
      <c r="I92" s="4"/>
      <c r="J92" s="4"/>
      <c r="K92" s="4"/>
      <c r="L92" s="3"/>
    </row>
    <row r="93" spans="3:12" x14ac:dyDescent="0.2">
      <c r="C93" s="286" t="s">
        <v>15</v>
      </c>
      <c r="D93" s="287">
        <v>4</v>
      </c>
      <c r="E93" s="2" t="s">
        <v>292</v>
      </c>
      <c r="F93" s="4"/>
      <c r="G93" s="4"/>
      <c r="H93" s="4"/>
      <c r="I93" s="4"/>
      <c r="J93" s="4"/>
      <c r="K93" s="4"/>
      <c r="L93" s="3"/>
    </row>
    <row r="94" spans="3:12" x14ac:dyDescent="0.2">
      <c r="C94" s="286" t="s">
        <v>12</v>
      </c>
      <c r="D94" s="287">
        <v>5</v>
      </c>
      <c r="E94" s="2" t="s">
        <v>293</v>
      </c>
      <c r="F94" s="4"/>
      <c r="G94" s="4"/>
      <c r="H94" s="4"/>
      <c r="I94" s="4"/>
      <c r="J94" s="4"/>
      <c r="K94" s="4"/>
      <c r="L94" s="3"/>
    </row>
    <row r="95" spans="3:12" x14ac:dyDescent="0.2">
      <c r="C95" s="286" t="s">
        <v>257</v>
      </c>
      <c r="D95" s="287">
        <v>6</v>
      </c>
      <c r="E95" s="2" t="s">
        <v>294</v>
      </c>
      <c r="F95" s="4"/>
      <c r="G95" s="4"/>
      <c r="H95" s="4"/>
      <c r="I95" s="4"/>
      <c r="J95" s="4"/>
      <c r="K95" s="4"/>
      <c r="L95" s="3"/>
    </row>
    <row r="96" spans="3:12" x14ac:dyDescent="0.2">
      <c r="C96" s="288"/>
      <c r="D96" s="289"/>
    </row>
    <row r="97" spans="3:4" x14ac:dyDescent="0.2">
      <c r="C97" s="288"/>
      <c r="D97" s="289"/>
    </row>
    <row r="98" spans="3:4" x14ac:dyDescent="0.2">
      <c r="C98" s="288"/>
      <c r="D98" s="289"/>
    </row>
    <row r="99" spans="3:4" x14ac:dyDescent="0.2">
      <c r="C99" s="290" t="s">
        <v>201</v>
      </c>
      <c r="D99" s="291" t="s">
        <v>200</v>
      </c>
    </row>
    <row r="100" spans="3:4" x14ac:dyDescent="0.2">
      <c r="C100" s="286" t="s">
        <v>180</v>
      </c>
      <c r="D100" s="292">
        <v>1</v>
      </c>
    </row>
    <row r="101" spans="3:4" x14ac:dyDescent="0.2">
      <c r="C101" s="286" t="s">
        <v>179</v>
      </c>
      <c r="D101" s="292">
        <f>10^3</f>
        <v>1000</v>
      </c>
    </row>
    <row r="102" spans="3:4" x14ac:dyDescent="0.2">
      <c r="C102" s="286" t="s">
        <v>181</v>
      </c>
      <c r="D102" s="292">
        <f>10^6</f>
        <v>1000000</v>
      </c>
    </row>
    <row r="103" spans="3:4" x14ac:dyDescent="0.2">
      <c r="C103" s="286" t="s">
        <v>182</v>
      </c>
      <c r="D103" s="292">
        <f>10^9</f>
        <v>1000000000</v>
      </c>
    </row>
  </sheetData>
  <dataValidations count="1">
    <dataValidation type="list" allowBlank="1" showInputMessage="1" showErrorMessage="1" sqref="E35">
      <formula1>$C$46:$C$63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53BF83C119B2448700BF3728B4E953" ma:contentTypeVersion="" ma:contentTypeDescription="Create a new document." ma:contentTypeScope="" ma:versionID="121ecc0020511ba330dba224a4b69c62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 xsi:nil="true"/>
    <Document_x0020_Type xmlns="c85253b9-0a55-49a1-98ad-b5b6252d7079" xsi:nil="true"/>
    <Comments xmlns="c85253b9-0a55-49a1-98ad-b5b6252d7079">Scrubbed</Comments>
  </documentManagement>
</p:properties>
</file>

<file path=customXml/itemProps1.xml><?xml version="1.0" encoding="utf-8"?>
<ds:datastoreItem xmlns:ds="http://schemas.openxmlformats.org/officeDocument/2006/customXml" ds:itemID="{B64CDC42-F7B4-43C5-B504-97B57168CB59}"/>
</file>

<file path=customXml/itemProps2.xml><?xml version="1.0" encoding="utf-8"?>
<ds:datastoreItem xmlns:ds="http://schemas.openxmlformats.org/officeDocument/2006/customXml" ds:itemID="{B01992DB-FCCB-4F8B-BCD8-7B3848D82625}"/>
</file>

<file path=customXml/itemProps3.xml><?xml version="1.0" encoding="utf-8"?>
<ds:datastoreItem xmlns:ds="http://schemas.openxmlformats.org/officeDocument/2006/customXml" ds:itemID="{E8094C4C-F773-4826-B986-841A6CDA90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Cover</vt:lpstr>
      <vt:lpstr>Scenario</vt:lpstr>
      <vt:lpstr>Assumptions</vt:lpstr>
      <vt:lpstr>Input</vt:lpstr>
      <vt:lpstr>RevReq</vt:lpstr>
      <vt:lpstr>NPV</vt:lpstr>
      <vt:lpstr>lookups</vt:lpstr>
      <vt:lpstr>Assumptions!Print_Area</vt:lpstr>
      <vt:lpstr>Tax_Rate</vt:lpstr>
      <vt:lpstr>vba_output</vt:lpstr>
      <vt:lpstr>vba_results</vt:lpstr>
      <vt:lpstr>vba_scenario</vt:lpstr>
      <vt:lpstr>vba_scenariorange</vt:lpstr>
      <vt:lpstr>vba_update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2017-11-17T18:21:43Z</dcterms:created>
  <dcterms:modified xsi:type="dcterms:W3CDTF">2017-11-17T18:21:49Z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{49124FB4-63E6-4735-B469-7FDF27B95440}</vt:lpwstr>
  </property>
  <property fmtid="{D5CDD505-2E9C-101B-9397-08002B2CF9AE}" pid="3" name="ContentTypeId">
    <vt:lpwstr>0x0101003853BF83C119B2448700BF3728B4E953</vt:lpwstr>
  </property>
</Properties>
</file>